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fileSharing readOnlyRecommended="1" userName="0 Игнатов Денис Сергеевич" algorithmName="SHA-512" hashValue="vi8JhG79Y0y6iwJn74wxo98svSYvhyTx/9d9M1st3q8jJLk/ZCQetIWHo5Wk7UcwtOIXoJaC5XdK9hVTT5W3tA==" saltValue="iG3CnFGyB1VU+TmTOs0i9g==" spinCount="100000"/>
  <workbookPr filterPrivacy="1" codeName="ThisWorkbook"/>
  <xr:revisionPtr revIDLastSave="0" documentId="8_{74B4D61D-0E22-C24D-8B8D-CA6E02F901A0}" xr6:coauthVersionLast="47" xr6:coauthVersionMax="47" xr10:uidLastSave="{00000000-0000-0000-0000-000000000000}"/>
  <bookViews>
    <workbookView xWindow="0" yWindow="0" windowWidth="28800" windowHeight="18000" tabRatio="903" activeTab="9" xr2:uid="{00000000-000D-0000-FFFF-FFFF00000000}"/>
  </bookViews>
  <sheets>
    <sheet name="ExcelTips" sheetId="49" state="hidden" r:id="rId1"/>
    <sheet name="Results&gt;&gt;" sheetId="39" r:id="rId2"/>
    <sheet name="Dashboard" sheetId="53" r:id="rId3"/>
    <sheet name="DCF" sheetId="52" r:id="rId4"/>
    <sheet name="BS" sheetId="40" r:id="rId5"/>
    <sheet name="PL" sheetId="41" r:id="rId6"/>
    <sheet name="CF" sheetId="42" r:id="rId7"/>
    <sheet name="Checks" sheetId="51" r:id="rId8"/>
    <sheet name="Inputs&gt;&gt;" sheetId="37" r:id="rId9"/>
    <sheet name="Assumptions" sheetId="14" r:id="rId10"/>
    <sheet name="His_BS" sheetId="26" r:id="rId11"/>
    <sheet name="His_PL" sheetId="28" r:id="rId12"/>
    <sheet name="Calcs&gt;&gt;" sheetId="38" r:id="rId13"/>
    <sheet name="Revenue" sheetId="43" r:id="rId14"/>
    <sheet name="OpEx" sheetId="44" r:id="rId15"/>
    <sheet name="SGA" sheetId="45" r:id="rId16"/>
    <sheet name="NWC" sheetId="46" r:id="rId17"/>
    <sheet name="TAX" sheetId="48" r:id="rId18"/>
    <sheet name="FA" sheetId="47" r:id="rId19"/>
    <sheet name="Debt" sheetId="50" r:id="rId20"/>
  </sheets>
  <externalReferences>
    <externalReference r:id="rId21"/>
    <externalReference r:id="rId22"/>
    <externalReference r:id="rId23"/>
    <externalReference r:id="rId24"/>
  </externalReferences>
  <definedNames>
    <definedName name="__FDS_HYPERLINK_TOGGLE_STATE__" hidden="1">"ON"</definedName>
    <definedName name="_a" hidden="1">"SELECT AVG(kotvals.low+kotvals.hi)/2"</definedName>
    <definedName name="_a1" hidden="1">"SELECT Round((AVG(kotvals.low)+avg(kotvals.hi))/2),3)"</definedName>
    <definedName name="_b" hidden="1">"FROM kotirovka.kotvals, kotirovka.msgstore "</definedName>
    <definedName name="_c" hidden="1">"WHERE kotvals.msgid = msgstore.id AND ((kotvals.name='URALS(med)') AND (year(msgstore.kot_date)="</definedName>
    <definedName name="_d" hidden="1">") AND (Month(msgstore.kot_date)="</definedName>
    <definedName name="_e" hidden="1">"DSN=kotirovka; uid=mkobrinetz; pwd=data@base; database=kotirovka"</definedName>
    <definedName name="_Order1" hidden="1">255</definedName>
    <definedName name="_Order2" hidden="1">255</definedName>
    <definedName name="базовый_план" hidden="1">"sw_1"</definedName>
    <definedName name="AccidentInsuranceTax">Assumptions!$G$62:$T$62</definedName>
    <definedName name="AccumPPI">Assumptions!$G$47:$AU$47</definedName>
    <definedName name="ACEEIGHT" hidden="1">[1]Графики!$D$642</definedName>
    <definedName name="ACEFIVE" hidden="1">[1]Графики!$D$639</definedName>
    <definedName name="ACEFOUR" hidden="1">[1]Графики!$D$638</definedName>
    <definedName name="ACENINE" hidden="1">[1]Графики!$D$643</definedName>
    <definedName name="ACEONE" hidden="1">[1]Графики!$D$635</definedName>
    <definedName name="ACESEVEN" hidden="1">[1]Графики!$D$641</definedName>
    <definedName name="ACESIX" hidden="1">[1]Графики!$D$640</definedName>
    <definedName name="ACETHREE" hidden="1">[1]Графики!$D$637</definedName>
    <definedName name="ACETWO" hidden="1">[1]Графики!$D$636</definedName>
    <definedName name="AS2DocOpenMode" hidden="1">"AS2DocumentEdit"</definedName>
    <definedName name="AS2HasNoAutoHeaderFooter" hidden="1">" "</definedName>
    <definedName name="AS2NamedRange" hidden="1">7</definedName>
    <definedName name="BaseInterest">Assumptions!$G$289:$O$289</definedName>
    <definedName name="bBaseCIP">Assumptions!$O$240:$O$245</definedName>
    <definedName name="bCAPEX">Assumptions!$P$251:$T$256</definedName>
    <definedName name="bCIPToFA">Assumptions!$P$260:$T$265</definedName>
    <definedName name="bDepr">Assumptions!$O$223:$O$228</definedName>
    <definedName name="bDeprRate">Assumptions!$O$232:$O$237</definedName>
    <definedName name="bGBV">Assumptions!$O$203:$O$208</definedName>
    <definedName name="bGNBV">Assumptions!$R$202</definedName>
    <definedName name="BilletPrice" localSheetId="0">[2]Assumptions!$O$135</definedName>
    <definedName name="BilletPrice">Assumptions!$O$139</definedName>
    <definedName name="BilletPriceGrRate" localSheetId="0">[2]Assumptions!$G$142:$T$142</definedName>
    <definedName name="BilletPriceGrRate">Assumptions!$G$146:$T$146</definedName>
    <definedName name="bNBV">Assumptions!$O$212:$O$217</definedName>
    <definedName name="Buildings">Assumptions!$C$251:$T$251</definedName>
    <definedName name="Calender" hidden="1">"Picture 5"</definedName>
    <definedName name="CAPEX">FA!$P$103:$T$103</definedName>
    <definedName name="CHF" hidden="1">91.92</definedName>
    <definedName name="CIQWBGuid" hidden="1">"b5a3e76c-31eb-4308-840d-f6690781798f"</definedName>
    <definedName name="CompanyID" hidden="1">[1]STR!$D$9</definedName>
    <definedName name="CPI" localSheetId="0">[3]Assumptions!$G$45:$T$45</definedName>
    <definedName name="CPI">Assumptions!$G$45:$AU$45</definedName>
    <definedName name="CurrUnit" localSheetId="0">[4]Assumptions!$L$21</definedName>
    <definedName name="CurrUnit">Assumptions!$L$21</definedName>
    <definedName name="DA">FA!$M$107:$T$107</definedName>
    <definedName name="date_Start" localSheetId="0">[4]Assumptions!$L$23</definedName>
    <definedName name="date_Start">Assumptions!$L$23</definedName>
    <definedName name="date_Valuation" localSheetId="0">[4]Assumptions!$L$22</definedName>
    <definedName name="date_Valuation">Assumptions!$L$22</definedName>
    <definedName name="DaysInPeriod" localSheetId="0">[2]Assumptions!$G$35:$T$35</definedName>
    <definedName name="DaysInPeriod">Assumptions!$G$35:$T$35</definedName>
    <definedName name="Debt_b">CF!$P$42:$T$42</definedName>
    <definedName name="DEM" hidden="1">68.91</definedName>
    <definedName name="diesel" hidden="1">"Chart 8"</definedName>
    <definedName name="EBIT">PL!$M$19:$T$19</definedName>
    <definedName name="EBITDAEIGHT" hidden="1">[1]Графики!$D$458</definedName>
    <definedName name="EBITDAFIVE" hidden="1">[1]Графики!$D$455</definedName>
    <definedName name="EBITDAFOUR" hidden="1">[1]Графики!$D$454</definedName>
    <definedName name="EBITDANINE" hidden="1">[1]Графики!$D$459</definedName>
    <definedName name="EBITDAONE" hidden="1">[1]Графики!$D$451</definedName>
    <definedName name="EBITDASEVEN" hidden="1">[1]Графики!$D$457</definedName>
    <definedName name="EBITDASIX" hidden="1">[1]Графики!$D$456</definedName>
    <definedName name="EBITDATHREE" hidden="1">[1]Графики!$D$453</definedName>
    <definedName name="EBITDATWO" hidden="1">[1]Графики!$D$452</definedName>
    <definedName name="EUR" hidden="1">134.77</definedName>
    <definedName name="EVAEIGHT" hidden="1">[1]Графики!$D$320</definedName>
    <definedName name="EVAFIVE" hidden="1">[1]Графики!$D$317</definedName>
    <definedName name="EVAFOUR" hidden="1">[1]Графики!$D$316</definedName>
    <definedName name="EVANINE" hidden="1">[1]Графики!$D$321</definedName>
    <definedName name="EVAONE" hidden="1">[1]Графики!$D$313</definedName>
    <definedName name="EVASEVEN" hidden="1">[1]Графики!$D$319</definedName>
    <definedName name="EVASIX" hidden="1">[1]Графики!$D$318</definedName>
    <definedName name="EVATHREE" hidden="1">[1]Графики!$D$315</definedName>
    <definedName name="EVATWO" hidden="1">[1]Графики!$D$314</definedName>
    <definedName name="FAgroup" localSheetId="0">[2]Assumptions!$B$199:$B$204</definedName>
    <definedName name="FAgroup">Assumptions!$B$203:$B$208</definedName>
    <definedName name="GAHeadcount" localSheetId="0">[2]Assumptions!$G$179:$T$179</definedName>
    <definedName name="GAHeadcount">Assumptions!$G$183:$T$183</definedName>
    <definedName name="Interest">PL!$M$20:$T$20</definedName>
    <definedName name="IQ_ADDIN" hidden="1">"AUTO"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EXPENSE_CODE_" hidden="1">"077B998"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localSheetId="0" hidden="1">42786.6943287037</definedName>
    <definedName name="IQ_NAMES_REVISION_DATE_" hidden="1">43141.4048958333</definedName>
    <definedName name="IQ_NAMES_REVISION_DATE_1" hidden="1">42597.4848148148</definedName>
    <definedName name="IQ_NTM">6000</definedName>
    <definedName name="IQ_OPENED55" hidden="1">1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IQB_BOOKMARK_COUNT" hidden="1">7</definedName>
    <definedName name="IQB_CURRENT_BOOKMARK" hidden="1">0</definedName>
    <definedName name="LTDebtReceived">Assumptions!$G$279:$T$279</definedName>
    <definedName name="LTDebtRepaid">Assumptions!$G$280:$T$280</definedName>
    <definedName name="LTGR">Assumptions!$L$79</definedName>
    <definedName name="LTInterestRate">Assumptions!$G$286:$T$286</definedName>
    <definedName name="Machinery_and_equipment">Assumptions!$C$252:$T$252</definedName>
    <definedName name="MedicalInsuranceTax">Assumptions!$G$64:$T$64</definedName>
    <definedName name="MonthInPeriod" localSheetId="0">[2]Assumptions!$G$26:$T$26</definedName>
    <definedName name="MonthInPeriod">Assumptions!$G$26:$T$26</definedName>
    <definedName name="NAEIGHT" hidden="1">[1]Графики!$D$550</definedName>
    <definedName name="NAFIVE" hidden="1">[1]Графики!$D$547</definedName>
    <definedName name="NAFOUR" hidden="1">[1]Графики!$D$546</definedName>
    <definedName name="NameOfPeriod" localSheetId="0">[3]Assumptions!$G$34:$T$34</definedName>
    <definedName name="NameOfPeriod">Assumptions!$G$34:$T$34</definedName>
    <definedName name="NANINE" hidden="1">[1]Графики!$D$551</definedName>
    <definedName name="NAONE" hidden="1">[1]Графики!$D$543</definedName>
    <definedName name="NASEVEN" hidden="1">[1]Графики!$D$549</definedName>
    <definedName name="NASIX" hidden="1">[1]Графики!$D$548</definedName>
    <definedName name="NATHREE" hidden="1">[1]Графики!$D$545</definedName>
    <definedName name="NATWO" hidden="1">[1]Графики!$D$544</definedName>
    <definedName name="NBK" hidden="1">89.57</definedName>
    <definedName name="NDEEIGHT" hidden="1">[1]Графики!$D$412</definedName>
    <definedName name="NDEFIVE" hidden="1">[1]Графики!$D$409</definedName>
    <definedName name="NDEFOUR" hidden="1">[1]Графики!$D$408</definedName>
    <definedName name="NDEIGHT" hidden="1">[1]Графики!$D$688</definedName>
    <definedName name="NDENINE" hidden="1">[1]Графики!$D$413</definedName>
    <definedName name="NDEONE" hidden="1">[1]Графики!$D$405</definedName>
    <definedName name="NDESEVEN" hidden="1">[1]Графики!$D$411</definedName>
    <definedName name="NDESIX" hidden="1">[1]Графики!$D$410</definedName>
    <definedName name="NDETHREE" hidden="1">[1]Графики!$D$407</definedName>
    <definedName name="NDETWO" hidden="1">[1]Графики!$D$406</definedName>
    <definedName name="NDFIVE" hidden="1">[1]Графики!$D$685</definedName>
    <definedName name="NDFOUR" hidden="1">[1]Графики!$D$684</definedName>
    <definedName name="NDNINE" hidden="1">[1]Графики!$D$689</definedName>
    <definedName name="NDONE" hidden="1">[1]Графики!$D$681</definedName>
    <definedName name="NDSEVEN" hidden="1">[1]Графики!$D$687</definedName>
    <definedName name="NDSIX" hidden="1">[1]Графики!$D$686</definedName>
    <definedName name="NDTHREE" hidden="1">[1]Графики!$D$683</definedName>
    <definedName name="NDTWO" hidden="1">[1]Графики!$D$682</definedName>
    <definedName name="Net_other_income_and_expenses">[2]SGA!$O$44:$T$44</definedName>
    <definedName name="NonDeductExpShare">Assumptions!$L$71</definedName>
    <definedName name="NOPLATEIGHT" hidden="1">[1]Графики!$D$596</definedName>
    <definedName name="NOPLATFIVE" hidden="1">[1]Графики!$D$593</definedName>
    <definedName name="NOPLATFOUR" hidden="1">[1]Графики!$D$592</definedName>
    <definedName name="NOPLATNINE" hidden="1">[1]Графики!$D$597</definedName>
    <definedName name="NOPLATONE" hidden="1">[1]Графики!$D$589</definedName>
    <definedName name="NOPLATSEVEN" hidden="1">[1]Графики!$D$595</definedName>
    <definedName name="NOPLATSIX" hidden="1">[1]Графики!$D$594</definedName>
    <definedName name="NOPLATTHREE" hidden="1">[1]Графики!$D$591</definedName>
    <definedName name="NOPLATTWO" hidden="1">[1]Графики!$D$590</definedName>
    <definedName name="OilPipesMaxSales" localSheetId="0">[2]Assumptions!$O$96</definedName>
    <definedName name="OilPipesMaxSales">Assumptions!$O$100</definedName>
    <definedName name="OilPipesPrice" localSheetId="0">[2]Assumptions!$O$106</definedName>
    <definedName name="OilPipesPrice">Assumptions!$O$110</definedName>
    <definedName name="OilPipesPriceGrRate" localSheetId="0">[2]Assumptions!$G$111:$T$111</definedName>
    <definedName name="OilPipesPriceGrRate">Assumptions!$G$115:$T$115</definedName>
    <definedName name="OilPipesSalesGrRate" localSheetId="0">[2]Assumptions!$G$101:$T$101</definedName>
    <definedName name="OilPipesSalesGrRate">Assumptions!$G$105:$T$105</definedName>
    <definedName name="OperHeadcount">Assumptions!$G$151:$T$151</definedName>
    <definedName name="OpEx">OpEx!$O$106:$T$106</definedName>
    <definedName name="Other">Assumptions!$C$254:$T$254</definedName>
    <definedName name="OtherExpenses">[2]Assumptions!$O$194</definedName>
    <definedName name="OtherGA">[2]Assumptions!$O$187</definedName>
    <definedName name="OtherIncome">[2]Assumptions!$O$193</definedName>
    <definedName name="OtherSelling">[2]Assumptions!$O$189</definedName>
    <definedName name="PensionFundBaseSalary">Assumptions!$G$59:$T$59</definedName>
    <definedName name="PensionFundBaseTax">Assumptions!$G$57:$T$57</definedName>
    <definedName name="PensionFundCoeff">Assumptions!$G$60:$T$60</definedName>
    <definedName name="PensionFundExcessTax">Assumptions!$G$58:$T$58</definedName>
    <definedName name="pole7" hidden="1">"Поле ввода 7"</definedName>
    <definedName name="PPI" localSheetId="0">[2]Assumptions!$G$46:$AU$46</definedName>
    <definedName name="PPI">Assumptions!$G$46:$AU$46</definedName>
    <definedName name="ProfitTax">PL!$M$22:$T$22</definedName>
    <definedName name="ProfitTaxRate">Assumptions!$G$70:$U$70</definedName>
    <definedName name="PropTaxRate">Assumptions!$L$72</definedName>
    <definedName name="Revenue" localSheetId="0">[2]Revenue!$O$61:$T$61</definedName>
    <definedName name="Revenue">Revenue!$O$61:$T$61</definedName>
    <definedName name="ROACEEIGHT" hidden="1">[1]Графики!$D$366</definedName>
    <definedName name="ROACEFIVE" hidden="1">[1]Графики!$D$363</definedName>
    <definedName name="ROACEFOUR" hidden="1">[1]Графики!$D$362</definedName>
    <definedName name="ROACENINE" hidden="1">[1]Графики!$D$367</definedName>
    <definedName name="ROACEONE" hidden="1">[1]Графики!$D$359</definedName>
    <definedName name="ROACESEVEN" hidden="1">[1]Графики!$D$365</definedName>
    <definedName name="ROACESIX" hidden="1">[1]Графики!$D$364</definedName>
    <definedName name="ROACETHREE" hidden="1">[1]Графики!$D$361</definedName>
    <definedName name="ROACETWO" hidden="1">[1]Графики!$D$360</definedName>
    <definedName name="RolledMaxSales" localSheetId="0">[2]Assumptions!$O$98</definedName>
    <definedName name="RolledMaxSales">Assumptions!$O$102</definedName>
    <definedName name="RolledMetalPriceGrRate" localSheetId="0">[2]Assumptions!$G$119:$T$119</definedName>
    <definedName name="RolledMetalPriceGrRate">Assumptions!$G$123:$T$123</definedName>
    <definedName name="RolledPrice" localSheetId="0">[2]Assumptions!$O$108</definedName>
    <definedName name="RolledPrice">Assumptions!$O$112</definedName>
    <definedName name="RolledSalesGrRateGrRate" localSheetId="0">[2]Assumptions!$G$103:$T$103</definedName>
    <definedName name="RolledSalesGrRateGrRate">Assumptions!$G$107:$T$107</definedName>
    <definedName name="RUR" hidden="1">4.97</definedName>
    <definedName name="SAPBEXrevision" hidden="1">1</definedName>
    <definedName name="SAPBEXsysID" hidden="1">"MWP"</definedName>
    <definedName name="SAPBEXwbID" hidden="1">"490AQOJE0EOI7N7IWJLKK3KZW"</definedName>
    <definedName name="SellingHeadcount" localSheetId="0">[2]Assumptions!$G$180:$T$180</definedName>
    <definedName name="SellingHeadcount">Assumptions!$G$184:$T$184</definedName>
    <definedName name="Sens_LTGR">DCF!$L$50</definedName>
    <definedName name="Sens_WACC">DCF!$L$49</definedName>
    <definedName name="SGA" localSheetId="0">[2]SGA!$O$38:$T$38</definedName>
    <definedName name="SGA">SGA!$O$39:$T$39</definedName>
    <definedName name="SocialInsuranceBaseSalary">Assumptions!$G$55:$T$55</definedName>
    <definedName name="SocialInsuranceBaseTax">Assumptions!$G$53:$T$53</definedName>
    <definedName name="SocialInsuranceExcessTax">Assumptions!$G$54:$T$54</definedName>
    <definedName name="SSRDEIGHT" hidden="1">[1]Графики!$D$504</definedName>
    <definedName name="SSRDFIVE" hidden="1">[1]Графики!$D$501</definedName>
    <definedName name="SSRDFOUR" hidden="1">[1]Графики!$D$500</definedName>
    <definedName name="SSRDNINE" hidden="1">[1]Графики!$D$505</definedName>
    <definedName name="SSRDONE" hidden="1">[1]Графики!$D$497</definedName>
    <definedName name="SSRDSEVEN" hidden="1">[1]Графики!$D$503</definedName>
    <definedName name="SSRDSIX" hidden="1">[1]Графики!$D$502</definedName>
    <definedName name="SSRDTHREE" hidden="1">[1]Графики!$D$499</definedName>
    <definedName name="SSRDTWO" hidden="1">[1]Графики!$D$498</definedName>
    <definedName name="STInterestRate">Assumptions!$G$285:$T$285</definedName>
    <definedName name="StripPrice" localSheetId="0">[2]Assumptions!$O$134</definedName>
    <definedName name="StripPrice">Assumptions!$O$138</definedName>
    <definedName name="StripPriceGrRate" localSheetId="0">[2]Assumptions!$G$138:$T$138</definedName>
    <definedName name="StripPriceGrRate">Assumptions!$G$142:$T$142</definedName>
    <definedName name="TargetCash" localSheetId="0">[2]Assumptions!$O$283</definedName>
    <definedName name="TargetCash">Assumptions!$O$287</definedName>
    <definedName name="TaxLossesUtil">Assumptions!$G$74:$T$74</definedName>
    <definedName name="TextRefCopyRangeCount" hidden="1">3</definedName>
    <definedName name="Tf">Assumptions!$G$37:$T$37</definedName>
    <definedName name="Threshold1" hidden="1">78</definedName>
    <definedName name="timescale" hidden="1">[1]INP!$T$48:$AN$48</definedName>
    <definedName name="Total_OpEx">[2]OpEx!$O$106:$T$106</definedName>
    <definedName name="Transport">Assumptions!$C$253:$T$253</definedName>
    <definedName name="TransportPerU">[2]Assumptions!$O$188</definedName>
    <definedName name="USD" hidden="1">150.2</definedName>
    <definedName name="USDAvgRate" localSheetId="0">[2]Assumptions!$G$43:$AU$43</definedName>
    <definedName name="USDAvgRate">Assumptions!$G$43:$AU$43</definedName>
    <definedName name="USDEndRate">Assumptions!$G$44:$AU$44</definedName>
    <definedName name="VATPayableDays">Assumptions!$L$68</definedName>
    <definedName name="VATReceivableDays">Assumptions!$L$67</definedName>
    <definedName name="VATTaxRate">Assumptions!$G$66:$T$66</definedName>
    <definedName name="W1AdMatPerU" localSheetId="0">[2]Assumptions!$O$160</definedName>
    <definedName name="W1AdMatPerU">Assumptions!$O$164</definedName>
    <definedName name="W1ElectrPerU" localSheetId="0">[2]Assumptions!$O$159</definedName>
    <definedName name="W1ElectrPerU">Assumptions!$O$163</definedName>
    <definedName name="W1OilPipesCapacity" localSheetId="0">[2]Assumptions!$G$86:$T$86</definedName>
    <definedName name="W1OilPipesCapacity">Assumptions!$G$90:$T$90</definedName>
    <definedName name="W1OperHeadcount" localSheetId="0">[2]Assumptions!$G$148:$T$148</definedName>
    <definedName name="W1OperHeadcount">Assumptions!$G$152:$T$152</definedName>
    <definedName name="W1OperSalary">[2]Assumptions!$G$153:$O$153</definedName>
    <definedName name="W1OtherPerU" localSheetId="0">[2]Assumptions!$O$162</definedName>
    <definedName name="W1OtherPerU">Assumptions!$O$166</definedName>
    <definedName name="W1RMPerU" localSheetId="0">[2]Assumptions!$O$161</definedName>
    <definedName name="W1RMPerU">Assumptions!$O$165</definedName>
    <definedName name="W1StripRatio" localSheetId="0">[2]Assumptions!$L$128</definedName>
    <definedName name="W1StripRatio">Assumptions!$L$132</definedName>
    <definedName name="W1WaterPipesCapacity" localSheetId="0">[2]Assumptions!$G$87:$T$87</definedName>
    <definedName name="W1WaterPipesCapacity">Assumptions!$G$91:$T$91</definedName>
    <definedName name="W2AdMatPerU" localSheetId="0">[2]Assumptions!$O$165</definedName>
    <definedName name="W2AdMatPerU">Assumptions!$O$169</definedName>
    <definedName name="W2ElectrPerU" localSheetId="0">[2]Assumptions!$O$164</definedName>
    <definedName name="W2ElectrPerU">Assumptions!$O$168</definedName>
    <definedName name="W2OilPipesCapacity" localSheetId="0">[2]Assumptions!$G$90:$T$90</definedName>
    <definedName name="W2OilPipesCapacity">Assumptions!$G$94:$T$94</definedName>
    <definedName name="W2OperHeadcount" localSheetId="0">[2]Assumptions!$G$149:$T$149</definedName>
    <definedName name="W2OperHeadcount">Assumptions!$G$153:$T$153</definedName>
    <definedName name="W2OperSalary">[2]Assumptions!$G$154:$O$154</definedName>
    <definedName name="W2OtherPerU" localSheetId="0">[2]Assumptions!$O$167</definedName>
    <definedName name="W2OtherPerU">Assumptions!$O$171</definedName>
    <definedName name="W2RMPerU" localSheetId="0">[2]Assumptions!$O$166</definedName>
    <definedName name="W2RMPerU">Assumptions!$O$170</definedName>
    <definedName name="W2StripRatio" localSheetId="0">[2]Assumptions!$L$129</definedName>
    <definedName name="W2StripRatio">Assumptions!$L$133</definedName>
    <definedName name="W3AdMatPerU" localSheetId="0">[2]Assumptions!$O$170</definedName>
    <definedName name="W3AdMatPerU">Assumptions!$O$174</definedName>
    <definedName name="W3BilletRatio" localSheetId="0">[2]Assumptions!$L$131</definedName>
    <definedName name="W3BilletRatio">Assumptions!$L$135</definedName>
    <definedName name="W3ElectrPerU" localSheetId="0">[2]Assumptions!$O$169</definedName>
    <definedName name="W3ElectrPerU">Assumptions!$O$173</definedName>
    <definedName name="W3OperHeadcount" localSheetId="0">[2]Assumptions!$G$150:$T$150</definedName>
    <definedName name="W3OperHeadcount">Assumptions!$G$154:$T$154</definedName>
    <definedName name="W3OperSalary">[2]Assumptions!$G$155:$O$155</definedName>
    <definedName name="W3OtherPerU" localSheetId="0">[2]Assumptions!$O$172</definedName>
    <definedName name="W3OtherPerU">Assumptions!$O$176</definedName>
    <definedName name="W3RMPerU" localSheetId="0">[2]Assumptions!$O$171</definedName>
    <definedName name="W3RMPerU">Assumptions!$O$175</definedName>
    <definedName name="W3RolledCapacity" localSheetId="0">[2]Assumptions!$G$93:$T$93</definedName>
    <definedName name="W3RolledCapacity">Assumptions!$G$97:$T$97</definedName>
    <definedName name="WACC">Assumptions!$L$78</definedName>
    <definedName name="WaterPipesMaxSales" localSheetId="0">[2]Assumptions!$O$97</definedName>
    <definedName name="WaterPipesMaxSales">Assumptions!$O$101</definedName>
    <definedName name="WaterPipesPrice" localSheetId="0">[2]Assumptions!$O$107</definedName>
    <definedName name="WaterPipesPrice">Assumptions!$O$111</definedName>
    <definedName name="WaterPipesPriceGrRate" localSheetId="0">[2]Assumptions!$G$115:$T$115</definedName>
    <definedName name="WaterPipesPriceGrRate">Assumptions!$G$119:$T$119</definedName>
    <definedName name="WaterPipesSalesGrRate" localSheetId="0">[2]Assumptions!$G$102:$T$102</definedName>
    <definedName name="WaterPipesSalesGrRate">Assumptions!$G$106:$T$106</definedName>
    <definedName name="WC_change">NWC!$N$55:$U$55</definedName>
    <definedName name="X">Assumptions!$C$256:$T$256</definedName>
    <definedName name="XRefColumnsCount" hidden="1">1</definedName>
    <definedName name="XRefCopyRangeCount" hidden="1">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3" i="14" l="1"/>
  <c r="N62" i="52"/>
  <c r="O62" i="52"/>
  <c r="P62" i="52"/>
  <c r="Q62" i="52"/>
  <c r="R62" i="52"/>
  <c r="N63" i="52"/>
  <c r="O63" i="52"/>
  <c r="P63" i="52"/>
  <c r="Q63" i="52"/>
  <c r="R63" i="52"/>
  <c r="N64" i="52"/>
  <c r="O64" i="52"/>
  <c r="P64" i="52"/>
  <c r="Q64" i="52"/>
  <c r="R64" i="52"/>
  <c r="N65" i="52"/>
  <c r="O65" i="52"/>
  <c r="P65" i="52"/>
  <c r="Q65" i="52"/>
  <c r="R65" i="52"/>
  <c r="O61" i="52"/>
  <c r="P61" i="52"/>
  <c r="Q61" i="52"/>
  <c r="R61" i="52"/>
  <c r="N61" i="52"/>
  <c r="M54" i="52"/>
  <c r="M55" i="52" s="1"/>
  <c r="M56" i="52" s="1"/>
  <c r="M57" i="52" s="1"/>
  <c r="P52" i="52"/>
  <c r="Q52" i="52" s="1"/>
  <c r="R52" i="52" s="1"/>
  <c r="O52" i="52"/>
  <c r="L78" i="14"/>
  <c r="O32" i="52"/>
  <c r="O39" i="52"/>
  <c r="O38" i="52"/>
  <c r="O37" i="52"/>
  <c r="O36" i="52"/>
  <c r="O35" i="52"/>
  <c r="O34" i="52"/>
  <c r="B39" i="52"/>
  <c r="B38" i="52"/>
  <c r="B37" i="52"/>
  <c r="B36" i="52"/>
  <c r="B35" i="52"/>
  <c r="B34" i="52"/>
  <c r="V49" i="14"/>
  <c r="W49" i="14"/>
  <c r="X49" i="14"/>
  <c r="Y49" i="14"/>
  <c r="L81" i="14" s="1"/>
  <c r="L79" i="14" s="1"/>
  <c r="Z49" i="14"/>
  <c r="AA49" i="14"/>
  <c r="AB49" i="14"/>
  <c r="AC49" i="14"/>
  <c r="AD49" i="14"/>
  <c r="AE49" i="14"/>
  <c r="AF49" i="14"/>
  <c r="AG49" i="14"/>
  <c r="AH49" i="14"/>
  <c r="AI49" i="14"/>
  <c r="AJ49" i="14"/>
  <c r="AK49" i="14"/>
  <c r="AL49" i="14"/>
  <c r="AM49" i="14"/>
  <c r="AN49" i="14"/>
  <c r="AO49" i="14"/>
  <c r="AP49" i="14"/>
  <c r="AQ49" i="14"/>
  <c r="AR49" i="14"/>
  <c r="AS49" i="14"/>
  <c r="AT49" i="14"/>
  <c r="AU49" i="14"/>
  <c r="U49" i="14"/>
  <c r="V48" i="14"/>
  <c r="W48" i="14"/>
  <c r="X48" i="14"/>
  <c r="Y48" i="14"/>
  <c r="Z48" i="14"/>
  <c r="AA48" i="14"/>
  <c r="AB48" i="14"/>
  <c r="AC48" i="14"/>
  <c r="AD48" i="14"/>
  <c r="AE48" i="14"/>
  <c r="AF48" i="14"/>
  <c r="AG48" i="14"/>
  <c r="AH48" i="14"/>
  <c r="AI48" i="14"/>
  <c r="AJ48" i="14"/>
  <c r="AK48" i="14"/>
  <c r="AL48" i="14"/>
  <c r="AM48" i="14"/>
  <c r="AN48" i="14"/>
  <c r="AO48" i="14"/>
  <c r="AP48" i="14"/>
  <c r="AQ48" i="14"/>
  <c r="AR48" i="14"/>
  <c r="AS48" i="14"/>
  <c r="AT48" i="14"/>
  <c r="AU48" i="14"/>
  <c r="U48" i="14"/>
  <c r="L80" i="14" s="1"/>
  <c r="O99" i="48"/>
  <c r="P96" i="48" s="1"/>
  <c r="O85" i="48"/>
  <c r="A9" i="52"/>
  <c r="A42" i="52" s="1"/>
  <c r="A47" i="52" l="1"/>
  <c r="R11" i="51"/>
  <c r="S11" i="51"/>
  <c r="T11" i="51"/>
  <c r="P28" i="40" l="1"/>
  <c r="Q28" i="40" s="1"/>
  <c r="R28" i="40" s="1"/>
  <c r="S28" i="40" s="1"/>
  <c r="T28" i="40" s="1"/>
  <c r="P30" i="40"/>
  <c r="P27" i="40"/>
  <c r="Q27" i="40" s="1"/>
  <c r="R27" i="40" s="1"/>
  <c r="S27" i="40" s="1"/>
  <c r="T27" i="40" s="1"/>
  <c r="Q33" i="40"/>
  <c r="R33" i="40" s="1"/>
  <c r="S33" i="40" s="1"/>
  <c r="T33" i="40" s="1"/>
  <c r="P33" i="40"/>
  <c r="P14" i="40"/>
  <c r="Q14" i="40" s="1"/>
  <c r="R14" i="40" s="1"/>
  <c r="S14" i="40" s="1"/>
  <c r="T14" i="40" s="1"/>
  <c r="P13" i="40"/>
  <c r="Q13" i="40" s="1"/>
  <c r="R13" i="40" s="1"/>
  <c r="S13" i="40" s="1"/>
  <c r="T13" i="40" s="1"/>
  <c r="P36" i="50"/>
  <c r="O51" i="48"/>
  <c r="O34" i="50"/>
  <c r="Q23" i="50"/>
  <c r="R23" i="50"/>
  <c r="S23" i="50"/>
  <c r="T23" i="50"/>
  <c r="Q24" i="50"/>
  <c r="R24" i="50"/>
  <c r="S24" i="50"/>
  <c r="T24" i="50"/>
  <c r="P24" i="50"/>
  <c r="P23" i="50"/>
  <c r="O25" i="50"/>
  <c r="P22" i="50" s="1"/>
  <c r="Q14" i="50"/>
  <c r="R14" i="50"/>
  <c r="S14" i="50"/>
  <c r="T14" i="50"/>
  <c r="P14" i="50"/>
  <c r="O16" i="50"/>
  <c r="P13" i="50" s="1"/>
  <c r="A9" i="50"/>
  <c r="A11" i="50" s="1"/>
  <c r="C27" i="42"/>
  <c r="C26" i="42"/>
  <c r="C25" i="42"/>
  <c r="C24" i="42"/>
  <c r="O28" i="42"/>
  <c r="O16" i="42"/>
  <c r="O15" i="42"/>
  <c r="C16" i="42"/>
  <c r="C15" i="42"/>
  <c r="T36" i="42" l="1"/>
  <c r="R36" i="42"/>
  <c r="A20" i="50"/>
  <c r="S36" i="42"/>
  <c r="Q36" i="42"/>
  <c r="P15" i="50"/>
  <c r="P25" i="50"/>
  <c r="O21" i="42"/>
  <c r="C20" i="42"/>
  <c r="C14" i="42"/>
  <c r="C13" i="42"/>
  <c r="C12" i="42"/>
  <c r="L87" i="47"/>
  <c r="P27" i="50" l="1"/>
  <c r="P32" i="40"/>
  <c r="P16" i="50"/>
  <c r="P36" i="42"/>
  <c r="A29" i="50"/>
  <c r="Q22" i="50"/>
  <c r="M30" i="42"/>
  <c r="P44" i="48"/>
  <c r="Q44" i="48"/>
  <c r="R44" i="48"/>
  <c r="S44" i="48"/>
  <c r="T44" i="48"/>
  <c r="P82" i="48"/>
  <c r="S74" i="14"/>
  <c r="T74" i="14" s="1"/>
  <c r="O44" i="45"/>
  <c r="P44" i="45" s="1"/>
  <c r="C54" i="48"/>
  <c r="C53" i="48"/>
  <c r="C52" i="48"/>
  <c r="C51" i="48"/>
  <c r="C47" i="48"/>
  <c r="C49" i="48"/>
  <c r="C48" i="48"/>
  <c r="C45" i="48"/>
  <c r="C39" i="48"/>
  <c r="C38" i="48"/>
  <c r="C37" i="48"/>
  <c r="C36" i="48"/>
  <c r="C34" i="48"/>
  <c r="C33" i="48"/>
  <c r="C32" i="48"/>
  <c r="C30" i="48"/>
  <c r="C24" i="48"/>
  <c r="C23" i="48"/>
  <c r="C22" i="48"/>
  <c r="C21" i="48"/>
  <c r="C20" i="48"/>
  <c r="C18" i="48"/>
  <c r="C17" i="48"/>
  <c r="C16" i="48"/>
  <c r="C14" i="48"/>
  <c r="C13" i="48"/>
  <c r="O44" i="48"/>
  <c r="C31" i="45"/>
  <c r="C60" i="44"/>
  <c r="C16" i="45"/>
  <c r="O47" i="48"/>
  <c r="P29" i="48"/>
  <c r="Q29" i="48"/>
  <c r="R29" i="48"/>
  <c r="S29" i="48"/>
  <c r="T29" i="48"/>
  <c r="O29" i="48"/>
  <c r="O36" i="48"/>
  <c r="O32" i="48"/>
  <c r="O20" i="48"/>
  <c r="O16" i="48"/>
  <c r="Q13" i="50" l="1"/>
  <c r="Q16" i="50" s="1"/>
  <c r="R13" i="50" s="1"/>
  <c r="R16" i="50" s="1"/>
  <c r="S13" i="50" s="1"/>
  <c r="S16" i="50" s="1"/>
  <c r="T13" i="50" s="1"/>
  <c r="T16" i="50" s="1"/>
  <c r="P18" i="50"/>
  <c r="Q25" i="50"/>
  <c r="A9" i="48"/>
  <c r="F47" i="47"/>
  <c r="R50" i="47" s="1"/>
  <c r="P31" i="40"/>
  <c r="L74" i="47"/>
  <c r="F30" i="47"/>
  <c r="L84" i="47"/>
  <c r="L97" i="47"/>
  <c r="F74" i="47"/>
  <c r="L101" i="47"/>
  <c r="E73" i="47"/>
  <c r="F62" i="47"/>
  <c r="L71" i="47"/>
  <c r="F87" i="47"/>
  <c r="F37" i="47"/>
  <c r="L58" i="47"/>
  <c r="E17" i="47"/>
  <c r="F88" i="47"/>
  <c r="F16" i="47"/>
  <c r="L48" i="47"/>
  <c r="L103" i="47"/>
  <c r="F48" i="47"/>
  <c r="L107" i="47"/>
  <c r="L106" i="47"/>
  <c r="F75" i="47"/>
  <c r="F43" i="47"/>
  <c r="F61" i="47"/>
  <c r="L100" i="47"/>
  <c r="L102" i="47"/>
  <c r="L61" i="47"/>
  <c r="F42" i="47"/>
  <c r="F49" i="47"/>
  <c r="E86" i="47"/>
  <c r="E18" i="47"/>
  <c r="E47" i="47"/>
  <c r="F23" i="47"/>
  <c r="E60" i="47"/>
  <c r="R49" i="47" l="1"/>
  <c r="Q49" i="47"/>
  <c r="O48" i="47"/>
  <c r="S50" i="47"/>
  <c r="P49" i="47"/>
  <c r="P20" i="41"/>
  <c r="P15" i="42" s="1"/>
  <c r="R22" i="50"/>
  <c r="R25" i="50" s="1"/>
  <c r="Q32" i="40"/>
  <c r="Q31" i="40" s="1"/>
  <c r="Q27" i="50"/>
  <c r="T49" i="47"/>
  <c r="P50" i="47"/>
  <c r="L53" i="47" s="1" a="1"/>
  <c r="L53" i="47" s="1"/>
  <c r="Q50" i="47"/>
  <c r="B47" i="47"/>
  <c r="S49" i="47"/>
  <c r="T50" i="47"/>
  <c r="A11" i="48"/>
  <c r="F60" i="47"/>
  <c r="F73" i="47" s="1"/>
  <c r="N45" i="46"/>
  <c r="O45" i="46"/>
  <c r="M45" i="46"/>
  <c r="N42" i="46"/>
  <c r="O42" i="46"/>
  <c r="M42" i="46"/>
  <c r="Q44" i="45"/>
  <c r="O43" i="45"/>
  <c r="C37" i="45"/>
  <c r="P48" i="47" l="1"/>
  <c r="Q48" i="47" s="1"/>
  <c r="R48" i="47" s="1"/>
  <c r="S48" i="47" s="1"/>
  <c r="T48" i="47" s="1"/>
  <c r="S22" i="50"/>
  <c r="R32" i="40"/>
  <c r="R31" i="40" s="1"/>
  <c r="S25" i="50"/>
  <c r="R27" i="50"/>
  <c r="A42" i="48"/>
  <c r="A57" i="48" s="1"/>
  <c r="L54" i="47"/>
  <c r="L55" i="47"/>
  <c r="A27" i="48"/>
  <c r="P43" i="45"/>
  <c r="P45" i="45" s="1"/>
  <c r="P14" i="41" s="1"/>
  <c r="O45" i="45"/>
  <c r="R44" i="45"/>
  <c r="L56" i="47"/>
  <c r="L57" i="47"/>
  <c r="F86" i="47"/>
  <c r="Q76" i="47"/>
  <c r="T75" i="47"/>
  <c r="P75" i="47"/>
  <c r="P76" i="47"/>
  <c r="B73" i="47"/>
  <c r="T76" i="47"/>
  <c r="S75" i="47"/>
  <c r="R75" i="47"/>
  <c r="Q75" i="47"/>
  <c r="O74" i="47"/>
  <c r="S76" i="47"/>
  <c r="R76" i="47"/>
  <c r="Q63" i="47"/>
  <c r="T62" i="47"/>
  <c r="S63" i="47"/>
  <c r="P63" i="47"/>
  <c r="B60" i="47"/>
  <c r="R62" i="47"/>
  <c r="P62" i="47"/>
  <c r="R63" i="47"/>
  <c r="S62" i="47"/>
  <c r="T63" i="47"/>
  <c r="Q62" i="47"/>
  <c r="O61" i="47"/>
  <c r="C45" i="45"/>
  <c r="Q43" i="45" l="1"/>
  <c r="Q45" i="45" s="1"/>
  <c r="Q14" i="41" s="1"/>
  <c r="T22" i="50"/>
  <c r="T25" i="50" s="1"/>
  <c r="S32" i="40"/>
  <c r="S31" i="40" s="1"/>
  <c r="S27" i="50"/>
  <c r="A63" i="48"/>
  <c r="A76" i="48" s="1"/>
  <c r="A90" i="48" s="1"/>
  <c r="S44" i="45"/>
  <c r="P74" i="47"/>
  <c r="Q74" i="47" s="1"/>
  <c r="R74" i="47" s="1"/>
  <c r="S74" i="47" s="1"/>
  <c r="T74" i="47" s="1"/>
  <c r="Q89" i="47"/>
  <c r="T88" i="47"/>
  <c r="B86" i="47"/>
  <c r="P88" i="47"/>
  <c r="P89" i="47"/>
  <c r="S89" i="47"/>
  <c r="S88" i="47"/>
  <c r="R88" i="47"/>
  <c r="T89" i="47"/>
  <c r="Q88" i="47"/>
  <c r="O87" i="47"/>
  <c r="R89" i="47"/>
  <c r="L79" i="47" a="1"/>
  <c r="L66" i="47" a="1"/>
  <c r="P61" i="47"/>
  <c r="Q61" i="47" s="1"/>
  <c r="R61" i="47" s="1"/>
  <c r="S61" i="47" s="1"/>
  <c r="T61" i="47" s="1"/>
  <c r="R43" i="45"/>
  <c r="R45" i="45" s="1"/>
  <c r="R14" i="41" s="1"/>
  <c r="F13" i="47"/>
  <c r="B13" i="47" s="1"/>
  <c r="B18" i="47"/>
  <c r="B16" i="47"/>
  <c r="B15" i="47"/>
  <c r="A9" i="47"/>
  <c r="C55" i="46"/>
  <c r="C54" i="46"/>
  <c r="C52" i="46"/>
  <c r="N48" i="46"/>
  <c r="N52" i="46" s="1"/>
  <c r="O48" i="46"/>
  <c r="M48" i="46"/>
  <c r="M52" i="46" s="1"/>
  <c r="C50" i="46"/>
  <c r="C48" i="46"/>
  <c r="C45" i="46"/>
  <c r="C42" i="46"/>
  <c r="N28" i="46"/>
  <c r="O28" i="46"/>
  <c r="M28" i="46"/>
  <c r="C38" i="46"/>
  <c r="N36" i="46"/>
  <c r="O36" i="46"/>
  <c r="M36" i="46"/>
  <c r="C36" i="46"/>
  <c r="C34" i="46"/>
  <c r="C32" i="46"/>
  <c r="N30" i="46"/>
  <c r="O30" i="46"/>
  <c r="P30" i="46" s="1"/>
  <c r="M30" i="46"/>
  <c r="C30" i="46"/>
  <c r="C28" i="46"/>
  <c r="N25" i="46"/>
  <c r="O25" i="46"/>
  <c r="M25" i="46"/>
  <c r="C25" i="46"/>
  <c r="N22" i="46"/>
  <c r="O22" i="46"/>
  <c r="M22" i="46"/>
  <c r="C22" i="46"/>
  <c r="N12" i="46"/>
  <c r="N32" i="46" s="1"/>
  <c r="N14" i="46"/>
  <c r="N15" i="46"/>
  <c r="M15" i="46"/>
  <c r="M14" i="46"/>
  <c r="M12" i="46"/>
  <c r="M32" i="46" s="1"/>
  <c r="N19" i="46"/>
  <c r="O19" i="46"/>
  <c r="M19" i="46"/>
  <c r="C19" i="46"/>
  <c r="A9" i="46"/>
  <c r="A11" i="46" s="1"/>
  <c r="A17" i="46" s="1"/>
  <c r="C39" i="45"/>
  <c r="C44" i="45"/>
  <c r="C43" i="45"/>
  <c r="O29" i="45"/>
  <c r="P29" i="45" s="1"/>
  <c r="C32" i="45"/>
  <c r="C30" i="45"/>
  <c r="C24" i="45"/>
  <c r="O22" i="45"/>
  <c r="P22" i="45" s="1"/>
  <c r="Q22" i="45" s="1"/>
  <c r="R22" i="45" s="1"/>
  <c r="S22" i="45" s="1"/>
  <c r="O20" i="45"/>
  <c r="P20" i="45" s="1"/>
  <c r="Q20" i="45" s="1"/>
  <c r="R20" i="45" s="1"/>
  <c r="C22" i="45"/>
  <c r="C21" i="45"/>
  <c r="C20" i="45"/>
  <c r="B22" i="45"/>
  <c r="C17" i="45"/>
  <c r="C15" i="45"/>
  <c r="O14" i="45"/>
  <c r="P14" i="45" s="1"/>
  <c r="A9" i="45"/>
  <c r="C106" i="44"/>
  <c r="C104" i="44"/>
  <c r="C101" i="44"/>
  <c r="C100" i="44"/>
  <c r="C99" i="44"/>
  <c r="C98" i="44"/>
  <c r="C97" i="44"/>
  <c r="C96" i="44"/>
  <c r="C95" i="44"/>
  <c r="C94" i="44"/>
  <c r="C93" i="44"/>
  <c r="C92" i="44"/>
  <c r="C91" i="44"/>
  <c r="C90" i="44"/>
  <c r="C89" i="44"/>
  <c r="C88" i="44"/>
  <c r="C87" i="44"/>
  <c r="C86" i="44"/>
  <c r="C85" i="44"/>
  <c r="O81" i="44"/>
  <c r="P81" i="44" s="1"/>
  <c r="Q81" i="44" s="1"/>
  <c r="R81" i="44" s="1"/>
  <c r="S81" i="44" s="1"/>
  <c r="O80" i="44"/>
  <c r="P80" i="44" s="1"/>
  <c r="Q80" i="44" s="1"/>
  <c r="R80" i="44" s="1"/>
  <c r="S80" i="44" s="1"/>
  <c r="O79" i="44"/>
  <c r="P79" i="44" s="1"/>
  <c r="Q79" i="44" s="1"/>
  <c r="R79" i="44" s="1"/>
  <c r="S79" i="44" s="1"/>
  <c r="O78" i="44"/>
  <c r="P78" i="44" s="1"/>
  <c r="Q78" i="44" s="1"/>
  <c r="R78" i="44" s="1"/>
  <c r="S78" i="44" s="1"/>
  <c r="O69" i="44"/>
  <c r="P69" i="44" s="1"/>
  <c r="Q69" i="44" s="1"/>
  <c r="R69" i="44" s="1"/>
  <c r="S69" i="44" s="1"/>
  <c r="O76" i="44"/>
  <c r="P76" i="44" s="1"/>
  <c r="Q76" i="44" s="1"/>
  <c r="R76" i="44" s="1"/>
  <c r="S76" i="44" s="1"/>
  <c r="O75" i="44"/>
  <c r="P75" i="44" s="1"/>
  <c r="Q75" i="44" s="1"/>
  <c r="R75" i="44" s="1"/>
  <c r="S75" i="44" s="1"/>
  <c r="O73" i="44"/>
  <c r="P73" i="44" s="1"/>
  <c r="Q73" i="44" s="1"/>
  <c r="R73" i="44" s="1"/>
  <c r="S73" i="44" s="1"/>
  <c r="O74" i="44"/>
  <c r="P74" i="44" s="1"/>
  <c r="Q74" i="44" s="1"/>
  <c r="R74" i="44" s="1"/>
  <c r="S74" i="44" s="1"/>
  <c r="O71" i="44"/>
  <c r="P71" i="44" s="1"/>
  <c r="Q71" i="44" s="1"/>
  <c r="R71" i="44" s="1"/>
  <c r="S71" i="44" s="1"/>
  <c r="O70" i="44"/>
  <c r="P70" i="44" s="1"/>
  <c r="Q70" i="44" s="1"/>
  <c r="R70" i="44" s="1"/>
  <c r="S70" i="44" s="1"/>
  <c r="O68" i="44"/>
  <c r="P68" i="44" s="1"/>
  <c r="Q68" i="44" s="1"/>
  <c r="R68" i="44" s="1"/>
  <c r="S68" i="44" s="1"/>
  <c r="C62" i="44"/>
  <c r="T27" i="50" l="1"/>
  <c r="T32" i="40"/>
  <c r="T31" i="40" s="1"/>
  <c r="M34" i="46"/>
  <c r="M38" i="46" s="1"/>
  <c r="M54" i="46" s="1"/>
  <c r="M13" i="51" s="1"/>
  <c r="N34" i="46"/>
  <c r="N38" i="46" s="1"/>
  <c r="N54" i="46" s="1"/>
  <c r="N13" i="51" s="1"/>
  <c r="Q30" i="46"/>
  <c r="P20" i="40"/>
  <c r="P48" i="46"/>
  <c r="O52" i="46"/>
  <c r="A11" i="47"/>
  <c r="A45" i="47"/>
  <c r="O18" i="47"/>
  <c r="O59" i="48" s="1"/>
  <c r="O16" i="47"/>
  <c r="O15" i="47"/>
  <c r="F20" i="47"/>
  <c r="L92" i="47" a="1"/>
  <c r="P87" i="47"/>
  <c r="Q87" i="47" s="1"/>
  <c r="R87" i="47" s="1"/>
  <c r="S87" i="47" s="1"/>
  <c r="T87" i="47" s="1"/>
  <c r="L82" i="47"/>
  <c r="L81" i="47"/>
  <c r="L80" i="47"/>
  <c r="L79" i="47"/>
  <c r="L83" i="47"/>
  <c r="L69" i="47"/>
  <c r="L68" i="47"/>
  <c r="L67" i="47"/>
  <c r="L66" i="47"/>
  <c r="L70" i="47"/>
  <c r="S43" i="45"/>
  <c r="S45" i="45" s="1"/>
  <c r="S14" i="41" s="1"/>
  <c r="A11" i="45"/>
  <c r="A26" i="45" s="1"/>
  <c r="O30" i="45"/>
  <c r="P15" i="45"/>
  <c r="Q14" i="45"/>
  <c r="R14" i="45" s="1"/>
  <c r="S14" i="45" s="1"/>
  <c r="O15" i="45"/>
  <c r="P36" i="46"/>
  <c r="A40" i="46"/>
  <c r="P30" i="45"/>
  <c r="P45" i="48" s="1"/>
  <c r="S20" i="45"/>
  <c r="O40" i="44"/>
  <c r="O39" i="44"/>
  <c r="Q36" i="46" l="1"/>
  <c r="P22" i="40"/>
  <c r="Q48" i="46"/>
  <c r="P38" i="40"/>
  <c r="R30" i="46"/>
  <c r="Q20" i="40"/>
  <c r="O30" i="48"/>
  <c r="P30" i="48"/>
  <c r="N55" i="46"/>
  <c r="N30" i="42" s="1"/>
  <c r="O45" i="48"/>
  <c r="P15" i="47"/>
  <c r="Q15" i="47" s="1"/>
  <c r="O17" i="47"/>
  <c r="F27" i="47"/>
  <c r="O23" i="47"/>
  <c r="O22" i="47"/>
  <c r="O25" i="47"/>
  <c r="B20" i="47"/>
  <c r="A41" i="45"/>
  <c r="L95" i="47"/>
  <c r="L94" i="47"/>
  <c r="L93" i="47"/>
  <c r="L92" i="47"/>
  <c r="L96" i="47"/>
  <c r="R15" i="45"/>
  <c r="Q15" i="45"/>
  <c r="S15" i="45"/>
  <c r="Q29" i="45"/>
  <c r="Q30" i="45" s="1"/>
  <c r="Q45" i="48" s="1"/>
  <c r="C58" i="44"/>
  <c r="C57" i="44"/>
  <c r="C56" i="44"/>
  <c r="C55" i="44"/>
  <c r="O51" i="44"/>
  <c r="O52" i="44"/>
  <c r="O50" i="44"/>
  <c r="O55" i="44" s="1"/>
  <c r="O18" i="44"/>
  <c r="O16" i="44"/>
  <c r="O15" i="44"/>
  <c r="P15" i="44" s="1"/>
  <c r="C45" i="44"/>
  <c r="C44" i="44"/>
  <c r="C43" i="44"/>
  <c r="B9" i="44"/>
  <c r="A9" i="44"/>
  <c r="O59" i="43"/>
  <c r="O60" i="43"/>
  <c r="O58" i="43"/>
  <c r="O55" i="43"/>
  <c r="O54" i="43"/>
  <c r="O53" i="43"/>
  <c r="C61" i="43"/>
  <c r="C60" i="43"/>
  <c r="C59" i="43"/>
  <c r="C58" i="43"/>
  <c r="O36" i="43"/>
  <c r="P36" i="43" s="1"/>
  <c r="Q36" i="43" s="1"/>
  <c r="R36" i="43" s="1"/>
  <c r="S36" i="43" s="1"/>
  <c r="T36" i="43" s="1"/>
  <c r="T27" i="44" s="1"/>
  <c r="O35" i="43"/>
  <c r="P35" i="43" s="1"/>
  <c r="Q35" i="43" s="1"/>
  <c r="R35" i="43" s="1"/>
  <c r="S35" i="43" s="1"/>
  <c r="T35" i="43" s="1"/>
  <c r="O34" i="43"/>
  <c r="P34" i="43" s="1"/>
  <c r="Q34" i="43" s="1"/>
  <c r="R34" i="43" s="1"/>
  <c r="S34" i="43" s="1"/>
  <c r="T34" i="43" s="1"/>
  <c r="O20" i="43"/>
  <c r="O31" i="43" s="1"/>
  <c r="O18" i="43"/>
  <c r="O16" i="43"/>
  <c r="O30" i="43" s="1"/>
  <c r="O15" i="43"/>
  <c r="B9" i="43"/>
  <c r="A9" i="43"/>
  <c r="A11" i="43" s="1"/>
  <c r="A9" i="42"/>
  <c r="C13" i="40"/>
  <c r="C36" i="41"/>
  <c r="C35" i="41"/>
  <c r="C34" i="41"/>
  <c r="C31" i="41"/>
  <c r="O30" i="41"/>
  <c r="C30" i="41"/>
  <c r="O29" i="41"/>
  <c r="C29" i="41"/>
  <c r="C23" i="41"/>
  <c r="C22" i="41"/>
  <c r="C21" i="41"/>
  <c r="C20" i="41"/>
  <c r="C19" i="41"/>
  <c r="C18" i="41"/>
  <c r="O16" i="41"/>
  <c r="O19" i="41" s="1"/>
  <c r="C16" i="41"/>
  <c r="C15" i="41"/>
  <c r="C14" i="41"/>
  <c r="C13" i="41"/>
  <c r="O11" i="41"/>
  <c r="O12" i="41" s="1"/>
  <c r="N11" i="41"/>
  <c r="N16" i="41" s="1"/>
  <c r="M11" i="41"/>
  <c r="M12" i="41" s="1"/>
  <c r="C11" i="41"/>
  <c r="C10" i="41"/>
  <c r="C9" i="41"/>
  <c r="C39" i="40"/>
  <c r="C38" i="40"/>
  <c r="C37" i="40"/>
  <c r="C36" i="40"/>
  <c r="C35" i="40"/>
  <c r="O34" i="40"/>
  <c r="N34" i="40"/>
  <c r="M34" i="40"/>
  <c r="M39" i="40" s="1"/>
  <c r="C34" i="40"/>
  <c r="C33" i="40"/>
  <c r="C32" i="40"/>
  <c r="O31" i="40"/>
  <c r="N31" i="40"/>
  <c r="M31" i="40"/>
  <c r="C31" i="40"/>
  <c r="C30" i="40"/>
  <c r="C29" i="40"/>
  <c r="C28" i="40"/>
  <c r="C27" i="40"/>
  <c r="O26" i="40"/>
  <c r="N26" i="40"/>
  <c r="M26" i="40"/>
  <c r="C26" i="40"/>
  <c r="C23" i="40"/>
  <c r="C22" i="40"/>
  <c r="C21" i="40"/>
  <c r="C20" i="40"/>
  <c r="C19" i="40"/>
  <c r="C18" i="40"/>
  <c r="C17" i="40"/>
  <c r="C16" i="40"/>
  <c r="O15" i="40"/>
  <c r="O23" i="40" s="1"/>
  <c r="N15" i="40"/>
  <c r="M15" i="40"/>
  <c r="C15" i="40"/>
  <c r="C14" i="40"/>
  <c r="C12" i="40"/>
  <c r="C11" i="40"/>
  <c r="O10" i="40"/>
  <c r="N10" i="40"/>
  <c r="M10" i="40"/>
  <c r="C10" i="40"/>
  <c r="T146" i="14"/>
  <c r="S146" i="14"/>
  <c r="R146" i="14"/>
  <c r="Q146" i="14"/>
  <c r="P146" i="14"/>
  <c r="P40" i="44" s="1"/>
  <c r="T142" i="14"/>
  <c r="S142" i="14"/>
  <c r="R142" i="14"/>
  <c r="Q142" i="14"/>
  <c r="P142" i="14"/>
  <c r="P39" i="44" s="1"/>
  <c r="P115" i="14"/>
  <c r="T123" i="14"/>
  <c r="S123" i="14"/>
  <c r="R123" i="14"/>
  <c r="Q123" i="14"/>
  <c r="P123" i="14"/>
  <c r="T119" i="14"/>
  <c r="S119" i="14"/>
  <c r="R119" i="14"/>
  <c r="Q119" i="14"/>
  <c r="P119" i="14"/>
  <c r="T115" i="14"/>
  <c r="S115" i="14"/>
  <c r="R115" i="14"/>
  <c r="Q115" i="14"/>
  <c r="O39" i="40" l="1"/>
  <c r="P55" i="43"/>
  <c r="Q55" i="43" s="1"/>
  <c r="R55" i="43" s="1"/>
  <c r="S55" i="43" s="1"/>
  <c r="T55" i="43" s="1"/>
  <c r="Q40" i="44"/>
  <c r="R40" i="44" s="1"/>
  <c r="S40" i="44" s="1"/>
  <c r="T40" i="44" s="1"/>
  <c r="O21" i="41"/>
  <c r="O23" i="41" s="1"/>
  <c r="O24" i="41" s="1"/>
  <c r="O12" i="42"/>
  <c r="N12" i="41"/>
  <c r="P50" i="44"/>
  <c r="Q50" i="44" s="1"/>
  <c r="O52" i="48"/>
  <c r="O48" i="48"/>
  <c r="O33" i="48"/>
  <c r="O37" i="48"/>
  <c r="A11" i="42"/>
  <c r="A19" i="42" s="1"/>
  <c r="A23" i="42" s="1"/>
  <c r="N19" i="41"/>
  <c r="N21" i="41" s="1"/>
  <c r="N23" i="41" s="1"/>
  <c r="N24" i="41" s="1"/>
  <c r="N17" i="41"/>
  <c r="O54" i="48"/>
  <c r="O49" i="48"/>
  <c r="R48" i="46"/>
  <c r="Q38" i="40"/>
  <c r="N39" i="40"/>
  <c r="M16" i="41"/>
  <c r="P53" i="43"/>
  <c r="Q53" i="43" s="1"/>
  <c r="R53" i="43" s="1"/>
  <c r="S53" i="43" s="1"/>
  <c r="T53" i="43" s="1"/>
  <c r="S30" i="46"/>
  <c r="R20" i="40"/>
  <c r="A11" i="44"/>
  <c r="P54" i="43"/>
  <c r="Q54" i="43" s="1"/>
  <c r="R54" i="43" s="1"/>
  <c r="S54" i="43" s="1"/>
  <c r="T54" i="43" s="1"/>
  <c r="R36" i="46"/>
  <c r="Q22" i="40"/>
  <c r="S30" i="48"/>
  <c r="R30" i="48"/>
  <c r="O53" i="48"/>
  <c r="O34" i="48"/>
  <c r="O38" i="48"/>
  <c r="O39" i="48"/>
  <c r="Q30" i="48"/>
  <c r="P22" i="47"/>
  <c r="O24" i="47"/>
  <c r="O29" i="47"/>
  <c r="O30" i="47"/>
  <c r="B27" i="47"/>
  <c r="O32" i="47"/>
  <c r="F34" i="47"/>
  <c r="R15" i="47"/>
  <c r="S15" i="47" s="1"/>
  <c r="O40" i="43"/>
  <c r="O46" i="43" s="1"/>
  <c r="O41" i="43"/>
  <c r="O47" i="43" s="1"/>
  <c r="R29" i="45"/>
  <c r="R30" i="45" s="1"/>
  <c r="R45" i="48" s="1"/>
  <c r="P27" i="44"/>
  <c r="S27" i="44"/>
  <c r="R27" i="44"/>
  <c r="O27" i="44"/>
  <c r="O36" i="44" s="1"/>
  <c r="O44" i="44" s="1"/>
  <c r="Q27" i="44"/>
  <c r="P52" i="44"/>
  <c r="O57" i="44"/>
  <c r="Q39" i="44"/>
  <c r="P16" i="44"/>
  <c r="O56" i="44"/>
  <c r="P51" i="44"/>
  <c r="P18" i="44"/>
  <c r="Q15" i="44"/>
  <c r="O29" i="43"/>
  <c r="O39" i="43" s="1"/>
  <c r="A50" i="43"/>
  <c r="O61" i="43"/>
  <c r="N23" i="40"/>
  <c r="N40" i="40" s="1"/>
  <c r="N9" i="51" s="1"/>
  <c r="O40" i="40"/>
  <c r="O9" i="51" s="1"/>
  <c r="M23" i="40"/>
  <c r="M40" i="40"/>
  <c r="M9" i="51" s="1"/>
  <c r="O17" i="41"/>
  <c r="P90" i="14"/>
  <c r="P15" i="43" s="1"/>
  <c r="P55" i="44" l="1"/>
  <c r="O12" i="46"/>
  <c r="O32" i="46" s="1"/>
  <c r="O63" i="43"/>
  <c r="O55" i="48"/>
  <c r="O31" i="45" s="1"/>
  <c r="O32" i="45" s="1"/>
  <c r="A32" i="42"/>
  <c r="O34" i="46"/>
  <c r="O38" i="46" s="1"/>
  <c r="O54" i="46" s="1"/>
  <c r="M19" i="41"/>
  <c r="M21" i="41" s="1"/>
  <c r="M23" i="41" s="1"/>
  <c r="M24" i="41" s="1"/>
  <c r="M17" i="41"/>
  <c r="A47" i="44"/>
  <c r="A64" i="44" s="1"/>
  <c r="T30" i="46"/>
  <c r="T20" i="40" s="1"/>
  <c r="S20" i="40"/>
  <c r="S36" i="46"/>
  <c r="R22" i="40"/>
  <c r="S48" i="46"/>
  <c r="R38" i="40"/>
  <c r="O40" i="48"/>
  <c r="O16" i="45" s="1"/>
  <c r="O17" i="45" s="1"/>
  <c r="O23" i="44"/>
  <c r="T15" i="47"/>
  <c r="O36" i="47"/>
  <c r="O39" i="47"/>
  <c r="O37" i="47"/>
  <c r="B34" i="47"/>
  <c r="P29" i="47"/>
  <c r="O31" i="47"/>
  <c r="Q22" i="47"/>
  <c r="R22" i="47" s="1"/>
  <c r="S22" i="47" s="1"/>
  <c r="T22" i="47" s="1"/>
  <c r="S29" i="45"/>
  <c r="S30" i="45" s="1"/>
  <c r="S45" i="48" s="1"/>
  <c r="O100" i="44"/>
  <c r="O98" i="44"/>
  <c r="O99" i="44"/>
  <c r="O97" i="44"/>
  <c r="R99" i="44"/>
  <c r="R100" i="44"/>
  <c r="R97" i="44"/>
  <c r="R98" i="44"/>
  <c r="P100" i="44"/>
  <c r="P99" i="44"/>
  <c r="P98" i="44"/>
  <c r="P97" i="44"/>
  <c r="O58" i="44"/>
  <c r="Q100" i="44"/>
  <c r="Q97" i="44"/>
  <c r="Q98" i="44"/>
  <c r="Q99" i="44"/>
  <c r="S97" i="44"/>
  <c r="S100" i="44"/>
  <c r="S98" i="44"/>
  <c r="S99" i="44"/>
  <c r="R15" i="44"/>
  <c r="P56" i="44"/>
  <c r="Q51" i="44"/>
  <c r="P57" i="44"/>
  <c r="Q52" i="44"/>
  <c r="R50" i="44"/>
  <c r="Q55" i="44"/>
  <c r="R39" i="44"/>
  <c r="Q18" i="44"/>
  <c r="P36" i="44"/>
  <c r="P44" i="44" s="1"/>
  <c r="Q16" i="44"/>
  <c r="O42" i="43"/>
  <c r="O45" i="43"/>
  <c r="O24" i="43"/>
  <c r="O22" i="44" s="1"/>
  <c r="O26" i="43"/>
  <c r="O25" i="44" s="1"/>
  <c r="L265" i="14"/>
  <c r="L264" i="14"/>
  <c r="L263" i="14"/>
  <c r="L262" i="14"/>
  <c r="L261" i="14"/>
  <c r="L260" i="14"/>
  <c r="O237" i="14"/>
  <c r="O236" i="14"/>
  <c r="O235" i="14"/>
  <c r="P90" i="47" s="1"/>
  <c r="Q90" i="47" s="1"/>
  <c r="R90" i="47" s="1"/>
  <c r="S90" i="47" s="1"/>
  <c r="T90" i="47" s="1"/>
  <c r="O234" i="14"/>
  <c r="O233" i="14"/>
  <c r="O232" i="14"/>
  <c r="N209" i="14"/>
  <c r="E232" i="14"/>
  <c r="E248" i="14"/>
  <c r="E220" i="14"/>
  <c r="O44" i="42" l="1"/>
  <c r="O49" i="42" s="1"/>
  <c r="P47" i="42" s="1"/>
  <c r="O33" i="52"/>
  <c r="O55" i="46"/>
  <c r="O14" i="42" s="1"/>
  <c r="O13" i="51"/>
  <c r="P34" i="46"/>
  <c r="Q34" i="46" s="1"/>
  <c r="R34" i="46" s="1"/>
  <c r="S34" i="46" s="1"/>
  <c r="T34" i="46" s="1"/>
  <c r="O42" i="47"/>
  <c r="O106" i="47" s="1"/>
  <c r="P51" i="47"/>
  <c r="Q51" i="47" s="1"/>
  <c r="R51" i="47" s="1"/>
  <c r="S51" i="47" s="1"/>
  <c r="T51" i="47" s="1"/>
  <c r="O14" i="47"/>
  <c r="P14" i="47" s="1"/>
  <c r="T36" i="46"/>
  <c r="T22" i="40" s="1"/>
  <c r="S22" i="40"/>
  <c r="P64" i="47"/>
  <c r="Q64" i="47" s="1"/>
  <c r="R64" i="47" s="1"/>
  <c r="S64" i="47" s="1"/>
  <c r="T64" i="47" s="1"/>
  <c r="O21" i="47"/>
  <c r="P21" i="47" s="1"/>
  <c r="P77" i="47"/>
  <c r="Q77" i="47" s="1"/>
  <c r="R77" i="47" s="1"/>
  <c r="S77" i="47" s="1"/>
  <c r="T77" i="47" s="1"/>
  <c r="O28" i="47"/>
  <c r="P28" i="47" s="1"/>
  <c r="Q28" i="47" s="1"/>
  <c r="R28" i="47" s="1"/>
  <c r="S28" i="47" s="1"/>
  <c r="T28" i="47" s="1"/>
  <c r="T48" i="46"/>
  <c r="T38" i="40" s="1"/>
  <c r="S38" i="40"/>
  <c r="O35" i="47"/>
  <c r="P35" i="47" s="1"/>
  <c r="Q35" i="47" s="1"/>
  <c r="R35" i="47" s="1"/>
  <c r="S35" i="47" s="1"/>
  <c r="T35" i="47" s="1"/>
  <c r="O43" i="47"/>
  <c r="O107" i="47" s="1"/>
  <c r="P36" i="47"/>
  <c r="O38" i="47"/>
  <c r="Q29" i="47"/>
  <c r="O101" i="44"/>
  <c r="P101" i="44"/>
  <c r="Q101" i="44"/>
  <c r="P58" i="44"/>
  <c r="O48" i="43"/>
  <c r="O21" i="45"/>
  <c r="O24" i="45" s="1"/>
  <c r="O86" i="44"/>
  <c r="O88" i="44"/>
  <c r="O85" i="44"/>
  <c r="O87" i="44"/>
  <c r="O33" i="44"/>
  <c r="O29" i="44"/>
  <c r="O92" i="44"/>
  <c r="O93" i="44"/>
  <c r="O94" i="44"/>
  <c r="O91" i="44"/>
  <c r="O34" i="44"/>
  <c r="O104" i="44"/>
  <c r="S101" i="44"/>
  <c r="R101" i="44"/>
  <c r="R16" i="44"/>
  <c r="R51" i="44"/>
  <c r="Q56" i="44"/>
  <c r="R52" i="44"/>
  <c r="Q57" i="44"/>
  <c r="S39" i="44"/>
  <c r="R18" i="44"/>
  <c r="Q36" i="44"/>
  <c r="Q44" i="44" s="1"/>
  <c r="S50" i="44"/>
  <c r="R55" i="44"/>
  <c r="S15" i="44"/>
  <c r="Q96" i="14"/>
  <c r="R96" i="14" s="1"/>
  <c r="P97" i="14"/>
  <c r="P94" i="14"/>
  <c r="R93" i="14"/>
  <c r="S93" i="14" s="1"/>
  <c r="P91" i="14"/>
  <c r="Q90" i="14"/>
  <c r="Q15" i="43" s="1"/>
  <c r="R89" i="14"/>
  <c r="S89" i="14" s="1"/>
  <c r="O13" i="42" l="1"/>
  <c r="P30" i="47"/>
  <c r="P31" i="47" s="1"/>
  <c r="P32" i="47" s="1"/>
  <c r="Q30" i="47" s="1"/>
  <c r="Q31" i="47" s="1"/>
  <c r="Q32" i="47" s="1"/>
  <c r="Q91" i="14"/>
  <c r="P16" i="43"/>
  <c r="P30" i="43" s="1"/>
  <c r="P40" i="43" s="1"/>
  <c r="Q21" i="47"/>
  <c r="R21" i="47" s="1"/>
  <c r="S21" i="47" s="1"/>
  <c r="T21" i="47" s="1"/>
  <c r="P23" i="47"/>
  <c r="P24" i="47" s="1"/>
  <c r="P25" i="47" s="1"/>
  <c r="Q14" i="47"/>
  <c r="P16" i="47"/>
  <c r="P17" i="47" s="1"/>
  <c r="P18" i="47" s="1"/>
  <c r="Q94" i="14"/>
  <c r="Q18" i="43" s="1"/>
  <c r="P18" i="43"/>
  <c r="Q97" i="14"/>
  <c r="Q20" i="43" s="1"/>
  <c r="Q31" i="43" s="1"/>
  <c r="Q41" i="43" s="1"/>
  <c r="P20" i="43"/>
  <c r="P31" i="43" s="1"/>
  <c r="P41" i="43" s="1"/>
  <c r="R29" i="47"/>
  <c r="Q36" i="47"/>
  <c r="P37" i="47"/>
  <c r="P38" i="47" s="1"/>
  <c r="P39" i="47" s="1"/>
  <c r="P104" i="44"/>
  <c r="O89" i="44"/>
  <c r="O95" i="44"/>
  <c r="O43" i="44"/>
  <c r="O45" i="44" s="1"/>
  <c r="S51" i="44"/>
  <c r="R56" i="44"/>
  <c r="S55" i="44"/>
  <c r="T39" i="44"/>
  <c r="Q58" i="44"/>
  <c r="T15" i="44"/>
  <c r="S18" i="44"/>
  <c r="R36" i="44"/>
  <c r="R44" i="44" s="1"/>
  <c r="S52" i="44"/>
  <c r="R57" i="44"/>
  <c r="S16" i="44"/>
  <c r="R90" i="14"/>
  <c r="R94" i="14"/>
  <c r="R97" i="14" l="1"/>
  <c r="O17" i="42"/>
  <c r="O30" i="42" s="1"/>
  <c r="P23" i="44"/>
  <c r="P59" i="43"/>
  <c r="P46" i="43"/>
  <c r="S90" i="14"/>
  <c r="S15" i="43" s="1"/>
  <c r="R15" i="43"/>
  <c r="Q60" i="43"/>
  <c r="Q47" i="43"/>
  <c r="R14" i="47"/>
  <c r="Q16" i="47"/>
  <c r="Q17" i="47" s="1"/>
  <c r="Q18" i="47" s="1"/>
  <c r="R91" i="14"/>
  <c r="Q16" i="43"/>
  <c r="Q30" i="43" s="1"/>
  <c r="Q40" i="43" s="1"/>
  <c r="P47" i="43"/>
  <c r="P60" i="43"/>
  <c r="S97" i="14"/>
  <c r="R20" i="43"/>
  <c r="R31" i="43" s="1"/>
  <c r="R41" i="43" s="1"/>
  <c r="P29" i="43"/>
  <c r="P26" i="43" s="1"/>
  <c r="S94" i="14"/>
  <c r="R18" i="43"/>
  <c r="Q29" i="43"/>
  <c r="Q26" i="43" s="1"/>
  <c r="Q37" i="47"/>
  <c r="Q38" i="47" s="1"/>
  <c r="Q39" i="47" s="1"/>
  <c r="Q23" i="47"/>
  <c r="P42" i="47"/>
  <c r="R36" i="47"/>
  <c r="S29" i="47"/>
  <c r="R30" i="47"/>
  <c r="R31" i="47" s="1"/>
  <c r="R32" i="47" s="1"/>
  <c r="P43" i="47"/>
  <c r="Q104" i="44"/>
  <c r="O102" i="44"/>
  <c r="R58" i="44"/>
  <c r="T16" i="44"/>
  <c r="T18" i="44"/>
  <c r="T36" i="44" s="1"/>
  <c r="T44" i="44" s="1"/>
  <c r="S36" i="44"/>
  <c r="S44" i="44" s="1"/>
  <c r="S56" i="44"/>
  <c r="S57" i="44"/>
  <c r="T90" i="14" l="1"/>
  <c r="T15" i="43" s="1"/>
  <c r="S14" i="47"/>
  <c r="R16" i="47"/>
  <c r="R17" i="47" s="1"/>
  <c r="R18" i="47" s="1"/>
  <c r="P39" i="43"/>
  <c r="P24" i="43"/>
  <c r="R47" i="43"/>
  <c r="R60" i="43"/>
  <c r="Q23" i="44"/>
  <c r="Q46" i="43"/>
  <c r="Q59" i="43"/>
  <c r="T97" i="14"/>
  <c r="T20" i="43" s="1"/>
  <c r="T31" i="43" s="1"/>
  <c r="T41" i="43" s="1"/>
  <c r="S20" i="43"/>
  <c r="S31" i="43" s="1"/>
  <c r="S41" i="43" s="1"/>
  <c r="S91" i="14"/>
  <c r="R16" i="43"/>
  <c r="R30" i="43" s="1"/>
  <c r="R40" i="43" s="1"/>
  <c r="Q39" i="43"/>
  <c r="Q24" i="43"/>
  <c r="T94" i="14"/>
  <c r="T18" i="43" s="1"/>
  <c r="T29" i="43" s="1"/>
  <c r="S18" i="43"/>
  <c r="R29" i="43"/>
  <c r="R26" i="43" s="1"/>
  <c r="S30" i="47"/>
  <c r="S31" i="47" s="1"/>
  <c r="S32" i="47" s="1"/>
  <c r="R37" i="47"/>
  <c r="R38" i="47" s="1"/>
  <c r="R39" i="47" s="1"/>
  <c r="T29" i="47"/>
  <c r="S36" i="47"/>
  <c r="Q43" i="47"/>
  <c r="Q24" i="47"/>
  <c r="R104" i="44"/>
  <c r="S58" i="44"/>
  <c r="Q66" i="14"/>
  <c r="R66" i="14" s="1"/>
  <c r="S66" i="14" s="1"/>
  <c r="T66" i="14" s="1"/>
  <c r="P64" i="14"/>
  <c r="P54" i="48" s="1"/>
  <c r="P62" i="14"/>
  <c r="Q62" i="14" s="1"/>
  <c r="R62" i="14" s="1"/>
  <c r="S62" i="14" s="1"/>
  <c r="T62" i="14" s="1"/>
  <c r="S60" i="14"/>
  <c r="T60" i="14" s="1"/>
  <c r="S58" i="14"/>
  <c r="T58" i="14" s="1"/>
  <c r="S57" i="14"/>
  <c r="T57" i="14" s="1"/>
  <c r="P54" i="14"/>
  <c r="P53" i="14"/>
  <c r="P22" i="44" l="1"/>
  <c r="T39" i="43"/>
  <c r="T58" i="43" s="1"/>
  <c r="T24" i="43"/>
  <c r="S60" i="43"/>
  <c r="S47" i="43"/>
  <c r="T47" i="43"/>
  <c r="P87" i="44"/>
  <c r="P33" i="44"/>
  <c r="P85" i="44"/>
  <c r="P88" i="44"/>
  <c r="P86" i="44"/>
  <c r="T14" i="47"/>
  <c r="S16" i="47"/>
  <c r="S17" i="47" s="1"/>
  <c r="S18" i="47" s="1"/>
  <c r="Q42" i="43"/>
  <c r="Q58" i="43"/>
  <c r="Q61" i="43" s="1"/>
  <c r="Q45" i="43"/>
  <c r="Q53" i="14"/>
  <c r="R53" i="14" s="1"/>
  <c r="Q54" i="14"/>
  <c r="T26" i="43"/>
  <c r="R23" i="44"/>
  <c r="R46" i="43"/>
  <c r="R59" i="43"/>
  <c r="P42" i="43"/>
  <c r="P45" i="43"/>
  <c r="P58" i="43"/>
  <c r="P61" i="43" s="1"/>
  <c r="P63" i="43" s="1"/>
  <c r="P25" i="44"/>
  <c r="R24" i="43"/>
  <c r="R39" i="43"/>
  <c r="S29" i="43"/>
  <c r="S26" i="43" s="1"/>
  <c r="Q64" i="14"/>
  <c r="Q54" i="48" s="1"/>
  <c r="P39" i="48"/>
  <c r="Q22" i="44"/>
  <c r="Q25" i="44"/>
  <c r="T91" i="14"/>
  <c r="T16" i="43" s="1"/>
  <c r="T30" i="43" s="1"/>
  <c r="T40" i="43" s="1"/>
  <c r="S16" i="43"/>
  <c r="S30" i="43" s="1"/>
  <c r="S40" i="43" s="1"/>
  <c r="T30" i="47"/>
  <c r="T31" i="47" s="1"/>
  <c r="T32" i="47" s="1"/>
  <c r="Q25" i="47"/>
  <c r="T36" i="47"/>
  <c r="S37" i="47"/>
  <c r="S38" i="47" s="1"/>
  <c r="S39" i="47" s="1"/>
  <c r="S104" i="44"/>
  <c r="E37" i="14"/>
  <c r="Q63" i="43" l="1"/>
  <c r="T22" i="44"/>
  <c r="T25" i="44"/>
  <c r="T45" i="43"/>
  <c r="Q87" i="44"/>
  <c r="Q86" i="44"/>
  <c r="Q33" i="44"/>
  <c r="Q88" i="44"/>
  <c r="Q85" i="44"/>
  <c r="P89" i="44"/>
  <c r="R54" i="14"/>
  <c r="T16" i="47"/>
  <c r="T17" i="47" s="1"/>
  <c r="T18" i="47" s="1"/>
  <c r="S39" i="43"/>
  <c r="S24" i="43"/>
  <c r="P34" i="44"/>
  <c r="P43" i="44" s="1"/>
  <c r="P45" i="44" s="1"/>
  <c r="P93" i="44"/>
  <c r="P94" i="44"/>
  <c r="P92" i="44"/>
  <c r="P91" i="44"/>
  <c r="S53" i="14"/>
  <c r="T53" i="14" s="1"/>
  <c r="P65" i="48"/>
  <c r="P9" i="41"/>
  <c r="P12" i="46"/>
  <c r="P32" i="46" s="1"/>
  <c r="T59" i="43"/>
  <c r="T23" i="44"/>
  <c r="T46" i="43"/>
  <c r="R58" i="43"/>
  <c r="R61" i="43" s="1"/>
  <c r="R63" i="43" s="1"/>
  <c r="R45" i="43"/>
  <c r="R42" i="43"/>
  <c r="R25" i="44"/>
  <c r="R22" i="44"/>
  <c r="T42" i="43"/>
  <c r="Q65" i="48"/>
  <c r="Q9" i="41"/>
  <c r="Q12" i="46"/>
  <c r="Q32" i="46" s="1"/>
  <c r="S23" i="44"/>
  <c r="S46" i="43"/>
  <c r="S59" i="43"/>
  <c r="Q93" i="44"/>
  <c r="Q94" i="44"/>
  <c r="Q34" i="44"/>
  <c r="Q92" i="44"/>
  <c r="Q91" i="44"/>
  <c r="R64" i="14"/>
  <c r="R54" i="48" s="1"/>
  <c r="Q39" i="48"/>
  <c r="P21" i="45"/>
  <c r="P29" i="44"/>
  <c r="P48" i="43"/>
  <c r="Q29" i="44"/>
  <c r="Q48" i="43"/>
  <c r="Q21" i="45"/>
  <c r="T37" i="47"/>
  <c r="T38" i="47" s="1"/>
  <c r="T39" i="47" s="1"/>
  <c r="R23" i="47"/>
  <c r="Q42" i="47"/>
  <c r="O34" i="26"/>
  <c r="O31" i="26"/>
  <c r="O26" i="26"/>
  <c r="O15" i="26"/>
  <c r="O10" i="26"/>
  <c r="O246" i="14"/>
  <c r="O248" i="14" s="1"/>
  <c r="O229" i="14"/>
  <c r="O218" i="14"/>
  <c r="O220" i="14" s="1"/>
  <c r="O209" i="14"/>
  <c r="O151" i="14"/>
  <c r="O13" i="48" s="1"/>
  <c r="O39" i="26" l="1"/>
  <c r="T34" i="44"/>
  <c r="O23" i="26"/>
  <c r="P95" i="44"/>
  <c r="P102" i="44" s="1"/>
  <c r="Q43" i="44"/>
  <c r="Q45" i="44" s="1"/>
  <c r="O14" i="48"/>
  <c r="S64" i="14"/>
  <c r="S54" i="48" s="1"/>
  <c r="R39" i="48"/>
  <c r="R48" i="43"/>
  <c r="R21" i="45"/>
  <c r="R29" i="44"/>
  <c r="T33" i="44"/>
  <c r="T43" i="44" s="1"/>
  <c r="T45" i="44" s="1"/>
  <c r="R91" i="44"/>
  <c r="R92" i="44"/>
  <c r="R93" i="44"/>
  <c r="R94" i="44"/>
  <c r="R34" i="44"/>
  <c r="Q95" i="44"/>
  <c r="T29" i="44"/>
  <c r="T48" i="43"/>
  <c r="S25" i="44"/>
  <c r="S42" i="43"/>
  <c r="S58" i="43"/>
  <c r="S61" i="43" s="1"/>
  <c r="S63" i="43" s="1"/>
  <c r="S22" i="44"/>
  <c r="S45" i="43"/>
  <c r="Q89" i="44"/>
  <c r="R88" i="44"/>
  <c r="R85" i="44"/>
  <c r="R33" i="44"/>
  <c r="R87" i="44"/>
  <c r="R86" i="44"/>
  <c r="R65" i="48"/>
  <c r="R12" i="46"/>
  <c r="R32" i="46" s="1"/>
  <c r="R9" i="41"/>
  <c r="S54" i="14"/>
  <c r="T54" i="14" s="1"/>
  <c r="R43" i="47"/>
  <c r="R24" i="47"/>
  <c r="P59" i="14"/>
  <c r="P51" i="48" s="1"/>
  <c r="P55" i="14"/>
  <c r="P47" i="48" s="1"/>
  <c r="P48" i="48" s="1"/>
  <c r="L59" i="14"/>
  <c r="L55" i="14"/>
  <c r="R89" i="44" l="1"/>
  <c r="Q102" i="44"/>
  <c r="P53" i="48"/>
  <c r="P52" i="48"/>
  <c r="O24" i="48"/>
  <c r="O21" i="48"/>
  <c r="S65" i="48"/>
  <c r="S12" i="46"/>
  <c r="S32" i="46" s="1"/>
  <c r="S9" i="41"/>
  <c r="S29" i="44"/>
  <c r="S48" i="43"/>
  <c r="S21" i="45"/>
  <c r="T64" i="14"/>
  <c r="S39" i="48"/>
  <c r="O23" i="48"/>
  <c r="S93" i="44"/>
  <c r="S91" i="44"/>
  <c r="S92" i="44"/>
  <c r="S94" i="44"/>
  <c r="S34" i="44"/>
  <c r="O18" i="48"/>
  <c r="O22" i="48"/>
  <c r="P49" i="48"/>
  <c r="S85" i="44"/>
  <c r="S88" i="44"/>
  <c r="S87" i="44"/>
  <c r="S86" i="44"/>
  <c r="S33" i="44"/>
  <c r="R43" i="44"/>
  <c r="R45" i="44" s="1"/>
  <c r="R95" i="44"/>
  <c r="O17" i="48"/>
  <c r="P20" i="48"/>
  <c r="P36" i="48"/>
  <c r="P37" i="48" s="1"/>
  <c r="P32" i="48"/>
  <c r="P33" i="48" s="1"/>
  <c r="P16" i="48"/>
  <c r="R25" i="47"/>
  <c r="Q59" i="14"/>
  <c r="Q51" i="48" s="1"/>
  <c r="Q55" i="14"/>
  <c r="Q47" i="48" s="1"/>
  <c r="Q48" i="48" s="1"/>
  <c r="T151" i="14"/>
  <c r="T13" i="48" s="1"/>
  <c r="S151" i="14"/>
  <c r="S13" i="48" s="1"/>
  <c r="R151" i="14"/>
  <c r="R13" i="48" s="1"/>
  <c r="Q151" i="14"/>
  <c r="Q13" i="48" s="1"/>
  <c r="P151" i="14"/>
  <c r="P13" i="48" s="1"/>
  <c r="P47" i="14"/>
  <c r="Q47" i="14" s="1"/>
  <c r="R47" i="14" s="1"/>
  <c r="S47" i="14" s="1"/>
  <c r="T47" i="14" s="1"/>
  <c r="M27" i="14"/>
  <c r="E27" i="14"/>
  <c r="L123" i="14"/>
  <c r="L115" i="14"/>
  <c r="E33" i="14"/>
  <c r="E28" i="14"/>
  <c r="E34" i="14"/>
  <c r="E35" i="14"/>
  <c r="L119" i="14"/>
  <c r="E31" i="14"/>
  <c r="R102" i="44" l="1"/>
  <c r="Q53" i="48"/>
  <c r="Q52" i="48"/>
  <c r="O25" i="48"/>
  <c r="O60" i="44" s="1"/>
  <c r="O62" i="44" s="1"/>
  <c r="O106" i="44" s="1"/>
  <c r="O14" i="46" s="1"/>
  <c r="Q14" i="48"/>
  <c r="Q49" i="48"/>
  <c r="P55" i="48"/>
  <c r="P31" i="45" s="1"/>
  <c r="P32" i="45" s="1"/>
  <c r="P14" i="48"/>
  <c r="P23" i="48" s="1"/>
  <c r="R14" i="48"/>
  <c r="S95" i="44"/>
  <c r="S14" i="48"/>
  <c r="S89" i="44"/>
  <c r="S102" i="44" s="1"/>
  <c r="S43" i="44"/>
  <c r="S45" i="44" s="1"/>
  <c r="Q36" i="48"/>
  <c r="Q37" i="48" s="1"/>
  <c r="Q20" i="48"/>
  <c r="P17" i="48"/>
  <c r="P38" i="48"/>
  <c r="Q16" i="48"/>
  <c r="Q32" i="48"/>
  <c r="Q33" i="48" s="1"/>
  <c r="P34" i="48"/>
  <c r="P22" i="48"/>
  <c r="S23" i="47"/>
  <c r="R42" i="47"/>
  <c r="M31" i="14"/>
  <c r="M28" i="14"/>
  <c r="M37" i="14" s="1"/>
  <c r="P24" i="52" s="1"/>
  <c r="R59" i="14"/>
  <c r="R51" i="48" s="1"/>
  <c r="R55" i="14"/>
  <c r="R47" i="48" s="1"/>
  <c r="R48" i="48" s="1"/>
  <c r="C30" i="28"/>
  <c r="Q24" i="52" l="1"/>
  <c r="P25" i="52"/>
  <c r="O13" i="46"/>
  <c r="R53" i="48"/>
  <c r="R52" i="48"/>
  <c r="Q24" i="48"/>
  <c r="Q21" i="48"/>
  <c r="S23" i="48"/>
  <c r="R24" i="48"/>
  <c r="P24" i="48"/>
  <c r="P21" i="48"/>
  <c r="P18" i="48"/>
  <c r="S24" i="48"/>
  <c r="Q23" i="48"/>
  <c r="R23" i="48"/>
  <c r="Q55" i="48"/>
  <c r="Q31" i="45" s="1"/>
  <c r="Q32" i="45" s="1"/>
  <c r="R49" i="48"/>
  <c r="R32" i="48"/>
  <c r="R33" i="48" s="1"/>
  <c r="R16" i="48"/>
  <c r="Q34" i="48"/>
  <c r="Q22" i="48"/>
  <c r="R20" i="48"/>
  <c r="R21" i="48" s="1"/>
  <c r="R36" i="48"/>
  <c r="R37" i="48" s="1"/>
  <c r="P40" i="48"/>
  <c r="P16" i="45" s="1"/>
  <c r="P17" i="45" s="1"/>
  <c r="P24" i="45" s="1"/>
  <c r="Q17" i="48"/>
  <c r="Q18" i="48"/>
  <c r="Q38" i="48"/>
  <c r="S43" i="47"/>
  <c r="S24" i="47"/>
  <c r="M33" i="14"/>
  <c r="S59" i="14"/>
  <c r="S51" i="48" s="1"/>
  <c r="S55" i="14"/>
  <c r="N27" i="14"/>
  <c r="M34" i="14"/>
  <c r="M7" i="50" s="1"/>
  <c r="M35" i="14"/>
  <c r="Q25" i="52" l="1"/>
  <c r="R24" i="52"/>
  <c r="S47" i="48"/>
  <c r="S48" i="48" s="1"/>
  <c r="T55" i="14"/>
  <c r="M7" i="52"/>
  <c r="P25" i="48"/>
  <c r="P60" i="44" s="1"/>
  <c r="P62" i="44" s="1"/>
  <c r="P106" i="44" s="1"/>
  <c r="P14" i="46" s="1"/>
  <c r="S53" i="48"/>
  <c r="S52" i="48"/>
  <c r="M7" i="51"/>
  <c r="R55" i="48"/>
  <c r="R31" i="45" s="1"/>
  <c r="R32" i="45" s="1"/>
  <c r="S49" i="48"/>
  <c r="S36" i="48"/>
  <c r="S37" i="48" s="1"/>
  <c r="S20" i="48"/>
  <c r="S21" i="48" s="1"/>
  <c r="P13" i="46"/>
  <c r="R38" i="48"/>
  <c r="Q25" i="48"/>
  <c r="Q60" i="44" s="1"/>
  <c r="Q62" i="44" s="1"/>
  <c r="Q106" i="44" s="1"/>
  <c r="Q40" i="48"/>
  <c r="Q16" i="45" s="1"/>
  <c r="Q17" i="45" s="1"/>
  <c r="Q24" i="45" s="1"/>
  <c r="R18" i="48"/>
  <c r="R17" i="48"/>
  <c r="S16" i="48"/>
  <c r="S32" i="48"/>
  <c r="S33" i="48" s="1"/>
  <c r="R22" i="48"/>
  <c r="R34" i="48"/>
  <c r="S25" i="47"/>
  <c r="M7" i="42"/>
  <c r="M7" i="47"/>
  <c r="M43" i="46"/>
  <c r="M46" i="46"/>
  <c r="M7" i="48"/>
  <c r="M26" i="46"/>
  <c r="M23" i="46"/>
  <c r="M7" i="46"/>
  <c r="M7" i="45"/>
  <c r="M7" i="44"/>
  <c r="M7" i="41"/>
  <c r="M7" i="40"/>
  <c r="M7" i="43"/>
  <c r="M7" i="14"/>
  <c r="N31" i="14"/>
  <c r="M7" i="28"/>
  <c r="M36" i="14"/>
  <c r="M7" i="26"/>
  <c r="N28" i="14"/>
  <c r="N37" i="14" s="1"/>
  <c r="S24" i="52" l="1"/>
  <c r="R25" i="52"/>
  <c r="P66" i="48"/>
  <c r="P10" i="41"/>
  <c r="P11" i="41" s="1"/>
  <c r="P12" i="41" s="1"/>
  <c r="R40" i="48"/>
  <c r="R16" i="45" s="1"/>
  <c r="R17" i="45" s="1"/>
  <c r="R24" i="45" s="1"/>
  <c r="S55" i="48"/>
  <c r="S31" i="45" s="1"/>
  <c r="S32" i="45" s="1"/>
  <c r="S17" i="48"/>
  <c r="S18" i="48"/>
  <c r="R25" i="48"/>
  <c r="R60" i="44" s="1"/>
  <c r="R62" i="44" s="1"/>
  <c r="R106" i="44" s="1"/>
  <c r="S38" i="48"/>
  <c r="S34" i="48"/>
  <c r="Q66" i="48"/>
  <c r="Q13" i="46"/>
  <c r="Q10" i="41"/>
  <c r="Q11" i="41" s="1"/>
  <c r="Q14" i="46"/>
  <c r="S22" i="48"/>
  <c r="T23" i="47"/>
  <c r="S42" i="47"/>
  <c r="N33" i="14"/>
  <c r="O27" i="14"/>
  <c r="N34" i="14"/>
  <c r="N7" i="51" s="1"/>
  <c r="N35" i="14"/>
  <c r="T24" i="52" l="1"/>
  <c r="S25" i="52"/>
  <c r="S25" i="48"/>
  <c r="S60" i="44" s="1"/>
  <c r="S62" i="44" s="1"/>
  <c r="S106" i="44" s="1"/>
  <c r="S66" i="48" s="1"/>
  <c r="N7" i="52"/>
  <c r="N7" i="50"/>
  <c r="R66" i="48"/>
  <c r="R13" i="46"/>
  <c r="R10" i="41"/>
  <c r="R11" i="41" s="1"/>
  <c r="R14" i="46"/>
  <c r="Q12" i="41"/>
  <c r="S40" i="48"/>
  <c r="S16" i="45" s="1"/>
  <c r="S17" i="45" s="1"/>
  <c r="S24" i="45" s="1"/>
  <c r="T43" i="47"/>
  <c r="T24" i="47"/>
  <c r="T25" i="47" s="1"/>
  <c r="T42" i="47" s="1"/>
  <c r="N7" i="42"/>
  <c r="N7" i="47"/>
  <c r="N43" i="46"/>
  <c r="N46" i="46"/>
  <c r="N7" i="48"/>
  <c r="N23" i="46"/>
  <c r="N26" i="46"/>
  <c r="N7" i="46"/>
  <c r="N7" i="45"/>
  <c r="N7" i="44"/>
  <c r="N7" i="43"/>
  <c r="N7" i="41"/>
  <c r="N7" i="40"/>
  <c r="O31" i="14"/>
  <c r="N7" i="14"/>
  <c r="N7" i="28"/>
  <c r="N36" i="14"/>
  <c r="N7" i="26"/>
  <c r="O28" i="14"/>
  <c r="O37" i="14" s="1"/>
  <c r="U24" i="52" l="1"/>
  <c r="U25" i="52" s="1"/>
  <c r="T25" i="52"/>
  <c r="S14" i="46"/>
  <c r="S10" i="41"/>
  <c r="S11" i="41" s="1"/>
  <c r="S12" i="41" s="1"/>
  <c r="S13" i="46"/>
  <c r="R12" i="41"/>
  <c r="O33" i="14"/>
  <c r="O34" i="14"/>
  <c r="O7" i="50" s="1"/>
  <c r="T266" i="14"/>
  <c r="S266" i="14"/>
  <c r="R266" i="14"/>
  <c r="Q266" i="14"/>
  <c r="P266" i="14"/>
  <c r="C266" i="14"/>
  <c r="T257" i="14"/>
  <c r="S257" i="14"/>
  <c r="R257" i="14"/>
  <c r="Q257" i="14"/>
  <c r="P257" i="14"/>
  <c r="C257" i="14"/>
  <c r="C256" i="14"/>
  <c r="C209" i="14"/>
  <c r="C218" i="14"/>
  <c r="C246" i="14"/>
  <c r="C228" i="14"/>
  <c r="C227" i="14"/>
  <c r="C226" i="14"/>
  <c r="C225" i="14"/>
  <c r="C224" i="14"/>
  <c r="C223" i="14"/>
  <c r="O191" i="14"/>
  <c r="O34" i="45" s="1"/>
  <c r="O7" i="52" l="1"/>
  <c r="O7" i="51"/>
  <c r="P34" i="45"/>
  <c r="O37" i="45"/>
  <c r="O39" i="45" s="1"/>
  <c r="O15" i="46" s="1"/>
  <c r="O7" i="42"/>
  <c r="O7" i="47"/>
  <c r="O7" i="48"/>
  <c r="O7" i="46"/>
  <c r="O7" i="45"/>
  <c r="O7" i="44"/>
  <c r="O7" i="43"/>
  <c r="O7" i="40"/>
  <c r="O7" i="41"/>
  <c r="O7" i="26"/>
  <c r="O7" i="14"/>
  <c r="O7" i="28"/>
  <c r="O30" i="28"/>
  <c r="Q34" i="45" l="1"/>
  <c r="P37" i="45"/>
  <c r="P39" i="45" s="1"/>
  <c r="C36" i="28"/>
  <c r="C35" i="28"/>
  <c r="C34" i="28"/>
  <c r="P15" i="46" l="1"/>
  <c r="P13" i="41"/>
  <c r="P79" i="48"/>
  <c r="P93" i="48" s="1"/>
  <c r="P67" i="48"/>
  <c r="R34" i="45"/>
  <c r="Q37" i="45"/>
  <c r="Q39" i="45" s="1"/>
  <c r="C10" i="26"/>
  <c r="M10" i="26"/>
  <c r="N10" i="26"/>
  <c r="C11" i="26"/>
  <c r="C12" i="26"/>
  <c r="C13" i="26"/>
  <c r="C14" i="26"/>
  <c r="C15" i="26"/>
  <c r="M15" i="26"/>
  <c r="N15" i="26"/>
  <c r="N23" i="26" s="1"/>
  <c r="C16" i="26"/>
  <c r="C17" i="26"/>
  <c r="C18" i="26"/>
  <c r="C19" i="26"/>
  <c r="C20" i="26"/>
  <c r="C21" i="26"/>
  <c r="C22" i="26"/>
  <c r="C23" i="26"/>
  <c r="C26" i="26"/>
  <c r="M26" i="26"/>
  <c r="N26" i="26"/>
  <c r="C27" i="26"/>
  <c r="C28" i="26"/>
  <c r="C29" i="26"/>
  <c r="C30" i="26"/>
  <c r="C31" i="26"/>
  <c r="M31" i="26"/>
  <c r="N31" i="26"/>
  <c r="C32" i="26"/>
  <c r="C33" i="26"/>
  <c r="C34" i="26"/>
  <c r="M34" i="26"/>
  <c r="N34" i="26"/>
  <c r="C35" i="26"/>
  <c r="C36" i="26"/>
  <c r="C37" i="26"/>
  <c r="C38" i="26"/>
  <c r="C39" i="26"/>
  <c r="C44" i="26"/>
  <c r="C9" i="28"/>
  <c r="C10" i="28"/>
  <c r="C11" i="28"/>
  <c r="M11" i="28"/>
  <c r="M12" i="28" s="1"/>
  <c r="N11" i="28"/>
  <c r="N12" i="28" s="1"/>
  <c r="O11" i="28"/>
  <c r="O12" i="28" s="1"/>
  <c r="C13" i="28"/>
  <c r="C14" i="28"/>
  <c r="C15" i="28"/>
  <c r="C16" i="28"/>
  <c r="N16" i="28"/>
  <c r="N17" i="28" s="1"/>
  <c r="C18" i="28"/>
  <c r="C19" i="28"/>
  <c r="C20" i="28"/>
  <c r="C21" i="28"/>
  <c r="C22" i="28"/>
  <c r="C23" i="28"/>
  <c r="C29" i="28"/>
  <c r="O29" i="28"/>
  <c r="C31" i="28"/>
  <c r="A9" i="14"/>
  <c r="A11" i="14" s="1"/>
  <c r="C59" i="14"/>
  <c r="C191" i="14"/>
  <c r="C193" i="14"/>
  <c r="C197" i="14"/>
  <c r="C198" i="14"/>
  <c r="C203" i="14"/>
  <c r="C204" i="14"/>
  <c r="C205" i="14"/>
  <c r="C206" i="14"/>
  <c r="C207" i="14"/>
  <c r="C208" i="14"/>
  <c r="C212" i="14"/>
  <c r="C213" i="14"/>
  <c r="C214" i="14"/>
  <c r="C215" i="14"/>
  <c r="C216" i="14"/>
  <c r="C217" i="14"/>
  <c r="C229" i="14"/>
  <c r="C240" i="14"/>
  <c r="C241" i="14"/>
  <c r="C242" i="14"/>
  <c r="C243" i="14"/>
  <c r="C244" i="14"/>
  <c r="C245" i="14"/>
  <c r="C251" i="14"/>
  <c r="C252" i="14"/>
  <c r="C253" i="14"/>
  <c r="C254" i="14"/>
  <c r="C255" i="14"/>
  <c r="C260" i="14"/>
  <c r="C261" i="14"/>
  <c r="C262" i="14"/>
  <c r="C263" i="14"/>
  <c r="C264" i="14"/>
  <c r="C265" i="14"/>
  <c r="C271" i="14"/>
  <c r="C272" i="14"/>
  <c r="C273" i="14"/>
  <c r="C274" i="14"/>
  <c r="O274" i="14"/>
  <c r="C278" i="14"/>
  <c r="C279" i="14"/>
  <c r="C280" i="14"/>
  <c r="C281" i="14"/>
  <c r="O281" i="14"/>
  <c r="C289" i="14"/>
  <c r="O289" i="14"/>
  <c r="M23" i="26" l="1"/>
  <c r="M39" i="26"/>
  <c r="N39" i="26"/>
  <c r="N40" i="26"/>
  <c r="N19" i="28"/>
  <c r="N21" i="28" s="1"/>
  <c r="N23" i="28" s="1"/>
  <c r="N24" i="28" s="1"/>
  <c r="M16" i="28"/>
  <c r="M17" i="28" s="1"/>
  <c r="Q13" i="41"/>
  <c r="Q79" i="48"/>
  <c r="Q93" i="48" s="1"/>
  <c r="Q67" i="48"/>
  <c r="Q15" i="46"/>
  <c r="S34" i="45"/>
  <c r="R37" i="45"/>
  <c r="R39" i="45" s="1"/>
  <c r="O16" i="28"/>
  <c r="O17" i="28" s="1"/>
  <c r="M19" i="28"/>
  <c r="M21" i="28" s="1"/>
  <c r="M23" i="28" s="1"/>
  <c r="M24" i="28" s="1"/>
  <c r="O40" i="26"/>
  <c r="M40" i="26"/>
  <c r="A18" i="14"/>
  <c r="A41" i="14" s="1"/>
  <c r="A50" i="14" s="1"/>
  <c r="S37" i="45" l="1"/>
  <c r="S39" i="45" s="1"/>
  <c r="R15" i="46"/>
  <c r="R13" i="41"/>
  <c r="R67" i="48"/>
  <c r="R79" i="48"/>
  <c r="R93" i="48" s="1"/>
  <c r="O19" i="28"/>
  <c r="O21" i="28" s="1"/>
  <c r="O23" i="28" s="1"/>
  <c r="O24" i="28" s="1"/>
  <c r="A76" i="14"/>
  <c r="A83" i="14" s="1"/>
  <c r="S13" i="41" l="1"/>
  <c r="S15" i="46"/>
  <c r="S79" i="48"/>
  <c r="S93" i="48" s="1"/>
  <c r="S67" i="48"/>
  <c r="O35" i="14"/>
  <c r="P27" i="14"/>
  <c r="O46" i="46" l="1"/>
  <c r="P46" i="46" s="1"/>
  <c r="O43" i="46"/>
  <c r="P43" i="46" s="1"/>
  <c r="O23" i="46"/>
  <c r="O26" i="46"/>
  <c r="P26" i="46" s="1"/>
  <c r="O20" i="46"/>
  <c r="P20" i="46" s="1"/>
  <c r="P31" i="14"/>
  <c r="O36" i="14"/>
  <c r="P28" i="14"/>
  <c r="P37" i="14" s="1"/>
  <c r="P33" i="14" l="1"/>
  <c r="Q43" i="46"/>
  <c r="Q46" i="46"/>
  <c r="Q20" i="46"/>
  <c r="Q26" i="46"/>
  <c r="Q23" i="46"/>
  <c r="P23" i="46"/>
  <c r="T23" i="46"/>
  <c r="S23" i="46"/>
  <c r="R23" i="46"/>
  <c r="Q27" i="14"/>
  <c r="P34" i="14"/>
  <c r="P7" i="50" s="1"/>
  <c r="P35" i="14"/>
  <c r="P25" i="46" s="1"/>
  <c r="P7" i="52" l="1"/>
  <c r="P7" i="51"/>
  <c r="P22" i="46"/>
  <c r="P17" i="40" s="1"/>
  <c r="P19" i="46"/>
  <c r="P16" i="40" s="1"/>
  <c r="P45" i="46"/>
  <c r="P37" i="40" s="1"/>
  <c r="P42" i="46"/>
  <c r="P7" i="14"/>
  <c r="P7" i="47"/>
  <c r="R43" i="46"/>
  <c r="R46" i="46"/>
  <c r="P7" i="48"/>
  <c r="P18" i="40"/>
  <c r="R20" i="46"/>
  <c r="R26" i="46"/>
  <c r="P7" i="46"/>
  <c r="P7" i="45"/>
  <c r="P7" i="44"/>
  <c r="P7" i="43"/>
  <c r="P7" i="41"/>
  <c r="P7" i="40"/>
  <c r="P7" i="42"/>
  <c r="Q31" i="14"/>
  <c r="Q28" i="14"/>
  <c r="Q34" i="14" s="1"/>
  <c r="P36" i="14"/>
  <c r="Q7" i="52" l="1"/>
  <c r="Q7" i="51"/>
  <c r="Q7" i="50"/>
  <c r="P36" i="40"/>
  <c r="S43" i="46"/>
  <c r="Q7" i="14"/>
  <c r="Q7" i="47"/>
  <c r="Q7" i="48"/>
  <c r="S46" i="46"/>
  <c r="S20" i="46"/>
  <c r="S26" i="46"/>
  <c r="Q7" i="46"/>
  <c r="Q7" i="45"/>
  <c r="Q7" i="44"/>
  <c r="Q33" i="14"/>
  <c r="Q7" i="43"/>
  <c r="Q7" i="42"/>
  <c r="Q7" i="41"/>
  <c r="Q7" i="40"/>
  <c r="Q37" i="14"/>
  <c r="R27" i="14"/>
  <c r="Q35" i="14"/>
  <c r="Q42" i="46" l="1"/>
  <c r="Q45" i="46"/>
  <c r="Q37" i="40" s="1"/>
  <c r="T46" i="46"/>
  <c r="T43" i="46"/>
  <c r="T26" i="46"/>
  <c r="Q36" i="14"/>
  <c r="Q19" i="46"/>
  <c r="Q16" i="40" s="1"/>
  <c r="Q22" i="46"/>
  <c r="Q17" i="40" s="1"/>
  <c r="Q25" i="46"/>
  <c r="T20" i="46"/>
  <c r="R31" i="14"/>
  <c r="R33" i="14" s="1"/>
  <c r="R28" i="14"/>
  <c r="R34" i="14" s="1"/>
  <c r="R7" i="52" l="1"/>
  <c r="R7" i="51"/>
  <c r="R7" i="50"/>
  <c r="R7" i="48"/>
  <c r="Q18" i="40"/>
  <c r="R7" i="14"/>
  <c r="R7" i="47"/>
  <c r="Q52" i="46"/>
  <c r="Q36" i="40"/>
  <c r="R7" i="46"/>
  <c r="R7" i="45"/>
  <c r="R7" i="44"/>
  <c r="R7" i="43"/>
  <c r="R7" i="40"/>
  <c r="R7" i="42"/>
  <c r="R7" i="41"/>
  <c r="R37" i="14"/>
  <c r="S27" i="14"/>
  <c r="R35" i="14"/>
  <c r="R45" i="46" l="1"/>
  <c r="R37" i="40" s="1"/>
  <c r="R42" i="46"/>
  <c r="R36" i="14"/>
  <c r="R22" i="46"/>
  <c r="R17" i="40" s="1"/>
  <c r="R25" i="46"/>
  <c r="R19" i="46"/>
  <c r="R16" i="40" s="1"/>
  <c r="S31" i="14"/>
  <c r="S28" i="14"/>
  <c r="S35" i="14" l="1"/>
  <c r="T27" i="14"/>
  <c r="S33" i="14"/>
  <c r="R52" i="46"/>
  <c r="R36" i="40"/>
  <c r="S45" i="46"/>
  <c r="S37" i="40" s="1"/>
  <c r="S42" i="46"/>
  <c r="R18" i="40"/>
  <c r="S22" i="46"/>
  <c r="S17" i="40" s="1"/>
  <c r="S25" i="46"/>
  <c r="S19" i="46"/>
  <c r="S16" i="40" s="1"/>
  <c r="S37" i="14"/>
  <c r="S34" i="14"/>
  <c r="S7" i="48" s="1"/>
  <c r="S36" i="14"/>
  <c r="T31" i="14" l="1"/>
  <c r="T33" i="14" s="1"/>
  <c r="T28" i="14"/>
  <c r="S7" i="52"/>
  <c r="S7" i="51"/>
  <c r="S7" i="50"/>
  <c r="S7" i="14"/>
  <c r="S7" i="47"/>
  <c r="S52" i="46"/>
  <c r="S36" i="40"/>
  <c r="S18" i="40"/>
  <c r="S7" i="46"/>
  <c r="S7" i="45"/>
  <c r="S7" i="44"/>
  <c r="S7" i="43"/>
  <c r="S7" i="41"/>
  <c r="S7" i="42"/>
  <c r="S7" i="40"/>
  <c r="T32" i="48"/>
  <c r="T34" i="48" s="1"/>
  <c r="T16" i="48"/>
  <c r="T85" i="44"/>
  <c r="T93" i="44"/>
  <c r="T75" i="44"/>
  <c r="T68" i="44"/>
  <c r="T69" i="44"/>
  <c r="T86" i="44" s="1"/>
  <c r="T74" i="44"/>
  <c r="T92" i="44"/>
  <c r="T70" i="44"/>
  <c r="T87" i="44" s="1"/>
  <c r="T76" i="44"/>
  <c r="T94" i="44" s="1"/>
  <c r="T34" i="45"/>
  <c r="T22" i="45"/>
  <c r="T44" i="45"/>
  <c r="T20" i="45"/>
  <c r="T21" i="45" s="1"/>
  <c r="T80" i="44"/>
  <c r="T99" i="44" s="1"/>
  <c r="T52" i="44"/>
  <c r="T57" i="44" s="1"/>
  <c r="T51" i="44"/>
  <c r="T56" i="44" s="1"/>
  <c r="T20" i="48"/>
  <c r="T22" i="48" s="1"/>
  <c r="T51" i="48"/>
  <c r="T53" i="48" s="1"/>
  <c r="T81" i="44"/>
  <c r="T100" i="44" s="1"/>
  <c r="T60" i="43"/>
  <c r="T61" i="43" s="1"/>
  <c r="T59" i="14"/>
  <c r="T36" i="48" s="1"/>
  <c r="T38" i="48" s="1"/>
  <c r="T14" i="45"/>
  <c r="T15" i="45" s="1"/>
  <c r="T30" i="48"/>
  <c r="T29" i="45"/>
  <c r="T30" i="45" s="1"/>
  <c r="T47" i="48"/>
  <c r="T49" i="48" s="1"/>
  <c r="T71" i="44"/>
  <c r="T88" i="44"/>
  <c r="T73" i="44"/>
  <c r="T91" i="44"/>
  <c r="T50" i="44"/>
  <c r="T55" i="44" s="1"/>
  <c r="T78" i="44"/>
  <c r="T97" i="44" s="1"/>
  <c r="T79" i="44"/>
  <c r="T98" i="44" s="1"/>
  <c r="T43" i="45"/>
  <c r="T101" i="44" l="1"/>
  <c r="T34" i="14"/>
  <c r="T35" i="14"/>
  <c r="T36" i="14" s="1"/>
  <c r="T58" i="44"/>
  <c r="T95" i="44"/>
  <c r="T102" i="44" s="1"/>
  <c r="T89" i="44"/>
  <c r="T45" i="45"/>
  <c r="T14" i="41" s="1"/>
  <c r="T37" i="14"/>
  <c r="T37" i="48"/>
  <c r="T33" i="48"/>
  <c r="T39" i="48"/>
  <c r="T63" i="43"/>
  <c r="T65" i="48"/>
  <c r="T9" i="41"/>
  <c r="T45" i="48"/>
  <c r="T12" i="46"/>
  <c r="T14" i="48" l="1"/>
  <c r="T104" i="44"/>
  <c r="T7" i="44"/>
  <c r="T7" i="43"/>
  <c r="T7" i="47"/>
  <c r="U41" i="14"/>
  <c r="V41" i="14" s="1"/>
  <c r="W41" i="14" s="1"/>
  <c r="X41" i="14" s="1"/>
  <c r="Y41" i="14" s="1"/>
  <c r="Z41" i="14" s="1"/>
  <c r="AA41" i="14" s="1"/>
  <c r="AB41" i="14" s="1"/>
  <c r="AC41" i="14" s="1"/>
  <c r="AD41" i="14" s="1"/>
  <c r="AE41" i="14" s="1"/>
  <c r="AF41" i="14" s="1"/>
  <c r="AG41" i="14" s="1"/>
  <c r="AH41" i="14" s="1"/>
  <c r="AI41" i="14" s="1"/>
  <c r="AJ41" i="14" s="1"/>
  <c r="AK41" i="14" s="1"/>
  <c r="AL41" i="14" s="1"/>
  <c r="AM41" i="14" s="1"/>
  <c r="AN41" i="14" s="1"/>
  <c r="AO41" i="14" s="1"/>
  <c r="AP41" i="14" s="1"/>
  <c r="AQ41" i="14" s="1"/>
  <c r="AR41" i="14" s="1"/>
  <c r="AS41" i="14" s="1"/>
  <c r="AT41" i="14" s="1"/>
  <c r="AU41" i="14" s="1"/>
  <c r="T7" i="45"/>
  <c r="T7" i="51"/>
  <c r="T7" i="52"/>
  <c r="T7" i="42"/>
  <c r="T7" i="41"/>
  <c r="T7" i="48"/>
  <c r="T7" i="50"/>
  <c r="T7" i="46"/>
  <c r="T7" i="14"/>
  <c r="T7" i="40"/>
  <c r="T32" i="46"/>
  <c r="T45" i="46"/>
  <c r="T37" i="40" s="1"/>
  <c r="T22" i="46"/>
  <c r="T17" i="40" s="1"/>
  <c r="T54" i="48"/>
  <c r="T48" i="48"/>
  <c r="T52" i="48"/>
  <c r="T40" i="48"/>
  <c r="T16" i="45" s="1"/>
  <c r="T17" i="45" s="1"/>
  <c r="T24" i="45" s="1"/>
  <c r="T55" i="48" l="1"/>
  <c r="T31" i="45" s="1"/>
  <c r="T32" i="45" s="1"/>
  <c r="T37" i="45" s="1"/>
  <c r="T39" i="45"/>
  <c r="B66" i="47" a="1"/>
  <c r="B53" i="47" a="1"/>
  <c r="B79" i="47" a="1"/>
  <c r="B92" i="47" a="1"/>
  <c r="T23" i="48"/>
  <c r="T17" i="48"/>
  <c r="T18" i="48"/>
  <c r="T21" i="48"/>
  <c r="T24" i="48"/>
  <c r="T67" i="48"/>
  <c r="T13" i="41"/>
  <c r="T15" i="46"/>
  <c r="B79" i="47" l="1"/>
  <c r="B82" i="47"/>
  <c r="B80" i="47"/>
  <c r="B81" i="47"/>
  <c r="B83" i="47"/>
  <c r="B69" i="47"/>
  <c r="B66" i="47"/>
  <c r="B67" i="47"/>
  <c r="B68" i="47"/>
  <c r="B70" i="47"/>
  <c r="B95" i="47"/>
  <c r="B94" i="47"/>
  <c r="B96" i="47"/>
  <c r="B92" i="47"/>
  <c r="B93" i="47"/>
  <c r="B55" i="47"/>
  <c r="B57" i="47"/>
  <c r="B56" i="47"/>
  <c r="B53" i="47"/>
  <c r="B54" i="47"/>
  <c r="T25" i="48"/>
  <c r="T60" i="44" s="1"/>
  <c r="T62" i="44" s="1"/>
  <c r="P92" i="47" l="1"/>
  <c r="Q92" i="47" s="1"/>
  <c r="P66" i="47"/>
  <c r="P94" i="47"/>
  <c r="Q94" i="47" s="1"/>
  <c r="R94" i="47" s="1"/>
  <c r="P56" i="47"/>
  <c r="Q56" i="47" s="1"/>
  <c r="P80" i="47"/>
  <c r="Q80" i="47" s="1"/>
  <c r="P93" i="47"/>
  <c r="Q93" i="47" s="1"/>
  <c r="R93" i="47" s="1"/>
  <c r="P67" i="47"/>
  <c r="Q67" i="47" s="1"/>
  <c r="R67" i="47" s="1"/>
  <c r="T106" i="44"/>
  <c r="T66" i="48" s="1"/>
  <c r="T13" i="46"/>
  <c r="T19" i="46" s="1"/>
  <c r="T16" i="40" s="1"/>
  <c r="P96" i="47"/>
  <c r="Q96" i="47" s="1"/>
  <c r="R96" i="47" s="1"/>
  <c r="P54" i="47"/>
  <c r="P83" i="47"/>
  <c r="Q83" i="47" s="1"/>
  <c r="P53" i="47"/>
  <c r="Q53" i="47"/>
  <c r="T103" i="47"/>
  <c r="P102" i="47"/>
  <c r="P12" i="40" s="1"/>
  <c r="P103" i="47"/>
  <c r="R102" i="47"/>
  <c r="R12" i="40" s="1"/>
  <c r="Q103" i="47"/>
  <c r="Q102" i="47"/>
  <c r="Q12" i="40" s="1"/>
  <c r="S103" i="47"/>
  <c r="R103" i="47"/>
  <c r="T102" i="47"/>
  <c r="T12" i="40" s="1"/>
  <c r="S102" i="47"/>
  <c r="S12" i="40" s="1"/>
  <c r="P95" i="47"/>
  <c r="Q95" i="47" s="1"/>
  <c r="P81" i="47"/>
  <c r="Q81" i="47" s="1"/>
  <c r="R81" i="47" s="1"/>
  <c r="S81" i="47" s="1"/>
  <c r="T81" i="47" s="1"/>
  <c r="P57" i="47"/>
  <c r="P70" i="47"/>
  <c r="Q70" i="47" s="1"/>
  <c r="P82" i="47"/>
  <c r="Q82" i="47" s="1"/>
  <c r="R82" i="47" s="1"/>
  <c r="P69" i="47"/>
  <c r="Q69" i="47" s="1"/>
  <c r="P55" i="47"/>
  <c r="P68" i="47"/>
  <c r="Q68" i="47" s="1"/>
  <c r="P79" i="47"/>
  <c r="Q79" i="47" s="1"/>
  <c r="R79" i="47" s="1"/>
  <c r="R53" i="47" l="1"/>
  <c r="P52" i="47"/>
  <c r="Q55" i="47"/>
  <c r="R55" i="47" s="1"/>
  <c r="S55" i="47" s="1"/>
  <c r="T55" i="47" s="1"/>
  <c r="S93" i="47"/>
  <c r="T93" i="47" s="1"/>
  <c r="R69" i="47"/>
  <c r="S69" i="47" s="1"/>
  <c r="T69" i="47" s="1"/>
  <c r="R68" i="47"/>
  <c r="S68" i="47" s="1"/>
  <c r="R80" i="47"/>
  <c r="S80" i="47" s="1"/>
  <c r="T80" i="47" s="1"/>
  <c r="S67" i="47"/>
  <c r="T67" i="47" s="1"/>
  <c r="S79" i="47"/>
  <c r="T79" i="47" s="1"/>
  <c r="P65" i="47"/>
  <c r="P71" i="47" s="1"/>
  <c r="S82" i="47"/>
  <c r="T82" i="47" s="1"/>
  <c r="R95" i="47"/>
  <c r="S95" i="47" s="1"/>
  <c r="T95" i="47" s="1"/>
  <c r="S53" i="47"/>
  <c r="T53" i="47" s="1"/>
  <c r="Q68" i="48"/>
  <c r="Q69" i="48" s="1"/>
  <c r="Q71" i="48" s="1"/>
  <c r="Q16" i="52"/>
  <c r="Q20" i="42"/>
  <c r="Q21" i="42" s="1"/>
  <c r="Q35" i="42" s="1"/>
  <c r="R70" i="47"/>
  <c r="S96" i="47"/>
  <c r="T96" i="47" s="1"/>
  <c r="R56" i="47"/>
  <c r="S56" i="47" s="1"/>
  <c r="Q66" i="47"/>
  <c r="R66" i="47" s="1"/>
  <c r="S66" i="47" s="1"/>
  <c r="P20" i="42"/>
  <c r="P21" i="42" s="1"/>
  <c r="P35" i="42" s="1"/>
  <c r="P68" i="48"/>
  <c r="P69" i="48" s="1"/>
  <c r="P71" i="48" s="1"/>
  <c r="P16" i="52"/>
  <c r="T20" i="42"/>
  <c r="T21" i="42" s="1"/>
  <c r="T35" i="42" s="1"/>
  <c r="T16" i="52"/>
  <c r="T68" i="48"/>
  <c r="T69" i="48" s="1"/>
  <c r="T71" i="48" s="1"/>
  <c r="R16" i="52"/>
  <c r="R20" i="42"/>
  <c r="R21" i="42" s="1"/>
  <c r="R35" i="42" s="1"/>
  <c r="R68" i="48"/>
  <c r="R69" i="48" s="1"/>
  <c r="R71" i="48" s="1"/>
  <c r="Q54" i="47"/>
  <c r="S94" i="47"/>
  <c r="T94" i="47" s="1"/>
  <c r="P58" i="47"/>
  <c r="Q57" i="47"/>
  <c r="S16" i="52"/>
  <c r="S20" i="42"/>
  <c r="S21" i="42" s="1"/>
  <c r="S35" i="42" s="1"/>
  <c r="S68" i="48"/>
  <c r="S69" i="48" s="1"/>
  <c r="S71" i="48" s="1"/>
  <c r="T10" i="41"/>
  <c r="T11" i="41" s="1"/>
  <c r="T12" i="41" s="1"/>
  <c r="T14" i="46"/>
  <c r="T79" i="48"/>
  <c r="T93" i="48" s="1"/>
  <c r="R92" i="47"/>
  <c r="Q91" i="47"/>
  <c r="Q78" i="47"/>
  <c r="P78" i="47"/>
  <c r="P84" i="47" s="1"/>
  <c r="Q84" i="47" s="1"/>
  <c r="R83" i="47"/>
  <c r="P91" i="47"/>
  <c r="P97" i="47" s="1"/>
  <c r="R78" i="47" l="1"/>
  <c r="Q97" i="47"/>
  <c r="T68" i="47"/>
  <c r="T74" i="48"/>
  <c r="T50" i="46" s="1"/>
  <c r="T73" i="48"/>
  <c r="T28" i="46" s="1"/>
  <c r="T19" i="40" s="1"/>
  <c r="Q58" i="47"/>
  <c r="P59" i="48"/>
  <c r="P100" i="47"/>
  <c r="P106" i="47" s="1"/>
  <c r="P11" i="40" s="1"/>
  <c r="P10" i="40" s="1"/>
  <c r="R73" i="48"/>
  <c r="R28" i="46" s="1"/>
  <c r="R74" i="48"/>
  <c r="R50" i="46" s="1"/>
  <c r="Q52" i="47"/>
  <c r="P74" i="48"/>
  <c r="P50" i="46" s="1"/>
  <c r="P52" i="46" s="1"/>
  <c r="P73" i="48"/>
  <c r="P28" i="46" s="1"/>
  <c r="T56" i="47"/>
  <c r="R54" i="47"/>
  <c r="S54" i="47" s="1"/>
  <c r="R91" i="47"/>
  <c r="S92" i="47"/>
  <c r="T92" i="47" s="1"/>
  <c r="T91" i="47" s="1"/>
  <c r="R57" i="47"/>
  <c r="T25" i="46"/>
  <c r="T42" i="46"/>
  <c r="Q74" i="48"/>
  <c r="Q50" i="46" s="1"/>
  <c r="Q73" i="48"/>
  <c r="Q28" i="46" s="1"/>
  <c r="S74" i="48"/>
  <c r="S50" i="46" s="1"/>
  <c r="S73" i="48"/>
  <c r="S28" i="46" s="1"/>
  <c r="R84" i="47"/>
  <c r="R65" i="47"/>
  <c r="P101" i="47"/>
  <c r="P107" i="47" s="1"/>
  <c r="Q65" i="47"/>
  <c r="Q71" i="47" s="1"/>
  <c r="Q100" i="47" s="1"/>
  <c r="Q106" i="47" s="1"/>
  <c r="Q11" i="40" s="1"/>
  <c r="Q10" i="40" s="1"/>
  <c r="T66" i="47"/>
  <c r="S70" i="47"/>
  <c r="T70" i="47" s="1"/>
  <c r="S83" i="47"/>
  <c r="S91" i="47" l="1"/>
  <c r="R101" i="47"/>
  <c r="R107" i="47" s="1"/>
  <c r="R13" i="42" s="1"/>
  <c r="R52" i="47"/>
  <c r="R97" i="47"/>
  <c r="S97" i="47" s="1"/>
  <c r="T97" i="47" s="1"/>
  <c r="S65" i="47"/>
  <c r="Q101" i="47"/>
  <c r="Q107" i="47" s="1"/>
  <c r="Q18" i="41" s="1"/>
  <c r="S19" i="40"/>
  <c r="S38" i="46"/>
  <c r="S54" i="46" s="1"/>
  <c r="R58" i="47"/>
  <c r="Q59" i="48"/>
  <c r="Q60" i="48" s="1"/>
  <c r="Q61" i="48" s="1"/>
  <c r="Q15" i="41" s="1"/>
  <c r="Q16" i="41" s="1"/>
  <c r="R71" i="47"/>
  <c r="P60" i="48"/>
  <c r="P61" i="48" s="1"/>
  <c r="P15" i="41" s="1"/>
  <c r="P16" i="41" s="1"/>
  <c r="T65" i="47"/>
  <c r="S57" i="47"/>
  <c r="Q38" i="46"/>
  <c r="Q54" i="46" s="1"/>
  <c r="Q19" i="40"/>
  <c r="T52" i="46"/>
  <c r="T36" i="40"/>
  <c r="T83" i="47"/>
  <c r="T78" i="47" s="1"/>
  <c r="S78" i="47"/>
  <c r="S84" i="47" s="1"/>
  <c r="R100" i="47"/>
  <c r="R106" i="47" s="1"/>
  <c r="R11" i="40" s="1"/>
  <c r="R10" i="40" s="1"/>
  <c r="T18" i="40"/>
  <c r="T38" i="46"/>
  <c r="P38" i="46"/>
  <c r="P54" i="46" s="1"/>
  <c r="P19" i="40"/>
  <c r="P18" i="41"/>
  <c r="P13" i="42"/>
  <c r="P15" i="52"/>
  <c r="T54" i="47"/>
  <c r="R19" i="40"/>
  <c r="R38" i="46"/>
  <c r="R54" i="46" s="1"/>
  <c r="R15" i="52" l="1"/>
  <c r="S71" i="47"/>
  <c r="R18" i="41"/>
  <c r="Q15" i="52"/>
  <c r="Q13" i="42"/>
  <c r="Q55" i="46"/>
  <c r="Q13" i="51"/>
  <c r="S52" i="47"/>
  <c r="S101" i="47" s="1"/>
  <c r="S107" i="47" s="1"/>
  <c r="T57" i="47"/>
  <c r="T52" i="47" s="1"/>
  <c r="T84" i="47"/>
  <c r="S55" i="46"/>
  <c r="S13" i="51"/>
  <c r="Q17" i="41"/>
  <c r="Q19" i="41"/>
  <c r="R55" i="46"/>
  <c r="R13" i="51"/>
  <c r="T101" i="47"/>
  <c r="T107" i="47" s="1"/>
  <c r="P19" i="41"/>
  <c r="P17" i="41"/>
  <c r="P55" i="46"/>
  <c r="P13" i="51"/>
  <c r="T71" i="47"/>
  <c r="T54" i="46"/>
  <c r="S58" i="47"/>
  <c r="S100" i="47" s="1"/>
  <c r="S106" i="47" s="1"/>
  <c r="S11" i="40" s="1"/>
  <c r="S10" i="40" s="1"/>
  <c r="R59" i="48"/>
  <c r="S15" i="52" l="1"/>
  <c r="S13" i="42"/>
  <c r="S18" i="41"/>
  <c r="S14" i="42"/>
  <c r="S17" i="52"/>
  <c r="Q12" i="42"/>
  <c r="Q11" i="52"/>
  <c r="Q92" i="48"/>
  <c r="Q94" i="48" s="1"/>
  <c r="P92" i="48"/>
  <c r="P94" i="48" s="1"/>
  <c r="P11" i="52"/>
  <c r="P21" i="41"/>
  <c r="P12" i="42"/>
  <c r="T100" i="47"/>
  <c r="T106" i="47" s="1"/>
  <c r="T11" i="40" s="1"/>
  <c r="T10" i="40" s="1"/>
  <c r="U54" i="46"/>
  <c r="U55" i="46" s="1"/>
  <c r="U17" i="52" s="1"/>
  <c r="T55" i="46"/>
  <c r="T13" i="51"/>
  <c r="R17" i="52"/>
  <c r="R14" i="42"/>
  <c r="P17" i="52"/>
  <c r="P14" i="42"/>
  <c r="T18" i="41"/>
  <c r="T15" i="52"/>
  <c r="U15" i="52" s="1"/>
  <c r="U16" i="52" s="1"/>
  <c r="T13" i="42"/>
  <c r="S59" i="48"/>
  <c r="S60" i="48" s="1"/>
  <c r="S61" i="48" s="1"/>
  <c r="S15" i="41" s="1"/>
  <c r="S16" i="41" s="1"/>
  <c r="T58" i="47"/>
  <c r="T59" i="48" s="1"/>
  <c r="R60" i="48"/>
  <c r="R61" i="48" s="1"/>
  <c r="R15" i="41" s="1"/>
  <c r="R16" i="41" s="1"/>
  <c r="Q17" i="52"/>
  <c r="Q14" i="42"/>
  <c r="T60" i="48" l="1"/>
  <c r="T61" i="48" s="1"/>
  <c r="T15" i="41" s="1"/>
  <c r="T16" i="41" s="1"/>
  <c r="P78" i="48"/>
  <c r="P80" i="48" s="1"/>
  <c r="R19" i="41"/>
  <c r="R17" i="41"/>
  <c r="T14" i="42"/>
  <c r="T17" i="52"/>
  <c r="T17" i="41"/>
  <c r="T19" i="41"/>
  <c r="P98" i="48"/>
  <c r="P101" i="48" s="1"/>
  <c r="P102" i="48" s="1"/>
  <c r="P12" i="52" s="1"/>
  <c r="P13" i="52" s="1"/>
  <c r="P19" i="52" s="1"/>
  <c r="P26" i="52" s="1"/>
  <c r="P97" i="48"/>
  <c r="S17" i="41"/>
  <c r="S19" i="41"/>
  <c r="Q97" i="48"/>
  <c r="P99" i="48" l="1"/>
  <c r="Q96" i="48" s="1"/>
  <c r="Q98" i="48" s="1"/>
  <c r="Q101" i="48" s="1"/>
  <c r="Q102" i="48" s="1"/>
  <c r="Q12" i="52" s="1"/>
  <c r="Q13" i="52" s="1"/>
  <c r="Q19" i="52" s="1"/>
  <c r="Q26" i="52" s="1"/>
  <c r="R11" i="52"/>
  <c r="R12" i="42"/>
  <c r="R92" i="48"/>
  <c r="R94" i="48" s="1"/>
  <c r="T11" i="52"/>
  <c r="U11" i="52" s="1"/>
  <c r="U12" i="52" s="1"/>
  <c r="U13" i="52" s="1"/>
  <c r="U19" i="52" s="1"/>
  <c r="U22" i="52" s="1"/>
  <c r="U26" i="52" s="1"/>
  <c r="O29" i="52" s="1"/>
  <c r="T12" i="42"/>
  <c r="T92" i="48"/>
  <c r="T94" i="48" s="1"/>
  <c r="T97" i="48" s="1"/>
  <c r="S92" i="48"/>
  <c r="S94" i="48" s="1"/>
  <c r="S97" i="48" s="1"/>
  <c r="S12" i="42"/>
  <c r="S11" i="52"/>
  <c r="P83" i="48"/>
  <c r="P84" i="48"/>
  <c r="P87" i="48" s="1"/>
  <c r="P88" i="48" s="1"/>
  <c r="P22" i="41" s="1"/>
  <c r="Q99" i="48" l="1"/>
  <c r="R96" i="48" s="1"/>
  <c r="R98" i="48" s="1"/>
  <c r="R101" i="48" s="1"/>
  <c r="R102" i="48" s="1"/>
  <c r="R12" i="52" s="1"/>
  <c r="R13" i="52" s="1"/>
  <c r="R19" i="52" s="1"/>
  <c r="P16" i="42"/>
  <c r="P17" i="42" s="1"/>
  <c r="P34" i="42" s="1"/>
  <c r="P40" i="42" s="1"/>
  <c r="P42" i="42" s="1"/>
  <c r="P23" i="41"/>
  <c r="P85" i="48"/>
  <c r="Q82" i="48" s="1"/>
  <c r="R97" i="48"/>
  <c r="R26" i="52" l="1"/>
  <c r="R20" i="52"/>
  <c r="P24" i="41"/>
  <c r="P29" i="40"/>
  <c r="R99" i="48"/>
  <c r="S96" i="48" s="1"/>
  <c r="P38" i="42"/>
  <c r="P44" i="42" s="1"/>
  <c r="P32" i="50"/>
  <c r="P21" i="40" l="1"/>
  <c r="P15" i="40" s="1"/>
  <c r="P23" i="40" s="1"/>
  <c r="Q30" i="40"/>
  <c r="P26" i="40"/>
  <c r="S98" i="48"/>
  <c r="S101" i="48" s="1"/>
  <c r="S102" i="48" s="1"/>
  <c r="S12" i="52" s="1"/>
  <c r="S13" i="52" s="1"/>
  <c r="S19" i="52" s="1"/>
  <c r="P24" i="42"/>
  <c r="P33" i="50"/>
  <c r="P25" i="42" s="1"/>
  <c r="P28" i="42" l="1"/>
  <c r="P30" i="42" s="1"/>
  <c r="P48" i="42" s="1"/>
  <c r="P49" i="42" s="1"/>
  <c r="Q47" i="42" s="1"/>
  <c r="S99" i="48"/>
  <c r="T96" i="48" s="1"/>
  <c r="P50" i="42"/>
  <c r="S26" i="52"/>
  <c r="S20" i="52"/>
  <c r="P34" i="50"/>
  <c r="P35" i="40" l="1"/>
  <c r="P34" i="40" s="1"/>
  <c r="P39" i="40" s="1"/>
  <c r="P40" i="40" s="1"/>
  <c r="P9" i="51" s="1"/>
  <c r="Q31" i="50"/>
  <c r="Q36" i="50" s="1"/>
  <c r="Q20" i="41" s="1"/>
  <c r="T98" i="48"/>
  <c r="T101" i="48" s="1"/>
  <c r="T102" i="48" s="1"/>
  <c r="T12" i="52" s="1"/>
  <c r="T13" i="52" s="1"/>
  <c r="T19" i="52" s="1"/>
  <c r="T26" i="52" l="1"/>
  <c r="O28" i="52" s="1"/>
  <c r="O31" i="52" s="1"/>
  <c r="U20" i="52"/>
  <c r="T20" i="52"/>
  <c r="Q21" i="41"/>
  <c r="Q78" i="48" s="1"/>
  <c r="Q80" i="48" s="1"/>
  <c r="Q83" i="48" s="1"/>
  <c r="Q15" i="42"/>
  <c r="T99" i="48"/>
  <c r="Q84" i="48" l="1"/>
  <c r="Q87" i="48" s="1"/>
  <c r="Q88" i="48" s="1"/>
  <c r="Q22" i="41" s="1"/>
  <c r="Q23" i="41" s="1"/>
  <c r="C8" i="53"/>
  <c r="M52" i="52"/>
  <c r="O44" i="52"/>
  <c r="C11" i="53" s="1"/>
  <c r="C5" i="53"/>
  <c r="O40" i="52"/>
  <c r="Q16" i="42" l="1"/>
  <c r="Q17" i="42" s="1"/>
  <c r="Q34" i="42" s="1"/>
  <c r="Q40" i="42" s="1"/>
  <c r="Q85" i="48"/>
  <c r="R82" i="48" s="1"/>
  <c r="C6" i="53"/>
  <c r="O45" i="52"/>
  <c r="C12" i="53" s="1"/>
  <c r="Q24" i="41"/>
  <c r="Q29" i="40"/>
  <c r="Q26" i="40" l="1"/>
  <c r="R30" i="40"/>
  <c r="Q38" i="42"/>
  <c r="Q32" i="50"/>
  <c r="Q24" i="42" l="1"/>
  <c r="Q33" i="50"/>
  <c r="Q34" i="50" s="1"/>
  <c r="Q35" i="40" l="1"/>
  <c r="Q34" i="40" s="1"/>
  <c r="Q39" i="40" s="1"/>
  <c r="R31" i="50"/>
  <c r="Q25" i="42"/>
  <c r="Q28" i="42" s="1"/>
  <c r="Q30" i="42" s="1"/>
  <c r="Q48" i="42" s="1"/>
  <c r="Q49" i="42" s="1"/>
  <c r="R47" i="42" s="1"/>
  <c r="Q42" i="42"/>
  <c r="Q44" i="42" s="1"/>
  <c r="R36" i="50" l="1"/>
  <c r="R20" i="41" s="1"/>
  <c r="Q21" i="40"/>
  <c r="Q15" i="40" s="1"/>
  <c r="Q23" i="40" s="1"/>
  <c r="Q40" i="40" s="1"/>
  <c r="Q9" i="51" s="1"/>
  <c r="Q50" i="42"/>
  <c r="R15" i="42" l="1"/>
  <c r="R21" i="41"/>
  <c r="R78" i="48" l="1"/>
  <c r="R80" i="48" s="1"/>
  <c r="R83" i="48" l="1"/>
  <c r="R84" i="48"/>
  <c r="R87" i="48" s="1"/>
  <c r="R88" i="48" s="1"/>
  <c r="R22" i="41" s="1"/>
  <c r="R16" i="42" l="1"/>
  <c r="R17" i="42" s="1"/>
  <c r="R23" i="41"/>
  <c r="R85" i="48"/>
  <c r="S82" i="48" s="1"/>
  <c r="R24" i="41" l="1"/>
  <c r="R29" i="40"/>
  <c r="R34" i="42"/>
  <c r="R40" i="42" s="1"/>
  <c r="R32" i="50" l="1"/>
  <c r="R38" i="42"/>
  <c r="R26" i="40"/>
  <c r="S30" i="40"/>
  <c r="R24" i="42" l="1"/>
  <c r="R33" i="50"/>
  <c r="R25" i="42" l="1"/>
  <c r="R28" i="42" s="1"/>
  <c r="R30" i="42" s="1"/>
  <c r="R48" i="42" s="1"/>
  <c r="R49" i="42" s="1"/>
  <c r="S47" i="42" s="1"/>
  <c r="R42" i="42"/>
  <c r="R44" i="42" s="1"/>
  <c r="R34" i="50"/>
  <c r="R35" i="40" l="1"/>
  <c r="R34" i="40" s="1"/>
  <c r="R39" i="40" s="1"/>
  <c r="S31" i="50"/>
  <c r="R21" i="40"/>
  <c r="R15" i="40" s="1"/>
  <c r="R23" i="40" s="1"/>
  <c r="R50" i="42"/>
  <c r="S36" i="50" l="1"/>
  <c r="S20" i="41" s="1"/>
  <c r="R40" i="40"/>
  <c r="R9" i="51" s="1"/>
  <c r="S15" i="42" l="1"/>
  <c r="S21" i="41"/>
  <c r="S78" i="48" l="1"/>
  <c r="S80" i="48" s="1"/>
  <c r="S84" i="48" l="1"/>
  <c r="S87" i="48" s="1"/>
  <c r="S88" i="48" s="1"/>
  <c r="S22" i="41" s="1"/>
  <c r="S83" i="48"/>
  <c r="S16" i="42" l="1"/>
  <c r="S17" i="42" s="1"/>
  <c r="S23" i="41"/>
  <c r="S85" i="48"/>
  <c r="T82" i="48" s="1"/>
  <c r="S29" i="40" l="1"/>
  <c r="S24" i="41"/>
  <c r="S34" i="42"/>
  <c r="S40" i="42" s="1"/>
  <c r="S32" i="50" l="1"/>
  <c r="S38" i="42"/>
  <c r="S26" i="40"/>
  <c r="T30" i="40"/>
  <c r="S24" i="42" l="1"/>
  <c r="S33" i="50"/>
  <c r="S34" i="50" s="1"/>
  <c r="S35" i="40" l="1"/>
  <c r="S34" i="40" s="1"/>
  <c r="S39" i="40" s="1"/>
  <c r="T31" i="50"/>
  <c r="S25" i="42"/>
  <c r="S28" i="42" s="1"/>
  <c r="S30" i="42" s="1"/>
  <c r="S48" i="42" s="1"/>
  <c r="S49" i="42" s="1"/>
  <c r="T47" i="42" s="1"/>
  <c r="S42" i="42"/>
  <c r="S44" i="42" s="1"/>
  <c r="S21" i="40" l="1"/>
  <c r="S15" i="40" s="1"/>
  <c r="S23" i="40" s="1"/>
  <c r="S40" i="40" s="1"/>
  <c r="S9" i="51" s="1"/>
  <c r="S50" i="42"/>
  <c r="P11" i="51" s="1"/>
  <c r="T36" i="50"/>
  <c r="T20" i="41" s="1"/>
  <c r="T15" i="42" l="1"/>
  <c r="T21" i="41"/>
  <c r="T78" i="48" l="1"/>
  <c r="T80" i="48" s="1"/>
  <c r="T83" i="48" l="1"/>
  <c r="T84" i="48"/>
  <c r="T87" i="48" s="1"/>
  <c r="T88" i="48" s="1"/>
  <c r="T22" i="41" s="1"/>
  <c r="T16" i="42" l="1"/>
  <c r="T17" i="42" s="1"/>
  <c r="T23" i="41"/>
  <c r="T85" i="48"/>
  <c r="T24" i="41" l="1"/>
  <c r="T29" i="40"/>
  <c r="T26" i="40" s="1"/>
  <c r="T34" i="42"/>
  <c r="T40" i="42" s="1"/>
  <c r="T32" i="50" l="1"/>
  <c r="T38" i="42"/>
  <c r="T24" i="42" l="1"/>
  <c r="T33" i="50"/>
  <c r="T34" i="50" s="1"/>
  <c r="T35" i="40" s="1"/>
  <c r="T34" i="40" s="1"/>
  <c r="T39" i="40" s="1"/>
  <c r="T25" i="42" l="1"/>
  <c r="T28" i="42" s="1"/>
  <c r="T30" i="42" s="1"/>
  <c r="T48" i="42" s="1"/>
  <c r="T49" i="42" s="1"/>
  <c r="T42" i="42"/>
  <c r="T44" i="42" s="1"/>
  <c r="T50" i="42" l="1"/>
  <c r="Q11" i="51" s="1"/>
  <c r="T21" i="40"/>
  <c r="T15" i="40" s="1"/>
  <c r="T23" i="40" s="1"/>
  <c r="T40" i="40" s="1"/>
  <c r="T9" i="51" s="1"/>
</calcChain>
</file>

<file path=xl/sharedStrings.xml><?xml version="1.0" encoding="utf-8"?>
<sst xmlns="http://schemas.openxmlformats.org/spreadsheetml/2006/main" count="1406" uniqueCount="569">
  <si>
    <t>#</t>
  </si>
  <si>
    <t>%</t>
  </si>
  <si>
    <t>NameOfPeriod</t>
  </si>
  <si>
    <t>DaysInPeriod</t>
  </si>
  <si>
    <t>USDAvgRate</t>
  </si>
  <si>
    <t>USDEndRate</t>
  </si>
  <si>
    <t>CPI</t>
  </si>
  <si>
    <t>PPI</t>
  </si>
  <si>
    <t>AccumPPI</t>
  </si>
  <si>
    <t>x</t>
  </si>
  <si>
    <t>W1OilPipesCapacity</t>
  </si>
  <si>
    <t>W1WaterPipesCapacity</t>
  </si>
  <si>
    <t>W2OilPipesCapacity</t>
  </si>
  <si>
    <t>W3RolledCapacity</t>
  </si>
  <si>
    <t>OilPipesMaxSales</t>
  </si>
  <si>
    <t>WaterPipesMaxSales</t>
  </si>
  <si>
    <t>RolledMaxSales</t>
  </si>
  <si>
    <t>OilPipesPrice</t>
  </si>
  <si>
    <t>WaterPipesPrice</t>
  </si>
  <si>
    <t>RolledPrice</t>
  </si>
  <si>
    <t>EIU</t>
  </si>
  <si>
    <t>W1StripRatio</t>
  </si>
  <si>
    <t>W2StripRatio</t>
  </si>
  <si>
    <t>W3BilletRatio</t>
  </si>
  <si>
    <t>StripPrice</t>
  </si>
  <si>
    <t>BilletPrice</t>
  </si>
  <si>
    <t>OperHeadcount</t>
  </si>
  <si>
    <t>W1OperHeadcount</t>
  </si>
  <si>
    <t>W2OperHeadcount</t>
  </si>
  <si>
    <t>W3OperHeadcount</t>
  </si>
  <si>
    <t>W1OperSalary</t>
  </si>
  <si>
    <t>W2OperSalary</t>
  </si>
  <si>
    <t>W3OperSalary</t>
  </si>
  <si>
    <t>W1ElectrPerU</t>
  </si>
  <si>
    <t>W1AdMatPerU</t>
  </si>
  <si>
    <t>W1RMPerU</t>
  </si>
  <si>
    <t>W1OtherPerU</t>
  </si>
  <si>
    <t>W2ElectrPerU</t>
  </si>
  <si>
    <t>W2AdMatPerU</t>
  </si>
  <si>
    <t>W2RMPerU</t>
  </si>
  <si>
    <t>W2OtherPerU</t>
  </si>
  <si>
    <t>W3ElectrPerU</t>
  </si>
  <si>
    <t>W3AdMatPerU</t>
  </si>
  <si>
    <t>W3RMPerU</t>
  </si>
  <si>
    <t>W3OtherPerU</t>
  </si>
  <si>
    <t>GAHeadcount</t>
  </si>
  <si>
    <t>SellingHeadcount</t>
  </si>
  <si>
    <t>GASalary</t>
  </si>
  <si>
    <t>SellingSalary</t>
  </si>
  <si>
    <t>OtherGA</t>
  </si>
  <si>
    <t>TransportPerU</t>
  </si>
  <si>
    <t>OtherSelling</t>
  </si>
  <si>
    <t>OtherIncome</t>
  </si>
  <si>
    <t>OtherExpenses</t>
  </si>
  <si>
    <t>bGBV</t>
  </si>
  <si>
    <t>X</t>
  </si>
  <si>
    <t>bNBV</t>
  </si>
  <si>
    <t>bDeprRate</t>
  </si>
  <si>
    <t>BaseDepr</t>
  </si>
  <si>
    <t>bBaseCIP</t>
  </si>
  <si>
    <t>bCAPEX</t>
  </si>
  <si>
    <t>bCIPToFA</t>
  </si>
  <si>
    <t>STDebtReceived</t>
  </si>
  <si>
    <t>LTDebtReceived</t>
  </si>
  <si>
    <t>LTDebtRepaid</t>
  </si>
  <si>
    <t>STInterestRate</t>
  </si>
  <si>
    <t>LTInterestRate</t>
  </si>
  <si>
    <t>TargetCash</t>
  </si>
  <si>
    <t>BaseInterest</t>
  </si>
  <si>
    <t>WACC</t>
  </si>
  <si>
    <t>LTGR</t>
  </si>
  <si>
    <t>Beginning of the period</t>
  </si>
  <si>
    <t>End of period</t>
  </si>
  <si>
    <t>Days in period</t>
  </si>
  <si>
    <t>General assumptions</t>
  </si>
  <si>
    <t>Average annual USD rate</t>
  </si>
  <si>
    <t>End of period USD rate</t>
  </si>
  <si>
    <t>Consumer price index</t>
  </si>
  <si>
    <t>Industrial price index</t>
  </si>
  <si>
    <t>Tax assumptions</t>
  </si>
  <si>
    <t>Share of non-deductible expenses</t>
  </si>
  <si>
    <t>VAT rate</t>
  </si>
  <si>
    <t>VAT Receivable days</t>
  </si>
  <si>
    <t>VAT Payable days</t>
  </si>
  <si>
    <t>Base period property tax</t>
  </si>
  <si>
    <t>Accumulated losses</t>
  </si>
  <si>
    <t>Base period profit tax</t>
  </si>
  <si>
    <t>Base period social tax</t>
  </si>
  <si>
    <t>VATReceivableDays</t>
  </si>
  <si>
    <t>VATPayableDays</t>
  </si>
  <si>
    <t>BasePeriodPropertyTax</t>
  </si>
  <si>
    <t>BasePeriodTaxLoss</t>
  </si>
  <si>
    <t>BasePeriodProfitTax</t>
  </si>
  <si>
    <t>BasePeriodSocialTax</t>
  </si>
  <si>
    <t>Valuation assumptions</t>
  </si>
  <si>
    <t>Revenue</t>
  </si>
  <si>
    <t>Capacity</t>
  </si>
  <si>
    <t>Workshop 1</t>
  </si>
  <si>
    <t>Oil and gas pipes</t>
  </si>
  <si>
    <t>Water pipes</t>
  </si>
  <si>
    <t>Workshop 2</t>
  </si>
  <si>
    <t>Workshop 3</t>
  </si>
  <si>
    <t>Rolled metal</t>
  </si>
  <si>
    <t>Scenario 1</t>
  </si>
  <si>
    <t>Scenario 2</t>
  </si>
  <si>
    <t>Scenario 3</t>
  </si>
  <si>
    <t>Category</t>
  </si>
  <si>
    <t>Unit</t>
  </si>
  <si>
    <t>Source</t>
  </si>
  <si>
    <t>Comment</t>
  </si>
  <si>
    <t>Key</t>
  </si>
  <si>
    <t>Key_1</t>
  </si>
  <si>
    <t>Key_2</t>
  </si>
  <si>
    <t>Key_3</t>
  </si>
  <si>
    <t>Key_4</t>
  </si>
  <si>
    <t>Key_5</t>
  </si>
  <si>
    <t>Constant</t>
  </si>
  <si>
    <t>Assumptions</t>
  </si>
  <si>
    <t>Main materials consumption ratios</t>
  </si>
  <si>
    <t>Strip --&gt; Pipe</t>
  </si>
  <si>
    <t>Billet --&gt; Rolled metal</t>
  </si>
  <si>
    <t>Prices for main materials</t>
  </si>
  <si>
    <t>Strip</t>
  </si>
  <si>
    <t>Billet</t>
  </si>
  <si>
    <t>Prices growth rate</t>
  </si>
  <si>
    <t>Headcount</t>
  </si>
  <si>
    <t>Average salary</t>
  </si>
  <si>
    <t>Other processing expenses</t>
  </si>
  <si>
    <t>Electricity</t>
  </si>
  <si>
    <t>Additional materials</t>
  </si>
  <si>
    <t>Repairs and maintenance</t>
  </si>
  <si>
    <t>Other expenses</t>
  </si>
  <si>
    <t>General and administrative personnel</t>
  </si>
  <si>
    <t>Selling personnel</t>
  </si>
  <si>
    <t>Other general and administrative expenses</t>
  </si>
  <si>
    <t>Transportation expenses</t>
  </si>
  <si>
    <t>Other selling expenses</t>
  </si>
  <si>
    <t>Other income</t>
  </si>
  <si>
    <t>Inventory</t>
  </si>
  <si>
    <t>Trade receivables</t>
  </si>
  <si>
    <t>Trade payables</t>
  </si>
  <si>
    <t>Advances paid</t>
  </si>
  <si>
    <t>Advances received</t>
  </si>
  <si>
    <t>FA and CAPEX</t>
  </si>
  <si>
    <t>Historical cost of FA</t>
  </si>
  <si>
    <t>Buildings</t>
  </si>
  <si>
    <t>Machinery and equipment</t>
  </si>
  <si>
    <t>Transport</t>
  </si>
  <si>
    <t>Other</t>
  </si>
  <si>
    <t>Carrying amount of FA</t>
  </si>
  <si>
    <t>Base period depreciation</t>
  </si>
  <si>
    <t>CIP</t>
  </si>
  <si>
    <t>Commissioning of FA</t>
  </si>
  <si>
    <t>Planned ST debt</t>
  </si>
  <si>
    <t>Opening balance</t>
  </si>
  <si>
    <t>Debt received</t>
  </si>
  <si>
    <t>Debt repaid</t>
  </si>
  <si>
    <t>Closing balance</t>
  </si>
  <si>
    <t>Planned LT debt</t>
  </si>
  <si>
    <t>Interest rates</t>
  </si>
  <si>
    <t>ST debt</t>
  </si>
  <si>
    <t>LT debt</t>
  </si>
  <si>
    <t>Drawdown &amp; repayment timing factor</t>
  </si>
  <si>
    <t>Base period interest</t>
  </si>
  <si>
    <t>Non-current assets</t>
  </si>
  <si>
    <t>Fixed assets</t>
  </si>
  <si>
    <t>Construction in progress</t>
  </si>
  <si>
    <t>Long-term investments</t>
  </si>
  <si>
    <t>Other non-current assets</t>
  </si>
  <si>
    <t>Current assets</t>
  </si>
  <si>
    <t>VAT receivable</t>
  </si>
  <si>
    <t>Current investments</t>
  </si>
  <si>
    <t>Cash</t>
  </si>
  <si>
    <t>Other current assets</t>
  </si>
  <si>
    <t>TOTAL ASSETS</t>
  </si>
  <si>
    <t>Equity</t>
  </si>
  <si>
    <t>Share capital</t>
  </si>
  <si>
    <t>Reserves</t>
  </si>
  <si>
    <t>Net profit</t>
  </si>
  <si>
    <t>Retained earnings brought forward</t>
  </si>
  <si>
    <t>Long-term liabilities</t>
  </si>
  <si>
    <t>Long-term debt</t>
  </si>
  <si>
    <t>Other long-term liabilities</t>
  </si>
  <si>
    <t>Current liabilities</t>
  </si>
  <si>
    <t>Current debt</t>
  </si>
  <si>
    <t>Other current liabilities</t>
  </si>
  <si>
    <t>TOTAL EQUITY AND LIABILITIES</t>
  </si>
  <si>
    <t>Finance</t>
  </si>
  <si>
    <t>check</t>
  </si>
  <si>
    <t>Operating expenses</t>
  </si>
  <si>
    <t>Gross profit</t>
  </si>
  <si>
    <t>Gross profit margin</t>
  </si>
  <si>
    <t>SG&amp;A</t>
  </si>
  <si>
    <t>Other income less expenses</t>
  </si>
  <si>
    <t>Property tax</t>
  </si>
  <si>
    <t>EBITDA</t>
  </si>
  <si>
    <t>EBITDA margin</t>
  </si>
  <si>
    <t>Depreciation</t>
  </si>
  <si>
    <t>EBIT</t>
  </si>
  <si>
    <t>Interest expense</t>
  </si>
  <si>
    <t>Profit before tax</t>
  </si>
  <si>
    <t>Profit tax</t>
  </si>
  <si>
    <t>Net profit margin</t>
  </si>
  <si>
    <t>Template</t>
  </si>
  <si>
    <t>Accumulated PPI</t>
  </si>
  <si>
    <t>Social insurance fund contributions</t>
  </si>
  <si>
    <t>within base salary</t>
  </si>
  <si>
    <t>in excess of base salary</t>
  </si>
  <si>
    <t>Medical insurance fund</t>
  </si>
  <si>
    <t>Base salary</t>
  </si>
  <si>
    <t>Pension fund</t>
  </si>
  <si>
    <t>Calculation factor</t>
  </si>
  <si>
    <t>Accident insurance</t>
  </si>
  <si>
    <t>Medical insurance</t>
  </si>
  <si>
    <t>days</t>
  </si>
  <si>
    <t>NonDeductExpShare</t>
  </si>
  <si>
    <t>Property tax rate</t>
  </si>
  <si>
    <t>PropTaxRate</t>
  </si>
  <si>
    <t>Price growth scenario</t>
  </si>
  <si>
    <t>OilPipesSalesGrRate</t>
  </si>
  <si>
    <t>WaterPipesSalesGrRate</t>
  </si>
  <si>
    <t>RolledSalesGrRateGrRate</t>
  </si>
  <si>
    <t>OilPipesPriceGrRate</t>
  </si>
  <si>
    <t>WaterPipesPriceGrRate</t>
  </si>
  <si>
    <t>ASSETS</t>
  </si>
  <si>
    <t>EQUITY AND LIABILITIES</t>
  </si>
  <si>
    <t>RolledMetalPriceGrRate</t>
  </si>
  <si>
    <t>StripPriceGrRate</t>
  </si>
  <si>
    <t>BilletPriceGrRate</t>
  </si>
  <si>
    <t>MedicalInsuranceTax</t>
  </si>
  <si>
    <t>AccidentInsuranceTax</t>
  </si>
  <si>
    <t>SocialInsuranceBaseTax</t>
  </si>
  <si>
    <t>SocialInsuranceExcessTax</t>
  </si>
  <si>
    <t>SocialInsuranceBaseSalary</t>
  </si>
  <si>
    <t>PensionFundBaseTax</t>
  </si>
  <si>
    <t>PensionFundExcessTax</t>
  </si>
  <si>
    <t>PensionFundBaseSalary</t>
  </si>
  <si>
    <t>PensionFundCoeff</t>
  </si>
  <si>
    <t>Selected figures</t>
  </si>
  <si>
    <t>Profit tax rate</t>
  </si>
  <si>
    <t>ProfitTaxRate</t>
  </si>
  <si>
    <t>Dashboard</t>
  </si>
  <si>
    <t>Macro assumptions</t>
  </si>
  <si>
    <t>MonthInPeriod</t>
  </si>
  <si>
    <t>Historical Profit &amp; Loss</t>
  </si>
  <si>
    <t>Potential sales (market demand)</t>
  </si>
  <si>
    <t>Revenue by product</t>
  </si>
  <si>
    <t>Time parameters</t>
  </si>
  <si>
    <t>RUB/ton</t>
  </si>
  <si>
    <t xml:space="preserve"> RUB/ton</t>
  </si>
  <si>
    <t>USD/ton</t>
  </si>
  <si>
    <t>RUB/USD</t>
  </si>
  <si>
    <t>persons</t>
  </si>
  <si>
    <t>RUB/month</t>
  </si>
  <si>
    <t>ton/ton</t>
  </si>
  <si>
    <t>% RUB</t>
  </si>
  <si>
    <t>ths RUB</t>
  </si>
  <si>
    <t>ths ton</t>
  </si>
  <si>
    <t>Currency unit</t>
  </si>
  <si>
    <t>CIP Total</t>
  </si>
  <si>
    <t>Carrying amount of FA total</t>
  </si>
  <si>
    <t>Historical cost of FA total</t>
  </si>
  <si>
    <t>CAPEX Total</t>
  </si>
  <si>
    <t>Commissioning of FA Total</t>
  </si>
  <si>
    <t>Time, general</t>
  </si>
  <si>
    <t>CurrUnit</t>
  </si>
  <si>
    <t>Valuation date</t>
  </si>
  <si>
    <t>date_Valuation</t>
  </si>
  <si>
    <t>Modelling start date</t>
  </si>
  <si>
    <t>date_Start</t>
  </si>
  <si>
    <t>Months in period</t>
  </si>
  <si>
    <t>months</t>
  </si>
  <si>
    <t>date</t>
  </si>
  <si>
    <t>Time variables</t>
  </si>
  <si>
    <t>Peiod year</t>
  </si>
  <si>
    <t>Time factor</t>
  </si>
  <si>
    <t>Tf</t>
  </si>
  <si>
    <t>Cost factor</t>
  </si>
  <si>
    <t>Cf</t>
  </si>
  <si>
    <t>Cummulative timefactor (starting from valuation date)</t>
  </si>
  <si>
    <t>Tf_cumm</t>
  </si>
  <si>
    <t>Base</t>
  </si>
  <si>
    <t>High</t>
  </si>
  <si>
    <t>NWC</t>
  </si>
  <si>
    <t>Target cash balance (as % of revenue)</t>
  </si>
  <si>
    <t>FA</t>
  </si>
  <si>
    <t>Depreciation for the period</t>
  </si>
  <si>
    <t>bDepr</t>
  </si>
  <si>
    <t>Discounted Cash Flows</t>
  </si>
  <si>
    <t>EV</t>
  </si>
  <si>
    <t>Net Working Capital</t>
  </si>
  <si>
    <t>OpEx</t>
  </si>
  <si>
    <t>SGA</t>
  </si>
  <si>
    <t>Selling, General &amp; Administrative expenses</t>
  </si>
  <si>
    <t>Historical Balance Sheet</t>
  </si>
  <si>
    <t>Low</t>
  </si>
  <si>
    <t>Forecast period flag</t>
  </si>
  <si>
    <t>(not used)</t>
  </si>
  <si>
    <t>End of year flag</t>
  </si>
  <si>
    <t>Forecast period number</t>
  </si>
  <si>
    <t>Days in year</t>
  </si>
  <si>
    <t>Tax code</t>
  </si>
  <si>
    <t>Production, revenue &amp; variable costs</t>
  </si>
  <si>
    <t>Oil and gas pipes - increase in capacity</t>
  </si>
  <si>
    <t>Rolled metal - increase in capacity</t>
  </si>
  <si>
    <t>Totals</t>
  </si>
  <si>
    <t>Operational personnel - total</t>
  </si>
  <si>
    <t>Variable costs</t>
  </si>
  <si>
    <t>Other income and expenses</t>
  </si>
  <si>
    <t>SG&amp;A, except for salary</t>
  </si>
  <si>
    <t>SG&amp;A and other income &amp; expenses</t>
  </si>
  <si>
    <t>CapEx</t>
  </si>
  <si>
    <t>Check of FA NBV</t>
  </si>
  <si>
    <t>Depreciation rates</t>
  </si>
  <si>
    <t>Check of CIP book value</t>
  </si>
  <si>
    <t>Капвложения на поддержание идут с лагом</t>
  </si>
  <si>
    <t>Описание</t>
  </si>
  <si>
    <t>Personnel training (new equipment)</t>
  </si>
  <si>
    <t>% of salary</t>
  </si>
  <si>
    <t>Growth of potential sales volumes</t>
  </si>
  <si>
    <t>Sale prices</t>
  </si>
  <si>
    <t>Sale prices growth rates</t>
  </si>
  <si>
    <t>Cash Flow Statement</t>
  </si>
  <si>
    <t>Production Volume</t>
  </si>
  <si>
    <t>Capacity by product</t>
  </si>
  <si>
    <t>Sales volume</t>
  </si>
  <si>
    <t>Total</t>
  </si>
  <si>
    <t>Utilisation</t>
  </si>
  <si>
    <t>Prices and Revenue</t>
  </si>
  <si>
    <t>Operational Expenses</t>
  </si>
  <si>
    <t>Materials</t>
  </si>
  <si>
    <t>Main materials consumption</t>
  </si>
  <si>
    <t>Raw materials expenses</t>
  </si>
  <si>
    <t>Sales volume by workshop</t>
  </si>
  <si>
    <t>Check</t>
  </si>
  <si>
    <t>Salary</t>
  </si>
  <si>
    <t>Salary expenses before social taxes</t>
  </si>
  <si>
    <t>Social taxes</t>
  </si>
  <si>
    <t>Total Salary &amp; Social taxes</t>
  </si>
  <si>
    <t>Other processing expenses per unit</t>
  </si>
  <si>
    <t>Total W1</t>
  </si>
  <si>
    <t>Total W2</t>
  </si>
  <si>
    <t>Total W3</t>
  </si>
  <si>
    <t>Total Other Processing Expenses</t>
  </si>
  <si>
    <t>Total OpEx</t>
  </si>
  <si>
    <t>Selling expenses</t>
  </si>
  <si>
    <t>Transportation expenses per ton</t>
  </si>
  <si>
    <t>Total Selling expenses</t>
  </si>
  <si>
    <t>General &amp; Administrative</t>
  </si>
  <si>
    <t>Total SGA</t>
  </si>
  <si>
    <t>Inventory turnover</t>
  </si>
  <si>
    <t>Financials</t>
  </si>
  <si>
    <t>OpEx excl. salary</t>
  </si>
  <si>
    <t>Trade receivables turnover</t>
  </si>
  <si>
    <t>Advances paid turnover</t>
  </si>
  <si>
    <t>Cash excess</t>
  </si>
  <si>
    <t>Cash operational</t>
  </si>
  <si>
    <t>Total current assets</t>
  </si>
  <si>
    <t>VAT payable</t>
  </si>
  <si>
    <t>Total current liabilities</t>
  </si>
  <si>
    <t>Working capital</t>
  </si>
  <si>
    <t>Change in working capital</t>
  </si>
  <si>
    <t>Existing FA</t>
  </si>
  <si>
    <t>Depreciation rate</t>
  </si>
  <si>
    <t>Accumulated depreciation</t>
  </si>
  <si>
    <t>Net other income and other expenses</t>
  </si>
  <si>
    <t>Total other G&amp;A income less expenses</t>
  </si>
  <si>
    <t>Other general expences</t>
  </si>
  <si>
    <t>=ИНДЕКС(bDeprRate;$F$13;)</t>
  </si>
  <si>
    <t>=-ИНДЕКС(bDepr;FA!F13;)</t>
  </si>
  <si>
    <t>=ИНДЕКС(bGBV;FA!F13;)</t>
  </si>
  <si>
    <t>All existing FA</t>
  </si>
  <si>
    <t>New FA</t>
  </si>
  <si>
    <t>CAPEX</t>
  </si>
  <si>
    <t>Commisioning</t>
  </si>
  <si>
    <t>All new FA</t>
  </si>
  <si>
    <t>All FA</t>
  </si>
  <si>
    <t>DA</t>
  </si>
  <si>
    <t>Taxes</t>
  </si>
  <si>
    <t>Social tax</t>
  </si>
  <si>
    <t>Operational staff</t>
  </si>
  <si>
    <t>Annual salary per employee</t>
  </si>
  <si>
    <t>Social insurance fund payments</t>
  </si>
  <si>
    <t>base salary</t>
  </si>
  <si>
    <t>in excess base salary</t>
  </si>
  <si>
    <t>дз</t>
  </si>
  <si>
    <t>Selling staff</t>
  </si>
  <si>
    <t>Administrative staff</t>
  </si>
  <si>
    <t>Buildings - av carrying value</t>
  </si>
  <si>
    <t>Buildings - carrying value</t>
  </si>
  <si>
    <t>VAT</t>
  </si>
  <si>
    <t>OpEx excl salary and social taxes</t>
  </si>
  <si>
    <t>SGA excl salary and social taxes</t>
  </si>
  <si>
    <t>Revenue excl export</t>
  </si>
  <si>
    <t>VATTaxRate</t>
  </si>
  <si>
    <t>VAT tax base</t>
  </si>
  <si>
    <t>VAT tax payable/(receivable)</t>
  </si>
  <si>
    <t>Non-deductible expenses</t>
  </si>
  <si>
    <t>Tax base before accum. losses</t>
  </si>
  <si>
    <t>Accum. losses @ beginning</t>
  </si>
  <si>
    <t>Losses incurred</t>
  </si>
  <si>
    <t>Losses used</t>
  </si>
  <si>
    <t>Accum. losses @ ending</t>
  </si>
  <si>
    <t>Tax losses utilisation</t>
  </si>
  <si>
    <t>TaxLossesUtil</t>
  </si>
  <si>
    <t>Tax base after accum. losses</t>
  </si>
  <si>
    <t>Total Cash Flow</t>
  </si>
  <si>
    <t>MAIN Hot Keys &amp; Tips in Excel - ОСНОВНЫЕ "горячие клавиши" и практические приемы в Excel</t>
  </si>
  <si>
    <t>Shortcut</t>
  </si>
  <si>
    <t>Навигация</t>
  </si>
  <si>
    <t>F2</t>
  </si>
  <si>
    <t>Активировать строку формул для редактирования, выделить зависимые ячейки.</t>
  </si>
  <si>
    <t>Ctrl + [</t>
  </si>
  <si>
    <t>Пройти к исходным ячейкам</t>
  </si>
  <si>
    <t>Ctrl + ]</t>
  </si>
  <si>
    <t>Пройти к зависимым ячейкам</t>
  </si>
  <si>
    <t>Ctrl + Shift + [</t>
  </si>
  <si>
    <t>Выделить все исходные ячейки</t>
  </si>
  <si>
    <t>Ctrl + Shift + ]</t>
  </si>
  <si>
    <t>Выделить все зависимые ячейки</t>
  </si>
  <si>
    <t>F5 + Enter</t>
  </si>
  <si>
    <t>Вернуться назад</t>
  </si>
  <si>
    <t>Ctrl + PgUp/PgDn</t>
  </si>
  <si>
    <t>Переход между листами</t>
  </si>
  <si>
    <t>Alt + W + W</t>
  </si>
  <si>
    <t>Переключение между окнами MS_Excel</t>
  </si>
  <si>
    <t>Ctrl + "Arrows"</t>
  </si>
  <si>
    <t>Перейти до края заполненного символами диапазона или далее до края листа</t>
  </si>
  <si>
    <t>Shift + "Arrows"</t>
  </si>
  <si>
    <t>Выделить соседние ячейки</t>
  </si>
  <si>
    <t>Секд + Shift + "Arrows"</t>
  </si>
  <si>
    <t>Выделить диапазон</t>
  </si>
  <si>
    <t>Работа с ячейками и диапазонами</t>
  </si>
  <si>
    <t>F4</t>
  </si>
  <si>
    <t>Если строка формул не активна, то повтор предыдущего действия. Если строка формул в процессе редактирования, то фиксация строк и столбцов в ячейках с использованием $.</t>
  </si>
  <si>
    <t>Ctrl + Alt + V</t>
  </si>
  <si>
    <t>Специальная вставка</t>
  </si>
  <si>
    <t>Alt + E + S</t>
  </si>
  <si>
    <t>Alt + "="</t>
  </si>
  <si>
    <t>Просуммировать ячейки вверху</t>
  </si>
  <si>
    <t>Ctrl + "-"</t>
  </si>
  <si>
    <t>Удалить выделенные ячейки</t>
  </si>
  <si>
    <t>Alt + Shift + Right_Arrow</t>
  </si>
  <si>
    <t>Сгруппировать ячейки</t>
  </si>
  <si>
    <t>Alt + Shift + Left_Arrow</t>
  </si>
  <si>
    <t>Снять группировку с ячеек</t>
  </si>
  <si>
    <t>Ctrl + F</t>
  </si>
  <si>
    <t>Find</t>
  </si>
  <si>
    <t>Ctrl + H</t>
  </si>
  <si>
    <t>Find &amp; replace</t>
  </si>
  <si>
    <t>Ctrl + C</t>
  </si>
  <si>
    <t>Copy</t>
  </si>
  <si>
    <t>Ctrl + V</t>
  </si>
  <si>
    <t>Paste</t>
  </si>
  <si>
    <t>Ctrl + Z</t>
  </si>
  <si>
    <t>Отменить последнее действие</t>
  </si>
  <si>
    <t>Alt + Enter</t>
  </si>
  <si>
    <t>При редактировании строки формул: начать новую строку в той же ячейке</t>
  </si>
  <si>
    <t>Shift + правая кнопка мыши</t>
  </si>
  <si>
    <t>Перенести выделенные строку, столбец или ячейки (вставить между)</t>
  </si>
  <si>
    <t>Shift + Ctrl + правая кнопка мыши</t>
  </si>
  <si>
    <t>Скопировать выделенные строку, столбец или ячейки и вставить между</t>
  </si>
  <si>
    <t>Ctrl + Shift + "+"</t>
  </si>
  <si>
    <t>Вставить ячейку, строку или столбец</t>
  </si>
  <si>
    <t>CTRL + SHIFT + ENTER</t>
  </si>
  <si>
    <t>Расчет формул с массивами</t>
  </si>
  <si>
    <t>Форматирование</t>
  </si>
  <si>
    <t>Ctrl + 1</t>
  </si>
  <si>
    <t>Формат ячеек</t>
  </si>
  <si>
    <t>Alt + H + L</t>
  </si>
  <si>
    <t>Условное форматирование (Conditional formatting)</t>
  </si>
  <si>
    <t>Прочее</t>
  </si>
  <si>
    <t>F1</t>
  </si>
  <si>
    <t>Help</t>
  </si>
  <si>
    <t>F11</t>
  </si>
  <si>
    <t>Нарисовать график по диапазону на отдельном листе</t>
  </si>
  <si>
    <t>F12</t>
  </si>
  <si>
    <t>Сохранить как (Save as)</t>
  </si>
  <si>
    <t>Ctrl + S</t>
  </si>
  <si>
    <t>Сохранить текущую версию файла (Save)</t>
  </si>
  <si>
    <t>Ctrl + ~</t>
  </si>
  <si>
    <t>Показать формулы (и обратно)</t>
  </si>
  <si>
    <t>Alt + F11</t>
  </si>
  <si>
    <t>Открыть редактор Visual Basic</t>
  </si>
  <si>
    <t>Именованные диапазоны</t>
  </si>
  <si>
    <t>F3</t>
  </si>
  <si>
    <t>Вставить имя из имеющихся</t>
  </si>
  <si>
    <t>Ctrl + F3</t>
  </si>
  <si>
    <t>Менеджер имен - создать имя, редактировать, удалить</t>
  </si>
  <si>
    <t>Ctrl + Shift + F3</t>
  </si>
  <si>
    <t>Быстро создать имя</t>
  </si>
  <si>
    <t>Data Validation</t>
  </si>
  <si>
    <t>Main menu -&gt; Data -&gt; Data Validation</t>
  </si>
  <si>
    <t>Data Table</t>
  </si>
  <si>
    <t>Main menu -&gt; Data -&gt; What-If Analysis -&gt; Data Table</t>
  </si>
  <si>
    <t>Profit Tax</t>
  </si>
  <si>
    <t>Change in Working Capital</t>
  </si>
  <si>
    <t>(+)</t>
  </si>
  <si>
    <t>(-)</t>
  </si>
  <si>
    <t>Balance Sheet</t>
  </si>
  <si>
    <t>Profit &amp; Loss</t>
  </si>
  <si>
    <t>Cash Flow Form</t>
  </si>
  <si>
    <t>Operating activities</t>
  </si>
  <si>
    <t>ProfitTax</t>
  </si>
  <si>
    <t>Interest</t>
  </si>
  <si>
    <t>WC_change</t>
  </si>
  <si>
    <t>Investing activities</t>
  </si>
  <si>
    <t>n/a</t>
  </si>
  <si>
    <t>Financing activities</t>
  </si>
  <si>
    <t>Debt repayed</t>
  </si>
  <si>
    <t>Dividends</t>
  </si>
  <si>
    <t>Equity injections</t>
  </si>
  <si>
    <t>Financing required</t>
  </si>
  <si>
    <t>Cash Flow from Operating activities</t>
  </si>
  <si>
    <t>Cash Flow from Financing activities</t>
  </si>
  <si>
    <t>Cash Flow from Investing activities</t>
  </si>
  <si>
    <t>BOP</t>
  </si>
  <si>
    <t>EOP</t>
  </si>
  <si>
    <t>Interest payments</t>
  </si>
  <si>
    <t>CF from operating activities</t>
  </si>
  <si>
    <t>CF from investing activities</t>
  </si>
  <si>
    <t>Planned debt change</t>
  </si>
  <si>
    <t>Excess cash</t>
  </si>
  <si>
    <t>Cash (deficit) / surplus</t>
  </si>
  <si>
    <t>Balancing debt issued / (repayed)</t>
  </si>
  <si>
    <t>New debt</t>
  </si>
  <si>
    <t>Debt_b</t>
  </si>
  <si>
    <t>Excess cash BOP</t>
  </si>
  <si>
    <t>Excess cash EOP</t>
  </si>
  <si>
    <t>Excess cash after balancing debt</t>
  </si>
  <si>
    <t>Balance sheet is correct</t>
  </si>
  <si>
    <t>Cash Flow Statement is correct</t>
  </si>
  <si>
    <t>WC turnover days less than 365 days</t>
  </si>
  <si>
    <t>Checks</t>
  </si>
  <si>
    <t>Tax on EBIT</t>
  </si>
  <si>
    <t>NOPAT</t>
  </si>
  <si>
    <t>Change in WC</t>
  </si>
  <si>
    <t>FCFF undiscounted</t>
  </si>
  <si>
    <t>Terminal CF</t>
  </si>
  <si>
    <t>PPI index</t>
  </si>
  <si>
    <t>Revenue growth rate</t>
  </si>
  <si>
    <t>CPI index</t>
  </si>
  <si>
    <t>based on PPI</t>
  </si>
  <si>
    <t>based on CPI</t>
  </si>
  <si>
    <t>FCFF growth rate</t>
  </si>
  <si>
    <t>Terminal period</t>
  </si>
  <si>
    <t>Terminal value undiscounted</t>
  </si>
  <si>
    <t>Discount period</t>
  </si>
  <si>
    <t>Discount factor</t>
  </si>
  <si>
    <t>FCFF discounted</t>
  </si>
  <si>
    <t>Present value of forecast CF's</t>
  </si>
  <si>
    <t>Present value of terminal CF's</t>
  </si>
  <si>
    <t>Enterprise value</t>
  </si>
  <si>
    <t>Debt</t>
  </si>
  <si>
    <t>Equity value</t>
  </si>
  <si>
    <t>Implied multiples</t>
  </si>
  <si>
    <t>EV / EBITDA 2018</t>
  </si>
  <si>
    <t>P/E</t>
  </si>
  <si>
    <t>Sensitivity</t>
  </si>
  <si>
    <t>WACC sens</t>
  </si>
  <si>
    <t>LTGR sens</t>
  </si>
  <si>
    <t>Sens_Wacc</t>
  </si>
  <si>
    <t>Sens_LTGR</t>
  </si>
  <si>
    <t>Data table for Enterprise Value</t>
  </si>
  <si>
    <t>Terminal value %</t>
  </si>
  <si>
    <t>EV / EBITDA</t>
  </si>
  <si>
    <t>Main results</t>
  </si>
  <si>
    <t>Scenario</t>
  </si>
  <si>
    <t>LTGR scenario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</si>
</sst>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164" formatCode="_(* #,##0_);_(* \(#,##0\);_(* &quot;-&quot;_);_(@_)"/>
    <numFmt numFmtId="165" formatCode="_-* #,##0&quot;р.&quot;_-;\-* #,##0&quot;р.&quot;_-;_-* &quot;-&quot;&quot;р.&quot;_-;_-@_-"/>
    <numFmt numFmtId="166" formatCode="_-* #,##0.00&quot;р.&quot;_-;\-* #,##0.00&quot;р.&quot;_-;_-* &quot;-&quot;??&quot;р.&quot;_-;_-@_-"/>
    <numFmt numFmtId="167" formatCode="_-* #,##0.00_р_._-;\-* #,##0.00_р_._-;_-* &quot;-&quot;??_р_._-;_-@_-"/>
    <numFmt numFmtId="168" formatCode="_(* #,##0_)_ ;_(* \(#,##0\)_ ;&quot;-&quot;_)_ ;_(@_ "/>
    <numFmt numFmtId="169" formatCode="#,##0;\(#,##0\);\-"/>
    <numFmt numFmtId="170" formatCode="#,##0.0%_);\(#,##0.0%\);\-_);@"/>
    <numFmt numFmtId="171" formatCode="dd\.mm\.yyyy"/>
    <numFmt numFmtId="172" formatCode="_(* ###0.0%_)_ ;_(* \(###0.0%\)_ ;&quot;-&quot;_)_ ;_(@_ "/>
    <numFmt numFmtId="173" formatCode="_(* #,##0_);_(* \(#,##0\);_(* &quot;-&quot;_);@_)"/>
    <numFmt numFmtId="174" formatCode="_(* #,##0_);_(* \(#,##0\);_(* &quot;-&quot;??_);_(@_)"/>
    <numFmt numFmtId="175" formatCode="0.0%"/>
    <numFmt numFmtId="176" formatCode="_(* ###0_);_(* \(###0\);_(* &quot;-&quot;_);@_)"/>
    <numFmt numFmtId="177" formatCode="###0"/>
    <numFmt numFmtId="178" formatCode="#,##0;\-#,##0;\-"/>
    <numFmt numFmtId="179" formatCode="0.0"/>
    <numFmt numFmtId="180" formatCode="_-* #,##0;\(#,##0\);_-* &quot;-&quot;??;_-@"/>
    <numFmt numFmtId="181" formatCode="#,##0.0"/>
    <numFmt numFmtId="182" formatCode="0.000%"/>
    <numFmt numFmtId="183" formatCode="_(* #,##0.00_);_(* \(#,##0.00\);_(* &quot;-&quot;_);@_)"/>
    <numFmt numFmtId="184" formatCode="_([$€]* #,##0.00_);_([$€]* \(#,##0.00\);_([$€]* &quot;-&quot;??_);_(@_)"/>
    <numFmt numFmtId="185" formatCode="_(* #,##0.0_);_(* \(#,##0.0\);_(* &quot;-&quot;_);@_)"/>
    <numFmt numFmtId="187" formatCode="_(* #,##0.000_);_(* \(#,##0.000\);_(* &quot;-&quot;_);@_)"/>
  </numFmts>
  <fonts count="47" x14ac:knownFonts="1">
    <font>
      <sz val="10"/>
      <color theme="1"/>
      <name val="Arial"/>
      <family val="2"/>
      <charset val="204"/>
    </font>
    <font>
      <sz val="11"/>
      <color theme="1"/>
      <name val="Arial"/>
      <family val="2"/>
      <charset val="204"/>
      <scheme val="minor"/>
    </font>
    <font>
      <sz val="9"/>
      <color theme="1"/>
      <name val="Arial"/>
      <family val="2"/>
      <charset val="204"/>
    </font>
    <font>
      <sz val="10"/>
      <color theme="7"/>
      <name val="Arial"/>
      <family val="2"/>
      <charset val="204"/>
      <scheme val="minor"/>
    </font>
    <font>
      <sz val="10"/>
      <name val="Arial"/>
      <family val="2"/>
      <charset val="204"/>
      <scheme val="minor"/>
    </font>
    <font>
      <b/>
      <sz val="10"/>
      <name val="Arial"/>
      <family val="2"/>
      <charset val="204"/>
      <scheme val="minor"/>
    </font>
    <font>
      <b/>
      <sz val="10"/>
      <name val="Arial"/>
      <family val="2"/>
      <charset val="204"/>
    </font>
    <font>
      <b/>
      <sz val="10"/>
      <color theme="0"/>
      <name val="Arial"/>
      <family val="2"/>
      <charset val="204"/>
      <scheme val="minor"/>
    </font>
    <font>
      <sz val="10"/>
      <color theme="1"/>
      <name val="Arial"/>
      <family val="2"/>
      <charset val="204"/>
    </font>
    <font>
      <b/>
      <sz val="18"/>
      <color theme="3"/>
      <name val="Georgia"/>
      <family val="2"/>
      <charset val="204"/>
      <scheme val="major"/>
    </font>
    <font>
      <b/>
      <sz val="15"/>
      <color theme="3"/>
      <name val="Arial"/>
      <family val="2"/>
      <charset val="204"/>
    </font>
    <font>
      <b/>
      <sz val="13"/>
      <color theme="3"/>
      <name val="Arial"/>
      <family val="2"/>
      <charset val="204"/>
    </font>
    <font>
      <b/>
      <sz val="11"/>
      <color theme="3"/>
      <name val="Arial"/>
      <family val="2"/>
      <charset val="204"/>
    </font>
    <font>
      <sz val="9"/>
      <color rgb="FF006100"/>
      <name val="Arial"/>
      <family val="2"/>
      <charset val="204"/>
    </font>
    <font>
      <sz val="9"/>
      <color rgb="FF9C0006"/>
      <name val="Arial"/>
      <family val="2"/>
      <charset val="204"/>
    </font>
    <font>
      <sz val="9"/>
      <color rgb="FF9C6500"/>
      <name val="Arial"/>
      <family val="2"/>
      <charset val="204"/>
    </font>
    <font>
      <sz val="9"/>
      <color rgb="FF3F3F76"/>
      <name val="Arial"/>
      <family val="2"/>
      <charset val="204"/>
    </font>
    <font>
      <b/>
      <sz val="9"/>
      <color rgb="FF3F3F3F"/>
      <name val="Arial"/>
      <family val="2"/>
      <charset val="204"/>
    </font>
    <font>
      <b/>
      <sz val="9"/>
      <color rgb="FFFA7D00"/>
      <name val="Arial"/>
      <family val="2"/>
      <charset val="204"/>
    </font>
    <font>
      <sz val="9"/>
      <color rgb="FFFA7D00"/>
      <name val="Arial"/>
      <family val="2"/>
      <charset val="204"/>
    </font>
    <font>
      <b/>
      <sz val="9"/>
      <color theme="0"/>
      <name val="Arial"/>
      <family val="2"/>
      <charset val="204"/>
    </font>
    <font>
      <b/>
      <sz val="9"/>
      <color theme="1"/>
      <name val="Arial"/>
      <family val="2"/>
      <charset val="204"/>
    </font>
    <font>
      <sz val="9"/>
      <color theme="0"/>
      <name val="Arial"/>
      <family val="2"/>
      <charset val="204"/>
    </font>
    <font>
      <b/>
      <sz val="18"/>
      <color theme="6"/>
      <name val="Georgia"/>
      <family val="1"/>
      <charset val="204"/>
      <scheme val="major"/>
    </font>
    <font>
      <i/>
      <sz val="9"/>
      <color rgb="FF7F7F7F"/>
      <name val="Arial"/>
      <family val="2"/>
      <charset val="204"/>
      <scheme val="minor"/>
    </font>
    <font>
      <sz val="8"/>
      <color theme="4" tint="-0.24994659260841701"/>
      <name val="Arial"/>
      <family val="2"/>
      <charset val="204"/>
      <scheme val="minor"/>
    </font>
    <font>
      <i/>
      <sz val="9"/>
      <color rgb="FFEE8E00"/>
      <name val="Arial"/>
      <family val="2"/>
      <charset val="204"/>
      <scheme val="minor"/>
    </font>
    <font>
      <b/>
      <sz val="10"/>
      <color indexed="8"/>
      <name val="Arial"/>
      <family val="2"/>
      <charset val="204"/>
    </font>
    <font>
      <b/>
      <i/>
      <sz val="11"/>
      <color theme="5" tint="0.39997558519241921"/>
      <name val="Arial"/>
      <family val="2"/>
      <charset val="204"/>
    </font>
    <font>
      <sz val="10"/>
      <color theme="8" tint="-0.499984740745262"/>
      <name val="Arial"/>
      <family val="2"/>
      <charset val="204"/>
      <scheme val="minor"/>
    </font>
    <font>
      <b/>
      <sz val="10"/>
      <color theme="1"/>
      <name val="Arial"/>
      <family val="2"/>
      <charset val="204"/>
    </font>
    <font>
      <i/>
      <sz val="8"/>
      <color theme="4"/>
      <name val="Arial"/>
      <family val="2"/>
      <charset val="204"/>
    </font>
    <font>
      <sz val="10"/>
      <name val="Arial"/>
      <family val="2"/>
      <charset val="204"/>
    </font>
    <font>
      <sz val="10"/>
      <name val="Arial"/>
      <family val="2"/>
      <charset val="204"/>
    </font>
    <font>
      <b/>
      <sz val="12"/>
      <name val="Arial"/>
      <family val="2"/>
      <charset val="204"/>
    </font>
    <font>
      <sz val="11"/>
      <color rgb="FFFF0000"/>
      <name val="Arial"/>
      <family val="2"/>
      <charset val="204"/>
      <scheme val="minor"/>
    </font>
    <font>
      <i/>
      <sz val="10"/>
      <color theme="1"/>
      <name val="Arial"/>
      <family val="2"/>
      <charset val="204"/>
    </font>
    <font>
      <i/>
      <sz val="8"/>
      <name val="Arial"/>
      <family val="2"/>
      <charset val="204"/>
    </font>
    <font>
      <b/>
      <sz val="9"/>
      <color theme="3"/>
      <name val="Arial"/>
      <family val="2"/>
      <scheme val="minor"/>
    </font>
    <font>
      <sz val="11"/>
      <color theme="1"/>
      <name val="Arial"/>
      <family val="2"/>
      <scheme val="minor"/>
    </font>
    <font>
      <b/>
      <sz val="20"/>
      <color theme="1"/>
      <name val="Arial"/>
      <family val="2"/>
      <charset val="204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sz val="10"/>
      <name val="Arial"/>
      <family val="2"/>
      <scheme val="minor"/>
    </font>
    <font>
      <sz val="10"/>
      <color rgb="FFFF0000"/>
      <name val="Arial"/>
      <family val="2"/>
      <scheme val="minor"/>
    </font>
    <font>
      <b/>
      <sz val="10"/>
      <color theme="2"/>
      <name val="Arial"/>
      <family val="2"/>
      <charset val="204"/>
    </font>
    <font>
      <sz val="10"/>
      <color theme="2"/>
      <name val="Arial"/>
      <family val="2"/>
      <charset val="204"/>
    </font>
  </fonts>
  <fills count="54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indexed="9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2" tint="-4.9989318521683403E-2"/>
        <bgColor indexed="64"/>
      </patternFill>
    </fill>
    <fill>
      <patternFill patternType="gray0625">
        <fgColor theme="1" tint="0.499984740745262"/>
        <bgColor auto="1"/>
      </patternFill>
    </fill>
    <fill>
      <patternFill patternType="solid">
        <fgColor theme="9"/>
        <bgColor indexed="64"/>
      </patternFill>
    </fill>
    <fill>
      <patternFill patternType="solid">
        <fgColor rgb="FFFEF8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32020"/>
        <bgColor indexed="64"/>
      </patternFill>
    </fill>
    <fill>
      <patternFill patternType="solid">
        <fgColor rgb="FFE0616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gray0625">
        <fgColor theme="1" tint="0.499984740745262"/>
        <bgColor indexed="65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</fills>
  <borders count="42">
    <border>
      <left/>
      <right/>
      <top/>
      <bottom/>
      <diagonal/>
    </border>
    <border>
      <left/>
      <right/>
      <top style="thin">
        <color theme="3"/>
      </top>
      <bottom style="medium">
        <color theme="3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tted">
        <color theme="2" tint="-0.34998626667073579"/>
      </left>
      <right style="dotted">
        <color theme="2" tint="-0.34998626667073579"/>
      </right>
      <top style="dotted">
        <color theme="2" tint="-0.34998626667073579"/>
      </top>
      <bottom style="dotted">
        <color theme="2" tint="-0.34998626667073579"/>
      </bottom>
      <diagonal/>
    </border>
    <border>
      <left style="thin">
        <color theme="3" tint="0.39994506668294322"/>
      </left>
      <right style="thin">
        <color theme="3" tint="0.39994506668294322"/>
      </right>
      <top style="thin">
        <color theme="3" tint="0.39994506668294322"/>
      </top>
      <bottom style="thin">
        <color theme="3" tint="0.39994506668294322"/>
      </bottom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dotted">
        <color theme="2" tint="-0.24994659260841701"/>
      </left>
      <right style="dotted">
        <color theme="2" tint="-0.24994659260841701"/>
      </right>
      <top style="dotted">
        <color theme="2" tint="-0.24994659260841701"/>
      </top>
      <bottom style="dotted">
        <color theme="2" tint="-0.24994659260841701"/>
      </bottom>
      <diagonal/>
    </border>
    <border>
      <left style="thin">
        <color theme="3" tint="0.39994506668294322"/>
      </left>
      <right style="thin">
        <color theme="3" tint="0.39994506668294322"/>
      </right>
      <top style="thin">
        <color theme="3" tint="0.39994506668294322"/>
      </top>
      <bottom/>
      <diagonal/>
    </border>
    <border>
      <left/>
      <right/>
      <top style="thin">
        <color theme="6"/>
      </top>
      <bottom style="medium">
        <color theme="6"/>
      </bottom>
      <diagonal/>
    </border>
    <border>
      <left style="dotted">
        <color theme="2" tint="-0.14993743705557422"/>
      </left>
      <right style="dotted">
        <color theme="2" tint="-0.14996795556505021"/>
      </right>
      <top style="dotted">
        <color theme="2" tint="-0.14996795556505021"/>
      </top>
      <bottom style="dotted">
        <color theme="2" tint="-0.14996795556505021"/>
      </bottom>
      <diagonal/>
    </border>
    <border>
      <left style="dotted">
        <color theme="2" tint="-0.34998626667073579"/>
      </left>
      <right style="dotted">
        <color theme="2" tint="-0.34998626667073579"/>
      </right>
      <top style="dotted">
        <color theme="2" tint="-0.34998626667073579"/>
      </top>
      <bottom/>
      <diagonal/>
    </border>
    <border>
      <left style="dotted">
        <color theme="2" tint="-0.34998626667073579"/>
      </left>
      <right style="dotted">
        <color theme="2" tint="-0.34998626667073579"/>
      </right>
      <top style="dotted">
        <color theme="2" tint="-0.34998626667073579"/>
      </top>
      <bottom style="thin">
        <color theme="3"/>
      </bottom>
      <diagonal/>
    </border>
    <border>
      <left/>
      <right/>
      <top/>
      <bottom style="thin">
        <color theme="3"/>
      </bottom>
      <diagonal/>
    </border>
    <border>
      <left style="dotted">
        <color theme="2" tint="-0.34998626667073579"/>
      </left>
      <right style="dotted">
        <color theme="2" tint="-0.34998626667073579"/>
      </right>
      <top/>
      <bottom style="dotted">
        <color theme="2" tint="-0.34998626667073579"/>
      </bottom>
      <diagonal/>
    </border>
    <border>
      <left style="dotted">
        <color theme="2" tint="-0.34998626667073579"/>
      </left>
      <right style="dotted">
        <color theme="2" tint="-0.34998626667073579"/>
      </right>
      <top style="thin">
        <color theme="3"/>
      </top>
      <bottom style="medium">
        <color theme="3"/>
      </bottom>
      <diagonal/>
    </border>
    <border>
      <left style="dotted">
        <color theme="2" tint="-0.14993743705557422"/>
      </left>
      <right style="dotted">
        <color theme="2" tint="-0.14996795556505021"/>
      </right>
      <top style="dotted">
        <color theme="2" tint="-0.14996795556505021"/>
      </top>
      <bottom style="thin">
        <color theme="3"/>
      </bottom>
      <diagonal/>
    </border>
    <border>
      <left/>
      <right/>
      <top/>
      <bottom style="dotted">
        <color theme="1" tint="0.499984740745262"/>
      </bottom>
      <diagonal/>
    </border>
    <border>
      <left/>
      <right/>
      <top style="thin">
        <color theme="3" tint="0.39994506668294322"/>
      </top>
      <bottom style="medium">
        <color theme="3" tint="0.39994506668294322"/>
      </bottom>
      <diagonal/>
    </border>
    <border>
      <left style="thin">
        <color theme="0"/>
      </left>
      <right style="thin">
        <color theme="0"/>
      </right>
      <top style="thin">
        <color theme="3" tint="0.39994506668294322"/>
      </top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thin">
        <color theme="0"/>
      </left>
      <right style="thin">
        <color theme="0"/>
      </right>
      <top style="thin">
        <color theme="3" tint="0.39994506668294322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68">
    <xf numFmtId="0" fontId="0" fillId="35" borderId="0" applyNumberFormat="0" applyAlignment="0"/>
    <xf numFmtId="173" fontId="3" fillId="47" borderId="11" applyAlignment="0">
      <alignment horizontal="right" vertical="center"/>
    </xf>
    <xf numFmtId="173" fontId="4" fillId="38" borderId="11">
      <alignment horizontal="right" vertical="center"/>
    </xf>
    <xf numFmtId="169" fontId="31" fillId="3" borderId="0" applyNumberFormat="0" applyAlignment="0">
      <alignment horizontal="right" vertical="center"/>
    </xf>
    <xf numFmtId="173" fontId="4" fillId="35" borderId="11">
      <alignment vertical="center"/>
    </xf>
    <xf numFmtId="37" fontId="7" fillId="37" borderId="13" applyNumberFormat="0">
      <alignment horizontal="left" vertical="center"/>
    </xf>
    <xf numFmtId="37" fontId="7" fillId="4" borderId="12" applyNumberFormat="0">
      <alignment horizontal="left" vertical="center"/>
    </xf>
    <xf numFmtId="167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2" fillId="0" borderId="0" applyNumberFormat="0" applyFill="0" applyBorder="0" applyAlignment="0" applyProtection="0"/>
    <xf numFmtId="0" fontId="13" fillId="5" borderId="0" applyNumberFormat="0" applyBorder="0" applyAlignment="0" applyProtection="0"/>
    <xf numFmtId="0" fontId="14" fillId="6" borderId="0" applyNumberFormat="0" applyBorder="0" applyAlignment="0" applyProtection="0"/>
    <xf numFmtId="0" fontId="15" fillId="7" borderId="0" applyNumberFormat="0" applyBorder="0" applyAlignment="0" applyProtection="0"/>
    <xf numFmtId="0" fontId="16" fillId="8" borderId="5" applyNumberFormat="0" applyAlignment="0" applyProtection="0"/>
    <xf numFmtId="0" fontId="17" fillId="9" borderId="6" applyNumberFormat="0" applyAlignment="0" applyProtection="0"/>
    <xf numFmtId="0" fontId="18" fillId="9" borderId="5" applyNumberFormat="0" applyAlignment="0" applyProtection="0"/>
    <xf numFmtId="0" fontId="19" fillId="0" borderId="7" applyNumberFormat="0" applyFill="0" applyAlignment="0" applyProtection="0"/>
    <xf numFmtId="0" fontId="20" fillId="10" borderId="8" applyNumberFormat="0" applyAlignment="0" applyProtection="0"/>
    <xf numFmtId="0" fontId="8" fillId="11" borderId="9" applyNumberFormat="0" applyFont="0" applyAlignment="0" applyProtection="0"/>
    <xf numFmtId="0" fontId="21" fillId="0" borderId="10" applyNumberFormat="0" applyFill="0" applyAlignment="0" applyProtection="0"/>
    <xf numFmtId="0" fontId="22" fillId="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2" fillId="34" borderId="0" applyNumberFormat="0" applyBorder="0" applyAlignment="0" applyProtection="0"/>
    <xf numFmtId="173" fontId="4" fillId="40" borderId="0" applyAlignment="0">
      <alignment vertical="center"/>
    </xf>
    <xf numFmtId="0" fontId="24" fillId="0" borderId="0" applyNumberFormat="0" applyFill="0" applyBorder="0" applyAlignment="0" applyProtection="0"/>
    <xf numFmtId="170" fontId="26" fillId="35" borderId="0" applyNumberFormat="0">
      <alignment vertical="center"/>
    </xf>
    <xf numFmtId="173" fontId="3" fillId="35" borderId="11" applyAlignment="0">
      <alignment horizontal="right" vertical="center"/>
    </xf>
    <xf numFmtId="173" fontId="4" fillId="41" borderId="11" applyAlignment="0">
      <alignment horizontal="right" vertical="center"/>
    </xf>
    <xf numFmtId="170" fontId="4" fillId="35" borderId="14" applyNumberFormat="0">
      <alignment vertical="center"/>
    </xf>
    <xf numFmtId="168" fontId="29" fillId="39" borderId="17" applyAlignment="0">
      <alignment horizontal="right" vertical="center"/>
    </xf>
    <xf numFmtId="0" fontId="34" fillId="0" borderId="0" applyNumberFormat="0" applyFill="0" applyAlignment="0" applyProtection="0"/>
    <xf numFmtId="167" fontId="33" fillId="0" borderId="0" applyFont="0" applyFill="0" applyBorder="0" applyAlignment="0" applyProtection="0"/>
    <xf numFmtId="9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6" fillId="35" borderId="24" applyNumberFormat="0">
      <alignment vertical="center"/>
    </xf>
    <xf numFmtId="168" fontId="5" fillId="35" borderId="25" applyNumberFormat="0" applyAlignment="0">
      <alignment vertical="center" wrapText="1"/>
    </xf>
    <xf numFmtId="9" fontId="1" fillId="0" borderId="0" applyFont="0" applyFill="0" applyBorder="0" applyAlignment="0" applyProtection="0"/>
    <xf numFmtId="0" fontId="5" fillId="0" borderId="26" applyNumberFormat="0" applyAlignment="0">
      <alignment vertical="center"/>
    </xf>
    <xf numFmtId="184" fontId="38" fillId="0" borderId="30" applyFill="0" applyProtection="0">
      <alignment horizontal="right" wrapText="1"/>
    </xf>
    <xf numFmtId="184" fontId="32" fillId="0" borderId="0"/>
    <xf numFmtId="0" fontId="39" fillId="0" borderId="0"/>
  </cellStyleXfs>
  <cellXfs count="222">
    <xf numFmtId="0" fontId="0" fillId="35" borderId="0" xfId="0"/>
    <xf numFmtId="0" fontId="7" fillId="37" borderId="13" xfId="5" applyNumberFormat="1">
      <alignment horizontal="left" vertical="center"/>
    </xf>
    <xf numFmtId="168" fontId="7" fillId="4" borderId="12" xfId="6" applyNumberFormat="1">
      <alignment horizontal="left" vertical="center"/>
    </xf>
    <xf numFmtId="0" fontId="7" fillId="4" borderId="15" xfId="6" applyNumberFormat="1" applyBorder="1">
      <alignment horizontal="left" vertical="center"/>
    </xf>
    <xf numFmtId="168" fontId="7" fillId="4" borderId="15" xfId="6" applyNumberFormat="1" applyBorder="1">
      <alignment horizontal="left" vertical="center"/>
    </xf>
    <xf numFmtId="39" fontId="27" fillId="36" borderId="16" xfId="0" applyNumberFormat="1" applyFont="1" applyFill="1" applyBorder="1" applyAlignment="1">
      <alignment horizontal="left" vertical="center"/>
    </xf>
    <xf numFmtId="39" fontId="0" fillId="0" borderId="0" xfId="0" applyNumberFormat="1" applyFill="1" applyAlignment="1">
      <alignment vertical="top"/>
    </xf>
    <xf numFmtId="39" fontId="0" fillId="0" borderId="0" xfId="0" applyNumberFormat="1" applyFill="1" applyAlignment="1">
      <alignment horizontal="center" vertical="top"/>
    </xf>
    <xf numFmtId="0" fontId="23" fillId="0" borderId="0" xfId="0" applyFont="1" applyFill="1"/>
    <xf numFmtId="171" fontId="28" fillId="0" borderId="0" xfId="3" applyNumberFormat="1" applyFont="1" applyFill="1">
      <alignment horizontal="right" vertical="center"/>
    </xf>
    <xf numFmtId="168" fontId="26" fillId="0" borderId="0" xfId="51" applyNumberFormat="1" applyFill="1">
      <alignment vertical="center"/>
    </xf>
    <xf numFmtId="0" fontId="26" fillId="0" borderId="0" xfId="51" applyNumberFormat="1" applyFill="1" applyAlignment="1">
      <alignment horizontal="right" vertical="center"/>
    </xf>
    <xf numFmtId="172" fontId="26" fillId="0" borderId="0" xfId="51" applyNumberFormat="1" applyFill="1">
      <alignment vertical="center"/>
    </xf>
    <xf numFmtId="171" fontId="25" fillId="0" borderId="0" xfId="0" applyNumberFormat="1" applyFont="1" applyFill="1"/>
    <xf numFmtId="168" fontId="29" fillId="39" borderId="17" xfId="55" applyAlignment="1">
      <alignment vertical="top"/>
    </xf>
    <xf numFmtId="39" fontId="30" fillId="0" borderId="0" xfId="0" applyNumberFormat="1" applyFont="1" applyFill="1" applyAlignment="1">
      <alignment vertical="top"/>
    </xf>
    <xf numFmtId="39" fontId="7" fillId="37" borderId="13" xfId="5" applyNumberFormat="1">
      <alignment horizontal="left" vertical="center"/>
    </xf>
    <xf numFmtId="0" fontId="0" fillId="35" borderId="0" xfId="0" applyAlignment="1">
      <alignment vertical="center"/>
    </xf>
    <xf numFmtId="0" fontId="7" fillId="4" borderId="12" xfId="6" applyNumberFormat="1">
      <alignment horizontal="left" vertical="center"/>
    </xf>
    <xf numFmtId="0" fontId="30" fillId="35" borderId="0" xfId="0" applyFont="1"/>
    <xf numFmtId="0" fontId="0" fillId="35" borderId="0" xfId="0" applyAlignment="1">
      <alignment horizontal="center"/>
    </xf>
    <xf numFmtId="39" fontId="27" fillId="36" borderId="16" xfId="0" applyNumberFormat="1" applyFont="1" applyFill="1" applyBorder="1" applyAlignment="1">
      <alignment horizontal="center" vertic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30" fillId="0" borderId="0" xfId="0" applyFont="1" applyFill="1"/>
    <xf numFmtId="37" fontId="0" fillId="35" borderId="0" xfId="0" applyNumberFormat="1"/>
    <xf numFmtId="0" fontId="0" fillId="0" borderId="0" xfId="0" applyFill="1" applyAlignment="1">
      <alignment horizontal="left" indent="1"/>
    </xf>
    <xf numFmtId="10" fontId="0" fillId="0" borderId="0" xfId="0" applyNumberFormat="1" applyFill="1"/>
    <xf numFmtId="177" fontId="27" fillId="0" borderId="16" xfId="0" applyNumberFormat="1" applyFont="1" applyFill="1" applyBorder="1" applyAlignment="1">
      <alignment horizontal="center" vertical="center" wrapText="1"/>
    </xf>
    <xf numFmtId="0" fontId="33" fillId="0" borderId="0" xfId="0" applyFont="1" applyFill="1" applyAlignment="1">
      <alignment horizontal="center"/>
    </xf>
    <xf numFmtId="3" fontId="3" fillId="42" borderId="11" xfId="1" applyNumberFormat="1" applyFill="1" applyAlignment="1">
      <alignment vertical="top"/>
    </xf>
    <xf numFmtId="0" fontId="33" fillId="0" borderId="0" xfId="0" applyFont="1" applyFill="1"/>
    <xf numFmtId="0" fontId="33" fillId="0" borderId="0" xfId="0" applyFont="1" applyFill="1" applyAlignment="1">
      <alignment horizontal="left" indent="2"/>
    </xf>
    <xf numFmtId="37" fontId="33" fillId="0" borderId="0" xfId="0" applyNumberFormat="1" applyFont="1" applyFill="1" applyAlignment="1">
      <alignment horizontal="center"/>
    </xf>
    <xf numFmtId="37" fontId="33" fillId="0" borderId="0" xfId="0" quotePrefix="1" applyNumberFormat="1" applyFont="1" applyFill="1"/>
    <xf numFmtId="37" fontId="33" fillId="0" borderId="0" xfId="0" applyNumberFormat="1" applyFont="1" applyFill="1"/>
    <xf numFmtId="174" fontId="33" fillId="0" borderId="0" xfId="0" applyNumberFormat="1" applyFont="1" applyFill="1"/>
    <xf numFmtId="3" fontId="0" fillId="35" borderId="0" xfId="0" applyNumberFormat="1" applyAlignment="1">
      <alignment vertical="center"/>
    </xf>
    <xf numFmtId="0" fontId="26" fillId="35" borderId="0" xfId="51" applyNumberFormat="1">
      <alignment vertical="center"/>
    </xf>
    <xf numFmtId="174" fontId="26" fillId="35" borderId="0" xfId="51" applyNumberFormat="1">
      <alignment vertical="center"/>
    </xf>
    <xf numFmtId="168" fontId="29" fillId="39" borderId="17" xfId="55" applyAlignment="1"/>
    <xf numFmtId="178" fontId="3" fillId="42" borderId="11" xfId="1" applyNumberFormat="1" applyFill="1" applyAlignment="1">
      <alignment vertical="top"/>
    </xf>
    <xf numFmtId="173" fontId="4" fillId="43" borderId="11" xfId="4" applyFill="1">
      <alignment vertical="center"/>
    </xf>
    <xf numFmtId="173" fontId="4" fillId="38" borderId="11" xfId="2">
      <alignment horizontal="right" vertical="center"/>
    </xf>
    <xf numFmtId="0" fontId="0" fillId="0" borderId="0" xfId="0" quotePrefix="1" applyFill="1" applyAlignment="1">
      <alignment horizontal="left" indent="1"/>
    </xf>
    <xf numFmtId="0" fontId="30" fillId="0" borderId="0" xfId="0" applyFont="1" applyFill="1" applyAlignment="1">
      <alignment horizontal="center"/>
    </xf>
    <xf numFmtId="9" fontId="3" fillId="42" borderId="11" xfId="1" applyNumberFormat="1" applyFill="1" applyAlignment="1">
      <alignment vertical="top"/>
    </xf>
    <xf numFmtId="0" fontId="0" fillId="43" borderId="0" xfId="0" applyFill="1"/>
    <xf numFmtId="0" fontId="0" fillId="43" borderId="0" xfId="0" applyFill="1" applyAlignment="1">
      <alignment vertical="center"/>
    </xf>
    <xf numFmtId="3" fontId="0" fillId="0" borderId="0" xfId="0" applyNumberFormat="1" applyFill="1"/>
    <xf numFmtId="0" fontId="0" fillId="35" borderId="0" xfId="0" applyAlignment="1">
      <alignment wrapText="1"/>
    </xf>
    <xf numFmtId="173" fontId="4" fillId="43" borderId="11" xfId="52" applyFont="1" applyFill="1" applyAlignment="1">
      <alignment vertical="center"/>
    </xf>
    <xf numFmtId="180" fontId="33" fillId="35" borderId="0" xfId="0" applyNumberFormat="1" applyFont="1" applyAlignment="1">
      <alignment horizontal="left" indent="1"/>
    </xf>
    <xf numFmtId="0" fontId="0" fillId="35" borderId="0" xfId="0" applyAlignment="1">
      <alignment horizontal="left" wrapText="1" indent="1"/>
    </xf>
    <xf numFmtId="0" fontId="6" fillId="0" borderId="0" xfId="0" applyFont="1" applyFill="1" applyAlignment="1">
      <alignment horizontal="center"/>
    </xf>
    <xf numFmtId="175" fontId="4" fillId="43" borderId="11" xfId="4" applyNumberFormat="1" applyFill="1">
      <alignment vertical="center"/>
    </xf>
    <xf numFmtId="168" fontId="29" fillId="44" borderId="17" xfId="55" applyFill="1" applyAlignment="1">
      <alignment vertical="top"/>
    </xf>
    <xf numFmtId="0" fontId="0" fillId="0" borderId="20" xfId="0" applyFill="1" applyBorder="1"/>
    <xf numFmtId="0" fontId="0" fillId="0" borderId="20" xfId="0" applyFill="1" applyBorder="1" applyAlignment="1">
      <alignment horizontal="center"/>
    </xf>
    <xf numFmtId="37" fontId="32" fillId="0" borderId="0" xfId="0" applyNumberFormat="1" applyFont="1" applyFill="1" applyAlignment="1">
      <alignment horizontal="center"/>
    </xf>
    <xf numFmtId="0" fontId="0" fillId="0" borderId="0" xfId="0" quotePrefix="1" applyFill="1"/>
    <xf numFmtId="3" fontId="3" fillId="42" borderId="18" xfId="1" applyNumberFormat="1" applyFill="1" applyBorder="1" applyAlignment="1">
      <alignment vertical="top"/>
    </xf>
    <xf numFmtId="175" fontId="3" fillId="42" borderId="11" xfId="1" applyNumberFormat="1" applyFill="1" applyAlignment="1">
      <alignment vertical="top"/>
    </xf>
    <xf numFmtId="9" fontId="0" fillId="0" borderId="0" xfId="0" applyNumberFormat="1" applyFill="1"/>
    <xf numFmtId="37" fontId="7" fillId="45" borderId="13" xfId="5" applyFill="1">
      <alignment horizontal="left" vertical="center"/>
    </xf>
    <xf numFmtId="179" fontId="7" fillId="46" borderId="12" xfId="6" applyNumberFormat="1" applyFill="1">
      <alignment horizontal="left" vertical="center"/>
    </xf>
    <xf numFmtId="4" fontId="3" fillId="42" borderId="11" xfId="1" applyNumberFormat="1" applyFill="1" applyAlignment="1">
      <alignment vertical="top"/>
    </xf>
    <xf numFmtId="0" fontId="7" fillId="46" borderId="12" xfId="6" applyNumberFormat="1" applyFill="1">
      <alignment horizontal="left" vertical="center"/>
    </xf>
    <xf numFmtId="175" fontId="3" fillId="42" borderId="11" xfId="0" applyNumberFormat="1" applyFont="1" applyFill="1" applyBorder="1" applyAlignment="1">
      <alignment vertical="top"/>
    </xf>
    <xf numFmtId="175" fontId="3" fillId="42" borderId="11" xfId="0" applyNumberFormat="1" applyFont="1" applyFill="1" applyBorder="1" applyAlignment="1">
      <alignment vertical="center"/>
    </xf>
    <xf numFmtId="3" fontId="3" fillId="42" borderId="11" xfId="0" applyNumberFormat="1" applyFont="1" applyFill="1" applyBorder="1" applyAlignment="1">
      <alignment vertical="center"/>
    </xf>
    <xf numFmtId="181" fontId="3" fillId="42" borderId="11" xfId="0" applyNumberFormat="1" applyFont="1" applyFill="1" applyBorder="1" applyAlignment="1">
      <alignment vertical="center"/>
    </xf>
    <xf numFmtId="0" fontId="0" fillId="0" borderId="0" xfId="0" applyFill="1" applyAlignment="1">
      <alignment vertical="center"/>
    </xf>
    <xf numFmtId="3" fontId="3" fillId="43" borderId="11" xfId="52" applyNumberFormat="1" applyFill="1">
      <alignment horizontal="right" vertical="center"/>
    </xf>
    <xf numFmtId="3" fontId="3" fillId="42" borderId="11" xfId="1" applyNumberFormat="1" applyFill="1">
      <alignment horizontal="right" vertical="center"/>
    </xf>
    <xf numFmtId="175" fontId="3" fillId="42" borderId="11" xfId="1" applyNumberFormat="1" applyFill="1" applyAlignment="1">
      <alignment vertical="center"/>
    </xf>
    <xf numFmtId="14" fontId="4" fillId="43" borderId="11" xfId="4" applyNumberFormat="1" applyFill="1">
      <alignment vertical="center"/>
    </xf>
    <xf numFmtId="176" fontId="4" fillId="43" borderId="11" xfId="4" applyNumberFormat="1" applyFill="1">
      <alignment vertical="center"/>
    </xf>
    <xf numFmtId="14" fontId="3" fillId="42" borderId="11" xfId="1" applyNumberFormat="1" applyFill="1" applyAlignment="1">
      <alignment vertical="top"/>
    </xf>
    <xf numFmtId="3" fontId="3" fillId="43" borderId="11" xfId="1" applyNumberFormat="1" applyFill="1" applyAlignment="1">
      <alignment vertical="top"/>
    </xf>
    <xf numFmtId="175" fontId="0" fillId="0" borderId="0" xfId="0" applyNumberFormat="1" applyFill="1"/>
    <xf numFmtId="4" fontId="3" fillId="42" borderId="11" xfId="0" applyNumberFormat="1" applyFont="1" applyFill="1" applyBorder="1" applyAlignment="1">
      <alignment vertical="center"/>
    </xf>
    <xf numFmtId="0" fontId="30" fillId="0" borderId="1" xfId="0" applyFont="1" applyFill="1" applyBorder="1"/>
    <xf numFmtId="168" fontId="29" fillId="39" borderId="23" xfId="55" applyBorder="1" applyAlignment="1">
      <alignment vertical="top"/>
    </xf>
    <xf numFmtId="0" fontId="30" fillId="35" borderId="1" xfId="0" applyFont="1" applyBorder="1"/>
    <xf numFmtId="0" fontId="30" fillId="35" borderId="1" xfId="0" applyFont="1" applyBorder="1" applyAlignment="1">
      <alignment horizontal="center"/>
    </xf>
    <xf numFmtId="173" fontId="5" fillId="43" borderId="22" xfId="4" applyFont="1" applyFill="1" applyBorder="1">
      <alignment vertical="center"/>
    </xf>
    <xf numFmtId="9" fontId="30" fillId="35" borderId="1" xfId="0" applyNumberFormat="1" applyFont="1" applyBorder="1"/>
    <xf numFmtId="0" fontId="36" fillId="0" borderId="0" xfId="0" applyFont="1" applyFill="1" applyAlignment="1">
      <alignment horizontal="left" indent="1"/>
    </xf>
    <xf numFmtId="0" fontId="36" fillId="0" borderId="0" xfId="0" applyFont="1" applyFill="1" applyAlignment="1">
      <alignment horizontal="center"/>
    </xf>
    <xf numFmtId="10" fontId="36" fillId="0" borderId="0" xfId="0" applyNumberFormat="1" applyFont="1" applyFill="1"/>
    <xf numFmtId="0" fontId="36" fillId="0" borderId="0" xfId="0" applyFont="1" applyFill="1"/>
    <xf numFmtId="9" fontId="36" fillId="0" borderId="0" xfId="0" applyNumberFormat="1" applyFont="1" applyFill="1"/>
    <xf numFmtId="3" fontId="3" fillId="42" borderId="21" xfId="1" applyNumberFormat="1" applyFill="1" applyBorder="1" applyAlignment="1">
      <alignment vertical="top"/>
    </xf>
    <xf numFmtId="0" fontId="30" fillId="35" borderId="1" xfId="0" applyFont="1" applyBorder="1" applyAlignment="1">
      <alignment vertical="center"/>
    </xf>
    <xf numFmtId="3" fontId="30" fillId="35" borderId="1" xfId="0" applyNumberFormat="1" applyFont="1" applyBorder="1" applyAlignment="1">
      <alignment vertical="center"/>
    </xf>
    <xf numFmtId="0" fontId="30" fillId="35" borderId="0" xfId="0" applyFont="1" applyAlignment="1">
      <alignment vertical="center"/>
    </xf>
    <xf numFmtId="0" fontId="30" fillId="43" borderId="1" xfId="0" applyFont="1" applyFill="1" applyBorder="1" applyAlignment="1">
      <alignment horizontal="center"/>
    </xf>
    <xf numFmtId="0" fontId="0" fillId="43" borderId="20" xfId="0" applyFill="1" applyBorder="1"/>
    <xf numFmtId="0" fontId="32" fillId="0" borderId="0" xfId="0" applyFont="1" applyFill="1" applyAlignment="1">
      <alignment horizontal="center"/>
    </xf>
    <xf numFmtId="0" fontId="5" fillId="0" borderId="26" xfId="64" applyAlignment="1"/>
    <xf numFmtId="0" fontId="7" fillId="37" borderId="13" xfId="5" applyNumberFormat="1" applyAlignment="1">
      <alignment horizontal="center" vertical="center"/>
    </xf>
    <xf numFmtId="168" fontId="7" fillId="4" borderId="12" xfId="6" applyNumberFormat="1" applyAlignment="1">
      <alignment horizontal="center" vertical="center"/>
    </xf>
    <xf numFmtId="168" fontId="7" fillId="4" borderId="15" xfId="6" applyNumberFormat="1" applyBorder="1" applyAlignment="1">
      <alignment horizontal="center" vertical="center"/>
    </xf>
    <xf numFmtId="0" fontId="30" fillId="35" borderId="1" xfId="0" applyFont="1" applyBorder="1" applyAlignment="1">
      <alignment horizontal="center" vertical="center"/>
    </xf>
    <xf numFmtId="0" fontId="26" fillId="35" borderId="0" xfId="51" applyNumberFormat="1" applyAlignment="1">
      <alignment horizontal="center" vertical="center"/>
    </xf>
    <xf numFmtId="0" fontId="7" fillId="4" borderId="12" xfId="6" applyNumberFormat="1" applyAlignment="1">
      <alignment horizontal="center" vertical="center"/>
    </xf>
    <xf numFmtId="39" fontId="7" fillId="37" borderId="13" xfId="5" applyNumberFormat="1" applyAlignment="1">
      <alignment horizontal="center" vertical="center"/>
    </xf>
    <xf numFmtId="0" fontId="0" fillId="35" borderId="0" xfId="0" applyAlignment="1">
      <alignment horizontal="center" vertical="center"/>
    </xf>
    <xf numFmtId="0" fontId="5" fillId="0" borderId="26" xfId="64" applyAlignment="1">
      <alignment horizontal="center"/>
    </xf>
    <xf numFmtId="0" fontId="0" fillId="43" borderId="0" xfId="0" applyFill="1" applyAlignment="1">
      <alignment horizontal="center" vertical="center"/>
    </xf>
    <xf numFmtId="3" fontId="5" fillId="0" borderId="26" xfId="64" applyNumberFormat="1" applyAlignment="1">
      <alignment vertical="top"/>
    </xf>
    <xf numFmtId="3" fontId="5" fillId="0" borderId="26" xfId="64" applyNumberFormat="1" applyAlignment="1"/>
    <xf numFmtId="173" fontId="5" fillId="35" borderId="25" xfId="62" applyNumberFormat="1" applyAlignment="1"/>
    <xf numFmtId="175" fontId="0" fillId="35" borderId="0" xfId="0" applyNumberFormat="1"/>
    <xf numFmtId="182" fontId="0" fillId="0" borderId="0" xfId="0" applyNumberFormat="1" applyFill="1"/>
    <xf numFmtId="0" fontId="5" fillId="0" borderId="26" xfId="64" quotePrefix="1" applyAlignment="1"/>
    <xf numFmtId="0" fontId="5" fillId="0" borderId="26" xfId="64">
      <alignment vertical="center"/>
    </xf>
    <xf numFmtId="173" fontId="4" fillId="35" borderId="11" xfId="4">
      <alignment vertical="center"/>
    </xf>
    <xf numFmtId="183" fontId="4" fillId="43" borderId="11" xfId="4" applyNumberFormat="1" applyFill="1">
      <alignment vertical="center"/>
    </xf>
    <xf numFmtId="173" fontId="4" fillId="43" borderId="11" xfId="4" applyFill="1" applyAlignment="1">
      <alignment horizontal="right" vertical="center"/>
    </xf>
    <xf numFmtId="4" fontId="0" fillId="0" borderId="0" xfId="0" applyNumberFormat="1" applyFill="1"/>
    <xf numFmtId="0" fontId="32" fillId="35" borderId="0" xfId="0" applyFont="1"/>
    <xf numFmtId="14" fontId="3" fillId="42" borderId="11" xfId="1" applyNumberFormat="1" applyFill="1" applyAlignment="1">
      <alignment horizontal="right" vertical="top"/>
    </xf>
    <xf numFmtId="14" fontId="4" fillId="48" borderId="11" xfId="4" applyNumberFormat="1" applyFill="1">
      <alignment vertical="center"/>
    </xf>
    <xf numFmtId="3" fontId="3" fillId="42" borderId="11" xfId="1" applyNumberFormat="1" applyFill="1" applyAlignment="1">
      <alignment horizontal="right" vertical="top"/>
    </xf>
    <xf numFmtId="0" fontId="36" fillId="0" borderId="0" xfId="0" quotePrefix="1" applyFont="1" applyFill="1"/>
    <xf numFmtId="177" fontId="7" fillId="4" borderId="12" xfId="6" applyNumberFormat="1" applyAlignment="1">
      <alignment horizontal="center" vertical="center"/>
    </xf>
    <xf numFmtId="175" fontId="4" fillId="43" borderId="11" xfId="63" applyNumberFormat="1" applyFont="1" applyFill="1" applyBorder="1" applyAlignment="1">
      <alignment vertical="center"/>
    </xf>
    <xf numFmtId="185" fontId="4" fillId="43" borderId="11" xfId="52" applyNumberFormat="1" applyFont="1" applyFill="1" applyAlignment="1">
      <alignment vertical="center"/>
    </xf>
    <xf numFmtId="175" fontId="3" fillId="35" borderId="19" xfId="1" applyNumberFormat="1" applyFill="1" applyBorder="1" applyAlignment="1">
      <alignment vertical="center"/>
    </xf>
    <xf numFmtId="173" fontId="3" fillId="42" borderId="11" xfId="52" applyFill="1" applyAlignment="1">
      <alignment vertical="center"/>
    </xf>
    <xf numFmtId="39" fontId="31" fillId="43" borderId="0" xfId="3" applyNumberFormat="1" applyFill="1" applyAlignment="1">
      <alignment horizontal="right" vertical="top"/>
    </xf>
    <xf numFmtId="173" fontId="4" fillId="50" borderId="0" xfId="49" applyFill="1" applyAlignment="1">
      <alignment vertical="top"/>
    </xf>
    <xf numFmtId="173" fontId="5" fillId="35" borderId="25" xfId="62" applyNumberFormat="1" applyAlignment="1">
      <alignment horizontal="center"/>
    </xf>
    <xf numFmtId="0" fontId="5" fillId="49" borderId="0" xfId="6" applyNumberFormat="1" applyFont="1" applyFill="1" applyBorder="1">
      <alignment horizontal="left" vertical="center"/>
    </xf>
    <xf numFmtId="0" fontId="32" fillId="49" borderId="0" xfId="0" applyFont="1" applyFill="1" applyAlignment="1">
      <alignment horizontal="center"/>
    </xf>
    <xf numFmtId="0" fontId="32" fillId="49" borderId="0" xfId="0" applyFont="1" applyFill="1"/>
    <xf numFmtId="0" fontId="27" fillId="35" borderId="0" xfId="0" applyFont="1" applyAlignment="1">
      <alignment vertical="center"/>
    </xf>
    <xf numFmtId="0" fontId="27" fillId="0" borderId="0" xfId="0" applyFont="1" applyFill="1"/>
    <xf numFmtId="39" fontId="37" fillId="43" borderId="0" xfId="3" applyNumberFormat="1" applyFont="1" applyFill="1" applyAlignment="1">
      <alignment horizontal="left" vertical="top"/>
    </xf>
    <xf numFmtId="39" fontId="31" fillId="43" borderId="27" xfId="3" applyNumberFormat="1" applyFill="1" applyBorder="1" applyAlignment="1">
      <alignment horizontal="right" vertical="top"/>
    </xf>
    <xf numFmtId="0" fontId="5" fillId="0" borderId="29" xfId="64" applyBorder="1" applyAlignment="1"/>
    <xf numFmtId="0" fontId="5" fillId="0" borderId="29" xfId="64" applyBorder="1" applyAlignment="1">
      <alignment horizontal="center"/>
    </xf>
    <xf numFmtId="3" fontId="5" fillId="0" borderId="29" xfId="64" applyNumberFormat="1" applyBorder="1" applyAlignment="1"/>
    <xf numFmtId="0" fontId="5" fillId="0" borderId="28" xfId="64" applyBorder="1" applyAlignment="1"/>
    <xf numFmtId="0" fontId="5" fillId="0" borderId="28" xfId="64" applyBorder="1" applyAlignment="1">
      <alignment horizontal="center"/>
    </xf>
    <xf numFmtId="3" fontId="5" fillId="0" borderId="28" xfId="64" applyNumberFormat="1" applyBorder="1" applyAlignment="1"/>
    <xf numFmtId="175" fontId="4" fillId="35" borderId="11" xfId="63" applyNumberFormat="1" applyFont="1" applyFill="1" applyBorder="1" applyAlignment="1">
      <alignment vertical="center"/>
    </xf>
    <xf numFmtId="39" fontId="0" fillId="0" borderId="0" xfId="0" applyNumberFormat="1" applyFill="1" applyAlignment="1">
      <alignment horizontal="left" vertical="top" indent="1"/>
    </xf>
    <xf numFmtId="37" fontId="0" fillId="0" borderId="0" xfId="0" applyNumberFormat="1" applyFill="1" applyAlignment="1">
      <alignment horizontal="right" vertical="top"/>
    </xf>
    <xf numFmtId="9" fontId="4" fillId="43" borderId="11" xfId="63" applyFont="1" applyFill="1" applyBorder="1" applyAlignment="1">
      <alignment vertical="center"/>
    </xf>
    <xf numFmtId="9" fontId="5" fillId="35" borderId="25" xfId="63" applyFont="1" applyFill="1" applyBorder="1"/>
    <xf numFmtId="3" fontId="4" fillId="42" borderId="11" xfId="1" applyNumberFormat="1" applyFont="1" applyFill="1" applyAlignment="1">
      <alignment vertical="top"/>
    </xf>
    <xf numFmtId="3" fontId="4" fillId="42" borderId="18" xfId="1" applyNumberFormat="1" applyFont="1" applyFill="1" applyBorder="1" applyAlignment="1">
      <alignment vertical="top"/>
    </xf>
    <xf numFmtId="183" fontId="0" fillId="0" borderId="0" xfId="0" applyNumberFormat="1" applyFill="1"/>
    <xf numFmtId="183" fontId="4" fillId="38" borderId="11" xfId="2" applyNumberFormat="1">
      <alignment horizontal="right" vertical="center"/>
    </xf>
    <xf numFmtId="0" fontId="32" fillId="35" borderId="0" xfId="0" applyFont="1" applyAlignment="1">
      <alignment horizontal="center"/>
    </xf>
    <xf numFmtId="173" fontId="0" fillId="0" borderId="0" xfId="0" applyNumberFormat="1" applyFill="1"/>
    <xf numFmtId="173" fontId="0" fillId="35" borderId="0" xfId="0" applyNumberFormat="1"/>
    <xf numFmtId="173" fontId="4" fillId="48" borderId="11" xfId="4" applyFill="1">
      <alignment vertical="center"/>
    </xf>
    <xf numFmtId="0" fontId="30" fillId="0" borderId="0" xfId="0" applyFont="1" applyFill="1" applyAlignment="1">
      <alignment horizontal="left" indent="1"/>
    </xf>
    <xf numFmtId="173" fontId="5" fillId="43" borderId="11" xfId="4" applyFont="1" applyFill="1">
      <alignment vertical="center"/>
    </xf>
    <xf numFmtId="0" fontId="33" fillId="0" borderId="0" xfId="0" applyFont="1" applyFill="1" applyAlignment="1">
      <alignment horizontal="left"/>
    </xf>
    <xf numFmtId="0" fontId="32" fillId="0" borderId="0" xfId="0" applyFont="1" applyFill="1" applyAlignment="1">
      <alignment horizontal="left"/>
    </xf>
    <xf numFmtId="173" fontId="4" fillId="35" borderId="11" xfId="2" applyFill="1">
      <alignment horizontal="right" vertical="center"/>
    </xf>
    <xf numFmtId="1" fontId="0" fillId="0" borderId="0" xfId="0" applyNumberFormat="1" applyFill="1"/>
    <xf numFmtId="173" fontId="4" fillId="35" borderId="14" xfId="54" applyNumberFormat="1">
      <alignment vertical="center"/>
    </xf>
    <xf numFmtId="9" fontId="4" fillId="35" borderId="14" xfId="63" applyFont="1" applyFill="1" applyBorder="1" applyAlignment="1">
      <alignment vertical="center"/>
    </xf>
    <xf numFmtId="175" fontId="4" fillId="35" borderId="14" xfId="63" applyNumberFormat="1" applyFont="1" applyFill="1" applyBorder="1" applyAlignment="1">
      <alignment vertical="center"/>
    </xf>
    <xf numFmtId="175" fontId="4" fillId="38" borderId="11" xfId="63" applyNumberFormat="1" applyFont="1" applyFill="1" applyBorder="1" applyAlignment="1">
      <alignment horizontal="right" vertical="center"/>
    </xf>
    <xf numFmtId="173" fontId="30" fillId="0" borderId="0" xfId="0" applyNumberFormat="1" applyFont="1" applyFill="1"/>
    <xf numFmtId="0" fontId="30" fillId="51" borderId="0" xfId="0" applyFont="1" applyFill="1"/>
    <xf numFmtId="0" fontId="0" fillId="51" borderId="0" xfId="0" applyFill="1" applyAlignment="1">
      <alignment horizontal="center"/>
    </xf>
    <xf numFmtId="0" fontId="0" fillId="51" borderId="0" xfId="0" applyFill="1"/>
    <xf numFmtId="175" fontId="3" fillId="42" borderId="0" xfId="0" applyNumberFormat="1" applyFont="1" applyFill="1" applyAlignment="1">
      <alignment vertical="center"/>
    </xf>
    <xf numFmtId="0" fontId="23" fillId="35" borderId="0" xfId="0" applyFont="1"/>
    <xf numFmtId="0" fontId="39" fillId="35" borderId="0" xfId="67" applyFill="1"/>
    <xf numFmtId="0" fontId="40" fillId="35" borderId="0" xfId="67" applyFont="1" applyFill="1"/>
    <xf numFmtId="0" fontId="41" fillId="35" borderId="0" xfId="67" applyFont="1" applyFill="1"/>
    <xf numFmtId="0" fontId="42" fillId="35" borderId="31" xfId="67" applyFont="1" applyFill="1" applyBorder="1" applyAlignment="1">
      <alignment horizontal="center" vertical="center"/>
    </xf>
    <xf numFmtId="0" fontId="42" fillId="35" borderId="0" xfId="67" applyFont="1" applyFill="1" applyAlignment="1">
      <alignment horizontal="left" vertical="center"/>
    </xf>
    <xf numFmtId="0" fontId="42" fillId="35" borderId="0" xfId="67" applyFont="1" applyFill="1" applyAlignment="1">
      <alignment horizontal="center" vertical="center"/>
    </xf>
    <xf numFmtId="0" fontId="41" fillId="35" borderId="0" xfId="67" applyFont="1" applyFill="1" applyAlignment="1">
      <alignment horizontal="left" indent="1"/>
    </xf>
    <xf numFmtId="0" fontId="43" fillId="35" borderId="0" xfId="67" applyFont="1" applyFill="1"/>
    <xf numFmtId="0" fontId="44" fillId="35" borderId="0" xfId="67" applyFont="1" applyFill="1"/>
    <xf numFmtId="0" fontId="0" fillId="35" borderId="0" xfId="0" applyAlignment="1">
      <alignment horizontal="left" indent="1"/>
    </xf>
    <xf numFmtId="0" fontId="8" fillId="35" borderId="0" xfId="0" applyFont="1"/>
    <xf numFmtId="187" fontId="4" fillId="35" borderId="11" xfId="4" applyNumberFormat="1">
      <alignment vertical="center"/>
    </xf>
    <xf numFmtId="185" fontId="4" fillId="43" borderId="11" xfId="4" applyNumberFormat="1" applyFill="1">
      <alignment vertical="center"/>
    </xf>
    <xf numFmtId="168" fontId="29" fillId="39" borderId="0" xfId="55" applyBorder="1" applyAlignment="1">
      <alignment vertical="top"/>
    </xf>
    <xf numFmtId="185" fontId="4" fillId="38" borderId="11" xfId="2" applyNumberFormat="1">
      <alignment horizontal="right" vertical="center"/>
    </xf>
    <xf numFmtId="187" fontId="4" fillId="43" borderId="11" xfId="4" applyNumberFormat="1" applyFill="1">
      <alignment vertical="center"/>
    </xf>
    <xf numFmtId="173" fontId="5" fillId="43" borderId="0" xfId="4" applyFont="1" applyFill="1" applyBorder="1">
      <alignment vertical="center"/>
    </xf>
    <xf numFmtId="0" fontId="36" fillId="35" borderId="0" xfId="0" applyFont="1"/>
    <xf numFmtId="173" fontId="30" fillId="35" borderId="32" xfId="0" applyNumberFormat="1" applyFont="1" applyBorder="1"/>
    <xf numFmtId="9" fontId="0" fillId="35" borderId="0" xfId="0" applyNumberFormat="1"/>
    <xf numFmtId="9" fontId="0" fillId="35" borderId="33" xfId="0" applyNumberFormat="1" applyBorder="1"/>
    <xf numFmtId="9" fontId="0" fillId="35" borderId="31" xfId="0" applyNumberFormat="1" applyBorder="1"/>
    <xf numFmtId="9" fontId="0" fillId="35" borderId="34" xfId="0" applyNumberFormat="1" applyBorder="1"/>
    <xf numFmtId="9" fontId="0" fillId="35" borderId="35" xfId="0" applyNumberFormat="1" applyBorder="1"/>
    <xf numFmtId="173" fontId="4" fillId="43" borderId="0" xfId="4" applyFill="1" applyBorder="1">
      <alignment vertical="center"/>
    </xf>
    <xf numFmtId="9" fontId="0" fillId="52" borderId="31" xfId="0" applyNumberFormat="1" applyFill="1" applyBorder="1"/>
    <xf numFmtId="173" fontId="4" fillId="52" borderId="0" xfId="4" applyFill="1" applyBorder="1">
      <alignment vertical="center"/>
    </xf>
    <xf numFmtId="9" fontId="0" fillId="52" borderId="35" xfId="0" applyNumberFormat="1" applyFill="1" applyBorder="1"/>
    <xf numFmtId="173" fontId="4" fillId="52" borderId="32" xfId="4" applyFill="1" applyBorder="1">
      <alignment vertical="center"/>
    </xf>
    <xf numFmtId="9" fontId="4" fillId="43" borderId="0" xfId="63" applyFont="1" applyFill="1" applyBorder="1" applyAlignment="1">
      <alignment vertical="center"/>
    </xf>
    <xf numFmtId="9" fontId="4" fillId="52" borderId="0" xfId="63" applyFont="1" applyFill="1" applyBorder="1" applyAlignment="1">
      <alignment vertical="center"/>
    </xf>
    <xf numFmtId="9" fontId="4" fillId="52" borderId="32" xfId="63" applyFont="1" applyFill="1" applyBorder="1" applyAlignment="1">
      <alignment vertical="center"/>
    </xf>
    <xf numFmtId="0" fontId="0" fillId="35" borderId="38" xfId="0" applyBorder="1"/>
    <xf numFmtId="0" fontId="0" fillId="35" borderId="39" xfId="0" applyBorder="1"/>
    <xf numFmtId="173" fontId="4" fillId="43" borderId="39" xfId="4" applyFill="1" applyBorder="1">
      <alignment vertical="center"/>
    </xf>
    <xf numFmtId="9" fontId="0" fillId="35" borderId="39" xfId="63" applyFont="1" applyFill="1" applyBorder="1"/>
    <xf numFmtId="0" fontId="0" fillId="35" borderId="38" xfId="0" applyBorder="1" applyAlignment="1">
      <alignment horizontal="left" indent="1"/>
    </xf>
    <xf numFmtId="185" fontId="4" fillId="43" borderId="39" xfId="4" applyNumberFormat="1" applyFill="1" applyBorder="1">
      <alignment vertical="center"/>
    </xf>
    <xf numFmtId="0" fontId="0" fillId="35" borderId="40" xfId="0" applyBorder="1" applyAlignment="1">
      <alignment horizontal="left" indent="1"/>
    </xf>
    <xf numFmtId="185" fontId="4" fillId="43" borderId="41" xfId="4" applyNumberFormat="1" applyFill="1" applyBorder="1">
      <alignment vertical="center"/>
    </xf>
    <xf numFmtId="0" fontId="45" fillId="53" borderId="36" xfId="0" applyFont="1" applyFill="1" applyBorder="1"/>
    <xf numFmtId="0" fontId="46" fillId="53" borderId="37" xfId="0" applyFont="1" applyFill="1" applyBorder="1"/>
    <xf numFmtId="0" fontId="0" fillId="35" borderId="40" xfId="0" applyBorder="1"/>
    <xf numFmtId="0" fontId="0" fillId="35" borderId="41" xfId="0" applyBorder="1"/>
    <xf numFmtId="3" fontId="3" fillId="42" borderId="39" xfId="1" applyNumberFormat="1" applyFill="1" applyBorder="1" applyAlignment="1">
      <alignment horizontal="right" vertical="top"/>
    </xf>
  </cellXfs>
  <cellStyles count="68">
    <cellStyle name="![M] Check" xfId="3" xr:uid="{00000000-0005-0000-0000-000000000000}"/>
    <cellStyle name="![M] Key" xfId="55" xr:uid="{00000000-0005-0000-0000-000001000000}"/>
    <cellStyle name="![M] Normal" xfId="54" xr:uid="{00000000-0005-0000-0000-000002000000}"/>
    <cellStyle name="![M]AssLink" xfId="52" xr:uid="{00000000-0005-0000-0000-000003000000}"/>
    <cellStyle name="![M]ChangeF" xfId="2" xr:uid="{00000000-0005-0000-0000-000004000000}"/>
    <cellStyle name="![M]ChangeF2" xfId="53" xr:uid="{00000000-0005-0000-0000-000005000000}"/>
    <cellStyle name="![M]Formula" xfId="4" xr:uid="{00000000-0005-0000-0000-000006000000}"/>
    <cellStyle name="![M]Header L1" xfId="5" xr:uid="{00000000-0005-0000-0000-000007000000}"/>
    <cellStyle name="![M]Header L2" xfId="6" xr:uid="{00000000-0005-0000-0000-000008000000}"/>
    <cellStyle name="![M]InputAss" xfId="1" xr:uid="{00000000-0005-0000-0000-000009000000}"/>
    <cellStyle name="![M]KPI" xfId="51" xr:uid="{00000000-0005-0000-0000-00000A000000}"/>
    <cellStyle name="![M]Sub-header" xfId="61" xr:uid="{00000000-0005-0000-0000-00000B000000}"/>
    <cellStyle name="![M]Subtotal L2" xfId="64" xr:uid="{00000000-0005-0000-0000-00000C000000}"/>
    <cellStyle name="![M]Total L2" xfId="62" xr:uid="{00000000-0005-0000-0000-00000D000000}"/>
    <cellStyle name="![M]Unused" xfId="49" xr:uid="{00000000-0005-0000-0000-00000E000000}"/>
    <cellStyle name="20% — акцент1" xfId="26" builtinId="30" hidden="1"/>
    <cellStyle name="20% — акцент2" xfId="30" builtinId="34" hidden="1"/>
    <cellStyle name="20% — акцент3" xfId="34" builtinId="38" hidden="1"/>
    <cellStyle name="20% — акцент4" xfId="38" builtinId="42" hidden="1"/>
    <cellStyle name="20% — акцент5" xfId="42" builtinId="46" hidden="1"/>
    <cellStyle name="20% — акцент6" xfId="46" builtinId="50" hidden="1"/>
    <cellStyle name="40% — акцент1" xfId="27" builtinId="31" hidden="1"/>
    <cellStyle name="40% — акцент2" xfId="31" builtinId="35" hidden="1"/>
    <cellStyle name="40% — акцент3" xfId="35" builtinId="39" hidden="1"/>
    <cellStyle name="40% — акцент4" xfId="39" builtinId="43" hidden="1"/>
    <cellStyle name="40% — акцент5" xfId="43" builtinId="47" hidden="1"/>
    <cellStyle name="40% — акцент6" xfId="47" builtinId="51" hidden="1"/>
    <cellStyle name="60% — акцент1" xfId="28" builtinId="32" hidden="1"/>
    <cellStyle name="60% — акцент2" xfId="32" builtinId="36" hidden="1"/>
    <cellStyle name="60% — акцент3" xfId="36" builtinId="40" hidden="1"/>
    <cellStyle name="60% — акцент4" xfId="40" builtinId="44" hidden="1"/>
    <cellStyle name="60% — акцент5" xfId="44" builtinId="48" hidden="1"/>
    <cellStyle name="60% — акцент6" xfId="48" builtinId="52" hidden="1"/>
    <cellStyle name="Акцент1" xfId="25" builtinId="29" hidden="1"/>
    <cellStyle name="Акцент2" xfId="29" builtinId="33" hidden="1"/>
    <cellStyle name="Акцент3" xfId="33" builtinId="37" hidden="1"/>
    <cellStyle name="Акцент4" xfId="37" builtinId="41" hidden="1"/>
    <cellStyle name="Акцент5" xfId="41" builtinId="45" hidden="1"/>
    <cellStyle name="Акцент6" xfId="45" builtinId="49" hidden="1"/>
    <cellStyle name="Ввод " xfId="18" builtinId="20" hidden="1"/>
    <cellStyle name="Вывод" xfId="19" builtinId="21" hidden="1"/>
    <cellStyle name="Вычисление" xfId="20" builtinId="22" hidden="1"/>
    <cellStyle name="Денежный" xfId="8" builtinId="4" hidden="1"/>
    <cellStyle name="Денежный [0]" xfId="9" builtinId="7" hidden="1"/>
    <cellStyle name="Заголовок 1" xfId="11" builtinId="16" hidden="1"/>
    <cellStyle name="Заголовок 1" xfId="56" builtinId="16" hidden="1" customBuiltin="1"/>
    <cellStyle name="Заголовок 2" xfId="12" builtinId="17" hidden="1"/>
    <cellStyle name="Заголовок 3" xfId="13" builtinId="18" hidden="1"/>
    <cellStyle name="Заголовок 4" xfId="14" builtinId="19" hidden="1"/>
    <cellStyle name="Итог" xfId="24" builtinId="25" hidden="1"/>
    <cellStyle name="Контрольная ячейка" xfId="22" builtinId="23" hidden="1"/>
    <cellStyle name="Название" xfId="10" builtinId="15" hidden="1"/>
    <cellStyle name="Нейтральный" xfId="17" builtinId="28" hidden="1"/>
    <cellStyle name="Обычный" xfId="0" builtinId="0" customBuiltin="1"/>
    <cellStyle name="Плохой" xfId="16" builtinId="27" hidden="1"/>
    <cellStyle name="Пояснение" xfId="50" builtinId="53" hidden="1" customBuiltin="1"/>
    <cellStyle name="Примечание" xfId="23" builtinId="10" hidden="1"/>
    <cellStyle name="Процентный" xfId="58" builtinId="5" hidden="1"/>
    <cellStyle name="Процентный" xfId="63" builtinId="5"/>
    <cellStyle name="Связанная ячейка" xfId="21" builtinId="24" hidden="1"/>
    <cellStyle name="Текст предупреждения" xfId="60" builtinId="11" hidden="1"/>
    <cellStyle name="Финансовый" xfId="7" builtinId="3" hidden="1"/>
    <cellStyle name="Финансовый" xfId="57" builtinId="3" hidden="1"/>
    <cellStyle name="Финансовый [0]" xfId="59" builtinId="6" hidden="1"/>
    <cellStyle name="Хороший" xfId="15" builtinId="26" hidden="1"/>
    <cellStyle name="Normal 11 2 4" xfId="66" xr:uid="{00000000-0005-0000-0000-000021000000}"/>
    <cellStyle name="Normal 2" xfId="67" xr:uid="{00000000-0005-0000-0000-000022000000}"/>
    <cellStyle name="Smart Subtitle 1 2" xfId="65" xr:uid="{00000000-0005-0000-0000-000023000000}"/>
  </cellStyles>
  <dxfs count="27">
    <dxf>
      <fill>
        <patternFill>
          <bgColor rgb="FFFFE0C4"/>
        </patternFill>
      </fill>
    </dxf>
    <dxf>
      <fill>
        <patternFill>
          <bgColor rgb="FFFFE0C4"/>
        </patternFill>
      </fill>
    </dxf>
    <dxf>
      <fill>
        <patternFill>
          <bgColor rgb="FFFFE0C4"/>
        </patternFill>
      </fill>
    </dxf>
    <dxf>
      <fill>
        <patternFill>
          <bgColor rgb="FFFFE0C4"/>
        </patternFill>
      </fill>
    </dxf>
    <dxf>
      <fill>
        <patternFill>
          <bgColor rgb="FFFFE0C4"/>
        </patternFill>
      </fill>
    </dxf>
    <dxf>
      <fill>
        <patternFill>
          <bgColor rgb="FFFFE0C4"/>
        </patternFill>
      </fill>
    </dxf>
    <dxf>
      <fill>
        <patternFill>
          <bgColor rgb="FFFFE0C4"/>
        </patternFill>
      </fill>
    </dxf>
    <dxf>
      <fill>
        <patternFill>
          <bgColor rgb="FFFFE0C4"/>
        </patternFill>
      </fill>
    </dxf>
    <dxf>
      <fill>
        <patternFill>
          <bgColor rgb="FFFFE0C4"/>
        </patternFill>
      </fill>
    </dxf>
    <dxf>
      <fill>
        <patternFill>
          <bgColor rgb="FFFFE0C4"/>
        </patternFill>
      </fill>
    </dxf>
    <dxf>
      <fill>
        <patternFill>
          <bgColor rgb="FFFFE0C4"/>
        </patternFill>
      </fill>
    </dxf>
    <dxf>
      <fill>
        <patternFill>
          <bgColor rgb="FFFFE0C4"/>
        </patternFill>
      </fill>
    </dxf>
    <dxf>
      <fill>
        <patternFill>
          <bgColor rgb="FFFFE0C4"/>
        </patternFill>
      </fill>
    </dxf>
    <dxf>
      <fill>
        <patternFill>
          <bgColor rgb="FFFFE0C4"/>
        </patternFill>
      </fill>
    </dxf>
    <dxf>
      <fill>
        <patternFill>
          <bgColor rgb="FFFFE0C4"/>
        </patternFill>
      </fill>
    </dxf>
    <dxf>
      <fill>
        <patternFill>
          <bgColor rgb="FFFFE0C4"/>
        </patternFill>
      </fill>
    </dxf>
    <dxf>
      <fill>
        <patternFill>
          <bgColor theme="8" tint="0.79998168889431442"/>
        </patternFill>
      </fill>
    </dxf>
    <dxf>
      <fill>
        <patternFill>
          <bgColor rgb="FFFFE0C4"/>
        </patternFill>
      </fill>
    </dxf>
    <dxf>
      <fill>
        <patternFill>
          <bgColor rgb="FFFFE0C4"/>
        </patternFill>
      </fill>
    </dxf>
    <dxf>
      <fill>
        <patternFill>
          <bgColor rgb="FFFFE0C4"/>
        </patternFill>
      </fill>
    </dxf>
    <dxf>
      <fill>
        <patternFill>
          <bgColor rgb="FFFFE0C4"/>
        </patternFill>
      </fill>
    </dxf>
    <dxf>
      <fill>
        <patternFill>
          <bgColor rgb="FFFFE0C4"/>
        </patternFill>
      </fill>
    </dxf>
    <dxf>
      <fill>
        <patternFill>
          <bgColor rgb="FFFFE0C4"/>
        </patternFill>
      </fill>
    </dxf>
    <dxf>
      <fill>
        <patternFill>
          <bgColor rgb="FFFFE0C4"/>
        </patternFill>
      </fill>
    </dxf>
    <dxf>
      <fill>
        <patternFill>
          <bgColor rgb="FFFFE0C4"/>
        </patternFill>
      </fill>
    </dxf>
    <dxf>
      <fill>
        <patternFill>
          <bgColor rgb="FFFFE0C4"/>
        </patternFill>
      </fill>
    </dxf>
    <dxf>
      <fill>
        <patternFill>
          <bgColor rgb="FFFFE0C4"/>
        </patternFill>
      </fill>
    </dxf>
  </dxfs>
  <tableStyles count="0" defaultTableStyle="TableStyleMedium2" defaultPivotStyle="PivotStyleLight16"/>
  <colors>
    <mruColors>
      <color rgb="FFFEF8F9"/>
      <color rgb="FFFBE9EC"/>
      <color rgb="FFEE8E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77164</xdr:colOff>
      <xdr:row>52</xdr:row>
      <xdr:rowOff>54595</xdr:rowOff>
    </xdr:from>
    <xdr:to>
      <xdr:col>2</xdr:col>
      <xdr:colOff>4311570</xdr:colOff>
      <xdr:row>72</xdr:row>
      <xdr:rowOff>151023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ADA896-20EC-4D8D-B3C7-769D3EBBB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1789" y="8779495"/>
          <a:ext cx="4234406" cy="3334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ictor.Savinov/Desktop/Student%20works/&#1050;&#1091;&#1088;&#1089;%20&#1087;&#1086;%20&#1092;&#1080;&#1085;&#1072;&#1085;&#1089;&#1086;&#1074;&#1086;&#1084;&#1091;%20&#1084;&#1086;&#1076;&#1077;&#1083;&#1080;&#1088;&#1086;&#1074;&#1072;&#1085;&#1080;&#1102;/MMG_v163_fixed_BP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1050;&#1072;&#1090;&#1103;/&#1052;&#1040;&#1043;&#1040;/&#1060;&#1080;&#1085;%20&#1052;&#1086;&#1076;&#1077;&#1083;&#1080;&#1088;&#1086;&#1074;&#1072;&#1085;&#1080;&#1077;/FM_training_basic_model_SURKOVA_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1050;&#1072;&#1090;&#1103;/&#1052;&#1040;&#1043;&#1040;/&#1060;&#1080;&#1085;%20&#1052;&#1086;&#1076;&#1077;&#1083;&#1080;&#1088;&#1086;&#1074;&#1072;&#1085;&#1080;&#1077;/FM_basic_model_start_Surkova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EMP.STUD.003/AppData/Local/Packages/Microsoft.MicrosoftEdge_8wekyb3d8bbwe/TempState/Downloads/FM_training_basic_model_continue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означения"/>
      <sheetName val="Navigation"/>
      <sheetName val="STR"/>
      <sheetName val="Panel"/>
      <sheetName val="DIC"/>
      <sheetName val="Графики"/>
      <sheetName val="FactorReport"/>
      <sheetName val="structSheet"/>
      <sheetName val="techSheet"/>
      <sheetName val="FixSheet"/>
      <sheetName val="Отчет"/>
      <sheetName val="form_create"/>
      <sheetName val="Sheet1"/>
      <sheetName val="QV"/>
      <sheetName val="MMG"/>
      <sheetName val="INP"/>
      <sheetName val="FactortechSheet"/>
      <sheetName val="DRF"/>
      <sheetName val="MapSheet"/>
      <sheetName val="MaptechSheet"/>
    </sheetNames>
    <sheetDataSet>
      <sheetData sheetId="0" refreshError="1"/>
      <sheetData sheetId="1" refreshError="1"/>
      <sheetData sheetId="2">
        <row r="9">
          <cell r="D9" t="str">
            <v>АО "Мангистаумунайгаз"</v>
          </cell>
        </row>
      </sheetData>
      <sheetData sheetId="3" refreshError="1"/>
      <sheetData sheetId="4" refreshError="1"/>
      <sheetData sheetId="5">
        <row r="313">
          <cell r="D313" t="str">
            <v>EVA 2016</v>
          </cell>
        </row>
        <row r="314">
          <cell r="D314" t="str">
            <v>Цены реализации</v>
          </cell>
        </row>
        <row r="315">
          <cell r="D315" t="str">
            <v>Brent</v>
          </cell>
        </row>
        <row r="316">
          <cell r="D316" t="str">
            <v>Курсы валют</v>
          </cell>
        </row>
        <row r="317">
          <cell r="D317" t="str">
            <v>Добыча</v>
          </cell>
        </row>
        <row r="318">
          <cell r="D318" t="str">
            <v>Фактор 2</v>
          </cell>
        </row>
        <row r="319">
          <cell r="D319" t="str">
            <v>Фактор 1</v>
          </cell>
        </row>
        <row r="320">
          <cell r="D320" t="str">
            <v>Прочие факторы</v>
          </cell>
        </row>
        <row r="321">
          <cell r="D321" t="str">
            <v>EVA 2017</v>
          </cell>
        </row>
        <row r="359">
          <cell r="D359" t="str">
            <v>ROACE 2016</v>
          </cell>
        </row>
        <row r="360">
          <cell r="D360" t="str">
            <v>Цены реализации</v>
          </cell>
        </row>
        <row r="361">
          <cell r="D361" t="str">
            <v>Курсы валют</v>
          </cell>
        </row>
        <row r="362">
          <cell r="D362" t="str">
            <v>Brent</v>
          </cell>
        </row>
        <row r="363">
          <cell r="D363" t="str">
            <v>Добыча</v>
          </cell>
        </row>
        <row r="364">
          <cell r="D364" t="str">
            <v>Фактор 3</v>
          </cell>
        </row>
        <row r="365">
          <cell r="D365" t="str">
            <v>Фактор 2</v>
          </cell>
        </row>
        <row r="366">
          <cell r="D366" t="str">
            <v>Прочие факторы</v>
          </cell>
        </row>
        <row r="367">
          <cell r="D367" t="str">
            <v>ROACE 2017</v>
          </cell>
        </row>
        <row r="405">
          <cell r="D405" t="str">
            <v>ND/EBITDA 2016</v>
          </cell>
        </row>
        <row r="406">
          <cell r="D406" t="str">
            <v>Цены реализации</v>
          </cell>
        </row>
        <row r="407">
          <cell r="D407" t="str">
            <v>Курсы валют</v>
          </cell>
        </row>
        <row r="408">
          <cell r="D408" t="str">
            <v>Фактор 3</v>
          </cell>
        </row>
        <row r="409">
          <cell r="D409" t="str">
            <v>Фактор 2</v>
          </cell>
        </row>
        <row r="410">
          <cell r="D410" t="str">
            <v>Фактор 1</v>
          </cell>
        </row>
        <row r="411">
          <cell r="D411" t="str">
            <v>Обесценение активов</v>
          </cell>
        </row>
        <row r="412">
          <cell r="D412" t="str">
            <v>Прочие факторы</v>
          </cell>
        </row>
        <row r="413">
          <cell r="D413" t="str">
            <v>ND/EBITDA 2017</v>
          </cell>
        </row>
        <row r="451">
          <cell r="D451" t="str">
            <v>EBITDA 2016</v>
          </cell>
        </row>
        <row r="452">
          <cell r="D452" t="str">
            <v>Цены реализации</v>
          </cell>
        </row>
        <row r="453">
          <cell r="D453" t="str">
            <v>Brent</v>
          </cell>
        </row>
        <row r="454">
          <cell r="D454" t="str">
            <v>Курсы валют</v>
          </cell>
        </row>
        <row r="455">
          <cell r="D455" t="str">
            <v>Добыча</v>
          </cell>
        </row>
        <row r="456">
          <cell r="D456" t="str">
            <v>Фактор 2</v>
          </cell>
        </row>
        <row r="457">
          <cell r="D457" t="str">
            <v>Фактор 1</v>
          </cell>
        </row>
        <row r="458">
          <cell r="D458" t="str">
            <v>Прочие факторы</v>
          </cell>
        </row>
        <row r="459">
          <cell r="D459" t="str">
            <v>EBITDA 2017</v>
          </cell>
        </row>
        <row r="497">
          <cell r="D497" t="str">
            <v>ССРД 2016</v>
          </cell>
        </row>
        <row r="498">
          <cell r="D498" t="str">
            <v>Цены реализации</v>
          </cell>
        </row>
        <row r="499">
          <cell r="D499" t="str">
            <v>Курсы валют</v>
          </cell>
        </row>
        <row r="500">
          <cell r="D500" t="str">
            <v>Brent</v>
          </cell>
        </row>
        <row r="501">
          <cell r="D501" t="str">
            <v>Добыча</v>
          </cell>
        </row>
        <row r="502">
          <cell r="D502" t="str">
            <v>Фактор 2</v>
          </cell>
        </row>
        <row r="503">
          <cell r="D503" t="str">
            <v>Фактор 1</v>
          </cell>
        </row>
        <row r="504">
          <cell r="D504" t="str">
            <v>Прочие факторы</v>
          </cell>
        </row>
        <row r="505">
          <cell r="D505" t="str">
            <v>ССРД 2017</v>
          </cell>
        </row>
        <row r="543">
          <cell r="D543" t="str">
            <v>ЧА 2016</v>
          </cell>
        </row>
        <row r="544">
          <cell r="D544" t="str">
            <v>Цены реализации</v>
          </cell>
        </row>
        <row r="545">
          <cell r="D545" t="str">
            <v>Brent</v>
          </cell>
        </row>
        <row r="546">
          <cell r="D546" t="str">
            <v>Курсы валют</v>
          </cell>
        </row>
        <row r="547">
          <cell r="D547" t="str">
            <v>Добыча</v>
          </cell>
        </row>
        <row r="548">
          <cell r="D548" t="str">
            <v>Фактор 2</v>
          </cell>
        </row>
        <row r="549">
          <cell r="D549" t="str">
            <v>Фактор 1</v>
          </cell>
        </row>
        <row r="550">
          <cell r="D550" t="str">
            <v>Прочие факторы</v>
          </cell>
        </row>
        <row r="551">
          <cell r="D551" t="str">
            <v>ЧА 2017</v>
          </cell>
        </row>
        <row r="589">
          <cell r="D589" t="str">
            <v>NOPLAT 2016</v>
          </cell>
        </row>
        <row r="590">
          <cell r="D590" t="str">
            <v>Цены реализации</v>
          </cell>
        </row>
        <row r="591">
          <cell r="D591" t="str">
            <v>Brent</v>
          </cell>
        </row>
        <row r="592">
          <cell r="D592" t="str">
            <v>Курсы валют</v>
          </cell>
        </row>
        <row r="593">
          <cell r="D593" t="str">
            <v>Добыча</v>
          </cell>
        </row>
        <row r="594">
          <cell r="D594" t="str">
            <v>Фактор 2</v>
          </cell>
        </row>
        <row r="595">
          <cell r="D595" t="str">
            <v>Фактор 1</v>
          </cell>
        </row>
        <row r="596">
          <cell r="D596" t="str">
            <v>Прочие факторы</v>
          </cell>
        </row>
        <row r="597">
          <cell r="D597" t="str">
            <v>NOPLAT 2017</v>
          </cell>
        </row>
        <row r="635">
          <cell r="D635" t="str">
            <v>ACE 2016</v>
          </cell>
        </row>
        <row r="636">
          <cell r="D636" t="str">
            <v>Цены реализации</v>
          </cell>
        </row>
        <row r="637">
          <cell r="D637" t="str">
            <v>Brent</v>
          </cell>
        </row>
        <row r="638">
          <cell r="D638" t="str">
            <v>Курсы валют</v>
          </cell>
        </row>
        <row r="639">
          <cell r="D639" t="str">
            <v>Добыча</v>
          </cell>
        </row>
        <row r="640">
          <cell r="D640" t="str">
            <v>Фактор 2</v>
          </cell>
        </row>
        <row r="641">
          <cell r="D641" t="str">
            <v>Фактор 1</v>
          </cell>
        </row>
        <row r="642">
          <cell r="D642" t="str">
            <v>Прочие факторы</v>
          </cell>
        </row>
        <row r="643">
          <cell r="D643" t="str">
            <v>ACE 2017</v>
          </cell>
        </row>
        <row r="681">
          <cell r="D681" t="str">
            <v>Ndebt 2016</v>
          </cell>
        </row>
        <row r="682">
          <cell r="D682" t="str">
            <v>Цены реализации</v>
          </cell>
        </row>
        <row r="683">
          <cell r="D683" t="str">
            <v>Курсы валют</v>
          </cell>
        </row>
        <row r="684">
          <cell r="D684" t="str">
            <v>Brent</v>
          </cell>
        </row>
        <row r="685">
          <cell r="D685" t="str">
            <v>Добыча</v>
          </cell>
        </row>
        <row r="686">
          <cell r="D686" t="str">
            <v>Фактор 2</v>
          </cell>
        </row>
        <row r="687">
          <cell r="D687" t="str">
            <v>Фактор 1</v>
          </cell>
        </row>
        <row r="688">
          <cell r="D688" t="str">
            <v>Прочие факторы</v>
          </cell>
        </row>
        <row r="689">
          <cell r="D689" t="str">
            <v>Ndebt 2017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48">
          <cell r="T48">
            <v>2017</v>
          </cell>
          <cell r="U48">
            <v>2018</v>
          </cell>
          <cell r="V48">
            <v>2019</v>
          </cell>
          <cell r="W48">
            <v>2020</v>
          </cell>
          <cell r="X48">
            <v>2021</v>
          </cell>
          <cell r="Y48">
            <v>2022</v>
          </cell>
          <cell r="Z48">
            <v>2023</v>
          </cell>
          <cell r="AA48">
            <v>2024</v>
          </cell>
          <cell r="AB48">
            <v>2025</v>
          </cell>
          <cell r="AC48">
            <v>2026</v>
          </cell>
          <cell r="AD48">
            <v>2027</v>
          </cell>
          <cell r="AE48">
            <v>2028</v>
          </cell>
          <cell r="AF48">
            <v>2029</v>
          </cell>
          <cell r="AG48">
            <v>2030</v>
          </cell>
          <cell r="AH48">
            <v>2031</v>
          </cell>
          <cell r="AI48">
            <v>2032</v>
          </cell>
          <cell r="AJ48">
            <v>2033</v>
          </cell>
          <cell r="AK48">
            <v>2034</v>
          </cell>
          <cell r="AL48">
            <v>2035</v>
          </cell>
          <cell r="AM48">
            <v>2036</v>
          </cell>
          <cell r="AN48">
            <v>2037</v>
          </cell>
        </row>
      </sheetData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elTips"/>
      <sheetName val="Contents"/>
      <sheetName val="Template"/>
      <sheetName val="Results&gt;&gt;"/>
      <sheetName val="BS"/>
      <sheetName val="PL"/>
      <sheetName val="CF"/>
      <sheetName val="Inputs&gt;&gt;"/>
      <sheetName val="Assumptions"/>
      <sheetName val="His_BS"/>
      <sheetName val="His_PL"/>
      <sheetName val="Calcs&gt;&gt;"/>
      <sheetName val="Revenue"/>
      <sheetName val="OpEx"/>
      <sheetName val="SGA"/>
      <sheetName val="NWC"/>
      <sheetName val="F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6">
          <cell r="M26">
            <v>12</v>
          </cell>
          <cell r="N26">
            <v>12</v>
          </cell>
          <cell r="O26">
            <v>12</v>
          </cell>
          <cell r="P26">
            <v>12</v>
          </cell>
          <cell r="Q26">
            <v>12</v>
          </cell>
          <cell r="R26">
            <v>12</v>
          </cell>
          <cell r="S26">
            <v>12</v>
          </cell>
          <cell r="T26">
            <v>12</v>
          </cell>
        </row>
        <row r="35">
          <cell r="M35">
            <v>366</v>
          </cell>
          <cell r="N35">
            <v>365</v>
          </cell>
          <cell r="O35">
            <v>365</v>
          </cell>
          <cell r="P35">
            <v>365</v>
          </cell>
          <cell r="Q35">
            <v>366</v>
          </cell>
          <cell r="R35">
            <v>365</v>
          </cell>
          <cell r="S35">
            <v>365</v>
          </cell>
          <cell r="T35">
            <v>365</v>
          </cell>
        </row>
        <row r="43">
          <cell r="M43">
            <v>67.032716500000006</v>
          </cell>
          <cell r="N43">
            <v>58.312515733333299</v>
          </cell>
          <cell r="O43">
            <v>63.160188683333303</v>
          </cell>
          <cell r="P43">
            <v>66.202428941666696</v>
          </cell>
          <cell r="Q43">
            <v>65.1933333333333</v>
          </cell>
          <cell r="R43">
            <v>64.994347500000003</v>
          </cell>
          <cell r="S43">
            <v>65.731627500000002</v>
          </cell>
          <cell r="T43">
            <v>66.960560000000001</v>
          </cell>
          <cell r="U43">
            <v>69.201769999999996</v>
          </cell>
          <cell r="V43">
            <v>71.223905000000002</v>
          </cell>
          <cell r="W43">
            <v>73.282325</v>
          </cell>
          <cell r="X43">
            <v>74.375190000000003</v>
          </cell>
          <cell r="Y43">
            <v>75.608437499999994</v>
          </cell>
          <cell r="Z43">
            <v>76.621205000000003</v>
          </cell>
          <cell r="AA43">
            <v>77.686017500000005</v>
          </cell>
          <cell r="AB43">
            <v>78.547852500000005</v>
          </cell>
          <cell r="AC43">
            <v>79.670360000000002</v>
          </cell>
          <cell r="AD43">
            <v>80.891552500000003</v>
          </cell>
          <cell r="AE43">
            <v>82.046997500000003</v>
          </cell>
          <cell r="AF43">
            <v>83.146640000000005</v>
          </cell>
          <cell r="AG43">
            <v>84.6201875</v>
          </cell>
          <cell r="AH43">
            <v>86.806385000000006</v>
          </cell>
          <cell r="AI43">
            <v>89.582769999999996</v>
          </cell>
          <cell r="AJ43">
            <v>92.532942500000004</v>
          </cell>
          <cell r="AK43">
            <v>95.658330000000007</v>
          </cell>
          <cell r="AL43">
            <v>99.136020000000002</v>
          </cell>
          <cell r="AM43">
            <v>102.644175</v>
          </cell>
          <cell r="AN43">
            <v>105.95780000000001</v>
          </cell>
          <cell r="AO43">
            <v>109.4308</v>
          </cell>
          <cell r="AP43">
            <v>113.0604</v>
          </cell>
          <cell r="AQ43">
            <v>116.99594999999999</v>
          </cell>
          <cell r="AR43">
            <v>121.155575</v>
          </cell>
          <cell r="AS43">
            <v>125.32275</v>
          </cell>
          <cell r="AT43">
            <v>125.32275</v>
          </cell>
          <cell r="AU43">
            <v>125.32275</v>
          </cell>
        </row>
        <row r="46">
          <cell r="M46">
            <v>3.6777916131432102E-2</v>
          </cell>
          <cell r="N46">
            <v>8.3894722519613399E-2</v>
          </cell>
          <cell r="O46">
            <v>0.120233231552295</v>
          </cell>
          <cell r="P46">
            <v>0.11349535285395501</v>
          </cell>
          <cell r="Q46">
            <v>6.839036390970081E-2</v>
          </cell>
          <cell r="R46">
            <v>5.0521639360015393E-2</v>
          </cell>
          <cell r="S46">
            <v>5.8442453113391399E-2</v>
          </cell>
          <cell r="T46">
            <v>5.6723049712471801E-2</v>
          </cell>
          <cell r="U46">
            <v>5.6652450674044702E-2</v>
          </cell>
          <cell r="V46">
            <v>5.8900345109386999E-2</v>
          </cell>
          <cell r="W46">
            <v>5.7902782970718797E-2</v>
          </cell>
          <cell r="X46">
            <v>5.8454482316402795E-2</v>
          </cell>
          <cell r="Y46">
            <v>5.4186887537563296E-2</v>
          </cell>
          <cell r="Z46">
            <v>5.2689005754803703E-2</v>
          </cell>
          <cell r="AA46">
            <v>5.6537094461779305E-2</v>
          </cell>
          <cell r="AB46">
            <v>5.6784080017094701E-2</v>
          </cell>
          <cell r="AC46">
            <v>5.2603795557004493E-2</v>
          </cell>
          <cell r="AD46">
            <v>5.2777587042237097E-2</v>
          </cell>
          <cell r="AE46">
            <v>5.4436598611902899E-2</v>
          </cell>
          <cell r="AF46">
            <v>5.3164761423059301E-2</v>
          </cell>
          <cell r="AG46">
            <v>5.3266844798333296E-2</v>
          </cell>
          <cell r="AH46">
            <v>5.36483974102595E-2</v>
          </cell>
          <cell r="AI46">
            <v>5.4473452653549102E-2</v>
          </cell>
          <cell r="AJ46">
            <v>5.55026291289267E-2</v>
          </cell>
          <cell r="AK46">
            <v>5.6022378884875497E-2</v>
          </cell>
          <cell r="AL46">
            <v>5.6568794117719305E-2</v>
          </cell>
          <cell r="AM46">
            <v>5.7065265594895297E-2</v>
          </cell>
          <cell r="AN46">
            <v>5.7585766393148698E-2</v>
          </cell>
          <cell r="AO46">
            <v>5.6928388083971007E-2</v>
          </cell>
          <cell r="AP46">
            <v>5.7022077304810501E-2</v>
          </cell>
          <cell r="AQ46">
            <v>5.7374045262244204E-2</v>
          </cell>
          <cell r="AR46">
            <v>5.7879511433164096E-2</v>
          </cell>
          <cell r="AS46">
            <v>5.76308177858584E-2</v>
          </cell>
          <cell r="AT46">
            <v>5.76308177858584E-2</v>
          </cell>
          <cell r="AU46">
            <v>5.76308177858584E-2</v>
          </cell>
        </row>
        <row r="86">
          <cell r="O86">
            <v>130</v>
          </cell>
          <cell r="P86">
            <v>130</v>
          </cell>
          <cell r="Q86">
            <v>130</v>
          </cell>
          <cell r="R86">
            <v>157.5</v>
          </cell>
          <cell r="S86">
            <v>185</v>
          </cell>
          <cell r="T86">
            <v>185</v>
          </cell>
        </row>
        <row r="87">
          <cell r="O87">
            <v>90</v>
          </cell>
          <cell r="P87">
            <v>90</v>
          </cell>
          <cell r="Q87">
            <v>90</v>
          </cell>
          <cell r="R87">
            <v>90</v>
          </cell>
          <cell r="S87">
            <v>90</v>
          </cell>
          <cell r="T87">
            <v>90</v>
          </cell>
        </row>
        <row r="90">
          <cell r="O90">
            <v>110</v>
          </cell>
          <cell r="P90">
            <v>110</v>
          </cell>
          <cell r="Q90">
            <v>110</v>
          </cell>
          <cell r="R90">
            <v>137.5</v>
          </cell>
          <cell r="S90">
            <v>165</v>
          </cell>
          <cell r="T90">
            <v>165</v>
          </cell>
        </row>
        <row r="93">
          <cell r="O93">
            <v>100</v>
          </cell>
          <cell r="P93">
            <v>100</v>
          </cell>
          <cell r="Q93">
            <v>135</v>
          </cell>
          <cell r="R93">
            <v>170</v>
          </cell>
          <cell r="S93">
            <v>170</v>
          </cell>
          <cell r="T93">
            <v>170</v>
          </cell>
        </row>
        <row r="96">
          <cell r="O96">
            <v>220</v>
          </cell>
        </row>
        <row r="97">
          <cell r="O97">
            <v>80</v>
          </cell>
        </row>
        <row r="98">
          <cell r="O98">
            <v>90</v>
          </cell>
        </row>
        <row r="101">
          <cell r="P101">
            <v>0.02</v>
          </cell>
          <cell r="Q101">
            <v>0.2</v>
          </cell>
          <cell r="R101">
            <v>0.05</v>
          </cell>
          <cell r="S101">
            <v>0.03</v>
          </cell>
          <cell r="T101">
            <v>0</v>
          </cell>
        </row>
        <row r="102">
          <cell r="P102">
            <v>0.03</v>
          </cell>
          <cell r="Q102">
            <v>0.2</v>
          </cell>
          <cell r="R102">
            <v>0.05</v>
          </cell>
          <cell r="S102">
            <v>0.03</v>
          </cell>
          <cell r="T102">
            <v>0</v>
          </cell>
        </row>
        <row r="103">
          <cell r="P103">
            <v>0.02</v>
          </cell>
          <cell r="Q103">
            <v>0.05</v>
          </cell>
          <cell r="R103">
            <v>0.2</v>
          </cell>
          <cell r="S103">
            <v>0.05</v>
          </cell>
          <cell r="T103">
            <v>0.03</v>
          </cell>
        </row>
        <row r="106">
          <cell r="O106">
            <v>18000</v>
          </cell>
        </row>
        <row r="107">
          <cell r="O107">
            <v>11000</v>
          </cell>
        </row>
        <row r="108">
          <cell r="O108">
            <v>260</v>
          </cell>
        </row>
        <row r="111">
          <cell r="L111" t="str">
            <v>=ВЫБОР($L$13;Q112;Q113;Q114)</v>
          </cell>
          <cell r="P111">
            <v>0.05</v>
          </cell>
          <cell r="Q111">
            <v>0.04</v>
          </cell>
          <cell r="R111">
            <v>0.04</v>
          </cell>
          <cell r="S111">
            <v>0.03</v>
          </cell>
          <cell r="T111">
            <v>0.02</v>
          </cell>
        </row>
        <row r="115">
          <cell r="L115" t="str">
            <v>=ВЫБОР($L$13;Q116;Q117;Q118)</v>
          </cell>
          <cell r="P115">
            <v>0.04</v>
          </cell>
          <cell r="Q115">
            <v>0.04</v>
          </cell>
          <cell r="R115">
            <v>0.03</v>
          </cell>
          <cell r="S115">
            <v>0.02</v>
          </cell>
          <cell r="T115">
            <v>0</v>
          </cell>
        </row>
        <row r="119">
          <cell r="L119" t="str">
            <v>=ВЫБОР($L$13;Q120;Q121;Q122)</v>
          </cell>
          <cell r="P119">
            <v>0.04</v>
          </cell>
          <cell r="Q119">
            <v>0.03</v>
          </cell>
          <cell r="R119">
            <v>0.02</v>
          </cell>
          <cell r="S119">
            <v>0</v>
          </cell>
          <cell r="T119">
            <v>0</v>
          </cell>
        </row>
        <row r="128">
          <cell r="L128">
            <v>1.0900000000000001</v>
          </cell>
        </row>
        <row r="129">
          <cell r="L129">
            <v>1.07</v>
          </cell>
        </row>
        <row r="131">
          <cell r="L131">
            <v>1.08</v>
          </cell>
        </row>
        <row r="134">
          <cell r="O134">
            <v>11500</v>
          </cell>
        </row>
        <row r="135">
          <cell r="O135">
            <v>7000</v>
          </cell>
        </row>
        <row r="138">
          <cell r="P138">
            <v>0.05</v>
          </cell>
          <cell r="Q138">
            <v>0.04</v>
          </cell>
          <cell r="R138">
            <v>0.04</v>
          </cell>
          <cell r="S138">
            <v>0.04</v>
          </cell>
          <cell r="T138">
            <v>0.04</v>
          </cell>
        </row>
        <row r="142">
          <cell r="P142">
            <v>0.04</v>
          </cell>
          <cell r="Q142">
            <v>0.03</v>
          </cell>
          <cell r="R142">
            <v>0.03</v>
          </cell>
          <cell r="S142">
            <v>0.03</v>
          </cell>
          <cell r="T142">
            <v>0.03</v>
          </cell>
        </row>
        <row r="148">
          <cell r="O148">
            <v>150</v>
          </cell>
          <cell r="P148">
            <v>160</v>
          </cell>
          <cell r="Q148">
            <v>210</v>
          </cell>
          <cell r="R148">
            <v>257</v>
          </cell>
          <cell r="S148">
            <v>290</v>
          </cell>
          <cell r="T148">
            <v>290</v>
          </cell>
        </row>
        <row r="149">
          <cell r="O149">
            <v>75</v>
          </cell>
          <cell r="P149">
            <v>85</v>
          </cell>
          <cell r="Q149">
            <v>130</v>
          </cell>
          <cell r="R149">
            <v>162</v>
          </cell>
          <cell r="S149">
            <v>195</v>
          </cell>
          <cell r="T149">
            <v>195</v>
          </cell>
        </row>
        <row r="150">
          <cell r="O150">
            <v>70</v>
          </cell>
          <cell r="P150">
            <v>75</v>
          </cell>
          <cell r="Q150">
            <v>93</v>
          </cell>
          <cell r="R150">
            <v>141</v>
          </cell>
          <cell r="S150">
            <v>141</v>
          </cell>
          <cell r="T150">
            <v>141</v>
          </cell>
        </row>
        <row r="153">
          <cell r="O153">
            <v>30000</v>
          </cell>
        </row>
        <row r="154">
          <cell r="O154">
            <v>26000</v>
          </cell>
        </row>
        <row r="155">
          <cell r="O155">
            <v>28000</v>
          </cell>
        </row>
        <row r="159">
          <cell r="O159">
            <v>280</v>
          </cell>
        </row>
        <row r="160">
          <cell r="O160">
            <v>220</v>
          </cell>
        </row>
        <row r="161">
          <cell r="O161">
            <v>470</v>
          </cell>
        </row>
        <row r="162">
          <cell r="O162">
            <v>200</v>
          </cell>
        </row>
        <row r="164">
          <cell r="O164">
            <v>290</v>
          </cell>
        </row>
        <row r="165">
          <cell r="O165">
            <v>230</v>
          </cell>
        </row>
        <row r="166">
          <cell r="O166">
            <v>570</v>
          </cell>
        </row>
        <row r="167">
          <cell r="O167">
            <v>210</v>
          </cell>
        </row>
        <row r="169">
          <cell r="O169">
            <v>250</v>
          </cell>
        </row>
        <row r="170">
          <cell r="O170">
            <v>130</v>
          </cell>
        </row>
        <row r="171">
          <cell r="O171">
            <v>520</v>
          </cell>
        </row>
        <row r="172">
          <cell r="O172">
            <v>180</v>
          </cell>
        </row>
        <row r="179">
          <cell r="O179">
            <v>35</v>
          </cell>
          <cell r="P179">
            <v>35</v>
          </cell>
          <cell r="Q179">
            <v>35</v>
          </cell>
          <cell r="R179">
            <v>35</v>
          </cell>
          <cell r="S179">
            <v>35</v>
          </cell>
          <cell r="T179">
            <v>35</v>
          </cell>
        </row>
        <row r="180">
          <cell r="O180">
            <v>20</v>
          </cell>
          <cell r="P180">
            <v>20</v>
          </cell>
          <cell r="Q180">
            <v>20</v>
          </cell>
          <cell r="R180">
            <v>20</v>
          </cell>
          <cell r="S180">
            <v>20</v>
          </cell>
          <cell r="T180">
            <v>20</v>
          </cell>
        </row>
        <row r="187">
          <cell r="O187">
            <v>17274</v>
          </cell>
        </row>
        <row r="188">
          <cell r="O188">
            <v>100</v>
          </cell>
        </row>
        <row r="189">
          <cell r="O189">
            <v>3000</v>
          </cell>
        </row>
        <row r="193">
          <cell r="O193">
            <v>10000</v>
          </cell>
        </row>
        <row r="194">
          <cell r="O194">
            <v>7000</v>
          </cell>
        </row>
        <row r="199">
          <cell r="B199" t="str">
            <v>Buildings</v>
          </cell>
        </row>
        <row r="200">
          <cell r="B200" t="str">
            <v>Machinery and equipment</v>
          </cell>
        </row>
        <row r="201">
          <cell r="B201" t="str">
            <v>Transport</v>
          </cell>
        </row>
        <row r="202">
          <cell r="B202" t="str">
            <v>Other</v>
          </cell>
        </row>
        <row r="203">
          <cell r="B203" t="str">
            <v>X</v>
          </cell>
        </row>
        <row r="204">
          <cell r="B204" t="str">
            <v>X</v>
          </cell>
        </row>
        <row r="283">
          <cell r="O283">
            <v>0.01</v>
          </cell>
        </row>
      </sheetData>
      <sheetData sheetId="9" refreshError="1"/>
      <sheetData sheetId="10" refreshError="1"/>
      <sheetData sheetId="11" refreshError="1"/>
      <sheetData sheetId="12">
        <row r="61">
          <cell r="O61">
            <v>6205654.7597808214</v>
          </cell>
          <cell r="P61">
            <v>6827140.3569388893</v>
          </cell>
          <cell r="Q61">
            <v>7538389.3417247999</v>
          </cell>
          <cell r="R61">
            <v>9018492.0846541096</v>
          </cell>
          <cell r="S61">
            <v>9524768.3705077656</v>
          </cell>
          <cell r="T61">
            <v>9759116.1558626182</v>
          </cell>
        </row>
      </sheetData>
      <sheetData sheetId="13">
        <row r="106">
          <cell r="O106">
            <v>4979936.666666667</v>
          </cell>
          <cell r="P106">
            <v>5374636.4636439122</v>
          </cell>
          <cell r="Q106">
            <v>6035498.8014893308</v>
          </cell>
          <cell r="R106">
            <v>7181595.4223030014</v>
          </cell>
          <cell r="S106">
            <v>7690753.4761791117</v>
          </cell>
          <cell r="T106">
            <v>8039881.8601310812</v>
          </cell>
        </row>
      </sheetData>
      <sheetData sheetId="14">
        <row r="38">
          <cell r="O38">
            <v>98274</v>
          </cell>
          <cell r="P38">
            <v>104013.89915833098</v>
          </cell>
          <cell r="Q38">
            <v>112003.23337856072</v>
          </cell>
          <cell r="R38">
            <v>123758.99253968959</v>
          </cell>
          <cell r="S38">
            <v>130531.00615666209</v>
          </cell>
          <cell r="T38">
            <v>136734.47633565584</v>
          </cell>
        </row>
        <row r="44">
          <cell r="O44">
            <v>3000</v>
          </cell>
          <cell r="P44">
            <v>3147.6758475900588</v>
          </cell>
          <cell r="Q44">
            <v>3297.0249147378845</v>
          </cell>
          <cell r="R44">
            <v>3434.0867668844767</v>
          </cell>
          <cell r="S44">
            <v>3574.8282259847529</v>
          </cell>
          <cell r="T44">
            <v>3732.3072260822482</v>
          </cell>
        </row>
      </sheetData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elTips"/>
      <sheetName val="Contents"/>
      <sheetName val="Template"/>
      <sheetName val="Assumptions"/>
      <sheetName val="His_BS"/>
      <sheetName val="His_PL"/>
    </sheetNames>
    <sheetDataSet>
      <sheetData sheetId="0" refreshError="1"/>
      <sheetData sheetId="1" refreshError="1"/>
      <sheetData sheetId="2" refreshError="1"/>
      <sheetData sheetId="3">
        <row r="34">
          <cell r="L34" t="str">
            <v>=ГОД(N28)</v>
          </cell>
          <cell r="M34">
            <v>2016</v>
          </cell>
          <cell r="N34">
            <v>2017</v>
          </cell>
          <cell r="O34">
            <v>2018</v>
          </cell>
          <cell r="P34">
            <v>2019</v>
          </cell>
          <cell r="Q34">
            <v>2020</v>
          </cell>
          <cell r="R34">
            <v>2021</v>
          </cell>
          <cell r="S34">
            <v>2022</v>
          </cell>
          <cell r="T34">
            <v>2023</v>
          </cell>
        </row>
        <row r="45">
          <cell r="M45">
            <v>7.0354248354176793E-2</v>
          </cell>
          <cell r="N45">
            <v>3.6814796382330699E-2</v>
          </cell>
          <cell r="O45">
            <v>3.0010354651920798E-2</v>
          </cell>
          <cell r="P45">
            <v>4.9225282530019898E-2</v>
          </cell>
          <cell r="Q45">
            <v>4.7447410209717503E-2</v>
          </cell>
          <cell r="R45">
            <v>4.1571372886482799E-2</v>
          </cell>
          <cell r="S45">
            <v>4.0983664261913903E-2</v>
          </cell>
          <cell r="T45">
            <v>4.4052186606564597E-2</v>
          </cell>
        </row>
      </sheetData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elTips"/>
      <sheetName val="STEPS"/>
      <sheetName val="Contents"/>
      <sheetName val="Template"/>
      <sheetName val="Template_c"/>
      <sheetName val="Results &gt;&gt;"/>
      <sheetName val="Dashboard"/>
      <sheetName val="Checks"/>
      <sheetName val="DCF"/>
      <sheetName val="BS"/>
      <sheetName val="PL"/>
      <sheetName val="CF"/>
      <sheetName val="Inputs &gt;&gt;"/>
      <sheetName val="Assumptions"/>
      <sheetName val="His_BS"/>
      <sheetName val="His_PL"/>
      <sheetName val="Calcs &gt;&gt;"/>
      <sheetName val="Revenu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21">
          <cell r="L21" t="str">
            <v>ths RUB</v>
          </cell>
        </row>
        <row r="22">
          <cell r="L22">
            <v>43466</v>
          </cell>
        </row>
        <row r="23">
          <cell r="L23">
            <v>42370</v>
          </cell>
        </row>
      </sheetData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PwC Burgundy">
      <a:dk1>
        <a:srgbClr val="000000"/>
      </a:dk1>
      <a:lt1>
        <a:srgbClr val="FFFFFF"/>
      </a:lt1>
      <a:dk2>
        <a:srgbClr val="A32020"/>
      </a:dk2>
      <a:lt2>
        <a:srgbClr val="FFFFFF"/>
      </a:lt2>
      <a:accent1>
        <a:srgbClr val="A32020"/>
      </a:accent1>
      <a:accent2>
        <a:srgbClr val="E0301E"/>
      </a:accent2>
      <a:accent3>
        <a:srgbClr val="602320"/>
      </a:accent3>
      <a:accent4>
        <a:srgbClr val="DB536A"/>
      </a:accent4>
      <a:accent5>
        <a:srgbClr val="DC6900"/>
      </a:accent5>
      <a:accent6>
        <a:srgbClr val="FFB600"/>
      </a:accent6>
      <a:hlink>
        <a:srgbClr val="A32020"/>
      </a:hlink>
      <a:folHlink>
        <a:srgbClr val="A32020"/>
      </a:folHlink>
    </a:clrScheme>
    <a:fontScheme name="Custom 1">
      <a:majorFont>
        <a:latin typeface="Georgia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D76"/>
  <sheetViews>
    <sheetView showGridLines="0" zoomScale="79" zoomScaleNormal="79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12" sqref="C12"/>
    </sheetView>
  </sheetViews>
  <sheetFormatPr baseColWidth="10" defaultColWidth="18.6640625" defaultRowHeight="13" customHeight="1" outlineLevelRow="1" x14ac:dyDescent="0.15"/>
  <cols>
    <col min="1" max="1" width="6.5" style="177" customWidth="1"/>
    <col min="2" max="2" width="34.33203125" style="177" bestFit="1" customWidth="1"/>
    <col min="3" max="3" width="161.1640625" style="177" bestFit="1" customWidth="1"/>
    <col min="4" max="4" width="19.83203125" style="177" bestFit="1" customWidth="1"/>
    <col min="5" max="16384" width="18.6640625" style="177"/>
  </cols>
  <sheetData>
    <row r="1" spans="1:4" ht="23" x14ac:dyDescent="0.25">
      <c r="A1" s="176" t="s">
        <v>407</v>
      </c>
    </row>
    <row r="2" spans="1:4" ht="25" x14ac:dyDescent="0.25">
      <c r="B2" s="178"/>
    </row>
    <row r="3" spans="1:4" s="179" customFormat="1" x14ac:dyDescent="0.15">
      <c r="B3" s="180" t="s">
        <v>408</v>
      </c>
      <c r="C3" s="180" t="s">
        <v>316</v>
      </c>
    </row>
    <row r="4" spans="1:4" s="179" customFormat="1" x14ac:dyDescent="0.15">
      <c r="B4" s="181" t="s">
        <v>409</v>
      </c>
      <c r="C4" s="182"/>
    </row>
    <row r="5" spans="1:4" s="179" customFormat="1" outlineLevel="1" x14ac:dyDescent="0.15">
      <c r="B5" s="183" t="s">
        <v>410</v>
      </c>
      <c r="C5" s="179" t="s">
        <v>411</v>
      </c>
    </row>
    <row r="6" spans="1:4" s="179" customFormat="1" outlineLevel="1" x14ac:dyDescent="0.15">
      <c r="B6" s="183" t="s">
        <v>412</v>
      </c>
      <c r="C6" s="179" t="s">
        <v>413</v>
      </c>
    </row>
    <row r="7" spans="1:4" s="179" customFormat="1" outlineLevel="1" x14ac:dyDescent="0.15">
      <c r="B7" s="183" t="s">
        <v>414</v>
      </c>
      <c r="C7" s="179" t="s">
        <v>415</v>
      </c>
    </row>
    <row r="8" spans="1:4" s="179" customFormat="1" outlineLevel="1" x14ac:dyDescent="0.15">
      <c r="B8" s="183" t="s">
        <v>416</v>
      </c>
      <c r="C8" s="179" t="s">
        <v>417</v>
      </c>
    </row>
    <row r="9" spans="1:4" s="179" customFormat="1" outlineLevel="1" x14ac:dyDescent="0.15">
      <c r="B9" s="183" t="s">
        <v>418</v>
      </c>
      <c r="C9" s="179" t="s">
        <v>419</v>
      </c>
    </row>
    <row r="10" spans="1:4" s="179" customFormat="1" outlineLevel="1" x14ac:dyDescent="0.15">
      <c r="B10" s="183" t="s">
        <v>420</v>
      </c>
      <c r="C10" s="184" t="s">
        <v>421</v>
      </c>
    </row>
    <row r="11" spans="1:4" s="179" customFormat="1" outlineLevel="1" x14ac:dyDescent="0.15">
      <c r="B11" s="183" t="s">
        <v>422</v>
      </c>
      <c r="C11" s="179" t="s">
        <v>423</v>
      </c>
    </row>
    <row r="12" spans="1:4" s="179" customFormat="1" outlineLevel="1" x14ac:dyDescent="0.15">
      <c r="B12" s="183" t="s">
        <v>424</v>
      </c>
      <c r="C12" s="179" t="s">
        <v>425</v>
      </c>
    </row>
    <row r="13" spans="1:4" s="179" customFormat="1" outlineLevel="1" x14ac:dyDescent="0.15">
      <c r="B13" s="183" t="s">
        <v>426</v>
      </c>
      <c r="C13" s="184" t="s">
        <v>427</v>
      </c>
    </row>
    <row r="14" spans="1:4" s="179" customFormat="1" outlineLevel="1" x14ac:dyDescent="0.15">
      <c r="B14" s="183" t="s">
        <v>428</v>
      </c>
      <c r="C14" s="179" t="s">
        <v>429</v>
      </c>
      <c r="D14" s="185"/>
    </row>
    <row r="15" spans="1:4" s="179" customFormat="1" outlineLevel="1" x14ac:dyDescent="0.15">
      <c r="B15" s="183" t="s">
        <v>430</v>
      </c>
      <c r="C15" s="179" t="s">
        <v>431</v>
      </c>
      <c r="D15" s="185"/>
    </row>
    <row r="16" spans="1:4" s="179" customFormat="1" x14ac:dyDescent="0.15"/>
    <row r="17" spans="2:4" s="179" customFormat="1" x14ac:dyDescent="0.15">
      <c r="B17" s="181" t="s">
        <v>432</v>
      </c>
    </row>
    <row r="18" spans="2:4" s="179" customFormat="1" outlineLevel="1" x14ac:dyDescent="0.15">
      <c r="B18" s="183" t="s">
        <v>433</v>
      </c>
      <c r="C18" s="179" t="s">
        <v>434</v>
      </c>
      <c r="D18" s="185"/>
    </row>
    <row r="19" spans="2:4" s="179" customFormat="1" outlineLevel="1" x14ac:dyDescent="0.15">
      <c r="B19" s="183" t="s">
        <v>435</v>
      </c>
      <c r="C19" s="179" t="s">
        <v>436</v>
      </c>
    </row>
    <row r="20" spans="2:4" s="179" customFormat="1" outlineLevel="1" x14ac:dyDescent="0.15">
      <c r="B20" s="183" t="s">
        <v>437</v>
      </c>
      <c r="C20" s="179" t="s">
        <v>436</v>
      </c>
    </row>
    <row r="21" spans="2:4" s="179" customFormat="1" outlineLevel="1" x14ac:dyDescent="0.15">
      <c r="B21" s="183" t="s">
        <v>438</v>
      </c>
      <c r="C21" s="179" t="s">
        <v>439</v>
      </c>
    </row>
    <row r="22" spans="2:4" s="179" customFormat="1" outlineLevel="1" x14ac:dyDescent="0.15">
      <c r="B22" s="186" t="s">
        <v>440</v>
      </c>
      <c r="C22" t="s">
        <v>441</v>
      </c>
    </row>
    <row r="23" spans="2:4" s="179" customFormat="1" outlineLevel="1" x14ac:dyDescent="0.15">
      <c r="B23" s="183" t="s">
        <v>442</v>
      </c>
      <c r="C23" s="179" t="s">
        <v>443</v>
      </c>
    </row>
    <row r="24" spans="2:4" s="179" customFormat="1" outlineLevel="1" x14ac:dyDescent="0.15">
      <c r="B24" s="183" t="s">
        <v>444</v>
      </c>
      <c r="C24" s="179" t="s">
        <v>445</v>
      </c>
    </row>
    <row r="25" spans="2:4" s="179" customFormat="1" outlineLevel="1" x14ac:dyDescent="0.15">
      <c r="B25" s="186" t="s">
        <v>446</v>
      </c>
      <c r="C25" s="179" t="s">
        <v>447</v>
      </c>
    </row>
    <row r="26" spans="2:4" s="179" customFormat="1" outlineLevel="1" x14ac:dyDescent="0.15">
      <c r="B26" s="186" t="s">
        <v>448</v>
      </c>
      <c r="C26" s="179" t="s">
        <v>449</v>
      </c>
    </row>
    <row r="27" spans="2:4" s="179" customFormat="1" outlineLevel="1" x14ac:dyDescent="0.15">
      <c r="B27" s="186" t="s">
        <v>450</v>
      </c>
      <c r="C27" s="179" t="s">
        <v>451</v>
      </c>
    </row>
    <row r="28" spans="2:4" s="179" customFormat="1" outlineLevel="1" x14ac:dyDescent="0.15">
      <c r="B28" s="186" t="s">
        <v>452</v>
      </c>
      <c r="C28" s="179" t="s">
        <v>453</v>
      </c>
    </row>
    <row r="29" spans="2:4" s="179" customFormat="1" outlineLevel="1" x14ac:dyDescent="0.15">
      <c r="B29" s="186" t="s">
        <v>454</v>
      </c>
      <c r="C29" s="179" t="s">
        <v>455</v>
      </c>
    </row>
    <row r="30" spans="2:4" s="179" customFormat="1" outlineLevel="1" x14ac:dyDescent="0.15">
      <c r="B30" s="183" t="s">
        <v>456</v>
      </c>
      <c r="C30" s="184" t="s">
        <v>457</v>
      </c>
    </row>
    <row r="31" spans="2:4" s="179" customFormat="1" outlineLevel="1" x14ac:dyDescent="0.15">
      <c r="B31" s="183" t="s">
        <v>458</v>
      </c>
      <c r="C31" s="179" t="s">
        <v>459</v>
      </c>
    </row>
    <row r="32" spans="2:4" s="179" customFormat="1" outlineLevel="1" x14ac:dyDescent="0.15">
      <c r="B32" s="183" t="s">
        <v>460</v>
      </c>
      <c r="C32" s="179" t="s">
        <v>461</v>
      </c>
    </row>
    <row r="33" spans="2:3" s="179" customFormat="1" outlineLevel="1" x14ac:dyDescent="0.15">
      <c r="B33" s="183" t="s">
        <v>462</v>
      </c>
      <c r="C33" s="179" t="s">
        <v>463</v>
      </c>
    </row>
    <row r="34" spans="2:3" s="179" customFormat="1" outlineLevel="1" x14ac:dyDescent="0.15">
      <c r="B34" s="183" t="s">
        <v>464</v>
      </c>
      <c r="C34" s="179" t="s">
        <v>465</v>
      </c>
    </row>
    <row r="35" spans="2:3" s="179" customFormat="1" x14ac:dyDescent="0.15">
      <c r="B35" s="183"/>
    </row>
    <row r="36" spans="2:3" s="179" customFormat="1" x14ac:dyDescent="0.15">
      <c r="B36" s="181" t="s">
        <v>466</v>
      </c>
    </row>
    <row r="37" spans="2:3" s="179" customFormat="1" outlineLevel="1" x14ac:dyDescent="0.15">
      <c r="B37" s="183" t="s">
        <v>467</v>
      </c>
      <c r="C37" s="179" t="s">
        <v>468</v>
      </c>
    </row>
    <row r="38" spans="2:3" s="179" customFormat="1" outlineLevel="1" x14ac:dyDescent="0.15">
      <c r="B38" s="183" t="s">
        <v>469</v>
      </c>
      <c r="C38" s="179" t="s">
        <v>470</v>
      </c>
    </row>
    <row r="39" spans="2:3" s="179" customFormat="1" x14ac:dyDescent="0.15"/>
    <row r="40" spans="2:3" s="179" customFormat="1" x14ac:dyDescent="0.15">
      <c r="B40" s="181" t="s">
        <v>471</v>
      </c>
    </row>
    <row r="41" spans="2:3" s="179" customFormat="1" outlineLevel="1" x14ac:dyDescent="0.15">
      <c r="B41" s="183" t="s">
        <v>472</v>
      </c>
      <c r="C41" s="179" t="s">
        <v>473</v>
      </c>
    </row>
    <row r="42" spans="2:3" s="179" customFormat="1" outlineLevel="1" x14ac:dyDescent="0.15">
      <c r="B42" s="183" t="s">
        <v>474</v>
      </c>
      <c r="C42" s="179" t="s">
        <v>475</v>
      </c>
    </row>
    <row r="43" spans="2:3" s="179" customFormat="1" outlineLevel="1" x14ac:dyDescent="0.15">
      <c r="B43" s="183" t="s">
        <v>476</v>
      </c>
      <c r="C43" s="179" t="s">
        <v>477</v>
      </c>
    </row>
    <row r="44" spans="2:3" s="179" customFormat="1" outlineLevel="1" x14ac:dyDescent="0.15">
      <c r="B44" s="183" t="s">
        <v>478</v>
      </c>
      <c r="C44" s="179" t="s">
        <v>479</v>
      </c>
    </row>
    <row r="45" spans="2:3" s="179" customFormat="1" outlineLevel="1" x14ac:dyDescent="0.15">
      <c r="B45" s="183" t="s">
        <v>480</v>
      </c>
      <c r="C45" s="179" t="s">
        <v>481</v>
      </c>
    </row>
    <row r="46" spans="2:3" s="179" customFormat="1" outlineLevel="1" x14ac:dyDescent="0.15">
      <c r="B46" s="183" t="s">
        <v>482</v>
      </c>
      <c r="C46" s="179" t="s">
        <v>483</v>
      </c>
    </row>
    <row r="47" spans="2:3" s="179" customFormat="1" x14ac:dyDescent="0.15">
      <c r="B47" s="183"/>
    </row>
    <row r="48" spans="2:3" ht="13" customHeight="1" x14ac:dyDescent="0.15">
      <c r="B48" s="181" t="s">
        <v>484</v>
      </c>
    </row>
    <row r="49" spans="2:3" s="179" customFormat="1" outlineLevel="1" x14ac:dyDescent="0.15">
      <c r="B49" s="183" t="s">
        <v>485</v>
      </c>
      <c r="C49" s="179" t="s">
        <v>486</v>
      </c>
    </row>
    <row r="50" spans="2:3" s="179" customFormat="1" outlineLevel="1" x14ac:dyDescent="0.15">
      <c r="B50" s="183" t="s">
        <v>487</v>
      </c>
      <c r="C50" s="179" t="s">
        <v>488</v>
      </c>
    </row>
    <row r="51" spans="2:3" s="179" customFormat="1" outlineLevel="1" x14ac:dyDescent="0.15">
      <c r="B51" s="183" t="s">
        <v>489</v>
      </c>
      <c r="C51" s="179" t="s">
        <v>490</v>
      </c>
    </row>
    <row r="53" spans="2:3" ht="13" customHeight="1" x14ac:dyDescent="0.15">
      <c r="B53" s="181" t="s">
        <v>491</v>
      </c>
    </row>
    <row r="54" spans="2:3" ht="13" customHeight="1" outlineLevel="1" x14ac:dyDescent="0.15">
      <c r="B54" s="183" t="s">
        <v>492</v>
      </c>
    </row>
    <row r="55" spans="2:3" ht="13" customHeight="1" outlineLevel="1" x14ac:dyDescent="0.15"/>
    <row r="56" spans="2:3" ht="13" customHeight="1" outlineLevel="1" x14ac:dyDescent="0.15"/>
    <row r="57" spans="2:3" ht="13" customHeight="1" outlineLevel="1" x14ac:dyDescent="0.15"/>
    <row r="58" spans="2:3" ht="13" customHeight="1" outlineLevel="1" x14ac:dyDescent="0.15"/>
    <row r="59" spans="2:3" ht="13" customHeight="1" outlineLevel="1" x14ac:dyDescent="0.15"/>
    <row r="60" spans="2:3" ht="13" customHeight="1" outlineLevel="1" x14ac:dyDescent="0.15"/>
    <row r="61" spans="2:3" ht="13" customHeight="1" outlineLevel="1" x14ac:dyDescent="0.15"/>
    <row r="62" spans="2:3" ht="13" customHeight="1" outlineLevel="1" x14ac:dyDescent="0.15"/>
    <row r="63" spans="2:3" ht="13" customHeight="1" outlineLevel="1" x14ac:dyDescent="0.15"/>
    <row r="64" spans="2:3" ht="13" customHeight="1" outlineLevel="1" x14ac:dyDescent="0.15"/>
    <row r="65" spans="2:2" ht="13" customHeight="1" outlineLevel="1" x14ac:dyDescent="0.15"/>
    <row r="66" spans="2:2" ht="13" customHeight="1" outlineLevel="1" x14ac:dyDescent="0.15"/>
    <row r="67" spans="2:2" ht="13" customHeight="1" outlineLevel="1" x14ac:dyDescent="0.15"/>
    <row r="68" spans="2:2" ht="13" customHeight="1" outlineLevel="1" x14ac:dyDescent="0.15"/>
    <row r="69" spans="2:2" ht="13" customHeight="1" outlineLevel="1" x14ac:dyDescent="0.15"/>
    <row r="70" spans="2:2" ht="13" customHeight="1" outlineLevel="1" x14ac:dyDescent="0.15"/>
    <row r="71" spans="2:2" ht="13" customHeight="1" outlineLevel="1" x14ac:dyDescent="0.15"/>
    <row r="72" spans="2:2" ht="13" customHeight="1" outlineLevel="1" x14ac:dyDescent="0.15"/>
    <row r="73" spans="2:2" ht="13" customHeight="1" outlineLevel="1" x14ac:dyDescent="0.15"/>
    <row r="75" spans="2:2" ht="13" customHeight="1" x14ac:dyDescent="0.15">
      <c r="B75" s="181" t="s">
        <v>493</v>
      </c>
    </row>
    <row r="76" spans="2:2" ht="13" customHeight="1" outlineLevel="1" x14ac:dyDescent="0.15">
      <c r="B76" s="183" t="s">
        <v>494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F24" sqref="F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6" tint="-0.249977111117893"/>
  </sheetPr>
  <dimension ref="B2:F12"/>
  <sheetViews>
    <sheetView workbookViewId="0">
      <selection activeCell="E16" sqref="E16"/>
    </sheetView>
  </sheetViews>
  <sheetFormatPr baseColWidth="10" defaultColWidth="8.83203125" defaultRowHeight="13" x14ac:dyDescent="0.15"/>
  <cols>
    <col min="2" max="2" width="22.33203125" customWidth="1"/>
    <col min="3" max="3" width="10.33203125" bestFit="1" customWidth="1"/>
    <col min="5" max="5" width="22.33203125" customWidth="1"/>
    <col min="6" max="6" width="15.5" customWidth="1"/>
  </cols>
  <sheetData>
    <row r="2" spans="2:6" ht="14" thickBot="1" x14ac:dyDescent="0.2"/>
    <row r="3" spans="2:6" x14ac:dyDescent="0.15">
      <c r="B3" s="217" t="s">
        <v>566</v>
      </c>
      <c r="C3" s="218"/>
      <c r="E3" s="217" t="s">
        <v>567</v>
      </c>
      <c r="F3" s="218"/>
    </row>
    <row r="4" spans="2:6" x14ac:dyDescent="0.15">
      <c r="B4" s="209"/>
      <c r="C4" s="210"/>
      <c r="E4" s="209"/>
      <c r="F4" s="210"/>
    </row>
    <row r="5" spans="2:6" x14ac:dyDescent="0.15">
      <c r="B5" s="209" t="s">
        <v>552</v>
      </c>
      <c r="C5" s="211">
        <f ca="1">DCF!O31</f>
        <v>4831750.8697287403</v>
      </c>
      <c r="E5" s="209" t="s">
        <v>218</v>
      </c>
      <c r="F5" s="221" t="s">
        <v>281</v>
      </c>
    </row>
    <row r="6" spans="2:6" x14ac:dyDescent="0.15">
      <c r="B6" s="209" t="s">
        <v>554</v>
      </c>
      <c r="C6" s="211">
        <f ca="1">DCF!O40</f>
        <v>2989694.322130932</v>
      </c>
      <c r="E6" s="209"/>
      <c r="F6" s="210"/>
    </row>
    <row r="7" spans="2:6" x14ac:dyDescent="0.15">
      <c r="B7" s="209"/>
      <c r="C7" s="210"/>
      <c r="E7" s="209" t="s">
        <v>568</v>
      </c>
      <c r="F7" s="221" t="s">
        <v>543</v>
      </c>
    </row>
    <row r="8" spans="2:6" x14ac:dyDescent="0.15">
      <c r="B8" s="209" t="s">
        <v>564</v>
      </c>
      <c r="C8" s="212">
        <f ca="1">DCF!O29/DCF!O31</f>
        <v>0.76789992666205575</v>
      </c>
      <c r="E8" s="209"/>
      <c r="F8" s="210"/>
    </row>
    <row r="9" spans="2:6" x14ac:dyDescent="0.15">
      <c r="B9" s="209"/>
      <c r="C9" s="210"/>
      <c r="E9" s="209"/>
      <c r="F9" s="210"/>
    </row>
    <row r="10" spans="2:6" x14ac:dyDescent="0.15">
      <c r="B10" s="209" t="s">
        <v>555</v>
      </c>
      <c r="C10" s="210"/>
      <c r="E10" s="209"/>
      <c r="F10" s="210"/>
    </row>
    <row r="11" spans="2:6" x14ac:dyDescent="0.15">
      <c r="B11" s="213" t="s">
        <v>565</v>
      </c>
      <c r="C11" s="214">
        <f ca="1">DCF!O44</f>
        <v>4.5229498470487099</v>
      </c>
      <c r="E11" s="209"/>
      <c r="F11" s="210"/>
    </row>
    <row r="12" spans="2:6" ht="14" thickBot="1" x14ac:dyDescent="0.2">
      <c r="B12" s="215" t="s">
        <v>557</v>
      </c>
      <c r="C12" s="216">
        <f ca="1">DCF!O45</f>
        <v>8.1402229989742523</v>
      </c>
      <c r="E12" s="219"/>
      <c r="F12" s="220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400-000000000000}">
          <x14:formula1>
            <xm:f>Assumptions!$B$14:$B$16</xm:f>
          </x14:formula1>
          <xm:sqref>F5</xm:sqref>
        </x14:dataValidation>
        <x14:dataValidation type="list" allowBlank="1" showInputMessage="1" showErrorMessage="1" xr:uid="{00000000-0002-0000-0400-000001000000}">
          <x14:formula1>
            <xm:f>Assumptions!$B$80:$B$81</xm:f>
          </x14:formula1>
          <xm:sqref>F7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6" tint="-0.249977111117893"/>
  </sheetPr>
  <dimension ref="A1:AJ65"/>
  <sheetViews>
    <sheetView showGridLines="0" zoomScale="85" zoomScaleNormal="85" workbookViewId="0">
      <pane xSplit="3" ySplit="7" topLeftCell="F38" activePane="bottomRight" state="frozen"/>
      <selection pane="topRight" activeCell="D1" sqref="D1"/>
      <selection pane="bottomLeft" activeCell="A8" sqref="A8"/>
      <selection pane="bottomRight" activeCell="O44" sqref="O44"/>
    </sheetView>
  </sheetViews>
  <sheetFormatPr baseColWidth="10" defaultColWidth="0" defaultRowHeight="13" outlineLevelRow="1" outlineLevelCol="1" x14ac:dyDescent="0.15"/>
  <cols>
    <col min="1" max="1" width="5.6640625" customWidth="1"/>
    <col min="2" max="2" width="54.5" customWidth="1"/>
    <col min="3" max="4" width="10.33203125" customWidth="1"/>
    <col min="5" max="5" width="53.5" bestFit="1" customWidth="1"/>
    <col min="6" max="6" width="11.33203125" customWidth="1"/>
    <col min="7" max="11" width="11.33203125" hidden="1" customWidth="1" outlineLevel="1"/>
    <col min="12" max="12" width="11.33203125" customWidth="1" collapsed="1"/>
    <col min="13" max="17" width="11.33203125" customWidth="1"/>
    <col min="18" max="18" width="10.5" bestFit="1" customWidth="1"/>
    <col min="19" max="19" width="10.6640625" customWidth="1"/>
    <col min="20" max="20" width="11.6640625" customWidth="1"/>
    <col min="21" max="27" width="10.6640625" customWidth="1"/>
    <col min="28" max="28" width="9.33203125" customWidth="1"/>
    <col min="29" max="36" width="0" hidden="1" customWidth="1"/>
    <col min="37" max="16384" width="9.33203125" hidden="1"/>
  </cols>
  <sheetData>
    <row r="1" spans="1:27" ht="23" x14ac:dyDescent="0.25">
      <c r="A1" s="8" t="s">
        <v>288</v>
      </c>
      <c r="B1" s="22"/>
      <c r="C1" s="23"/>
      <c r="D1" s="23"/>
      <c r="E1" s="22"/>
      <c r="F1" s="9"/>
      <c r="G1" s="9"/>
      <c r="H1" s="9"/>
      <c r="I1" s="9"/>
      <c r="J1" s="9"/>
      <c r="K1" s="9"/>
      <c r="L1" s="22"/>
    </row>
    <row r="2" spans="1:27" s="19" customFormat="1" x14ac:dyDescent="0.1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</row>
    <row r="3" spans="1:27" outlineLevel="1" x14ac:dyDescent="0.15">
      <c r="A3" s="1"/>
      <c r="B3" s="1" t="s">
        <v>289</v>
      </c>
      <c r="C3" s="1"/>
      <c r="D3" s="1"/>
      <c r="E3" s="24"/>
      <c r="F3" s="11"/>
      <c r="G3" s="11"/>
      <c r="H3" s="11"/>
      <c r="I3" s="11"/>
      <c r="J3" s="11"/>
      <c r="K3" s="11"/>
      <c r="L3" s="22"/>
    </row>
    <row r="4" spans="1:27" outlineLevel="1" x14ac:dyDescent="0.15">
      <c r="A4" s="1"/>
      <c r="B4" s="1" t="s">
        <v>175</v>
      </c>
      <c r="C4" s="1"/>
      <c r="D4" s="1"/>
      <c r="E4" s="24"/>
      <c r="F4" s="11"/>
      <c r="G4" s="11"/>
      <c r="H4" s="11"/>
      <c r="I4" s="11"/>
      <c r="J4" s="11"/>
      <c r="K4" s="11"/>
      <c r="L4" s="22"/>
    </row>
    <row r="5" spans="1:27" outlineLevel="1" x14ac:dyDescent="0.15">
      <c r="A5" s="18"/>
      <c r="B5" s="2"/>
      <c r="C5" s="2"/>
      <c r="D5" s="2"/>
      <c r="E5" s="24"/>
      <c r="F5" s="11"/>
      <c r="G5" s="11"/>
      <c r="H5" s="11"/>
      <c r="I5" s="11"/>
      <c r="J5" s="11"/>
      <c r="K5" s="11"/>
      <c r="L5" s="10"/>
    </row>
    <row r="6" spans="1:27" outlineLevel="1" x14ac:dyDescent="0.15">
      <c r="A6" s="3"/>
      <c r="B6" s="4"/>
      <c r="C6" s="4"/>
      <c r="D6" s="4"/>
      <c r="E6" s="24"/>
      <c r="F6" s="11"/>
      <c r="G6" s="11"/>
      <c r="H6" s="11"/>
      <c r="I6" s="11"/>
      <c r="J6" s="11"/>
      <c r="K6" s="11"/>
      <c r="L6" s="13"/>
    </row>
    <row r="7" spans="1:27" ht="29" thickBot="1" x14ac:dyDescent="0.2">
      <c r="A7" s="5" t="s">
        <v>0</v>
      </c>
      <c r="B7" s="5" t="s">
        <v>106</v>
      </c>
      <c r="C7" s="21" t="s">
        <v>107</v>
      </c>
      <c r="D7" s="21" t="s">
        <v>108</v>
      </c>
      <c r="E7" s="5" t="s">
        <v>109</v>
      </c>
      <c r="F7" s="21" t="s">
        <v>110</v>
      </c>
      <c r="G7" s="21" t="s">
        <v>111</v>
      </c>
      <c r="H7" s="21" t="s">
        <v>112</v>
      </c>
      <c r="I7" s="21" t="s">
        <v>113</v>
      </c>
      <c r="J7" s="21" t="s">
        <v>114</v>
      </c>
      <c r="K7" s="21" t="s">
        <v>115</v>
      </c>
      <c r="L7" s="21" t="s">
        <v>116</v>
      </c>
      <c r="M7" s="28" t="str">
        <f>IF(Assumptions!M31=1,"F ","A ") &amp; NameOfPeriod</f>
        <v>A 2017</v>
      </c>
      <c r="N7" s="28" t="str">
        <f>IF(Assumptions!N31=1,"F ","A ") &amp; NameOfPeriod</f>
        <v>A 2018</v>
      </c>
      <c r="O7" s="28" t="str">
        <f>IF(Assumptions!O31=1,"F ","A ") &amp; NameOfPeriod</f>
        <v>A 2019</v>
      </c>
      <c r="P7" s="28" t="str">
        <f>IF(Assumptions!P31=1,"F ","A ") &amp; NameOfPeriod</f>
        <v>F 2020</v>
      </c>
      <c r="Q7" s="28" t="str">
        <f>IF(Assumptions!Q31=1,"F ","A ") &amp; NameOfPeriod</f>
        <v>F 2021</v>
      </c>
      <c r="R7" s="28" t="str">
        <f>IF(Assumptions!R31=1,"F ","A ") &amp; NameOfPeriod</f>
        <v>F 2022</v>
      </c>
      <c r="S7" s="28" t="str">
        <f>IF(Assumptions!S31=1,"F ","A ") &amp; NameOfPeriod</f>
        <v>F 2023</v>
      </c>
      <c r="T7" s="28" t="str">
        <f>IF(Assumptions!T31=1,"F ","A ") &amp; NameOfPeriod</f>
        <v>F 2024</v>
      </c>
      <c r="U7" s="28" t="s">
        <v>538</v>
      </c>
    </row>
    <row r="8" spans="1:27" x14ac:dyDescent="0.15">
      <c r="A8" s="6"/>
      <c r="B8" s="6"/>
      <c r="C8" s="7"/>
      <c r="D8" s="7"/>
      <c r="E8" s="7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</row>
    <row r="9" spans="1:27" x14ac:dyDescent="0.15">
      <c r="A9" s="64">
        <f>FLOOR(MAX($A$1:A8)+1,1)</f>
        <v>1</v>
      </c>
      <c r="B9" s="16" t="s">
        <v>288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</row>
    <row r="10" spans="1:27" x14ac:dyDescent="0.15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</row>
    <row r="11" spans="1:27" x14ac:dyDescent="0.15">
      <c r="A11" s="22"/>
      <c r="B11" s="22" t="s">
        <v>198</v>
      </c>
      <c r="C11" s="23"/>
      <c r="D11" s="23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42">
        <f ca="1">EBIT</f>
        <v>997151.29995616013</v>
      </c>
      <c r="Q11" s="42">
        <f ca="1">EBIT</f>
        <v>1099885.9175596549</v>
      </c>
      <c r="R11" s="42">
        <f ca="1">EBIT</f>
        <v>1348761.5728454199</v>
      </c>
      <c r="S11" s="42">
        <f ca="1">EBIT</f>
        <v>1320322.9592810278</v>
      </c>
      <c r="T11" s="42">
        <f ca="1">EBIT</f>
        <v>1247637.56595006</v>
      </c>
      <c r="U11" s="42">
        <f ca="1">T11*(1+LTGR)</f>
        <v>1299630.6057628775</v>
      </c>
    </row>
    <row r="12" spans="1:27" x14ac:dyDescent="0.15">
      <c r="B12" t="s">
        <v>534</v>
      </c>
      <c r="P12" s="42">
        <f ca="1">-TAX!P102</f>
        <v>-230583.49680821961</v>
      </c>
      <c r="Q12" s="42">
        <f ca="1">-TAX!Q102</f>
        <v>-257232.72752070232</v>
      </c>
      <c r="R12" s="42">
        <f ca="1">-TAX!R102</f>
        <v>-314059.63284884865</v>
      </c>
      <c r="S12" s="42">
        <f ca="1">-TAX!S102</f>
        <v>-311534.84797774575</v>
      </c>
      <c r="T12" s="42">
        <f ca="1">-TAX!T102</f>
        <v>-299153.66091615218</v>
      </c>
      <c r="U12" s="42">
        <f ca="1">-U11*ProfitTaxRate</f>
        <v>-259926.12115257551</v>
      </c>
    </row>
    <row r="13" spans="1:27" ht="14" thickBot="1" x14ac:dyDescent="0.2">
      <c r="A13" s="22"/>
      <c r="B13" s="113" t="s">
        <v>535</v>
      </c>
      <c r="C13" s="134"/>
      <c r="D13" s="113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>
        <f ca="1">SUM(P11:P12)</f>
        <v>766567.80314794055</v>
      </c>
      <c r="Q13" s="113">
        <f t="shared" ref="Q13:U13" ca="1" si="0">SUM(Q11:Q12)</f>
        <v>842653.19003895263</v>
      </c>
      <c r="R13" s="113">
        <f t="shared" ca="1" si="0"/>
        <v>1034701.9399965713</v>
      </c>
      <c r="S13" s="113">
        <f t="shared" ca="1" si="0"/>
        <v>1008788.111303282</v>
      </c>
      <c r="T13" s="113">
        <f t="shared" ca="1" si="0"/>
        <v>948483.90503390785</v>
      </c>
      <c r="U13" s="113">
        <f t="shared" ca="1" si="0"/>
        <v>1039704.484610302</v>
      </c>
      <c r="V13" s="22"/>
      <c r="W13" s="22"/>
      <c r="X13" s="22"/>
      <c r="Y13" s="22"/>
      <c r="Z13" s="22"/>
      <c r="AA13" s="22"/>
    </row>
    <row r="15" spans="1:27" x14ac:dyDescent="0.15">
      <c r="B15" t="s">
        <v>197</v>
      </c>
      <c r="P15" s="42">
        <f ca="1">-DA</f>
        <v>292934.61817110161</v>
      </c>
      <c r="Q15" s="42">
        <f ca="1">-DA</f>
        <v>217166.5336395005</v>
      </c>
      <c r="R15" s="42">
        <f ca="1">-DA</f>
        <v>273088.06807716395</v>
      </c>
      <c r="S15" s="42">
        <f ca="1">-DA</f>
        <v>281196.17618527205</v>
      </c>
      <c r="T15" s="42">
        <f ca="1">-DA</f>
        <v>229480.34063140838</v>
      </c>
      <c r="U15" s="42">
        <f ca="1">T15*(1+LTGR)</f>
        <v>239043.51892319229</v>
      </c>
    </row>
    <row r="16" spans="1:27" x14ac:dyDescent="0.15">
      <c r="B16" t="s">
        <v>311</v>
      </c>
      <c r="P16" s="42">
        <f ca="1">-CAPEX</f>
        <v>-1900000</v>
      </c>
      <c r="Q16" s="42">
        <f ca="1">-CAPEX</f>
        <v>-150000</v>
      </c>
      <c r="R16" s="42">
        <f ca="1">-CAPEX</f>
        <v>-150000</v>
      </c>
      <c r="S16" s="42">
        <f ca="1">-CAPEX</f>
        <v>-150000</v>
      </c>
      <c r="T16" s="42">
        <f ca="1">-CAPEX</f>
        <v>-150000</v>
      </c>
      <c r="U16" s="42">
        <f ca="1">-U15</f>
        <v>-239043.51892319229</v>
      </c>
    </row>
    <row r="17" spans="1:27" x14ac:dyDescent="0.15">
      <c r="B17" t="s">
        <v>536</v>
      </c>
      <c r="P17" s="42">
        <f t="shared" ref="P17:U17" ca="1" si="1">-WC_change</f>
        <v>-107755.3301602318</v>
      </c>
      <c r="Q17" s="42">
        <f t="shared" ca="1" si="1"/>
        <v>-138545.78025642317</v>
      </c>
      <c r="R17" s="42">
        <f t="shared" ca="1" si="1"/>
        <v>-570548.9321745811</v>
      </c>
      <c r="S17" s="42">
        <f t="shared" ca="1" si="1"/>
        <v>-237382.84055841202</v>
      </c>
      <c r="T17" s="42">
        <f t="shared" ca="1" si="1"/>
        <v>-156105.16841289029</v>
      </c>
      <c r="U17" s="42">
        <f t="shared" ca="1" si="1"/>
        <v>-172957.8344230298</v>
      </c>
    </row>
    <row r="19" spans="1:27" ht="14" thickBot="1" x14ac:dyDescent="0.2">
      <c r="A19" s="22"/>
      <c r="B19" s="113" t="s">
        <v>537</v>
      </c>
      <c r="C19" s="134"/>
      <c r="D19" s="113"/>
      <c r="E19" s="113"/>
      <c r="F19" s="113"/>
      <c r="G19" s="113"/>
      <c r="H19" s="113"/>
      <c r="I19" s="113"/>
      <c r="J19" s="113"/>
      <c r="K19" s="113"/>
      <c r="L19" s="113"/>
      <c r="M19" s="113"/>
      <c r="N19" s="113"/>
      <c r="O19" s="113"/>
      <c r="P19" s="113">
        <f ca="1">SUM(P13,P15:P17)</f>
        <v>-948252.9088411897</v>
      </c>
      <c r="Q19" s="113">
        <f t="shared" ref="Q19:T19" ca="1" si="2">SUM(Q13,Q15:Q17)</f>
        <v>771273.94342202996</v>
      </c>
      <c r="R19" s="113">
        <f t="shared" ca="1" si="2"/>
        <v>587241.07589915418</v>
      </c>
      <c r="S19" s="113">
        <f t="shared" ca="1" si="2"/>
        <v>902601.44693014212</v>
      </c>
      <c r="T19" s="113">
        <f t="shared" ca="1" si="2"/>
        <v>871859.07725242595</v>
      </c>
      <c r="U19" s="113">
        <f t="shared" ref="U19" ca="1" si="3">SUM(U13,U15:U17)</f>
        <v>866746.65018727211</v>
      </c>
      <c r="V19" s="22"/>
      <c r="W19" s="22"/>
      <c r="X19" s="22"/>
      <c r="Y19" s="22"/>
      <c r="Z19" s="22"/>
      <c r="AA19" s="22"/>
    </row>
    <row r="20" spans="1:27" x14ac:dyDescent="0.15">
      <c r="B20" t="s">
        <v>544</v>
      </c>
      <c r="R20" s="128">
        <f t="shared" ref="R20:U20" ca="1" si="4">IF(Q19&lt;0,"",R19/Q19-1)</f>
        <v>-0.23860895223083611</v>
      </c>
      <c r="S20" s="128">
        <f t="shared" ca="1" si="4"/>
        <v>0.53702028685259107</v>
      </c>
      <c r="T20" s="128">
        <f t="shared" ca="1" si="4"/>
        <v>-3.4059738971474851E-2</v>
      </c>
      <c r="U20" s="128">
        <f t="shared" ca="1" si="4"/>
        <v>-5.863822719223255E-3</v>
      </c>
    </row>
    <row r="22" spans="1:27" ht="14" thickBot="1" x14ac:dyDescent="0.2">
      <c r="A22" s="22"/>
      <c r="B22" s="113" t="s">
        <v>546</v>
      </c>
      <c r="C22" s="134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>
        <f ca="1">U19/(WACC-LTGR)</f>
        <v>7263637.2714682855</v>
      </c>
      <c r="V22" s="22"/>
      <c r="W22" s="22"/>
      <c r="X22" s="22"/>
      <c r="Y22" s="22"/>
      <c r="Z22" s="22"/>
      <c r="AA22" s="22"/>
    </row>
    <row r="24" spans="1:27" x14ac:dyDescent="0.15">
      <c r="B24" t="s">
        <v>547</v>
      </c>
      <c r="P24" s="189">
        <f>Assumptions!M37/2</f>
        <v>0.5</v>
      </c>
      <c r="Q24" s="191">
        <f>P24+1</f>
        <v>1.5</v>
      </c>
      <c r="R24" s="189">
        <f t="shared" ref="R24:T24" si="5">Q24+1</f>
        <v>2.5</v>
      </c>
      <c r="S24" s="189">
        <f t="shared" si="5"/>
        <v>3.5</v>
      </c>
      <c r="T24" s="189">
        <f t="shared" si="5"/>
        <v>4.5</v>
      </c>
      <c r="U24" s="191">
        <f>T24</f>
        <v>4.5</v>
      </c>
    </row>
    <row r="25" spans="1:27" x14ac:dyDescent="0.15">
      <c r="B25" t="s">
        <v>548</v>
      </c>
      <c r="P25" s="192">
        <f t="shared" ref="P25:U25" si="6">1/(1+WACC)^P24</f>
        <v>0.9280767439828409</v>
      </c>
      <c r="Q25" s="192">
        <f t="shared" si="6"/>
        <v>0.79937704046756319</v>
      </c>
      <c r="R25" s="192">
        <f t="shared" si="6"/>
        <v>0.68852458265939975</v>
      </c>
      <c r="S25" s="192">
        <f t="shared" si="6"/>
        <v>0.59304442950852687</v>
      </c>
      <c r="T25" s="192">
        <f t="shared" si="6"/>
        <v>0.51080484884455368</v>
      </c>
      <c r="U25" s="192">
        <f t="shared" si="6"/>
        <v>0.51080484884455368</v>
      </c>
    </row>
    <row r="26" spans="1:27" ht="14" thickBot="1" x14ac:dyDescent="0.2">
      <c r="A26" s="22"/>
      <c r="B26" s="113" t="s">
        <v>549</v>
      </c>
      <c r="C26" s="134"/>
      <c r="D26" s="113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>
        <f ca="1">P19*P25</f>
        <v>-880051.47210958903</v>
      </c>
      <c r="Q26" s="113">
        <f t="shared" ref="Q26:T26" ca="1" si="7">Q19*Q25</f>
        <v>616538.6822824491</v>
      </c>
      <c r="R26" s="113">
        <f t="shared" ca="1" si="7"/>
        <v>404329.91670392203</v>
      </c>
      <c r="S26" s="113">
        <f t="shared" ca="1" si="7"/>
        <v>535282.76016825705</v>
      </c>
      <c r="T26" s="113">
        <f t="shared" ca="1" si="7"/>
        <v>445349.84416967747</v>
      </c>
      <c r="U26" s="113">
        <f ca="1">U22*U25</f>
        <v>3710301.1385140237</v>
      </c>
      <c r="V26" s="22"/>
      <c r="W26" s="22"/>
      <c r="X26" s="22"/>
      <c r="Y26" s="22"/>
      <c r="Z26" s="22"/>
      <c r="AA26" s="22"/>
    </row>
    <row r="28" spans="1:27" x14ac:dyDescent="0.15">
      <c r="B28" t="s">
        <v>550</v>
      </c>
      <c r="O28" s="193">
        <f ca="1">SUM(P26:T26)</f>
        <v>1121449.7312147166</v>
      </c>
    </row>
    <row r="29" spans="1:27" x14ac:dyDescent="0.15">
      <c r="B29" t="s">
        <v>551</v>
      </c>
      <c r="O29" s="193">
        <f ca="1">U26</f>
        <v>3710301.1385140237</v>
      </c>
    </row>
    <row r="31" spans="1:27" ht="14" thickBot="1" x14ac:dyDescent="0.2">
      <c r="A31" s="22"/>
      <c r="B31" s="113" t="s">
        <v>552</v>
      </c>
      <c r="C31" s="134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>
        <f ca="1">SUM(O28:O29)</f>
        <v>4831750.8697287403</v>
      </c>
      <c r="P31" s="113"/>
      <c r="Q31" s="113"/>
      <c r="R31" s="113"/>
      <c r="S31" s="113"/>
      <c r="T31" s="113"/>
      <c r="U31" s="113"/>
      <c r="V31" s="22"/>
      <c r="W31" s="22"/>
      <c r="X31" s="22"/>
      <c r="Y31" s="22"/>
      <c r="Z31" s="22"/>
      <c r="AA31" s="22"/>
    </row>
    <row r="32" spans="1:27" x14ac:dyDescent="0.15">
      <c r="B32" s="186" t="s">
        <v>553</v>
      </c>
      <c r="O32" s="42">
        <f>-SUM(BS!O32,BS!O35,)</f>
        <v>-2000000</v>
      </c>
    </row>
    <row r="33" spans="1:27" x14ac:dyDescent="0.15">
      <c r="B33" s="186" t="s">
        <v>522</v>
      </c>
      <c r="O33" s="42">
        <f>BS!O21-NWC!O32</f>
        <v>57943.452402191782</v>
      </c>
    </row>
    <row r="34" spans="1:27" x14ac:dyDescent="0.15">
      <c r="B34" s="186" t="str">
        <f>BS!B13</f>
        <v>Long-term investments</v>
      </c>
      <c r="O34" s="42">
        <f>BS!O13</f>
        <v>60000</v>
      </c>
    </row>
    <row r="35" spans="1:27" x14ac:dyDescent="0.15">
      <c r="B35" s="186" t="str">
        <f>BS!B14</f>
        <v>Other non-current assets</v>
      </c>
      <c r="O35" s="42">
        <f>BS!O14</f>
        <v>30000</v>
      </c>
    </row>
    <row r="36" spans="1:27" x14ac:dyDescent="0.15">
      <c r="B36" s="186" t="str">
        <f>BS!B20</f>
        <v>Current investments</v>
      </c>
      <c r="O36" s="42">
        <f>BS!O20</f>
        <v>40000</v>
      </c>
    </row>
    <row r="37" spans="1:27" x14ac:dyDescent="0.15">
      <c r="B37" s="186" t="str">
        <f>BS!B22</f>
        <v>Other current assets</v>
      </c>
      <c r="O37" s="42">
        <f>BS!O22</f>
        <v>80000</v>
      </c>
    </row>
    <row r="38" spans="1:27" x14ac:dyDescent="0.15">
      <c r="B38" s="186" t="str">
        <f>BS!B33</f>
        <v>Other long-term liabilities</v>
      </c>
      <c r="O38" s="42">
        <f>-BS!O33</f>
        <v>-70000</v>
      </c>
    </row>
    <row r="39" spans="1:27" x14ac:dyDescent="0.15">
      <c r="B39" s="186" t="str">
        <f>BS!B38</f>
        <v>Other current liabilities</v>
      </c>
      <c r="O39" s="42">
        <f>-BS!O38</f>
        <v>-40000</v>
      </c>
    </row>
    <row r="40" spans="1:27" ht="14" thickBot="1" x14ac:dyDescent="0.2">
      <c r="A40" s="22"/>
      <c r="B40" s="113" t="s">
        <v>554</v>
      </c>
      <c r="C40" s="134"/>
      <c r="D40" s="113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>
        <f ca="1">SUM(O31:O39)</f>
        <v>2989694.322130932</v>
      </c>
      <c r="P40" s="113"/>
      <c r="Q40" s="113"/>
      <c r="R40" s="113"/>
      <c r="S40" s="113"/>
      <c r="T40" s="113"/>
      <c r="U40" s="113"/>
      <c r="V40" s="22"/>
      <c r="W40" s="22"/>
      <c r="X40" s="22"/>
      <c r="Y40" s="22"/>
      <c r="Z40" s="22"/>
      <c r="AA40" s="22"/>
    </row>
    <row r="42" spans="1:27" x14ac:dyDescent="0.15">
      <c r="A42" s="64">
        <f>FLOOR(MAX($A$1:A41)+1,1)</f>
        <v>2</v>
      </c>
      <c r="B42" s="16" t="s">
        <v>555</v>
      </c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</row>
    <row r="44" spans="1:27" x14ac:dyDescent="0.15">
      <c r="B44" t="s">
        <v>556</v>
      </c>
      <c r="O44" s="189">
        <f ca="1">O31/PL!O16</f>
        <v>4.5229498470487099</v>
      </c>
    </row>
    <row r="45" spans="1:27" x14ac:dyDescent="0.15">
      <c r="B45" t="s">
        <v>557</v>
      </c>
      <c r="O45" s="189">
        <f ca="1">O40/PL!O23</f>
        <v>8.1402229989742523</v>
      </c>
    </row>
    <row r="47" spans="1:27" x14ac:dyDescent="0.15">
      <c r="A47" s="64">
        <f>FLOOR(MAX($A$1:A46)+1,1)</f>
        <v>3</v>
      </c>
      <c r="B47" s="16" t="s">
        <v>558</v>
      </c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</row>
    <row r="49" spans="2:19" x14ac:dyDescent="0.15">
      <c r="B49" t="s">
        <v>559</v>
      </c>
      <c r="L49" s="151">
        <v>0</v>
      </c>
      <c r="M49" s="194" t="s">
        <v>561</v>
      </c>
    </row>
    <row r="50" spans="2:19" x14ac:dyDescent="0.15">
      <c r="B50" t="s">
        <v>560</v>
      </c>
      <c r="L50" s="151">
        <v>0</v>
      </c>
      <c r="M50" s="194" t="s">
        <v>562</v>
      </c>
    </row>
    <row r="52" spans="2:19" x14ac:dyDescent="0.15">
      <c r="B52" t="s">
        <v>563</v>
      </c>
      <c r="M52" s="195">
        <f ca="1">O31</f>
        <v>4831750.8697287403</v>
      </c>
      <c r="N52" s="197">
        <v>0.02</v>
      </c>
      <c r="O52" s="198">
        <f>N52-1%</f>
        <v>0.01</v>
      </c>
      <c r="P52" s="202">
        <f t="shared" ref="P52:R52" si="8">O52-1%</f>
        <v>0</v>
      </c>
      <c r="Q52" s="198">
        <f t="shared" si="8"/>
        <v>-0.01</v>
      </c>
      <c r="R52" s="198">
        <f t="shared" si="8"/>
        <v>-0.02</v>
      </c>
      <c r="S52" t="s">
        <v>69</v>
      </c>
    </row>
    <row r="53" spans="2:19" x14ac:dyDescent="0.15">
      <c r="M53" s="199">
        <v>-0.02</v>
      </c>
      <c r="N53" s="201">
        <f t="dataTable" ref="N53:R57" dt2D="1" dtr="1" r1="L49" r2="L50" ca="1"/>
        <v>3792829.0488479985</v>
      </c>
      <c r="O53" s="201">
        <v>4136210.8969009183</v>
      </c>
      <c r="P53" s="203">
        <v>4530283.0012009041</v>
      </c>
      <c r="Q53" s="201">
        <v>4986852.9457882717</v>
      </c>
      <c r="R53" s="201">
        <v>5521688.8943828717</v>
      </c>
    </row>
    <row r="54" spans="2:19" x14ac:dyDescent="0.15">
      <c r="M54" s="200">
        <f>M53+1%</f>
        <v>-0.01</v>
      </c>
      <c r="N54" s="201">
        <v>3877833.6876245425</v>
      </c>
      <c r="O54" s="201">
        <v>4244655.7616092963</v>
      </c>
      <c r="P54" s="203">
        <v>4669361.6617766498</v>
      </c>
      <c r="Q54" s="201">
        <v>5166536.2834454374</v>
      </c>
      <c r="R54" s="201">
        <v>5756102.0602922626</v>
      </c>
    </row>
    <row r="55" spans="2:19" x14ac:dyDescent="0.15">
      <c r="M55" s="204">
        <f t="shared" ref="M55:M57" si="9">M54+1%</f>
        <v>0</v>
      </c>
      <c r="N55" s="203">
        <v>3975040.5206503151</v>
      </c>
      <c r="O55" s="203">
        <v>4369871.2968959399</v>
      </c>
      <c r="P55" s="205">
        <v>4831750.8697287403</v>
      </c>
      <c r="Q55" s="203">
        <v>5379090.4861573251</v>
      </c>
      <c r="R55" s="203">
        <v>6037715.6085742842</v>
      </c>
    </row>
    <row r="56" spans="2:19" x14ac:dyDescent="0.15">
      <c r="M56" s="200">
        <f t="shared" si="9"/>
        <v>0.01</v>
      </c>
      <c r="N56" s="201">
        <v>4087280.0966189257</v>
      </c>
      <c r="O56" s="201">
        <v>4516073.8236841606</v>
      </c>
      <c r="P56" s="203">
        <v>5023847.1936022937</v>
      </c>
      <c r="Q56" s="201">
        <v>5634443.6485777711</v>
      </c>
      <c r="R56" s="201">
        <v>6382381.5718117226</v>
      </c>
    </row>
    <row r="57" spans="2:19" x14ac:dyDescent="0.15">
      <c r="M57" s="200">
        <f t="shared" si="9"/>
        <v>0.02</v>
      </c>
      <c r="N57" s="201">
        <v>4218331.8033794612</v>
      </c>
      <c r="O57" s="201">
        <v>4689022.3114021784</v>
      </c>
      <c r="P57" s="203">
        <v>5254623.1705748206</v>
      </c>
      <c r="Q57" s="201">
        <v>5946969.6056145644</v>
      </c>
      <c r="R57" s="201">
        <v>6813945.2615200775</v>
      </c>
    </row>
    <row r="58" spans="2:19" x14ac:dyDescent="0.15">
      <c r="M58" s="196" t="s">
        <v>70</v>
      </c>
    </row>
    <row r="59" spans="2:19" x14ac:dyDescent="0.15">
      <c r="M59" s="196"/>
    </row>
    <row r="60" spans="2:19" x14ac:dyDescent="0.15">
      <c r="M60" s="195"/>
      <c r="N60" s="197"/>
      <c r="O60" s="198"/>
      <c r="P60" s="202"/>
      <c r="Q60" s="198"/>
      <c r="R60" s="198"/>
    </row>
    <row r="61" spans="2:19" x14ac:dyDescent="0.15">
      <c r="M61" s="199"/>
      <c r="N61" s="206">
        <f>N53/$P$55-1</f>
        <v>-0.21501974106108412</v>
      </c>
      <c r="O61" s="206">
        <f t="shared" ref="O61:R61" si="10">O53/$P$55-1</f>
        <v>-0.14395195273527639</v>
      </c>
      <c r="P61" s="207">
        <f t="shared" si="10"/>
        <v>-6.2393090342582336E-2</v>
      </c>
      <c r="Q61" s="206">
        <f t="shared" si="10"/>
        <v>3.2100594637703095E-2</v>
      </c>
      <c r="R61" s="206">
        <f t="shared" si="10"/>
        <v>0.14279254937928232</v>
      </c>
    </row>
    <row r="62" spans="2:19" x14ac:dyDescent="0.15">
      <c r="M62" s="200"/>
      <c r="N62" s="206">
        <f t="shared" ref="N62:R62" si="11">N54/$P$55-1</f>
        <v>-0.19742681438328213</v>
      </c>
      <c r="O62" s="206">
        <f t="shared" si="11"/>
        <v>-0.12150773579772833</v>
      </c>
      <c r="P62" s="207">
        <f t="shared" si="11"/>
        <v>-3.3608770884581474E-2</v>
      </c>
      <c r="Q62" s="206">
        <f t="shared" si="11"/>
        <v>6.9288633197988503E-2</v>
      </c>
      <c r="R62" s="206">
        <f t="shared" si="11"/>
        <v>0.19130770925186713</v>
      </c>
    </row>
    <row r="63" spans="2:19" x14ac:dyDescent="0.15">
      <c r="M63" s="204"/>
      <c r="N63" s="207">
        <f t="shared" ref="N63:R63" si="12">N55/$P$55-1</f>
        <v>-0.17730846895393049</v>
      </c>
      <c r="O63" s="207">
        <f t="shared" si="12"/>
        <v>-9.5592588543111479E-2</v>
      </c>
      <c r="P63" s="208">
        <f t="shared" si="12"/>
        <v>0</v>
      </c>
      <c r="Q63" s="207">
        <f t="shared" si="12"/>
        <v>0.11327976776652671</v>
      </c>
      <c r="R63" s="207">
        <f t="shared" si="12"/>
        <v>0.24959166384198284</v>
      </c>
    </row>
    <row r="64" spans="2:19" x14ac:dyDescent="0.15">
      <c r="M64" s="200"/>
      <c r="N64" s="206">
        <f t="shared" ref="N64:R64" si="13">N56/$P$55-1</f>
        <v>-0.15407888220685728</v>
      </c>
      <c r="O64" s="206">
        <f t="shared" si="13"/>
        <v>-6.5333883007569482E-2</v>
      </c>
      <c r="P64" s="207">
        <f t="shared" si="13"/>
        <v>3.975708372653286E-2</v>
      </c>
      <c r="Q64" s="206">
        <f t="shared" si="13"/>
        <v>0.16612875963410234</v>
      </c>
      <c r="R64" s="206">
        <f t="shared" si="13"/>
        <v>0.32092521818494268</v>
      </c>
    </row>
    <row r="65" spans="13:18" x14ac:dyDescent="0.15">
      <c r="M65" s="200"/>
      <c r="N65" s="206">
        <f t="shared" ref="N65:R65" si="14">N57/$P$55-1</f>
        <v>-0.12695585573179957</v>
      </c>
      <c r="O65" s="206">
        <f t="shared" si="14"/>
        <v>-2.9539718039017004E-2</v>
      </c>
      <c r="P65" s="207">
        <f t="shared" si="14"/>
        <v>8.7519475289052018E-2</v>
      </c>
      <c r="Q65" s="206">
        <f t="shared" si="14"/>
        <v>0.23081047966954338</v>
      </c>
      <c r="R65" s="206">
        <f t="shared" si="14"/>
        <v>0.41024350080007732</v>
      </c>
    </row>
  </sheetData>
  <conditionalFormatting sqref="M1:T6">
    <cfRule type="expression" dxfId="26" priority="2">
      <formula>(#REF!&lt;=date_Valuation)</formula>
    </cfRule>
  </conditionalFormatting>
  <conditionalFormatting sqref="M7:U7">
    <cfRule type="expression" dxfId="25" priority="1">
      <formula>(#REF!&lt;=date_Valuation)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6" tint="-0.249977111117893"/>
  </sheetPr>
  <dimension ref="A1:XFC40"/>
  <sheetViews>
    <sheetView showGridLines="0" zoomScale="80" zoomScaleNormal="80" workbookViewId="0">
      <pane xSplit="3" ySplit="7" topLeftCell="M17" activePane="bottomRight" state="frozen"/>
      <selection activeCell="M7" sqref="M7"/>
      <selection pane="topRight" activeCell="M7" sqref="M7"/>
      <selection pane="bottomLeft" activeCell="M7" sqref="M7"/>
      <selection pane="bottomRight" activeCell="P41" sqref="P41"/>
    </sheetView>
  </sheetViews>
  <sheetFormatPr baseColWidth="10" defaultColWidth="0" defaultRowHeight="13" outlineLevelRow="1" outlineLevelCol="1" x14ac:dyDescent="0.15"/>
  <cols>
    <col min="1" max="1" width="5.6640625" style="22" customWidth="1"/>
    <col min="2" max="2" width="54.5" style="22" customWidth="1"/>
    <col min="3" max="4" width="10.33203125" style="23" customWidth="1"/>
    <col min="5" max="5" width="22.33203125" style="22" customWidth="1"/>
    <col min="6" max="6" width="18.33203125" style="22" customWidth="1"/>
    <col min="7" max="11" width="11.33203125" style="22" hidden="1" customWidth="1" outlineLevel="1"/>
    <col min="12" max="12" width="11.33203125" style="22" customWidth="1" collapsed="1"/>
    <col min="13" max="17" width="11.33203125" style="22" customWidth="1"/>
    <col min="18" max="19" width="12.1640625" style="22" bestFit="1" customWidth="1"/>
    <col min="20" max="20" width="11.6640625" style="22" customWidth="1"/>
    <col min="21" max="27" width="10.6640625" style="22" customWidth="1"/>
    <col min="28" max="28" width="9.33203125" customWidth="1"/>
    <col min="37" max="16383" width="9.33203125" hidden="1"/>
    <col min="16384" max="16384" width="0.33203125" customWidth="1"/>
  </cols>
  <sheetData>
    <row r="1" spans="1:27" ht="23" outlineLevel="1" x14ac:dyDescent="0.25">
      <c r="A1" s="8" t="s">
        <v>499</v>
      </c>
      <c r="F1" s="9"/>
      <c r="G1" s="9"/>
      <c r="H1" s="9"/>
      <c r="I1" s="9"/>
      <c r="J1" s="9"/>
      <c r="K1" s="9"/>
      <c r="U1"/>
      <c r="V1"/>
      <c r="W1"/>
      <c r="X1"/>
      <c r="Y1"/>
      <c r="Z1"/>
      <c r="AA1"/>
    </row>
    <row r="2" spans="1:27" s="19" customFormat="1" outlineLevel="1" x14ac:dyDescent="0.15">
      <c r="A2" s="24"/>
      <c r="B2" s="24"/>
      <c r="C2" s="45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</row>
    <row r="3" spans="1:27" outlineLevel="1" x14ac:dyDescent="0.15">
      <c r="A3" s="1"/>
      <c r="B3" s="1"/>
      <c r="C3" s="101"/>
      <c r="D3" s="1"/>
      <c r="E3" s="24"/>
      <c r="F3" s="11"/>
      <c r="G3" s="11"/>
      <c r="H3" s="11"/>
      <c r="I3" s="11"/>
      <c r="J3" s="11"/>
      <c r="K3" s="11"/>
      <c r="M3" s="10"/>
      <c r="N3" s="10"/>
      <c r="O3" s="10"/>
      <c r="P3" s="10"/>
      <c r="Q3" s="10"/>
      <c r="R3" s="10"/>
      <c r="S3" s="10"/>
      <c r="T3" s="10"/>
      <c r="U3"/>
      <c r="V3"/>
      <c r="W3"/>
      <c r="X3"/>
      <c r="Y3"/>
      <c r="Z3"/>
      <c r="AA3"/>
    </row>
    <row r="4" spans="1:27" outlineLevel="1" x14ac:dyDescent="0.15">
      <c r="A4" s="1"/>
      <c r="B4" s="1"/>
      <c r="C4" s="101"/>
      <c r="D4" s="1"/>
      <c r="E4" s="24"/>
      <c r="F4" s="11"/>
      <c r="G4" s="11"/>
      <c r="H4" s="11"/>
      <c r="I4" s="11"/>
      <c r="J4" s="11"/>
      <c r="K4" s="11"/>
      <c r="M4" s="12"/>
      <c r="N4" s="12"/>
      <c r="O4" s="12"/>
      <c r="P4" s="12"/>
      <c r="Q4" s="12"/>
      <c r="R4" s="12"/>
      <c r="S4" s="12"/>
      <c r="T4" s="12"/>
      <c r="U4"/>
      <c r="V4"/>
      <c r="W4"/>
      <c r="X4"/>
      <c r="Y4"/>
      <c r="Z4"/>
      <c r="AA4"/>
    </row>
    <row r="5" spans="1:27" outlineLevel="1" x14ac:dyDescent="0.15">
      <c r="A5" s="18"/>
      <c r="B5" s="2"/>
      <c r="C5" s="102"/>
      <c r="D5" s="2"/>
      <c r="E5" s="24"/>
      <c r="F5" s="11"/>
      <c r="G5" s="11"/>
      <c r="H5" s="11"/>
      <c r="I5" s="11"/>
      <c r="J5" s="11"/>
      <c r="K5" s="11"/>
      <c r="L5" s="10"/>
      <c r="M5" s="10"/>
      <c r="N5" s="10"/>
      <c r="O5" s="10"/>
      <c r="P5" s="10"/>
      <c r="Q5" s="10"/>
      <c r="R5" s="10"/>
      <c r="S5" s="10"/>
      <c r="T5" s="10"/>
      <c r="U5"/>
      <c r="V5"/>
      <c r="W5"/>
      <c r="X5"/>
      <c r="Y5"/>
      <c r="Z5"/>
      <c r="AA5"/>
    </row>
    <row r="6" spans="1:27" outlineLevel="1" x14ac:dyDescent="0.15">
      <c r="A6" s="3"/>
      <c r="B6" s="4"/>
      <c r="C6" s="103"/>
      <c r="D6" s="4"/>
      <c r="E6" s="24"/>
      <c r="F6" s="11"/>
      <c r="G6" s="11"/>
      <c r="H6" s="11"/>
      <c r="I6" s="11"/>
      <c r="J6" s="11"/>
      <c r="K6" s="11"/>
      <c r="L6" s="13"/>
      <c r="M6" s="10"/>
      <c r="N6" s="10"/>
      <c r="O6" s="10"/>
      <c r="P6" s="10"/>
      <c r="Q6" s="10"/>
      <c r="R6" s="10"/>
      <c r="S6" s="10"/>
      <c r="T6" s="10"/>
      <c r="U6"/>
      <c r="V6"/>
      <c r="W6"/>
      <c r="X6"/>
      <c r="Y6"/>
      <c r="Z6"/>
      <c r="AA6"/>
    </row>
    <row r="7" spans="1:27" ht="15" thickBot="1" x14ac:dyDescent="0.2">
      <c r="A7" s="5" t="s">
        <v>0</v>
      </c>
      <c r="B7" s="5" t="s">
        <v>106</v>
      </c>
      <c r="C7" s="21" t="s">
        <v>107</v>
      </c>
      <c r="D7" s="21" t="s">
        <v>108</v>
      </c>
      <c r="E7" s="5" t="s">
        <v>109</v>
      </c>
      <c r="F7" s="21" t="s">
        <v>110</v>
      </c>
      <c r="G7" s="21" t="s">
        <v>111</v>
      </c>
      <c r="H7" s="21" t="s">
        <v>112</v>
      </c>
      <c r="I7" s="21" t="s">
        <v>113</v>
      </c>
      <c r="J7" s="21" t="s">
        <v>114</v>
      </c>
      <c r="K7" s="21" t="s">
        <v>115</v>
      </c>
      <c r="L7" s="21" t="s">
        <v>116</v>
      </c>
      <c r="M7" s="28" t="str">
        <f>IF(Assumptions!M31=1,"F ","A ") &amp; NameOfPeriod</f>
        <v>A 2017</v>
      </c>
      <c r="N7" s="28" t="str">
        <f>IF(Assumptions!N31=1,"F ","A ") &amp; NameOfPeriod</f>
        <v>A 2018</v>
      </c>
      <c r="O7" s="28" t="str">
        <f>IF(Assumptions!O31=1,"F ","A ") &amp; NameOfPeriod</f>
        <v>A 2019</v>
      </c>
      <c r="P7" s="28" t="str">
        <f>IF(Assumptions!P31=1,"F ","A ") &amp; NameOfPeriod</f>
        <v>F 2020</v>
      </c>
      <c r="Q7" s="28" t="str">
        <f>IF(Assumptions!Q31=1,"F ","A ") &amp; NameOfPeriod</f>
        <v>F 2021</v>
      </c>
      <c r="R7" s="28" t="str">
        <f>IF(Assumptions!R31=1,"F ","A ") &amp; NameOfPeriod</f>
        <v>F 2022</v>
      </c>
      <c r="S7" s="28" t="str">
        <f>IF(Assumptions!S31=1,"F ","A ") &amp; NameOfPeriod</f>
        <v>F 2023</v>
      </c>
      <c r="T7" s="28" t="str">
        <f>IF(Assumptions!T31=1,"F ","A ") &amp; NameOfPeriod</f>
        <v>F 2024</v>
      </c>
      <c r="U7"/>
      <c r="V7"/>
      <c r="W7"/>
      <c r="X7"/>
      <c r="Y7"/>
      <c r="Z7"/>
      <c r="AA7"/>
    </row>
    <row r="8" spans="1:27" x14ac:dyDescent="0.15">
      <c r="A8" s="6"/>
      <c r="B8" s="6"/>
      <c r="C8" s="7"/>
      <c r="D8" s="7"/>
      <c r="E8" s="7"/>
      <c r="U8"/>
      <c r="V8"/>
      <c r="W8"/>
      <c r="X8"/>
      <c r="Y8"/>
      <c r="Z8"/>
      <c r="AA8"/>
    </row>
    <row r="9" spans="1:27" x14ac:dyDescent="0.15">
      <c r="A9" s="6"/>
      <c r="B9" s="15" t="s">
        <v>224</v>
      </c>
      <c r="C9" s="7"/>
      <c r="D9" s="7"/>
      <c r="E9" s="7"/>
      <c r="U9"/>
      <c r="V9"/>
      <c r="W9"/>
      <c r="X9"/>
      <c r="Y9"/>
      <c r="Z9"/>
      <c r="AA9"/>
    </row>
    <row r="10" spans="1:27" customFormat="1" ht="14" thickBot="1" x14ac:dyDescent="0.2">
      <c r="A10" s="6"/>
      <c r="B10" s="94" t="s">
        <v>164</v>
      </c>
      <c r="C10" s="104" t="str">
        <f t="shared" ref="C10:C23" si="0">CurrUnit</f>
        <v>ths RUB</v>
      </c>
      <c r="D10" s="94"/>
      <c r="E10" s="94"/>
      <c r="F10" s="94"/>
      <c r="G10" s="94"/>
      <c r="H10" s="94"/>
      <c r="I10" s="94"/>
      <c r="J10" s="94"/>
      <c r="K10" s="94"/>
      <c r="L10" s="94"/>
      <c r="M10" s="95">
        <f>SUM(M11:M14)</f>
        <v>2265000</v>
      </c>
      <c r="N10" s="95">
        <f>SUM(N11:N14)</f>
        <v>2285000</v>
      </c>
      <c r="O10" s="95">
        <f>SUM(O11:O14)</f>
        <v>2310000</v>
      </c>
      <c r="P10" s="95">
        <f t="shared" ref="P10:T10" ca="1" si="1">SUM(P11:P14)</f>
        <v>3917065.3818288986</v>
      </c>
      <c r="Q10" s="95">
        <f t="shared" ca="1" si="1"/>
        <v>3849898.8481893977</v>
      </c>
      <c r="R10" s="95">
        <f t="shared" ca="1" si="1"/>
        <v>3726810.7801122339</v>
      </c>
      <c r="S10" s="95">
        <f t="shared" ca="1" si="1"/>
        <v>3595614.6039269618</v>
      </c>
      <c r="T10" s="95">
        <f t="shared" ca="1" si="1"/>
        <v>3516134.2632955536</v>
      </c>
    </row>
    <row r="11" spans="1:27" x14ac:dyDescent="0.15">
      <c r="A11" s="6"/>
      <c r="B11" s="32" t="s">
        <v>165</v>
      </c>
      <c r="C11" s="33" t="str">
        <f t="shared" si="0"/>
        <v>ths RUB</v>
      </c>
      <c r="D11" s="34"/>
      <c r="E11" s="31"/>
      <c r="F11"/>
      <c r="G11"/>
      <c r="H11"/>
      <c r="I11"/>
      <c r="J11"/>
      <c r="K11"/>
      <c r="L11"/>
      <c r="M11" s="30">
        <v>1800000</v>
      </c>
      <c r="N11" s="30">
        <v>1750000</v>
      </c>
      <c r="O11" s="30">
        <v>1700000</v>
      </c>
      <c r="P11" s="42">
        <f ca="1">FA!P106</f>
        <v>1877065.3818288983</v>
      </c>
      <c r="Q11" s="42">
        <f ca="1">FA!Q106</f>
        <v>3609898.8481893977</v>
      </c>
      <c r="R11" s="42">
        <f ca="1">FA!R106</f>
        <v>3486810.7801122339</v>
      </c>
      <c r="S11" s="42">
        <f ca="1">FA!S106</f>
        <v>3355614.6039269618</v>
      </c>
      <c r="T11" s="42">
        <f ca="1">FA!T106</f>
        <v>3276134.2632955536</v>
      </c>
      <c r="U11"/>
      <c r="V11"/>
      <c r="W11"/>
      <c r="X11"/>
      <c r="Y11"/>
      <c r="Z11"/>
      <c r="AA11"/>
    </row>
    <row r="12" spans="1:27" x14ac:dyDescent="0.15">
      <c r="A12" s="6"/>
      <c r="B12" s="32" t="s">
        <v>166</v>
      </c>
      <c r="C12" s="33" t="str">
        <f t="shared" si="0"/>
        <v>ths RUB</v>
      </c>
      <c r="D12" s="34"/>
      <c r="E12" s="31"/>
      <c r="F12"/>
      <c r="G12"/>
      <c r="H12"/>
      <c r="I12"/>
      <c r="J12"/>
      <c r="K12"/>
      <c r="L12"/>
      <c r="M12" s="30">
        <v>400000</v>
      </c>
      <c r="N12" s="30">
        <v>460000</v>
      </c>
      <c r="O12" s="30">
        <v>520000</v>
      </c>
      <c r="P12" s="42">
        <f ca="1">FA!P102</f>
        <v>1950000</v>
      </c>
      <c r="Q12" s="42">
        <f ca="1">FA!Q102</f>
        <v>150000</v>
      </c>
      <c r="R12" s="42">
        <f ca="1">FA!R102</f>
        <v>150000</v>
      </c>
      <c r="S12" s="42">
        <f ca="1">FA!S102</f>
        <v>150000</v>
      </c>
      <c r="T12" s="42">
        <f ca="1">FA!T102</f>
        <v>150000</v>
      </c>
      <c r="U12"/>
      <c r="V12"/>
      <c r="W12"/>
      <c r="X12"/>
      <c r="Y12"/>
      <c r="Z12"/>
      <c r="AA12"/>
    </row>
    <row r="13" spans="1:27" x14ac:dyDescent="0.15">
      <c r="A13" s="6"/>
      <c r="B13" s="32" t="s">
        <v>167</v>
      </c>
      <c r="C13" s="33" t="str">
        <f>CurrUnit</f>
        <v>ths RUB</v>
      </c>
      <c r="D13" s="35"/>
      <c r="E13" s="31"/>
      <c r="F13"/>
      <c r="G13"/>
      <c r="H13"/>
      <c r="I13"/>
      <c r="J13"/>
      <c r="K13"/>
      <c r="L13"/>
      <c r="M13" s="30">
        <v>50000</v>
      </c>
      <c r="N13" s="30">
        <v>55000</v>
      </c>
      <c r="O13" s="30">
        <v>60000</v>
      </c>
      <c r="P13" s="42">
        <f>O13</f>
        <v>60000</v>
      </c>
      <c r="Q13" s="42">
        <f t="shared" ref="Q13:T13" si="2">P13</f>
        <v>60000</v>
      </c>
      <c r="R13" s="42">
        <f t="shared" si="2"/>
        <v>60000</v>
      </c>
      <c r="S13" s="42">
        <f t="shared" si="2"/>
        <v>60000</v>
      </c>
      <c r="T13" s="42">
        <f t="shared" si="2"/>
        <v>60000</v>
      </c>
      <c r="U13"/>
      <c r="V13"/>
      <c r="W13"/>
      <c r="X13"/>
      <c r="Y13"/>
      <c r="Z13"/>
      <c r="AA13"/>
    </row>
    <row r="14" spans="1:27" x14ac:dyDescent="0.15">
      <c r="A14" s="6"/>
      <c r="B14" s="32" t="s">
        <v>168</v>
      </c>
      <c r="C14" s="33" t="str">
        <f t="shared" si="0"/>
        <v>ths RUB</v>
      </c>
      <c r="D14" s="35"/>
      <c r="E14" s="31"/>
      <c r="F14"/>
      <c r="G14"/>
      <c r="H14"/>
      <c r="I14"/>
      <c r="J14"/>
      <c r="K14"/>
      <c r="L14"/>
      <c r="M14" s="61">
        <v>15000</v>
      </c>
      <c r="N14" s="61">
        <v>20000</v>
      </c>
      <c r="O14" s="61">
        <v>30000</v>
      </c>
      <c r="P14" s="42">
        <f>O14</f>
        <v>30000</v>
      </c>
      <c r="Q14" s="42">
        <f t="shared" ref="Q14:T14" si="3">P14</f>
        <v>30000</v>
      </c>
      <c r="R14" s="42">
        <f t="shared" si="3"/>
        <v>30000</v>
      </c>
      <c r="S14" s="42">
        <f t="shared" si="3"/>
        <v>30000</v>
      </c>
      <c r="T14" s="42">
        <f t="shared" si="3"/>
        <v>30000</v>
      </c>
      <c r="U14"/>
      <c r="V14"/>
      <c r="W14"/>
      <c r="X14"/>
      <c r="Y14"/>
      <c r="Z14"/>
      <c r="AA14"/>
    </row>
    <row r="15" spans="1:27" customFormat="1" ht="14" thickBot="1" x14ac:dyDescent="0.2">
      <c r="A15" s="6"/>
      <c r="B15" s="94" t="s">
        <v>169</v>
      </c>
      <c r="C15" s="104" t="str">
        <f t="shared" si="0"/>
        <v>ths RUB</v>
      </c>
      <c r="D15" s="94"/>
      <c r="E15" s="94"/>
      <c r="F15" s="94"/>
      <c r="G15" s="94"/>
      <c r="H15" s="94"/>
      <c r="I15" s="94"/>
      <c r="J15" s="94"/>
      <c r="K15" s="94"/>
      <c r="L15" s="94"/>
      <c r="M15" s="95">
        <f>SUM(M16:M22)</f>
        <v>3740369.65149407</v>
      </c>
      <c r="N15" s="95">
        <f>SUM(N16:N22)</f>
        <v>4016725.7468858501</v>
      </c>
      <c r="O15" s="95">
        <f>SUM(O16:O22)</f>
        <v>4360000</v>
      </c>
      <c r="P15" s="95">
        <f t="shared" ref="P15:T15" ca="1" si="4">SUM(P16:P22)</f>
        <v>4525423.1924965279</v>
      </c>
      <c r="Q15" s="95">
        <f t="shared" ca="1" si="4"/>
        <v>5027520.5621900847</v>
      </c>
      <c r="R15" s="95">
        <f t="shared" ca="1" si="4"/>
        <v>5973354.5523272967</v>
      </c>
      <c r="S15" s="95">
        <f t="shared" ca="1" si="4"/>
        <v>6737928.932937582</v>
      </c>
      <c r="T15" s="95">
        <f t="shared" ca="1" si="4"/>
        <v>7360095.6912964303</v>
      </c>
    </row>
    <row r="16" spans="1:27" x14ac:dyDescent="0.15">
      <c r="A16" s="6"/>
      <c r="B16" s="32" t="s">
        <v>138</v>
      </c>
      <c r="C16" s="33" t="str">
        <f t="shared" si="0"/>
        <v>ths RUB</v>
      </c>
      <c r="D16" s="35"/>
      <c r="E16" s="31"/>
      <c r="F16"/>
      <c r="G16"/>
      <c r="H16"/>
      <c r="I16"/>
      <c r="J16"/>
      <c r="K16"/>
      <c r="L16"/>
      <c r="M16" s="93">
        <v>1700000</v>
      </c>
      <c r="N16" s="93">
        <v>1850000</v>
      </c>
      <c r="O16" s="93">
        <v>2000000</v>
      </c>
      <c r="P16" s="42">
        <f>NWC!P19</f>
        <v>2150254.4904451398</v>
      </c>
      <c r="Q16" s="42">
        <f>NWC!Q19</f>
        <v>2407655.7169424589</v>
      </c>
      <c r="R16" s="42">
        <f>NWC!R19</f>
        <v>2854509.4514295603</v>
      </c>
      <c r="S16" s="42">
        <f>NWC!S19</f>
        <v>3048728.3640407543</v>
      </c>
      <c r="T16" s="42">
        <f>NWC!T19</f>
        <v>3178559.1824581302</v>
      </c>
      <c r="U16"/>
      <c r="V16"/>
      <c r="W16"/>
      <c r="X16"/>
      <c r="Y16"/>
      <c r="Z16"/>
      <c r="AA16"/>
    </row>
    <row r="17" spans="1:27" x14ac:dyDescent="0.15">
      <c r="A17" s="6"/>
      <c r="B17" s="32" t="s">
        <v>139</v>
      </c>
      <c r="C17" s="33" t="str">
        <f t="shared" si="0"/>
        <v>ths RUB</v>
      </c>
      <c r="D17" s="35"/>
      <c r="E17" s="31"/>
      <c r="F17"/>
      <c r="G17"/>
      <c r="H17"/>
      <c r="I17"/>
      <c r="J17"/>
      <c r="K17"/>
      <c r="L17"/>
      <c r="M17" s="30">
        <v>1200000</v>
      </c>
      <c r="N17" s="30">
        <v>1250000</v>
      </c>
      <c r="O17" s="30">
        <v>1320000</v>
      </c>
      <c r="P17" s="42">
        <f>NWC!P22</f>
        <v>1448227.9703968395</v>
      </c>
      <c r="Q17" s="42">
        <f>NWC!Q22</f>
        <v>1603484.9369268143</v>
      </c>
      <c r="R17" s="42">
        <f>NWC!R22</f>
        <v>1918316.4408204814</v>
      </c>
      <c r="S17" s="42">
        <f>NWC!S22</f>
        <v>2026006.0760315817</v>
      </c>
      <c r="T17" s="42">
        <f>NWC!T22</f>
        <v>2070182.2790133734</v>
      </c>
      <c r="U17"/>
      <c r="V17"/>
      <c r="W17"/>
      <c r="X17"/>
      <c r="Y17"/>
      <c r="Z17"/>
      <c r="AA17"/>
    </row>
    <row r="18" spans="1:27" x14ac:dyDescent="0.15">
      <c r="A18" s="6"/>
      <c r="B18" s="32" t="s">
        <v>141</v>
      </c>
      <c r="C18" s="33" t="str">
        <f t="shared" si="0"/>
        <v>ths RUB</v>
      </c>
      <c r="D18" s="35"/>
      <c r="E18" s="31"/>
      <c r="F18"/>
      <c r="G18"/>
      <c r="H18"/>
      <c r="I18"/>
      <c r="J18"/>
      <c r="K18"/>
      <c r="L18"/>
      <c r="M18" s="30">
        <v>410000</v>
      </c>
      <c r="N18" s="30">
        <v>450000</v>
      </c>
      <c r="O18" s="30">
        <v>500000</v>
      </c>
      <c r="P18" s="42">
        <f>NWC!P25</f>
        <v>538090.97376738326</v>
      </c>
      <c r="Q18" s="42">
        <f>NWC!Q25</f>
        <v>606329.78317439393</v>
      </c>
      <c r="R18" s="42">
        <f>NWC!R25</f>
        <v>721096.61529257463</v>
      </c>
      <c r="S18" s="42">
        <f>NWC!S25</f>
        <v>772573.07247023191</v>
      </c>
      <c r="T18" s="42">
        <f>NWC!T25</f>
        <v>805453.24432998011</v>
      </c>
      <c r="U18"/>
      <c r="V18"/>
      <c r="W18"/>
      <c r="X18"/>
      <c r="Y18"/>
      <c r="Z18"/>
      <c r="AA18"/>
    </row>
    <row r="19" spans="1:27" x14ac:dyDescent="0.15">
      <c r="A19" s="6"/>
      <c r="B19" s="32" t="s">
        <v>170</v>
      </c>
      <c r="C19" s="33" t="str">
        <f t="shared" si="0"/>
        <v>ths RUB</v>
      </c>
      <c r="D19" s="35"/>
      <c r="E19" s="31"/>
      <c r="F19"/>
      <c r="G19"/>
      <c r="H19"/>
      <c r="I19"/>
      <c r="J19"/>
      <c r="K19"/>
      <c r="L19"/>
      <c r="M19" s="30">
        <v>220000</v>
      </c>
      <c r="N19" s="30">
        <v>250000</v>
      </c>
      <c r="O19" s="30">
        <v>300000</v>
      </c>
      <c r="P19" s="42">
        <f ca="1">NWC!P28</f>
        <v>200578.35431777616</v>
      </c>
      <c r="Q19" s="42">
        <f ca="1">NWC!Q28</f>
        <v>30024.403867305642</v>
      </c>
      <c r="R19" s="42">
        <f ca="1">NWC!R28</f>
        <v>30564.220177121002</v>
      </c>
      <c r="S19" s="42">
        <f ca="1">NWC!S28</f>
        <v>40889.385998775528</v>
      </c>
      <c r="T19" s="42">
        <f ca="1">NWC!T28</f>
        <v>62366.395992734862</v>
      </c>
      <c r="U19"/>
      <c r="V19"/>
      <c r="W19"/>
      <c r="X19"/>
      <c r="Y19"/>
      <c r="Z19"/>
      <c r="AA19"/>
    </row>
    <row r="20" spans="1:27" x14ac:dyDescent="0.15">
      <c r="A20" s="6"/>
      <c r="B20" s="32" t="s">
        <v>171</v>
      </c>
      <c r="C20" s="33" t="str">
        <f t="shared" si="0"/>
        <v>ths RUB</v>
      </c>
      <c r="D20" s="35"/>
      <c r="E20" s="31"/>
      <c r="F20"/>
      <c r="G20"/>
      <c r="H20"/>
      <c r="I20"/>
      <c r="J20"/>
      <c r="K20"/>
      <c r="L20"/>
      <c r="M20" s="30">
        <v>40000</v>
      </c>
      <c r="N20" s="30">
        <v>40000</v>
      </c>
      <c r="O20" s="30">
        <v>40000</v>
      </c>
      <c r="P20" s="42">
        <f>NWC!P30</f>
        <v>40000</v>
      </c>
      <c r="Q20" s="42">
        <f>NWC!Q30</f>
        <v>40000</v>
      </c>
      <c r="R20" s="42">
        <f>NWC!R30</f>
        <v>40000</v>
      </c>
      <c r="S20" s="42">
        <f>NWC!S30</f>
        <v>40000</v>
      </c>
      <c r="T20" s="42">
        <f>NWC!T30</f>
        <v>40000</v>
      </c>
      <c r="U20"/>
      <c r="V20"/>
      <c r="W20"/>
      <c r="X20"/>
      <c r="Y20"/>
      <c r="Z20"/>
      <c r="AA20"/>
    </row>
    <row r="21" spans="1:27" x14ac:dyDescent="0.15">
      <c r="A21" s="6"/>
      <c r="B21" s="32" t="s">
        <v>172</v>
      </c>
      <c r="C21" s="33" t="str">
        <f t="shared" si="0"/>
        <v>ths RUB</v>
      </c>
      <c r="D21" s="35"/>
      <c r="E21" s="31"/>
      <c r="F21"/>
      <c r="G21"/>
      <c r="H21"/>
      <c r="I21"/>
      <c r="J21"/>
      <c r="K21"/>
      <c r="L21"/>
      <c r="M21" s="30">
        <v>100369.6514940699</v>
      </c>
      <c r="N21" s="30">
        <v>101725.74688585001</v>
      </c>
      <c r="O21" s="30">
        <v>120000</v>
      </c>
      <c r="P21" s="42">
        <f ca="1">NWC!P32+CF!P44</f>
        <v>68271.403569388887</v>
      </c>
      <c r="Q21" s="42">
        <f ca="1">NWC!Q32+CF!Q44</f>
        <v>260025.72127911236</v>
      </c>
      <c r="R21" s="42">
        <f ca="1">NWC!R32+CF!R44</f>
        <v>328867.8246075596</v>
      </c>
      <c r="S21" s="42">
        <f ca="1">NWC!S32+CF!S44</f>
        <v>729732.03439623828</v>
      </c>
      <c r="T21" s="42">
        <f ca="1">NWC!T32+CF!T44</f>
        <v>1123534.5895022128</v>
      </c>
      <c r="U21"/>
      <c r="V21"/>
      <c r="W21"/>
      <c r="X21"/>
      <c r="Y21"/>
      <c r="Z21"/>
      <c r="AA21"/>
    </row>
    <row r="22" spans="1:27" x14ac:dyDescent="0.15">
      <c r="A22" s="6"/>
      <c r="B22" s="32" t="s">
        <v>173</v>
      </c>
      <c r="C22" s="33" t="str">
        <f t="shared" si="0"/>
        <v>ths RUB</v>
      </c>
      <c r="D22" s="35"/>
      <c r="E22" s="31"/>
      <c r="F22"/>
      <c r="G22"/>
      <c r="H22"/>
      <c r="I22"/>
      <c r="J22"/>
      <c r="K22"/>
      <c r="L22"/>
      <c r="M22" s="30">
        <v>70000</v>
      </c>
      <c r="N22" s="30">
        <v>75000</v>
      </c>
      <c r="O22" s="30">
        <v>80000</v>
      </c>
      <c r="P22" s="42">
        <f>NWC!P36</f>
        <v>80000</v>
      </c>
      <c r="Q22" s="42">
        <f>NWC!Q36</f>
        <v>80000</v>
      </c>
      <c r="R22" s="42">
        <f>NWC!R36</f>
        <v>80000</v>
      </c>
      <c r="S22" s="42">
        <f>NWC!S36</f>
        <v>80000</v>
      </c>
      <c r="T22" s="42">
        <f>NWC!T36</f>
        <v>80000</v>
      </c>
      <c r="U22"/>
      <c r="V22"/>
      <c r="W22"/>
      <c r="X22"/>
      <c r="Y22"/>
      <c r="Z22"/>
      <c r="AA22"/>
    </row>
    <row r="23" spans="1:27" customFormat="1" ht="14" thickBot="1" x14ac:dyDescent="0.2">
      <c r="A23" s="6"/>
      <c r="B23" s="94" t="s">
        <v>174</v>
      </c>
      <c r="C23" s="104" t="str">
        <f t="shared" si="0"/>
        <v>ths RUB</v>
      </c>
      <c r="D23" s="94"/>
      <c r="E23" s="94"/>
      <c r="F23" s="94"/>
      <c r="G23" s="94"/>
      <c r="H23" s="94"/>
      <c r="I23" s="94"/>
      <c r="J23" s="94"/>
      <c r="K23" s="94"/>
      <c r="L23" s="94"/>
      <c r="M23" s="95">
        <f>SUM(M10,M15)</f>
        <v>6005369.65149407</v>
      </c>
      <c r="N23" s="95">
        <f>SUM(N10,N15)</f>
        <v>6301725.7468858501</v>
      </c>
      <c r="O23" s="95">
        <f>SUM(O10,O15)</f>
        <v>6670000</v>
      </c>
      <c r="P23" s="95">
        <f ca="1">SUM(P10,P15)</f>
        <v>8442488.5743254274</v>
      </c>
      <c r="Q23" s="95">
        <f t="shared" ref="Q23:T23" ca="1" si="5">SUM(Q10,Q15)</f>
        <v>8877419.4103794824</v>
      </c>
      <c r="R23" s="95">
        <f t="shared" ca="1" si="5"/>
        <v>9700165.3324395306</v>
      </c>
      <c r="S23" s="95">
        <f t="shared" ca="1" si="5"/>
        <v>10333543.536864543</v>
      </c>
      <c r="T23" s="95">
        <f t="shared" ca="1" si="5"/>
        <v>10876229.954591984</v>
      </c>
    </row>
    <row r="24" spans="1:27" x14ac:dyDescent="0.15">
      <c r="A24" s="6"/>
      <c r="B24" s="32"/>
      <c r="C24" s="33"/>
      <c r="D24" s="35"/>
      <c r="E24" s="31"/>
      <c r="F24"/>
      <c r="G24"/>
      <c r="H24"/>
      <c r="I24"/>
      <c r="J24"/>
      <c r="K24"/>
      <c r="L24"/>
      <c r="M24"/>
      <c r="N24"/>
      <c r="O24" s="36"/>
      <c r="U24"/>
      <c r="V24"/>
      <c r="W24"/>
      <c r="X24"/>
      <c r="Y24"/>
      <c r="Z24"/>
      <c r="AA24"/>
    </row>
    <row r="25" spans="1:27" x14ac:dyDescent="0.15">
      <c r="A25" s="6"/>
      <c r="B25" s="15" t="s">
        <v>225</v>
      </c>
      <c r="C25" s="33"/>
      <c r="D25" s="35"/>
      <c r="E25" s="31"/>
      <c r="F25"/>
      <c r="G25"/>
      <c r="H25"/>
      <c r="I25"/>
      <c r="J25"/>
      <c r="K25"/>
      <c r="L25"/>
      <c r="M25"/>
      <c r="N25"/>
      <c r="O25" s="36"/>
      <c r="U25"/>
      <c r="V25"/>
      <c r="W25"/>
      <c r="X25"/>
      <c r="Y25"/>
      <c r="Z25"/>
      <c r="AA25"/>
    </row>
    <row r="26" spans="1:27" customFormat="1" ht="14" thickBot="1" x14ac:dyDescent="0.2">
      <c r="A26" s="6"/>
      <c r="B26" s="94" t="s">
        <v>175</v>
      </c>
      <c r="C26" s="104" t="str">
        <f t="shared" ref="C26:C39" si="6">CurrUnit</f>
        <v>ths RUB</v>
      </c>
      <c r="D26" s="94"/>
      <c r="E26" s="94"/>
      <c r="F26" s="94"/>
      <c r="G26" s="94"/>
      <c r="H26" s="94"/>
      <c r="I26" s="94"/>
      <c r="J26" s="94"/>
      <c r="K26" s="94"/>
      <c r="L26" s="94"/>
      <c r="M26" s="95">
        <f>SUM(M27:M30)</f>
        <v>2395369.65149407</v>
      </c>
      <c r="N26" s="95">
        <f>SUM(N27:N30)</f>
        <v>2761725.7468858501</v>
      </c>
      <c r="O26" s="95">
        <f>SUM(O27:O30)</f>
        <v>3180000.0000000047</v>
      </c>
      <c r="P26" s="95">
        <f t="shared" ref="P26:T26" ca="1" si="7">SUM(P27:P30)</f>
        <v>3712567.8031479446</v>
      </c>
      <c r="Q26" s="95">
        <f t="shared" ca="1" si="7"/>
        <v>4292898.3340657298</v>
      </c>
      <c r="R26" s="95">
        <f t="shared" ca="1" si="7"/>
        <v>5094400.274062301</v>
      </c>
      <c r="S26" s="95">
        <f t="shared" ca="1" si="7"/>
        <v>5896388.385365583</v>
      </c>
      <c r="T26" s="95">
        <f t="shared" ca="1" si="7"/>
        <v>6664472.2903994909</v>
      </c>
    </row>
    <row r="27" spans="1:27" x14ac:dyDescent="0.15">
      <c r="A27" s="6"/>
      <c r="B27" s="32" t="s">
        <v>176</v>
      </c>
      <c r="C27" s="33" t="str">
        <f t="shared" si="6"/>
        <v>ths RUB</v>
      </c>
      <c r="D27" s="35"/>
      <c r="E27" s="31"/>
      <c r="F27"/>
      <c r="G27"/>
      <c r="H27"/>
      <c r="I27"/>
      <c r="J27"/>
      <c r="K27"/>
      <c r="L27"/>
      <c r="M27" s="30">
        <v>140000</v>
      </c>
      <c r="N27" s="30">
        <v>140000</v>
      </c>
      <c r="O27" s="30">
        <v>140000</v>
      </c>
      <c r="P27" s="42">
        <f>O27</f>
        <v>140000</v>
      </c>
      <c r="Q27" s="42">
        <f t="shared" ref="Q27:T27" si="8">P27</f>
        <v>140000</v>
      </c>
      <c r="R27" s="42">
        <f t="shared" si="8"/>
        <v>140000</v>
      </c>
      <c r="S27" s="42">
        <f t="shared" si="8"/>
        <v>140000</v>
      </c>
      <c r="T27" s="42">
        <f t="shared" si="8"/>
        <v>140000</v>
      </c>
      <c r="U27"/>
      <c r="V27"/>
      <c r="W27"/>
      <c r="X27"/>
      <c r="Y27"/>
      <c r="Z27"/>
      <c r="AA27"/>
    </row>
    <row r="28" spans="1:27" x14ac:dyDescent="0.15">
      <c r="A28" s="6"/>
      <c r="B28" s="32" t="s">
        <v>177</v>
      </c>
      <c r="C28" s="33" t="str">
        <f t="shared" si="6"/>
        <v>ths RUB</v>
      </c>
      <c r="D28" s="35"/>
      <c r="E28" s="31"/>
      <c r="F28"/>
      <c r="G28"/>
      <c r="H28"/>
      <c r="I28"/>
      <c r="J28"/>
      <c r="K28"/>
      <c r="L28"/>
      <c r="M28" s="30">
        <v>1000000</v>
      </c>
      <c r="N28" s="30">
        <v>1000000</v>
      </c>
      <c r="O28" s="30">
        <v>1000000</v>
      </c>
      <c r="P28" s="42">
        <f>O28</f>
        <v>1000000</v>
      </c>
      <c r="Q28" s="42">
        <f t="shared" ref="Q28:T28" si="9">P28</f>
        <v>1000000</v>
      </c>
      <c r="R28" s="42">
        <f t="shared" si="9"/>
        <v>1000000</v>
      </c>
      <c r="S28" s="42">
        <f t="shared" si="9"/>
        <v>1000000</v>
      </c>
      <c r="T28" s="42">
        <f t="shared" si="9"/>
        <v>1000000</v>
      </c>
      <c r="U28"/>
      <c r="V28"/>
      <c r="W28"/>
      <c r="X28"/>
      <c r="Y28"/>
      <c r="Z28"/>
      <c r="AA28"/>
    </row>
    <row r="29" spans="1:27" x14ac:dyDescent="0.15">
      <c r="A29" s="6"/>
      <c r="B29" s="32" t="s">
        <v>178</v>
      </c>
      <c r="C29" s="33" t="str">
        <f t="shared" si="6"/>
        <v>ths RUB</v>
      </c>
      <c r="D29" s="34"/>
      <c r="E29" s="31"/>
      <c r="F29"/>
      <c r="G29"/>
      <c r="H29"/>
      <c r="I29"/>
      <c r="J29"/>
      <c r="K29"/>
      <c r="L29"/>
      <c r="M29" s="30">
        <v>286713.4113581907</v>
      </c>
      <c r="N29" s="30">
        <v>366356.09539178014</v>
      </c>
      <c r="O29" s="30">
        <v>418274.25311415456</v>
      </c>
      <c r="P29" s="42">
        <f ca="1">PL!P23</f>
        <v>532567.80314794055</v>
      </c>
      <c r="Q29" s="42">
        <f ca="1">PL!Q23</f>
        <v>580330.5309177849</v>
      </c>
      <c r="R29" s="42">
        <f ca="1">PL!R23</f>
        <v>801501.93999657128</v>
      </c>
      <c r="S29" s="42">
        <f ca="1">PL!S23</f>
        <v>801988.11130328209</v>
      </c>
      <c r="T29" s="42">
        <f ca="1">PL!T23</f>
        <v>768083.90503390785</v>
      </c>
      <c r="U29"/>
      <c r="V29"/>
      <c r="W29"/>
      <c r="X29"/>
      <c r="Y29"/>
      <c r="Z29"/>
      <c r="AA29"/>
    </row>
    <row r="30" spans="1:27" x14ac:dyDescent="0.15">
      <c r="A30" s="6"/>
      <c r="B30" s="32" t="s">
        <v>179</v>
      </c>
      <c r="C30" s="33" t="str">
        <f t="shared" si="6"/>
        <v>ths RUB</v>
      </c>
      <c r="D30" s="34"/>
      <c r="E30" s="31"/>
      <c r="F30"/>
      <c r="G30"/>
      <c r="H30"/>
      <c r="I30"/>
      <c r="J30"/>
      <c r="K30"/>
      <c r="L30"/>
      <c r="M30" s="30">
        <v>968656.24013587902</v>
      </c>
      <c r="N30" s="30">
        <v>1255369.6514940697</v>
      </c>
      <c r="O30" s="30">
        <v>1621725.7468858499</v>
      </c>
      <c r="P30" s="42">
        <f>SUM(O30,O29)</f>
        <v>2040000.0000000044</v>
      </c>
      <c r="Q30" s="42">
        <f t="shared" ref="Q30:T30" ca="1" si="10">SUM(P30,P29)</f>
        <v>2572567.8031479451</v>
      </c>
      <c r="R30" s="42">
        <f t="shared" ca="1" si="10"/>
        <v>3152898.3340657298</v>
      </c>
      <c r="S30" s="42">
        <f t="shared" ca="1" si="10"/>
        <v>3954400.274062301</v>
      </c>
      <c r="T30" s="42">
        <f t="shared" ca="1" si="10"/>
        <v>4756388.385365583</v>
      </c>
      <c r="U30"/>
      <c r="V30"/>
      <c r="W30"/>
      <c r="X30"/>
      <c r="Y30"/>
      <c r="Z30"/>
      <c r="AA30"/>
    </row>
    <row r="31" spans="1:27" customFormat="1" ht="14" thickBot="1" x14ac:dyDescent="0.2">
      <c r="A31" s="6"/>
      <c r="B31" s="94" t="s">
        <v>180</v>
      </c>
      <c r="C31" s="104" t="str">
        <f t="shared" si="6"/>
        <v>ths RUB</v>
      </c>
      <c r="D31" s="94"/>
      <c r="E31" s="94"/>
      <c r="F31" s="94"/>
      <c r="G31" s="94"/>
      <c r="H31" s="94"/>
      <c r="I31" s="94"/>
      <c r="J31" s="94"/>
      <c r="K31" s="94"/>
      <c r="L31" s="94"/>
      <c r="M31" s="95">
        <f>SUM(M32:M33)</f>
        <v>1410000</v>
      </c>
      <c r="N31" s="95">
        <f>SUM(N32:N33)</f>
        <v>1365000</v>
      </c>
      <c r="O31" s="95">
        <f>SUM(O32:O33)</f>
        <v>1270000</v>
      </c>
      <c r="P31" s="95">
        <f t="shared" ref="P31:T31" si="11">SUM(P32:P33)</f>
        <v>3170000</v>
      </c>
      <c r="Q31" s="95">
        <f t="shared" si="11"/>
        <v>2870000</v>
      </c>
      <c r="R31" s="95">
        <f t="shared" si="11"/>
        <v>2570000</v>
      </c>
      <c r="S31" s="95">
        <f t="shared" si="11"/>
        <v>2270000</v>
      </c>
      <c r="T31" s="95">
        <f t="shared" si="11"/>
        <v>1970000</v>
      </c>
    </row>
    <row r="32" spans="1:27" x14ac:dyDescent="0.15">
      <c r="A32" s="6"/>
      <c r="B32" s="32" t="s">
        <v>181</v>
      </c>
      <c r="C32" s="33" t="str">
        <f t="shared" si="6"/>
        <v>ths RUB</v>
      </c>
      <c r="D32" s="34"/>
      <c r="E32" s="31"/>
      <c r="F32"/>
      <c r="G32"/>
      <c r="H32"/>
      <c r="I32"/>
      <c r="J32"/>
      <c r="K32"/>
      <c r="L32"/>
      <c r="M32" s="30">
        <v>1350000</v>
      </c>
      <c r="N32" s="30">
        <v>1300000</v>
      </c>
      <c r="O32" s="30">
        <v>1200000</v>
      </c>
      <c r="P32" s="42">
        <f>Debt!P25</f>
        <v>3100000</v>
      </c>
      <c r="Q32" s="42">
        <f>Debt!Q25</f>
        <v>2800000</v>
      </c>
      <c r="R32" s="42">
        <f>Debt!R25</f>
        <v>2500000</v>
      </c>
      <c r="S32" s="42">
        <f>Debt!S25</f>
        <v>2200000</v>
      </c>
      <c r="T32" s="42">
        <f>Debt!T25</f>
        <v>1900000</v>
      </c>
      <c r="U32"/>
      <c r="V32"/>
      <c r="W32"/>
      <c r="X32"/>
      <c r="Y32"/>
      <c r="Z32"/>
      <c r="AA32"/>
    </row>
    <row r="33" spans="1:28" x14ac:dyDescent="0.15">
      <c r="A33" s="6"/>
      <c r="B33" s="32" t="s">
        <v>182</v>
      </c>
      <c r="C33" s="33" t="str">
        <f t="shared" si="6"/>
        <v>ths RUB</v>
      </c>
      <c r="D33" s="35"/>
      <c r="E33" s="31"/>
      <c r="F33"/>
      <c r="G33"/>
      <c r="H33"/>
      <c r="I33"/>
      <c r="J33"/>
      <c r="K33"/>
      <c r="L33"/>
      <c r="M33" s="30">
        <v>60000</v>
      </c>
      <c r="N33" s="30">
        <v>65000</v>
      </c>
      <c r="O33" s="30">
        <v>70000</v>
      </c>
      <c r="P33" s="42">
        <f>O33</f>
        <v>70000</v>
      </c>
      <c r="Q33" s="42">
        <f t="shared" ref="Q33:T33" si="12">P33</f>
        <v>70000</v>
      </c>
      <c r="R33" s="42">
        <f t="shared" si="12"/>
        <v>70000</v>
      </c>
      <c r="S33" s="42">
        <f t="shared" si="12"/>
        <v>70000</v>
      </c>
      <c r="T33" s="42">
        <f t="shared" si="12"/>
        <v>70000</v>
      </c>
      <c r="U33"/>
      <c r="V33"/>
      <c r="W33"/>
      <c r="X33"/>
      <c r="Y33"/>
      <c r="Z33"/>
      <c r="AA33"/>
    </row>
    <row r="34" spans="1:28" customFormat="1" ht="14" thickBot="1" x14ac:dyDescent="0.2">
      <c r="A34" s="6"/>
      <c r="B34" s="94" t="s">
        <v>183</v>
      </c>
      <c r="C34" s="104" t="str">
        <f t="shared" si="6"/>
        <v>ths RUB</v>
      </c>
      <c r="D34" s="94"/>
      <c r="E34" s="94"/>
      <c r="F34" s="94"/>
      <c r="G34" s="94"/>
      <c r="H34" s="94"/>
      <c r="I34" s="94"/>
      <c r="J34" s="94"/>
      <c r="K34" s="94"/>
      <c r="L34" s="94"/>
      <c r="M34" s="95">
        <f>SUM(M35:M38)</f>
        <v>2200000</v>
      </c>
      <c r="N34" s="95">
        <f>SUM(N35:N38)</f>
        <v>2175000</v>
      </c>
      <c r="O34" s="95">
        <f>SUM(O35:O38)</f>
        <v>2220000</v>
      </c>
      <c r="P34" s="95">
        <f t="shared" ref="P34:T34" ca="1" si="13">SUM(P35:P38)</f>
        <v>1559920.7711774861</v>
      </c>
      <c r="Q34" s="95">
        <f t="shared" ca="1" si="13"/>
        <v>1714521.0763137569</v>
      </c>
      <c r="R34" s="95">
        <f t="shared" ca="1" si="13"/>
        <v>2035765.0583772347</v>
      </c>
      <c r="S34" s="95">
        <f t="shared" ca="1" si="13"/>
        <v>2167155.151498965</v>
      </c>
      <c r="T34" s="95">
        <f t="shared" ca="1" si="13"/>
        <v>2241757.6641924977</v>
      </c>
    </row>
    <row r="35" spans="1:28" x14ac:dyDescent="0.15">
      <c r="A35" s="6"/>
      <c r="B35" s="32" t="s">
        <v>184</v>
      </c>
      <c r="C35" s="33" t="str">
        <f t="shared" si="6"/>
        <v>ths RUB</v>
      </c>
      <c r="D35" s="34"/>
      <c r="E35" s="31"/>
      <c r="F35"/>
      <c r="G35"/>
      <c r="H35"/>
      <c r="I35"/>
      <c r="J35"/>
      <c r="K35"/>
      <c r="L35"/>
      <c r="M35" s="30">
        <v>1000000</v>
      </c>
      <c r="N35" s="30">
        <v>850000</v>
      </c>
      <c r="O35" s="30">
        <v>800000</v>
      </c>
      <c r="P35" s="42">
        <f ca="1">Debt!P16+Debt!P34</f>
        <v>24309.45643899776</v>
      </c>
      <c r="Q35" s="42">
        <f ca="1">Debt!Q16+Debt!Q34</f>
        <v>0</v>
      </c>
      <c r="R35" s="42">
        <f ca="1">Debt!R16+Debt!R34</f>
        <v>0</v>
      </c>
      <c r="S35" s="42">
        <f ca="1">Debt!S16+Debt!S34</f>
        <v>0</v>
      </c>
      <c r="T35" s="42">
        <f ca="1">Debt!T16+Debt!T34</f>
        <v>0</v>
      </c>
    </row>
    <row r="36" spans="1:28" x14ac:dyDescent="0.15">
      <c r="A36" s="6"/>
      <c r="B36" s="32" t="s">
        <v>140</v>
      </c>
      <c r="C36" s="33" t="str">
        <f t="shared" si="6"/>
        <v>ths RUB</v>
      </c>
      <c r="D36" s="35"/>
      <c r="E36" s="31"/>
      <c r="F36"/>
      <c r="G36"/>
      <c r="H36"/>
      <c r="I36"/>
      <c r="J36"/>
      <c r="K36"/>
      <c r="L36"/>
      <c r="M36" s="30">
        <v>750000</v>
      </c>
      <c r="N36" s="30">
        <v>830000</v>
      </c>
      <c r="O36" s="30">
        <v>880000</v>
      </c>
      <c r="P36" s="42">
        <f>NWC!P42</f>
        <v>947040.11383059458</v>
      </c>
      <c r="Q36" s="42">
        <f>NWC!Q42</f>
        <v>1067140.4183869332</v>
      </c>
      <c r="R36" s="42">
        <f>NWC!R42</f>
        <v>1269130.0429149312</v>
      </c>
      <c r="S36" s="42">
        <f>NWC!S42</f>
        <v>1359728.6075476082</v>
      </c>
      <c r="T36" s="42">
        <f>NWC!T42</f>
        <v>1417597.7100207652</v>
      </c>
    </row>
    <row r="37" spans="1:28" x14ac:dyDescent="0.15">
      <c r="A37" s="6"/>
      <c r="B37" s="32" t="s">
        <v>142</v>
      </c>
      <c r="C37" s="33" t="str">
        <f t="shared" si="6"/>
        <v>ths RUB</v>
      </c>
      <c r="D37" s="35"/>
      <c r="E37" s="31"/>
      <c r="F37"/>
      <c r="G37"/>
      <c r="H37"/>
      <c r="I37"/>
      <c r="J37"/>
      <c r="K37"/>
      <c r="L37"/>
      <c r="M37" s="30">
        <v>425000</v>
      </c>
      <c r="N37" s="30">
        <v>460000</v>
      </c>
      <c r="O37" s="30">
        <v>500000</v>
      </c>
      <c r="P37" s="42">
        <f>NWC!P45</f>
        <v>548571.20090789371</v>
      </c>
      <c r="Q37" s="42">
        <f>NWC!Q45</f>
        <v>607380.65792682371</v>
      </c>
      <c r="R37" s="42">
        <f>NWC!R45</f>
        <v>726635.01546230353</v>
      </c>
      <c r="S37" s="42">
        <f>NWC!S45</f>
        <v>767426.54395135678</v>
      </c>
      <c r="T37" s="42">
        <f>NWC!T45</f>
        <v>784159.95417173242</v>
      </c>
      <c r="AB37" s="22"/>
    </row>
    <row r="38" spans="1:28" x14ac:dyDescent="0.15">
      <c r="A38" s="6"/>
      <c r="B38" s="32" t="s">
        <v>185</v>
      </c>
      <c r="C38" s="33" t="str">
        <f t="shared" si="6"/>
        <v>ths RUB</v>
      </c>
      <c r="D38" s="35"/>
      <c r="E38" s="31"/>
      <c r="F38"/>
      <c r="G38"/>
      <c r="H38"/>
      <c r="I38"/>
      <c r="J38"/>
      <c r="K38"/>
      <c r="L38"/>
      <c r="M38" s="30">
        <v>25000</v>
      </c>
      <c r="N38" s="30">
        <v>35000</v>
      </c>
      <c r="O38" s="30">
        <v>40000</v>
      </c>
      <c r="P38" s="42">
        <f>NWC!P48</f>
        <v>40000</v>
      </c>
      <c r="Q38" s="42">
        <f>NWC!Q48</f>
        <v>40000</v>
      </c>
      <c r="R38" s="42">
        <f>NWC!R48</f>
        <v>40000</v>
      </c>
      <c r="S38" s="42">
        <f>NWC!S48</f>
        <v>40000</v>
      </c>
      <c r="T38" s="42">
        <f>NWC!T48</f>
        <v>40000</v>
      </c>
      <c r="AB38" s="22"/>
    </row>
    <row r="39" spans="1:28" customFormat="1" ht="14" thickBot="1" x14ac:dyDescent="0.2">
      <c r="A39" s="6"/>
      <c r="B39" s="94" t="s">
        <v>186</v>
      </c>
      <c r="C39" s="104" t="str">
        <f t="shared" si="6"/>
        <v>ths RUB</v>
      </c>
      <c r="D39" s="94"/>
      <c r="E39" s="94"/>
      <c r="F39" s="94"/>
      <c r="G39" s="94"/>
      <c r="H39" s="94"/>
      <c r="I39" s="94"/>
      <c r="J39" s="94"/>
      <c r="K39" s="94"/>
      <c r="L39" s="94"/>
      <c r="M39" s="95">
        <f>SUM(M26,M31,M34)</f>
        <v>6005369.65149407</v>
      </c>
      <c r="N39" s="95">
        <f>SUM(N26,N31,N34)</f>
        <v>6301725.7468858501</v>
      </c>
      <c r="O39" s="95">
        <f>SUM(O26,O31,O34)</f>
        <v>6670000.0000000047</v>
      </c>
      <c r="P39" s="95">
        <f t="shared" ref="P39:T39" ca="1" si="14">SUM(P26,P31,P34)</f>
        <v>8442488.5743254311</v>
      </c>
      <c r="Q39" s="95">
        <f t="shared" ca="1" si="14"/>
        <v>8877419.4103794862</v>
      </c>
      <c r="R39" s="95">
        <f t="shared" ca="1" si="14"/>
        <v>9700165.3324395362</v>
      </c>
      <c r="S39" s="95">
        <f t="shared" ca="1" si="14"/>
        <v>10333543.536864549</v>
      </c>
      <c r="T39" s="95">
        <f t="shared" ca="1" si="14"/>
        <v>10876229.95459199</v>
      </c>
    </row>
    <row r="40" spans="1:28" x14ac:dyDescent="0.15">
      <c r="A40" s="6"/>
      <c r="B40" s="38" t="s">
        <v>188</v>
      </c>
      <c r="C40" s="105" t="s">
        <v>9</v>
      </c>
      <c r="D40" s="38"/>
      <c r="E40" s="38"/>
      <c r="F40" s="38"/>
      <c r="G40" s="38"/>
      <c r="H40" s="38"/>
      <c r="I40" s="38"/>
      <c r="J40" s="38"/>
      <c r="K40" s="38"/>
      <c r="L40" s="38"/>
      <c r="M40" s="39">
        <f>M39-M23</f>
        <v>0</v>
      </c>
      <c r="N40" s="39">
        <f>N39-N23</f>
        <v>0</v>
      </c>
      <c r="O40" s="39">
        <f>O39-O23</f>
        <v>0</v>
      </c>
      <c r="P40" s="39">
        <f ca="1">P39-P23</f>
        <v>0</v>
      </c>
      <c r="Q40" s="39">
        <f t="shared" ref="Q40:T40" ca="1" si="15">Q39-Q23</f>
        <v>0</v>
      </c>
      <c r="R40" s="39">
        <f t="shared" ca="1" si="15"/>
        <v>0</v>
      </c>
      <c r="S40" s="39">
        <f t="shared" ca="1" si="15"/>
        <v>0</v>
      </c>
      <c r="T40" s="39">
        <f t="shared" ca="1" si="15"/>
        <v>0</v>
      </c>
      <c r="AB40" s="22"/>
    </row>
  </sheetData>
  <conditionalFormatting sqref="M7:T7">
    <cfRule type="expression" dxfId="24" priority="1">
      <formula>(#REF!&lt;=date_Valuation)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6" tint="-0.249977111117893"/>
  </sheetPr>
  <dimension ref="A1:AJ37"/>
  <sheetViews>
    <sheetView showGridLines="0" zoomScale="80" zoomScaleNormal="80" workbookViewId="0">
      <pane xSplit="3" ySplit="7" topLeftCell="M8" activePane="bottomRight" state="frozen"/>
      <selection activeCell="M7" sqref="M7"/>
      <selection pane="topRight" activeCell="M7" sqref="M7"/>
      <selection pane="bottomLeft" activeCell="M7" sqref="M7"/>
      <selection pane="bottomRight" activeCell="R9" sqref="R9"/>
    </sheetView>
  </sheetViews>
  <sheetFormatPr baseColWidth="10" defaultColWidth="0" defaultRowHeight="13" outlineLevelRow="1" outlineLevelCol="1" x14ac:dyDescent="0.15"/>
  <cols>
    <col min="1" max="1" width="5.6640625" style="22" customWidth="1"/>
    <col min="2" max="2" width="45.1640625" style="22" customWidth="1"/>
    <col min="3" max="4" width="10.33203125" style="23" customWidth="1"/>
    <col min="5" max="5" width="22.33203125" style="22" customWidth="1"/>
    <col min="6" max="6" width="18.33203125" style="22" customWidth="1"/>
    <col min="7" max="11" width="11.33203125" style="22" hidden="1" customWidth="1" outlineLevel="1"/>
    <col min="12" max="12" width="11.33203125" style="22" customWidth="1" collapsed="1"/>
    <col min="13" max="17" width="11.33203125" style="22" customWidth="1"/>
    <col min="18" max="19" width="11.33203125" style="22" bestFit="1" customWidth="1"/>
    <col min="20" max="20" width="11.6640625" style="22" customWidth="1"/>
    <col min="21" max="27" width="10.6640625" style="22" customWidth="1"/>
    <col min="28" max="28" width="9.33203125" customWidth="1"/>
    <col min="29" max="36" width="0" hidden="1" customWidth="1"/>
    <col min="37" max="16384" width="9.33203125" hidden="1"/>
  </cols>
  <sheetData>
    <row r="1" spans="1:27" ht="23" outlineLevel="1" x14ac:dyDescent="0.25">
      <c r="A1" s="8" t="s">
        <v>500</v>
      </c>
      <c r="F1" s="9"/>
      <c r="G1" s="9"/>
      <c r="H1" s="9"/>
      <c r="I1" s="9"/>
      <c r="J1" s="9"/>
      <c r="K1" s="9"/>
      <c r="U1"/>
      <c r="V1"/>
      <c r="W1"/>
      <c r="X1"/>
      <c r="Y1"/>
      <c r="Z1"/>
      <c r="AA1"/>
    </row>
    <row r="2" spans="1:27" s="19" customFormat="1" outlineLevel="1" x14ac:dyDescent="0.15">
      <c r="A2" s="24"/>
      <c r="B2" s="24"/>
      <c r="C2" s="24"/>
      <c r="D2" s="24"/>
      <c r="E2" s="22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</row>
    <row r="3" spans="1:27" outlineLevel="1" x14ac:dyDescent="0.15">
      <c r="A3" s="1"/>
      <c r="B3" s="1"/>
      <c r="C3" s="1"/>
      <c r="D3" s="1"/>
      <c r="F3" s="11"/>
      <c r="G3" s="11"/>
      <c r="H3" s="11"/>
      <c r="I3" s="11"/>
      <c r="J3" s="11"/>
      <c r="K3" s="11"/>
      <c r="M3" s="10"/>
      <c r="N3" s="10"/>
      <c r="O3" s="10"/>
      <c r="P3" s="10"/>
      <c r="Q3" s="10"/>
      <c r="R3" s="10"/>
      <c r="S3" s="10"/>
      <c r="T3" s="10"/>
      <c r="U3"/>
      <c r="V3"/>
      <c r="W3"/>
      <c r="X3"/>
      <c r="Y3"/>
      <c r="Z3"/>
      <c r="AA3"/>
    </row>
    <row r="4" spans="1:27" outlineLevel="1" x14ac:dyDescent="0.15">
      <c r="A4" s="1"/>
      <c r="B4" s="1"/>
      <c r="C4" s="1"/>
      <c r="D4" s="1"/>
      <c r="F4" s="11"/>
      <c r="G4" s="11"/>
      <c r="H4" s="11"/>
      <c r="I4" s="11"/>
      <c r="J4" s="11"/>
      <c r="K4" s="11"/>
      <c r="M4" s="12"/>
      <c r="N4" s="12"/>
      <c r="O4" s="12"/>
      <c r="P4" s="12"/>
      <c r="Q4" s="12"/>
      <c r="R4" s="12"/>
      <c r="S4" s="12"/>
      <c r="T4" s="12"/>
      <c r="U4"/>
      <c r="V4"/>
      <c r="W4"/>
      <c r="X4"/>
      <c r="Y4"/>
      <c r="Z4"/>
      <c r="AA4"/>
    </row>
    <row r="5" spans="1:27" outlineLevel="1" x14ac:dyDescent="0.15">
      <c r="A5" s="18"/>
      <c r="B5" s="2"/>
      <c r="C5" s="2"/>
      <c r="D5" s="2"/>
      <c r="F5" s="11"/>
      <c r="G5" s="11"/>
      <c r="H5" s="11"/>
      <c r="I5" s="11"/>
      <c r="J5" s="11"/>
      <c r="K5" s="11"/>
      <c r="L5" s="10"/>
      <c r="M5" s="10"/>
      <c r="N5" s="10"/>
      <c r="O5" s="10"/>
      <c r="P5" s="10"/>
      <c r="Q5" s="10"/>
      <c r="R5" s="10"/>
      <c r="S5" s="10"/>
      <c r="T5" s="10"/>
      <c r="U5"/>
      <c r="V5"/>
      <c r="W5"/>
      <c r="X5"/>
      <c r="Y5"/>
      <c r="Z5"/>
      <c r="AA5"/>
    </row>
    <row r="6" spans="1:27" outlineLevel="1" x14ac:dyDescent="0.15">
      <c r="A6" s="3"/>
      <c r="B6" s="4"/>
      <c r="C6" s="4"/>
      <c r="D6" s="4"/>
      <c r="F6" s="11"/>
      <c r="G6" s="11"/>
      <c r="H6" s="11"/>
      <c r="I6" s="11"/>
      <c r="J6" s="11"/>
      <c r="K6" s="11"/>
      <c r="L6" s="13"/>
      <c r="M6" s="10"/>
      <c r="N6" s="10"/>
      <c r="O6" s="10"/>
      <c r="P6" s="10"/>
      <c r="Q6" s="10"/>
      <c r="R6" s="10"/>
      <c r="S6" s="10"/>
      <c r="T6" s="10"/>
      <c r="U6"/>
      <c r="V6"/>
      <c r="W6"/>
      <c r="X6"/>
      <c r="Y6"/>
      <c r="Z6"/>
      <c r="AA6"/>
    </row>
    <row r="7" spans="1:27" ht="15" thickBot="1" x14ac:dyDescent="0.2">
      <c r="A7" s="5" t="s">
        <v>0</v>
      </c>
      <c r="B7" s="5" t="s">
        <v>106</v>
      </c>
      <c r="C7" s="21" t="s">
        <v>107</v>
      </c>
      <c r="D7" s="21" t="s">
        <v>108</v>
      </c>
      <c r="E7" s="5" t="s">
        <v>109</v>
      </c>
      <c r="F7" s="21" t="s">
        <v>110</v>
      </c>
      <c r="G7" s="21" t="s">
        <v>111</v>
      </c>
      <c r="H7" s="21" t="s">
        <v>112</v>
      </c>
      <c r="I7" s="21" t="s">
        <v>113</v>
      </c>
      <c r="J7" s="21" t="s">
        <v>114</v>
      </c>
      <c r="K7" s="21" t="s">
        <v>115</v>
      </c>
      <c r="L7" s="21" t="s">
        <v>116</v>
      </c>
      <c r="M7" s="28" t="str">
        <f>IF(Assumptions!M31=1,"F ","A ") &amp; NameOfPeriod</f>
        <v>A 2017</v>
      </c>
      <c r="N7" s="28" t="str">
        <f>IF(Assumptions!N31=1,"F ","A ") &amp; NameOfPeriod</f>
        <v>A 2018</v>
      </c>
      <c r="O7" s="28" t="str">
        <f>IF(Assumptions!O31=1,"F ","A ") &amp; NameOfPeriod</f>
        <v>A 2019</v>
      </c>
      <c r="P7" s="28" t="str">
        <f>IF(Assumptions!P31=1,"F ","A ") &amp; NameOfPeriod</f>
        <v>F 2020</v>
      </c>
      <c r="Q7" s="28" t="str">
        <f>IF(Assumptions!Q31=1,"F ","A ") &amp; NameOfPeriod</f>
        <v>F 2021</v>
      </c>
      <c r="R7" s="28" t="str">
        <f>IF(Assumptions!R31=1,"F ","A ") &amp; NameOfPeriod</f>
        <v>F 2022</v>
      </c>
      <c r="S7" s="28" t="str">
        <f>IF(Assumptions!S31=1,"F ","A ") &amp; NameOfPeriod</f>
        <v>F 2023</v>
      </c>
      <c r="T7" s="28" t="str">
        <f>IF(Assumptions!T31=1,"F ","A ") &amp; NameOfPeriod</f>
        <v>F 2024</v>
      </c>
      <c r="U7"/>
      <c r="V7"/>
      <c r="W7"/>
      <c r="X7"/>
      <c r="Y7"/>
      <c r="Z7"/>
      <c r="AA7"/>
    </row>
    <row r="8" spans="1:27" x14ac:dyDescent="0.15">
      <c r="A8" s="6"/>
      <c r="B8" s="6"/>
      <c r="C8" s="7"/>
      <c r="D8" s="7"/>
      <c r="E8" s="7"/>
      <c r="U8"/>
      <c r="V8"/>
      <c r="W8"/>
      <c r="X8"/>
      <c r="Y8"/>
      <c r="Z8"/>
      <c r="AA8"/>
    </row>
    <row r="9" spans="1:27" x14ac:dyDescent="0.15">
      <c r="B9" s="22" t="s">
        <v>95</v>
      </c>
      <c r="C9" s="23" t="str">
        <f>CurrUnit</f>
        <v>ths RUB</v>
      </c>
      <c r="M9" s="30">
        <v>5600603.4207021911</v>
      </c>
      <c r="N9" s="30">
        <v>5895372.0217917804</v>
      </c>
      <c r="O9" s="30">
        <v>6205654.7597808214</v>
      </c>
      <c r="P9" s="153">
        <f>Revenue!P61</f>
        <v>6827140.3569388893</v>
      </c>
      <c r="Q9" s="153">
        <f>Revenue!Q61</f>
        <v>7538389.3417247999</v>
      </c>
      <c r="R9" s="153">
        <f>Revenue!R61</f>
        <v>9018492.0846541096</v>
      </c>
      <c r="S9" s="153">
        <f>Revenue!S61</f>
        <v>9524768.3705077656</v>
      </c>
      <c r="T9" s="153">
        <f>Revenue!T61</f>
        <v>9759116.1558626182</v>
      </c>
    </row>
    <row r="10" spans="1:27" x14ac:dyDescent="0.15">
      <c r="B10" s="22" t="s">
        <v>189</v>
      </c>
      <c r="C10" s="23" t="str">
        <f>CurrUnit</f>
        <v>ths RUB</v>
      </c>
      <c r="M10" s="61">
        <v>-4617598.0093440004</v>
      </c>
      <c r="N10" s="61">
        <v>-4809997.9264000002</v>
      </c>
      <c r="O10" s="61">
        <v>-5010414.5066666668</v>
      </c>
      <c r="P10" s="154">
        <f>-OpEx</f>
        <v>-5409276.258625539</v>
      </c>
      <c r="Q10" s="154">
        <f>-OpEx</f>
        <v>-6084423.59158492</v>
      </c>
      <c r="R10" s="154">
        <f>-OpEx</f>
        <v>-7247430.1623474732</v>
      </c>
      <c r="S10" s="154">
        <f>-OpEx</f>
        <v>-7767266.7544407733</v>
      </c>
      <c r="T10" s="154">
        <f>-OpEx</f>
        <v>-8119765.7156046052</v>
      </c>
    </row>
    <row r="11" spans="1:27" ht="14" thickBot="1" x14ac:dyDescent="0.2">
      <c r="B11" s="84" t="s">
        <v>190</v>
      </c>
      <c r="C11" s="97" t="str">
        <f>CurrUnit</f>
        <v>ths RUB</v>
      </c>
      <c r="D11" s="85"/>
      <c r="E11" s="84"/>
      <c r="F11" s="87"/>
      <c r="G11" s="87"/>
      <c r="H11" s="87"/>
      <c r="I11" s="84"/>
      <c r="J11" s="84"/>
      <c r="K11" s="84"/>
      <c r="L11" s="84"/>
      <c r="M11" s="86">
        <f>M9+M10</f>
        <v>983005.4113581907</v>
      </c>
      <c r="N11" s="86">
        <f>N9+N10</f>
        <v>1085374.0953917801</v>
      </c>
      <c r="O11" s="86">
        <f>O9+O10</f>
        <v>1195240.2531141546</v>
      </c>
      <c r="P11" s="86">
        <f>P9+P10</f>
        <v>1417864.0983133502</v>
      </c>
      <c r="Q11" s="86">
        <f t="shared" ref="Q11:T11" si="0">Q9+Q10</f>
        <v>1453965.75013988</v>
      </c>
      <c r="R11" s="86">
        <f t="shared" si="0"/>
        <v>1771061.9223066363</v>
      </c>
      <c r="S11" s="86">
        <f t="shared" si="0"/>
        <v>1757501.6160669923</v>
      </c>
      <c r="T11" s="86">
        <f t="shared" si="0"/>
        <v>1639350.4402580131</v>
      </c>
    </row>
    <row r="12" spans="1:27" x14ac:dyDescent="0.15">
      <c r="B12" s="88" t="s">
        <v>191</v>
      </c>
      <c r="C12" s="89" t="s">
        <v>1</v>
      </c>
      <c r="D12" s="89"/>
      <c r="E12" s="90"/>
      <c r="F12" s="91"/>
      <c r="G12" s="91"/>
      <c r="H12" s="91"/>
      <c r="I12" s="91"/>
      <c r="J12" s="91"/>
      <c r="K12" s="91"/>
      <c r="L12" s="91"/>
      <c r="M12" s="92">
        <f>M11/M9</f>
        <v>0.17551776791132689</v>
      </c>
      <c r="N12" s="92">
        <f>N11/N9</f>
        <v>0.18410612449558397</v>
      </c>
      <c r="O12" s="92">
        <f>O11/O9</f>
        <v>0.19260501903208832</v>
      </c>
      <c r="P12" s="92">
        <f>P11/P9</f>
        <v>0.20768052569364245</v>
      </c>
      <c r="Q12" s="92">
        <f t="shared" ref="Q12:T12" si="1">Q11/Q9</f>
        <v>0.19287485485688771</v>
      </c>
      <c r="R12" s="92">
        <f t="shared" si="1"/>
        <v>0.19638115836684938</v>
      </c>
      <c r="S12" s="92">
        <f t="shared" si="1"/>
        <v>0.18451909250715981</v>
      </c>
      <c r="T12" s="92">
        <f t="shared" si="1"/>
        <v>0.16798144566331472</v>
      </c>
    </row>
    <row r="13" spans="1:27" x14ac:dyDescent="0.15">
      <c r="B13" s="22" t="s">
        <v>192</v>
      </c>
      <c r="C13" s="23" t="str">
        <f>CurrUnit</f>
        <v>ths RUB</v>
      </c>
      <c r="E13" s="27"/>
      <c r="M13" s="30">
        <v>-100292</v>
      </c>
      <c r="N13" s="30">
        <v>-105018</v>
      </c>
      <c r="O13" s="30">
        <v>-109966</v>
      </c>
      <c r="P13" s="153">
        <f>-SGA</f>
        <v>-116263.21087238802</v>
      </c>
      <c r="Q13" s="153">
        <f>-SGA</f>
        <v>-124833.7432103013</v>
      </c>
      <c r="R13" s="153">
        <f>-SGA</f>
        <v>-137122.88427996915</v>
      </c>
      <c r="S13" s="153">
        <f>-SGA</f>
        <v>-144442.59914925782</v>
      </c>
      <c r="T13" s="153">
        <f>-SGA</f>
        <v>-151258.90541875601</v>
      </c>
    </row>
    <row r="14" spans="1:27" x14ac:dyDescent="0.15">
      <c r="B14" s="22" t="s">
        <v>193</v>
      </c>
      <c r="C14" s="23" t="str">
        <f>CurrUnit</f>
        <v>ths RUB</v>
      </c>
      <c r="M14" s="30">
        <v>2000</v>
      </c>
      <c r="N14" s="30">
        <v>2500</v>
      </c>
      <c r="O14" s="30">
        <v>3000</v>
      </c>
      <c r="P14" s="153">
        <f>SGA!P45</f>
        <v>3147.6758475900588</v>
      </c>
      <c r="Q14" s="153">
        <f>SGA!Q45</f>
        <v>3297.0249147378845</v>
      </c>
      <c r="R14" s="153">
        <f>SGA!R45</f>
        <v>3434.0867668844767</v>
      </c>
      <c r="S14" s="153">
        <f>SGA!S45</f>
        <v>3574.8282259847529</v>
      </c>
      <c r="T14" s="153">
        <f>SGA!T45</f>
        <v>3732.3072260822482</v>
      </c>
    </row>
    <row r="15" spans="1:27" x14ac:dyDescent="0.15">
      <c r="B15" s="22" t="s">
        <v>194</v>
      </c>
      <c r="C15" s="23" t="str">
        <f>CurrUnit</f>
        <v>ths RUB</v>
      </c>
      <c r="M15" s="61">
        <v>-23000</v>
      </c>
      <c r="N15" s="61">
        <v>-21500</v>
      </c>
      <c r="O15" s="61">
        <v>-20000</v>
      </c>
      <c r="P15" s="154">
        <f>-TAX!P61</f>
        <v>-14662.645161290322</v>
      </c>
      <c r="Q15" s="154">
        <f>-TAX!Q61</f>
        <v>-15376.58064516129</v>
      </c>
      <c r="R15" s="154">
        <f>-TAX!R61</f>
        <v>-15523.483870967742</v>
      </c>
      <c r="S15" s="154">
        <f>-TAX!S61</f>
        <v>-15114.709677419354</v>
      </c>
      <c r="T15" s="154">
        <f>-TAX!T61</f>
        <v>-14705.935483870968</v>
      </c>
    </row>
    <row r="16" spans="1:27" ht="14" thickBot="1" x14ac:dyDescent="0.2">
      <c r="B16" s="84" t="s">
        <v>195</v>
      </c>
      <c r="C16" s="97" t="str">
        <f>CurrUnit</f>
        <v>ths RUB</v>
      </c>
      <c r="D16" s="85"/>
      <c r="E16" s="84"/>
      <c r="F16" s="84"/>
      <c r="G16" s="84"/>
      <c r="H16" s="84"/>
      <c r="I16" s="84"/>
      <c r="J16" s="84"/>
      <c r="K16" s="84"/>
      <c r="L16" s="84"/>
      <c r="M16" s="86">
        <f>M11+M13+M14+M15</f>
        <v>861713.4113581907</v>
      </c>
      <c r="N16" s="86">
        <f>N11+N13+N14+N15</f>
        <v>961356.09539178014</v>
      </c>
      <c r="O16" s="86">
        <f>O11+O13+O14+O15</f>
        <v>1068274.2531141546</v>
      </c>
      <c r="P16" s="86">
        <f>P11+P13+P14+P15</f>
        <v>1290085.9181272618</v>
      </c>
      <c r="Q16" s="86">
        <f t="shared" ref="Q16:T16" si="2">Q11+Q13+Q14+Q15</f>
        <v>1317052.4511991553</v>
      </c>
      <c r="R16" s="86">
        <f t="shared" si="2"/>
        <v>1621849.6409225839</v>
      </c>
      <c r="S16" s="86">
        <f t="shared" si="2"/>
        <v>1601519.1354662997</v>
      </c>
      <c r="T16" s="86">
        <f t="shared" si="2"/>
        <v>1477117.9065814684</v>
      </c>
    </row>
    <row r="17" spans="1:28" x14ac:dyDescent="0.15">
      <c r="B17" s="88" t="s">
        <v>196</v>
      </c>
      <c r="C17" s="89" t="s">
        <v>1</v>
      </c>
      <c r="D17" s="89"/>
      <c r="E17" s="91"/>
      <c r="F17" s="91"/>
      <c r="G17" s="91"/>
      <c r="H17" s="91"/>
      <c r="I17" s="91"/>
      <c r="J17" s="91"/>
      <c r="K17" s="91"/>
      <c r="L17" s="91"/>
      <c r="M17" s="92">
        <f>M16/M9</f>
        <v>0.15386081581369154</v>
      </c>
      <c r="N17" s="92">
        <f>N16/N9</f>
        <v>0.16306962339920242</v>
      </c>
      <c r="O17" s="92">
        <f>O16/O9</f>
        <v>0.17214529239326956</v>
      </c>
      <c r="P17" s="92">
        <f t="shared" ref="P17:T17" si="3">P16/P9</f>
        <v>0.18896431751488152</v>
      </c>
      <c r="Q17" s="92">
        <f t="shared" si="3"/>
        <v>0.17471271268907568</v>
      </c>
      <c r="R17" s="92">
        <f t="shared" si="3"/>
        <v>0.17983601090944323</v>
      </c>
      <c r="S17" s="92">
        <f t="shared" si="3"/>
        <v>0.16814258081332456</v>
      </c>
      <c r="T17" s="92">
        <f t="shared" si="3"/>
        <v>0.15135775443087801</v>
      </c>
    </row>
    <row r="18" spans="1:28" x14ac:dyDescent="0.15">
      <c r="B18" s="22" t="s">
        <v>197</v>
      </c>
      <c r="C18" s="23" t="str">
        <f t="shared" ref="C18:C23" si="4">CurrUnit</f>
        <v>ths RUB</v>
      </c>
      <c r="M18" s="30">
        <v>-291000</v>
      </c>
      <c r="N18" s="30">
        <v>-291000</v>
      </c>
      <c r="O18" s="30">
        <v>-291000</v>
      </c>
      <c r="P18" s="118">
        <f ca="1">DA</f>
        <v>-292934.61817110161</v>
      </c>
      <c r="Q18" s="118">
        <f ca="1">DA</f>
        <v>-217166.5336395005</v>
      </c>
      <c r="R18" s="118">
        <f ca="1">DA</f>
        <v>-273088.06807716395</v>
      </c>
      <c r="S18" s="118">
        <f ca="1">DA</f>
        <v>-281196.17618527205</v>
      </c>
      <c r="T18" s="118">
        <f ca="1">DA</f>
        <v>-229480.34063140838</v>
      </c>
    </row>
    <row r="19" spans="1:28" ht="14" thickBot="1" x14ac:dyDescent="0.2">
      <c r="B19" s="84" t="s">
        <v>198</v>
      </c>
      <c r="C19" s="97" t="str">
        <f t="shared" si="4"/>
        <v>ths RUB</v>
      </c>
      <c r="D19" s="85"/>
      <c r="E19" s="84"/>
      <c r="F19" s="87"/>
      <c r="G19" s="87"/>
      <c r="H19" s="87"/>
      <c r="I19" s="84"/>
      <c r="J19" s="84"/>
      <c r="K19" s="84"/>
      <c r="L19" s="84"/>
      <c r="M19" s="86">
        <f>M16+M18</f>
        <v>570713.4113581907</v>
      </c>
      <c r="N19" s="86">
        <f>N16+N18</f>
        <v>670356.09539178014</v>
      </c>
      <c r="O19" s="86">
        <f>O16+O18</f>
        <v>777274.25311415456</v>
      </c>
      <c r="P19" s="86">
        <f t="shared" ref="P19:T19" ca="1" si="5">P16+P18</f>
        <v>997151.29995616013</v>
      </c>
      <c r="Q19" s="86">
        <f t="shared" ca="1" si="5"/>
        <v>1099885.9175596549</v>
      </c>
      <c r="R19" s="86">
        <f t="shared" ca="1" si="5"/>
        <v>1348761.5728454199</v>
      </c>
      <c r="S19" s="86">
        <f t="shared" ca="1" si="5"/>
        <v>1320322.9592810278</v>
      </c>
      <c r="T19" s="86">
        <f t="shared" ca="1" si="5"/>
        <v>1247637.56595006</v>
      </c>
      <c r="U19" s="22" t="s">
        <v>198</v>
      </c>
    </row>
    <row r="20" spans="1:28" x14ac:dyDescent="0.15">
      <c r="B20" s="22" t="s">
        <v>199</v>
      </c>
      <c r="C20" s="23" t="str">
        <f t="shared" si="4"/>
        <v>ths RUB</v>
      </c>
      <c r="M20" s="30">
        <v>-235000</v>
      </c>
      <c r="N20" s="30">
        <v>-215000</v>
      </c>
      <c r="O20" s="30">
        <v>-200000</v>
      </c>
      <c r="P20" s="153">
        <f>-SUM(Debt!P18,Debt!P27,Debt!P36)</f>
        <v>-292500</v>
      </c>
      <c r="Q20" s="153">
        <f ca="1">-SUM(Debt!Q18,Debt!Q27,Debt!Q36)</f>
        <v>-327903.32390145969</v>
      </c>
      <c r="R20" s="153">
        <f ca="1">-SUM(Debt!R18,Debt!R27,Debt!R36)</f>
        <v>-291500</v>
      </c>
      <c r="S20" s="153">
        <f ca="1">-SUM(Debt!S18,Debt!S27,Debt!S36)</f>
        <v>-258500</v>
      </c>
      <c r="T20" s="153">
        <f ca="1">-SUM(Debt!T18,Debt!T27,Debt!T36)</f>
        <v>-225500</v>
      </c>
      <c r="U20" s="22" t="s">
        <v>504</v>
      </c>
    </row>
    <row r="21" spans="1:28" ht="14" thickBot="1" x14ac:dyDescent="0.2">
      <c r="B21" s="84" t="s">
        <v>200</v>
      </c>
      <c r="C21" s="97" t="str">
        <f t="shared" si="4"/>
        <v>ths RUB</v>
      </c>
      <c r="D21" s="85"/>
      <c r="E21" s="84"/>
      <c r="F21" s="87"/>
      <c r="G21" s="87"/>
      <c r="H21" s="87"/>
      <c r="I21" s="84"/>
      <c r="J21" s="84"/>
      <c r="K21" s="84"/>
      <c r="L21" s="84"/>
      <c r="M21" s="86">
        <f>M19+M20</f>
        <v>335713.4113581907</v>
      </c>
      <c r="N21" s="86">
        <f>N19+N20</f>
        <v>455356.09539178014</v>
      </c>
      <c r="O21" s="86">
        <f>O19+O20</f>
        <v>577274.25311415456</v>
      </c>
      <c r="P21" s="86">
        <f t="shared" ref="P21:T21" ca="1" si="6">P19+P20</f>
        <v>704651.29995616013</v>
      </c>
      <c r="Q21" s="86">
        <f t="shared" ca="1" si="6"/>
        <v>771982.59365819523</v>
      </c>
      <c r="R21" s="86">
        <f t="shared" ca="1" si="6"/>
        <v>1057261.5728454199</v>
      </c>
      <c r="S21" s="86">
        <f t="shared" ca="1" si="6"/>
        <v>1061822.9592810278</v>
      </c>
      <c r="T21" s="86">
        <f t="shared" ca="1" si="6"/>
        <v>1022137.56595006</v>
      </c>
    </row>
    <row r="22" spans="1:28" x14ac:dyDescent="0.15">
      <c r="B22" s="22" t="s">
        <v>201</v>
      </c>
      <c r="C22" s="23" t="str">
        <f t="shared" si="4"/>
        <v>ths RUB</v>
      </c>
      <c r="M22" s="30">
        <v>-140000</v>
      </c>
      <c r="N22" s="30">
        <v>-160000</v>
      </c>
      <c r="O22" s="30">
        <v>-210000</v>
      </c>
      <c r="P22" s="153">
        <f ca="1">-TAX!P88</f>
        <v>-172083.49680821958</v>
      </c>
      <c r="Q22" s="153">
        <f ca="1">-TAX!Q88</f>
        <v>-191652.06274041039</v>
      </c>
      <c r="R22" s="153">
        <f ca="1">-TAX!R88</f>
        <v>-255759.63284884865</v>
      </c>
      <c r="S22" s="153">
        <f ca="1">-TAX!S88</f>
        <v>-259834.84797774573</v>
      </c>
      <c r="T22" s="153">
        <f ca="1">-TAX!T88</f>
        <v>-254053.66091615218</v>
      </c>
      <c r="U22" s="22" t="s">
        <v>503</v>
      </c>
    </row>
    <row r="23" spans="1:28" ht="14" thickBot="1" x14ac:dyDescent="0.2">
      <c r="B23" s="84" t="s">
        <v>178</v>
      </c>
      <c r="C23" s="97" t="str">
        <f t="shared" si="4"/>
        <v>ths RUB</v>
      </c>
      <c r="D23" s="85"/>
      <c r="E23" s="84"/>
      <c r="F23" s="87"/>
      <c r="G23" s="87"/>
      <c r="H23" s="87"/>
      <c r="I23" s="84"/>
      <c r="J23" s="84"/>
      <c r="K23" s="84"/>
      <c r="L23" s="84"/>
      <c r="M23" s="86">
        <f>M21+M22</f>
        <v>195713.4113581907</v>
      </c>
      <c r="N23" s="86">
        <f>N21+N22</f>
        <v>295356.09539178014</v>
      </c>
      <c r="O23" s="86">
        <f>O21+O22</f>
        <v>367274.25311415456</v>
      </c>
      <c r="P23" s="86">
        <f t="shared" ref="P23:T23" ca="1" si="7">P21+P22</f>
        <v>532567.80314794055</v>
      </c>
      <c r="Q23" s="86">
        <f t="shared" ca="1" si="7"/>
        <v>580330.5309177849</v>
      </c>
      <c r="R23" s="86">
        <f t="shared" ca="1" si="7"/>
        <v>801501.93999657128</v>
      </c>
      <c r="S23" s="86">
        <f t="shared" ca="1" si="7"/>
        <v>801988.11130328209</v>
      </c>
      <c r="T23" s="86">
        <f t="shared" ca="1" si="7"/>
        <v>768083.90503390785</v>
      </c>
    </row>
    <row r="24" spans="1:28" x14ac:dyDescent="0.15">
      <c r="B24" s="88" t="s">
        <v>202</v>
      </c>
      <c r="C24" s="89" t="s">
        <v>1</v>
      </c>
      <c r="D24" s="89"/>
      <c r="E24" s="91"/>
      <c r="F24" s="91"/>
      <c r="G24" s="91"/>
      <c r="H24" s="91"/>
      <c r="I24" s="91"/>
      <c r="J24" s="91"/>
      <c r="K24" s="91"/>
      <c r="L24" s="91"/>
      <c r="M24" s="92">
        <f>M23/M9</f>
        <v>3.4945057997634942E-2</v>
      </c>
      <c r="N24" s="92">
        <f>N23/N9</f>
        <v>5.0099653473948631E-2</v>
      </c>
      <c r="O24" s="92">
        <f>O23/O9</f>
        <v>5.9183803696989161E-2</v>
      </c>
      <c r="P24" s="92">
        <f t="shared" ref="P24:T24" ca="1" si="8">P23/P9</f>
        <v>7.8007448990946193E-2</v>
      </c>
      <c r="Q24" s="92">
        <f t="shared" ca="1" si="8"/>
        <v>7.6983358726998838E-2</v>
      </c>
      <c r="R24" s="92">
        <f t="shared" ca="1" si="8"/>
        <v>8.8873165543983695E-2</v>
      </c>
      <c r="S24" s="92">
        <f t="shared" ca="1" si="8"/>
        <v>8.4200274495549551E-2</v>
      </c>
      <c r="T24" s="92">
        <f t="shared" ca="1" si="8"/>
        <v>7.8704248701097268E-2</v>
      </c>
    </row>
    <row r="25" spans="1:28" x14ac:dyDescent="0.15">
      <c r="M25" s="63"/>
      <c r="N25" s="63"/>
      <c r="O25" s="63"/>
    </row>
    <row r="27" spans="1:28" x14ac:dyDescent="0.15">
      <c r="A27" s="65">
        <v>1</v>
      </c>
      <c r="B27" s="18" t="s">
        <v>238</v>
      </c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/>
      <c r="V27"/>
      <c r="W27"/>
      <c r="X27"/>
      <c r="Y27"/>
      <c r="Z27"/>
      <c r="AA27"/>
    </row>
    <row r="28" spans="1:28" outlineLevel="1" x14ac:dyDescent="0.15"/>
    <row r="29" spans="1:28" outlineLevel="1" x14ac:dyDescent="0.15">
      <c r="B29" s="22" t="s">
        <v>84</v>
      </c>
      <c r="C29" s="29" t="str">
        <f>CurrUnit</f>
        <v>ths RUB</v>
      </c>
      <c r="F29" s="14" t="s">
        <v>90</v>
      </c>
      <c r="L29" s="72"/>
      <c r="M29" s="72"/>
      <c r="N29" s="72"/>
      <c r="O29" s="73">
        <f>-PL!O15</f>
        <v>20000</v>
      </c>
      <c r="P29" s="72"/>
      <c r="Q29" s="72"/>
      <c r="R29" s="72"/>
      <c r="S29" s="72"/>
      <c r="T29" s="72"/>
      <c r="U29" s="72"/>
      <c r="AB29" s="22"/>
    </row>
    <row r="30" spans="1:28" outlineLevel="1" x14ac:dyDescent="0.15">
      <c r="B30" s="22" t="s">
        <v>86</v>
      </c>
      <c r="C30" s="29" t="str">
        <f>CurrUnit</f>
        <v>ths RUB</v>
      </c>
      <c r="F30" s="14" t="s">
        <v>92</v>
      </c>
      <c r="L30" s="72"/>
      <c r="M30" s="72"/>
      <c r="N30" s="72"/>
      <c r="O30" s="73">
        <f>-PL!O22</f>
        <v>210000</v>
      </c>
      <c r="P30" s="72"/>
      <c r="Q30" s="72"/>
      <c r="R30" s="72"/>
      <c r="S30" s="72"/>
      <c r="T30" s="72"/>
      <c r="U30" s="72"/>
    </row>
    <row r="31" spans="1:28" outlineLevel="1" x14ac:dyDescent="0.15">
      <c r="B31" s="22" t="s">
        <v>87</v>
      </c>
      <c r="C31" s="29" t="str">
        <f>CurrUnit</f>
        <v>ths RUB</v>
      </c>
      <c r="F31" s="14" t="s">
        <v>93</v>
      </c>
      <c r="L31" s="72"/>
      <c r="M31" s="72"/>
      <c r="N31" s="72"/>
      <c r="O31" s="74">
        <v>17409.600000000002</v>
      </c>
      <c r="P31" s="72"/>
      <c r="Q31" s="72"/>
      <c r="R31" s="72"/>
      <c r="S31" s="72"/>
      <c r="T31" s="72"/>
      <c r="U31" s="72"/>
    </row>
    <row r="32" spans="1:28" outlineLevel="1" x14ac:dyDescent="0.15"/>
    <row r="33" spans="2:15" outlineLevel="1" x14ac:dyDescent="0.15">
      <c r="B33" s="22" t="s">
        <v>246</v>
      </c>
    </row>
    <row r="34" spans="2:15" outlineLevel="1" x14ac:dyDescent="0.15">
      <c r="B34" s="26" t="s">
        <v>98</v>
      </c>
      <c r="C34" s="23" t="str">
        <f>CurrUnit</f>
        <v>ths RUB</v>
      </c>
      <c r="O34" s="74">
        <v>3960000</v>
      </c>
    </row>
    <row r="35" spans="2:15" outlineLevel="1" x14ac:dyDescent="0.15">
      <c r="B35" s="26" t="s">
        <v>99</v>
      </c>
      <c r="C35" s="23" t="str">
        <f>CurrUnit</f>
        <v>ths RUB</v>
      </c>
      <c r="O35" s="74">
        <v>880000</v>
      </c>
    </row>
    <row r="36" spans="2:15" outlineLevel="1" x14ac:dyDescent="0.15">
      <c r="B36" s="26" t="s">
        <v>102</v>
      </c>
      <c r="C36" s="23" t="str">
        <f>CurrUnit</f>
        <v>ths RUB</v>
      </c>
      <c r="O36" s="74">
        <v>1365654.7597808216</v>
      </c>
    </row>
    <row r="37" spans="2:15" outlineLevel="1" x14ac:dyDescent="0.15"/>
  </sheetData>
  <conditionalFormatting sqref="M7:T7">
    <cfRule type="expression" dxfId="23" priority="1">
      <formula>(#REF!&lt;=date_Valuation)</formula>
    </cfRule>
  </conditionalFormatting>
  <pageMargins left="0.7" right="0.7" top="0.75" bottom="0.75" header="0.3" footer="0.3"/>
  <ignoredErrors>
    <ignoredError sqref="P22:T22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6" tint="-0.249977111117893"/>
  </sheetPr>
  <dimension ref="A1:AJ50"/>
  <sheetViews>
    <sheetView showGridLines="0" zoomScale="60" zoomScaleNormal="60" workbookViewId="0">
      <pane xSplit="3" ySplit="7" topLeftCell="N21" activePane="bottomRight" state="frozen"/>
      <selection activeCell="M7" sqref="M7"/>
      <selection pane="topRight" activeCell="M7" sqref="M7"/>
      <selection pane="bottomLeft" activeCell="M7" sqref="M7"/>
      <selection pane="bottomRight" activeCell="P50" sqref="P50"/>
    </sheetView>
  </sheetViews>
  <sheetFormatPr baseColWidth="10" defaultColWidth="0" defaultRowHeight="13" outlineLevelRow="1" outlineLevelCol="1" x14ac:dyDescent="0.15"/>
  <cols>
    <col min="1" max="1" width="5.6640625" style="22" customWidth="1"/>
    <col min="2" max="2" width="54.5" style="22" customWidth="1"/>
    <col min="3" max="4" width="10.33203125" style="23" customWidth="1"/>
    <col min="5" max="5" width="17.6640625" style="22" customWidth="1"/>
    <col min="6" max="6" width="11.33203125" style="22" customWidth="1"/>
    <col min="7" max="11" width="11.33203125" style="22" hidden="1" customWidth="1" outlineLevel="1"/>
    <col min="12" max="12" width="11.33203125" style="22" customWidth="1" collapsed="1"/>
    <col min="13" max="15" width="11.33203125" style="22" customWidth="1"/>
    <col min="16" max="16" width="12" style="22" bestFit="1" customWidth="1"/>
    <col min="17" max="17" width="11.33203125" style="22" customWidth="1"/>
    <col min="18" max="18" width="11.1640625" style="22" bestFit="1" customWidth="1"/>
    <col min="19" max="19" width="11.33203125" style="22" bestFit="1" customWidth="1"/>
    <col min="20" max="20" width="11.6640625" style="22" customWidth="1"/>
    <col min="21" max="27" width="10.6640625" style="22" customWidth="1"/>
    <col min="28" max="28" width="9.33203125" customWidth="1"/>
    <col min="29" max="36" width="0" hidden="1" customWidth="1"/>
    <col min="37" max="16384" width="9.33203125" hidden="1"/>
  </cols>
  <sheetData>
    <row r="1" spans="1:27" ht="23" x14ac:dyDescent="0.25">
      <c r="A1" s="8" t="s">
        <v>322</v>
      </c>
      <c r="F1" s="9"/>
      <c r="G1" s="9"/>
      <c r="H1" s="9"/>
      <c r="I1" s="9"/>
      <c r="J1" s="9"/>
      <c r="K1" s="9"/>
      <c r="M1"/>
      <c r="N1"/>
      <c r="O1"/>
      <c r="P1"/>
      <c r="Q1"/>
      <c r="R1"/>
      <c r="S1"/>
      <c r="T1"/>
      <c r="U1"/>
      <c r="V1"/>
      <c r="W1"/>
      <c r="X1"/>
      <c r="Y1"/>
      <c r="Z1"/>
      <c r="AA1"/>
    </row>
    <row r="2" spans="1:27" s="19" customFormat="1" x14ac:dyDescent="0.1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</row>
    <row r="3" spans="1:27" outlineLevel="1" x14ac:dyDescent="0.15">
      <c r="A3" s="1"/>
      <c r="B3" s="1" t="s">
        <v>289</v>
      </c>
      <c r="C3" s="1"/>
      <c r="D3" s="1"/>
      <c r="E3" s="24"/>
      <c r="F3" s="11"/>
      <c r="G3" s="11"/>
      <c r="H3" s="11"/>
      <c r="I3" s="11"/>
      <c r="J3" s="11"/>
      <c r="K3" s="11"/>
      <c r="M3"/>
      <c r="N3"/>
      <c r="O3"/>
      <c r="P3"/>
      <c r="Q3"/>
      <c r="R3"/>
      <c r="S3"/>
      <c r="T3"/>
      <c r="U3"/>
      <c r="V3"/>
      <c r="W3"/>
      <c r="X3"/>
      <c r="Y3"/>
      <c r="Z3"/>
      <c r="AA3"/>
    </row>
    <row r="4" spans="1:27" outlineLevel="1" x14ac:dyDescent="0.15">
      <c r="A4" s="1"/>
      <c r="B4" s="1" t="s">
        <v>175</v>
      </c>
      <c r="C4" s="1"/>
      <c r="D4" s="1"/>
      <c r="E4" s="24"/>
      <c r="F4" s="11"/>
      <c r="G4" s="11"/>
      <c r="H4" s="11"/>
      <c r="I4" s="11"/>
      <c r="J4" s="11"/>
      <c r="K4" s="11"/>
      <c r="M4"/>
      <c r="N4"/>
      <c r="O4"/>
      <c r="P4"/>
      <c r="Q4"/>
      <c r="R4"/>
      <c r="S4"/>
      <c r="T4"/>
      <c r="U4"/>
      <c r="V4"/>
      <c r="W4"/>
      <c r="X4"/>
      <c r="Y4"/>
      <c r="Z4"/>
      <c r="AA4"/>
    </row>
    <row r="5" spans="1:27" outlineLevel="1" x14ac:dyDescent="0.15">
      <c r="A5" s="18"/>
      <c r="B5" s="2"/>
      <c r="C5" s="2"/>
      <c r="D5" s="2"/>
      <c r="E5" s="24"/>
      <c r="F5" s="11"/>
      <c r="G5" s="11"/>
      <c r="H5" s="11"/>
      <c r="I5" s="11"/>
      <c r="J5" s="11"/>
      <c r="K5" s="11"/>
      <c r="L5" s="10"/>
      <c r="M5"/>
      <c r="N5"/>
      <c r="O5"/>
      <c r="P5"/>
      <c r="Q5"/>
      <c r="R5"/>
      <c r="S5"/>
      <c r="T5"/>
      <c r="U5"/>
      <c r="V5"/>
      <c r="W5"/>
      <c r="X5"/>
      <c r="Y5"/>
      <c r="Z5"/>
      <c r="AA5"/>
    </row>
    <row r="6" spans="1:27" outlineLevel="1" x14ac:dyDescent="0.15">
      <c r="A6" s="3"/>
      <c r="B6" s="4"/>
      <c r="C6" s="4"/>
      <c r="D6" s="4"/>
      <c r="E6" s="24"/>
      <c r="F6" s="11"/>
      <c r="G6" s="11"/>
      <c r="H6" s="11"/>
      <c r="I6" s="11"/>
      <c r="J6" s="11"/>
      <c r="K6" s="11"/>
      <c r="L6" s="13"/>
      <c r="M6"/>
      <c r="N6"/>
      <c r="O6"/>
      <c r="P6"/>
      <c r="Q6"/>
      <c r="R6"/>
      <c r="S6"/>
      <c r="T6"/>
      <c r="U6"/>
      <c r="V6"/>
      <c r="W6"/>
      <c r="X6"/>
      <c r="Y6"/>
      <c r="Z6"/>
      <c r="AA6"/>
    </row>
    <row r="7" spans="1:27" ht="15" thickBot="1" x14ac:dyDescent="0.2">
      <c r="A7" s="5" t="s">
        <v>0</v>
      </c>
      <c r="B7" s="5" t="s">
        <v>106</v>
      </c>
      <c r="C7" s="21" t="s">
        <v>107</v>
      </c>
      <c r="D7" s="21" t="s">
        <v>108</v>
      </c>
      <c r="E7" s="5" t="s">
        <v>109</v>
      </c>
      <c r="F7" s="21" t="s">
        <v>110</v>
      </c>
      <c r="G7" s="21" t="s">
        <v>111</v>
      </c>
      <c r="H7" s="21" t="s">
        <v>112</v>
      </c>
      <c r="I7" s="21" t="s">
        <v>113</v>
      </c>
      <c r="J7" s="21" t="s">
        <v>114</v>
      </c>
      <c r="K7" s="21" t="s">
        <v>115</v>
      </c>
      <c r="L7" s="21" t="s">
        <v>116</v>
      </c>
      <c r="M7" s="28" t="str">
        <f>IF(Assumptions!M31=1,"F ","A ") &amp; NameOfPeriod</f>
        <v>A 2017</v>
      </c>
      <c r="N7" s="28" t="str">
        <f>IF(Assumptions!N31=1,"F ","A ") &amp; NameOfPeriod</f>
        <v>A 2018</v>
      </c>
      <c r="O7" s="28" t="str">
        <f>IF(Assumptions!O31=1,"F ","A ") &amp; NameOfPeriod</f>
        <v>A 2019</v>
      </c>
      <c r="P7" s="28" t="str">
        <f>IF(Assumptions!P31=1,"F ","A ") &amp; NameOfPeriod</f>
        <v>F 2020</v>
      </c>
      <c r="Q7" s="28" t="str">
        <f>IF(Assumptions!Q31=1,"F ","A ") &amp; NameOfPeriod</f>
        <v>F 2021</v>
      </c>
      <c r="R7" s="28" t="str">
        <f>IF(Assumptions!R31=1,"F ","A ") &amp; NameOfPeriod</f>
        <v>F 2022</v>
      </c>
      <c r="S7" s="28" t="str">
        <f>IF(Assumptions!S31=1,"F ","A ") &amp; NameOfPeriod</f>
        <v>F 2023</v>
      </c>
      <c r="T7" s="28" t="str">
        <f>IF(Assumptions!T31=1,"F ","A ") &amp; NameOfPeriod</f>
        <v>F 2024</v>
      </c>
      <c r="U7"/>
      <c r="V7"/>
      <c r="W7"/>
      <c r="X7"/>
      <c r="Y7"/>
      <c r="Z7"/>
      <c r="AA7"/>
    </row>
    <row r="8" spans="1:27" x14ac:dyDescent="0.15">
      <c r="A8" s="6"/>
      <c r="B8" s="6"/>
      <c r="C8" s="7"/>
      <c r="D8" s="7"/>
      <c r="E8" s="7"/>
      <c r="U8"/>
      <c r="V8"/>
      <c r="W8"/>
      <c r="X8"/>
      <c r="Y8"/>
      <c r="Z8"/>
      <c r="AA8"/>
    </row>
    <row r="9" spans="1:27" x14ac:dyDescent="0.15">
      <c r="A9" s="64">
        <f>FLOOR(MAX($A$1:A8)+1,1)</f>
        <v>1</v>
      </c>
      <c r="B9" s="16" t="s">
        <v>501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/>
      <c r="V9"/>
      <c r="W9"/>
      <c r="X9"/>
      <c r="Y9"/>
      <c r="Z9"/>
      <c r="AA9"/>
    </row>
    <row r="10" spans="1:27" x14ac:dyDescent="0.15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/>
      <c r="V10"/>
      <c r="W10"/>
      <c r="X10"/>
      <c r="Y10"/>
      <c r="Z10"/>
      <c r="AA10"/>
    </row>
    <row r="11" spans="1:27" x14ac:dyDescent="0.15">
      <c r="A11" s="65">
        <f>MAX($A$1:A10)+0.1</f>
        <v>1.1000000000000001</v>
      </c>
      <c r="B11" s="18" t="s">
        <v>502</v>
      </c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/>
      <c r="V11"/>
      <c r="W11"/>
      <c r="X11"/>
      <c r="Y11"/>
      <c r="Z11"/>
      <c r="AA11"/>
    </row>
    <row r="12" spans="1:27" x14ac:dyDescent="0.15">
      <c r="A12" s="187" t="s">
        <v>497</v>
      </c>
      <c r="B12" s="22" t="s">
        <v>198</v>
      </c>
      <c r="C12" s="23" t="str">
        <f t="shared" ref="C12:C16" si="0">CurrUnit</f>
        <v>ths RUB</v>
      </c>
      <c r="O12" s="42">
        <f t="shared" ref="O12:T12" si="1">EBIT</f>
        <v>777274.25311415456</v>
      </c>
      <c r="P12" s="42">
        <f t="shared" ca="1" si="1"/>
        <v>997151.29995616013</v>
      </c>
      <c r="Q12" s="42">
        <f t="shared" ca="1" si="1"/>
        <v>1099885.9175596549</v>
      </c>
      <c r="R12" s="42">
        <f t="shared" ca="1" si="1"/>
        <v>1348761.5728454199</v>
      </c>
      <c r="S12" s="42">
        <f t="shared" ca="1" si="1"/>
        <v>1320322.9592810278</v>
      </c>
      <c r="T12" s="42">
        <f t="shared" ca="1" si="1"/>
        <v>1247637.56595006</v>
      </c>
    </row>
    <row r="13" spans="1:27" x14ac:dyDescent="0.15">
      <c r="A13" s="187" t="s">
        <v>497</v>
      </c>
      <c r="B13" s="22" t="s">
        <v>197</v>
      </c>
      <c r="C13" s="23" t="str">
        <f t="shared" si="0"/>
        <v>ths RUB</v>
      </c>
      <c r="O13" s="42">
        <f t="shared" ref="O13:T13" ca="1" si="2">-DA</f>
        <v>291000</v>
      </c>
      <c r="P13" s="42">
        <f t="shared" ca="1" si="2"/>
        <v>292934.61817110161</v>
      </c>
      <c r="Q13" s="42">
        <f t="shared" ca="1" si="2"/>
        <v>217166.5336395005</v>
      </c>
      <c r="R13" s="42">
        <f t="shared" ca="1" si="2"/>
        <v>273088.06807716395</v>
      </c>
      <c r="S13" s="42">
        <f t="shared" ca="1" si="2"/>
        <v>281196.17618527205</v>
      </c>
      <c r="T13" s="42">
        <f t="shared" ca="1" si="2"/>
        <v>229480.34063140838</v>
      </c>
    </row>
    <row r="14" spans="1:27" x14ac:dyDescent="0.15">
      <c r="A14" t="s">
        <v>498</v>
      </c>
      <c r="B14" s="22" t="s">
        <v>496</v>
      </c>
      <c r="C14" s="23" t="str">
        <f t="shared" si="0"/>
        <v>ths RUB</v>
      </c>
      <c r="O14" s="42">
        <f t="shared" ref="O14:T14" si="3">-WC_change</f>
        <v>-248274.25311415037</v>
      </c>
      <c r="P14" s="42">
        <f t="shared" ca="1" si="3"/>
        <v>-107755.3301602318</v>
      </c>
      <c r="Q14" s="42">
        <f t="shared" ca="1" si="3"/>
        <v>-138545.78025642317</v>
      </c>
      <c r="R14" s="42">
        <f t="shared" ca="1" si="3"/>
        <v>-570548.9321745811</v>
      </c>
      <c r="S14" s="42">
        <f t="shared" ca="1" si="3"/>
        <v>-237382.84055841202</v>
      </c>
      <c r="T14" s="42">
        <f t="shared" ca="1" si="3"/>
        <v>-156105.16841289029</v>
      </c>
    </row>
    <row r="15" spans="1:27" x14ac:dyDescent="0.15">
      <c r="A15" t="s">
        <v>498</v>
      </c>
      <c r="B15" s="22" t="s">
        <v>199</v>
      </c>
      <c r="C15" s="23" t="str">
        <f t="shared" si="0"/>
        <v>ths RUB</v>
      </c>
      <c r="O15" s="42">
        <f t="shared" ref="O15:T15" si="4">Interest</f>
        <v>-200000</v>
      </c>
      <c r="P15" s="42">
        <f t="shared" si="4"/>
        <v>-292500</v>
      </c>
      <c r="Q15" s="42">
        <f t="shared" ca="1" si="4"/>
        <v>-327903.32390145969</v>
      </c>
      <c r="R15" s="42">
        <f t="shared" ca="1" si="4"/>
        <v>-291500</v>
      </c>
      <c r="S15" s="42">
        <f t="shared" ca="1" si="4"/>
        <v>-258500</v>
      </c>
      <c r="T15" s="42">
        <f t="shared" ca="1" si="4"/>
        <v>-225500</v>
      </c>
    </row>
    <row r="16" spans="1:27" x14ac:dyDescent="0.15">
      <c r="A16" t="s">
        <v>498</v>
      </c>
      <c r="B16" s="22" t="s">
        <v>495</v>
      </c>
      <c r="C16" s="23" t="str">
        <f t="shared" si="0"/>
        <v>ths RUB</v>
      </c>
      <c r="O16" s="42">
        <f t="shared" ref="O16:T16" si="5">ProfitTax</f>
        <v>-210000</v>
      </c>
      <c r="P16" s="42">
        <f t="shared" ca="1" si="5"/>
        <v>-172083.49680821958</v>
      </c>
      <c r="Q16" s="42">
        <f t="shared" ca="1" si="5"/>
        <v>-191652.06274041039</v>
      </c>
      <c r="R16" s="42">
        <f t="shared" ca="1" si="5"/>
        <v>-255759.63284884865</v>
      </c>
      <c r="S16" s="42">
        <f t="shared" ca="1" si="5"/>
        <v>-259834.84797774573</v>
      </c>
      <c r="T16" s="42">
        <f t="shared" ca="1" si="5"/>
        <v>-254053.66091615218</v>
      </c>
    </row>
    <row r="17" spans="1:27" ht="14" thickBot="1" x14ac:dyDescent="0.2">
      <c r="B17" s="113" t="s">
        <v>513</v>
      </c>
      <c r="C17" s="134" t="s">
        <v>256</v>
      </c>
      <c r="D17" s="113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>
        <f ca="1">SUM(O12:O16)</f>
        <v>410000.00000000419</v>
      </c>
      <c r="P17" s="113">
        <f t="shared" ref="P17:T17" ca="1" si="6">SUM(P12:P16)</f>
        <v>717747.09115881042</v>
      </c>
      <c r="Q17" s="113">
        <f t="shared" ca="1" si="6"/>
        <v>658951.28430086211</v>
      </c>
      <c r="R17" s="113">
        <f t="shared" ca="1" si="6"/>
        <v>504041.07589915412</v>
      </c>
      <c r="S17" s="113">
        <f t="shared" ca="1" si="6"/>
        <v>845801.44693014224</v>
      </c>
      <c r="T17" s="113">
        <f t="shared" ca="1" si="6"/>
        <v>841459.07725242595</v>
      </c>
    </row>
    <row r="19" spans="1:27" x14ac:dyDescent="0.15">
      <c r="A19" s="65">
        <f>MAX($A$1:A18)+0.1</f>
        <v>1.2000000000000002</v>
      </c>
      <c r="B19" s="18" t="s">
        <v>506</v>
      </c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/>
      <c r="V19"/>
      <c r="W19"/>
      <c r="X19"/>
      <c r="Y19"/>
      <c r="Z19"/>
      <c r="AA19"/>
    </row>
    <row r="20" spans="1:27" x14ac:dyDescent="0.15">
      <c r="B20" s="22" t="s">
        <v>373</v>
      </c>
      <c r="C20" s="23" t="str">
        <f>CurrUnit</f>
        <v>ths RUB</v>
      </c>
      <c r="O20" s="42" t="s">
        <v>507</v>
      </c>
      <c r="P20" s="42">
        <f ca="1">-CAPEX</f>
        <v>-1900000</v>
      </c>
      <c r="Q20" s="42">
        <f ca="1">-CAPEX</f>
        <v>-150000</v>
      </c>
      <c r="R20" s="42">
        <f ca="1">-CAPEX</f>
        <v>-150000</v>
      </c>
      <c r="S20" s="42">
        <f ca="1">-CAPEX</f>
        <v>-150000</v>
      </c>
      <c r="T20" s="42">
        <f ca="1">-CAPEX</f>
        <v>-150000</v>
      </c>
    </row>
    <row r="21" spans="1:27" ht="14" thickBot="1" x14ac:dyDescent="0.2">
      <c r="B21" s="113" t="s">
        <v>515</v>
      </c>
      <c r="C21" s="134" t="s">
        <v>256</v>
      </c>
      <c r="D21" s="113"/>
      <c r="E21" s="113"/>
      <c r="F21" s="113"/>
      <c r="G21" s="113"/>
      <c r="H21" s="113"/>
      <c r="I21" s="113"/>
      <c r="J21" s="113"/>
      <c r="K21" s="113"/>
      <c r="L21" s="113"/>
      <c r="M21" s="113"/>
      <c r="N21" s="113"/>
      <c r="O21" s="113">
        <f t="shared" ref="O21:T21" si="7">SUM(O20)</f>
        <v>0</v>
      </c>
      <c r="P21" s="113">
        <f t="shared" ca="1" si="7"/>
        <v>-1900000</v>
      </c>
      <c r="Q21" s="113">
        <f t="shared" ca="1" si="7"/>
        <v>-150000</v>
      </c>
      <c r="R21" s="113">
        <f t="shared" ca="1" si="7"/>
        <v>-150000</v>
      </c>
      <c r="S21" s="113">
        <f t="shared" ca="1" si="7"/>
        <v>-150000</v>
      </c>
      <c r="T21" s="113">
        <f t="shared" ca="1" si="7"/>
        <v>-150000</v>
      </c>
    </row>
    <row r="23" spans="1:27" x14ac:dyDescent="0.15">
      <c r="A23" s="65">
        <f>MAX($A$1:A22)+0.1</f>
        <v>1.3000000000000003</v>
      </c>
      <c r="B23" s="18" t="s">
        <v>508</v>
      </c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/>
      <c r="V23"/>
      <c r="W23"/>
      <c r="X23"/>
      <c r="Y23"/>
      <c r="Z23"/>
      <c r="AA23"/>
    </row>
    <row r="24" spans="1:27" x14ac:dyDescent="0.15">
      <c r="B24" s="22" t="s">
        <v>155</v>
      </c>
      <c r="C24" s="23" t="str">
        <f>CurrUnit</f>
        <v>ths RUB</v>
      </c>
      <c r="O24" s="42"/>
      <c r="P24" s="42">
        <f ca="1">Debt!P14+Debt!P23+Debt!P32</f>
        <v>1924309.4564389978</v>
      </c>
      <c r="Q24" s="42">
        <f ca="1">Debt!Q14+Debt!Q23+Debt!Q32</f>
        <v>0</v>
      </c>
      <c r="R24" s="42">
        <f ca="1">Debt!R14+Debt!R23+Debt!R32</f>
        <v>0</v>
      </c>
      <c r="S24" s="42">
        <f ca="1">Debt!S14+Debt!S23+Debt!S32</f>
        <v>0</v>
      </c>
      <c r="T24" s="42">
        <f ca="1">Debt!T14+Debt!T23+Debt!T32</f>
        <v>0</v>
      </c>
    </row>
    <row r="25" spans="1:27" x14ac:dyDescent="0.15">
      <c r="B25" s="22" t="s">
        <v>509</v>
      </c>
      <c r="C25" s="23" t="str">
        <f>CurrUnit</f>
        <v>ths RUB</v>
      </c>
      <c r="O25" s="42"/>
      <c r="P25" s="42">
        <f ca="1">Debt!P15+Debt!P24+Debt!P33</f>
        <v>-800000</v>
      </c>
      <c r="Q25" s="42">
        <f ca="1">Debt!Q15+Debt!Q24+Debt!Q33</f>
        <v>-324309.45643899776</v>
      </c>
      <c r="R25" s="42">
        <f ca="1">Debt!R15+Debt!R24+Debt!R33</f>
        <v>-300000</v>
      </c>
      <c r="S25" s="42">
        <f ca="1">Debt!S15+Debt!S24+Debt!S33</f>
        <v>-300000</v>
      </c>
      <c r="T25" s="42">
        <f ca="1">Debt!T15+Debt!T24+Debt!T33</f>
        <v>-300000</v>
      </c>
    </row>
    <row r="26" spans="1:27" x14ac:dyDescent="0.15">
      <c r="B26" s="22" t="s">
        <v>510</v>
      </c>
      <c r="C26" s="23" t="str">
        <f>CurrUnit</f>
        <v>ths RUB</v>
      </c>
      <c r="O26" s="133"/>
      <c r="P26" s="133"/>
      <c r="Q26" s="133"/>
      <c r="R26" s="133"/>
      <c r="S26" s="133"/>
      <c r="T26" s="133"/>
    </row>
    <row r="27" spans="1:27" x14ac:dyDescent="0.15">
      <c r="B27" s="22" t="s">
        <v>511</v>
      </c>
      <c r="C27" s="23" t="str">
        <f>CurrUnit</f>
        <v>ths RUB</v>
      </c>
      <c r="O27" s="133"/>
      <c r="P27" s="133"/>
      <c r="Q27" s="133"/>
      <c r="R27" s="133"/>
      <c r="S27" s="133"/>
      <c r="T27" s="133"/>
    </row>
    <row r="28" spans="1:27" ht="14" thickBot="1" x14ac:dyDescent="0.2">
      <c r="B28" s="113" t="s">
        <v>514</v>
      </c>
      <c r="C28" s="134" t="s">
        <v>256</v>
      </c>
      <c r="D28" s="11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>
        <f>SUM(O24:O27)</f>
        <v>0</v>
      </c>
      <c r="P28" s="113">
        <f t="shared" ref="P28:T28" ca="1" si="8">SUM(P24:P27)</f>
        <v>1124309.4564389978</v>
      </c>
      <c r="Q28" s="113">
        <f t="shared" ca="1" si="8"/>
        <v>-324309.45643899776</v>
      </c>
      <c r="R28" s="113">
        <f t="shared" ca="1" si="8"/>
        <v>-300000</v>
      </c>
      <c r="S28" s="113">
        <f t="shared" ca="1" si="8"/>
        <v>-300000</v>
      </c>
      <c r="T28" s="113">
        <f t="shared" ca="1" si="8"/>
        <v>-300000</v>
      </c>
    </row>
    <row r="30" spans="1:27" ht="14" thickBot="1" x14ac:dyDescent="0.2">
      <c r="B30" s="113" t="s">
        <v>406</v>
      </c>
      <c r="C30" s="134" t="s">
        <v>256</v>
      </c>
      <c r="D30" s="113"/>
      <c r="E30" s="113"/>
      <c r="F30" s="113"/>
      <c r="G30" s="113"/>
      <c r="H30" s="113"/>
      <c r="I30" s="113"/>
      <c r="J30" s="113"/>
      <c r="K30" s="113"/>
      <c r="L30" s="113"/>
      <c r="M30" s="113">
        <f t="shared" ref="M30:T30" si="9">SUM(M17,M21,M28)</f>
        <v>0</v>
      </c>
      <c r="N30" s="113">
        <f t="shared" si="9"/>
        <v>0</v>
      </c>
      <c r="O30" s="113">
        <f t="shared" ca="1" si="9"/>
        <v>410000.00000000419</v>
      </c>
      <c r="P30" s="113">
        <f t="shared" ca="1" si="9"/>
        <v>-57943.452402191702</v>
      </c>
      <c r="Q30" s="113">
        <f t="shared" ca="1" si="9"/>
        <v>184641.82786186435</v>
      </c>
      <c r="R30" s="113">
        <f t="shared" ca="1" si="9"/>
        <v>54041.075899154122</v>
      </c>
      <c r="S30" s="113">
        <f t="shared" ca="1" si="9"/>
        <v>395801.44693014224</v>
      </c>
      <c r="T30" s="113">
        <f t="shared" ca="1" si="9"/>
        <v>391459.07725242595</v>
      </c>
    </row>
    <row r="32" spans="1:27" x14ac:dyDescent="0.15">
      <c r="A32" s="64">
        <f>FLOOR(MAX($A$1:A31)+1,1)</f>
        <v>2</v>
      </c>
      <c r="B32" s="16" t="s">
        <v>512</v>
      </c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/>
      <c r="V32"/>
      <c r="W32"/>
      <c r="X32"/>
      <c r="Y32"/>
      <c r="Z32"/>
      <c r="AA32"/>
    </row>
    <row r="34" spans="2:21" x14ac:dyDescent="0.15">
      <c r="B34" s="22" t="s">
        <v>519</v>
      </c>
      <c r="P34" s="42">
        <f ca="1">P17</f>
        <v>717747.09115881042</v>
      </c>
      <c r="Q34" s="42">
        <f ca="1">Q17</f>
        <v>658951.28430086211</v>
      </c>
      <c r="R34" s="42">
        <f ca="1">R17</f>
        <v>504041.07589915412</v>
      </c>
      <c r="S34" s="42">
        <f ca="1">S17</f>
        <v>845801.44693014224</v>
      </c>
      <c r="T34" s="42">
        <f ca="1">T17</f>
        <v>841459.07725242595</v>
      </c>
    </row>
    <row r="35" spans="2:21" x14ac:dyDescent="0.15">
      <c r="B35" s="22" t="s">
        <v>520</v>
      </c>
      <c r="P35" s="42">
        <f ca="1">P21</f>
        <v>-1900000</v>
      </c>
      <c r="Q35" s="42">
        <f t="shared" ref="Q35:T35" ca="1" si="10">Q21</f>
        <v>-150000</v>
      </c>
      <c r="R35" s="42">
        <f t="shared" ca="1" si="10"/>
        <v>-150000</v>
      </c>
      <c r="S35" s="42">
        <f t="shared" ca="1" si="10"/>
        <v>-150000</v>
      </c>
      <c r="T35" s="42">
        <f t="shared" ca="1" si="10"/>
        <v>-150000</v>
      </c>
    </row>
    <row r="36" spans="2:21" x14ac:dyDescent="0.15">
      <c r="B36" s="22" t="s">
        <v>521</v>
      </c>
      <c r="P36" s="42">
        <f>SUM(Debt!P14:P15,Debt!P23:P24)</f>
        <v>1100000</v>
      </c>
      <c r="Q36" s="42">
        <f>SUM(Debt!Q14:Q15,Debt!Q23:Q24)</f>
        <v>-300000</v>
      </c>
      <c r="R36" s="42">
        <f>SUM(Debt!R14:R15,Debt!R23:R24)</f>
        <v>-300000</v>
      </c>
      <c r="S36" s="42">
        <f>SUM(Debt!S14:S15,Debt!S23:S24)</f>
        <v>-300000</v>
      </c>
      <c r="T36" s="42">
        <f>SUM(Debt!T14:T15,Debt!T23:T24)</f>
        <v>-300000</v>
      </c>
    </row>
    <row r="38" spans="2:21" x14ac:dyDescent="0.15">
      <c r="B38" s="22" t="s">
        <v>522</v>
      </c>
      <c r="P38" s="42">
        <f ca="1">(P40&gt;0)*P40</f>
        <v>0</v>
      </c>
      <c r="Q38" s="42">
        <f ca="1">(Q40&gt;0)*Q40</f>
        <v>208951.28430086211</v>
      </c>
      <c r="R38" s="42">
        <f t="shared" ref="R38:T38" ca="1" si="11">(R40&gt;0)*R40</f>
        <v>238682.90376101853</v>
      </c>
      <c r="S38" s="42">
        <f t="shared" ca="1" si="11"/>
        <v>634484.35069116065</v>
      </c>
      <c r="T38" s="42">
        <f t="shared" ca="1" si="11"/>
        <v>1025943.4279435866</v>
      </c>
    </row>
    <row r="40" spans="2:21" x14ac:dyDescent="0.15">
      <c r="B40" s="22" t="s">
        <v>523</v>
      </c>
      <c r="P40" s="42">
        <f ca="1">SUM(O44,P34:P36)</f>
        <v>-24309.45643899776</v>
      </c>
      <c r="Q40" s="42">
        <f ca="1">SUM(P44,Q34:Q36)</f>
        <v>208951.28430086211</v>
      </c>
      <c r="R40" s="42">
        <f t="shared" ref="R40:T40" ca="1" si="12">SUM(Q44,R34:R36)</f>
        <v>238682.90376101853</v>
      </c>
      <c r="S40" s="42">
        <f t="shared" ca="1" si="12"/>
        <v>634484.35069116065</v>
      </c>
      <c r="T40" s="42">
        <f t="shared" ca="1" si="12"/>
        <v>1025943.4279435866</v>
      </c>
    </row>
    <row r="42" spans="2:21" x14ac:dyDescent="0.15">
      <c r="B42" s="22" t="s">
        <v>524</v>
      </c>
      <c r="P42" s="42">
        <f ca="1">IF(P40&lt;0,-P40,Debt!P33)</f>
        <v>24309.45643899776</v>
      </c>
      <c r="Q42" s="42">
        <f ca="1">IF(Q40&lt;0,-Q40,Debt!Q33)</f>
        <v>-24309.45643899776</v>
      </c>
      <c r="R42" s="42">
        <f ca="1">IF(R40&lt;0,-R40,Debt!R33)</f>
        <v>0</v>
      </c>
      <c r="S42" s="42">
        <f ca="1">IF(S40&lt;0,-S40,Debt!S33)</f>
        <v>0</v>
      </c>
      <c r="T42" s="42">
        <f ca="1">IF(T40&lt;0,-T40,Debt!T33)</f>
        <v>0</v>
      </c>
      <c r="U42" s="22" t="s">
        <v>526</v>
      </c>
    </row>
    <row r="44" spans="2:21" x14ac:dyDescent="0.15">
      <c r="B44" s="22" t="s">
        <v>529</v>
      </c>
      <c r="O44" s="42">
        <f>BS!O21-NWC!O32</f>
        <v>57943.452402191782</v>
      </c>
      <c r="P44" s="42">
        <f ca="1">P38+P42*(P42&lt;0)</f>
        <v>0</v>
      </c>
      <c r="Q44" s="42">
        <f t="shared" ref="Q44:T44" ca="1" si="13">Q38+Q42*(Q42&lt;0)</f>
        <v>184641.82786186435</v>
      </c>
      <c r="R44" s="42">
        <f t="shared" ca="1" si="13"/>
        <v>238682.90376101853</v>
      </c>
      <c r="S44" s="42">
        <f t="shared" ca="1" si="13"/>
        <v>634484.35069116065</v>
      </c>
      <c r="T44" s="42">
        <f t="shared" ca="1" si="13"/>
        <v>1025943.4279435866</v>
      </c>
    </row>
    <row r="46" spans="2:21" x14ac:dyDescent="0.15">
      <c r="B46" s="22" t="s">
        <v>334</v>
      </c>
    </row>
    <row r="47" spans="2:21" x14ac:dyDescent="0.15">
      <c r="B47" s="22" t="s">
        <v>527</v>
      </c>
      <c r="P47" s="42">
        <f>O49</f>
        <v>57943.452402191782</v>
      </c>
      <c r="Q47" s="42">
        <f t="shared" ref="Q47:T47" ca="1" si="14">P49</f>
        <v>8.0035533756017685E-11</v>
      </c>
      <c r="R47" s="42">
        <f t="shared" ca="1" si="14"/>
        <v>184641.82786186444</v>
      </c>
      <c r="S47" s="42">
        <f t="shared" ca="1" si="14"/>
        <v>238682.90376101856</v>
      </c>
      <c r="T47" s="42">
        <f t="shared" ca="1" si="14"/>
        <v>634484.35069116077</v>
      </c>
    </row>
    <row r="48" spans="2:21" x14ac:dyDescent="0.15">
      <c r="B48" s="22" t="s">
        <v>406</v>
      </c>
      <c r="P48" s="42">
        <f ca="1">P30</f>
        <v>-57943.452402191702</v>
      </c>
      <c r="Q48" s="42">
        <f t="shared" ref="Q48:T48" ca="1" si="15">Q30</f>
        <v>184641.82786186435</v>
      </c>
      <c r="R48" s="42">
        <f t="shared" ca="1" si="15"/>
        <v>54041.075899154122</v>
      </c>
      <c r="S48" s="42">
        <f t="shared" ca="1" si="15"/>
        <v>395801.44693014224</v>
      </c>
      <c r="T48" s="42">
        <f t="shared" ca="1" si="15"/>
        <v>391459.07725242595</v>
      </c>
    </row>
    <row r="49" spans="2:20" x14ac:dyDescent="0.15">
      <c r="B49" s="22" t="s">
        <v>528</v>
      </c>
      <c r="O49" s="42">
        <f>O44</f>
        <v>57943.452402191782</v>
      </c>
      <c r="P49" s="42">
        <f ca="1">SUM(P47:P48)</f>
        <v>8.0035533756017685E-11</v>
      </c>
      <c r="Q49" s="42">
        <f t="shared" ref="Q49:T49" ca="1" si="16">SUM(Q47:Q48)</f>
        <v>184641.82786186444</v>
      </c>
      <c r="R49" s="42">
        <f t="shared" ca="1" si="16"/>
        <v>238682.90376101856</v>
      </c>
      <c r="S49" s="42">
        <f t="shared" ca="1" si="16"/>
        <v>634484.35069116077</v>
      </c>
      <c r="T49" s="42">
        <f t="shared" ca="1" si="16"/>
        <v>1025943.4279435867</v>
      </c>
    </row>
    <row r="50" spans="2:20" x14ac:dyDescent="0.15">
      <c r="P50" s="158">
        <f ca="1">P44-P49</f>
        <v>-8.0035533756017685E-11</v>
      </c>
      <c r="Q50" s="158">
        <f t="shared" ref="Q50:T50" ca="1" si="17">Q44-Q49</f>
        <v>0</v>
      </c>
      <c r="R50" s="158">
        <f t="shared" ca="1" si="17"/>
        <v>0</v>
      </c>
      <c r="S50" s="158">
        <f t="shared" ca="1" si="17"/>
        <v>0</v>
      </c>
      <c r="T50" s="158">
        <f t="shared" ca="1" si="17"/>
        <v>0</v>
      </c>
    </row>
  </sheetData>
  <conditionalFormatting sqref="M1:T6">
    <cfRule type="expression" dxfId="22" priority="2">
      <formula>(#REF!&lt;=date_Valuation)</formula>
    </cfRule>
  </conditionalFormatting>
  <conditionalFormatting sqref="M7:T7">
    <cfRule type="expression" dxfId="21" priority="1">
      <formula>(#REF!&lt;=date_Valuation)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/>
  </sheetPr>
  <dimension ref="A1:AJ51"/>
  <sheetViews>
    <sheetView showGridLines="0" zoomScale="85" zoomScaleNormal="85" workbookViewId="0">
      <pane xSplit="3" ySplit="7" topLeftCell="L8" activePane="bottomRight" state="frozen"/>
      <selection pane="topRight" activeCell="D1" sqref="D1"/>
      <selection pane="bottomLeft" activeCell="A8" sqref="A8"/>
      <selection pane="bottomRight" activeCell="M13" sqref="M13"/>
    </sheetView>
  </sheetViews>
  <sheetFormatPr baseColWidth="10" defaultColWidth="0" defaultRowHeight="13" outlineLevelRow="1" outlineLevelCol="1" x14ac:dyDescent="0.15"/>
  <cols>
    <col min="1" max="1" width="5.6640625" style="22" customWidth="1"/>
    <col min="2" max="2" width="54.5" style="22" customWidth="1"/>
    <col min="3" max="4" width="10.33203125" style="23" customWidth="1"/>
    <col min="5" max="5" width="53.5" style="22" bestFit="1" customWidth="1"/>
    <col min="6" max="6" width="11.33203125" style="22" customWidth="1"/>
    <col min="7" max="11" width="11.33203125" style="22" hidden="1" customWidth="1" outlineLevel="1"/>
    <col min="12" max="12" width="11.33203125" style="22" customWidth="1" collapsed="1"/>
    <col min="13" max="17" width="11.33203125" style="22" customWidth="1"/>
    <col min="18" max="18" width="9.5" style="22" customWidth="1"/>
    <col min="19" max="19" width="10.6640625" style="22" customWidth="1"/>
    <col min="20" max="20" width="11.6640625" style="22" customWidth="1"/>
    <col min="21" max="27" width="10.6640625" style="22" customWidth="1"/>
    <col min="28" max="28" width="9.33203125" customWidth="1"/>
    <col min="29" max="36" width="0" hidden="1" customWidth="1"/>
    <col min="37" max="16384" width="9.33203125" hidden="1"/>
  </cols>
  <sheetData>
    <row r="1" spans="1:27" ht="23" x14ac:dyDescent="0.25">
      <c r="A1" s="8" t="s">
        <v>533</v>
      </c>
      <c r="F1" s="9"/>
      <c r="G1" s="9"/>
      <c r="H1" s="9"/>
      <c r="I1" s="9"/>
      <c r="J1" s="9"/>
      <c r="K1" s="9"/>
      <c r="M1"/>
      <c r="N1"/>
      <c r="O1"/>
      <c r="P1"/>
      <c r="Q1"/>
      <c r="R1"/>
      <c r="S1"/>
      <c r="T1"/>
      <c r="U1"/>
      <c r="V1"/>
      <c r="W1"/>
      <c r="X1"/>
      <c r="Y1"/>
      <c r="Z1"/>
      <c r="AA1"/>
    </row>
    <row r="2" spans="1:27" s="19" customFormat="1" x14ac:dyDescent="0.1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</row>
    <row r="3" spans="1:27" outlineLevel="1" x14ac:dyDescent="0.15">
      <c r="A3" s="1"/>
      <c r="B3" s="1"/>
      <c r="C3" s="1"/>
      <c r="D3" s="1"/>
      <c r="E3" s="24"/>
      <c r="F3" s="11"/>
      <c r="G3" s="11"/>
      <c r="H3" s="11"/>
      <c r="I3" s="11"/>
      <c r="J3" s="11"/>
      <c r="K3" s="11"/>
      <c r="M3"/>
      <c r="N3"/>
      <c r="O3"/>
      <c r="P3"/>
      <c r="Q3"/>
      <c r="R3"/>
      <c r="S3"/>
      <c r="T3"/>
      <c r="U3"/>
      <c r="V3"/>
      <c r="W3"/>
      <c r="X3"/>
      <c r="Y3"/>
      <c r="Z3"/>
      <c r="AA3"/>
    </row>
    <row r="4" spans="1:27" outlineLevel="1" x14ac:dyDescent="0.15">
      <c r="A4" s="1"/>
      <c r="B4" s="1"/>
      <c r="C4" s="1"/>
      <c r="D4" s="1"/>
      <c r="E4" s="24"/>
      <c r="F4" s="11"/>
      <c r="G4" s="11"/>
      <c r="H4" s="11"/>
      <c r="I4" s="11"/>
      <c r="J4" s="11"/>
      <c r="K4" s="11"/>
      <c r="M4"/>
      <c r="N4"/>
      <c r="O4"/>
      <c r="P4"/>
      <c r="Q4"/>
      <c r="R4"/>
      <c r="S4"/>
      <c r="T4"/>
      <c r="U4"/>
      <c r="V4"/>
      <c r="W4"/>
      <c r="X4"/>
      <c r="Y4"/>
      <c r="Z4"/>
      <c r="AA4"/>
    </row>
    <row r="5" spans="1:27" outlineLevel="1" x14ac:dyDescent="0.15">
      <c r="A5" s="18"/>
      <c r="B5" s="2"/>
      <c r="C5" s="2"/>
      <c r="D5" s="2"/>
      <c r="E5" s="24"/>
      <c r="F5" s="11"/>
      <c r="G5" s="11"/>
      <c r="H5" s="11"/>
      <c r="I5" s="11"/>
      <c r="J5" s="11"/>
      <c r="K5" s="11"/>
      <c r="L5" s="10"/>
      <c r="M5"/>
      <c r="N5"/>
      <c r="O5"/>
      <c r="P5"/>
      <c r="Q5"/>
      <c r="R5"/>
      <c r="S5"/>
      <c r="T5"/>
      <c r="U5"/>
      <c r="V5"/>
      <c r="W5"/>
      <c r="X5"/>
      <c r="Y5"/>
      <c r="Z5"/>
      <c r="AA5"/>
    </row>
    <row r="6" spans="1:27" outlineLevel="1" x14ac:dyDescent="0.15">
      <c r="A6" s="3"/>
      <c r="B6" s="4"/>
      <c r="C6" s="4"/>
      <c r="D6" s="4"/>
      <c r="E6" s="24"/>
      <c r="F6" s="11"/>
      <c r="G6" s="11"/>
      <c r="H6" s="11"/>
      <c r="I6" s="11"/>
      <c r="J6" s="11"/>
      <c r="K6" s="11"/>
      <c r="L6" s="13"/>
      <c r="M6"/>
      <c r="N6"/>
      <c r="O6"/>
      <c r="P6"/>
      <c r="Q6"/>
      <c r="R6"/>
      <c r="S6"/>
      <c r="T6"/>
      <c r="U6"/>
      <c r="V6"/>
      <c r="W6"/>
      <c r="X6"/>
      <c r="Y6"/>
      <c r="Z6"/>
      <c r="AA6"/>
    </row>
    <row r="7" spans="1:27" ht="15" thickBot="1" x14ac:dyDescent="0.2">
      <c r="A7" s="5" t="s">
        <v>0</v>
      </c>
      <c r="B7" s="5" t="s">
        <v>106</v>
      </c>
      <c r="C7" s="21" t="s">
        <v>107</v>
      </c>
      <c r="D7" s="21" t="s">
        <v>108</v>
      </c>
      <c r="E7" s="5" t="s">
        <v>109</v>
      </c>
      <c r="F7" s="21" t="s">
        <v>110</v>
      </c>
      <c r="G7" s="21" t="s">
        <v>111</v>
      </c>
      <c r="H7" s="21" t="s">
        <v>112</v>
      </c>
      <c r="I7" s="21" t="s">
        <v>113</v>
      </c>
      <c r="J7" s="21" t="s">
        <v>114</v>
      </c>
      <c r="K7" s="21" t="s">
        <v>115</v>
      </c>
      <c r="L7" s="21" t="s">
        <v>116</v>
      </c>
      <c r="M7" s="28" t="str">
        <f>IF(Assumptions!M31=1,"F ","A ") &amp; NameOfPeriod</f>
        <v>A 2017</v>
      </c>
      <c r="N7" s="28" t="str">
        <f>IF(Assumptions!N31=1,"F ","A ") &amp; NameOfPeriod</f>
        <v>A 2018</v>
      </c>
      <c r="O7" s="28" t="str">
        <f>IF(Assumptions!O31=1,"F ","A ") &amp; NameOfPeriod</f>
        <v>A 2019</v>
      </c>
      <c r="P7" s="28" t="str">
        <f>IF(Assumptions!P31=1,"F ","A ") &amp; NameOfPeriod</f>
        <v>F 2020</v>
      </c>
      <c r="Q7" s="28" t="str">
        <f>IF(Assumptions!Q31=1,"F ","A ") &amp; NameOfPeriod</f>
        <v>F 2021</v>
      </c>
      <c r="R7" s="28" t="str">
        <f>IF(Assumptions!R31=1,"F ","A ") &amp; NameOfPeriod</f>
        <v>F 2022</v>
      </c>
      <c r="S7" s="28" t="str">
        <f>IF(Assumptions!S31=1,"F ","A ") &amp; NameOfPeriod</f>
        <v>F 2023</v>
      </c>
      <c r="T7" s="28" t="str">
        <f>IF(Assumptions!T31=1,"F ","A ") &amp; NameOfPeriod</f>
        <v>F 2024</v>
      </c>
      <c r="U7"/>
      <c r="V7"/>
      <c r="W7"/>
      <c r="X7"/>
      <c r="Y7"/>
      <c r="Z7"/>
      <c r="AA7"/>
    </row>
    <row r="8" spans="1:27" x14ac:dyDescent="0.15">
      <c r="A8" s="6"/>
      <c r="B8" s="6"/>
      <c r="C8" s="7"/>
      <c r="D8" s="7"/>
      <c r="E8" s="7"/>
      <c r="U8"/>
      <c r="V8"/>
      <c r="W8"/>
      <c r="X8"/>
      <c r="Y8"/>
      <c r="Z8"/>
      <c r="AA8"/>
    </row>
    <row r="9" spans="1:27" x14ac:dyDescent="0.15">
      <c r="A9"/>
      <c r="B9" t="s">
        <v>530</v>
      </c>
      <c r="C9"/>
      <c r="D9"/>
      <c r="E9"/>
      <c r="F9"/>
      <c r="G9"/>
      <c r="H9"/>
      <c r="I9"/>
      <c r="J9"/>
      <c r="K9"/>
      <c r="L9"/>
      <c r="M9" t="str">
        <f>IF((BS!M40=0),"ok","ERROR")</f>
        <v>ok</v>
      </c>
      <c r="N9" t="str">
        <f>IF((BS!N40=0),"ok","ERROR")</f>
        <v>ok</v>
      </c>
      <c r="O9" t="str">
        <f>IF((BS!O40=0),"ok","ERROR")</f>
        <v>ok</v>
      </c>
      <c r="P9" t="str">
        <f ca="1">IF((BS!P40=0),"ok","ERROR")</f>
        <v>ok</v>
      </c>
      <c r="Q9" t="str">
        <f ca="1">IF((BS!Q40=0),"ok","ERROR")</f>
        <v>ok</v>
      </c>
      <c r="R9" t="str">
        <f ca="1">IF((BS!R40=0),"ok","ERROR")</f>
        <v>ok</v>
      </c>
      <c r="S9" t="str">
        <f ca="1">IF((BS!S40=0),"ok","ERROR")</f>
        <v>ok</v>
      </c>
      <c r="T9" t="str">
        <f ca="1">IF((BS!T40=0),"ok","ERROR")</f>
        <v>ok</v>
      </c>
      <c r="U9"/>
      <c r="V9"/>
      <c r="W9"/>
      <c r="X9"/>
      <c r="Y9"/>
      <c r="Z9"/>
      <c r="AA9"/>
    </row>
    <row r="10" spans="1:27" x14ac:dyDescent="0.1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</row>
    <row r="11" spans="1:27" x14ac:dyDescent="0.15">
      <c r="A11"/>
      <c r="B11" t="s">
        <v>531</v>
      </c>
      <c r="C11"/>
      <c r="D11"/>
      <c r="E11"/>
      <c r="F11"/>
      <c r="G11"/>
      <c r="H11"/>
      <c r="I11"/>
      <c r="J11"/>
      <c r="K11"/>
      <c r="L11"/>
      <c r="M11" t="s">
        <v>507</v>
      </c>
      <c r="N11" t="s">
        <v>507</v>
      </c>
      <c r="O11" t="s">
        <v>507</v>
      </c>
      <c r="P11" t="str">
        <f ca="1">IF((CF!S50=0),"ok","ERROR")</f>
        <v>ok</v>
      </c>
      <c r="Q11" t="str">
        <f ca="1">IF((CF!T50=0),"ok","ERROR")</f>
        <v>ok</v>
      </c>
      <c r="R11" t="str">
        <f>IF((CF!U50=0),"ok","ERROR")</f>
        <v>ok</v>
      </c>
      <c r="S11" t="str">
        <f>IF((CF!V50=0),"ok","ERROR")</f>
        <v>ok</v>
      </c>
      <c r="T11" t="str">
        <f>IF((CF!W50=0),"ok","ERROR")</f>
        <v>ok</v>
      </c>
      <c r="U11"/>
      <c r="V11"/>
      <c r="W11"/>
      <c r="X11"/>
      <c r="Y11"/>
      <c r="Z11"/>
      <c r="AA11"/>
    </row>
    <row r="12" spans="1:27" x14ac:dyDescent="0.1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</row>
    <row r="13" spans="1:27" x14ac:dyDescent="0.15">
      <c r="A13"/>
      <c r="B13" t="s">
        <v>532</v>
      </c>
      <c r="C13"/>
      <c r="D13"/>
      <c r="E13"/>
      <c r="F13"/>
      <c r="G13"/>
      <c r="H13"/>
      <c r="I13"/>
      <c r="J13"/>
      <c r="K13"/>
      <c r="L13"/>
      <c r="M13" t="str">
        <f>IF((NWC!M54/PL!M9*365&lt;365),"ok","ERROR")</f>
        <v>ok</v>
      </c>
      <c r="N13" t="str">
        <f>IF((NWC!N54/PL!N9*365&lt;365),"ok","ERROR")</f>
        <v>ok</v>
      </c>
      <c r="O13" t="str">
        <f>IF((NWC!O54/PL!O9*365&lt;365),"ok","ERROR")</f>
        <v>ok</v>
      </c>
      <c r="P13" t="str">
        <f ca="1">IF((NWC!P54/PL!P9*365&lt;365),"ok","ERROR")</f>
        <v>ok</v>
      </c>
      <c r="Q13" t="str">
        <f ca="1">IF((NWC!Q54/PL!Q9*365&lt;365),"ok","ERROR")</f>
        <v>ok</v>
      </c>
      <c r="R13" t="str">
        <f ca="1">IF((NWC!R54/PL!R9*365&lt;365),"ok","ERROR")</f>
        <v>ok</v>
      </c>
      <c r="S13" t="str">
        <f ca="1">IF((NWC!S54/PL!S9*365&lt;365),"ok","ERROR")</f>
        <v>ok</v>
      </c>
      <c r="T13" t="str">
        <f ca="1">IF((NWC!T54/PL!T9*365&lt;365),"ok","ERROR")</f>
        <v>ok</v>
      </c>
      <c r="U13"/>
      <c r="V13"/>
      <c r="W13"/>
      <c r="X13"/>
      <c r="Y13"/>
      <c r="Z13"/>
      <c r="AA13"/>
    </row>
    <row r="14" spans="1:27" x14ac:dyDescent="0.1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</row>
    <row r="15" spans="1:27" x14ac:dyDescent="0.1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</row>
    <row r="16" spans="1:27" x14ac:dyDescent="0.1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</row>
    <row r="17" customFormat="1" x14ac:dyDescent="0.15"/>
    <row r="18" customFormat="1" x14ac:dyDescent="0.15"/>
    <row r="19" customFormat="1" x14ac:dyDescent="0.15"/>
    <row r="20" customFormat="1" x14ac:dyDescent="0.15"/>
    <row r="21" customFormat="1" x14ac:dyDescent="0.15"/>
    <row r="22" customFormat="1" x14ac:dyDescent="0.15"/>
    <row r="23" customFormat="1" x14ac:dyDescent="0.15"/>
    <row r="24" customFormat="1" x14ac:dyDescent="0.15"/>
    <row r="25" customFormat="1" x14ac:dyDescent="0.15"/>
    <row r="26" customFormat="1" x14ac:dyDescent="0.15"/>
    <row r="27" customFormat="1" x14ac:dyDescent="0.15"/>
    <row r="28" customFormat="1" x14ac:dyDescent="0.15"/>
    <row r="29" customFormat="1" x14ac:dyDescent="0.15"/>
    <row r="30" customFormat="1" x14ac:dyDescent="0.15"/>
    <row r="31" customFormat="1" x14ac:dyDescent="0.15"/>
    <row r="32" customFormat="1" x14ac:dyDescent="0.15"/>
    <row r="33" customFormat="1" x14ac:dyDescent="0.15"/>
    <row r="34" customFormat="1" x14ac:dyDescent="0.15"/>
    <row r="35" customFormat="1" x14ac:dyDescent="0.15"/>
    <row r="36" customFormat="1" x14ac:dyDescent="0.15"/>
    <row r="37" customFormat="1" x14ac:dyDescent="0.15"/>
    <row r="38" customFormat="1" x14ac:dyDescent="0.15"/>
    <row r="39" customFormat="1" x14ac:dyDescent="0.15"/>
    <row r="40" customFormat="1" x14ac:dyDescent="0.15"/>
    <row r="41" customFormat="1" x14ac:dyDescent="0.15"/>
    <row r="42" customFormat="1" x14ac:dyDescent="0.15"/>
    <row r="43" customFormat="1" x14ac:dyDescent="0.15"/>
    <row r="44" customFormat="1" x14ac:dyDescent="0.15"/>
    <row r="45" customFormat="1" x14ac:dyDescent="0.15"/>
    <row r="46" customFormat="1" x14ac:dyDescent="0.15"/>
    <row r="47" customFormat="1" x14ac:dyDescent="0.15"/>
    <row r="48" customFormat="1" x14ac:dyDescent="0.15"/>
    <row r="49" customFormat="1" x14ac:dyDescent="0.15"/>
    <row r="50" customFormat="1" x14ac:dyDescent="0.15"/>
    <row r="51" customFormat="1" x14ac:dyDescent="0.15"/>
  </sheetData>
  <conditionalFormatting sqref="M1:T6">
    <cfRule type="expression" dxfId="20" priority="2">
      <formula>(#REF!&lt;=date_Valuation)</formula>
    </cfRule>
  </conditionalFormatting>
  <conditionalFormatting sqref="M7:T7">
    <cfRule type="expression" dxfId="19" priority="1">
      <formula>(#REF!&lt;=date_Valuation)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>
      <selection activeCell="E25" sqref="E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3">
    <tabColor theme="4" tint="0.39997558519241921"/>
  </sheetPr>
  <dimension ref="A1:XEV291"/>
  <sheetViews>
    <sheetView showGridLines="0" tabSelected="1" zoomScale="80" zoomScaleNormal="80" workbookViewId="0">
      <pane xSplit="2" ySplit="7" topLeftCell="C8" activePane="bottomRight" state="frozen"/>
      <selection activeCell="E253" sqref="E253"/>
      <selection pane="topRight" activeCell="E253" sqref="E253"/>
      <selection pane="bottomLeft" activeCell="E253" sqref="E253"/>
      <selection pane="bottomRight" activeCell="M7" sqref="M7"/>
    </sheetView>
  </sheetViews>
  <sheetFormatPr baseColWidth="10" defaultColWidth="9.33203125" defaultRowHeight="13" outlineLevelRow="2" outlineLevelCol="1" x14ac:dyDescent="0.15"/>
  <cols>
    <col min="1" max="1" width="5.6640625" style="22" customWidth="1"/>
    <col min="2" max="2" width="54.5" style="22" customWidth="1"/>
    <col min="3" max="4" width="10.33203125" style="23" customWidth="1"/>
    <col min="5" max="5" width="22.33203125" style="22" customWidth="1"/>
    <col min="6" max="6" width="23.5" style="22" bestFit="1" customWidth="1"/>
    <col min="7" max="11" width="11.33203125" style="22" hidden="1" customWidth="1" outlineLevel="1"/>
    <col min="12" max="12" width="26.1640625" style="22" customWidth="1" collapsed="1"/>
    <col min="13" max="17" width="11.33203125" style="22" customWidth="1"/>
    <col min="18" max="19" width="10.6640625" style="22" customWidth="1"/>
    <col min="20" max="20" width="11.6640625" style="22" customWidth="1"/>
    <col min="21" max="21" width="21.1640625" style="22" customWidth="1"/>
    <col min="22" max="27" width="10.6640625" style="22" customWidth="1"/>
    <col min="28" max="28" width="9.33203125" customWidth="1"/>
  </cols>
  <sheetData>
    <row r="1" spans="1:27" ht="23" outlineLevel="1" x14ac:dyDescent="0.25">
      <c r="A1" s="8" t="s">
        <v>117</v>
      </c>
      <c r="F1" s="9"/>
      <c r="G1" s="9"/>
      <c r="H1" s="9"/>
      <c r="I1" s="9"/>
      <c r="J1" s="9"/>
      <c r="K1" s="9"/>
      <c r="U1"/>
      <c r="V1"/>
      <c r="W1"/>
      <c r="X1"/>
      <c r="Y1"/>
      <c r="Z1"/>
      <c r="AA1"/>
    </row>
    <row r="2" spans="1:27" s="19" customFormat="1" outlineLevel="1" x14ac:dyDescent="0.15">
      <c r="A2" s="24"/>
      <c r="B2" s="24"/>
      <c r="C2" s="45"/>
      <c r="D2" s="24"/>
      <c r="E2" s="22"/>
      <c r="F2" s="24"/>
      <c r="G2" s="24"/>
      <c r="H2" s="24"/>
      <c r="I2" s="24"/>
      <c r="J2" s="24"/>
      <c r="K2" s="24"/>
      <c r="L2" s="24"/>
      <c r="M2" s="24"/>
      <c r="O2" s="24"/>
      <c r="P2" s="24"/>
      <c r="Q2" s="24"/>
      <c r="R2" s="24"/>
      <c r="S2" s="24"/>
      <c r="T2" s="24"/>
    </row>
    <row r="3" spans="1:27" outlineLevel="1" x14ac:dyDescent="0.15">
      <c r="A3" s="1"/>
      <c r="B3" s="1"/>
      <c r="C3" s="101"/>
      <c r="D3" s="1"/>
      <c r="F3" s="11"/>
      <c r="G3" s="11"/>
      <c r="H3" s="11"/>
      <c r="I3" s="11"/>
      <c r="J3" s="11"/>
      <c r="K3" s="11"/>
      <c r="M3" s="10"/>
      <c r="N3" s="10"/>
      <c r="O3" s="24"/>
      <c r="P3" s="10"/>
      <c r="Q3" s="10"/>
      <c r="R3" s="10"/>
      <c r="S3" s="10"/>
      <c r="T3" s="10"/>
      <c r="U3"/>
      <c r="V3"/>
      <c r="W3"/>
      <c r="X3"/>
      <c r="Y3"/>
      <c r="Z3"/>
      <c r="AA3"/>
    </row>
    <row r="4" spans="1:27" outlineLevel="1" x14ac:dyDescent="0.15">
      <c r="A4" s="1"/>
      <c r="B4" s="1"/>
      <c r="C4" s="101"/>
      <c r="D4" s="1"/>
      <c r="F4" s="11"/>
      <c r="G4" s="11"/>
      <c r="H4" s="11"/>
      <c r="I4" s="11"/>
      <c r="J4" s="11"/>
      <c r="K4" s="11"/>
      <c r="M4" s="12"/>
      <c r="N4" s="12"/>
      <c r="O4" s="12"/>
      <c r="P4" s="12"/>
      <c r="Q4" s="12"/>
      <c r="R4" s="12"/>
      <c r="S4" s="12"/>
      <c r="T4" s="12"/>
      <c r="U4"/>
      <c r="V4"/>
      <c r="W4"/>
      <c r="X4"/>
      <c r="Y4"/>
      <c r="Z4"/>
      <c r="AA4"/>
    </row>
    <row r="5" spans="1:27" outlineLevel="1" x14ac:dyDescent="0.15">
      <c r="A5" s="18"/>
      <c r="B5" s="2"/>
      <c r="C5" s="102"/>
      <c r="D5" s="2"/>
      <c r="F5" s="11"/>
      <c r="G5" s="11"/>
      <c r="H5" s="11"/>
      <c r="I5" s="11"/>
      <c r="J5" s="11"/>
      <c r="K5" s="11"/>
      <c r="L5" s="10"/>
      <c r="M5" s="10"/>
      <c r="N5" s="10"/>
      <c r="O5" s="10"/>
      <c r="P5" s="10"/>
      <c r="Q5" s="10"/>
      <c r="R5" s="10"/>
      <c r="S5" s="10"/>
      <c r="T5" s="10"/>
      <c r="U5"/>
      <c r="V5"/>
      <c r="W5"/>
      <c r="X5"/>
      <c r="Y5"/>
      <c r="Z5"/>
      <c r="AA5"/>
    </row>
    <row r="6" spans="1:27" outlineLevel="1" x14ac:dyDescent="0.15">
      <c r="A6" s="3"/>
      <c r="B6" s="4"/>
      <c r="C6" s="103"/>
      <c r="D6" s="4"/>
      <c r="F6" s="11"/>
      <c r="G6" s="11"/>
      <c r="H6" s="11"/>
      <c r="I6" s="11"/>
      <c r="J6" s="11"/>
      <c r="K6" s="11"/>
      <c r="L6" s="13"/>
      <c r="M6" s="10"/>
      <c r="N6" s="10"/>
      <c r="O6" s="10"/>
      <c r="P6" s="10"/>
      <c r="Q6" s="10"/>
      <c r="R6" s="10"/>
      <c r="S6" s="10"/>
      <c r="T6" s="10"/>
      <c r="U6"/>
      <c r="V6"/>
      <c r="W6"/>
      <c r="X6"/>
      <c r="Y6"/>
      <c r="Z6"/>
      <c r="AA6"/>
    </row>
    <row r="7" spans="1:27" ht="15" thickBot="1" x14ac:dyDescent="0.2">
      <c r="A7" s="5" t="s">
        <v>0</v>
      </c>
      <c r="B7" s="5" t="s">
        <v>106</v>
      </c>
      <c r="C7" s="21" t="s">
        <v>107</v>
      </c>
      <c r="D7" s="21" t="s">
        <v>108</v>
      </c>
      <c r="E7" s="5" t="s">
        <v>109</v>
      </c>
      <c r="F7" s="21" t="s">
        <v>110</v>
      </c>
      <c r="G7" s="21" t="s">
        <v>111</v>
      </c>
      <c r="H7" s="21" t="s">
        <v>112</v>
      </c>
      <c r="I7" s="21" t="s">
        <v>113</v>
      </c>
      <c r="J7" s="21" t="s">
        <v>114</v>
      </c>
      <c r="K7" s="21" t="s">
        <v>115</v>
      </c>
      <c r="L7" s="21" t="s">
        <v>116</v>
      </c>
      <c r="M7" s="28" t="str">
        <f>IF(M31=1,"F ","A ") &amp; NameOfPeriod</f>
        <v>A 2017</v>
      </c>
      <c r="N7" s="28" t="str">
        <f t="shared" ref="N7:T7" si="0">IF(N31=1,"F ","A ") &amp; NameOfPeriod</f>
        <v>A 2018</v>
      </c>
      <c r="O7" s="28" t="str">
        <f t="shared" si="0"/>
        <v>A 2019</v>
      </c>
      <c r="P7" s="28" t="str">
        <f t="shared" si="0"/>
        <v>F 2020</v>
      </c>
      <c r="Q7" s="28" t="str">
        <f t="shared" si="0"/>
        <v>F 2021</v>
      </c>
      <c r="R7" s="28" t="str">
        <f t="shared" si="0"/>
        <v>F 2022</v>
      </c>
      <c r="S7" s="28" t="str">
        <f t="shared" si="0"/>
        <v>F 2023</v>
      </c>
      <c r="T7" s="28" t="str">
        <f t="shared" si="0"/>
        <v>F 2024</v>
      </c>
      <c r="U7" s="28" t="s">
        <v>545</v>
      </c>
      <c r="V7"/>
      <c r="W7"/>
      <c r="X7"/>
      <c r="Y7"/>
      <c r="Z7"/>
      <c r="AA7"/>
    </row>
    <row r="8" spans="1:27" x14ac:dyDescent="0.15">
      <c r="A8" s="6"/>
      <c r="B8" s="6"/>
      <c r="C8" s="7"/>
      <c r="D8" s="7"/>
      <c r="E8" s="7"/>
      <c r="U8"/>
      <c r="V8"/>
      <c r="W8"/>
      <c r="X8"/>
      <c r="Y8"/>
      <c r="Z8"/>
      <c r="AA8"/>
    </row>
    <row r="9" spans="1:27" x14ac:dyDescent="0.15">
      <c r="A9" s="64">
        <f>FLOOR(MAX($A$8:A8)+1,1)</f>
        <v>1</v>
      </c>
      <c r="B9" s="16" t="s">
        <v>74</v>
      </c>
      <c r="C9" s="107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/>
      <c r="V9"/>
      <c r="W9"/>
      <c r="X9"/>
      <c r="Y9"/>
      <c r="Z9"/>
      <c r="AA9"/>
    </row>
    <row r="10" spans="1:27" outlineLevel="1" x14ac:dyDescent="0.15">
      <c r="A10" s="6"/>
      <c r="B10" s="6"/>
      <c r="C10" s="7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/>
      <c r="V10"/>
      <c r="W10"/>
      <c r="X10"/>
      <c r="Y10"/>
      <c r="Z10"/>
      <c r="AA10"/>
    </row>
    <row r="11" spans="1:27" outlineLevel="1" x14ac:dyDescent="0.15">
      <c r="A11" s="65">
        <f>MAX($A$1:A10)+0.1</f>
        <v>1.1000000000000001</v>
      </c>
      <c r="B11" s="18" t="s">
        <v>241</v>
      </c>
      <c r="C11" s="106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/>
      <c r="V11"/>
      <c r="W11"/>
      <c r="X11"/>
      <c r="Y11"/>
      <c r="Z11"/>
      <c r="AA11"/>
    </row>
    <row r="12" spans="1:27" outlineLevel="2" x14ac:dyDescent="0.15">
      <c r="A12" s="6"/>
      <c r="B12" s="6"/>
      <c r="C12" s="7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/>
      <c r="V12"/>
      <c r="W12"/>
      <c r="X12"/>
      <c r="Y12"/>
      <c r="Z12"/>
      <c r="AA12"/>
    </row>
    <row r="13" spans="1:27" outlineLevel="2" x14ac:dyDescent="0.15">
      <c r="A13" s="6"/>
      <c r="B13" s="15" t="s">
        <v>218</v>
      </c>
      <c r="C13" s="45" t="s">
        <v>9</v>
      </c>
      <c r="D13" s="6"/>
      <c r="E13" s="6"/>
      <c r="F13" s="6"/>
      <c r="G13" s="6"/>
      <c r="H13" s="6"/>
      <c r="I13" s="6"/>
      <c r="J13" s="6"/>
      <c r="K13" s="6"/>
      <c r="L13" s="125">
        <f>INDEX($B$14:$L$16,MATCH(Dashboard!$F$5,Assumptions!$B$14:$B$16,0),11)</f>
        <v>2</v>
      </c>
      <c r="M13" s="6"/>
      <c r="N13" s="6"/>
      <c r="O13" s="6"/>
      <c r="P13" s="6"/>
      <c r="Q13" s="6"/>
      <c r="R13" s="6"/>
      <c r="S13" s="6"/>
      <c r="T13" s="6"/>
      <c r="U13"/>
      <c r="V13"/>
      <c r="W13"/>
      <c r="X13"/>
      <c r="Y13"/>
      <c r="Z13"/>
      <c r="AA13"/>
    </row>
    <row r="14" spans="1:27" outlineLevel="2" x14ac:dyDescent="0.15">
      <c r="A14" s="6"/>
      <c r="B14" s="149" t="s">
        <v>282</v>
      </c>
      <c r="C14" s="23" t="s">
        <v>9</v>
      </c>
      <c r="D14" s="6"/>
      <c r="E14" s="6"/>
      <c r="F14" s="6"/>
      <c r="G14" s="6"/>
      <c r="H14" s="6"/>
      <c r="I14" s="6"/>
      <c r="J14" s="6"/>
      <c r="K14" s="6"/>
      <c r="L14" s="150">
        <v>1</v>
      </c>
      <c r="M14" s="6"/>
      <c r="N14" s="6"/>
      <c r="O14" s="6"/>
      <c r="P14" s="6"/>
      <c r="Q14" s="6"/>
      <c r="R14" s="6"/>
      <c r="S14" s="6"/>
      <c r="T14" s="6"/>
      <c r="U14"/>
      <c r="V14"/>
      <c r="W14"/>
      <c r="X14"/>
      <c r="Y14"/>
      <c r="Z14"/>
      <c r="AA14"/>
    </row>
    <row r="15" spans="1:27" outlineLevel="2" x14ac:dyDescent="0.15">
      <c r="A15" s="6"/>
      <c r="B15" s="149" t="s">
        <v>281</v>
      </c>
      <c r="C15" s="23" t="s">
        <v>9</v>
      </c>
      <c r="D15" s="6"/>
      <c r="E15" s="6"/>
      <c r="F15" s="6"/>
      <c r="G15" s="6"/>
      <c r="H15" s="6"/>
      <c r="I15" s="6"/>
      <c r="J15" s="6"/>
      <c r="K15" s="6"/>
      <c r="L15" s="150">
        <v>2</v>
      </c>
      <c r="M15" s="6"/>
      <c r="N15" s="6"/>
      <c r="O15" s="6"/>
      <c r="P15" s="6"/>
      <c r="Q15" s="6"/>
      <c r="R15" s="6"/>
      <c r="S15" s="6"/>
      <c r="T15" s="6"/>
      <c r="U15"/>
      <c r="V15"/>
      <c r="W15"/>
      <c r="X15"/>
      <c r="Y15"/>
      <c r="Z15"/>
      <c r="AA15"/>
    </row>
    <row r="16" spans="1:27" outlineLevel="2" x14ac:dyDescent="0.15">
      <c r="A16" s="6"/>
      <c r="B16" s="149" t="s">
        <v>295</v>
      </c>
      <c r="C16" s="23" t="s">
        <v>9</v>
      </c>
      <c r="D16" s="6"/>
      <c r="E16" s="6"/>
      <c r="F16" s="6"/>
      <c r="G16" s="6"/>
      <c r="H16" s="6"/>
      <c r="I16" s="6"/>
      <c r="J16" s="6"/>
      <c r="K16" s="6"/>
      <c r="L16" s="150">
        <v>3</v>
      </c>
      <c r="M16" s="6"/>
      <c r="N16" s="6"/>
      <c r="O16" s="6"/>
      <c r="P16" s="6"/>
      <c r="Q16" s="6"/>
      <c r="R16" s="6"/>
      <c r="S16" s="6"/>
      <c r="T16" s="6"/>
      <c r="U16"/>
      <c r="V16"/>
      <c r="W16"/>
      <c r="X16"/>
      <c r="Y16"/>
      <c r="Z16"/>
      <c r="AA16"/>
    </row>
    <row r="17" spans="1:28" outlineLevel="1" x14ac:dyDescent="0.15">
      <c r="A17" s="6"/>
      <c r="B17" s="6"/>
      <c r="C17" s="7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/>
      <c r="V17"/>
      <c r="W17"/>
      <c r="X17"/>
      <c r="Y17"/>
      <c r="Z17"/>
      <c r="AA17"/>
    </row>
    <row r="18" spans="1:28" outlineLevel="1" x14ac:dyDescent="0.15">
      <c r="A18" s="65">
        <f>MAX($A$1:A16)+0.1</f>
        <v>1.2000000000000002</v>
      </c>
      <c r="B18" s="18" t="s">
        <v>264</v>
      </c>
      <c r="C18" s="106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/>
      <c r="V18"/>
      <c r="W18"/>
      <c r="X18"/>
      <c r="Y18"/>
      <c r="Z18"/>
      <c r="AA18"/>
    </row>
    <row r="19" spans="1:28" outlineLevel="2" x14ac:dyDescent="0.15">
      <c r="B19" s="17"/>
      <c r="C19" s="108"/>
      <c r="D19" s="17"/>
      <c r="E19" s="48"/>
      <c r="F19" s="48"/>
      <c r="G19" s="48"/>
      <c r="H19" s="48"/>
      <c r="I19" s="48"/>
      <c r="J19" s="48"/>
      <c r="K19" s="17"/>
      <c r="L19" s="17"/>
      <c r="AB19" s="22"/>
    </row>
    <row r="20" spans="1:28" outlineLevel="2" x14ac:dyDescent="0.15">
      <c r="B20" s="96" t="s">
        <v>74</v>
      </c>
      <c r="C20" s="108"/>
      <c r="D20" s="17"/>
      <c r="E20" s="48"/>
      <c r="F20" s="48"/>
      <c r="G20" s="48"/>
      <c r="H20" s="48"/>
      <c r="I20" s="48"/>
      <c r="J20" s="48"/>
      <c r="K20" s="17"/>
      <c r="L20" s="17"/>
      <c r="AB20" s="22"/>
    </row>
    <row r="21" spans="1:28" outlineLevel="2" x14ac:dyDescent="0.15">
      <c r="B21" s="22" t="s">
        <v>258</v>
      </c>
      <c r="C21" s="23" t="s">
        <v>9</v>
      </c>
      <c r="D21" s="22"/>
      <c r="F21" s="56" t="s">
        <v>265</v>
      </c>
      <c r="L21" s="123" t="s">
        <v>256</v>
      </c>
      <c r="AB21" s="22"/>
    </row>
    <row r="22" spans="1:28" outlineLevel="2" x14ac:dyDescent="0.15">
      <c r="B22" s="17" t="s">
        <v>266</v>
      </c>
      <c r="C22" s="23" t="s">
        <v>272</v>
      </c>
      <c r="D22" s="17"/>
      <c r="E22" s="48"/>
      <c r="F22" s="56" t="s">
        <v>267</v>
      </c>
      <c r="G22" s="48"/>
      <c r="H22" s="48"/>
      <c r="I22" s="48"/>
      <c r="J22" s="48"/>
      <c r="K22" s="17"/>
      <c r="L22" s="78">
        <v>43831</v>
      </c>
      <c r="AB22" s="22"/>
    </row>
    <row r="23" spans="1:28" outlineLevel="2" x14ac:dyDescent="0.15">
      <c r="B23" s="17" t="s">
        <v>268</v>
      </c>
      <c r="C23" s="23" t="s">
        <v>272</v>
      </c>
      <c r="D23" s="17"/>
      <c r="E23" s="48"/>
      <c r="F23" s="56" t="s">
        <v>269</v>
      </c>
      <c r="G23" s="48"/>
      <c r="H23" s="48"/>
      <c r="I23" s="48"/>
      <c r="J23" s="48"/>
      <c r="K23" s="17"/>
      <c r="L23" s="78">
        <v>42736</v>
      </c>
      <c r="AB23" s="22"/>
    </row>
    <row r="24" spans="1:28" outlineLevel="2" x14ac:dyDescent="0.15">
      <c r="B24" s="100"/>
      <c r="C24" s="100"/>
      <c r="D24" s="100"/>
      <c r="E24" s="100"/>
      <c r="F24" s="100"/>
      <c r="G24" s="100"/>
      <c r="H24" s="100"/>
      <c r="I24" s="100"/>
      <c r="J24" s="100"/>
      <c r="K24" s="100"/>
      <c r="L24" s="100"/>
      <c r="AB24" s="22"/>
    </row>
    <row r="25" spans="1:28" outlineLevel="2" x14ac:dyDescent="0.15">
      <c r="B25" s="96" t="s">
        <v>247</v>
      </c>
      <c r="C25" s="108"/>
      <c r="D25" s="17"/>
      <c r="E25" s="48"/>
      <c r="F25" s="48"/>
      <c r="G25" s="48"/>
      <c r="H25" s="48"/>
      <c r="I25" s="48"/>
      <c r="J25" s="48"/>
      <c r="K25" s="17"/>
      <c r="L25" s="17"/>
      <c r="AB25" s="22"/>
    </row>
    <row r="26" spans="1:28" outlineLevel="2" x14ac:dyDescent="0.15">
      <c r="B26" s="22" t="s">
        <v>270</v>
      </c>
      <c r="C26" s="23" t="s">
        <v>271</v>
      </c>
      <c r="E26" s="60"/>
      <c r="F26" s="56" t="s">
        <v>243</v>
      </c>
      <c r="M26" s="30">
        <v>12</v>
      </c>
      <c r="N26" s="30">
        <v>12</v>
      </c>
      <c r="O26" s="30">
        <v>12</v>
      </c>
      <c r="P26" s="30">
        <v>12</v>
      </c>
      <c r="Q26" s="30">
        <v>12</v>
      </c>
      <c r="R26" s="30">
        <v>12</v>
      </c>
      <c r="S26" s="30">
        <v>12</v>
      </c>
      <c r="T26" s="30">
        <v>12</v>
      </c>
      <c r="AB26" s="22"/>
    </row>
    <row r="27" spans="1:28" outlineLevel="2" x14ac:dyDescent="0.15">
      <c r="B27" s="22" t="s">
        <v>71</v>
      </c>
      <c r="C27" s="23" t="s">
        <v>272</v>
      </c>
      <c r="E27" s="60" t="str">
        <f ca="1">_xlfn.FORMULATEXT(N27)</f>
        <v>=M28+1</v>
      </c>
      <c r="F27"/>
      <c r="M27" s="76">
        <f>date_Start</f>
        <v>42736</v>
      </c>
      <c r="N27" s="124">
        <f>M28+1</f>
        <v>43101</v>
      </c>
      <c r="O27" s="76">
        <f t="shared" ref="O27:T27" si="1">N28+1</f>
        <v>43466</v>
      </c>
      <c r="P27" s="76">
        <f t="shared" si="1"/>
        <v>43831</v>
      </c>
      <c r="Q27" s="76">
        <f t="shared" si="1"/>
        <v>44197</v>
      </c>
      <c r="R27" s="76">
        <f t="shared" si="1"/>
        <v>44562</v>
      </c>
      <c r="S27" s="76">
        <f t="shared" si="1"/>
        <v>44927</v>
      </c>
      <c r="T27" s="76">
        <f t="shared" si="1"/>
        <v>45292</v>
      </c>
      <c r="AB27" s="22"/>
    </row>
    <row r="28" spans="1:28" outlineLevel="2" x14ac:dyDescent="0.15">
      <c r="B28" s="22" t="s">
        <v>72</v>
      </c>
      <c r="C28" s="23" t="s">
        <v>272</v>
      </c>
      <c r="E28" s="60" t="str">
        <f ca="1">_xlfn.FORMULATEXT(N28)</f>
        <v>=КОНМЕСЯЦА(N27;11)</v>
      </c>
      <c r="F28"/>
      <c r="M28" s="76">
        <f>EOMONTH(M27,11)</f>
        <v>43100</v>
      </c>
      <c r="N28" s="76">
        <f>EOMONTH(N27,11)</f>
        <v>43465</v>
      </c>
      <c r="O28" s="76">
        <f t="shared" ref="O28:T28" si="2">EOMONTH(O27,11)</f>
        <v>43830</v>
      </c>
      <c r="P28" s="76">
        <f t="shared" si="2"/>
        <v>44196</v>
      </c>
      <c r="Q28" s="76">
        <f t="shared" si="2"/>
        <v>44561</v>
      </c>
      <c r="R28" s="76">
        <f t="shared" si="2"/>
        <v>44926</v>
      </c>
      <c r="S28" s="76">
        <f t="shared" si="2"/>
        <v>45291</v>
      </c>
      <c r="T28" s="76">
        <f t="shared" si="2"/>
        <v>45657</v>
      </c>
      <c r="AB28" s="22"/>
    </row>
    <row r="29" spans="1:28" outlineLevel="2" x14ac:dyDescent="0.15">
      <c r="B29" s="100"/>
      <c r="C29" s="109"/>
      <c r="D29" s="109"/>
      <c r="E29" s="116"/>
      <c r="F29" s="100"/>
      <c r="G29" s="100"/>
      <c r="H29" s="100"/>
      <c r="I29" s="100"/>
      <c r="J29" s="100"/>
      <c r="K29" s="100"/>
      <c r="L29" s="117"/>
      <c r="M29" s="117"/>
      <c r="N29" s="117"/>
      <c r="O29" s="117"/>
      <c r="P29" s="117"/>
      <c r="Q29" s="117"/>
      <c r="R29" s="117"/>
      <c r="S29" s="117"/>
      <c r="T29" s="117"/>
      <c r="AB29" s="22"/>
    </row>
    <row r="30" spans="1:28" outlineLevel="2" x14ac:dyDescent="0.15">
      <c r="B30" s="96" t="s">
        <v>273</v>
      </c>
      <c r="E30" s="60"/>
      <c r="F30"/>
      <c r="L30" s="17"/>
      <c r="M30" s="17"/>
      <c r="N30" s="17"/>
      <c r="O30" s="17"/>
      <c r="P30" s="17"/>
      <c r="Q30" s="17"/>
      <c r="R30" s="17"/>
      <c r="S30" s="17"/>
      <c r="T30" s="17"/>
      <c r="AB30" s="22"/>
    </row>
    <row r="31" spans="1:28" outlineLevel="2" x14ac:dyDescent="0.15">
      <c r="B31" s="22" t="s">
        <v>296</v>
      </c>
      <c r="C31" s="23" t="s">
        <v>9</v>
      </c>
      <c r="E31" s="60" t="str">
        <f ca="1">_xlfn.FORMULATEXT(N31)</f>
        <v>=--(N27&gt;=date_Valuation)</v>
      </c>
      <c r="F31"/>
      <c r="M31" s="118">
        <f t="shared" ref="M31:T31" si="3">--(M27&gt;=date_Valuation)</f>
        <v>0</v>
      </c>
      <c r="N31" s="118">
        <f t="shared" si="3"/>
        <v>0</v>
      </c>
      <c r="O31" s="118">
        <f t="shared" si="3"/>
        <v>0</v>
      </c>
      <c r="P31" s="118">
        <f t="shared" si="3"/>
        <v>1</v>
      </c>
      <c r="Q31" s="118">
        <f t="shared" si="3"/>
        <v>1</v>
      </c>
      <c r="R31" s="118">
        <f t="shared" si="3"/>
        <v>1</v>
      </c>
      <c r="S31" s="118">
        <f t="shared" si="3"/>
        <v>1</v>
      </c>
      <c r="T31" s="118">
        <f t="shared" si="3"/>
        <v>1</v>
      </c>
      <c r="AB31" s="22"/>
    </row>
    <row r="32" spans="1:28" outlineLevel="2" x14ac:dyDescent="0.15">
      <c r="B32" s="22" t="s">
        <v>298</v>
      </c>
      <c r="C32" s="23" t="s">
        <v>9</v>
      </c>
      <c r="E32" s="126" t="s">
        <v>297</v>
      </c>
      <c r="F32"/>
      <c r="M32" s="118"/>
      <c r="N32" s="118"/>
      <c r="O32" s="118"/>
      <c r="P32" s="118"/>
      <c r="Q32" s="118"/>
      <c r="R32" s="118"/>
      <c r="S32" s="118"/>
      <c r="T32" s="118"/>
      <c r="AB32" s="22"/>
    </row>
    <row r="33" spans="1:16376" outlineLevel="2" x14ac:dyDescent="0.15">
      <c r="B33" s="22" t="s">
        <v>299</v>
      </c>
      <c r="C33" s="23" t="s">
        <v>9</v>
      </c>
      <c r="E33" s="60" t="str">
        <f t="shared" ref="E33:E37" ca="1" si="4">_xlfn.FORMULATEXT(N33)</f>
        <v>=СУММ($M$31:N31)</v>
      </c>
      <c r="F33"/>
      <c r="M33" s="118">
        <f>SUM($M$31:M31)</f>
        <v>0</v>
      </c>
      <c r="N33" s="118">
        <f>SUM($M$31:N31)</f>
        <v>0</v>
      </c>
      <c r="O33" s="118">
        <f>SUM($M$31:O31)</f>
        <v>0</v>
      </c>
      <c r="P33" s="118">
        <f>SUM($M$31:P31)</f>
        <v>1</v>
      </c>
      <c r="Q33" s="118">
        <f>SUM($M$31:Q31)</f>
        <v>2</v>
      </c>
      <c r="R33" s="118">
        <f>SUM($M$31:R31)</f>
        <v>3</v>
      </c>
      <c r="S33" s="118">
        <f>SUM($M$31:S31)</f>
        <v>4</v>
      </c>
      <c r="T33" s="118">
        <f>SUM($M$31:T31)</f>
        <v>5</v>
      </c>
      <c r="AB33" s="22"/>
    </row>
    <row r="34" spans="1:16376" outlineLevel="2" x14ac:dyDescent="0.15">
      <c r="B34" s="22" t="s">
        <v>274</v>
      </c>
      <c r="C34" s="23" t="s">
        <v>9</v>
      </c>
      <c r="E34" s="60" t="str">
        <f t="shared" ca="1" si="4"/>
        <v>=ГОД(N28)</v>
      </c>
      <c r="F34" s="14" t="s">
        <v>2</v>
      </c>
      <c r="M34" s="77">
        <f>YEAR(M28)</f>
        <v>2017</v>
      </c>
      <c r="N34" s="77">
        <f t="shared" ref="N34:T34" si="5">YEAR(N28)</f>
        <v>2018</v>
      </c>
      <c r="O34" s="77">
        <f t="shared" si="5"/>
        <v>2019</v>
      </c>
      <c r="P34" s="77">
        <f t="shared" si="5"/>
        <v>2020</v>
      </c>
      <c r="Q34" s="77">
        <f t="shared" si="5"/>
        <v>2021</v>
      </c>
      <c r="R34" s="77">
        <f t="shared" si="5"/>
        <v>2022</v>
      </c>
      <c r="S34" s="77">
        <f t="shared" si="5"/>
        <v>2023</v>
      </c>
      <c r="T34" s="77">
        <f t="shared" si="5"/>
        <v>2024</v>
      </c>
      <c r="AB34" s="22"/>
    </row>
    <row r="35" spans="1:16376" s="47" customFormat="1" outlineLevel="2" x14ac:dyDescent="0.15">
      <c r="A35" s="22"/>
      <c r="B35" s="22" t="s">
        <v>73</v>
      </c>
      <c r="C35" s="23" t="s">
        <v>214</v>
      </c>
      <c r="D35" s="23"/>
      <c r="E35" s="60" t="str">
        <f t="shared" ca="1" si="4"/>
        <v>=N28-N27+1</v>
      </c>
      <c r="F35" s="56" t="s">
        <v>3</v>
      </c>
      <c r="G35" s="22"/>
      <c r="H35" s="22"/>
      <c r="I35" s="22"/>
      <c r="J35" s="22"/>
      <c r="K35" s="22"/>
      <c r="L35" s="22"/>
      <c r="M35" s="77">
        <f>M28-M27+1</f>
        <v>365</v>
      </c>
      <c r="N35" s="77">
        <f t="shared" ref="N35:T35" si="6">N28-N27+1</f>
        <v>365</v>
      </c>
      <c r="O35" s="77">
        <f t="shared" si="6"/>
        <v>365</v>
      </c>
      <c r="P35" s="77">
        <f t="shared" si="6"/>
        <v>366</v>
      </c>
      <c r="Q35" s="77">
        <f t="shared" si="6"/>
        <v>365</v>
      </c>
      <c r="R35" s="77">
        <f t="shared" si="6"/>
        <v>365</v>
      </c>
      <c r="S35" s="77">
        <f t="shared" si="6"/>
        <v>365</v>
      </c>
      <c r="T35" s="77">
        <f t="shared" si="6"/>
        <v>366</v>
      </c>
      <c r="U35" s="22"/>
      <c r="V35" s="22"/>
      <c r="W35" s="22"/>
      <c r="X35" s="22"/>
      <c r="Y35" s="22"/>
      <c r="Z35" s="22"/>
      <c r="AA35" s="22"/>
      <c r="AB35" s="22"/>
    </row>
    <row r="36" spans="1:16376" s="47" customFormat="1" outlineLevel="2" x14ac:dyDescent="0.15">
      <c r="A36" s="22"/>
      <c r="B36" s="22" t="s">
        <v>300</v>
      </c>
      <c r="C36" s="23" t="s">
        <v>214</v>
      </c>
      <c r="D36" s="23"/>
      <c r="E36" s="60"/>
      <c r="F36" s="22"/>
      <c r="G36" s="22"/>
      <c r="H36" s="22"/>
      <c r="I36" s="22"/>
      <c r="J36" s="22"/>
      <c r="K36" s="22"/>
      <c r="L36" s="22"/>
      <c r="M36" s="77">
        <f>M35</f>
        <v>365</v>
      </c>
      <c r="N36" s="77">
        <f t="shared" ref="N36:T36" si="7">N35</f>
        <v>365</v>
      </c>
      <c r="O36" s="77">
        <f t="shared" si="7"/>
        <v>365</v>
      </c>
      <c r="P36" s="77">
        <f t="shared" si="7"/>
        <v>366</v>
      </c>
      <c r="Q36" s="77">
        <f t="shared" si="7"/>
        <v>365</v>
      </c>
      <c r="R36" s="77">
        <f t="shared" si="7"/>
        <v>365</v>
      </c>
      <c r="S36" s="77">
        <f t="shared" si="7"/>
        <v>365</v>
      </c>
      <c r="T36" s="77">
        <f t="shared" si="7"/>
        <v>366</v>
      </c>
      <c r="U36" s="22"/>
      <c r="V36" s="22"/>
      <c r="W36" s="22"/>
      <c r="X36" s="22"/>
      <c r="Y36" s="22"/>
      <c r="Z36" s="22"/>
      <c r="AA36" s="22"/>
      <c r="AB36" s="22"/>
    </row>
    <row r="37" spans="1:16376" outlineLevel="2" x14ac:dyDescent="0.15">
      <c r="B37" s="22" t="s">
        <v>275</v>
      </c>
      <c r="C37" s="23" t="s">
        <v>9</v>
      </c>
      <c r="E37" s="60" t="str">
        <f t="shared" ca="1" si="4"/>
        <v>=ДОЛЯГОДА(N27;N28)</v>
      </c>
      <c r="F37" s="56" t="s">
        <v>276</v>
      </c>
      <c r="M37" s="119">
        <f>YEARFRAC(M27,M28)</f>
        <v>1</v>
      </c>
      <c r="N37" s="119">
        <f t="shared" ref="N37:T37" si="8">YEARFRAC(N27,N28)</f>
        <v>1</v>
      </c>
      <c r="O37" s="119">
        <f t="shared" si="8"/>
        <v>1</v>
      </c>
      <c r="P37" s="119">
        <f t="shared" si="8"/>
        <v>1</v>
      </c>
      <c r="Q37" s="119">
        <f t="shared" si="8"/>
        <v>1</v>
      </c>
      <c r="R37" s="119">
        <f t="shared" si="8"/>
        <v>1</v>
      </c>
      <c r="S37" s="119">
        <f t="shared" si="8"/>
        <v>1</v>
      </c>
      <c r="T37" s="119">
        <f t="shared" si="8"/>
        <v>1</v>
      </c>
      <c r="AB37" s="22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7"/>
      <c r="AW37" s="47"/>
      <c r="AX37" s="47"/>
      <c r="AY37" s="47"/>
      <c r="AZ37" s="47"/>
      <c r="BA37" s="47"/>
      <c r="BB37" s="47"/>
      <c r="BC37" s="47"/>
      <c r="BD37" s="47"/>
      <c r="BE37" s="47"/>
      <c r="BF37" s="47"/>
      <c r="BG37" s="47"/>
      <c r="BH37" s="47"/>
      <c r="BI37" s="47"/>
      <c r="BJ37" s="47"/>
      <c r="BK37" s="47"/>
      <c r="BL37" s="47"/>
      <c r="BM37" s="47"/>
      <c r="BN37" s="47"/>
      <c r="BO37" s="47"/>
      <c r="BP37" s="47"/>
      <c r="BQ37" s="47"/>
      <c r="BR37" s="47"/>
      <c r="BS37" s="47"/>
      <c r="BT37" s="47"/>
      <c r="BU37" s="47"/>
      <c r="BV37" s="47"/>
      <c r="BW37" s="47"/>
      <c r="BX37" s="47"/>
      <c r="BY37" s="47"/>
      <c r="BZ37" s="47"/>
      <c r="CA37" s="47"/>
      <c r="CB37" s="47"/>
      <c r="CC37" s="47"/>
      <c r="CD37" s="47"/>
      <c r="CE37" s="47"/>
      <c r="CF37" s="47"/>
      <c r="CG37" s="47"/>
      <c r="CH37" s="47"/>
      <c r="CI37" s="47"/>
      <c r="CJ37" s="47"/>
      <c r="CK37" s="47"/>
      <c r="CL37" s="47"/>
      <c r="CM37" s="47"/>
      <c r="CN37" s="47"/>
      <c r="CO37" s="47"/>
      <c r="CP37" s="47"/>
      <c r="CQ37" s="47"/>
      <c r="CR37" s="47"/>
      <c r="CS37" s="47"/>
      <c r="CT37" s="47"/>
      <c r="CU37" s="47"/>
      <c r="CV37" s="47"/>
      <c r="CW37" s="47"/>
      <c r="CX37" s="47"/>
      <c r="CY37" s="47"/>
      <c r="CZ37" s="47"/>
      <c r="DA37" s="47"/>
      <c r="DB37" s="47"/>
      <c r="DC37" s="47"/>
      <c r="DD37" s="47"/>
      <c r="DE37" s="47"/>
      <c r="DF37" s="47"/>
      <c r="DG37" s="47"/>
      <c r="DH37" s="47"/>
      <c r="DI37" s="47"/>
      <c r="DJ37" s="47"/>
      <c r="DK37" s="47"/>
      <c r="DL37" s="47"/>
      <c r="DM37" s="47"/>
      <c r="DN37" s="47"/>
      <c r="DO37" s="47"/>
      <c r="DP37" s="47"/>
      <c r="DQ37" s="47"/>
      <c r="DR37" s="47"/>
      <c r="DS37" s="47"/>
      <c r="DT37" s="47"/>
      <c r="DU37" s="47"/>
      <c r="DV37" s="47"/>
      <c r="DW37" s="47"/>
      <c r="DX37" s="47"/>
      <c r="DY37" s="47"/>
      <c r="DZ37" s="47"/>
      <c r="EA37" s="47"/>
      <c r="EB37" s="47"/>
      <c r="EC37" s="47"/>
      <c r="ED37" s="47"/>
      <c r="EE37" s="47"/>
      <c r="EF37" s="47"/>
      <c r="EG37" s="47"/>
      <c r="EH37" s="47"/>
      <c r="EI37" s="47"/>
      <c r="EJ37" s="47"/>
      <c r="EK37" s="47"/>
      <c r="EL37" s="47"/>
      <c r="EM37" s="47"/>
      <c r="EN37" s="47"/>
      <c r="EO37" s="47"/>
      <c r="EP37" s="47"/>
      <c r="EQ37" s="47"/>
      <c r="ER37" s="47"/>
      <c r="ES37" s="47"/>
      <c r="ET37" s="47"/>
      <c r="EU37" s="47"/>
      <c r="EV37" s="47"/>
      <c r="EW37" s="47"/>
      <c r="EX37" s="47"/>
      <c r="EY37" s="47"/>
      <c r="EZ37" s="47"/>
      <c r="FA37" s="47"/>
      <c r="FB37" s="47"/>
      <c r="FC37" s="47"/>
      <c r="FD37" s="47"/>
      <c r="FE37" s="47"/>
      <c r="FF37" s="47"/>
      <c r="FG37" s="47"/>
      <c r="FH37" s="47"/>
      <c r="FI37" s="47"/>
      <c r="FJ37" s="47"/>
      <c r="FK37" s="47"/>
      <c r="FL37" s="47"/>
      <c r="FM37" s="47"/>
      <c r="FN37" s="47"/>
      <c r="FO37" s="47"/>
      <c r="FP37" s="47"/>
      <c r="FQ37" s="47"/>
      <c r="FR37" s="47"/>
      <c r="FS37" s="47"/>
      <c r="FT37" s="47"/>
      <c r="FU37" s="47"/>
      <c r="FV37" s="47"/>
      <c r="FW37" s="47"/>
      <c r="FX37" s="47"/>
      <c r="FY37" s="47"/>
      <c r="FZ37" s="47"/>
      <c r="GA37" s="47"/>
      <c r="GB37" s="47"/>
      <c r="GC37" s="47"/>
      <c r="GD37" s="47"/>
      <c r="GE37" s="47"/>
      <c r="GF37" s="47"/>
      <c r="GG37" s="47"/>
      <c r="GH37" s="47"/>
      <c r="GI37" s="47"/>
      <c r="GJ37" s="47"/>
      <c r="GK37" s="47"/>
      <c r="GL37" s="47"/>
      <c r="GM37" s="47"/>
      <c r="GN37" s="47"/>
      <c r="GO37" s="47"/>
      <c r="GP37" s="47"/>
      <c r="GQ37" s="47"/>
      <c r="GR37" s="47"/>
      <c r="GS37" s="47"/>
      <c r="GT37" s="47"/>
      <c r="GU37" s="47"/>
      <c r="GV37" s="47"/>
      <c r="GW37" s="47"/>
      <c r="GX37" s="47"/>
      <c r="GY37" s="47"/>
      <c r="GZ37" s="47"/>
      <c r="HA37" s="47"/>
      <c r="HB37" s="47"/>
      <c r="HC37" s="47"/>
      <c r="HD37" s="47"/>
      <c r="HE37" s="47"/>
      <c r="HF37" s="47"/>
      <c r="HG37" s="47"/>
      <c r="HH37" s="47"/>
      <c r="HI37" s="47"/>
      <c r="HJ37" s="47"/>
      <c r="HK37" s="47"/>
      <c r="HL37" s="47"/>
      <c r="HM37" s="47"/>
      <c r="HN37" s="47"/>
      <c r="HO37" s="47"/>
      <c r="HP37" s="47"/>
      <c r="HQ37" s="47"/>
      <c r="HR37" s="47"/>
      <c r="HS37" s="47"/>
      <c r="HT37" s="47"/>
      <c r="HU37" s="47"/>
      <c r="HV37" s="47"/>
      <c r="HW37" s="47"/>
      <c r="HX37" s="47"/>
      <c r="HY37" s="47"/>
      <c r="HZ37" s="47"/>
      <c r="IA37" s="47"/>
      <c r="IB37" s="47"/>
      <c r="IC37" s="47"/>
      <c r="ID37" s="47"/>
      <c r="IE37" s="47"/>
      <c r="IF37" s="47"/>
      <c r="IG37" s="47"/>
      <c r="IH37" s="47"/>
      <c r="II37" s="47"/>
      <c r="IJ37" s="47"/>
      <c r="IK37" s="47"/>
      <c r="IL37" s="47"/>
      <c r="IM37" s="47"/>
      <c r="IN37" s="47"/>
      <c r="IO37" s="47"/>
      <c r="IP37" s="47"/>
      <c r="IQ37" s="47"/>
      <c r="IR37" s="47"/>
      <c r="IS37" s="47"/>
      <c r="IT37" s="47"/>
      <c r="IU37" s="47"/>
      <c r="IV37" s="47"/>
      <c r="IW37" s="47"/>
      <c r="IX37" s="47"/>
      <c r="IY37" s="47"/>
      <c r="IZ37" s="47"/>
      <c r="JA37" s="47"/>
      <c r="JB37" s="47"/>
      <c r="JC37" s="47"/>
      <c r="JD37" s="47"/>
      <c r="JE37" s="47"/>
      <c r="JF37" s="47"/>
      <c r="JG37" s="47"/>
      <c r="JH37" s="47"/>
      <c r="JI37" s="47"/>
      <c r="JJ37" s="47"/>
      <c r="JK37" s="47"/>
      <c r="JL37" s="47"/>
      <c r="JM37" s="47"/>
      <c r="JN37" s="47"/>
      <c r="JO37" s="47"/>
      <c r="JP37" s="47"/>
      <c r="JQ37" s="47"/>
      <c r="JR37" s="47"/>
      <c r="JS37" s="47"/>
      <c r="JT37" s="47"/>
      <c r="JU37" s="47"/>
      <c r="JV37" s="47"/>
      <c r="JW37" s="47"/>
      <c r="JX37" s="47"/>
      <c r="JY37" s="47"/>
      <c r="JZ37" s="47"/>
      <c r="KA37" s="47"/>
      <c r="KB37" s="47"/>
      <c r="KC37" s="47"/>
      <c r="KD37" s="47"/>
      <c r="KE37" s="47"/>
      <c r="KF37" s="47"/>
      <c r="KG37" s="47"/>
      <c r="KH37" s="47"/>
      <c r="KI37" s="47"/>
      <c r="KJ37" s="47"/>
      <c r="KK37" s="47"/>
      <c r="KL37" s="47"/>
      <c r="KM37" s="47"/>
      <c r="KN37" s="47"/>
      <c r="KO37" s="47"/>
      <c r="KP37" s="47"/>
      <c r="KQ37" s="47"/>
      <c r="KR37" s="47"/>
      <c r="KS37" s="47"/>
      <c r="KT37" s="47"/>
      <c r="KU37" s="47"/>
      <c r="KV37" s="47"/>
      <c r="KW37" s="47"/>
      <c r="KX37" s="47"/>
      <c r="KY37" s="47"/>
      <c r="KZ37" s="47"/>
      <c r="LA37" s="47"/>
      <c r="LB37" s="47"/>
      <c r="LC37" s="47"/>
      <c r="LD37" s="47"/>
      <c r="LE37" s="47"/>
      <c r="LF37" s="47"/>
      <c r="LG37" s="47"/>
      <c r="LH37" s="47"/>
      <c r="LI37" s="47"/>
      <c r="LJ37" s="47"/>
      <c r="LK37" s="47"/>
      <c r="LL37" s="47"/>
      <c r="LM37" s="47"/>
      <c r="LN37" s="47"/>
      <c r="LO37" s="47"/>
      <c r="LP37" s="47"/>
      <c r="LQ37" s="47"/>
      <c r="LR37" s="47"/>
      <c r="LS37" s="47"/>
      <c r="LT37" s="47"/>
      <c r="LU37" s="47"/>
      <c r="LV37" s="47"/>
      <c r="LW37" s="47"/>
      <c r="LX37" s="47"/>
      <c r="LY37" s="47"/>
      <c r="LZ37" s="47"/>
      <c r="MA37" s="47"/>
      <c r="MB37" s="47"/>
      <c r="MC37" s="47"/>
      <c r="MD37" s="47"/>
      <c r="ME37" s="47"/>
      <c r="MF37" s="47"/>
      <c r="MG37" s="47"/>
      <c r="MH37" s="47"/>
      <c r="MI37" s="47"/>
      <c r="MJ37" s="47"/>
      <c r="MK37" s="47"/>
      <c r="ML37" s="47"/>
      <c r="MM37" s="47"/>
      <c r="MN37" s="47"/>
      <c r="MO37" s="47"/>
      <c r="MP37" s="47"/>
      <c r="MQ37" s="47"/>
      <c r="MR37" s="47"/>
      <c r="MS37" s="47"/>
      <c r="MT37" s="47"/>
      <c r="MU37" s="47"/>
      <c r="MV37" s="47"/>
      <c r="MW37" s="47"/>
      <c r="MX37" s="47"/>
      <c r="MY37" s="47"/>
      <c r="MZ37" s="47"/>
      <c r="NA37" s="47"/>
      <c r="NB37" s="47"/>
      <c r="NC37" s="47"/>
      <c r="ND37" s="47"/>
      <c r="NE37" s="47"/>
      <c r="NF37" s="47"/>
      <c r="NG37" s="47"/>
      <c r="NH37" s="47"/>
      <c r="NI37" s="47"/>
      <c r="NJ37" s="47"/>
      <c r="NK37" s="47"/>
      <c r="NL37" s="47"/>
      <c r="NM37" s="47"/>
      <c r="NN37" s="47"/>
      <c r="NO37" s="47"/>
      <c r="NP37" s="47"/>
      <c r="NQ37" s="47"/>
      <c r="NR37" s="47"/>
      <c r="NS37" s="47"/>
      <c r="NT37" s="47"/>
      <c r="NU37" s="47"/>
      <c r="NV37" s="47"/>
      <c r="NW37" s="47"/>
      <c r="NX37" s="47"/>
      <c r="NY37" s="47"/>
      <c r="NZ37" s="47"/>
      <c r="OA37" s="47"/>
      <c r="OB37" s="47"/>
      <c r="OC37" s="47"/>
      <c r="OD37" s="47"/>
      <c r="OE37" s="47"/>
      <c r="OF37" s="47"/>
      <c r="OG37" s="47"/>
      <c r="OH37" s="47"/>
      <c r="OI37" s="47"/>
      <c r="OJ37" s="47"/>
      <c r="OK37" s="47"/>
      <c r="OL37" s="47"/>
      <c r="OM37" s="47"/>
      <c r="ON37" s="47"/>
      <c r="OO37" s="47"/>
      <c r="OP37" s="47"/>
      <c r="OQ37" s="47"/>
      <c r="OR37" s="47"/>
      <c r="OS37" s="47"/>
      <c r="OT37" s="47"/>
      <c r="OU37" s="47"/>
      <c r="OV37" s="47"/>
      <c r="OW37" s="47"/>
      <c r="OX37" s="47"/>
      <c r="OY37" s="47"/>
      <c r="OZ37" s="47"/>
      <c r="PA37" s="47"/>
      <c r="PB37" s="47"/>
      <c r="PC37" s="47"/>
      <c r="PD37" s="47"/>
      <c r="PE37" s="47"/>
      <c r="PF37" s="47"/>
      <c r="PG37" s="47"/>
      <c r="PH37" s="47"/>
      <c r="PI37" s="47"/>
      <c r="PJ37" s="47"/>
      <c r="PK37" s="47"/>
      <c r="PL37" s="47"/>
      <c r="PM37" s="47"/>
      <c r="PN37" s="47"/>
      <c r="PO37" s="47"/>
      <c r="PP37" s="47"/>
      <c r="PQ37" s="47"/>
      <c r="PR37" s="47"/>
      <c r="PS37" s="47"/>
      <c r="PT37" s="47"/>
      <c r="PU37" s="47"/>
      <c r="PV37" s="47"/>
      <c r="PW37" s="47"/>
      <c r="PX37" s="47"/>
      <c r="PY37" s="47"/>
      <c r="PZ37" s="47"/>
      <c r="QA37" s="47"/>
      <c r="QB37" s="47"/>
      <c r="QC37" s="47"/>
      <c r="QD37" s="47"/>
      <c r="QE37" s="47"/>
      <c r="QF37" s="47"/>
      <c r="QG37" s="47"/>
      <c r="QH37" s="47"/>
      <c r="QI37" s="47"/>
      <c r="QJ37" s="47"/>
      <c r="QK37" s="47"/>
      <c r="QL37" s="47"/>
      <c r="QM37" s="47"/>
      <c r="QN37" s="47"/>
      <c r="QO37" s="47"/>
      <c r="QP37" s="47"/>
      <c r="QQ37" s="47"/>
      <c r="QR37" s="47"/>
      <c r="QS37" s="47"/>
      <c r="QT37" s="47"/>
      <c r="QU37" s="47"/>
      <c r="QV37" s="47"/>
      <c r="QW37" s="47"/>
      <c r="QX37" s="47"/>
      <c r="QY37" s="47"/>
      <c r="QZ37" s="47"/>
      <c r="RA37" s="47"/>
      <c r="RB37" s="47"/>
      <c r="RC37" s="47"/>
      <c r="RD37" s="47"/>
      <c r="RE37" s="47"/>
      <c r="RF37" s="47"/>
      <c r="RG37" s="47"/>
      <c r="RH37" s="47"/>
      <c r="RI37" s="47"/>
      <c r="RJ37" s="47"/>
      <c r="RK37" s="47"/>
      <c r="RL37" s="47"/>
      <c r="RM37" s="47"/>
      <c r="RN37" s="47"/>
      <c r="RO37" s="47"/>
      <c r="RP37" s="47"/>
      <c r="RQ37" s="47"/>
      <c r="RR37" s="47"/>
      <c r="RS37" s="47"/>
      <c r="RT37" s="47"/>
      <c r="RU37" s="47"/>
      <c r="RV37" s="47"/>
      <c r="RW37" s="47"/>
      <c r="RX37" s="47"/>
      <c r="RY37" s="47"/>
      <c r="RZ37" s="47"/>
      <c r="SA37" s="47"/>
      <c r="SB37" s="47"/>
      <c r="SC37" s="47"/>
      <c r="SD37" s="47"/>
      <c r="SE37" s="47"/>
      <c r="SF37" s="47"/>
      <c r="SG37" s="47"/>
      <c r="SH37" s="47"/>
      <c r="SI37" s="47"/>
      <c r="SJ37" s="47"/>
      <c r="SK37" s="47"/>
      <c r="SL37" s="47"/>
      <c r="SM37" s="47"/>
      <c r="SN37" s="47"/>
      <c r="SO37" s="47"/>
      <c r="SP37" s="47"/>
      <c r="SQ37" s="47"/>
      <c r="SR37" s="47"/>
      <c r="SS37" s="47"/>
      <c r="ST37" s="47"/>
      <c r="SU37" s="47"/>
      <c r="SV37" s="47"/>
      <c r="SW37" s="47"/>
      <c r="SX37" s="47"/>
      <c r="SY37" s="47"/>
      <c r="SZ37" s="47"/>
      <c r="TA37" s="47"/>
      <c r="TB37" s="47"/>
      <c r="TC37" s="47"/>
      <c r="TD37" s="47"/>
      <c r="TE37" s="47"/>
      <c r="TF37" s="47"/>
      <c r="TG37" s="47"/>
      <c r="TH37" s="47"/>
      <c r="TI37" s="47"/>
      <c r="TJ37" s="47"/>
      <c r="TK37" s="47"/>
      <c r="TL37" s="47"/>
      <c r="TM37" s="47"/>
      <c r="TN37" s="47"/>
      <c r="TO37" s="47"/>
      <c r="TP37" s="47"/>
      <c r="TQ37" s="47"/>
      <c r="TR37" s="47"/>
      <c r="TS37" s="47"/>
      <c r="TT37" s="47"/>
      <c r="TU37" s="47"/>
      <c r="TV37" s="47"/>
      <c r="TW37" s="47"/>
      <c r="TX37" s="47"/>
      <c r="TY37" s="47"/>
      <c r="TZ37" s="47"/>
      <c r="UA37" s="47"/>
      <c r="UB37" s="47"/>
      <c r="UC37" s="47"/>
      <c r="UD37" s="47"/>
      <c r="UE37" s="47"/>
      <c r="UF37" s="47"/>
      <c r="UG37" s="47"/>
      <c r="UH37" s="47"/>
      <c r="UI37" s="47"/>
      <c r="UJ37" s="47"/>
      <c r="UK37" s="47"/>
      <c r="UL37" s="47"/>
      <c r="UM37" s="47"/>
      <c r="UN37" s="47"/>
      <c r="UO37" s="47"/>
      <c r="UP37" s="47"/>
      <c r="UQ37" s="47"/>
      <c r="UR37" s="47"/>
      <c r="US37" s="47"/>
      <c r="UT37" s="47"/>
      <c r="UU37" s="47"/>
      <c r="UV37" s="47"/>
      <c r="UW37" s="47"/>
      <c r="UX37" s="47"/>
      <c r="UY37" s="47"/>
      <c r="UZ37" s="47"/>
      <c r="VA37" s="47"/>
      <c r="VB37" s="47"/>
      <c r="VC37" s="47"/>
      <c r="VD37" s="47"/>
      <c r="VE37" s="47"/>
      <c r="VF37" s="47"/>
      <c r="VG37" s="47"/>
      <c r="VH37" s="47"/>
      <c r="VI37" s="47"/>
      <c r="VJ37" s="47"/>
      <c r="VK37" s="47"/>
      <c r="VL37" s="47"/>
      <c r="VM37" s="47"/>
      <c r="VN37" s="47"/>
      <c r="VO37" s="47"/>
      <c r="VP37" s="47"/>
      <c r="VQ37" s="47"/>
      <c r="VR37" s="47"/>
      <c r="VS37" s="47"/>
      <c r="VT37" s="47"/>
      <c r="VU37" s="47"/>
      <c r="VV37" s="47"/>
      <c r="VW37" s="47"/>
      <c r="VX37" s="47"/>
      <c r="VY37" s="47"/>
      <c r="VZ37" s="47"/>
      <c r="WA37" s="47"/>
      <c r="WB37" s="47"/>
      <c r="WC37" s="47"/>
      <c r="WD37" s="47"/>
      <c r="WE37" s="47"/>
      <c r="WF37" s="47"/>
      <c r="WG37" s="47"/>
      <c r="WH37" s="47"/>
      <c r="WI37" s="47"/>
      <c r="WJ37" s="47"/>
      <c r="WK37" s="47"/>
      <c r="WL37" s="47"/>
      <c r="WM37" s="47"/>
      <c r="WN37" s="47"/>
      <c r="WO37" s="47"/>
      <c r="WP37" s="47"/>
      <c r="WQ37" s="47"/>
      <c r="WR37" s="47"/>
      <c r="WS37" s="47"/>
      <c r="WT37" s="47"/>
      <c r="WU37" s="47"/>
      <c r="WV37" s="47"/>
      <c r="WW37" s="47"/>
      <c r="WX37" s="47"/>
      <c r="WY37" s="47"/>
      <c r="WZ37" s="47"/>
      <c r="XA37" s="47"/>
      <c r="XB37" s="47"/>
      <c r="XC37" s="47"/>
      <c r="XD37" s="47"/>
      <c r="XE37" s="47"/>
      <c r="XF37" s="47"/>
      <c r="XG37" s="47"/>
      <c r="XH37" s="47"/>
      <c r="XI37" s="47"/>
      <c r="XJ37" s="47"/>
      <c r="XK37" s="47"/>
      <c r="XL37" s="47"/>
      <c r="XM37" s="47"/>
      <c r="XN37" s="47"/>
      <c r="XO37" s="47"/>
      <c r="XP37" s="47"/>
      <c r="XQ37" s="47"/>
      <c r="XR37" s="47"/>
      <c r="XS37" s="47"/>
      <c r="XT37" s="47"/>
      <c r="XU37" s="47"/>
      <c r="XV37" s="47"/>
      <c r="XW37" s="47"/>
      <c r="XX37" s="47"/>
      <c r="XY37" s="47"/>
      <c r="XZ37" s="47"/>
      <c r="YA37" s="47"/>
      <c r="YB37" s="47"/>
      <c r="YC37" s="47"/>
      <c r="YD37" s="47"/>
      <c r="YE37" s="47"/>
      <c r="YF37" s="47"/>
      <c r="YG37" s="47"/>
      <c r="YH37" s="47"/>
      <c r="YI37" s="47"/>
      <c r="YJ37" s="47"/>
      <c r="YK37" s="47"/>
      <c r="YL37" s="47"/>
      <c r="YM37" s="47"/>
      <c r="YN37" s="47"/>
      <c r="YO37" s="47"/>
      <c r="YP37" s="47"/>
      <c r="YQ37" s="47"/>
      <c r="YR37" s="47"/>
      <c r="YS37" s="47"/>
      <c r="YT37" s="47"/>
      <c r="YU37" s="47"/>
      <c r="YV37" s="47"/>
      <c r="YW37" s="47"/>
      <c r="YX37" s="47"/>
      <c r="YY37" s="47"/>
      <c r="YZ37" s="47"/>
      <c r="ZA37" s="47"/>
      <c r="ZB37" s="47"/>
      <c r="ZC37" s="47"/>
      <c r="ZD37" s="47"/>
      <c r="ZE37" s="47"/>
      <c r="ZF37" s="47"/>
      <c r="ZG37" s="47"/>
      <c r="ZH37" s="47"/>
      <c r="ZI37" s="47"/>
      <c r="ZJ37" s="47"/>
      <c r="ZK37" s="47"/>
      <c r="ZL37" s="47"/>
      <c r="ZM37" s="47"/>
      <c r="ZN37" s="47"/>
      <c r="ZO37" s="47"/>
      <c r="ZP37" s="47"/>
      <c r="ZQ37" s="47"/>
      <c r="ZR37" s="47"/>
      <c r="ZS37" s="47"/>
      <c r="ZT37" s="47"/>
      <c r="ZU37" s="47"/>
      <c r="ZV37" s="47"/>
      <c r="ZW37" s="47"/>
      <c r="ZX37" s="47"/>
      <c r="ZY37" s="47"/>
      <c r="ZZ37" s="47"/>
      <c r="AAA37" s="47"/>
      <c r="AAB37" s="47"/>
      <c r="AAC37" s="47"/>
      <c r="AAD37" s="47"/>
      <c r="AAE37" s="47"/>
      <c r="AAF37" s="47"/>
      <c r="AAG37" s="47"/>
      <c r="AAH37" s="47"/>
      <c r="AAI37" s="47"/>
      <c r="AAJ37" s="47"/>
      <c r="AAK37" s="47"/>
      <c r="AAL37" s="47"/>
      <c r="AAM37" s="47"/>
      <c r="AAN37" s="47"/>
      <c r="AAO37" s="47"/>
      <c r="AAP37" s="47"/>
      <c r="AAQ37" s="47"/>
      <c r="AAR37" s="47"/>
      <c r="AAS37" s="47"/>
      <c r="AAT37" s="47"/>
      <c r="AAU37" s="47"/>
      <c r="AAV37" s="47"/>
      <c r="AAW37" s="47"/>
      <c r="AAX37" s="47"/>
      <c r="AAY37" s="47"/>
      <c r="AAZ37" s="47"/>
      <c r="ABA37" s="47"/>
      <c r="ABB37" s="47"/>
      <c r="ABC37" s="47"/>
      <c r="ABD37" s="47"/>
      <c r="ABE37" s="47"/>
      <c r="ABF37" s="47"/>
      <c r="ABG37" s="47"/>
      <c r="ABH37" s="47"/>
      <c r="ABI37" s="47"/>
      <c r="ABJ37" s="47"/>
      <c r="ABK37" s="47"/>
      <c r="ABL37" s="47"/>
      <c r="ABM37" s="47"/>
      <c r="ABN37" s="47"/>
      <c r="ABO37" s="47"/>
      <c r="ABP37" s="47"/>
      <c r="ABQ37" s="47"/>
      <c r="ABR37" s="47"/>
      <c r="ABS37" s="47"/>
      <c r="ABT37" s="47"/>
      <c r="ABU37" s="47"/>
      <c r="ABV37" s="47"/>
      <c r="ABW37" s="47"/>
      <c r="ABX37" s="47"/>
      <c r="ABY37" s="47"/>
      <c r="ABZ37" s="47"/>
      <c r="ACA37" s="47"/>
      <c r="ACB37" s="47"/>
      <c r="ACC37" s="47"/>
      <c r="ACD37" s="47"/>
      <c r="ACE37" s="47"/>
      <c r="ACF37" s="47"/>
      <c r="ACG37" s="47"/>
      <c r="ACH37" s="47"/>
      <c r="ACI37" s="47"/>
      <c r="ACJ37" s="47"/>
      <c r="ACK37" s="47"/>
      <c r="ACL37" s="47"/>
      <c r="ACM37" s="47"/>
      <c r="ACN37" s="47"/>
      <c r="ACO37" s="47"/>
      <c r="ACP37" s="47"/>
      <c r="ACQ37" s="47"/>
      <c r="ACR37" s="47"/>
      <c r="ACS37" s="47"/>
      <c r="ACT37" s="47"/>
      <c r="ACU37" s="47"/>
      <c r="ACV37" s="47"/>
      <c r="ACW37" s="47"/>
      <c r="ACX37" s="47"/>
      <c r="ACY37" s="47"/>
      <c r="ACZ37" s="47"/>
      <c r="ADA37" s="47"/>
      <c r="ADB37" s="47"/>
      <c r="ADC37" s="47"/>
      <c r="ADD37" s="47"/>
      <c r="ADE37" s="47"/>
      <c r="ADF37" s="47"/>
      <c r="ADG37" s="47"/>
      <c r="ADH37" s="47"/>
      <c r="ADI37" s="47"/>
      <c r="ADJ37" s="47"/>
      <c r="ADK37" s="47"/>
      <c r="ADL37" s="47"/>
      <c r="ADM37" s="47"/>
      <c r="ADN37" s="47"/>
      <c r="ADO37" s="47"/>
      <c r="ADP37" s="47"/>
      <c r="ADQ37" s="47"/>
      <c r="ADR37" s="47"/>
      <c r="ADS37" s="47"/>
      <c r="ADT37" s="47"/>
      <c r="ADU37" s="47"/>
      <c r="ADV37" s="47"/>
      <c r="ADW37" s="47"/>
      <c r="ADX37" s="47"/>
      <c r="ADY37" s="47"/>
      <c r="ADZ37" s="47"/>
      <c r="AEA37" s="47"/>
      <c r="AEB37" s="47"/>
      <c r="AEC37" s="47"/>
      <c r="AED37" s="47"/>
      <c r="AEE37" s="47"/>
      <c r="AEF37" s="47"/>
      <c r="AEG37" s="47"/>
      <c r="AEH37" s="47"/>
      <c r="AEI37" s="47"/>
      <c r="AEJ37" s="47"/>
      <c r="AEK37" s="47"/>
      <c r="AEL37" s="47"/>
      <c r="AEM37" s="47"/>
      <c r="AEN37" s="47"/>
      <c r="AEO37" s="47"/>
      <c r="AEP37" s="47"/>
      <c r="AEQ37" s="47"/>
      <c r="AER37" s="47"/>
      <c r="AES37" s="47"/>
      <c r="AET37" s="47"/>
      <c r="AEU37" s="47"/>
      <c r="AEV37" s="47"/>
      <c r="AEW37" s="47"/>
      <c r="AEX37" s="47"/>
      <c r="AEY37" s="47"/>
      <c r="AEZ37" s="47"/>
      <c r="AFA37" s="47"/>
      <c r="AFB37" s="47"/>
      <c r="AFC37" s="47"/>
      <c r="AFD37" s="47"/>
      <c r="AFE37" s="47"/>
      <c r="AFF37" s="47"/>
      <c r="AFG37" s="47"/>
      <c r="AFH37" s="47"/>
      <c r="AFI37" s="47"/>
      <c r="AFJ37" s="47"/>
      <c r="AFK37" s="47"/>
      <c r="AFL37" s="47"/>
      <c r="AFM37" s="47"/>
      <c r="AFN37" s="47"/>
      <c r="AFO37" s="47"/>
      <c r="AFP37" s="47"/>
      <c r="AFQ37" s="47"/>
      <c r="AFR37" s="47"/>
      <c r="AFS37" s="47"/>
      <c r="AFT37" s="47"/>
      <c r="AFU37" s="47"/>
      <c r="AFV37" s="47"/>
      <c r="AFW37" s="47"/>
      <c r="AFX37" s="47"/>
      <c r="AFY37" s="47"/>
      <c r="AFZ37" s="47"/>
      <c r="AGA37" s="47"/>
      <c r="AGB37" s="47"/>
      <c r="AGC37" s="47"/>
      <c r="AGD37" s="47"/>
      <c r="AGE37" s="47"/>
      <c r="AGF37" s="47"/>
      <c r="AGG37" s="47"/>
      <c r="AGH37" s="47"/>
      <c r="AGI37" s="47"/>
      <c r="AGJ37" s="47"/>
      <c r="AGK37" s="47"/>
      <c r="AGL37" s="47"/>
      <c r="AGM37" s="47"/>
      <c r="AGN37" s="47"/>
      <c r="AGO37" s="47"/>
      <c r="AGP37" s="47"/>
      <c r="AGQ37" s="47"/>
      <c r="AGR37" s="47"/>
      <c r="AGS37" s="47"/>
      <c r="AGT37" s="47"/>
      <c r="AGU37" s="47"/>
      <c r="AGV37" s="47"/>
      <c r="AGW37" s="47"/>
      <c r="AGX37" s="47"/>
      <c r="AGY37" s="47"/>
      <c r="AGZ37" s="47"/>
      <c r="AHA37" s="47"/>
      <c r="AHB37" s="47"/>
      <c r="AHC37" s="47"/>
      <c r="AHD37" s="47"/>
      <c r="AHE37" s="47"/>
      <c r="AHF37" s="47"/>
      <c r="AHG37" s="47"/>
      <c r="AHH37" s="47"/>
      <c r="AHI37" s="47"/>
      <c r="AHJ37" s="47"/>
      <c r="AHK37" s="47"/>
      <c r="AHL37" s="47"/>
      <c r="AHM37" s="47"/>
      <c r="AHN37" s="47"/>
      <c r="AHO37" s="47"/>
      <c r="AHP37" s="47"/>
      <c r="AHQ37" s="47"/>
      <c r="AHR37" s="47"/>
      <c r="AHS37" s="47"/>
      <c r="AHT37" s="47"/>
      <c r="AHU37" s="47"/>
      <c r="AHV37" s="47"/>
      <c r="AHW37" s="47"/>
      <c r="AHX37" s="47"/>
      <c r="AHY37" s="47"/>
      <c r="AHZ37" s="47"/>
      <c r="AIA37" s="47"/>
      <c r="AIB37" s="47"/>
      <c r="AIC37" s="47"/>
      <c r="AID37" s="47"/>
      <c r="AIE37" s="47"/>
      <c r="AIF37" s="47"/>
      <c r="AIG37" s="47"/>
      <c r="AIH37" s="47"/>
      <c r="AII37" s="47"/>
      <c r="AIJ37" s="47"/>
      <c r="AIK37" s="47"/>
      <c r="AIL37" s="47"/>
      <c r="AIM37" s="47"/>
      <c r="AIN37" s="47"/>
      <c r="AIO37" s="47"/>
      <c r="AIP37" s="47"/>
      <c r="AIQ37" s="47"/>
      <c r="AIR37" s="47"/>
      <c r="AIS37" s="47"/>
      <c r="AIT37" s="47"/>
      <c r="AIU37" s="47"/>
      <c r="AIV37" s="47"/>
      <c r="AIW37" s="47"/>
      <c r="AIX37" s="47"/>
      <c r="AIY37" s="47"/>
      <c r="AIZ37" s="47"/>
      <c r="AJA37" s="47"/>
      <c r="AJB37" s="47"/>
      <c r="AJC37" s="47"/>
      <c r="AJD37" s="47"/>
      <c r="AJE37" s="47"/>
      <c r="AJF37" s="47"/>
      <c r="AJG37" s="47"/>
      <c r="AJH37" s="47"/>
      <c r="AJI37" s="47"/>
      <c r="AJJ37" s="47"/>
      <c r="AJK37" s="47"/>
      <c r="AJL37" s="47"/>
      <c r="AJM37" s="47"/>
      <c r="AJN37" s="47"/>
      <c r="AJO37" s="47"/>
      <c r="AJP37" s="47"/>
      <c r="AJQ37" s="47"/>
      <c r="AJR37" s="47"/>
      <c r="AJS37" s="47"/>
      <c r="AJT37" s="47"/>
      <c r="AJU37" s="47"/>
      <c r="AJV37" s="47"/>
      <c r="AJW37" s="47"/>
      <c r="AJX37" s="47"/>
      <c r="AJY37" s="47"/>
      <c r="AJZ37" s="47"/>
      <c r="AKA37" s="47"/>
      <c r="AKB37" s="47"/>
      <c r="AKC37" s="47"/>
      <c r="AKD37" s="47"/>
      <c r="AKE37" s="47"/>
      <c r="AKF37" s="47"/>
      <c r="AKG37" s="47"/>
      <c r="AKH37" s="47"/>
      <c r="AKI37" s="47"/>
      <c r="AKJ37" s="47"/>
      <c r="AKK37" s="47"/>
      <c r="AKL37" s="47"/>
      <c r="AKM37" s="47"/>
      <c r="AKN37" s="47"/>
      <c r="AKO37" s="47"/>
      <c r="AKP37" s="47"/>
      <c r="AKQ37" s="47"/>
      <c r="AKR37" s="47"/>
      <c r="AKS37" s="47"/>
      <c r="AKT37" s="47"/>
      <c r="AKU37" s="47"/>
      <c r="AKV37" s="47"/>
      <c r="AKW37" s="47"/>
      <c r="AKX37" s="47"/>
      <c r="AKY37" s="47"/>
      <c r="AKZ37" s="47"/>
      <c r="ALA37" s="47"/>
      <c r="ALB37" s="47"/>
      <c r="ALC37" s="47"/>
      <c r="ALD37" s="47"/>
      <c r="ALE37" s="47"/>
      <c r="ALF37" s="47"/>
      <c r="ALG37" s="47"/>
      <c r="ALH37" s="47"/>
      <c r="ALI37" s="47"/>
      <c r="ALJ37" s="47"/>
      <c r="ALK37" s="47"/>
      <c r="ALL37" s="47"/>
      <c r="ALM37" s="47"/>
      <c r="ALN37" s="47"/>
      <c r="ALO37" s="47"/>
      <c r="ALP37" s="47"/>
      <c r="ALQ37" s="47"/>
      <c r="ALR37" s="47"/>
      <c r="ALS37" s="47"/>
      <c r="ALT37" s="47"/>
      <c r="ALU37" s="47"/>
      <c r="ALV37" s="47"/>
      <c r="ALW37" s="47"/>
      <c r="ALX37" s="47"/>
      <c r="ALY37" s="47"/>
      <c r="ALZ37" s="47"/>
      <c r="AMA37" s="47"/>
      <c r="AMB37" s="47"/>
      <c r="AMC37" s="47"/>
      <c r="AMD37" s="47"/>
      <c r="AME37" s="47"/>
      <c r="AMF37" s="47"/>
      <c r="AMG37" s="47"/>
      <c r="AMH37" s="47"/>
      <c r="AMI37" s="47"/>
      <c r="AMJ37" s="47"/>
      <c r="AMK37" s="47"/>
      <c r="AML37" s="47"/>
      <c r="AMM37" s="47"/>
      <c r="AMN37" s="47"/>
      <c r="AMO37" s="47"/>
      <c r="AMP37" s="47"/>
      <c r="AMQ37" s="47"/>
      <c r="AMR37" s="47"/>
      <c r="AMS37" s="47"/>
      <c r="AMT37" s="47"/>
      <c r="AMU37" s="47"/>
      <c r="AMV37" s="47"/>
      <c r="AMW37" s="47"/>
      <c r="AMX37" s="47"/>
      <c r="AMY37" s="47"/>
      <c r="AMZ37" s="47"/>
      <c r="ANA37" s="47"/>
      <c r="ANB37" s="47"/>
      <c r="ANC37" s="47"/>
      <c r="AND37" s="47"/>
      <c r="ANE37" s="47"/>
      <c r="ANF37" s="47"/>
      <c r="ANG37" s="47"/>
      <c r="ANH37" s="47"/>
      <c r="ANI37" s="47"/>
      <c r="ANJ37" s="47"/>
      <c r="ANK37" s="47"/>
      <c r="ANL37" s="47"/>
      <c r="ANM37" s="47"/>
      <c r="ANN37" s="47"/>
      <c r="ANO37" s="47"/>
      <c r="ANP37" s="47"/>
      <c r="ANQ37" s="47"/>
      <c r="ANR37" s="47"/>
      <c r="ANS37" s="47"/>
      <c r="ANT37" s="47"/>
      <c r="ANU37" s="47"/>
      <c r="ANV37" s="47"/>
      <c r="ANW37" s="47"/>
      <c r="ANX37" s="47"/>
      <c r="ANY37" s="47"/>
      <c r="ANZ37" s="47"/>
      <c r="AOA37" s="47"/>
      <c r="AOB37" s="47"/>
      <c r="AOC37" s="47"/>
      <c r="AOD37" s="47"/>
      <c r="AOE37" s="47"/>
      <c r="AOF37" s="47"/>
      <c r="AOG37" s="47"/>
      <c r="AOH37" s="47"/>
      <c r="AOI37" s="47"/>
      <c r="AOJ37" s="47"/>
      <c r="AOK37" s="47"/>
      <c r="AOL37" s="47"/>
      <c r="AOM37" s="47"/>
      <c r="AON37" s="47"/>
      <c r="AOO37" s="47"/>
      <c r="AOP37" s="47"/>
      <c r="AOQ37" s="47"/>
      <c r="AOR37" s="47"/>
      <c r="AOS37" s="47"/>
      <c r="AOT37" s="47"/>
      <c r="AOU37" s="47"/>
      <c r="AOV37" s="47"/>
      <c r="AOW37" s="47"/>
      <c r="AOX37" s="47"/>
      <c r="AOY37" s="47"/>
      <c r="AOZ37" s="47"/>
      <c r="APA37" s="47"/>
      <c r="APB37" s="47"/>
      <c r="APC37" s="47"/>
      <c r="APD37" s="47"/>
      <c r="APE37" s="47"/>
      <c r="APF37" s="47"/>
      <c r="APG37" s="47"/>
      <c r="APH37" s="47"/>
      <c r="API37" s="47"/>
      <c r="APJ37" s="47"/>
      <c r="APK37" s="47"/>
      <c r="APL37" s="47"/>
      <c r="APM37" s="47"/>
      <c r="APN37" s="47"/>
      <c r="APO37" s="47"/>
      <c r="APP37" s="47"/>
      <c r="APQ37" s="47"/>
      <c r="APR37" s="47"/>
      <c r="APS37" s="47"/>
      <c r="APT37" s="47"/>
      <c r="APU37" s="47"/>
      <c r="APV37" s="47"/>
      <c r="APW37" s="47"/>
      <c r="APX37" s="47"/>
      <c r="APY37" s="47"/>
      <c r="APZ37" s="47"/>
      <c r="AQA37" s="47"/>
      <c r="AQB37" s="47"/>
      <c r="AQC37" s="47"/>
      <c r="AQD37" s="47"/>
      <c r="AQE37" s="47"/>
      <c r="AQF37" s="47"/>
      <c r="AQG37" s="47"/>
      <c r="AQH37" s="47"/>
      <c r="AQI37" s="47"/>
      <c r="AQJ37" s="47"/>
      <c r="AQK37" s="47"/>
      <c r="AQL37" s="47"/>
      <c r="AQM37" s="47"/>
      <c r="AQN37" s="47"/>
      <c r="AQO37" s="47"/>
      <c r="AQP37" s="47"/>
      <c r="AQQ37" s="47"/>
      <c r="AQR37" s="47"/>
      <c r="AQS37" s="47"/>
      <c r="AQT37" s="47"/>
      <c r="AQU37" s="47"/>
      <c r="AQV37" s="47"/>
      <c r="AQW37" s="47"/>
      <c r="AQX37" s="47"/>
      <c r="AQY37" s="47"/>
      <c r="AQZ37" s="47"/>
      <c r="ARA37" s="47"/>
      <c r="ARB37" s="47"/>
      <c r="ARC37" s="47"/>
      <c r="ARD37" s="47"/>
      <c r="ARE37" s="47"/>
      <c r="ARF37" s="47"/>
      <c r="ARG37" s="47"/>
      <c r="ARH37" s="47"/>
      <c r="ARI37" s="47"/>
      <c r="ARJ37" s="47"/>
      <c r="ARK37" s="47"/>
      <c r="ARL37" s="47"/>
      <c r="ARM37" s="47"/>
      <c r="ARN37" s="47"/>
      <c r="ARO37" s="47"/>
      <c r="ARP37" s="47"/>
      <c r="ARQ37" s="47"/>
      <c r="ARR37" s="47"/>
      <c r="ARS37" s="47"/>
      <c r="ART37" s="47"/>
      <c r="ARU37" s="47"/>
      <c r="ARV37" s="47"/>
      <c r="ARW37" s="47"/>
      <c r="ARX37" s="47"/>
      <c r="ARY37" s="47"/>
      <c r="ARZ37" s="47"/>
      <c r="ASA37" s="47"/>
      <c r="ASB37" s="47"/>
      <c r="ASC37" s="47"/>
      <c r="ASD37" s="47"/>
      <c r="ASE37" s="47"/>
      <c r="ASF37" s="47"/>
      <c r="ASG37" s="47"/>
      <c r="ASH37" s="47"/>
      <c r="ASI37" s="47"/>
      <c r="ASJ37" s="47"/>
      <c r="ASK37" s="47"/>
      <c r="ASL37" s="47"/>
      <c r="ASM37" s="47"/>
      <c r="ASN37" s="47"/>
      <c r="ASO37" s="47"/>
      <c r="ASP37" s="47"/>
      <c r="ASQ37" s="47"/>
      <c r="ASR37" s="47"/>
      <c r="ASS37" s="47"/>
      <c r="AST37" s="47"/>
      <c r="ASU37" s="47"/>
      <c r="ASV37" s="47"/>
      <c r="ASW37" s="47"/>
      <c r="ASX37" s="47"/>
      <c r="ASY37" s="47"/>
      <c r="ASZ37" s="47"/>
      <c r="ATA37" s="47"/>
      <c r="ATB37" s="47"/>
      <c r="ATC37" s="47"/>
      <c r="ATD37" s="47"/>
      <c r="ATE37" s="47"/>
      <c r="ATF37" s="47"/>
      <c r="ATG37" s="47"/>
      <c r="ATH37" s="47"/>
      <c r="ATI37" s="47"/>
      <c r="ATJ37" s="47"/>
      <c r="ATK37" s="47"/>
      <c r="ATL37" s="47"/>
      <c r="ATM37" s="47"/>
      <c r="ATN37" s="47"/>
      <c r="ATO37" s="47"/>
      <c r="ATP37" s="47"/>
      <c r="ATQ37" s="47"/>
      <c r="ATR37" s="47"/>
      <c r="ATS37" s="47"/>
      <c r="ATT37" s="47"/>
      <c r="ATU37" s="47"/>
      <c r="ATV37" s="47"/>
      <c r="ATW37" s="47"/>
      <c r="ATX37" s="47"/>
      <c r="ATY37" s="47"/>
      <c r="ATZ37" s="47"/>
      <c r="AUA37" s="47"/>
      <c r="AUB37" s="47"/>
      <c r="AUC37" s="47"/>
      <c r="AUD37" s="47"/>
      <c r="AUE37" s="47"/>
      <c r="AUF37" s="47"/>
      <c r="AUG37" s="47"/>
      <c r="AUH37" s="47"/>
      <c r="AUI37" s="47"/>
      <c r="AUJ37" s="47"/>
      <c r="AUK37" s="47"/>
      <c r="AUL37" s="47"/>
      <c r="AUM37" s="47"/>
      <c r="AUN37" s="47"/>
      <c r="AUO37" s="47"/>
      <c r="AUP37" s="47"/>
      <c r="AUQ37" s="47"/>
      <c r="AUR37" s="47"/>
      <c r="AUS37" s="47"/>
      <c r="AUT37" s="47"/>
      <c r="AUU37" s="47"/>
      <c r="AUV37" s="47"/>
      <c r="AUW37" s="47"/>
      <c r="AUX37" s="47"/>
      <c r="AUY37" s="47"/>
      <c r="AUZ37" s="47"/>
      <c r="AVA37" s="47"/>
      <c r="AVB37" s="47"/>
      <c r="AVC37" s="47"/>
      <c r="AVD37" s="47"/>
      <c r="AVE37" s="47"/>
      <c r="AVF37" s="47"/>
      <c r="AVG37" s="47"/>
      <c r="AVH37" s="47"/>
      <c r="AVI37" s="47"/>
      <c r="AVJ37" s="47"/>
      <c r="AVK37" s="47"/>
      <c r="AVL37" s="47"/>
      <c r="AVM37" s="47"/>
      <c r="AVN37" s="47"/>
      <c r="AVO37" s="47"/>
      <c r="AVP37" s="47"/>
      <c r="AVQ37" s="47"/>
      <c r="AVR37" s="47"/>
      <c r="AVS37" s="47"/>
      <c r="AVT37" s="47"/>
      <c r="AVU37" s="47"/>
      <c r="AVV37" s="47"/>
      <c r="AVW37" s="47"/>
      <c r="AVX37" s="47"/>
      <c r="AVY37" s="47"/>
      <c r="AVZ37" s="47"/>
      <c r="AWA37" s="47"/>
      <c r="AWB37" s="47"/>
      <c r="AWC37" s="47"/>
      <c r="AWD37" s="47"/>
      <c r="AWE37" s="47"/>
      <c r="AWF37" s="47"/>
      <c r="AWG37" s="47"/>
      <c r="AWH37" s="47"/>
      <c r="AWI37" s="47"/>
      <c r="AWJ37" s="47"/>
      <c r="AWK37" s="47"/>
      <c r="AWL37" s="47"/>
      <c r="AWM37" s="47"/>
      <c r="AWN37" s="47"/>
      <c r="AWO37" s="47"/>
      <c r="AWP37" s="47"/>
      <c r="AWQ37" s="47"/>
      <c r="AWR37" s="47"/>
      <c r="AWS37" s="47"/>
      <c r="AWT37" s="47"/>
      <c r="AWU37" s="47"/>
      <c r="AWV37" s="47"/>
      <c r="AWW37" s="47"/>
      <c r="AWX37" s="47"/>
      <c r="AWY37" s="47"/>
      <c r="AWZ37" s="47"/>
      <c r="AXA37" s="47"/>
      <c r="AXB37" s="47"/>
      <c r="AXC37" s="47"/>
      <c r="AXD37" s="47"/>
      <c r="AXE37" s="47"/>
      <c r="AXF37" s="47"/>
      <c r="AXG37" s="47"/>
      <c r="AXH37" s="47"/>
      <c r="AXI37" s="47"/>
      <c r="AXJ37" s="47"/>
      <c r="AXK37" s="47"/>
      <c r="AXL37" s="47"/>
      <c r="AXM37" s="47"/>
      <c r="AXN37" s="47"/>
      <c r="AXO37" s="47"/>
      <c r="AXP37" s="47"/>
      <c r="AXQ37" s="47"/>
      <c r="AXR37" s="47"/>
      <c r="AXS37" s="47"/>
      <c r="AXT37" s="47"/>
      <c r="AXU37" s="47"/>
      <c r="AXV37" s="47"/>
      <c r="AXW37" s="47"/>
      <c r="AXX37" s="47"/>
      <c r="AXY37" s="47"/>
      <c r="AXZ37" s="47"/>
      <c r="AYA37" s="47"/>
      <c r="AYB37" s="47"/>
      <c r="AYC37" s="47"/>
      <c r="AYD37" s="47"/>
      <c r="AYE37" s="47"/>
      <c r="AYF37" s="47"/>
      <c r="AYG37" s="47"/>
      <c r="AYH37" s="47"/>
      <c r="AYI37" s="47"/>
      <c r="AYJ37" s="47"/>
      <c r="AYK37" s="47"/>
      <c r="AYL37" s="47"/>
      <c r="AYM37" s="47"/>
      <c r="AYN37" s="47"/>
      <c r="AYO37" s="47"/>
      <c r="AYP37" s="47"/>
      <c r="AYQ37" s="47"/>
      <c r="AYR37" s="47"/>
      <c r="AYS37" s="47"/>
      <c r="AYT37" s="47"/>
      <c r="AYU37" s="47"/>
      <c r="AYV37" s="47"/>
      <c r="AYW37" s="47"/>
      <c r="AYX37" s="47"/>
      <c r="AYY37" s="47"/>
      <c r="AYZ37" s="47"/>
      <c r="AZA37" s="47"/>
      <c r="AZB37" s="47"/>
      <c r="AZC37" s="47"/>
      <c r="AZD37" s="47"/>
      <c r="AZE37" s="47"/>
      <c r="AZF37" s="47"/>
      <c r="AZG37" s="47"/>
      <c r="AZH37" s="47"/>
      <c r="AZI37" s="47"/>
      <c r="AZJ37" s="47"/>
      <c r="AZK37" s="47"/>
      <c r="AZL37" s="47"/>
      <c r="AZM37" s="47"/>
      <c r="AZN37" s="47"/>
      <c r="AZO37" s="47"/>
      <c r="AZP37" s="47"/>
      <c r="AZQ37" s="47"/>
      <c r="AZR37" s="47"/>
      <c r="AZS37" s="47"/>
      <c r="AZT37" s="47"/>
      <c r="AZU37" s="47"/>
      <c r="AZV37" s="47"/>
      <c r="AZW37" s="47"/>
      <c r="AZX37" s="47"/>
      <c r="AZY37" s="47"/>
      <c r="AZZ37" s="47"/>
      <c r="BAA37" s="47"/>
      <c r="BAB37" s="47"/>
      <c r="BAC37" s="47"/>
      <c r="BAD37" s="47"/>
      <c r="BAE37" s="47"/>
      <c r="BAF37" s="47"/>
      <c r="BAG37" s="47"/>
      <c r="BAH37" s="47"/>
      <c r="BAI37" s="47"/>
      <c r="BAJ37" s="47"/>
      <c r="BAK37" s="47"/>
      <c r="BAL37" s="47"/>
      <c r="BAM37" s="47"/>
      <c r="BAN37" s="47"/>
      <c r="BAO37" s="47"/>
      <c r="BAP37" s="47"/>
      <c r="BAQ37" s="47"/>
      <c r="BAR37" s="47"/>
      <c r="BAS37" s="47"/>
      <c r="BAT37" s="47"/>
      <c r="BAU37" s="47"/>
      <c r="BAV37" s="47"/>
      <c r="BAW37" s="47"/>
      <c r="BAX37" s="47"/>
      <c r="BAY37" s="47"/>
      <c r="BAZ37" s="47"/>
      <c r="BBA37" s="47"/>
      <c r="BBB37" s="47"/>
      <c r="BBC37" s="47"/>
      <c r="BBD37" s="47"/>
      <c r="BBE37" s="47"/>
      <c r="BBF37" s="47"/>
      <c r="BBG37" s="47"/>
      <c r="BBH37" s="47"/>
      <c r="BBI37" s="47"/>
      <c r="BBJ37" s="47"/>
      <c r="BBK37" s="47"/>
      <c r="BBL37" s="47"/>
      <c r="BBM37" s="47"/>
      <c r="BBN37" s="47"/>
      <c r="BBO37" s="47"/>
      <c r="BBP37" s="47"/>
      <c r="BBQ37" s="47"/>
      <c r="BBR37" s="47"/>
      <c r="BBS37" s="47"/>
      <c r="BBT37" s="47"/>
      <c r="BBU37" s="47"/>
      <c r="BBV37" s="47"/>
      <c r="BBW37" s="47"/>
      <c r="BBX37" s="47"/>
      <c r="BBY37" s="47"/>
      <c r="BBZ37" s="47"/>
      <c r="BCA37" s="47"/>
      <c r="BCB37" s="47"/>
      <c r="BCC37" s="47"/>
      <c r="BCD37" s="47"/>
      <c r="BCE37" s="47"/>
      <c r="BCF37" s="47"/>
      <c r="BCG37" s="47"/>
      <c r="BCH37" s="47"/>
      <c r="BCI37" s="47"/>
      <c r="BCJ37" s="47"/>
      <c r="BCK37" s="47"/>
      <c r="BCL37" s="47"/>
      <c r="BCM37" s="47"/>
      <c r="BCN37" s="47"/>
      <c r="BCO37" s="47"/>
      <c r="BCP37" s="47"/>
      <c r="BCQ37" s="47"/>
      <c r="BCR37" s="47"/>
      <c r="BCS37" s="47"/>
      <c r="BCT37" s="47"/>
      <c r="BCU37" s="47"/>
      <c r="BCV37" s="47"/>
      <c r="BCW37" s="47"/>
      <c r="BCX37" s="47"/>
      <c r="BCY37" s="47"/>
      <c r="BCZ37" s="47"/>
      <c r="BDA37" s="47"/>
      <c r="BDB37" s="47"/>
      <c r="BDC37" s="47"/>
      <c r="BDD37" s="47"/>
      <c r="BDE37" s="47"/>
      <c r="BDF37" s="47"/>
      <c r="BDG37" s="47"/>
      <c r="BDH37" s="47"/>
      <c r="BDI37" s="47"/>
      <c r="BDJ37" s="47"/>
      <c r="BDK37" s="47"/>
      <c r="BDL37" s="47"/>
      <c r="BDM37" s="47"/>
      <c r="BDN37" s="47"/>
      <c r="BDO37" s="47"/>
      <c r="BDP37" s="47"/>
      <c r="BDQ37" s="47"/>
      <c r="BDR37" s="47"/>
      <c r="BDS37" s="47"/>
      <c r="BDT37" s="47"/>
      <c r="BDU37" s="47"/>
      <c r="BDV37" s="47"/>
      <c r="BDW37" s="47"/>
      <c r="BDX37" s="47"/>
      <c r="BDY37" s="47"/>
      <c r="BDZ37" s="47"/>
      <c r="BEA37" s="47"/>
      <c r="BEB37" s="47"/>
      <c r="BEC37" s="47"/>
      <c r="BED37" s="47"/>
      <c r="BEE37" s="47"/>
      <c r="BEF37" s="47"/>
      <c r="BEG37" s="47"/>
      <c r="BEH37" s="47"/>
      <c r="BEI37" s="47"/>
      <c r="BEJ37" s="47"/>
      <c r="BEK37" s="47"/>
      <c r="BEL37" s="47"/>
      <c r="BEM37" s="47"/>
      <c r="BEN37" s="47"/>
      <c r="BEO37" s="47"/>
      <c r="BEP37" s="47"/>
      <c r="BEQ37" s="47"/>
      <c r="BER37" s="47"/>
      <c r="BES37" s="47"/>
      <c r="BET37" s="47"/>
      <c r="BEU37" s="47"/>
      <c r="BEV37" s="47"/>
      <c r="BEW37" s="47"/>
      <c r="BEX37" s="47"/>
      <c r="BEY37" s="47"/>
      <c r="BEZ37" s="47"/>
      <c r="BFA37" s="47"/>
      <c r="BFB37" s="47"/>
      <c r="BFC37" s="47"/>
      <c r="BFD37" s="47"/>
      <c r="BFE37" s="47"/>
      <c r="BFF37" s="47"/>
      <c r="BFG37" s="47"/>
      <c r="BFH37" s="47"/>
      <c r="BFI37" s="47"/>
      <c r="BFJ37" s="47"/>
      <c r="BFK37" s="47"/>
      <c r="BFL37" s="47"/>
      <c r="BFM37" s="47"/>
      <c r="BFN37" s="47"/>
      <c r="BFO37" s="47"/>
      <c r="BFP37" s="47"/>
      <c r="BFQ37" s="47"/>
      <c r="BFR37" s="47"/>
      <c r="BFS37" s="47"/>
      <c r="BFT37" s="47"/>
      <c r="BFU37" s="47"/>
      <c r="BFV37" s="47"/>
      <c r="BFW37" s="47"/>
      <c r="BFX37" s="47"/>
      <c r="BFY37" s="47"/>
      <c r="BFZ37" s="47"/>
      <c r="BGA37" s="47"/>
      <c r="BGB37" s="47"/>
      <c r="BGC37" s="47"/>
      <c r="BGD37" s="47"/>
      <c r="BGE37" s="47"/>
      <c r="BGF37" s="47"/>
      <c r="BGG37" s="47"/>
      <c r="BGH37" s="47"/>
      <c r="BGI37" s="47"/>
      <c r="BGJ37" s="47"/>
      <c r="BGK37" s="47"/>
      <c r="BGL37" s="47"/>
      <c r="BGM37" s="47"/>
      <c r="BGN37" s="47"/>
      <c r="BGO37" s="47"/>
      <c r="BGP37" s="47"/>
      <c r="BGQ37" s="47"/>
      <c r="BGR37" s="47"/>
      <c r="BGS37" s="47"/>
      <c r="BGT37" s="47"/>
      <c r="BGU37" s="47"/>
      <c r="BGV37" s="47"/>
      <c r="BGW37" s="47"/>
      <c r="BGX37" s="47"/>
      <c r="BGY37" s="47"/>
      <c r="BGZ37" s="47"/>
      <c r="BHA37" s="47"/>
      <c r="BHB37" s="47"/>
      <c r="BHC37" s="47"/>
      <c r="BHD37" s="47"/>
      <c r="BHE37" s="47"/>
      <c r="BHF37" s="47"/>
      <c r="BHG37" s="47"/>
      <c r="BHH37" s="47"/>
      <c r="BHI37" s="47"/>
      <c r="BHJ37" s="47"/>
      <c r="BHK37" s="47"/>
      <c r="BHL37" s="47"/>
      <c r="BHM37" s="47"/>
      <c r="BHN37" s="47"/>
      <c r="BHO37" s="47"/>
      <c r="BHP37" s="47"/>
      <c r="BHQ37" s="47"/>
      <c r="BHR37" s="47"/>
      <c r="BHS37" s="47"/>
      <c r="BHT37" s="47"/>
      <c r="BHU37" s="47"/>
      <c r="BHV37" s="47"/>
      <c r="BHW37" s="47"/>
      <c r="BHX37" s="47"/>
      <c r="BHY37" s="47"/>
      <c r="BHZ37" s="47"/>
      <c r="BIA37" s="47"/>
      <c r="BIB37" s="47"/>
      <c r="BIC37" s="47"/>
      <c r="BID37" s="47"/>
      <c r="BIE37" s="47"/>
      <c r="BIF37" s="47"/>
      <c r="BIG37" s="47"/>
      <c r="BIH37" s="47"/>
      <c r="BII37" s="47"/>
      <c r="BIJ37" s="47"/>
      <c r="BIK37" s="47"/>
      <c r="BIL37" s="47"/>
      <c r="BIM37" s="47"/>
      <c r="BIN37" s="47"/>
      <c r="BIO37" s="47"/>
      <c r="BIP37" s="47"/>
      <c r="BIQ37" s="47"/>
      <c r="BIR37" s="47"/>
      <c r="BIS37" s="47"/>
      <c r="BIT37" s="47"/>
      <c r="BIU37" s="47"/>
      <c r="BIV37" s="47"/>
      <c r="BIW37" s="47"/>
      <c r="BIX37" s="47"/>
      <c r="BIY37" s="47"/>
      <c r="BIZ37" s="47"/>
      <c r="BJA37" s="47"/>
      <c r="BJB37" s="47"/>
      <c r="BJC37" s="47"/>
      <c r="BJD37" s="47"/>
      <c r="BJE37" s="47"/>
      <c r="BJF37" s="47"/>
      <c r="BJG37" s="47"/>
      <c r="BJH37" s="47"/>
      <c r="BJI37" s="47"/>
      <c r="BJJ37" s="47"/>
      <c r="BJK37" s="47"/>
      <c r="BJL37" s="47"/>
      <c r="BJM37" s="47"/>
      <c r="BJN37" s="47"/>
      <c r="BJO37" s="47"/>
      <c r="BJP37" s="47"/>
      <c r="BJQ37" s="47"/>
      <c r="BJR37" s="47"/>
      <c r="BJS37" s="47"/>
      <c r="BJT37" s="47"/>
      <c r="BJU37" s="47"/>
      <c r="BJV37" s="47"/>
      <c r="BJW37" s="47"/>
      <c r="BJX37" s="47"/>
      <c r="BJY37" s="47"/>
      <c r="BJZ37" s="47"/>
      <c r="BKA37" s="47"/>
      <c r="BKB37" s="47"/>
      <c r="BKC37" s="47"/>
      <c r="BKD37" s="47"/>
      <c r="BKE37" s="47"/>
      <c r="BKF37" s="47"/>
      <c r="BKG37" s="47"/>
      <c r="BKH37" s="47"/>
      <c r="BKI37" s="47"/>
      <c r="BKJ37" s="47"/>
      <c r="BKK37" s="47"/>
      <c r="BKL37" s="47"/>
      <c r="BKM37" s="47"/>
      <c r="BKN37" s="47"/>
      <c r="BKO37" s="47"/>
      <c r="BKP37" s="47"/>
      <c r="BKQ37" s="47"/>
      <c r="BKR37" s="47"/>
      <c r="BKS37" s="47"/>
      <c r="BKT37" s="47"/>
      <c r="BKU37" s="47"/>
      <c r="BKV37" s="47"/>
      <c r="BKW37" s="47"/>
      <c r="BKX37" s="47"/>
      <c r="BKY37" s="47"/>
      <c r="BKZ37" s="47"/>
      <c r="BLA37" s="47"/>
      <c r="BLB37" s="47"/>
      <c r="BLC37" s="47"/>
      <c r="BLD37" s="47"/>
      <c r="BLE37" s="47"/>
      <c r="BLF37" s="47"/>
      <c r="BLG37" s="47"/>
      <c r="BLH37" s="47"/>
      <c r="BLI37" s="47"/>
      <c r="BLJ37" s="47"/>
      <c r="BLK37" s="47"/>
      <c r="BLL37" s="47"/>
      <c r="BLM37" s="47"/>
      <c r="BLN37" s="47"/>
      <c r="BLO37" s="47"/>
      <c r="BLP37" s="47"/>
      <c r="BLQ37" s="47"/>
      <c r="BLR37" s="47"/>
      <c r="BLS37" s="47"/>
      <c r="BLT37" s="47"/>
      <c r="BLU37" s="47"/>
      <c r="BLV37" s="47"/>
      <c r="BLW37" s="47"/>
      <c r="BLX37" s="47"/>
      <c r="BLY37" s="47"/>
      <c r="BLZ37" s="47"/>
      <c r="BMA37" s="47"/>
      <c r="BMB37" s="47"/>
      <c r="BMC37" s="47"/>
      <c r="BMD37" s="47"/>
      <c r="BME37" s="47"/>
      <c r="BMF37" s="47"/>
      <c r="BMG37" s="47"/>
      <c r="BMH37" s="47"/>
      <c r="BMI37" s="47"/>
      <c r="BMJ37" s="47"/>
      <c r="BMK37" s="47"/>
      <c r="BML37" s="47"/>
      <c r="BMM37" s="47"/>
      <c r="BMN37" s="47"/>
      <c r="BMO37" s="47"/>
      <c r="BMP37" s="47"/>
      <c r="BMQ37" s="47"/>
      <c r="BMR37" s="47"/>
      <c r="BMS37" s="47"/>
      <c r="BMT37" s="47"/>
      <c r="BMU37" s="47"/>
      <c r="BMV37" s="47"/>
      <c r="BMW37" s="47"/>
      <c r="BMX37" s="47"/>
      <c r="BMY37" s="47"/>
      <c r="BMZ37" s="47"/>
      <c r="BNA37" s="47"/>
      <c r="BNB37" s="47"/>
      <c r="BNC37" s="47"/>
      <c r="BND37" s="47"/>
      <c r="BNE37" s="47"/>
      <c r="BNF37" s="47"/>
      <c r="BNG37" s="47"/>
      <c r="BNH37" s="47"/>
      <c r="BNI37" s="47"/>
      <c r="BNJ37" s="47"/>
      <c r="BNK37" s="47"/>
      <c r="BNL37" s="47"/>
      <c r="BNM37" s="47"/>
      <c r="BNN37" s="47"/>
      <c r="BNO37" s="47"/>
      <c r="BNP37" s="47"/>
      <c r="BNQ37" s="47"/>
      <c r="BNR37" s="47"/>
      <c r="BNS37" s="47"/>
      <c r="BNT37" s="47"/>
      <c r="BNU37" s="47"/>
      <c r="BNV37" s="47"/>
      <c r="BNW37" s="47"/>
      <c r="BNX37" s="47"/>
      <c r="BNY37" s="47"/>
      <c r="BNZ37" s="47"/>
      <c r="BOA37" s="47"/>
      <c r="BOB37" s="47"/>
      <c r="BOC37" s="47"/>
      <c r="BOD37" s="47"/>
      <c r="BOE37" s="47"/>
      <c r="BOF37" s="47"/>
      <c r="BOG37" s="47"/>
      <c r="BOH37" s="47"/>
      <c r="BOI37" s="47"/>
      <c r="BOJ37" s="47"/>
      <c r="BOK37" s="47"/>
      <c r="BOL37" s="47"/>
      <c r="BOM37" s="47"/>
      <c r="BON37" s="47"/>
      <c r="BOO37" s="47"/>
      <c r="BOP37" s="47"/>
      <c r="BOQ37" s="47"/>
      <c r="BOR37" s="47"/>
      <c r="BOS37" s="47"/>
      <c r="BOT37" s="47"/>
      <c r="BOU37" s="47"/>
      <c r="BOV37" s="47"/>
      <c r="BOW37" s="47"/>
      <c r="BOX37" s="47"/>
      <c r="BOY37" s="47"/>
      <c r="BOZ37" s="47"/>
      <c r="BPA37" s="47"/>
      <c r="BPB37" s="47"/>
      <c r="BPC37" s="47"/>
      <c r="BPD37" s="47"/>
      <c r="BPE37" s="47"/>
      <c r="BPF37" s="47"/>
      <c r="BPG37" s="47"/>
      <c r="BPH37" s="47"/>
      <c r="BPI37" s="47"/>
      <c r="BPJ37" s="47"/>
      <c r="BPK37" s="47"/>
      <c r="BPL37" s="47"/>
      <c r="BPM37" s="47"/>
      <c r="BPN37" s="47"/>
      <c r="BPO37" s="47"/>
      <c r="BPP37" s="47"/>
      <c r="BPQ37" s="47"/>
      <c r="BPR37" s="47"/>
      <c r="BPS37" s="47"/>
      <c r="BPT37" s="47"/>
      <c r="BPU37" s="47"/>
      <c r="BPV37" s="47"/>
      <c r="BPW37" s="47"/>
      <c r="BPX37" s="47"/>
      <c r="BPY37" s="47"/>
      <c r="BPZ37" s="47"/>
      <c r="BQA37" s="47"/>
      <c r="BQB37" s="47"/>
      <c r="BQC37" s="47"/>
      <c r="BQD37" s="47"/>
      <c r="BQE37" s="47"/>
      <c r="BQF37" s="47"/>
      <c r="BQG37" s="47"/>
      <c r="BQH37" s="47"/>
      <c r="BQI37" s="47"/>
      <c r="BQJ37" s="47"/>
      <c r="BQK37" s="47"/>
      <c r="BQL37" s="47"/>
      <c r="BQM37" s="47"/>
      <c r="BQN37" s="47"/>
      <c r="BQO37" s="47"/>
      <c r="BQP37" s="47"/>
      <c r="BQQ37" s="47"/>
      <c r="BQR37" s="47"/>
      <c r="BQS37" s="47"/>
      <c r="BQT37" s="47"/>
      <c r="BQU37" s="47"/>
      <c r="BQV37" s="47"/>
      <c r="BQW37" s="47"/>
      <c r="BQX37" s="47"/>
      <c r="BQY37" s="47"/>
      <c r="BQZ37" s="47"/>
      <c r="BRA37" s="47"/>
      <c r="BRB37" s="47"/>
      <c r="BRC37" s="47"/>
      <c r="BRD37" s="47"/>
      <c r="BRE37" s="47"/>
      <c r="BRF37" s="47"/>
      <c r="BRG37" s="47"/>
      <c r="BRH37" s="47"/>
      <c r="BRI37" s="47"/>
      <c r="BRJ37" s="47"/>
      <c r="BRK37" s="47"/>
      <c r="BRL37" s="47"/>
      <c r="BRM37" s="47"/>
      <c r="BRN37" s="47"/>
      <c r="BRO37" s="47"/>
      <c r="BRP37" s="47"/>
      <c r="BRQ37" s="47"/>
      <c r="BRR37" s="47"/>
      <c r="BRS37" s="47"/>
      <c r="BRT37" s="47"/>
      <c r="BRU37" s="47"/>
      <c r="BRV37" s="47"/>
      <c r="BRW37" s="47"/>
      <c r="BRX37" s="47"/>
      <c r="BRY37" s="47"/>
      <c r="BRZ37" s="47"/>
      <c r="BSA37" s="47"/>
      <c r="BSB37" s="47"/>
      <c r="BSC37" s="47"/>
      <c r="BSD37" s="47"/>
      <c r="BSE37" s="47"/>
      <c r="BSF37" s="47"/>
      <c r="BSG37" s="47"/>
      <c r="BSH37" s="47"/>
      <c r="BSI37" s="47"/>
      <c r="BSJ37" s="47"/>
      <c r="BSK37" s="47"/>
      <c r="BSL37" s="47"/>
      <c r="BSM37" s="47"/>
      <c r="BSN37" s="47"/>
      <c r="BSO37" s="47"/>
      <c r="BSP37" s="47"/>
      <c r="BSQ37" s="47"/>
      <c r="BSR37" s="47"/>
      <c r="BSS37" s="47"/>
      <c r="BST37" s="47"/>
      <c r="BSU37" s="47"/>
      <c r="BSV37" s="47"/>
      <c r="BSW37" s="47"/>
      <c r="BSX37" s="47"/>
      <c r="BSY37" s="47"/>
      <c r="BSZ37" s="47"/>
      <c r="BTA37" s="47"/>
      <c r="BTB37" s="47"/>
      <c r="BTC37" s="47"/>
      <c r="BTD37" s="47"/>
      <c r="BTE37" s="47"/>
      <c r="BTF37" s="47"/>
      <c r="BTG37" s="47"/>
      <c r="BTH37" s="47"/>
      <c r="BTI37" s="47"/>
      <c r="BTJ37" s="47"/>
      <c r="BTK37" s="47"/>
      <c r="BTL37" s="47"/>
      <c r="BTM37" s="47"/>
      <c r="BTN37" s="47"/>
      <c r="BTO37" s="47"/>
      <c r="BTP37" s="47"/>
      <c r="BTQ37" s="47"/>
      <c r="BTR37" s="47"/>
      <c r="BTS37" s="47"/>
      <c r="BTT37" s="47"/>
      <c r="BTU37" s="47"/>
      <c r="BTV37" s="47"/>
      <c r="BTW37" s="47"/>
      <c r="BTX37" s="47"/>
      <c r="BTY37" s="47"/>
      <c r="BTZ37" s="47"/>
      <c r="BUA37" s="47"/>
      <c r="BUB37" s="47"/>
      <c r="BUC37" s="47"/>
      <c r="BUD37" s="47"/>
      <c r="BUE37" s="47"/>
      <c r="BUF37" s="47"/>
      <c r="BUG37" s="47"/>
      <c r="BUH37" s="47"/>
      <c r="BUI37" s="47"/>
      <c r="BUJ37" s="47"/>
      <c r="BUK37" s="47"/>
      <c r="BUL37" s="47"/>
      <c r="BUM37" s="47"/>
      <c r="BUN37" s="47"/>
      <c r="BUO37" s="47"/>
      <c r="BUP37" s="47"/>
      <c r="BUQ37" s="47"/>
      <c r="BUR37" s="47"/>
      <c r="BUS37" s="47"/>
      <c r="BUT37" s="47"/>
      <c r="BUU37" s="47"/>
      <c r="BUV37" s="47"/>
      <c r="BUW37" s="47"/>
      <c r="BUX37" s="47"/>
      <c r="BUY37" s="47"/>
      <c r="BUZ37" s="47"/>
      <c r="BVA37" s="47"/>
      <c r="BVB37" s="47"/>
      <c r="BVC37" s="47"/>
      <c r="BVD37" s="47"/>
      <c r="BVE37" s="47"/>
      <c r="BVF37" s="47"/>
      <c r="BVG37" s="47"/>
      <c r="BVH37" s="47"/>
      <c r="BVI37" s="47"/>
      <c r="BVJ37" s="47"/>
      <c r="BVK37" s="47"/>
      <c r="BVL37" s="47"/>
      <c r="BVM37" s="47"/>
      <c r="BVN37" s="47"/>
      <c r="BVO37" s="47"/>
      <c r="BVP37" s="47"/>
      <c r="BVQ37" s="47"/>
      <c r="BVR37" s="47"/>
      <c r="BVS37" s="47"/>
      <c r="BVT37" s="47"/>
      <c r="BVU37" s="47"/>
      <c r="BVV37" s="47"/>
      <c r="BVW37" s="47"/>
      <c r="BVX37" s="47"/>
      <c r="BVY37" s="47"/>
      <c r="BVZ37" s="47"/>
      <c r="BWA37" s="47"/>
      <c r="BWB37" s="47"/>
      <c r="BWC37" s="47"/>
      <c r="BWD37" s="47"/>
      <c r="BWE37" s="47"/>
      <c r="BWF37" s="47"/>
      <c r="BWG37" s="47"/>
      <c r="BWH37" s="47"/>
      <c r="BWI37" s="47"/>
      <c r="BWJ37" s="47"/>
      <c r="BWK37" s="47"/>
      <c r="BWL37" s="47"/>
      <c r="BWM37" s="47"/>
      <c r="BWN37" s="47"/>
      <c r="BWO37" s="47"/>
      <c r="BWP37" s="47"/>
      <c r="BWQ37" s="47"/>
      <c r="BWR37" s="47"/>
      <c r="BWS37" s="47"/>
      <c r="BWT37" s="47"/>
      <c r="BWU37" s="47"/>
      <c r="BWV37" s="47"/>
      <c r="BWW37" s="47"/>
      <c r="BWX37" s="47"/>
      <c r="BWY37" s="47"/>
      <c r="BWZ37" s="47"/>
      <c r="BXA37" s="47"/>
      <c r="BXB37" s="47"/>
      <c r="BXC37" s="47"/>
      <c r="BXD37" s="47"/>
      <c r="BXE37" s="47"/>
      <c r="BXF37" s="47"/>
      <c r="BXG37" s="47"/>
      <c r="BXH37" s="47"/>
      <c r="BXI37" s="47"/>
      <c r="BXJ37" s="47"/>
      <c r="BXK37" s="47"/>
      <c r="BXL37" s="47"/>
      <c r="BXM37" s="47"/>
      <c r="BXN37" s="47"/>
      <c r="BXO37" s="47"/>
      <c r="BXP37" s="47"/>
      <c r="BXQ37" s="47"/>
      <c r="BXR37" s="47"/>
      <c r="BXS37" s="47"/>
      <c r="BXT37" s="47"/>
      <c r="BXU37" s="47"/>
      <c r="BXV37" s="47"/>
      <c r="BXW37" s="47"/>
      <c r="BXX37" s="47"/>
      <c r="BXY37" s="47"/>
      <c r="BXZ37" s="47"/>
      <c r="BYA37" s="47"/>
      <c r="BYB37" s="47"/>
      <c r="BYC37" s="47"/>
      <c r="BYD37" s="47"/>
      <c r="BYE37" s="47"/>
      <c r="BYF37" s="47"/>
      <c r="BYG37" s="47"/>
      <c r="BYH37" s="47"/>
      <c r="BYI37" s="47"/>
      <c r="BYJ37" s="47"/>
      <c r="BYK37" s="47"/>
      <c r="BYL37" s="47"/>
      <c r="BYM37" s="47"/>
      <c r="BYN37" s="47"/>
      <c r="BYO37" s="47"/>
      <c r="BYP37" s="47"/>
      <c r="BYQ37" s="47"/>
      <c r="BYR37" s="47"/>
      <c r="BYS37" s="47"/>
      <c r="BYT37" s="47"/>
      <c r="BYU37" s="47"/>
      <c r="BYV37" s="47"/>
      <c r="BYW37" s="47"/>
      <c r="BYX37" s="47"/>
      <c r="BYY37" s="47"/>
      <c r="BYZ37" s="47"/>
      <c r="BZA37" s="47"/>
      <c r="BZB37" s="47"/>
      <c r="BZC37" s="47"/>
      <c r="BZD37" s="47"/>
      <c r="BZE37" s="47"/>
      <c r="BZF37" s="47"/>
      <c r="BZG37" s="47"/>
      <c r="BZH37" s="47"/>
      <c r="BZI37" s="47"/>
      <c r="BZJ37" s="47"/>
      <c r="BZK37" s="47"/>
      <c r="BZL37" s="47"/>
      <c r="BZM37" s="47"/>
      <c r="BZN37" s="47"/>
      <c r="BZO37" s="47"/>
      <c r="BZP37" s="47"/>
      <c r="BZQ37" s="47"/>
      <c r="BZR37" s="47"/>
      <c r="BZS37" s="47"/>
      <c r="BZT37" s="47"/>
      <c r="BZU37" s="47"/>
      <c r="BZV37" s="47"/>
      <c r="BZW37" s="47"/>
      <c r="BZX37" s="47"/>
      <c r="BZY37" s="47"/>
      <c r="BZZ37" s="47"/>
      <c r="CAA37" s="47"/>
      <c r="CAB37" s="47"/>
      <c r="CAC37" s="47"/>
      <c r="CAD37" s="47"/>
      <c r="CAE37" s="47"/>
      <c r="CAF37" s="47"/>
      <c r="CAG37" s="47"/>
      <c r="CAH37" s="47"/>
      <c r="CAI37" s="47"/>
      <c r="CAJ37" s="47"/>
      <c r="CAK37" s="47"/>
      <c r="CAL37" s="47"/>
      <c r="CAM37" s="47"/>
      <c r="CAN37" s="47"/>
      <c r="CAO37" s="47"/>
      <c r="CAP37" s="47"/>
      <c r="CAQ37" s="47"/>
      <c r="CAR37" s="47"/>
      <c r="CAS37" s="47"/>
      <c r="CAT37" s="47"/>
      <c r="CAU37" s="47"/>
      <c r="CAV37" s="47"/>
      <c r="CAW37" s="47"/>
      <c r="CAX37" s="47"/>
      <c r="CAY37" s="47"/>
      <c r="CAZ37" s="47"/>
      <c r="CBA37" s="47"/>
      <c r="CBB37" s="47"/>
      <c r="CBC37" s="47"/>
      <c r="CBD37" s="47"/>
      <c r="CBE37" s="47"/>
      <c r="CBF37" s="47"/>
      <c r="CBG37" s="47"/>
      <c r="CBH37" s="47"/>
      <c r="CBI37" s="47"/>
      <c r="CBJ37" s="47"/>
      <c r="CBK37" s="47"/>
      <c r="CBL37" s="47"/>
      <c r="CBM37" s="47"/>
      <c r="CBN37" s="47"/>
      <c r="CBO37" s="47"/>
      <c r="CBP37" s="47"/>
      <c r="CBQ37" s="47"/>
      <c r="CBR37" s="47"/>
      <c r="CBS37" s="47"/>
      <c r="CBT37" s="47"/>
      <c r="CBU37" s="47"/>
      <c r="CBV37" s="47"/>
      <c r="CBW37" s="47"/>
      <c r="CBX37" s="47"/>
      <c r="CBY37" s="47"/>
      <c r="CBZ37" s="47"/>
      <c r="CCA37" s="47"/>
      <c r="CCB37" s="47"/>
      <c r="CCC37" s="47"/>
      <c r="CCD37" s="47"/>
      <c r="CCE37" s="47"/>
      <c r="CCF37" s="47"/>
      <c r="CCG37" s="47"/>
      <c r="CCH37" s="47"/>
      <c r="CCI37" s="47"/>
      <c r="CCJ37" s="47"/>
      <c r="CCK37" s="47"/>
      <c r="CCL37" s="47"/>
      <c r="CCM37" s="47"/>
      <c r="CCN37" s="47"/>
      <c r="CCO37" s="47"/>
      <c r="CCP37" s="47"/>
      <c r="CCQ37" s="47"/>
      <c r="CCR37" s="47"/>
      <c r="CCS37" s="47"/>
      <c r="CCT37" s="47"/>
      <c r="CCU37" s="47"/>
      <c r="CCV37" s="47"/>
      <c r="CCW37" s="47"/>
      <c r="CCX37" s="47"/>
      <c r="CCY37" s="47"/>
      <c r="CCZ37" s="47"/>
      <c r="CDA37" s="47"/>
      <c r="CDB37" s="47"/>
      <c r="CDC37" s="47"/>
      <c r="CDD37" s="47"/>
      <c r="CDE37" s="47"/>
      <c r="CDF37" s="47"/>
      <c r="CDG37" s="47"/>
      <c r="CDH37" s="47"/>
      <c r="CDI37" s="47"/>
      <c r="CDJ37" s="47"/>
      <c r="CDK37" s="47"/>
      <c r="CDL37" s="47"/>
      <c r="CDM37" s="47"/>
      <c r="CDN37" s="47"/>
      <c r="CDO37" s="47"/>
      <c r="CDP37" s="47"/>
      <c r="CDQ37" s="47"/>
      <c r="CDR37" s="47"/>
      <c r="CDS37" s="47"/>
      <c r="CDT37" s="47"/>
      <c r="CDU37" s="47"/>
      <c r="CDV37" s="47"/>
      <c r="CDW37" s="47"/>
      <c r="CDX37" s="47"/>
      <c r="CDY37" s="47"/>
      <c r="CDZ37" s="47"/>
      <c r="CEA37" s="47"/>
      <c r="CEB37" s="47"/>
      <c r="CEC37" s="47"/>
      <c r="CED37" s="47"/>
      <c r="CEE37" s="47"/>
      <c r="CEF37" s="47"/>
      <c r="CEG37" s="47"/>
      <c r="CEH37" s="47"/>
      <c r="CEI37" s="47"/>
      <c r="CEJ37" s="47"/>
      <c r="CEK37" s="47"/>
      <c r="CEL37" s="47"/>
      <c r="CEM37" s="47"/>
      <c r="CEN37" s="47"/>
      <c r="CEO37" s="47"/>
      <c r="CEP37" s="47"/>
      <c r="CEQ37" s="47"/>
      <c r="CER37" s="47"/>
      <c r="CES37" s="47"/>
      <c r="CET37" s="47"/>
      <c r="CEU37" s="47"/>
      <c r="CEV37" s="47"/>
      <c r="CEW37" s="47"/>
      <c r="CEX37" s="47"/>
      <c r="CEY37" s="47"/>
      <c r="CEZ37" s="47"/>
      <c r="CFA37" s="47"/>
      <c r="CFB37" s="47"/>
      <c r="CFC37" s="47"/>
      <c r="CFD37" s="47"/>
      <c r="CFE37" s="47"/>
      <c r="CFF37" s="47"/>
      <c r="CFG37" s="47"/>
      <c r="CFH37" s="47"/>
      <c r="CFI37" s="47"/>
      <c r="CFJ37" s="47"/>
      <c r="CFK37" s="47"/>
      <c r="CFL37" s="47"/>
      <c r="CFM37" s="47"/>
      <c r="CFN37" s="47"/>
      <c r="CFO37" s="47"/>
      <c r="CFP37" s="47"/>
      <c r="CFQ37" s="47"/>
      <c r="CFR37" s="47"/>
      <c r="CFS37" s="47"/>
      <c r="CFT37" s="47"/>
      <c r="CFU37" s="47"/>
      <c r="CFV37" s="47"/>
      <c r="CFW37" s="47"/>
      <c r="CFX37" s="47"/>
      <c r="CFY37" s="47"/>
      <c r="CFZ37" s="47"/>
      <c r="CGA37" s="47"/>
      <c r="CGB37" s="47"/>
      <c r="CGC37" s="47"/>
      <c r="CGD37" s="47"/>
      <c r="CGE37" s="47"/>
      <c r="CGF37" s="47"/>
      <c r="CGG37" s="47"/>
      <c r="CGH37" s="47"/>
      <c r="CGI37" s="47"/>
      <c r="CGJ37" s="47"/>
      <c r="CGK37" s="47"/>
      <c r="CGL37" s="47"/>
      <c r="CGM37" s="47"/>
      <c r="CGN37" s="47"/>
      <c r="CGO37" s="47"/>
      <c r="CGP37" s="47"/>
      <c r="CGQ37" s="47"/>
      <c r="CGR37" s="47"/>
      <c r="CGS37" s="47"/>
      <c r="CGT37" s="47"/>
      <c r="CGU37" s="47"/>
      <c r="CGV37" s="47"/>
      <c r="CGW37" s="47"/>
      <c r="CGX37" s="47"/>
      <c r="CGY37" s="47"/>
      <c r="CGZ37" s="47"/>
      <c r="CHA37" s="47"/>
      <c r="CHB37" s="47"/>
      <c r="CHC37" s="47"/>
      <c r="CHD37" s="47"/>
      <c r="CHE37" s="47"/>
      <c r="CHF37" s="47"/>
      <c r="CHG37" s="47"/>
      <c r="CHH37" s="47"/>
      <c r="CHI37" s="47"/>
      <c r="CHJ37" s="47"/>
      <c r="CHK37" s="47"/>
      <c r="CHL37" s="47"/>
      <c r="CHM37" s="47"/>
      <c r="CHN37" s="47"/>
      <c r="CHO37" s="47"/>
      <c r="CHP37" s="47"/>
      <c r="CHQ37" s="47"/>
      <c r="CHR37" s="47"/>
      <c r="CHS37" s="47"/>
      <c r="CHT37" s="47"/>
      <c r="CHU37" s="47"/>
      <c r="CHV37" s="47"/>
      <c r="CHW37" s="47"/>
      <c r="CHX37" s="47"/>
      <c r="CHY37" s="47"/>
      <c r="CHZ37" s="47"/>
      <c r="CIA37" s="47"/>
      <c r="CIB37" s="47"/>
      <c r="CIC37" s="47"/>
      <c r="CID37" s="47"/>
      <c r="CIE37" s="47"/>
      <c r="CIF37" s="47"/>
      <c r="CIG37" s="47"/>
      <c r="CIH37" s="47"/>
      <c r="CII37" s="47"/>
      <c r="CIJ37" s="47"/>
      <c r="CIK37" s="47"/>
      <c r="CIL37" s="47"/>
      <c r="CIM37" s="47"/>
      <c r="CIN37" s="47"/>
      <c r="CIO37" s="47"/>
      <c r="CIP37" s="47"/>
      <c r="CIQ37" s="47"/>
      <c r="CIR37" s="47"/>
      <c r="CIS37" s="47"/>
      <c r="CIT37" s="47"/>
      <c r="CIU37" s="47"/>
      <c r="CIV37" s="47"/>
      <c r="CIW37" s="47"/>
      <c r="CIX37" s="47"/>
      <c r="CIY37" s="47"/>
      <c r="CIZ37" s="47"/>
      <c r="CJA37" s="47"/>
      <c r="CJB37" s="47"/>
      <c r="CJC37" s="47"/>
      <c r="CJD37" s="47"/>
      <c r="CJE37" s="47"/>
      <c r="CJF37" s="47"/>
      <c r="CJG37" s="47"/>
      <c r="CJH37" s="47"/>
      <c r="CJI37" s="47"/>
      <c r="CJJ37" s="47"/>
      <c r="CJK37" s="47"/>
      <c r="CJL37" s="47"/>
      <c r="CJM37" s="47"/>
      <c r="CJN37" s="47"/>
      <c r="CJO37" s="47"/>
      <c r="CJP37" s="47"/>
      <c r="CJQ37" s="47"/>
      <c r="CJR37" s="47"/>
      <c r="CJS37" s="47"/>
      <c r="CJT37" s="47"/>
      <c r="CJU37" s="47"/>
      <c r="CJV37" s="47"/>
      <c r="CJW37" s="47"/>
      <c r="CJX37" s="47"/>
      <c r="CJY37" s="47"/>
      <c r="CJZ37" s="47"/>
      <c r="CKA37" s="47"/>
      <c r="CKB37" s="47"/>
      <c r="CKC37" s="47"/>
      <c r="CKD37" s="47"/>
      <c r="CKE37" s="47"/>
      <c r="CKF37" s="47"/>
      <c r="CKG37" s="47"/>
      <c r="CKH37" s="47"/>
      <c r="CKI37" s="47"/>
      <c r="CKJ37" s="47"/>
      <c r="CKK37" s="47"/>
      <c r="CKL37" s="47"/>
      <c r="CKM37" s="47"/>
      <c r="CKN37" s="47"/>
      <c r="CKO37" s="47"/>
      <c r="CKP37" s="47"/>
      <c r="CKQ37" s="47"/>
      <c r="CKR37" s="47"/>
      <c r="CKS37" s="47"/>
      <c r="CKT37" s="47"/>
      <c r="CKU37" s="47"/>
      <c r="CKV37" s="47"/>
      <c r="CKW37" s="47"/>
      <c r="CKX37" s="47"/>
      <c r="CKY37" s="47"/>
      <c r="CKZ37" s="47"/>
      <c r="CLA37" s="47"/>
      <c r="CLB37" s="47"/>
      <c r="CLC37" s="47"/>
      <c r="CLD37" s="47"/>
      <c r="CLE37" s="47"/>
      <c r="CLF37" s="47"/>
      <c r="CLG37" s="47"/>
      <c r="CLH37" s="47"/>
      <c r="CLI37" s="47"/>
      <c r="CLJ37" s="47"/>
      <c r="CLK37" s="47"/>
      <c r="CLL37" s="47"/>
      <c r="CLM37" s="47"/>
      <c r="CLN37" s="47"/>
      <c r="CLO37" s="47"/>
      <c r="CLP37" s="47"/>
      <c r="CLQ37" s="47"/>
      <c r="CLR37" s="47"/>
      <c r="CLS37" s="47"/>
      <c r="CLT37" s="47"/>
      <c r="CLU37" s="47"/>
      <c r="CLV37" s="47"/>
      <c r="CLW37" s="47"/>
      <c r="CLX37" s="47"/>
      <c r="CLY37" s="47"/>
      <c r="CLZ37" s="47"/>
      <c r="CMA37" s="47"/>
      <c r="CMB37" s="47"/>
      <c r="CMC37" s="47"/>
      <c r="CMD37" s="47"/>
      <c r="CME37" s="47"/>
      <c r="CMF37" s="47"/>
      <c r="CMG37" s="47"/>
      <c r="CMH37" s="47"/>
      <c r="CMI37" s="47"/>
      <c r="CMJ37" s="47"/>
      <c r="CMK37" s="47"/>
      <c r="CML37" s="47"/>
      <c r="CMM37" s="47"/>
      <c r="CMN37" s="47"/>
      <c r="CMO37" s="47"/>
      <c r="CMP37" s="47"/>
      <c r="CMQ37" s="47"/>
      <c r="CMR37" s="47"/>
      <c r="CMS37" s="47"/>
      <c r="CMT37" s="47"/>
      <c r="CMU37" s="47"/>
      <c r="CMV37" s="47"/>
      <c r="CMW37" s="47"/>
      <c r="CMX37" s="47"/>
      <c r="CMY37" s="47"/>
      <c r="CMZ37" s="47"/>
      <c r="CNA37" s="47"/>
      <c r="CNB37" s="47"/>
      <c r="CNC37" s="47"/>
      <c r="CND37" s="47"/>
      <c r="CNE37" s="47"/>
      <c r="CNF37" s="47"/>
      <c r="CNG37" s="47"/>
      <c r="CNH37" s="47"/>
      <c r="CNI37" s="47"/>
      <c r="CNJ37" s="47"/>
      <c r="CNK37" s="47"/>
      <c r="CNL37" s="47"/>
      <c r="CNM37" s="47"/>
      <c r="CNN37" s="47"/>
      <c r="CNO37" s="47"/>
      <c r="CNP37" s="47"/>
      <c r="CNQ37" s="47"/>
      <c r="CNR37" s="47"/>
      <c r="CNS37" s="47"/>
      <c r="CNT37" s="47"/>
      <c r="CNU37" s="47"/>
      <c r="CNV37" s="47"/>
      <c r="CNW37" s="47"/>
      <c r="CNX37" s="47"/>
      <c r="CNY37" s="47"/>
      <c r="CNZ37" s="47"/>
      <c r="COA37" s="47"/>
      <c r="COB37" s="47"/>
      <c r="COC37" s="47"/>
      <c r="COD37" s="47"/>
      <c r="COE37" s="47"/>
      <c r="COF37" s="47"/>
      <c r="COG37" s="47"/>
      <c r="COH37" s="47"/>
      <c r="COI37" s="47"/>
      <c r="COJ37" s="47"/>
      <c r="COK37" s="47"/>
      <c r="COL37" s="47"/>
      <c r="COM37" s="47"/>
      <c r="CON37" s="47"/>
      <c r="COO37" s="47"/>
      <c r="COP37" s="47"/>
      <c r="COQ37" s="47"/>
      <c r="COR37" s="47"/>
      <c r="COS37" s="47"/>
      <c r="COT37" s="47"/>
      <c r="COU37" s="47"/>
      <c r="COV37" s="47"/>
      <c r="COW37" s="47"/>
      <c r="COX37" s="47"/>
      <c r="COY37" s="47"/>
      <c r="COZ37" s="47"/>
      <c r="CPA37" s="47"/>
      <c r="CPB37" s="47"/>
      <c r="CPC37" s="47"/>
      <c r="CPD37" s="47"/>
      <c r="CPE37" s="47"/>
      <c r="CPF37" s="47"/>
      <c r="CPG37" s="47"/>
      <c r="CPH37" s="47"/>
      <c r="CPI37" s="47"/>
      <c r="CPJ37" s="47"/>
      <c r="CPK37" s="47"/>
      <c r="CPL37" s="47"/>
      <c r="CPM37" s="47"/>
      <c r="CPN37" s="47"/>
      <c r="CPO37" s="47"/>
      <c r="CPP37" s="47"/>
      <c r="CPQ37" s="47"/>
      <c r="CPR37" s="47"/>
      <c r="CPS37" s="47"/>
      <c r="CPT37" s="47"/>
      <c r="CPU37" s="47"/>
      <c r="CPV37" s="47"/>
      <c r="CPW37" s="47"/>
      <c r="CPX37" s="47"/>
      <c r="CPY37" s="47"/>
      <c r="CPZ37" s="47"/>
      <c r="CQA37" s="47"/>
      <c r="CQB37" s="47"/>
      <c r="CQC37" s="47"/>
      <c r="CQD37" s="47"/>
      <c r="CQE37" s="47"/>
      <c r="CQF37" s="47"/>
      <c r="CQG37" s="47"/>
      <c r="CQH37" s="47"/>
      <c r="CQI37" s="47"/>
      <c r="CQJ37" s="47"/>
      <c r="CQK37" s="47"/>
      <c r="CQL37" s="47"/>
      <c r="CQM37" s="47"/>
      <c r="CQN37" s="47"/>
      <c r="CQO37" s="47"/>
      <c r="CQP37" s="47"/>
      <c r="CQQ37" s="47"/>
      <c r="CQR37" s="47"/>
      <c r="CQS37" s="47"/>
      <c r="CQT37" s="47"/>
      <c r="CQU37" s="47"/>
      <c r="CQV37" s="47"/>
      <c r="CQW37" s="47"/>
      <c r="CQX37" s="47"/>
      <c r="CQY37" s="47"/>
      <c r="CQZ37" s="47"/>
      <c r="CRA37" s="47"/>
      <c r="CRB37" s="47"/>
      <c r="CRC37" s="47"/>
      <c r="CRD37" s="47"/>
      <c r="CRE37" s="47"/>
      <c r="CRF37" s="47"/>
      <c r="CRG37" s="47"/>
      <c r="CRH37" s="47"/>
      <c r="CRI37" s="47"/>
      <c r="CRJ37" s="47"/>
      <c r="CRK37" s="47"/>
      <c r="CRL37" s="47"/>
      <c r="CRM37" s="47"/>
      <c r="CRN37" s="47"/>
      <c r="CRO37" s="47"/>
      <c r="CRP37" s="47"/>
      <c r="CRQ37" s="47"/>
      <c r="CRR37" s="47"/>
      <c r="CRS37" s="47"/>
      <c r="CRT37" s="47"/>
      <c r="CRU37" s="47"/>
      <c r="CRV37" s="47"/>
      <c r="CRW37" s="47"/>
      <c r="CRX37" s="47"/>
      <c r="CRY37" s="47"/>
      <c r="CRZ37" s="47"/>
      <c r="CSA37" s="47"/>
      <c r="CSB37" s="47"/>
      <c r="CSC37" s="47"/>
      <c r="CSD37" s="47"/>
      <c r="CSE37" s="47"/>
      <c r="CSF37" s="47"/>
      <c r="CSG37" s="47"/>
      <c r="CSH37" s="47"/>
      <c r="CSI37" s="47"/>
      <c r="CSJ37" s="47"/>
      <c r="CSK37" s="47"/>
      <c r="CSL37" s="47"/>
      <c r="CSM37" s="47"/>
      <c r="CSN37" s="47"/>
      <c r="CSO37" s="47"/>
      <c r="CSP37" s="47"/>
      <c r="CSQ37" s="47"/>
      <c r="CSR37" s="47"/>
      <c r="CSS37" s="47"/>
      <c r="CST37" s="47"/>
      <c r="CSU37" s="47"/>
      <c r="CSV37" s="47"/>
      <c r="CSW37" s="47"/>
      <c r="CSX37" s="47"/>
      <c r="CSY37" s="47"/>
      <c r="CSZ37" s="47"/>
      <c r="CTA37" s="47"/>
      <c r="CTB37" s="47"/>
      <c r="CTC37" s="47"/>
      <c r="CTD37" s="47"/>
      <c r="CTE37" s="47"/>
      <c r="CTF37" s="47"/>
      <c r="CTG37" s="47"/>
      <c r="CTH37" s="47"/>
      <c r="CTI37" s="47"/>
      <c r="CTJ37" s="47"/>
      <c r="CTK37" s="47"/>
      <c r="CTL37" s="47"/>
      <c r="CTM37" s="47"/>
      <c r="CTN37" s="47"/>
      <c r="CTO37" s="47"/>
      <c r="CTP37" s="47"/>
      <c r="CTQ37" s="47"/>
      <c r="CTR37" s="47"/>
      <c r="CTS37" s="47"/>
      <c r="CTT37" s="47"/>
      <c r="CTU37" s="47"/>
      <c r="CTV37" s="47"/>
      <c r="CTW37" s="47"/>
      <c r="CTX37" s="47"/>
      <c r="CTY37" s="47"/>
      <c r="CTZ37" s="47"/>
      <c r="CUA37" s="47"/>
      <c r="CUB37" s="47"/>
      <c r="CUC37" s="47"/>
      <c r="CUD37" s="47"/>
      <c r="CUE37" s="47"/>
      <c r="CUF37" s="47"/>
      <c r="CUG37" s="47"/>
      <c r="CUH37" s="47"/>
      <c r="CUI37" s="47"/>
      <c r="CUJ37" s="47"/>
      <c r="CUK37" s="47"/>
      <c r="CUL37" s="47"/>
      <c r="CUM37" s="47"/>
      <c r="CUN37" s="47"/>
      <c r="CUO37" s="47"/>
      <c r="CUP37" s="47"/>
      <c r="CUQ37" s="47"/>
      <c r="CUR37" s="47"/>
      <c r="CUS37" s="47"/>
      <c r="CUT37" s="47"/>
      <c r="CUU37" s="47"/>
      <c r="CUV37" s="47"/>
      <c r="CUW37" s="47"/>
      <c r="CUX37" s="47"/>
      <c r="CUY37" s="47"/>
      <c r="CUZ37" s="47"/>
      <c r="CVA37" s="47"/>
      <c r="CVB37" s="47"/>
      <c r="CVC37" s="47"/>
      <c r="CVD37" s="47"/>
      <c r="CVE37" s="47"/>
      <c r="CVF37" s="47"/>
      <c r="CVG37" s="47"/>
      <c r="CVH37" s="47"/>
      <c r="CVI37" s="47"/>
      <c r="CVJ37" s="47"/>
      <c r="CVK37" s="47"/>
      <c r="CVL37" s="47"/>
      <c r="CVM37" s="47"/>
      <c r="CVN37" s="47"/>
      <c r="CVO37" s="47"/>
      <c r="CVP37" s="47"/>
      <c r="CVQ37" s="47"/>
      <c r="CVR37" s="47"/>
      <c r="CVS37" s="47"/>
      <c r="CVT37" s="47"/>
      <c r="CVU37" s="47"/>
      <c r="CVV37" s="47"/>
      <c r="CVW37" s="47"/>
      <c r="CVX37" s="47"/>
      <c r="CVY37" s="47"/>
      <c r="CVZ37" s="47"/>
      <c r="CWA37" s="47"/>
      <c r="CWB37" s="47"/>
      <c r="CWC37" s="47"/>
      <c r="CWD37" s="47"/>
      <c r="CWE37" s="47"/>
      <c r="CWF37" s="47"/>
      <c r="CWG37" s="47"/>
      <c r="CWH37" s="47"/>
      <c r="CWI37" s="47"/>
      <c r="CWJ37" s="47"/>
      <c r="CWK37" s="47"/>
      <c r="CWL37" s="47"/>
      <c r="CWM37" s="47"/>
      <c r="CWN37" s="47"/>
      <c r="CWO37" s="47"/>
      <c r="CWP37" s="47"/>
      <c r="CWQ37" s="47"/>
      <c r="CWR37" s="47"/>
      <c r="CWS37" s="47"/>
      <c r="CWT37" s="47"/>
      <c r="CWU37" s="47"/>
      <c r="CWV37" s="47"/>
      <c r="CWW37" s="47"/>
      <c r="CWX37" s="47"/>
      <c r="CWY37" s="47"/>
      <c r="CWZ37" s="47"/>
      <c r="CXA37" s="47"/>
      <c r="CXB37" s="47"/>
      <c r="CXC37" s="47"/>
      <c r="CXD37" s="47"/>
      <c r="CXE37" s="47"/>
      <c r="CXF37" s="47"/>
      <c r="CXG37" s="47"/>
      <c r="CXH37" s="47"/>
      <c r="CXI37" s="47"/>
      <c r="CXJ37" s="47"/>
      <c r="CXK37" s="47"/>
      <c r="CXL37" s="47"/>
      <c r="CXM37" s="47"/>
      <c r="CXN37" s="47"/>
      <c r="CXO37" s="47"/>
      <c r="CXP37" s="47"/>
      <c r="CXQ37" s="47"/>
      <c r="CXR37" s="47"/>
      <c r="CXS37" s="47"/>
      <c r="CXT37" s="47"/>
      <c r="CXU37" s="47"/>
      <c r="CXV37" s="47"/>
      <c r="CXW37" s="47"/>
      <c r="CXX37" s="47"/>
      <c r="CXY37" s="47"/>
      <c r="CXZ37" s="47"/>
      <c r="CYA37" s="47"/>
      <c r="CYB37" s="47"/>
      <c r="CYC37" s="47"/>
      <c r="CYD37" s="47"/>
      <c r="CYE37" s="47"/>
      <c r="CYF37" s="47"/>
      <c r="CYG37" s="47"/>
      <c r="CYH37" s="47"/>
      <c r="CYI37" s="47"/>
      <c r="CYJ37" s="47"/>
      <c r="CYK37" s="47"/>
      <c r="CYL37" s="47"/>
      <c r="CYM37" s="47"/>
      <c r="CYN37" s="47"/>
      <c r="CYO37" s="47"/>
      <c r="CYP37" s="47"/>
      <c r="CYQ37" s="47"/>
      <c r="CYR37" s="47"/>
      <c r="CYS37" s="47"/>
      <c r="CYT37" s="47"/>
      <c r="CYU37" s="47"/>
      <c r="CYV37" s="47"/>
      <c r="CYW37" s="47"/>
      <c r="CYX37" s="47"/>
      <c r="CYY37" s="47"/>
      <c r="CYZ37" s="47"/>
      <c r="CZA37" s="47"/>
      <c r="CZB37" s="47"/>
      <c r="CZC37" s="47"/>
      <c r="CZD37" s="47"/>
      <c r="CZE37" s="47"/>
      <c r="CZF37" s="47"/>
      <c r="CZG37" s="47"/>
      <c r="CZH37" s="47"/>
      <c r="CZI37" s="47"/>
      <c r="CZJ37" s="47"/>
      <c r="CZK37" s="47"/>
      <c r="CZL37" s="47"/>
      <c r="CZM37" s="47"/>
      <c r="CZN37" s="47"/>
      <c r="CZO37" s="47"/>
      <c r="CZP37" s="47"/>
      <c r="CZQ37" s="47"/>
      <c r="CZR37" s="47"/>
      <c r="CZS37" s="47"/>
      <c r="CZT37" s="47"/>
      <c r="CZU37" s="47"/>
      <c r="CZV37" s="47"/>
      <c r="CZW37" s="47"/>
      <c r="CZX37" s="47"/>
      <c r="CZY37" s="47"/>
      <c r="CZZ37" s="47"/>
      <c r="DAA37" s="47"/>
      <c r="DAB37" s="47"/>
      <c r="DAC37" s="47"/>
      <c r="DAD37" s="47"/>
      <c r="DAE37" s="47"/>
      <c r="DAF37" s="47"/>
      <c r="DAG37" s="47"/>
      <c r="DAH37" s="47"/>
      <c r="DAI37" s="47"/>
      <c r="DAJ37" s="47"/>
      <c r="DAK37" s="47"/>
      <c r="DAL37" s="47"/>
      <c r="DAM37" s="47"/>
      <c r="DAN37" s="47"/>
      <c r="DAO37" s="47"/>
      <c r="DAP37" s="47"/>
      <c r="DAQ37" s="47"/>
      <c r="DAR37" s="47"/>
      <c r="DAS37" s="47"/>
      <c r="DAT37" s="47"/>
      <c r="DAU37" s="47"/>
      <c r="DAV37" s="47"/>
      <c r="DAW37" s="47"/>
      <c r="DAX37" s="47"/>
      <c r="DAY37" s="47"/>
      <c r="DAZ37" s="47"/>
      <c r="DBA37" s="47"/>
      <c r="DBB37" s="47"/>
      <c r="DBC37" s="47"/>
      <c r="DBD37" s="47"/>
      <c r="DBE37" s="47"/>
      <c r="DBF37" s="47"/>
      <c r="DBG37" s="47"/>
      <c r="DBH37" s="47"/>
      <c r="DBI37" s="47"/>
      <c r="DBJ37" s="47"/>
      <c r="DBK37" s="47"/>
      <c r="DBL37" s="47"/>
      <c r="DBM37" s="47"/>
      <c r="DBN37" s="47"/>
      <c r="DBO37" s="47"/>
      <c r="DBP37" s="47"/>
      <c r="DBQ37" s="47"/>
      <c r="DBR37" s="47"/>
      <c r="DBS37" s="47"/>
      <c r="DBT37" s="47"/>
      <c r="DBU37" s="47"/>
      <c r="DBV37" s="47"/>
      <c r="DBW37" s="47"/>
      <c r="DBX37" s="47"/>
      <c r="DBY37" s="47"/>
      <c r="DBZ37" s="47"/>
      <c r="DCA37" s="47"/>
      <c r="DCB37" s="47"/>
      <c r="DCC37" s="47"/>
      <c r="DCD37" s="47"/>
      <c r="DCE37" s="47"/>
      <c r="DCF37" s="47"/>
      <c r="DCG37" s="47"/>
      <c r="DCH37" s="47"/>
      <c r="DCI37" s="47"/>
      <c r="DCJ37" s="47"/>
      <c r="DCK37" s="47"/>
      <c r="DCL37" s="47"/>
      <c r="DCM37" s="47"/>
      <c r="DCN37" s="47"/>
      <c r="DCO37" s="47"/>
      <c r="DCP37" s="47"/>
      <c r="DCQ37" s="47"/>
      <c r="DCR37" s="47"/>
      <c r="DCS37" s="47"/>
      <c r="DCT37" s="47"/>
      <c r="DCU37" s="47"/>
      <c r="DCV37" s="47"/>
      <c r="DCW37" s="47"/>
      <c r="DCX37" s="47"/>
      <c r="DCY37" s="47"/>
      <c r="DCZ37" s="47"/>
      <c r="DDA37" s="47"/>
      <c r="DDB37" s="47"/>
      <c r="DDC37" s="47"/>
      <c r="DDD37" s="47"/>
      <c r="DDE37" s="47"/>
      <c r="DDF37" s="47"/>
      <c r="DDG37" s="47"/>
      <c r="DDH37" s="47"/>
      <c r="DDI37" s="47"/>
      <c r="DDJ37" s="47"/>
      <c r="DDK37" s="47"/>
      <c r="DDL37" s="47"/>
      <c r="DDM37" s="47"/>
      <c r="DDN37" s="47"/>
      <c r="DDO37" s="47"/>
      <c r="DDP37" s="47"/>
      <c r="DDQ37" s="47"/>
      <c r="DDR37" s="47"/>
      <c r="DDS37" s="47"/>
      <c r="DDT37" s="47"/>
      <c r="DDU37" s="47"/>
      <c r="DDV37" s="47"/>
      <c r="DDW37" s="47"/>
      <c r="DDX37" s="47"/>
      <c r="DDY37" s="47"/>
      <c r="DDZ37" s="47"/>
      <c r="DEA37" s="47"/>
      <c r="DEB37" s="47"/>
      <c r="DEC37" s="47"/>
      <c r="DED37" s="47"/>
      <c r="DEE37" s="47"/>
      <c r="DEF37" s="47"/>
      <c r="DEG37" s="47"/>
      <c r="DEH37" s="47"/>
      <c r="DEI37" s="47"/>
      <c r="DEJ37" s="47"/>
      <c r="DEK37" s="47"/>
      <c r="DEL37" s="47"/>
      <c r="DEM37" s="47"/>
      <c r="DEN37" s="47"/>
      <c r="DEO37" s="47"/>
      <c r="DEP37" s="47"/>
      <c r="DEQ37" s="47"/>
      <c r="DER37" s="47"/>
      <c r="DES37" s="47"/>
      <c r="DET37" s="47"/>
      <c r="DEU37" s="47"/>
      <c r="DEV37" s="47"/>
      <c r="DEW37" s="47"/>
      <c r="DEX37" s="47"/>
      <c r="DEY37" s="47"/>
      <c r="DEZ37" s="47"/>
      <c r="DFA37" s="47"/>
      <c r="DFB37" s="47"/>
      <c r="DFC37" s="47"/>
      <c r="DFD37" s="47"/>
      <c r="DFE37" s="47"/>
      <c r="DFF37" s="47"/>
      <c r="DFG37" s="47"/>
      <c r="DFH37" s="47"/>
      <c r="DFI37" s="47"/>
      <c r="DFJ37" s="47"/>
      <c r="DFK37" s="47"/>
      <c r="DFL37" s="47"/>
      <c r="DFM37" s="47"/>
      <c r="DFN37" s="47"/>
      <c r="DFO37" s="47"/>
      <c r="DFP37" s="47"/>
      <c r="DFQ37" s="47"/>
      <c r="DFR37" s="47"/>
      <c r="DFS37" s="47"/>
      <c r="DFT37" s="47"/>
      <c r="DFU37" s="47"/>
      <c r="DFV37" s="47"/>
      <c r="DFW37" s="47"/>
      <c r="DFX37" s="47"/>
      <c r="DFY37" s="47"/>
      <c r="DFZ37" s="47"/>
      <c r="DGA37" s="47"/>
      <c r="DGB37" s="47"/>
      <c r="DGC37" s="47"/>
      <c r="DGD37" s="47"/>
      <c r="DGE37" s="47"/>
      <c r="DGF37" s="47"/>
      <c r="DGG37" s="47"/>
      <c r="DGH37" s="47"/>
      <c r="DGI37" s="47"/>
      <c r="DGJ37" s="47"/>
      <c r="DGK37" s="47"/>
      <c r="DGL37" s="47"/>
      <c r="DGM37" s="47"/>
      <c r="DGN37" s="47"/>
      <c r="DGO37" s="47"/>
      <c r="DGP37" s="47"/>
      <c r="DGQ37" s="47"/>
      <c r="DGR37" s="47"/>
      <c r="DGS37" s="47"/>
      <c r="DGT37" s="47"/>
      <c r="DGU37" s="47"/>
      <c r="DGV37" s="47"/>
      <c r="DGW37" s="47"/>
      <c r="DGX37" s="47"/>
      <c r="DGY37" s="47"/>
      <c r="DGZ37" s="47"/>
      <c r="DHA37" s="47"/>
      <c r="DHB37" s="47"/>
      <c r="DHC37" s="47"/>
      <c r="DHD37" s="47"/>
      <c r="DHE37" s="47"/>
      <c r="DHF37" s="47"/>
      <c r="DHG37" s="47"/>
      <c r="DHH37" s="47"/>
      <c r="DHI37" s="47"/>
      <c r="DHJ37" s="47"/>
      <c r="DHK37" s="47"/>
      <c r="DHL37" s="47"/>
      <c r="DHM37" s="47"/>
      <c r="DHN37" s="47"/>
      <c r="DHO37" s="47"/>
      <c r="DHP37" s="47"/>
      <c r="DHQ37" s="47"/>
      <c r="DHR37" s="47"/>
      <c r="DHS37" s="47"/>
      <c r="DHT37" s="47"/>
      <c r="DHU37" s="47"/>
      <c r="DHV37" s="47"/>
      <c r="DHW37" s="47"/>
      <c r="DHX37" s="47"/>
      <c r="DHY37" s="47"/>
      <c r="DHZ37" s="47"/>
      <c r="DIA37" s="47"/>
      <c r="DIB37" s="47"/>
      <c r="DIC37" s="47"/>
      <c r="DID37" s="47"/>
      <c r="DIE37" s="47"/>
      <c r="DIF37" s="47"/>
      <c r="DIG37" s="47"/>
      <c r="DIH37" s="47"/>
      <c r="DII37" s="47"/>
      <c r="DIJ37" s="47"/>
      <c r="DIK37" s="47"/>
      <c r="DIL37" s="47"/>
      <c r="DIM37" s="47"/>
      <c r="DIN37" s="47"/>
      <c r="DIO37" s="47"/>
      <c r="DIP37" s="47"/>
      <c r="DIQ37" s="47"/>
      <c r="DIR37" s="47"/>
      <c r="DIS37" s="47"/>
      <c r="DIT37" s="47"/>
      <c r="DIU37" s="47"/>
      <c r="DIV37" s="47"/>
      <c r="DIW37" s="47"/>
      <c r="DIX37" s="47"/>
      <c r="DIY37" s="47"/>
      <c r="DIZ37" s="47"/>
      <c r="DJA37" s="47"/>
      <c r="DJB37" s="47"/>
      <c r="DJC37" s="47"/>
      <c r="DJD37" s="47"/>
      <c r="DJE37" s="47"/>
      <c r="DJF37" s="47"/>
      <c r="DJG37" s="47"/>
      <c r="DJH37" s="47"/>
      <c r="DJI37" s="47"/>
      <c r="DJJ37" s="47"/>
      <c r="DJK37" s="47"/>
      <c r="DJL37" s="47"/>
      <c r="DJM37" s="47"/>
      <c r="DJN37" s="47"/>
      <c r="DJO37" s="47"/>
      <c r="DJP37" s="47"/>
      <c r="DJQ37" s="47"/>
      <c r="DJR37" s="47"/>
      <c r="DJS37" s="47"/>
      <c r="DJT37" s="47"/>
      <c r="DJU37" s="47"/>
      <c r="DJV37" s="47"/>
      <c r="DJW37" s="47"/>
      <c r="DJX37" s="47"/>
      <c r="DJY37" s="47"/>
      <c r="DJZ37" s="47"/>
      <c r="DKA37" s="47"/>
      <c r="DKB37" s="47"/>
      <c r="DKC37" s="47"/>
      <c r="DKD37" s="47"/>
      <c r="DKE37" s="47"/>
      <c r="DKF37" s="47"/>
      <c r="DKG37" s="47"/>
      <c r="DKH37" s="47"/>
      <c r="DKI37" s="47"/>
      <c r="DKJ37" s="47"/>
      <c r="DKK37" s="47"/>
      <c r="DKL37" s="47"/>
      <c r="DKM37" s="47"/>
      <c r="DKN37" s="47"/>
      <c r="DKO37" s="47"/>
      <c r="DKP37" s="47"/>
      <c r="DKQ37" s="47"/>
      <c r="DKR37" s="47"/>
      <c r="DKS37" s="47"/>
      <c r="DKT37" s="47"/>
      <c r="DKU37" s="47"/>
      <c r="DKV37" s="47"/>
      <c r="DKW37" s="47"/>
      <c r="DKX37" s="47"/>
      <c r="DKY37" s="47"/>
      <c r="DKZ37" s="47"/>
      <c r="DLA37" s="47"/>
      <c r="DLB37" s="47"/>
      <c r="DLC37" s="47"/>
      <c r="DLD37" s="47"/>
      <c r="DLE37" s="47"/>
      <c r="DLF37" s="47"/>
      <c r="DLG37" s="47"/>
      <c r="DLH37" s="47"/>
      <c r="DLI37" s="47"/>
      <c r="DLJ37" s="47"/>
      <c r="DLK37" s="47"/>
      <c r="DLL37" s="47"/>
      <c r="DLM37" s="47"/>
      <c r="DLN37" s="47"/>
      <c r="DLO37" s="47"/>
      <c r="DLP37" s="47"/>
      <c r="DLQ37" s="47"/>
      <c r="DLR37" s="47"/>
      <c r="DLS37" s="47"/>
      <c r="DLT37" s="47"/>
      <c r="DLU37" s="47"/>
      <c r="DLV37" s="47"/>
      <c r="DLW37" s="47"/>
      <c r="DLX37" s="47"/>
      <c r="DLY37" s="47"/>
      <c r="DLZ37" s="47"/>
      <c r="DMA37" s="47"/>
      <c r="DMB37" s="47"/>
      <c r="DMC37" s="47"/>
      <c r="DMD37" s="47"/>
      <c r="DME37" s="47"/>
      <c r="DMF37" s="47"/>
      <c r="DMG37" s="47"/>
      <c r="DMH37" s="47"/>
      <c r="DMI37" s="47"/>
      <c r="DMJ37" s="47"/>
      <c r="DMK37" s="47"/>
      <c r="DML37" s="47"/>
      <c r="DMM37" s="47"/>
      <c r="DMN37" s="47"/>
      <c r="DMO37" s="47"/>
      <c r="DMP37" s="47"/>
      <c r="DMQ37" s="47"/>
      <c r="DMR37" s="47"/>
      <c r="DMS37" s="47"/>
      <c r="DMT37" s="47"/>
      <c r="DMU37" s="47"/>
      <c r="DMV37" s="47"/>
      <c r="DMW37" s="47"/>
      <c r="DMX37" s="47"/>
      <c r="DMY37" s="47"/>
      <c r="DMZ37" s="47"/>
      <c r="DNA37" s="47"/>
      <c r="DNB37" s="47"/>
      <c r="DNC37" s="47"/>
      <c r="DND37" s="47"/>
      <c r="DNE37" s="47"/>
      <c r="DNF37" s="47"/>
      <c r="DNG37" s="47"/>
      <c r="DNH37" s="47"/>
      <c r="DNI37" s="47"/>
      <c r="DNJ37" s="47"/>
      <c r="DNK37" s="47"/>
      <c r="DNL37" s="47"/>
      <c r="DNM37" s="47"/>
      <c r="DNN37" s="47"/>
      <c r="DNO37" s="47"/>
      <c r="DNP37" s="47"/>
      <c r="DNQ37" s="47"/>
      <c r="DNR37" s="47"/>
      <c r="DNS37" s="47"/>
      <c r="DNT37" s="47"/>
      <c r="DNU37" s="47"/>
      <c r="DNV37" s="47"/>
      <c r="DNW37" s="47"/>
      <c r="DNX37" s="47"/>
      <c r="DNY37" s="47"/>
      <c r="DNZ37" s="47"/>
      <c r="DOA37" s="47"/>
      <c r="DOB37" s="47"/>
      <c r="DOC37" s="47"/>
      <c r="DOD37" s="47"/>
      <c r="DOE37" s="47"/>
      <c r="DOF37" s="47"/>
      <c r="DOG37" s="47"/>
      <c r="DOH37" s="47"/>
      <c r="DOI37" s="47"/>
      <c r="DOJ37" s="47"/>
      <c r="DOK37" s="47"/>
      <c r="DOL37" s="47"/>
      <c r="DOM37" s="47"/>
      <c r="DON37" s="47"/>
      <c r="DOO37" s="47"/>
      <c r="DOP37" s="47"/>
      <c r="DOQ37" s="47"/>
      <c r="DOR37" s="47"/>
      <c r="DOS37" s="47"/>
      <c r="DOT37" s="47"/>
      <c r="DOU37" s="47"/>
      <c r="DOV37" s="47"/>
      <c r="DOW37" s="47"/>
      <c r="DOX37" s="47"/>
      <c r="DOY37" s="47"/>
      <c r="DOZ37" s="47"/>
      <c r="DPA37" s="47"/>
      <c r="DPB37" s="47"/>
      <c r="DPC37" s="47"/>
      <c r="DPD37" s="47"/>
      <c r="DPE37" s="47"/>
      <c r="DPF37" s="47"/>
      <c r="DPG37" s="47"/>
      <c r="DPH37" s="47"/>
      <c r="DPI37" s="47"/>
      <c r="DPJ37" s="47"/>
      <c r="DPK37" s="47"/>
      <c r="DPL37" s="47"/>
      <c r="DPM37" s="47"/>
      <c r="DPN37" s="47"/>
      <c r="DPO37" s="47"/>
      <c r="DPP37" s="47"/>
      <c r="DPQ37" s="47"/>
      <c r="DPR37" s="47"/>
      <c r="DPS37" s="47"/>
      <c r="DPT37" s="47"/>
      <c r="DPU37" s="47"/>
      <c r="DPV37" s="47"/>
      <c r="DPW37" s="47"/>
      <c r="DPX37" s="47"/>
      <c r="DPY37" s="47"/>
      <c r="DPZ37" s="47"/>
      <c r="DQA37" s="47"/>
      <c r="DQB37" s="47"/>
      <c r="DQC37" s="47"/>
      <c r="DQD37" s="47"/>
      <c r="DQE37" s="47"/>
      <c r="DQF37" s="47"/>
      <c r="DQG37" s="47"/>
      <c r="DQH37" s="47"/>
      <c r="DQI37" s="47"/>
      <c r="DQJ37" s="47"/>
      <c r="DQK37" s="47"/>
      <c r="DQL37" s="47"/>
      <c r="DQM37" s="47"/>
      <c r="DQN37" s="47"/>
      <c r="DQO37" s="47"/>
      <c r="DQP37" s="47"/>
      <c r="DQQ37" s="47"/>
      <c r="DQR37" s="47"/>
      <c r="DQS37" s="47"/>
      <c r="DQT37" s="47"/>
      <c r="DQU37" s="47"/>
      <c r="DQV37" s="47"/>
      <c r="DQW37" s="47"/>
      <c r="DQX37" s="47"/>
      <c r="DQY37" s="47"/>
      <c r="DQZ37" s="47"/>
      <c r="DRA37" s="47"/>
      <c r="DRB37" s="47"/>
      <c r="DRC37" s="47"/>
      <c r="DRD37" s="47"/>
      <c r="DRE37" s="47"/>
      <c r="DRF37" s="47"/>
      <c r="DRG37" s="47"/>
      <c r="DRH37" s="47"/>
      <c r="DRI37" s="47"/>
      <c r="DRJ37" s="47"/>
      <c r="DRK37" s="47"/>
      <c r="DRL37" s="47"/>
      <c r="DRM37" s="47"/>
      <c r="DRN37" s="47"/>
      <c r="DRO37" s="47"/>
      <c r="DRP37" s="47"/>
      <c r="DRQ37" s="47"/>
      <c r="DRR37" s="47"/>
      <c r="DRS37" s="47"/>
      <c r="DRT37" s="47"/>
      <c r="DRU37" s="47"/>
      <c r="DRV37" s="47"/>
      <c r="DRW37" s="47"/>
      <c r="DRX37" s="47"/>
      <c r="DRY37" s="47"/>
      <c r="DRZ37" s="47"/>
      <c r="DSA37" s="47"/>
      <c r="DSB37" s="47"/>
      <c r="DSC37" s="47"/>
      <c r="DSD37" s="47"/>
      <c r="DSE37" s="47"/>
      <c r="DSF37" s="47"/>
      <c r="DSG37" s="47"/>
      <c r="DSH37" s="47"/>
      <c r="DSI37" s="47"/>
      <c r="DSJ37" s="47"/>
      <c r="DSK37" s="47"/>
      <c r="DSL37" s="47"/>
      <c r="DSM37" s="47"/>
      <c r="DSN37" s="47"/>
      <c r="DSO37" s="47"/>
      <c r="DSP37" s="47"/>
      <c r="DSQ37" s="47"/>
      <c r="DSR37" s="47"/>
      <c r="DSS37" s="47"/>
      <c r="DST37" s="47"/>
      <c r="DSU37" s="47"/>
      <c r="DSV37" s="47"/>
      <c r="DSW37" s="47"/>
      <c r="DSX37" s="47"/>
      <c r="DSY37" s="47"/>
      <c r="DSZ37" s="47"/>
      <c r="DTA37" s="47"/>
      <c r="DTB37" s="47"/>
      <c r="DTC37" s="47"/>
      <c r="DTD37" s="47"/>
      <c r="DTE37" s="47"/>
      <c r="DTF37" s="47"/>
      <c r="DTG37" s="47"/>
      <c r="DTH37" s="47"/>
      <c r="DTI37" s="47"/>
      <c r="DTJ37" s="47"/>
      <c r="DTK37" s="47"/>
      <c r="DTL37" s="47"/>
      <c r="DTM37" s="47"/>
      <c r="DTN37" s="47"/>
      <c r="DTO37" s="47"/>
      <c r="DTP37" s="47"/>
      <c r="DTQ37" s="47"/>
      <c r="DTR37" s="47"/>
      <c r="DTS37" s="47"/>
      <c r="DTT37" s="47"/>
      <c r="DTU37" s="47"/>
      <c r="DTV37" s="47"/>
      <c r="DTW37" s="47"/>
      <c r="DTX37" s="47"/>
      <c r="DTY37" s="47"/>
      <c r="DTZ37" s="47"/>
      <c r="DUA37" s="47"/>
      <c r="DUB37" s="47"/>
      <c r="DUC37" s="47"/>
      <c r="DUD37" s="47"/>
      <c r="DUE37" s="47"/>
      <c r="DUF37" s="47"/>
      <c r="DUG37" s="47"/>
      <c r="DUH37" s="47"/>
      <c r="DUI37" s="47"/>
      <c r="DUJ37" s="47"/>
      <c r="DUK37" s="47"/>
      <c r="DUL37" s="47"/>
      <c r="DUM37" s="47"/>
      <c r="DUN37" s="47"/>
      <c r="DUO37" s="47"/>
      <c r="DUP37" s="47"/>
      <c r="DUQ37" s="47"/>
      <c r="DUR37" s="47"/>
      <c r="DUS37" s="47"/>
      <c r="DUT37" s="47"/>
      <c r="DUU37" s="47"/>
      <c r="DUV37" s="47"/>
      <c r="DUW37" s="47"/>
      <c r="DUX37" s="47"/>
      <c r="DUY37" s="47"/>
      <c r="DUZ37" s="47"/>
      <c r="DVA37" s="47"/>
      <c r="DVB37" s="47"/>
      <c r="DVC37" s="47"/>
      <c r="DVD37" s="47"/>
      <c r="DVE37" s="47"/>
      <c r="DVF37" s="47"/>
      <c r="DVG37" s="47"/>
      <c r="DVH37" s="47"/>
      <c r="DVI37" s="47"/>
      <c r="DVJ37" s="47"/>
      <c r="DVK37" s="47"/>
      <c r="DVL37" s="47"/>
      <c r="DVM37" s="47"/>
      <c r="DVN37" s="47"/>
      <c r="DVO37" s="47"/>
      <c r="DVP37" s="47"/>
      <c r="DVQ37" s="47"/>
      <c r="DVR37" s="47"/>
      <c r="DVS37" s="47"/>
      <c r="DVT37" s="47"/>
      <c r="DVU37" s="47"/>
      <c r="DVV37" s="47"/>
      <c r="DVW37" s="47"/>
      <c r="DVX37" s="47"/>
      <c r="DVY37" s="47"/>
      <c r="DVZ37" s="47"/>
      <c r="DWA37" s="47"/>
      <c r="DWB37" s="47"/>
      <c r="DWC37" s="47"/>
      <c r="DWD37" s="47"/>
      <c r="DWE37" s="47"/>
      <c r="DWF37" s="47"/>
      <c r="DWG37" s="47"/>
      <c r="DWH37" s="47"/>
      <c r="DWI37" s="47"/>
      <c r="DWJ37" s="47"/>
      <c r="DWK37" s="47"/>
      <c r="DWL37" s="47"/>
      <c r="DWM37" s="47"/>
      <c r="DWN37" s="47"/>
      <c r="DWO37" s="47"/>
      <c r="DWP37" s="47"/>
      <c r="DWQ37" s="47"/>
      <c r="DWR37" s="47"/>
      <c r="DWS37" s="47"/>
      <c r="DWT37" s="47"/>
      <c r="DWU37" s="47"/>
      <c r="DWV37" s="47"/>
      <c r="DWW37" s="47"/>
      <c r="DWX37" s="47"/>
      <c r="DWY37" s="47"/>
      <c r="DWZ37" s="47"/>
      <c r="DXA37" s="47"/>
      <c r="DXB37" s="47"/>
      <c r="DXC37" s="47"/>
      <c r="DXD37" s="47"/>
      <c r="DXE37" s="47"/>
      <c r="DXF37" s="47"/>
      <c r="DXG37" s="47"/>
      <c r="DXH37" s="47"/>
      <c r="DXI37" s="47"/>
      <c r="DXJ37" s="47"/>
      <c r="DXK37" s="47"/>
      <c r="DXL37" s="47"/>
      <c r="DXM37" s="47"/>
      <c r="DXN37" s="47"/>
      <c r="DXO37" s="47"/>
      <c r="DXP37" s="47"/>
      <c r="DXQ37" s="47"/>
      <c r="DXR37" s="47"/>
      <c r="DXS37" s="47"/>
      <c r="DXT37" s="47"/>
      <c r="DXU37" s="47"/>
      <c r="DXV37" s="47"/>
      <c r="DXW37" s="47"/>
      <c r="DXX37" s="47"/>
      <c r="DXY37" s="47"/>
      <c r="DXZ37" s="47"/>
      <c r="DYA37" s="47"/>
      <c r="DYB37" s="47"/>
      <c r="DYC37" s="47"/>
      <c r="DYD37" s="47"/>
      <c r="DYE37" s="47"/>
      <c r="DYF37" s="47"/>
      <c r="DYG37" s="47"/>
      <c r="DYH37" s="47"/>
      <c r="DYI37" s="47"/>
      <c r="DYJ37" s="47"/>
      <c r="DYK37" s="47"/>
      <c r="DYL37" s="47"/>
      <c r="DYM37" s="47"/>
      <c r="DYN37" s="47"/>
      <c r="DYO37" s="47"/>
      <c r="DYP37" s="47"/>
      <c r="DYQ37" s="47"/>
      <c r="DYR37" s="47"/>
      <c r="DYS37" s="47"/>
      <c r="DYT37" s="47"/>
      <c r="DYU37" s="47"/>
      <c r="DYV37" s="47"/>
      <c r="DYW37" s="47"/>
      <c r="DYX37" s="47"/>
      <c r="DYY37" s="47"/>
      <c r="DYZ37" s="47"/>
      <c r="DZA37" s="47"/>
      <c r="DZB37" s="47"/>
      <c r="DZC37" s="47"/>
      <c r="DZD37" s="47"/>
      <c r="DZE37" s="47"/>
      <c r="DZF37" s="47"/>
      <c r="DZG37" s="47"/>
      <c r="DZH37" s="47"/>
      <c r="DZI37" s="47"/>
      <c r="DZJ37" s="47"/>
      <c r="DZK37" s="47"/>
      <c r="DZL37" s="47"/>
      <c r="DZM37" s="47"/>
      <c r="DZN37" s="47"/>
      <c r="DZO37" s="47"/>
      <c r="DZP37" s="47"/>
      <c r="DZQ37" s="47"/>
      <c r="DZR37" s="47"/>
      <c r="DZS37" s="47"/>
      <c r="DZT37" s="47"/>
      <c r="DZU37" s="47"/>
      <c r="DZV37" s="47"/>
      <c r="DZW37" s="47"/>
      <c r="DZX37" s="47"/>
      <c r="DZY37" s="47"/>
      <c r="DZZ37" s="47"/>
      <c r="EAA37" s="47"/>
      <c r="EAB37" s="47"/>
      <c r="EAC37" s="47"/>
      <c r="EAD37" s="47"/>
      <c r="EAE37" s="47"/>
      <c r="EAF37" s="47"/>
      <c r="EAG37" s="47"/>
      <c r="EAH37" s="47"/>
      <c r="EAI37" s="47"/>
      <c r="EAJ37" s="47"/>
      <c r="EAK37" s="47"/>
      <c r="EAL37" s="47"/>
      <c r="EAM37" s="47"/>
      <c r="EAN37" s="47"/>
      <c r="EAO37" s="47"/>
      <c r="EAP37" s="47"/>
      <c r="EAQ37" s="47"/>
      <c r="EAR37" s="47"/>
      <c r="EAS37" s="47"/>
      <c r="EAT37" s="47"/>
      <c r="EAU37" s="47"/>
      <c r="EAV37" s="47"/>
      <c r="EAW37" s="47"/>
      <c r="EAX37" s="47"/>
      <c r="EAY37" s="47"/>
      <c r="EAZ37" s="47"/>
      <c r="EBA37" s="47"/>
      <c r="EBB37" s="47"/>
      <c r="EBC37" s="47"/>
      <c r="EBD37" s="47"/>
      <c r="EBE37" s="47"/>
      <c r="EBF37" s="47"/>
      <c r="EBG37" s="47"/>
      <c r="EBH37" s="47"/>
      <c r="EBI37" s="47"/>
      <c r="EBJ37" s="47"/>
      <c r="EBK37" s="47"/>
      <c r="EBL37" s="47"/>
      <c r="EBM37" s="47"/>
      <c r="EBN37" s="47"/>
      <c r="EBO37" s="47"/>
      <c r="EBP37" s="47"/>
      <c r="EBQ37" s="47"/>
      <c r="EBR37" s="47"/>
      <c r="EBS37" s="47"/>
      <c r="EBT37" s="47"/>
      <c r="EBU37" s="47"/>
      <c r="EBV37" s="47"/>
      <c r="EBW37" s="47"/>
      <c r="EBX37" s="47"/>
      <c r="EBY37" s="47"/>
      <c r="EBZ37" s="47"/>
      <c r="ECA37" s="47"/>
      <c r="ECB37" s="47"/>
      <c r="ECC37" s="47"/>
      <c r="ECD37" s="47"/>
      <c r="ECE37" s="47"/>
      <c r="ECF37" s="47"/>
      <c r="ECG37" s="47"/>
      <c r="ECH37" s="47"/>
      <c r="ECI37" s="47"/>
      <c r="ECJ37" s="47"/>
      <c r="ECK37" s="47"/>
      <c r="ECL37" s="47"/>
      <c r="ECM37" s="47"/>
      <c r="ECN37" s="47"/>
      <c r="ECO37" s="47"/>
      <c r="ECP37" s="47"/>
      <c r="ECQ37" s="47"/>
      <c r="ECR37" s="47"/>
      <c r="ECS37" s="47"/>
      <c r="ECT37" s="47"/>
      <c r="ECU37" s="47"/>
      <c r="ECV37" s="47"/>
      <c r="ECW37" s="47"/>
      <c r="ECX37" s="47"/>
      <c r="ECY37" s="47"/>
      <c r="ECZ37" s="47"/>
      <c r="EDA37" s="47"/>
      <c r="EDB37" s="47"/>
      <c r="EDC37" s="47"/>
      <c r="EDD37" s="47"/>
      <c r="EDE37" s="47"/>
      <c r="EDF37" s="47"/>
      <c r="EDG37" s="47"/>
      <c r="EDH37" s="47"/>
      <c r="EDI37" s="47"/>
      <c r="EDJ37" s="47"/>
      <c r="EDK37" s="47"/>
      <c r="EDL37" s="47"/>
      <c r="EDM37" s="47"/>
      <c r="EDN37" s="47"/>
      <c r="EDO37" s="47"/>
      <c r="EDP37" s="47"/>
      <c r="EDQ37" s="47"/>
      <c r="EDR37" s="47"/>
      <c r="EDS37" s="47"/>
      <c r="EDT37" s="47"/>
      <c r="EDU37" s="47"/>
      <c r="EDV37" s="47"/>
      <c r="EDW37" s="47"/>
      <c r="EDX37" s="47"/>
      <c r="EDY37" s="47"/>
      <c r="EDZ37" s="47"/>
      <c r="EEA37" s="47"/>
      <c r="EEB37" s="47"/>
      <c r="EEC37" s="47"/>
      <c r="EED37" s="47"/>
      <c r="EEE37" s="47"/>
      <c r="EEF37" s="47"/>
      <c r="EEG37" s="47"/>
      <c r="EEH37" s="47"/>
      <c r="EEI37" s="47"/>
      <c r="EEJ37" s="47"/>
      <c r="EEK37" s="47"/>
      <c r="EEL37" s="47"/>
      <c r="EEM37" s="47"/>
      <c r="EEN37" s="47"/>
      <c r="EEO37" s="47"/>
      <c r="EEP37" s="47"/>
      <c r="EEQ37" s="47"/>
      <c r="EER37" s="47"/>
      <c r="EES37" s="47"/>
      <c r="EET37" s="47"/>
      <c r="EEU37" s="47"/>
      <c r="EEV37" s="47"/>
      <c r="EEW37" s="47"/>
      <c r="EEX37" s="47"/>
      <c r="EEY37" s="47"/>
      <c r="EEZ37" s="47"/>
      <c r="EFA37" s="47"/>
      <c r="EFB37" s="47"/>
      <c r="EFC37" s="47"/>
      <c r="EFD37" s="47"/>
      <c r="EFE37" s="47"/>
      <c r="EFF37" s="47"/>
      <c r="EFG37" s="47"/>
      <c r="EFH37" s="47"/>
      <c r="EFI37" s="47"/>
      <c r="EFJ37" s="47"/>
      <c r="EFK37" s="47"/>
      <c r="EFL37" s="47"/>
      <c r="EFM37" s="47"/>
      <c r="EFN37" s="47"/>
      <c r="EFO37" s="47"/>
      <c r="EFP37" s="47"/>
      <c r="EFQ37" s="47"/>
      <c r="EFR37" s="47"/>
      <c r="EFS37" s="47"/>
      <c r="EFT37" s="47"/>
      <c r="EFU37" s="47"/>
      <c r="EFV37" s="47"/>
      <c r="EFW37" s="47"/>
      <c r="EFX37" s="47"/>
      <c r="EFY37" s="47"/>
      <c r="EFZ37" s="47"/>
      <c r="EGA37" s="47"/>
      <c r="EGB37" s="47"/>
      <c r="EGC37" s="47"/>
      <c r="EGD37" s="47"/>
      <c r="EGE37" s="47"/>
      <c r="EGF37" s="47"/>
      <c r="EGG37" s="47"/>
      <c r="EGH37" s="47"/>
      <c r="EGI37" s="47"/>
      <c r="EGJ37" s="47"/>
      <c r="EGK37" s="47"/>
      <c r="EGL37" s="47"/>
      <c r="EGM37" s="47"/>
      <c r="EGN37" s="47"/>
      <c r="EGO37" s="47"/>
      <c r="EGP37" s="47"/>
      <c r="EGQ37" s="47"/>
      <c r="EGR37" s="47"/>
      <c r="EGS37" s="47"/>
      <c r="EGT37" s="47"/>
      <c r="EGU37" s="47"/>
      <c r="EGV37" s="47"/>
      <c r="EGW37" s="47"/>
      <c r="EGX37" s="47"/>
      <c r="EGY37" s="47"/>
      <c r="EGZ37" s="47"/>
      <c r="EHA37" s="47"/>
      <c r="EHB37" s="47"/>
      <c r="EHC37" s="47"/>
      <c r="EHD37" s="47"/>
      <c r="EHE37" s="47"/>
      <c r="EHF37" s="47"/>
      <c r="EHG37" s="47"/>
      <c r="EHH37" s="47"/>
      <c r="EHI37" s="47"/>
      <c r="EHJ37" s="47"/>
      <c r="EHK37" s="47"/>
      <c r="EHL37" s="47"/>
      <c r="EHM37" s="47"/>
      <c r="EHN37" s="47"/>
      <c r="EHO37" s="47"/>
      <c r="EHP37" s="47"/>
      <c r="EHQ37" s="47"/>
      <c r="EHR37" s="47"/>
      <c r="EHS37" s="47"/>
      <c r="EHT37" s="47"/>
      <c r="EHU37" s="47"/>
      <c r="EHV37" s="47"/>
      <c r="EHW37" s="47"/>
      <c r="EHX37" s="47"/>
      <c r="EHY37" s="47"/>
      <c r="EHZ37" s="47"/>
      <c r="EIA37" s="47"/>
      <c r="EIB37" s="47"/>
      <c r="EIC37" s="47"/>
      <c r="EID37" s="47"/>
      <c r="EIE37" s="47"/>
      <c r="EIF37" s="47"/>
      <c r="EIG37" s="47"/>
      <c r="EIH37" s="47"/>
      <c r="EII37" s="47"/>
      <c r="EIJ37" s="47"/>
      <c r="EIK37" s="47"/>
      <c r="EIL37" s="47"/>
      <c r="EIM37" s="47"/>
      <c r="EIN37" s="47"/>
      <c r="EIO37" s="47"/>
      <c r="EIP37" s="47"/>
      <c r="EIQ37" s="47"/>
      <c r="EIR37" s="47"/>
      <c r="EIS37" s="47"/>
      <c r="EIT37" s="47"/>
      <c r="EIU37" s="47"/>
      <c r="EIV37" s="47"/>
      <c r="EIW37" s="47"/>
      <c r="EIX37" s="47"/>
      <c r="EIY37" s="47"/>
      <c r="EIZ37" s="47"/>
      <c r="EJA37" s="47"/>
      <c r="EJB37" s="47"/>
      <c r="EJC37" s="47"/>
      <c r="EJD37" s="47"/>
      <c r="EJE37" s="47"/>
      <c r="EJF37" s="47"/>
      <c r="EJG37" s="47"/>
      <c r="EJH37" s="47"/>
      <c r="EJI37" s="47"/>
      <c r="EJJ37" s="47"/>
      <c r="EJK37" s="47"/>
      <c r="EJL37" s="47"/>
      <c r="EJM37" s="47"/>
      <c r="EJN37" s="47"/>
      <c r="EJO37" s="47"/>
      <c r="EJP37" s="47"/>
      <c r="EJQ37" s="47"/>
      <c r="EJR37" s="47"/>
      <c r="EJS37" s="47"/>
      <c r="EJT37" s="47"/>
      <c r="EJU37" s="47"/>
      <c r="EJV37" s="47"/>
      <c r="EJW37" s="47"/>
      <c r="EJX37" s="47"/>
      <c r="EJY37" s="47"/>
      <c r="EJZ37" s="47"/>
      <c r="EKA37" s="47"/>
      <c r="EKB37" s="47"/>
      <c r="EKC37" s="47"/>
      <c r="EKD37" s="47"/>
      <c r="EKE37" s="47"/>
      <c r="EKF37" s="47"/>
      <c r="EKG37" s="47"/>
      <c r="EKH37" s="47"/>
      <c r="EKI37" s="47"/>
      <c r="EKJ37" s="47"/>
      <c r="EKK37" s="47"/>
      <c r="EKL37" s="47"/>
      <c r="EKM37" s="47"/>
      <c r="EKN37" s="47"/>
      <c r="EKO37" s="47"/>
      <c r="EKP37" s="47"/>
      <c r="EKQ37" s="47"/>
      <c r="EKR37" s="47"/>
      <c r="EKS37" s="47"/>
      <c r="EKT37" s="47"/>
      <c r="EKU37" s="47"/>
      <c r="EKV37" s="47"/>
      <c r="EKW37" s="47"/>
      <c r="EKX37" s="47"/>
      <c r="EKY37" s="47"/>
      <c r="EKZ37" s="47"/>
      <c r="ELA37" s="47"/>
      <c r="ELB37" s="47"/>
      <c r="ELC37" s="47"/>
      <c r="ELD37" s="47"/>
      <c r="ELE37" s="47"/>
      <c r="ELF37" s="47"/>
      <c r="ELG37" s="47"/>
      <c r="ELH37" s="47"/>
      <c r="ELI37" s="47"/>
      <c r="ELJ37" s="47"/>
      <c r="ELK37" s="47"/>
      <c r="ELL37" s="47"/>
      <c r="ELM37" s="47"/>
      <c r="ELN37" s="47"/>
      <c r="ELO37" s="47"/>
      <c r="ELP37" s="47"/>
      <c r="ELQ37" s="47"/>
      <c r="ELR37" s="47"/>
      <c r="ELS37" s="47"/>
      <c r="ELT37" s="47"/>
      <c r="ELU37" s="47"/>
      <c r="ELV37" s="47"/>
      <c r="ELW37" s="47"/>
      <c r="ELX37" s="47"/>
      <c r="ELY37" s="47"/>
      <c r="ELZ37" s="47"/>
      <c r="EMA37" s="47"/>
      <c r="EMB37" s="47"/>
      <c r="EMC37" s="47"/>
      <c r="EMD37" s="47"/>
      <c r="EME37" s="47"/>
      <c r="EMF37" s="47"/>
      <c r="EMG37" s="47"/>
      <c r="EMH37" s="47"/>
      <c r="EMI37" s="47"/>
      <c r="EMJ37" s="47"/>
      <c r="EMK37" s="47"/>
      <c r="EML37" s="47"/>
      <c r="EMM37" s="47"/>
      <c r="EMN37" s="47"/>
      <c r="EMO37" s="47"/>
      <c r="EMP37" s="47"/>
      <c r="EMQ37" s="47"/>
      <c r="EMR37" s="47"/>
      <c r="EMS37" s="47"/>
      <c r="EMT37" s="47"/>
      <c r="EMU37" s="47"/>
      <c r="EMV37" s="47"/>
      <c r="EMW37" s="47"/>
      <c r="EMX37" s="47"/>
      <c r="EMY37" s="47"/>
      <c r="EMZ37" s="47"/>
      <c r="ENA37" s="47"/>
      <c r="ENB37" s="47"/>
      <c r="ENC37" s="47"/>
      <c r="END37" s="47"/>
      <c r="ENE37" s="47"/>
      <c r="ENF37" s="47"/>
      <c r="ENG37" s="47"/>
      <c r="ENH37" s="47"/>
      <c r="ENI37" s="47"/>
      <c r="ENJ37" s="47"/>
      <c r="ENK37" s="47"/>
      <c r="ENL37" s="47"/>
      <c r="ENM37" s="47"/>
      <c r="ENN37" s="47"/>
      <c r="ENO37" s="47"/>
      <c r="ENP37" s="47"/>
      <c r="ENQ37" s="47"/>
      <c r="ENR37" s="47"/>
      <c r="ENS37" s="47"/>
      <c r="ENT37" s="47"/>
      <c r="ENU37" s="47"/>
      <c r="ENV37" s="47"/>
      <c r="ENW37" s="47"/>
      <c r="ENX37" s="47"/>
      <c r="ENY37" s="47"/>
      <c r="ENZ37" s="47"/>
      <c r="EOA37" s="47"/>
      <c r="EOB37" s="47"/>
      <c r="EOC37" s="47"/>
      <c r="EOD37" s="47"/>
      <c r="EOE37" s="47"/>
      <c r="EOF37" s="47"/>
      <c r="EOG37" s="47"/>
      <c r="EOH37" s="47"/>
      <c r="EOI37" s="47"/>
      <c r="EOJ37" s="47"/>
      <c r="EOK37" s="47"/>
      <c r="EOL37" s="47"/>
      <c r="EOM37" s="47"/>
      <c r="EON37" s="47"/>
      <c r="EOO37" s="47"/>
      <c r="EOP37" s="47"/>
      <c r="EOQ37" s="47"/>
      <c r="EOR37" s="47"/>
      <c r="EOS37" s="47"/>
      <c r="EOT37" s="47"/>
      <c r="EOU37" s="47"/>
      <c r="EOV37" s="47"/>
      <c r="EOW37" s="47"/>
      <c r="EOX37" s="47"/>
      <c r="EOY37" s="47"/>
      <c r="EOZ37" s="47"/>
      <c r="EPA37" s="47"/>
      <c r="EPB37" s="47"/>
      <c r="EPC37" s="47"/>
      <c r="EPD37" s="47"/>
      <c r="EPE37" s="47"/>
      <c r="EPF37" s="47"/>
      <c r="EPG37" s="47"/>
      <c r="EPH37" s="47"/>
      <c r="EPI37" s="47"/>
      <c r="EPJ37" s="47"/>
      <c r="EPK37" s="47"/>
      <c r="EPL37" s="47"/>
      <c r="EPM37" s="47"/>
      <c r="EPN37" s="47"/>
      <c r="EPO37" s="47"/>
      <c r="EPP37" s="47"/>
      <c r="EPQ37" s="47"/>
      <c r="EPR37" s="47"/>
      <c r="EPS37" s="47"/>
      <c r="EPT37" s="47"/>
      <c r="EPU37" s="47"/>
      <c r="EPV37" s="47"/>
      <c r="EPW37" s="47"/>
      <c r="EPX37" s="47"/>
      <c r="EPY37" s="47"/>
      <c r="EPZ37" s="47"/>
      <c r="EQA37" s="47"/>
      <c r="EQB37" s="47"/>
      <c r="EQC37" s="47"/>
      <c r="EQD37" s="47"/>
      <c r="EQE37" s="47"/>
      <c r="EQF37" s="47"/>
      <c r="EQG37" s="47"/>
      <c r="EQH37" s="47"/>
      <c r="EQI37" s="47"/>
      <c r="EQJ37" s="47"/>
      <c r="EQK37" s="47"/>
      <c r="EQL37" s="47"/>
      <c r="EQM37" s="47"/>
      <c r="EQN37" s="47"/>
      <c r="EQO37" s="47"/>
      <c r="EQP37" s="47"/>
      <c r="EQQ37" s="47"/>
      <c r="EQR37" s="47"/>
      <c r="EQS37" s="47"/>
      <c r="EQT37" s="47"/>
      <c r="EQU37" s="47"/>
      <c r="EQV37" s="47"/>
      <c r="EQW37" s="47"/>
      <c r="EQX37" s="47"/>
      <c r="EQY37" s="47"/>
      <c r="EQZ37" s="47"/>
      <c r="ERA37" s="47"/>
      <c r="ERB37" s="47"/>
      <c r="ERC37" s="47"/>
      <c r="ERD37" s="47"/>
      <c r="ERE37" s="47"/>
      <c r="ERF37" s="47"/>
      <c r="ERG37" s="47"/>
      <c r="ERH37" s="47"/>
      <c r="ERI37" s="47"/>
      <c r="ERJ37" s="47"/>
      <c r="ERK37" s="47"/>
      <c r="ERL37" s="47"/>
      <c r="ERM37" s="47"/>
      <c r="ERN37" s="47"/>
      <c r="ERO37" s="47"/>
      <c r="ERP37" s="47"/>
      <c r="ERQ37" s="47"/>
      <c r="ERR37" s="47"/>
      <c r="ERS37" s="47"/>
      <c r="ERT37" s="47"/>
      <c r="ERU37" s="47"/>
      <c r="ERV37" s="47"/>
      <c r="ERW37" s="47"/>
      <c r="ERX37" s="47"/>
      <c r="ERY37" s="47"/>
      <c r="ERZ37" s="47"/>
      <c r="ESA37" s="47"/>
      <c r="ESB37" s="47"/>
      <c r="ESC37" s="47"/>
      <c r="ESD37" s="47"/>
      <c r="ESE37" s="47"/>
      <c r="ESF37" s="47"/>
      <c r="ESG37" s="47"/>
      <c r="ESH37" s="47"/>
      <c r="ESI37" s="47"/>
      <c r="ESJ37" s="47"/>
      <c r="ESK37" s="47"/>
      <c r="ESL37" s="47"/>
      <c r="ESM37" s="47"/>
      <c r="ESN37" s="47"/>
      <c r="ESO37" s="47"/>
      <c r="ESP37" s="47"/>
      <c r="ESQ37" s="47"/>
      <c r="ESR37" s="47"/>
      <c r="ESS37" s="47"/>
      <c r="EST37" s="47"/>
      <c r="ESU37" s="47"/>
      <c r="ESV37" s="47"/>
      <c r="ESW37" s="47"/>
      <c r="ESX37" s="47"/>
      <c r="ESY37" s="47"/>
      <c r="ESZ37" s="47"/>
      <c r="ETA37" s="47"/>
      <c r="ETB37" s="47"/>
      <c r="ETC37" s="47"/>
      <c r="ETD37" s="47"/>
      <c r="ETE37" s="47"/>
      <c r="ETF37" s="47"/>
      <c r="ETG37" s="47"/>
      <c r="ETH37" s="47"/>
      <c r="ETI37" s="47"/>
      <c r="ETJ37" s="47"/>
      <c r="ETK37" s="47"/>
      <c r="ETL37" s="47"/>
      <c r="ETM37" s="47"/>
      <c r="ETN37" s="47"/>
      <c r="ETO37" s="47"/>
      <c r="ETP37" s="47"/>
      <c r="ETQ37" s="47"/>
      <c r="ETR37" s="47"/>
      <c r="ETS37" s="47"/>
      <c r="ETT37" s="47"/>
      <c r="ETU37" s="47"/>
      <c r="ETV37" s="47"/>
      <c r="ETW37" s="47"/>
      <c r="ETX37" s="47"/>
      <c r="ETY37" s="47"/>
      <c r="ETZ37" s="47"/>
      <c r="EUA37" s="47"/>
      <c r="EUB37" s="47"/>
      <c r="EUC37" s="47"/>
      <c r="EUD37" s="47"/>
      <c r="EUE37" s="47"/>
      <c r="EUF37" s="47"/>
      <c r="EUG37" s="47"/>
      <c r="EUH37" s="47"/>
      <c r="EUI37" s="47"/>
      <c r="EUJ37" s="47"/>
      <c r="EUK37" s="47"/>
      <c r="EUL37" s="47"/>
      <c r="EUM37" s="47"/>
      <c r="EUN37" s="47"/>
      <c r="EUO37" s="47"/>
      <c r="EUP37" s="47"/>
      <c r="EUQ37" s="47"/>
      <c r="EUR37" s="47"/>
      <c r="EUS37" s="47"/>
      <c r="EUT37" s="47"/>
      <c r="EUU37" s="47"/>
      <c r="EUV37" s="47"/>
      <c r="EUW37" s="47"/>
      <c r="EUX37" s="47"/>
      <c r="EUY37" s="47"/>
      <c r="EUZ37" s="47"/>
      <c r="EVA37" s="47"/>
      <c r="EVB37" s="47"/>
      <c r="EVC37" s="47"/>
      <c r="EVD37" s="47"/>
      <c r="EVE37" s="47"/>
      <c r="EVF37" s="47"/>
      <c r="EVG37" s="47"/>
      <c r="EVH37" s="47"/>
      <c r="EVI37" s="47"/>
      <c r="EVJ37" s="47"/>
      <c r="EVK37" s="47"/>
      <c r="EVL37" s="47"/>
      <c r="EVM37" s="47"/>
      <c r="EVN37" s="47"/>
      <c r="EVO37" s="47"/>
      <c r="EVP37" s="47"/>
      <c r="EVQ37" s="47"/>
      <c r="EVR37" s="47"/>
      <c r="EVS37" s="47"/>
      <c r="EVT37" s="47"/>
      <c r="EVU37" s="47"/>
      <c r="EVV37" s="47"/>
      <c r="EVW37" s="47"/>
      <c r="EVX37" s="47"/>
      <c r="EVY37" s="47"/>
      <c r="EVZ37" s="47"/>
      <c r="EWA37" s="47"/>
      <c r="EWB37" s="47"/>
      <c r="EWC37" s="47"/>
      <c r="EWD37" s="47"/>
      <c r="EWE37" s="47"/>
      <c r="EWF37" s="47"/>
      <c r="EWG37" s="47"/>
      <c r="EWH37" s="47"/>
      <c r="EWI37" s="47"/>
      <c r="EWJ37" s="47"/>
      <c r="EWK37" s="47"/>
      <c r="EWL37" s="47"/>
      <c r="EWM37" s="47"/>
      <c r="EWN37" s="47"/>
      <c r="EWO37" s="47"/>
      <c r="EWP37" s="47"/>
      <c r="EWQ37" s="47"/>
      <c r="EWR37" s="47"/>
      <c r="EWS37" s="47"/>
      <c r="EWT37" s="47"/>
      <c r="EWU37" s="47"/>
      <c r="EWV37" s="47"/>
      <c r="EWW37" s="47"/>
      <c r="EWX37" s="47"/>
      <c r="EWY37" s="47"/>
      <c r="EWZ37" s="47"/>
      <c r="EXA37" s="47"/>
      <c r="EXB37" s="47"/>
      <c r="EXC37" s="47"/>
      <c r="EXD37" s="47"/>
      <c r="EXE37" s="47"/>
      <c r="EXF37" s="47"/>
      <c r="EXG37" s="47"/>
      <c r="EXH37" s="47"/>
      <c r="EXI37" s="47"/>
      <c r="EXJ37" s="47"/>
      <c r="EXK37" s="47"/>
      <c r="EXL37" s="47"/>
      <c r="EXM37" s="47"/>
      <c r="EXN37" s="47"/>
      <c r="EXO37" s="47"/>
      <c r="EXP37" s="47"/>
      <c r="EXQ37" s="47"/>
      <c r="EXR37" s="47"/>
      <c r="EXS37" s="47"/>
      <c r="EXT37" s="47"/>
      <c r="EXU37" s="47"/>
      <c r="EXV37" s="47"/>
      <c r="EXW37" s="47"/>
      <c r="EXX37" s="47"/>
      <c r="EXY37" s="47"/>
      <c r="EXZ37" s="47"/>
      <c r="EYA37" s="47"/>
      <c r="EYB37" s="47"/>
      <c r="EYC37" s="47"/>
      <c r="EYD37" s="47"/>
      <c r="EYE37" s="47"/>
      <c r="EYF37" s="47"/>
      <c r="EYG37" s="47"/>
      <c r="EYH37" s="47"/>
      <c r="EYI37" s="47"/>
      <c r="EYJ37" s="47"/>
      <c r="EYK37" s="47"/>
      <c r="EYL37" s="47"/>
      <c r="EYM37" s="47"/>
      <c r="EYN37" s="47"/>
      <c r="EYO37" s="47"/>
      <c r="EYP37" s="47"/>
      <c r="EYQ37" s="47"/>
      <c r="EYR37" s="47"/>
      <c r="EYS37" s="47"/>
      <c r="EYT37" s="47"/>
      <c r="EYU37" s="47"/>
      <c r="EYV37" s="47"/>
      <c r="EYW37" s="47"/>
      <c r="EYX37" s="47"/>
      <c r="EYY37" s="47"/>
      <c r="EYZ37" s="47"/>
      <c r="EZA37" s="47"/>
      <c r="EZB37" s="47"/>
      <c r="EZC37" s="47"/>
      <c r="EZD37" s="47"/>
      <c r="EZE37" s="47"/>
      <c r="EZF37" s="47"/>
      <c r="EZG37" s="47"/>
      <c r="EZH37" s="47"/>
      <c r="EZI37" s="47"/>
      <c r="EZJ37" s="47"/>
      <c r="EZK37" s="47"/>
      <c r="EZL37" s="47"/>
      <c r="EZM37" s="47"/>
      <c r="EZN37" s="47"/>
      <c r="EZO37" s="47"/>
      <c r="EZP37" s="47"/>
      <c r="EZQ37" s="47"/>
      <c r="EZR37" s="47"/>
      <c r="EZS37" s="47"/>
      <c r="EZT37" s="47"/>
      <c r="EZU37" s="47"/>
      <c r="EZV37" s="47"/>
      <c r="EZW37" s="47"/>
      <c r="EZX37" s="47"/>
      <c r="EZY37" s="47"/>
      <c r="EZZ37" s="47"/>
      <c r="FAA37" s="47"/>
      <c r="FAB37" s="47"/>
      <c r="FAC37" s="47"/>
      <c r="FAD37" s="47"/>
      <c r="FAE37" s="47"/>
      <c r="FAF37" s="47"/>
      <c r="FAG37" s="47"/>
      <c r="FAH37" s="47"/>
      <c r="FAI37" s="47"/>
      <c r="FAJ37" s="47"/>
      <c r="FAK37" s="47"/>
      <c r="FAL37" s="47"/>
      <c r="FAM37" s="47"/>
      <c r="FAN37" s="47"/>
      <c r="FAO37" s="47"/>
      <c r="FAP37" s="47"/>
      <c r="FAQ37" s="47"/>
      <c r="FAR37" s="47"/>
      <c r="FAS37" s="47"/>
      <c r="FAT37" s="47"/>
      <c r="FAU37" s="47"/>
      <c r="FAV37" s="47"/>
      <c r="FAW37" s="47"/>
      <c r="FAX37" s="47"/>
      <c r="FAY37" s="47"/>
      <c r="FAZ37" s="47"/>
      <c r="FBA37" s="47"/>
      <c r="FBB37" s="47"/>
      <c r="FBC37" s="47"/>
      <c r="FBD37" s="47"/>
      <c r="FBE37" s="47"/>
      <c r="FBF37" s="47"/>
      <c r="FBG37" s="47"/>
      <c r="FBH37" s="47"/>
      <c r="FBI37" s="47"/>
      <c r="FBJ37" s="47"/>
      <c r="FBK37" s="47"/>
      <c r="FBL37" s="47"/>
      <c r="FBM37" s="47"/>
      <c r="FBN37" s="47"/>
      <c r="FBO37" s="47"/>
      <c r="FBP37" s="47"/>
      <c r="FBQ37" s="47"/>
      <c r="FBR37" s="47"/>
      <c r="FBS37" s="47"/>
      <c r="FBT37" s="47"/>
      <c r="FBU37" s="47"/>
      <c r="FBV37" s="47"/>
      <c r="FBW37" s="47"/>
      <c r="FBX37" s="47"/>
      <c r="FBY37" s="47"/>
      <c r="FBZ37" s="47"/>
      <c r="FCA37" s="47"/>
      <c r="FCB37" s="47"/>
      <c r="FCC37" s="47"/>
      <c r="FCD37" s="47"/>
      <c r="FCE37" s="47"/>
      <c r="FCF37" s="47"/>
      <c r="FCG37" s="47"/>
      <c r="FCH37" s="47"/>
      <c r="FCI37" s="47"/>
      <c r="FCJ37" s="47"/>
      <c r="FCK37" s="47"/>
      <c r="FCL37" s="47"/>
      <c r="FCM37" s="47"/>
      <c r="FCN37" s="47"/>
      <c r="FCO37" s="47"/>
      <c r="FCP37" s="47"/>
      <c r="FCQ37" s="47"/>
      <c r="FCR37" s="47"/>
      <c r="FCS37" s="47"/>
      <c r="FCT37" s="47"/>
      <c r="FCU37" s="47"/>
      <c r="FCV37" s="47"/>
      <c r="FCW37" s="47"/>
      <c r="FCX37" s="47"/>
      <c r="FCY37" s="47"/>
      <c r="FCZ37" s="47"/>
      <c r="FDA37" s="47"/>
      <c r="FDB37" s="47"/>
      <c r="FDC37" s="47"/>
      <c r="FDD37" s="47"/>
      <c r="FDE37" s="47"/>
      <c r="FDF37" s="47"/>
      <c r="FDG37" s="47"/>
      <c r="FDH37" s="47"/>
      <c r="FDI37" s="47"/>
      <c r="FDJ37" s="47"/>
      <c r="FDK37" s="47"/>
      <c r="FDL37" s="47"/>
      <c r="FDM37" s="47"/>
      <c r="FDN37" s="47"/>
      <c r="FDO37" s="47"/>
      <c r="FDP37" s="47"/>
      <c r="FDQ37" s="47"/>
      <c r="FDR37" s="47"/>
      <c r="FDS37" s="47"/>
      <c r="FDT37" s="47"/>
      <c r="FDU37" s="47"/>
      <c r="FDV37" s="47"/>
      <c r="FDW37" s="47"/>
      <c r="FDX37" s="47"/>
      <c r="FDY37" s="47"/>
      <c r="FDZ37" s="47"/>
      <c r="FEA37" s="47"/>
      <c r="FEB37" s="47"/>
      <c r="FEC37" s="47"/>
      <c r="FED37" s="47"/>
      <c r="FEE37" s="47"/>
      <c r="FEF37" s="47"/>
      <c r="FEG37" s="47"/>
      <c r="FEH37" s="47"/>
      <c r="FEI37" s="47"/>
      <c r="FEJ37" s="47"/>
      <c r="FEK37" s="47"/>
      <c r="FEL37" s="47"/>
      <c r="FEM37" s="47"/>
      <c r="FEN37" s="47"/>
      <c r="FEO37" s="47"/>
      <c r="FEP37" s="47"/>
      <c r="FEQ37" s="47"/>
      <c r="FER37" s="47"/>
      <c r="FES37" s="47"/>
      <c r="FET37" s="47"/>
      <c r="FEU37" s="47"/>
      <c r="FEV37" s="47"/>
      <c r="FEW37" s="47"/>
      <c r="FEX37" s="47"/>
      <c r="FEY37" s="47"/>
      <c r="FEZ37" s="47"/>
      <c r="FFA37" s="47"/>
      <c r="FFB37" s="47"/>
      <c r="FFC37" s="47"/>
      <c r="FFD37" s="47"/>
      <c r="FFE37" s="47"/>
      <c r="FFF37" s="47"/>
      <c r="FFG37" s="47"/>
      <c r="FFH37" s="47"/>
      <c r="FFI37" s="47"/>
      <c r="FFJ37" s="47"/>
      <c r="FFK37" s="47"/>
      <c r="FFL37" s="47"/>
      <c r="FFM37" s="47"/>
      <c r="FFN37" s="47"/>
      <c r="FFO37" s="47"/>
      <c r="FFP37" s="47"/>
      <c r="FFQ37" s="47"/>
      <c r="FFR37" s="47"/>
      <c r="FFS37" s="47"/>
      <c r="FFT37" s="47"/>
      <c r="FFU37" s="47"/>
      <c r="FFV37" s="47"/>
      <c r="FFW37" s="47"/>
      <c r="FFX37" s="47"/>
      <c r="FFY37" s="47"/>
      <c r="FFZ37" s="47"/>
      <c r="FGA37" s="47"/>
      <c r="FGB37" s="47"/>
      <c r="FGC37" s="47"/>
      <c r="FGD37" s="47"/>
      <c r="FGE37" s="47"/>
      <c r="FGF37" s="47"/>
      <c r="FGG37" s="47"/>
      <c r="FGH37" s="47"/>
      <c r="FGI37" s="47"/>
      <c r="FGJ37" s="47"/>
      <c r="FGK37" s="47"/>
      <c r="FGL37" s="47"/>
      <c r="FGM37" s="47"/>
      <c r="FGN37" s="47"/>
      <c r="FGO37" s="47"/>
      <c r="FGP37" s="47"/>
      <c r="FGQ37" s="47"/>
      <c r="FGR37" s="47"/>
      <c r="FGS37" s="47"/>
      <c r="FGT37" s="47"/>
      <c r="FGU37" s="47"/>
      <c r="FGV37" s="47"/>
      <c r="FGW37" s="47"/>
      <c r="FGX37" s="47"/>
      <c r="FGY37" s="47"/>
      <c r="FGZ37" s="47"/>
      <c r="FHA37" s="47"/>
      <c r="FHB37" s="47"/>
      <c r="FHC37" s="47"/>
      <c r="FHD37" s="47"/>
      <c r="FHE37" s="47"/>
      <c r="FHF37" s="47"/>
      <c r="FHG37" s="47"/>
      <c r="FHH37" s="47"/>
      <c r="FHI37" s="47"/>
      <c r="FHJ37" s="47"/>
      <c r="FHK37" s="47"/>
      <c r="FHL37" s="47"/>
      <c r="FHM37" s="47"/>
      <c r="FHN37" s="47"/>
      <c r="FHO37" s="47"/>
      <c r="FHP37" s="47"/>
      <c r="FHQ37" s="47"/>
      <c r="FHR37" s="47"/>
      <c r="FHS37" s="47"/>
      <c r="FHT37" s="47"/>
      <c r="FHU37" s="47"/>
      <c r="FHV37" s="47"/>
      <c r="FHW37" s="47"/>
      <c r="FHX37" s="47"/>
      <c r="FHY37" s="47"/>
      <c r="FHZ37" s="47"/>
      <c r="FIA37" s="47"/>
      <c r="FIB37" s="47"/>
      <c r="FIC37" s="47"/>
      <c r="FID37" s="47"/>
      <c r="FIE37" s="47"/>
      <c r="FIF37" s="47"/>
      <c r="FIG37" s="47"/>
      <c r="FIH37" s="47"/>
      <c r="FII37" s="47"/>
      <c r="FIJ37" s="47"/>
      <c r="FIK37" s="47"/>
      <c r="FIL37" s="47"/>
      <c r="FIM37" s="47"/>
      <c r="FIN37" s="47"/>
      <c r="FIO37" s="47"/>
      <c r="FIP37" s="47"/>
      <c r="FIQ37" s="47"/>
      <c r="FIR37" s="47"/>
      <c r="FIS37" s="47"/>
      <c r="FIT37" s="47"/>
      <c r="FIU37" s="47"/>
      <c r="FIV37" s="47"/>
      <c r="FIW37" s="47"/>
      <c r="FIX37" s="47"/>
      <c r="FIY37" s="47"/>
      <c r="FIZ37" s="47"/>
      <c r="FJA37" s="47"/>
      <c r="FJB37" s="47"/>
      <c r="FJC37" s="47"/>
      <c r="FJD37" s="47"/>
      <c r="FJE37" s="47"/>
      <c r="FJF37" s="47"/>
      <c r="FJG37" s="47"/>
      <c r="FJH37" s="47"/>
      <c r="FJI37" s="47"/>
      <c r="FJJ37" s="47"/>
      <c r="FJK37" s="47"/>
      <c r="FJL37" s="47"/>
      <c r="FJM37" s="47"/>
      <c r="FJN37" s="47"/>
      <c r="FJO37" s="47"/>
      <c r="FJP37" s="47"/>
      <c r="FJQ37" s="47"/>
      <c r="FJR37" s="47"/>
      <c r="FJS37" s="47"/>
      <c r="FJT37" s="47"/>
      <c r="FJU37" s="47"/>
      <c r="FJV37" s="47"/>
      <c r="FJW37" s="47"/>
      <c r="FJX37" s="47"/>
      <c r="FJY37" s="47"/>
      <c r="FJZ37" s="47"/>
      <c r="FKA37" s="47"/>
      <c r="FKB37" s="47"/>
      <c r="FKC37" s="47"/>
      <c r="FKD37" s="47"/>
      <c r="FKE37" s="47"/>
      <c r="FKF37" s="47"/>
      <c r="FKG37" s="47"/>
      <c r="FKH37" s="47"/>
      <c r="FKI37" s="47"/>
      <c r="FKJ37" s="47"/>
      <c r="FKK37" s="47"/>
      <c r="FKL37" s="47"/>
      <c r="FKM37" s="47"/>
      <c r="FKN37" s="47"/>
      <c r="FKO37" s="47"/>
      <c r="FKP37" s="47"/>
      <c r="FKQ37" s="47"/>
      <c r="FKR37" s="47"/>
      <c r="FKS37" s="47"/>
      <c r="FKT37" s="47"/>
      <c r="FKU37" s="47"/>
      <c r="FKV37" s="47"/>
      <c r="FKW37" s="47"/>
      <c r="FKX37" s="47"/>
      <c r="FKY37" s="47"/>
      <c r="FKZ37" s="47"/>
      <c r="FLA37" s="47"/>
      <c r="FLB37" s="47"/>
      <c r="FLC37" s="47"/>
      <c r="FLD37" s="47"/>
      <c r="FLE37" s="47"/>
      <c r="FLF37" s="47"/>
      <c r="FLG37" s="47"/>
      <c r="FLH37" s="47"/>
      <c r="FLI37" s="47"/>
      <c r="FLJ37" s="47"/>
      <c r="FLK37" s="47"/>
      <c r="FLL37" s="47"/>
      <c r="FLM37" s="47"/>
      <c r="FLN37" s="47"/>
      <c r="FLO37" s="47"/>
      <c r="FLP37" s="47"/>
      <c r="FLQ37" s="47"/>
      <c r="FLR37" s="47"/>
      <c r="FLS37" s="47"/>
      <c r="FLT37" s="47"/>
      <c r="FLU37" s="47"/>
      <c r="FLV37" s="47"/>
      <c r="FLW37" s="47"/>
      <c r="FLX37" s="47"/>
      <c r="FLY37" s="47"/>
      <c r="FLZ37" s="47"/>
      <c r="FMA37" s="47"/>
      <c r="FMB37" s="47"/>
      <c r="FMC37" s="47"/>
      <c r="FMD37" s="47"/>
      <c r="FME37" s="47"/>
      <c r="FMF37" s="47"/>
      <c r="FMG37" s="47"/>
      <c r="FMH37" s="47"/>
      <c r="FMI37" s="47"/>
      <c r="FMJ37" s="47"/>
      <c r="FMK37" s="47"/>
      <c r="FML37" s="47"/>
      <c r="FMM37" s="47"/>
      <c r="FMN37" s="47"/>
      <c r="FMO37" s="47"/>
      <c r="FMP37" s="47"/>
      <c r="FMQ37" s="47"/>
      <c r="FMR37" s="47"/>
      <c r="FMS37" s="47"/>
      <c r="FMT37" s="47"/>
      <c r="FMU37" s="47"/>
      <c r="FMV37" s="47"/>
      <c r="FMW37" s="47"/>
      <c r="FMX37" s="47"/>
      <c r="FMY37" s="47"/>
      <c r="FMZ37" s="47"/>
      <c r="FNA37" s="47"/>
      <c r="FNB37" s="47"/>
      <c r="FNC37" s="47"/>
      <c r="FND37" s="47"/>
      <c r="FNE37" s="47"/>
      <c r="FNF37" s="47"/>
      <c r="FNG37" s="47"/>
      <c r="FNH37" s="47"/>
      <c r="FNI37" s="47"/>
      <c r="FNJ37" s="47"/>
      <c r="FNK37" s="47"/>
      <c r="FNL37" s="47"/>
      <c r="FNM37" s="47"/>
      <c r="FNN37" s="47"/>
      <c r="FNO37" s="47"/>
      <c r="FNP37" s="47"/>
      <c r="FNQ37" s="47"/>
      <c r="FNR37" s="47"/>
      <c r="FNS37" s="47"/>
      <c r="FNT37" s="47"/>
      <c r="FNU37" s="47"/>
      <c r="FNV37" s="47"/>
      <c r="FNW37" s="47"/>
      <c r="FNX37" s="47"/>
      <c r="FNY37" s="47"/>
      <c r="FNZ37" s="47"/>
      <c r="FOA37" s="47"/>
      <c r="FOB37" s="47"/>
      <c r="FOC37" s="47"/>
      <c r="FOD37" s="47"/>
      <c r="FOE37" s="47"/>
      <c r="FOF37" s="47"/>
      <c r="FOG37" s="47"/>
      <c r="FOH37" s="47"/>
      <c r="FOI37" s="47"/>
      <c r="FOJ37" s="47"/>
      <c r="FOK37" s="47"/>
      <c r="FOL37" s="47"/>
      <c r="FOM37" s="47"/>
      <c r="FON37" s="47"/>
      <c r="FOO37" s="47"/>
      <c r="FOP37" s="47"/>
      <c r="FOQ37" s="47"/>
      <c r="FOR37" s="47"/>
      <c r="FOS37" s="47"/>
      <c r="FOT37" s="47"/>
      <c r="FOU37" s="47"/>
      <c r="FOV37" s="47"/>
      <c r="FOW37" s="47"/>
      <c r="FOX37" s="47"/>
      <c r="FOY37" s="47"/>
      <c r="FOZ37" s="47"/>
      <c r="FPA37" s="47"/>
      <c r="FPB37" s="47"/>
      <c r="FPC37" s="47"/>
      <c r="FPD37" s="47"/>
      <c r="FPE37" s="47"/>
      <c r="FPF37" s="47"/>
      <c r="FPG37" s="47"/>
      <c r="FPH37" s="47"/>
      <c r="FPI37" s="47"/>
      <c r="FPJ37" s="47"/>
      <c r="FPK37" s="47"/>
      <c r="FPL37" s="47"/>
      <c r="FPM37" s="47"/>
      <c r="FPN37" s="47"/>
      <c r="FPO37" s="47"/>
      <c r="FPP37" s="47"/>
      <c r="FPQ37" s="47"/>
      <c r="FPR37" s="47"/>
      <c r="FPS37" s="47"/>
      <c r="FPT37" s="47"/>
      <c r="FPU37" s="47"/>
      <c r="FPV37" s="47"/>
      <c r="FPW37" s="47"/>
      <c r="FPX37" s="47"/>
      <c r="FPY37" s="47"/>
      <c r="FPZ37" s="47"/>
      <c r="FQA37" s="47"/>
      <c r="FQB37" s="47"/>
      <c r="FQC37" s="47"/>
      <c r="FQD37" s="47"/>
      <c r="FQE37" s="47"/>
      <c r="FQF37" s="47"/>
      <c r="FQG37" s="47"/>
      <c r="FQH37" s="47"/>
      <c r="FQI37" s="47"/>
      <c r="FQJ37" s="47"/>
      <c r="FQK37" s="47"/>
      <c r="FQL37" s="47"/>
      <c r="FQM37" s="47"/>
      <c r="FQN37" s="47"/>
      <c r="FQO37" s="47"/>
      <c r="FQP37" s="47"/>
      <c r="FQQ37" s="47"/>
      <c r="FQR37" s="47"/>
      <c r="FQS37" s="47"/>
      <c r="FQT37" s="47"/>
      <c r="FQU37" s="47"/>
      <c r="FQV37" s="47"/>
      <c r="FQW37" s="47"/>
      <c r="FQX37" s="47"/>
      <c r="FQY37" s="47"/>
      <c r="FQZ37" s="47"/>
      <c r="FRA37" s="47"/>
      <c r="FRB37" s="47"/>
      <c r="FRC37" s="47"/>
      <c r="FRD37" s="47"/>
      <c r="FRE37" s="47"/>
      <c r="FRF37" s="47"/>
      <c r="FRG37" s="47"/>
      <c r="FRH37" s="47"/>
      <c r="FRI37" s="47"/>
      <c r="FRJ37" s="47"/>
      <c r="FRK37" s="47"/>
      <c r="FRL37" s="47"/>
      <c r="FRM37" s="47"/>
      <c r="FRN37" s="47"/>
      <c r="FRO37" s="47"/>
      <c r="FRP37" s="47"/>
      <c r="FRQ37" s="47"/>
      <c r="FRR37" s="47"/>
      <c r="FRS37" s="47"/>
      <c r="FRT37" s="47"/>
      <c r="FRU37" s="47"/>
      <c r="FRV37" s="47"/>
      <c r="FRW37" s="47"/>
      <c r="FRX37" s="47"/>
      <c r="FRY37" s="47"/>
      <c r="FRZ37" s="47"/>
      <c r="FSA37" s="47"/>
      <c r="FSB37" s="47"/>
      <c r="FSC37" s="47"/>
      <c r="FSD37" s="47"/>
      <c r="FSE37" s="47"/>
      <c r="FSF37" s="47"/>
      <c r="FSG37" s="47"/>
      <c r="FSH37" s="47"/>
      <c r="FSI37" s="47"/>
      <c r="FSJ37" s="47"/>
      <c r="FSK37" s="47"/>
      <c r="FSL37" s="47"/>
      <c r="FSM37" s="47"/>
      <c r="FSN37" s="47"/>
      <c r="FSO37" s="47"/>
      <c r="FSP37" s="47"/>
      <c r="FSQ37" s="47"/>
      <c r="FSR37" s="47"/>
      <c r="FSS37" s="47"/>
      <c r="FST37" s="47"/>
      <c r="FSU37" s="47"/>
      <c r="FSV37" s="47"/>
      <c r="FSW37" s="47"/>
      <c r="FSX37" s="47"/>
      <c r="FSY37" s="47"/>
      <c r="FSZ37" s="47"/>
      <c r="FTA37" s="47"/>
      <c r="FTB37" s="47"/>
      <c r="FTC37" s="47"/>
      <c r="FTD37" s="47"/>
      <c r="FTE37" s="47"/>
      <c r="FTF37" s="47"/>
      <c r="FTG37" s="47"/>
      <c r="FTH37" s="47"/>
      <c r="FTI37" s="47"/>
      <c r="FTJ37" s="47"/>
      <c r="FTK37" s="47"/>
      <c r="FTL37" s="47"/>
      <c r="FTM37" s="47"/>
      <c r="FTN37" s="47"/>
      <c r="FTO37" s="47"/>
      <c r="FTP37" s="47"/>
      <c r="FTQ37" s="47"/>
      <c r="FTR37" s="47"/>
      <c r="FTS37" s="47"/>
      <c r="FTT37" s="47"/>
      <c r="FTU37" s="47"/>
      <c r="FTV37" s="47"/>
      <c r="FTW37" s="47"/>
      <c r="FTX37" s="47"/>
      <c r="FTY37" s="47"/>
      <c r="FTZ37" s="47"/>
      <c r="FUA37" s="47"/>
      <c r="FUB37" s="47"/>
      <c r="FUC37" s="47"/>
      <c r="FUD37" s="47"/>
      <c r="FUE37" s="47"/>
      <c r="FUF37" s="47"/>
      <c r="FUG37" s="47"/>
      <c r="FUH37" s="47"/>
      <c r="FUI37" s="47"/>
      <c r="FUJ37" s="47"/>
      <c r="FUK37" s="47"/>
      <c r="FUL37" s="47"/>
      <c r="FUM37" s="47"/>
      <c r="FUN37" s="47"/>
      <c r="FUO37" s="47"/>
      <c r="FUP37" s="47"/>
      <c r="FUQ37" s="47"/>
      <c r="FUR37" s="47"/>
      <c r="FUS37" s="47"/>
      <c r="FUT37" s="47"/>
      <c r="FUU37" s="47"/>
      <c r="FUV37" s="47"/>
      <c r="FUW37" s="47"/>
      <c r="FUX37" s="47"/>
      <c r="FUY37" s="47"/>
      <c r="FUZ37" s="47"/>
      <c r="FVA37" s="47"/>
      <c r="FVB37" s="47"/>
      <c r="FVC37" s="47"/>
      <c r="FVD37" s="47"/>
      <c r="FVE37" s="47"/>
      <c r="FVF37" s="47"/>
      <c r="FVG37" s="47"/>
      <c r="FVH37" s="47"/>
      <c r="FVI37" s="47"/>
      <c r="FVJ37" s="47"/>
      <c r="FVK37" s="47"/>
      <c r="FVL37" s="47"/>
      <c r="FVM37" s="47"/>
      <c r="FVN37" s="47"/>
      <c r="FVO37" s="47"/>
      <c r="FVP37" s="47"/>
      <c r="FVQ37" s="47"/>
      <c r="FVR37" s="47"/>
      <c r="FVS37" s="47"/>
      <c r="FVT37" s="47"/>
      <c r="FVU37" s="47"/>
      <c r="FVV37" s="47"/>
      <c r="FVW37" s="47"/>
      <c r="FVX37" s="47"/>
      <c r="FVY37" s="47"/>
      <c r="FVZ37" s="47"/>
      <c r="FWA37" s="47"/>
      <c r="FWB37" s="47"/>
      <c r="FWC37" s="47"/>
      <c r="FWD37" s="47"/>
      <c r="FWE37" s="47"/>
      <c r="FWF37" s="47"/>
      <c r="FWG37" s="47"/>
      <c r="FWH37" s="47"/>
      <c r="FWI37" s="47"/>
      <c r="FWJ37" s="47"/>
      <c r="FWK37" s="47"/>
      <c r="FWL37" s="47"/>
      <c r="FWM37" s="47"/>
      <c r="FWN37" s="47"/>
      <c r="FWO37" s="47"/>
      <c r="FWP37" s="47"/>
      <c r="FWQ37" s="47"/>
      <c r="FWR37" s="47"/>
      <c r="FWS37" s="47"/>
      <c r="FWT37" s="47"/>
      <c r="FWU37" s="47"/>
      <c r="FWV37" s="47"/>
      <c r="FWW37" s="47"/>
      <c r="FWX37" s="47"/>
      <c r="FWY37" s="47"/>
      <c r="FWZ37" s="47"/>
      <c r="FXA37" s="47"/>
      <c r="FXB37" s="47"/>
      <c r="FXC37" s="47"/>
      <c r="FXD37" s="47"/>
      <c r="FXE37" s="47"/>
      <c r="FXF37" s="47"/>
      <c r="FXG37" s="47"/>
      <c r="FXH37" s="47"/>
      <c r="FXI37" s="47"/>
      <c r="FXJ37" s="47"/>
      <c r="FXK37" s="47"/>
      <c r="FXL37" s="47"/>
      <c r="FXM37" s="47"/>
      <c r="FXN37" s="47"/>
      <c r="FXO37" s="47"/>
      <c r="FXP37" s="47"/>
      <c r="FXQ37" s="47"/>
      <c r="FXR37" s="47"/>
      <c r="FXS37" s="47"/>
      <c r="FXT37" s="47"/>
      <c r="FXU37" s="47"/>
      <c r="FXV37" s="47"/>
      <c r="FXW37" s="47"/>
      <c r="FXX37" s="47"/>
      <c r="FXY37" s="47"/>
      <c r="FXZ37" s="47"/>
      <c r="FYA37" s="47"/>
      <c r="FYB37" s="47"/>
      <c r="FYC37" s="47"/>
      <c r="FYD37" s="47"/>
      <c r="FYE37" s="47"/>
      <c r="FYF37" s="47"/>
      <c r="FYG37" s="47"/>
      <c r="FYH37" s="47"/>
      <c r="FYI37" s="47"/>
      <c r="FYJ37" s="47"/>
      <c r="FYK37" s="47"/>
      <c r="FYL37" s="47"/>
      <c r="FYM37" s="47"/>
      <c r="FYN37" s="47"/>
      <c r="FYO37" s="47"/>
      <c r="FYP37" s="47"/>
      <c r="FYQ37" s="47"/>
      <c r="FYR37" s="47"/>
      <c r="FYS37" s="47"/>
      <c r="FYT37" s="47"/>
      <c r="FYU37" s="47"/>
      <c r="FYV37" s="47"/>
      <c r="FYW37" s="47"/>
      <c r="FYX37" s="47"/>
      <c r="FYY37" s="47"/>
      <c r="FYZ37" s="47"/>
      <c r="FZA37" s="47"/>
      <c r="FZB37" s="47"/>
      <c r="FZC37" s="47"/>
      <c r="FZD37" s="47"/>
      <c r="FZE37" s="47"/>
      <c r="FZF37" s="47"/>
      <c r="FZG37" s="47"/>
      <c r="FZH37" s="47"/>
      <c r="FZI37" s="47"/>
      <c r="FZJ37" s="47"/>
      <c r="FZK37" s="47"/>
      <c r="FZL37" s="47"/>
      <c r="FZM37" s="47"/>
      <c r="FZN37" s="47"/>
      <c r="FZO37" s="47"/>
      <c r="FZP37" s="47"/>
      <c r="FZQ37" s="47"/>
      <c r="FZR37" s="47"/>
      <c r="FZS37" s="47"/>
      <c r="FZT37" s="47"/>
      <c r="FZU37" s="47"/>
      <c r="FZV37" s="47"/>
      <c r="FZW37" s="47"/>
      <c r="FZX37" s="47"/>
      <c r="FZY37" s="47"/>
      <c r="FZZ37" s="47"/>
      <c r="GAA37" s="47"/>
      <c r="GAB37" s="47"/>
      <c r="GAC37" s="47"/>
      <c r="GAD37" s="47"/>
      <c r="GAE37" s="47"/>
      <c r="GAF37" s="47"/>
      <c r="GAG37" s="47"/>
      <c r="GAH37" s="47"/>
      <c r="GAI37" s="47"/>
      <c r="GAJ37" s="47"/>
      <c r="GAK37" s="47"/>
      <c r="GAL37" s="47"/>
      <c r="GAM37" s="47"/>
      <c r="GAN37" s="47"/>
      <c r="GAO37" s="47"/>
      <c r="GAP37" s="47"/>
      <c r="GAQ37" s="47"/>
      <c r="GAR37" s="47"/>
      <c r="GAS37" s="47"/>
      <c r="GAT37" s="47"/>
      <c r="GAU37" s="47"/>
      <c r="GAV37" s="47"/>
      <c r="GAW37" s="47"/>
      <c r="GAX37" s="47"/>
      <c r="GAY37" s="47"/>
      <c r="GAZ37" s="47"/>
      <c r="GBA37" s="47"/>
      <c r="GBB37" s="47"/>
      <c r="GBC37" s="47"/>
      <c r="GBD37" s="47"/>
      <c r="GBE37" s="47"/>
      <c r="GBF37" s="47"/>
      <c r="GBG37" s="47"/>
      <c r="GBH37" s="47"/>
      <c r="GBI37" s="47"/>
      <c r="GBJ37" s="47"/>
      <c r="GBK37" s="47"/>
      <c r="GBL37" s="47"/>
      <c r="GBM37" s="47"/>
      <c r="GBN37" s="47"/>
      <c r="GBO37" s="47"/>
      <c r="GBP37" s="47"/>
      <c r="GBQ37" s="47"/>
      <c r="GBR37" s="47"/>
      <c r="GBS37" s="47"/>
      <c r="GBT37" s="47"/>
      <c r="GBU37" s="47"/>
      <c r="GBV37" s="47"/>
      <c r="GBW37" s="47"/>
      <c r="GBX37" s="47"/>
      <c r="GBY37" s="47"/>
      <c r="GBZ37" s="47"/>
      <c r="GCA37" s="47"/>
      <c r="GCB37" s="47"/>
      <c r="GCC37" s="47"/>
      <c r="GCD37" s="47"/>
      <c r="GCE37" s="47"/>
      <c r="GCF37" s="47"/>
      <c r="GCG37" s="47"/>
      <c r="GCH37" s="47"/>
      <c r="GCI37" s="47"/>
      <c r="GCJ37" s="47"/>
      <c r="GCK37" s="47"/>
      <c r="GCL37" s="47"/>
      <c r="GCM37" s="47"/>
      <c r="GCN37" s="47"/>
      <c r="GCO37" s="47"/>
      <c r="GCP37" s="47"/>
      <c r="GCQ37" s="47"/>
      <c r="GCR37" s="47"/>
      <c r="GCS37" s="47"/>
      <c r="GCT37" s="47"/>
      <c r="GCU37" s="47"/>
      <c r="GCV37" s="47"/>
      <c r="GCW37" s="47"/>
      <c r="GCX37" s="47"/>
      <c r="GCY37" s="47"/>
      <c r="GCZ37" s="47"/>
      <c r="GDA37" s="47"/>
      <c r="GDB37" s="47"/>
      <c r="GDC37" s="47"/>
      <c r="GDD37" s="47"/>
      <c r="GDE37" s="47"/>
      <c r="GDF37" s="47"/>
      <c r="GDG37" s="47"/>
      <c r="GDH37" s="47"/>
      <c r="GDI37" s="47"/>
      <c r="GDJ37" s="47"/>
      <c r="GDK37" s="47"/>
      <c r="GDL37" s="47"/>
      <c r="GDM37" s="47"/>
      <c r="GDN37" s="47"/>
      <c r="GDO37" s="47"/>
      <c r="GDP37" s="47"/>
      <c r="GDQ37" s="47"/>
      <c r="GDR37" s="47"/>
      <c r="GDS37" s="47"/>
      <c r="GDT37" s="47"/>
      <c r="GDU37" s="47"/>
      <c r="GDV37" s="47"/>
      <c r="GDW37" s="47"/>
      <c r="GDX37" s="47"/>
      <c r="GDY37" s="47"/>
      <c r="GDZ37" s="47"/>
      <c r="GEA37" s="47"/>
      <c r="GEB37" s="47"/>
      <c r="GEC37" s="47"/>
      <c r="GED37" s="47"/>
      <c r="GEE37" s="47"/>
      <c r="GEF37" s="47"/>
      <c r="GEG37" s="47"/>
      <c r="GEH37" s="47"/>
      <c r="GEI37" s="47"/>
      <c r="GEJ37" s="47"/>
      <c r="GEK37" s="47"/>
      <c r="GEL37" s="47"/>
      <c r="GEM37" s="47"/>
      <c r="GEN37" s="47"/>
      <c r="GEO37" s="47"/>
      <c r="GEP37" s="47"/>
      <c r="GEQ37" s="47"/>
      <c r="GER37" s="47"/>
      <c r="GES37" s="47"/>
      <c r="GET37" s="47"/>
      <c r="GEU37" s="47"/>
      <c r="GEV37" s="47"/>
      <c r="GEW37" s="47"/>
      <c r="GEX37" s="47"/>
      <c r="GEY37" s="47"/>
      <c r="GEZ37" s="47"/>
      <c r="GFA37" s="47"/>
      <c r="GFB37" s="47"/>
      <c r="GFC37" s="47"/>
      <c r="GFD37" s="47"/>
      <c r="GFE37" s="47"/>
      <c r="GFF37" s="47"/>
      <c r="GFG37" s="47"/>
      <c r="GFH37" s="47"/>
      <c r="GFI37" s="47"/>
      <c r="GFJ37" s="47"/>
      <c r="GFK37" s="47"/>
      <c r="GFL37" s="47"/>
      <c r="GFM37" s="47"/>
      <c r="GFN37" s="47"/>
      <c r="GFO37" s="47"/>
      <c r="GFP37" s="47"/>
      <c r="GFQ37" s="47"/>
      <c r="GFR37" s="47"/>
      <c r="GFS37" s="47"/>
      <c r="GFT37" s="47"/>
      <c r="GFU37" s="47"/>
      <c r="GFV37" s="47"/>
      <c r="GFW37" s="47"/>
      <c r="GFX37" s="47"/>
      <c r="GFY37" s="47"/>
      <c r="GFZ37" s="47"/>
      <c r="GGA37" s="47"/>
      <c r="GGB37" s="47"/>
      <c r="GGC37" s="47"/>
      <c r="GGD37" s="47"/>
      <c r="GGE37" s="47"/>
      <c r="GGF37" s="47"/>
      <c r="GGG37" s="47"/>
      <c r="GGH37" s="47"/>
      <c r="GGI37" s="47"/>
      <c r="GGJ37" s="47"/>
      <c r="GGK37" s="47"/>
      <c r="GGL37" s="47"/>
      <c r="GGM37" s="47"/>
      <c r="GGN37" s="47"/>
      <c r="GGO37" s="47"/>
      <c r="GGP37" s="47"/>
      <c r="GGQ37" s="47"/>
      <c r="GGR37" s="47"/>
      <c r="GGS37" s="47"/>
      <c r="GGT37" s="47"/>
      <c r="GGU37" s="47"/>
      <c r="GGV37" s="47"/>
      <c r="GGW37" s="47"/>
      <c r="GGX37" s="47"/>
      <c r="GGY37" s="47"/>
      <c r="GGZ37" s="47"/>
      <c r="GHA37" s="47"/>
      <c r="GHB37" s="47"/>
      <c r="GHC37" s="47"/>
      <c r="GHD37" s="47"/>
      <c r="GHE37" s="47"/>
      <c r="GHF37" s="47"/>
      <c r="GHG37" s="47"/>
      <c r="GHH37" s="47"/>
      <c r="GHI37" s="47"/>
      <c r="GHJ37" s="47"/>
      <c r="GHK37" s="47"/>
      <c r="GHL37" s="47"/>
      <c r="GHM37" s="47"/>
      <c r="GHN37" s="47"/>
      <c r="GHO37" s="47"/>
      <c r="GHP37" s="47"/>
      <c r="GHQ37" s="47"/>
      <c r="GHR37" s="47"/>
      <c r="GHS37" s="47"/>
      <c r="GHT37" s="47"/>
      <c r="GHU37" s="47"/>
      <c r="GHV37" s="47"/>
      <c r="GHW37" s="47"/>
      <c r="GHX37" s="47"/>
      <c r="GHY37" s="47"/>
      <c r="GHZ37" s="47"/>
      <c r="GIA37" s="47"/>
      <c r="GIB37" s="47"/>
      <c r="GIC37" s="47"/>
      <c r="GID37" s="47"/>
      <c r="GIE37" s="47"/>
      <c r="GIF37" s="47"/>
      <c r="GIG37" s="47"/>
      <c r="GIH37" s="47"/>
      <c r="GII37" s="47"/>
      <c r="GIJ37" s="47"/>
      <c r="GIK37" s="47"/>
      <c r="GIL37" s="47"/>
      <c r="GIM37" s="47"/>
      <c r="GIN37" s="47"/>
      <c r="GIO37" s="47"/>
      <c r="GIP37" s="47"/>
      <c r="GIQ37" s="47"/>
      <c r="GIR37" s="47"/>
      <c r="GIS37" s="47"/>
      <c r="GIT37" s="47"/>
      <c r="GIU37" s="47"/>
      <c r="GIV37" s="47"/>
      <c r="GIW37" s="47"/>
      <c r="GIX37" s="47"/>
      <c r="GIY37" s="47"/>
      <c r="GIZ37" s="47"/>
      <c r="GJA37" s="47"/>
      <c r="GJB37" s="47"/>
      <c r="GJC37" s="47"/>
      <c r="GJD37" s="47"/>
      <c r="GJE37" s="47"/>
      <c r="GJF37" s="47"/>
      <c r="GJG37" s="47"/>
      <c r="GJH37" s="47"/>
      <c r="GJI37" s="47"/>
      <c r="GJJ37" s="47"/>
      <c r="GJK37" s="47"/>
      <c r="GJL37" s="47"/>
      <c r="GJM37" s="47"/>
      <c r="GJN37" s="47"/>
      <c r="GJO37" s="47"/>
      <c r="GJP37" s="47"/>
      <c r="GJQ37" s="47"/>
      <c r="GJR37" s="47"/>
      <c r="GJS37" s="47"/>
      <c r="GJT37" s="47"/>
      <c r="GJU37" s="47"/>
      <c r="GJV37" s="47"/>
      <c r="GJW37" s="47"/>
      <c r="GJX37" s="47"/>
      <c r="GJY37" s="47"/>
      <c r="GJZ37" s="47"/>
      <c r="GKA37" s="47"/>
      <c r="GKB37" s="47"/>
      <c r="GKC37" s="47"/>
      <c r="GKD37" s="47"/>
      <c r="GKE37" s="47"/>
      <c r="GKF37" s="47"/>
      <c r="GKG37" s="47"/>
      <c r="GKH37" s="47"/>
      <c r="GKI37" s="47"/>
      <c r="GKJ37" s="47"/>
      <c r="GKK37" s="47"/>
      <c r="GKL37" s="47"/>
      <c r="GKM37" s="47"/>
      <c r="GKN37" s="47"/>
      <c r="GKO37" s="47"/>
      <c r="GKP37" s="47"/>
      <c r="GKQ37" s="47"/>
      <c r="GKR37" s="47"/>
      <c r="GKS37" s="47"/>
      <c r="GKT37" s="47"/>
      <c r="GKU37" s="47"/>
      <c r="GKV37" s="47"/>
      <c r="GKW37" s="47"/>
      <c r="GKX37" s="47"/>
      <c r="GKY37" s="47"/>
      <c r="GKZ37" s="47"/>
      <c r="GLA37" s="47"/>
      <c r="GLB37" s="47"/>
      <c r="GLC37" s="47"/>
      <c r="GLD37" s="47"/>
      <c r="GLE37" s="47"/>
      <c r="GLF37" s="47"/>
      <c r="GLG37" s="47"/>
      <c r="GLH37" s="47"/>
      <c r="GLI37" s="47"/>
      <c r="GLJ37" s="47"/>
      <c r="GLK37" s="47"/>
      <c r="GLL37" s="47"/>
      <c r="GLM37" s="47"/>
      <c r="GLN37" s="47"/>
      <c r="GLO37" s="47"/>
      <c r="GLP37" s="47"/>
      <c r="GLQ37" s="47"/>
      <c r="GLR37" s="47"/>
      <c r="GLS37" s="47"/>
      <c r="GLT37" s="47"/>
      <c r="GLU37" s="47"/>
      <c r="GLV37" s="47"/>
      <c r="GLW37" s="47"/>
      <c r="GLX37" s="47"/>
      <c r="GLY37" s="47"/>
      <c r="GLZ37" s="47"/>
      <c r="GMA37" s="47"/>
      <c r="GMB37" s="47"/>
      <c r="GMC37" s="47"/>
      <c r="GMD37" s="47"/>
      <c r="GME37" s="47"/>
      <c r="GMF37" s="47"/>
      <c r="GMG37" s="47"/>
      <c r="GMH37" s="47"/>
      <c r="GMI37" s="47"/>
      <c r="GMJ37" s="47"/>
      <c r="GMK37" s="47"/>
      <c r="GML37" s="47"/>
      <c r="GMM37" s="47"/>
      <c r="GMN37" s="47"/>
      <c r="GMO37" s="47"/>
      <c r="GMP37" s="47"/>
      <c r="GMQ37" s="47"/>
      <c r="GMR37" s="47"/>
      <c r="GMS37" s="47"/>
      <c r="GMT37" s="47"/>
      <c r="GMU37" s="47"/>
      <c r="GMV37" s="47"/>
      <c r="GMW37" s="47"/>
      <c r="GMX37" s="47"/>
      <c r="GMY37" s="47"/>
      <c r="GMZ37" s="47"/>
      <c r="GNA37" s="47"/>
      <c r="GNB37" s="47"/>
      <c r="GNC37" s="47"/>
      <c r="GND37" s="47"/>
      <c r="GNE37" s="47"/>
      <c r="GNF37" s="47"/>
      <c r="GNG37" s="47"/>
      <c r="GNH37" s="47"/>
      <c r="GNI37" s="47"/>
      <c r="GNJ37" s="47"/>
      <c r="GNK37" s="47"/>
      <c r="GNL37" s="47"/>
      <c r="GNM37" s="47"/>
      <c r="GNN37" s="47"/>
      <c r="GNO37" s="47"/>
      <c r="GNP37" s="47"/>
      <c r="GNQ37" s="47"/>
      <c r="GNR37" s="47"/>
      <c r="GNS37" s="47"/>
      <c r="GNT37" s="47"/>
      <c r="GNU37" s="47"/>
      <c r="GNV37" s="47"/>
      <c r="GNW37" s="47"/>
      <c r="GNX37" s="47"/>
      <c r="GNY37" s="47"/>
      <c r="GNZ37" s="47"/>
      <c r="GOA37" s="47"/>
      <c r="GOB37" s="47"/>
      <c r="GOC37" s="47"/>
      <c r="GOD37" s="47"/>
      <c r="GOE37" s="47"/>
      <c r="GOF37" s="47"/>
      <c r="GOG37" s="47"/>
      <c r="GOH37" s="47"/>
      <c r="GOI37" s="47"/>
      <c r="GOJ37" s="47"/>
      <c r="GOK37" s="47"/>
      <c r="GOL37" s="47"/>
      <c r="GOM37" s="47"/>
      <c r="GON37" s="47"/>
      <c r="GOO37" s="47"/>
      <c r="GOP37" s="47"/>
      <c r="GOQ37" s="47"/>
      <c r="GOR37" s="47"/>
      <c r="GOS37" s="47"/>
      <c r="GOT37" s="47"/>
      <c r="GOU37" s="47"/>
      <c r="GOV37" s="47"/>
      <c r="GOW37" s="47"/>
      <c r="GOX37" s="47"/>
      <c r="GOY37" s="47"/>
      <c r="GOZ37" s="47"/>
      <c r="GPA37" s="47"/>
      <c r="GPB37" s="47"/>
      <c r="GPC37" s="47"/>
      <c r="GPD37" s="47"/>
      <c r="GPE37" s="47"/>
      <c r="GPF37" s="47"/>
      <c r="GPG37" s="47"/>
      <c r="GPH37" s="47"/>
      <c r="GPI37" s="47"/>
      <c r="GPJ37" s="47"/>
      <c r="GPK37" s="47"/>
      <c r="GPL37" s="47"/>
      <c r="GPM37" s="47"/>
      <c r="GPN37" s="47"/>
      <c r="GPO37" s="47"/>
      <c r="GPP37" s="47"/>
      <c r="GPQ37" s="47"/>
      <c r="GPR37" s="47"/>
      <c r="GPS37" s="47"/>
      <c r="GPT37" s="47"/>
      <c r="GPU37" s="47"/>
      <c r="GPV37" s="47"/>
      <c r="GPW37" s="47"/>
      <c r="GPX37" s="47"/>
      <c r="GPY37" s="47"/>
      <c r="GPZ37" s="47"/>
      <c r="GQA37" s="47"/>
      <c r="GQB37" s="47"/>
      <c r="GQC37" s="47"/>
      <c r="GQD37" s="47"/>
      <c r="GQE37" s="47"/>
      <c r="GQF37" s="47"/>
      <c r="GQG37" s="47"/>
      <c r="GQH37" s="47"/>
      <c r="GQI37" s="47"/>
      <c r="GQJ37" s="47"/>
      <c r="GQK37" s="47"/>
      <c r="GQL37" s="47"/>
      <c r="GQM37" s="47"/>
      <c r="GQN37" s="47"/>
      <c r="GQO37" s="47"/>
      <c r="GQP37" s="47"/>
      <c r="GQQ37" s="47"/>
      <c r="GQR37" s="47"/>
      <c r="GQS37" s="47"/>
      <c r="GQT37" s="47"/>
      <c r="GQU37" s="47"/>
      <c r="GQV37" s="47"/>
      <c r="GQW37" s="47"/>
      <c r="GQX37" s="47"/>
      <c r="GQY37" s="47"/>
      <c r="GQZ37" s="47"/>
      <c r="GRA37" s="47"/>
      <c r="GRB37" s="47"/>
      <c r="GRC37" s="47"/>
      <c r="GRD37" s="47"/>
      <c r="GRE37" s="47"/>
      <c r="GRF37" s="47"/>
      <c r="GRG37" s="47"/>
      <c r="GRH37" s="47"/>
      <c r="GRI37" s="47"/>
      <c r="GRJ37" s="47"/>
      <c r="GRK37" s="47"/>
      <c r="GRL37" s="47"/>
      <c r="GRM37" s="47"/>
      <c r="GRN37" s="47"/>
      <c r="GRO37" s="47"/>
      <c r="GRP37" s="47"/>
      <c r="GRQ37" s="47"/>
      <c r="GRR37" s="47"/>
      <c r="GRS37" s="47"/>
      <c r="GRT37" s="47"/>
      <c r="GRU37" s="47"/>
      <c r="GRV37" s="47"/>
      <c r="GRW37" s="47"/>
      <c r="GRX37" s="47"/>
      <c r="GRY37" s="47"/>
      <c r="GRZ37" s="47"/>
      <c r="GSA37" s="47"/>
      <c r="GSB37" s="47"/>
      <c r="GSC37" s="47"/>
      <c r="GSD37" s="47"/>
      <c r="GSE37" s="47"/>
      <c r="GSF37" s="47"/>
      <c r="GSG37" s="47"/>
      <c r="GSH37" s="47"/>
      <c r="GSI37" s="47"/>
      <c r="GSJ37" s="47"/>
      <c r="GSK37" s="47"/>
      <c r="GSL37" s="47"/>
      <c r="GSM37" s="47"/>
      <c r="GSN37" s="47"/>
      <c r="GSO37" s="47"/>
      <c r="GSP37" s="47"/>
      <c r="GSQ37" s="47"/>
      <c r="GSR37" s="47"/>
      <c r="GSS37" s="47"/>
      <c r="GST37" s="47"/>
      <c r="GSU37" s="47"/>
      <c r="GSV37" s="47"/>
      <c r="GSW37" s="47"/>
      <c r="GSX37" s="47"/>
      <c r="GSY37" s="47"/>
      <c r="GSZ37" s="47"/>
      <c r="GTA37" s="47"/>
      <c r="GTB37" s="47"/>
      <c r="GTC37" s="47"/>
      <c r="GTD37" s="47"/>
      <c r="GTE37" s="47"/>
      <c r="GTF37" s="47"/>
      <c r="GTG37" s="47"/>
      <c r="GTH37" s="47"/>
      <c r="GTI37" s="47"/>
      <c r="GTJ37" s="47"/>
      <c r="GTK37" s="47"/>
      <c r="GTL37" s="47"/>
      <c r="GTM37" s="47"/>
      <c r="GTN37" s="47"/>
      <c r="GTO37" s="47"/>
      <c r="GTP37" s="47"/>
      <c r="GTQ37" s="47"/>
      <c r="GTR37" s="47"/>
      <c r="GTS37" s="47"/>
      <c r="GTT37" s="47"/>
      <c r="GTU37" s="47"/>
      <c r="GTV37" s="47"/>
      <c r="GTW37" s="47"/>
      <c r="GTX37" s="47"/>
      <c r="GTY37" s="47"/>
      <c r="GTZ37" s="47"/>
      <c r="GUA37" s="47"/>
      <c r="GUB37" s="47"/>
      <c r="GUC37" s="47"/>
      <c r="GUD37" s="47"/>
      <c r="GUE37" s="47"/>
      <c r="GUF37" s="47"/>
      <c r="GUG37" s="47"/>
      <c r="GUH37" s="47"/>
      <c r="GUI37" s="47"/>
      <c r="GUJ37" s="47"/>
      <c r="GUK37" s="47"/>
      <c r="GUL37" s="47"/>
      <c r="GUM37" s="47"/>
      <c r="GUN37" s="47"/>
      <c r="GUO37" s="47"/>
      <c r="GUP37" s="47"/>
      <c r="GUQ37" s="47"/>
      <c r="GUR37" s="47"/>
      <c r="GUS37" s="47"/>
      <c r="GUT37" s="47"/>
      <c r="GUU37" s="47"/>
      <c r="GUV37" s="47"/>
      <c r="GUW37" s="47"/>
      <c r="GUX37" s="47"/>
      <c r="GUY37" s="47"/>
      <c r="GUZ37" s="47"/>
      <c r="GVA37" s="47"/>
      <c r="GVB37" s="47"/>
      <c r="GVC37" s="47"/>
      <c r="GVD37" s="47"/>
      <c r="GVE37" s="47"/>
      <c r="GVF37" s="47"/>
      <c r="GVG37" s="47"/>
      <c r="GVH37" s="47"/>
      <c r="GVI37" s="47"/>
      <c r="GVJ37" s="47"/>
      <c r="GVK37" s="47"/>
      <c r="GVL37" s="47"/>
      <c r="GVM37" s="47"/>
      <c r="GVN37" s="47"/>
      <c r="GVO37" s="47"/>
      <c r="GVP37" s="47"/>
      <c r="GVQ37" s="47"/>
      <c r="GVR37" s="47"/>
      <c r="GVS37" s="47"/>
      <c r="GVT37" s="47"/>
      <c r="GVU37" s="47"/>
      <c r="GVV37" s="47"/>
      <c r="GVW37" s="47"/>
      <c r="GVX37" s="47"/>
      <c r="GVY37" s="47"/>
      <c r="GVZ37" s="47"/>
      <c r="GWA37" s="47"/>
      <c r="GWB37" s="47"/>
      <c r="GWC37" s="47"/>
      <c r="GWD37" s="47"/>
      <c r="GWE37" s="47"/>
      <c r="GWF37" s="47"/>
      <c r="GWG37" s="47"/>
      <c r="GWH37" s="47"/>
      <c r="GWI37" s="47"/>
      <c r="GWJ37" s="47"/>
      <c r="GWK37" s="47"/>
      <c r="GWL37" s="47"/>
      <c r="GWM37" s="47"/>
      <c r="GWN37" s="47"/>
      <c r="GWO37" s="47"/>
      <c r="GWP37" s="47"/>
      <c r="GWQ37" s="47"/>
      <c r="GWR37" s="47"/>
      <c r="GWS37" s="47"/>
      <c r="GWT37" s="47"/>
      <c r="GWU37" s="47"/>
      <c r="GWV37" s="47"/>
      <c r="GWW37" s="47"/>
      <c r="GWX37" s="47"/>
      <c r="GWY37" s="47"/>
      <c r="GWZ37" s="47"/>
      <c r="GXA37" s="47"/>
      <c r="GXB37" s="47"/>
      <c r="GXC37" s="47"/>
      <c r="GXD37" s="47"/>
      <c r="GXE37" s="47"/>
      <c r="GXF37" s="47"/>
      <c r="GXG37" s="47"/>
      <c r="GXH37" s="47"/>
      <c r="GXI37" s="47"/>
      <c r="GXJ37" s="47"/>
      <c r="GXK37" s="47"/>
      <c r="GXL37" s="47"/>
      <c r="GXM37" s="47"/>
      <c r="GXN37" s="47"/>
      <c r="GXO37" s="47"/>
      <c r="GXP37" s="47"/>
      <c r="GXQ37" s="47"/>
      <c r="GXR37" s="47"/>
      <c r="GXS37" s="47"/>
      <c r="GXT37" s="47"/>
      <c r="GXU37" s="47"/>
      <c r="GXV37" s="47"/>
      <c r="GXW37" s="47"/>
      <c r="GXX37" s="47"/>
      <c r="GXY37" s="47"/>
      <c r="GXZ37" s="47"/>
      <c r="GYA37" s="47"/>
      <c r="GYB37" s="47"/>
      <c r="GYC37" s="47"/>
      <c r="GYD37" s="47"/>
      <c r="GYE37" s="47"/>
      <c r="GYF37" s="47"/>
      <c r="GYG37" s="47"/>
      <c r="GYH37" s="47"/>
      <c r="GYI37" s="47"/>
      <c r="GYJ37" s="47"/>
      <c r="GYK37" s="47"/>
      <c r="GYL37" s="47"/>
      <c r="GYM37" s="47"/>
      <c r="GYN37" s="47"/>
      <c r="GYO37" s="47"/>
      <c r="GYP37" s="47"/>
      <c r="GYQ37" s="47"/>
      <c r="GYR37" s="47"/>
      <c r="GYS37" s="47"/>
      <c r="GYT37" s="47"/>
      <c r="GYU37" s="47"/>
      <c r="GYV37" s="47"/>
      <c r="GYW37" s="47"/>
      <c r="GYX37" s="47"/>
      <c r="GYY37" s="47"/>
      <c r="GYZ37" s="47"/>
      <c r="GZA37" s="47"/>
      <c r="GZB37" s="47"/>
      <c r="GZC37" s="47"/>
      <c r="GZD37" s="47"/>
      <c r="GZE37" s="47"/>
      <c r="GZF37" s="47"/>
      <c r="GZG37" s="47"/>
      <c r="GZH37" s="47"/>
      <c r="GZI37" s="47"/>
      <c r="GZJ37" s="47"/>
      <c r="GZK37" s="47"/>
      <c r="GZL37" s="47"/>
      <c r="GZM37" s="47"/>
      <c r="GZN37" s="47"/>
      <c r="GZO37" s="47"/>
      <c r="GZP37" s="47"/>
      <c r="GZQ37" s="47"/>
      <c r="GZR37" s="47"/>
      <c r="GZS37" s="47"/>
      <c r="GZT37" s="47"/>
      <c r="GZU37" s="47"/>
      <c r="GZV37" s="47"/>
      <c r="GZW37" s="47"/>
      <c r="GZX37" s="47"/>
      <c r="GZY37" s="47"/>
      <c r="GZZ37" s="47"/>
      <c r="HAA37" s="47"/>
      <c r="HAB37" s="47"/>
      <c r="HAC37" s="47"/>
      <c r="HAD37" s="47"/>
      <c r="HAE37" s="47"/>
      <c r="HAF37" s="47"/>
      <c r="HAG37" s="47"/>
      <c r="HAH37" s="47"/>
      <c r="HAI37" s="47"/>
      <c r="HAJ37" s="47"/>
      <c r="HAK37" s="47"/>
      <c r="HAL37" s="47"/>
      <c r="HAM37" s="47"/>
      <c r="HAN37" s="47"/>
      <c r="HAO37" s="47"/>
      <c r="HAP37" s="47"/>
      <c r="HAQ37" s="47"/>
      <c r="HAR37" s="47"/>
      <c r="HAS37" s="47"/>
      <c r="HAT37" s="47"/>
      <c r="HAU37" s="47"/>
      <c r="HAV37" s="47"/>
      <c r="HAW37" s="47"/>
      <c r="HAX37" s="47"/>
      <c r="HAY37" s="47"/>
      <c r="HAZ37" s="47"/>
      <c r="HBA37" s="47"/>
      <c r="HBB37" s="47"/>
      <c r="HBC37" s="47"/>
      <c r="HBD37" s="47"/>
      <c r="HBE37" s="47"/>
      <c r="HBF37" s="47"/>
      <c r="HBG37" s="47"/>
      <c r="HBH37" s="47"/>
      <c r="HBI37" s="47"/>
      <c r="HBJ37" s="47"/>
      <c r="HBK37" s="47"/>
      <c r="HBL37" s="47"/>
      <c r="HBM37" s="47"/>
      <c r="HBN37" s="47"/>
      <c r="HBO37" s="47"/>
      <c r="HBP37" s="47"/>
      <c r="HBQ37" s="47"/>
      <c r="HBR37" s="47"/>
      <c r="HBS37" s="47"/>
      <c r="HBT37" s="47"/>
      <c r="HBU37" s="47"/>
      <c r="HBV37" s="47"/>
      <c r="HBW37" s="47"/>
      <c r="HBX37" s="47"/>
      <c r="HBY37" s="47"/>
      <c r="HBZ37" s="47"/>
      <c r="HCA37" s="47"/>
      <c r="HCB37" s="47"/>
      <c r="HCC37" s="47"/>
      <c r="HCD37" s="47"/>
      <c r="HCE37" s="47"/>
      <c r="HCF37" s="47"/>
      <c r="HCG37" s="47"/>
      <c r="HCH37" s="47"/>
      <c r="HCI37" s="47"/>
      <c r="HCJ37" s="47"/>
      <c r="HCK37" s="47"/>
      <c r="HCL37" s="47"/>
      <c r="HCM37" s="47"/>
      <c r="HCN37" s="47"/>
      <c r="HCO37" s="47"/>
      <c r="HCP37" s="47"/>
      <c r="HCQ37" s="47"/>
      <c r="HCR37" s="47"/>
      <c r="HCS37" s="47"/>
      <c r="HCT37" s="47"/>
      <c r="HCU37" s="47"/>
      <c r="HCV37" s="47"/>
      <c r="HCW37" s="47"/>
      <c r="HCX37" s="47"/>
      <c r="HCY37" s="47"/>
      <c r="HCZ37" s="47"/>
      <c r="HDA37" s="47"/>
      <c r="HDB37" s="47"/>
      <c r="HDC37" s="47"/>
      <c r="HDD37" s="47"/>
      <c r="HDE37" s="47"/>
      <c r="HDF37" s="47"/>
      <c r="HDG37" s="47"/>
      <c r="HDH37" s="47"/>
      <c r="HDI37" s="47"/>
      <c r="HDJ37" s="47"/>
      <c r="HDK37" s="47"/>
      <c r="HDL37" s="47"/>
      <c r="HDM37" s="47"/>
      <c r="HDN37" s="47"/>
      <c r="HDO37" s="47"/>
      <c r="HDP37" s="47"/>
      <c r="HDQ37" s="47"/>
      <c r="HDR37" s="47"/>
      <c r="HDS37" s="47"/>
      <c r="HDT37" s="47"/>
      <c r="HDU37" s="47"/>
      <c r="HDV37" s="47"/>
      <c r="HDW37" s="47"/>
      <c r="HDX37" s="47"/>
      <c r="HDY37" s="47"/>
      <c r="HDZ37" s="47"/>
      <c r="HEA37" s="47"/>
      <c r="HEB37" s="47"/>
      <c r="HEC37" s="47"/>
      <c r="HED37" s="47"/>
      <c r="HEE37" s="47"/>
      <c r="HEF37" s="47"/>
      <c r="HEG37" s="47"/>
      <c r="HEH37" s="47"/>
      <c r="HEI37" s="47"/>
      <c r="HEJ37" s="47"/>
      <c r="HEK37" s="47"/>
      <c r="HEL37" s="47"/>
      <c r="HEM37" s="47"/>
      <c r="HEN37" s="47"/>
      <c r="HEO37" s="47"/>
      <c r="HEP37" s="47"/>
      <c r="HEQ37" s="47"/>
      <c r="HER37" s="47"/>
      <c r="HES37" s="47"/>
      <c r="HET37" s="47"/>
      <c r="HEU37" s="47"/>
      <c r="HEV37" s="47"/>
      <c r="HEW37" s="47"/>
      <c r="HEX37" s="47"/>
      <c r="HEY37" s="47"/>
      <c r="HEZ37" s="47"/>
      <c r="HFA37" s="47"/>
      <c r="HFB37" s="47"/>
      <c r="HFC37" s="47"/>
      <c r="HFD37" s="47"/>
      <c r="HFE37" s="47"/>
      <c r="HFF37" s="47"/>
      <c r="HFG37" s="47"/>
      <c r="HFH37" s="47"/>
      <c r="HFI37" s="47"/>
      <c r="HFJ37" s="47"/>
      <c r="HFK37" s="47"/>
      <c r="HFL37" s="47"/>
      <c r="HFM37" s="47"/>
      <c r="HFN37" s="47"/>
      <c r="HFO37" s="47"/>
      <c r="HFP37" s="47"/>
      <c r="HFQ37" s="47"/>
      <c r="HFR37" s="47"/>
      <c r="HFS37" s="47"/>
      <c r="HFT37" s="47"/>
      <c r="HFU37" s="47"/>
      <c r="HFV37" s="47"/>
      <c r="HFW37" s="47"/>
      <c r="HFX37" s="47"/>
      <c r="HFY37" s="47"/>
      <c r="HFZ37" s="47"/>
      <c r="HGA37" s="47"/>
      <c r="HGB37" s="47"/>
      <c r="HGC37" s="47"/>
      <c r="HGD37" s="47"/>
      <c r="HGE37" s="47"/>
      <c r="HGF37" s="47"/>
      <c r="HGG37" s="47"/>
      <c r="HGH37" s="47"/>
      <c r="HGI37" s="47"/>
      <c r="HGJ37" s="47"/>
      <c r="HGK37" s="47"/>
      <c r="HGL37" s="47"/>
      <c r="HGM37" s="47"/>
      <c r="HGN37" s="47"/>
      <c r="HGO37" s="47"/>
      <c r="HGP37" s="47"/>
      <c r="HGQ37" s="47"/>
      <c r="HGR37" s="47"/>
      <c r="HGS37" s="47"/>
      <c r="HGT37" s="47"/>
      <c r="HGU37" s="47"/>
      <c r="HGV37" s="47"/>
      <c r="HGW37" s="47"/>
      <c r="HGX37" s="47"/>
      <c r="HGY37" s="47"/>
      <c r="HGZ37" s="47"/>
      <c r="HHA37" s="47"/>
      <c r="HHB37" s="47"/>
      <c r="HHC37" s="47"/>
      <c r="HHD37" s="47"/>
      <c r="HHE37" s="47"/>
      <c r="HHF37" s="47"/>
      <c r="HHG37" s="47"/>
      <c r="HHH37" s="47"/>
      <c r="HHI37" s="47"/>
      <c r="HHJ37" s="47"/>
      <c r="HHK37" s="47"/>
      <c r="HHL37" s="47"/>
      <c r="HHM37" s="47"/>
      <c r="HHN37" s="47"/>
      <c r="HHO37" s="47"/>
      <c r="HHP37" s="47"/>
      <c r="HHQ37" s="47"/>
      <c r="HHR37" s="47"/>
      <c r="HHS37" s="47"/>
      <c r="HHT37" s="47"/>
      <c r="HHU37" s="47"/>
      <c r="HHV37" s="47"/>
      <c r="HHW37" s="47"/>
      <c r="HHX37" s="47"/>
      <c r="HHY37" s="47"/>
      <c r="HHZ37" s="47"/>
      <c r="HIA37" s="47"/>
      <c r="HIB37" s="47"/>
      <c r="HIC37" s="47"/>
      <c r="HID37" s="47"/>
      <c r="HIE37" s="47"/>
      <c r="HIF37" s="47"/>
      <c r="HIG37" s="47"/>
      <c r="HIH37" s="47"/>
      <c r="HII37" s="47"/>
      <c r="HIJ37" s="47"/>
      <c r="HIK37" s="47"/>
      <c r="HIL37" s="47"/>
      <c r="HIM37" s="47"/>
      <c r="HIN37" s="47"/>
      <c r="HIO37" s="47"/>
      <c r="HIP37" s="47"/>
      <c r="HIQ37" s="47"/>
      <c r="HIR37" s="47"/>
      <c r="HIS37" s="47"/>
      <c r="HIT37" s="47"/>
      <c r="HIU37" s="47"/>
      <c r="HIV37" s="47"/>
      <c r="HIW37" s="47"/>
      <c r="HIX37" s="47"/>
      <c r="HIY37" s="47"/>
      <c r="HIZ37" s="47"/>
      <c r="HJA37" s="47"/>
      <c r="HJB37" s="47"/>
      <c r="HJC37" s="47"/>
      <c r="HJD37" s="47"/>
      <c r="HJE37" s="47"/>
      <c r="HJF37" s="47"/>
      <c r="HJG37" s="47"/>
      <c r="HJH37" s="47"/>
      <c r="HJI37" s="47"/>
      <c r="HJJ37" s="47"/>
      <c r="HJK37" s="47"/>
      <c r="HJL37" s="47"/>
      <c r="HJM37" s="47"/>
      <c r="HJN37" s="47"/>
      <c r="HJO37" s="47"/>
      <c r="HJP37" s="47"/>
      <c r="HJQ37" s="47"/>
      <c r="HJR37" s="47"/>
      <c r="HJS37" s="47"/>
      <c r="HJT37" s="47"/>
      <c r="HJU37" s="47"/>
      <c r="HJV37" s="47"/>
      <c r="HJW37" s="47"/>
      <c r="HJX37" s="47"/>
      <c r="HJY37" s="47"/>
      <c r="HJZ37" s="47"/>
      <c r="HKA37" s="47"/>
      <c r="HKB37" s="47"/>
      <c r="HKC37" s="47"/>
      <c r="HKD37" s="47"/>
      <c r="HKE37" s="47"/>
      <c r="HKF37" s="47"/>
      <c r="HKG37" s="47"/>
      <c r="HKH37" s="47"/>
      <c r="HKI37" s="47"/>
      <c r="HKJ37" s="47"/>
      <c r="HKK37" s="47"/>
      <c r="HKL37" s="47"/>
      <c r="HKM37" s="47"/>
      <c r="HKN37" s="47"/>
      <c r="HKO37" s="47"/>
      <c r="HKP37" s="47"/>
      <c r="HKQ37" s="47"/>
      <c r="HKR37" s="47"/>
      <c r="HKS37" s="47"/>
      <c r="HKT37" s="47"/>
      <c r="HKU37" s="47"/>
      <c r="HKV37" s="47"/>
      <c r="HKW37" s="47"/>
      <c r="HKX37" s="47"/>
      <c r="HKY37" s="47"/>
      <c r="HKZ37" s="47"/>
      <c r="HLA37" s="47"/>
      <c r="HLB37" s="47"/>
      <c r="HLC37" s="47"/>
      <c r="HLD37" s="47"/>
      <c r="HLE37" s="47"/>
      <c r="HLF37" s="47"/>
      <c r="HLG37" s="47"/>
      <c r="HLH37" s="47"/>
      <c r="HLI37" s="47"/>
      <c r="HLJ37" s="47"/>
      <c r="HLK37" s="47"/>
      <c r="HLL37" s="47"/>
      <c r="HLM37" s="47"/>
      <c r="HLN37" s="47"/>
      <c r="HLO37" s="47"/>
      <c r="HLP37" s="47"/>
      <c r="HLQ37" s="47"/>
      <c r="HLR37" s="47"/>
      <c r="HLS37" s="47"/>
      <c r="HLT37" s="47"/>
      <c r="HLU37" s="47"/>
      <c r="HLV37" s="47"/>
      <c r="HLW37" s="47"/>
      <c r="HLX37" s="47"/>
      <c r="HLY37" s="47"/>
      <c r="HLZ37" s="47"/>
      <c r="HMA37" s="47"/>
      <c r="HMB37" s="47"/>
      <c r="HMC37" s="47"/>
      <c r="HMD37" s="47"/>
      <c r="HME37" s="47"/>
      <c r="HMF37" s="47"/>
      <c r="HMG37" s="47"/>
      <c r="HMH37" s="47"/>
      <c r="HMI37" s="47"/>
      <c r="HMJ37" s="47"/>
      <c r="HMK37" s="47"/>
      <c r="HML37" s="47"/>
      <c r="HMM37" s="47"/>
      <c r="HMN37" s="47"/>
      <c r="HMO37" s="47"/>
      <c r="HMP37" s="47"/>
      <c r="HMQ37" s="47"/>
      <c r="HMR37" s="47"/>
      <c r="HMS37" s="47"/>
      <c r="HMT37" s="47"/>
      <c r="HMU37" s="47"/>
      <c r="HMV37" s="47"/>
      <c r="HMW37" s="47"/>
      <c r="HMX37" s="47"/>
      <c r="HMY37" s="47"/>
      <c r="HMZ37" s="47"/>
      <c r="HNA37" s="47"/>
      <c r="HNB37" s="47"/>
      <c r="HNC37" s="47"/>
      <c r="HND37" s="47"/>
      <c r="HNE37" s="47"/>
      <c r="HNF37" s="47"/>
      <c r="HNG37" s="47"/>
      <c r="HNH37" s="47"/>
      <c r="HNI37" s="47"/>
      <c r="HNJ37" s="47"/>
      <c r="HNK37" s="47"/>
      <c r="HNL37" s="47"/>
      <c r="HNM37" s="47"/>
      <c r="HNN37" s="47"/>
      <c r="HNO37" s="47"/>
      <c r="HNP37" s="47"/>
      <c r="HNQ37" s="47"/>
      <c r="HNR37" s="47"/>
      <c r="HNS37" s="47"/>
      <c r="HNT37" s="47"/>
      <c r="HNU37" s="47"/>
      <c r="HNV37" s="47"/>
      <c r="HNW37" s="47"/>
      <c r="HNX37" s="47"/>
      <c r="HNY37" s="47"/>
      <c r="HNZ37" s="47"/>
      <c r="HOA37" s="47"/>
      <c r="HOB37" s="47"/>
      <c r="HOC37" s="47"/>
      <c r="HOD37" s="47"/>
      <c r="HOE37" s="47"/>
      <c r="HOF37" s="47"/>
      <c r="HOG37" s="47"/>
      <c r="HOH37" s="47"/>
      <c r="HOI37" s="47"/>
      <c r="HOJ37" s="47"/>
      <c r="HOK37" s="47"/>
      <c r="HOL37" s="47"/>
      <c r="HOM37" s="47"/>
      <c r="HON37" s="47"/>
      <c r="HOO37" s="47"/>
      <c r="HOP37" s="47"/>
      <c r="HOQ37" s="47"/>
      <c r="HOR37" s="47"/>
      <c r="HOS37" s="47"/>
      <c r="HOT37" s="47"/>
      <c r="HOU37" s="47"/>
      <c r="HOV37" s="47"/>
      <c r="HOW37" s="47"/>
      <c r="HOX37" s="47"/>
      <c r="HOY37" s="47"/>
      <c r="HOZ37" s="47"/>
      <c r="HPA37" s="47"/>
      <c r="HPB37" s="47"/>
      <c r="HPC37" s="47"/>
      <c r="HPD37" s="47"/>
      <c r="HPE37" s="47"/>
      <c r="HPF37" s="47"/>
      <c r="HPG37" s="47"/>
      <c r="HPH37" s="47"/>
      <c r="HPI37" s="47"/>
      <c r="HPJ37" s="47"/>
      <c r="HPK37" s="47"/>
      <c r="HPL37" s="47"/>
      <c r="HPM37" s="47"/>
      <c r="HPN37" s="47"/>
      <c r="HPO37" s="47"/>
      <c r="HPP37" s="47"/>
      <c r="HPQ37" s="47"/>
      <c r="HPR37" s="47"/>
      <c r="HPS37" s="47"/>
      <c r="HPT37" s="47"/>
      <c r="HPU37" s="47"/>
      <c r="HPV37" s="47"/>
      <c r="HPW37" s="47"/>
      <c r="HPX37" s="47"/>
      <c r="HPY37" s="47"/>
      <c r="HPZ37" s="47"/>
      <c r="HQA37" s="47"/>
      <c r="HQB37" s="47"/>
      <c r="HQC37" s="47"/>
      <c r="HQD37" s="47"/>
      <c r="HQE37" s="47"/>
      <c r="HQF37" s="47"/>
      <c r="HQG37" s="47"/>
      <c r="HQH37" s="47"/>
      <c r="HQI37" s="47"/>
      <c r="HQJ37" s="47"/>
      <c r="HQK37" s="47"/>
      <c r="HQL37" s="47"/>
      <c r="HQM37" s="47"/>
      <c r="HQN37" s="47"/>
      <c r="HQO37" s="47"/>
      <c r="HQP37" s="47"/>
      <c r="HQQ37" s="47"/>
      <c r="HQR37" s="47"/>
      <c r="HQS37" s="47"/>
      <c r="HQT37" s="47"/>
      <c r="HQU37" s="47"/>
      <c r="HQV37" s="47"/>
      <c r="HQW37" s="47"/>
      <c r="HQX37" s="47"/>
      <c r="HQY37" s="47"/>
      <c r="HQZ37" s="47"/>
      <c r="HRA37" s="47"/>
      <c r="HRB37" s="47"/>
      <c r="HRC37" s="47"/>
      <c r="HRD37" s="47"/>
      <c r="HRE37" s="47"/>
      <c r="HRF37" s="47"/>
      <c r="HRG37" s="47"/>
      <c r="HRH37" s="47"/>
      <c r="HRI37" s="47"/>
      <c r="HRJ37" s="47"/>
      <c r="HRK37" s="47"/>
      <c r="HRL37" s="47"/>
      <c r="HRM37" s="47"/>
      <c r="HRN37" s="47"/>
      <c r="HRO37" s="47"/>
      <c r="HRP37" s="47"/>
      <c r="HRQ37" s="47"/>
      <c r="HRR37" s="47"/>
      <c r="HRS37" s="47"/>
      <c r="HRT37" s="47"/>
      <c r="HRU37" s="47"/>
      <c r="HRV37" s="47"/>
      <c r="HRW37" s="47"/>
      <c r="HRX37" s="47"/>
      <c r="HRY37" s="47"/>
      <c r="HRZ37" s="47"/>
      <c r="HSA37" s="47"/>
      <c r="HSB37" s="47"/>
      <c r="HSC37" s="47"/>
      <c r="HSD37" s="47"/>
      <c r="HSE37" s="47"/>
      <c r="HSF37" s="47"/>
      <c r="HSG37" s="47"/>
      <c r="HSH37" s="47"/>
      <c r="HSI37" s="47"/>
      <c r="HSJ37" s="47"/>
      <c r="HSK37" s="47"/>
      <c r="HSL37" s="47"/>
      <c r="HSM37" s="47"/>
      <c r="HSN37" s="47"/>
      <c r="HSO37" s="47"/>
      <c r="HSP37" s="47"/>
      <c r="HSQ37" s="47"/>
      <c r="HSR37" s="47"/>
      <c r="HSS37" s="47"/>
      <c r="HST37" s="47"/>
      <c r="HSU37" s="47"/>
      <c r="HSV37" s="47"/>
      <c r="HSW37" s="47"/>
      <c r="HSX37" s="47"/>
      <c r="HSY37" s="47"/>
      <c r="HSZ37" s="47"/>
      <c r="HTA37" s="47"/>
      <c r="HTB37" s="47"/>
      <c r="HTC37" s="47"/>
      <c r="HTD37" s="47"/>
      <c r="HTE37" s="47"/>
      <c r="HTF37" s="47"/>
      <c r="HTG37" s="47"/>
      <c r="HTH37" s="47"/>
      <c r="HTI37" s="47"/>
      <c r="HTJ37" s="47"/>
      <c r="HTK37" s="47"/>
      <c r="HTL37" s="47"/>
      <c r="HTM37" s="47"/>
      <c r="HTN37" s="47"/>
      <c r="HTO37" s="47"/>
      <c r="HTP37" s="47"/>
      <c r="HTQ37" s="47"/>
      <c r="HTR37" s="47"/>
      <c r="HTS37" s="47"/>
      <c r="HTT37" s="47"/>
      <c r="HTU37" s="47"/>
      <c r="HTV37" s="47"/>
      <c r="HTW37" s="47"/>
      <c r="HTX37" s="47"/>
      <c r="HTY37" s="47"/>
      <c r="HTZ37" s="47"/>
      <c r="HUA37" s="47"/>
      <c r="HUB37" s="47"/>
      <c r="HUC37" s="47"/>
      <c r="HUD37" s="47"/>
      <c r="HUE37" s="47"/>
      <c r="HUF37" s="47"/>
      <c r="HUG37" s="47"/>
      <c r="HUH37" s="47"/>
      <c r="HUI37" s="47"/>
      <c r="HUJ37" s="47"/>
      <c r="HUK37" s="47"/>
      <c r="HUL37" s="47"/>
      <c r="HUM37" s="47"/>
      <c r="HUN37" s="47"/>
      <c r="HUO37" s="47"/>
      <c r="HUP37" s="47"/>
      <c r="HUQ37" s="47"/>
      <c r="HUR37" s="47"/>
      <c r="HUS37" s="47"/>
      <c r="HUT37" s="47"/>
      <c r="HUU37" s="47"/>
      <c r="HUV37" s="47"/>
      <c r="HUW37" s="47"/>
      <c r="HUX37" s="47"/>
      <c r="HUY37" s="47"/>
      <c r="HUZ37" s="47"/>
      <c r="HVA37" s="47"/>
      <c r="HVB37" s="47"/>
      <c r="HVC37" s="47"/>
      <c r="HVD37" s="47"/>
      <c r="HVE37" s="47"/>
      <c r="HVF37" s="47"/>
      <c r="HVG37" s="47"/>
      <c r="HVH37" s="47"/>
      <c r="HVI37" s="47"/>
      <c r="HVJ37" s="47"/>
      <c r="HVK37" s="47"/>
      <c r="HVL37" s="47"/>
      <c r="HVM37" s="47"/>
      <c r="HVN37" s="47"/>
      <c r="HVO37" s="47"/>
      <c r="HVP37" s="47"/>
      <c r="HVQ37" s="47"/>
      <c r="HVR37" s="47"/>
      <c r="HVS37" s="47"/>
      <c r="HVT37" s="47"/>
      <c r="HVU37" s="47"/>
      <c r="HVV37" s="47"/>
      <c r="HVW37" s="47"/>
      <c r="HVX37" s="47"/>
      <c r="HVY37" s="47"/>
      <c r="HVZ37" s="47"/>
      <c r="HWA37" s="47"/>
      <c r="HWB37" s="47"/>
      <c r="HWC37" s="47"/>
      <c r="HWD37" s="47"/>
      <c r="HWE37" s="47"/>
      <c r="HWF37" s="47"/>
      <c r="HWG37" s="47"/>
      <c r="HWH37" s="47"/>
      <c r="HWI37" s="47"/>
      <c r="HWJ37" s="47"/>
      <c r="HWK37" s="47"/>
      <c r="HWL37" s="47"/>
      <c r="HWM37" s="47"/>
      <c r="HWN37" s="47"/>
      <c r="HWO37" s="47"/>
      <c r="HWP37" s="47"/>
      <c r="HWQ37" s="47"/>
      <c r="HWR37" s="47"/>
      <c r="HWS37" s="47"/>
      <c r="HWT37" s="47"/>
      <c r="HWU37" s="47"/>
      <c r="HWV37" s="47"/>
      <c r="HWW37" s="47"/>
      <c r="HWX37" s="47"/>
      <c r="HWY37" s="47"/>
      <c r="HWZ37" s="47"/>
      <c r="HXA37" s="47"/>
      <c r="HXB37" s="47"/>
      <c r="HXC37" s="47"/>
      <c r="HXD37" s="47"/>
      <c r="HXE37" s="47"/>
      <c r="HXF37" s="47"/>
      <c r="HXG37" s="47"/>
      <c r="HXH37" s="47"/>
      <c r="HXI37" s="47"/>
      <c r="HXJ37" s="47"/>
      <c r="HXK37" s="47"/>
      <c r="HXL37" s="47"/>
      <c r="HXM37" s="47"/>
      <c r="HXN37" s="47"/>
      <c r="HXO37" s="47"/>
      <c r="HXP37" s="47"/>
      <c r="HXQ37" s="47"/>
      <c r="HXR37" s="47"/>
      <c r="HXS37" s="47"/>
      <c r="HXT37" s="47"/>
      <c r="HXU37" s="47"/>
      <c r="HXV37" s="47"/>
      <c r="HXW37" s="47"/>
      <c r="HXX37" s="47"/>
      <c r="HXY37" s="47"/>
      <c r="HXZ37" s="47"/>
      <c r="HYA37" s="47"/>
      <c r="HYB37" s="47"/>
      <c r="HYC37" s="47"/>
      <c r="HYD37" s="47"/>
      <c r="HYE37" s="47"/>
      <c r="HYF37" s="47"/>
      <c r="HYG37" s="47"/>
      <c r="HYH37" s="47"/>
      <c r="HYI37" s="47"/>
      <c r="HYJ37" s="47"/>
      <c r="HYK37" s="47"/>
      <c r="HYL37" s="47"/>
      <c r="HYM37" s="47"/>
      <c r="HYN37" s="47"/>
      <c r="HYO37" s="47"/>
      <c r="HYP37" s="47"/>
      <c r="HYQ37" s="47"/>
      <c r="HYR37" s="47"/>
      <c r="HYS37" s="47"/>
      <c r="HYT37" s="47"/>
      <c r="HYU37" s="47"/>
      <c r="HYV37" s="47"/>
      <c r="HYW37" s="47"/>
      <c r="HYX37" s="47"/>
      <c r="HYY37" s="47"/>
      <c r="HYZ37" s="47"/>
      <c r="HZA37" s="47"/>
      <c r="HZB37" s="47"/>
      <c r="HZC37" s="47"/>
      <c r="HZD37" s="47"/>
      <c r="HZE37" s="47"/>
      <c r="HZF37" s="47"/>
      <c r="HZG37" s="47"/>
      <c r="HZH37" s="47"/>
      <c r="HZI37" s="47"/>
      <c r="HZJ37" s="47"/>
      <c r="HZK37" s="47"/>
      <c r="HZL37" s="47"/>
      <c r="HZM37" s="47"/>
      <c r="HZN37" s="47"/>
      <c r="HZO37" s="47"/>
      <c r="HZP37" s="47"/>
      <c r="HZQ37" s="47"/>
      <c r="HZR37" s="47"/>
      <c r="HZS37" s="47"/>
      <c r="HZT37" s="47"/>
      <c r="HZU37" s="47"/>
      <c r="HZV37" s="47"/>
      <c r="HZW37" s="47"/>
      <c r="HZX37" s="47"/>
      <c r="HZY37" s="47"/>
      <c r="HZZ37" s="47"/>
      <c r="IAA37" s="47"/>
      <c r="IAB37" s="47"/>
      <c r="IAC37" s="47"/>
      <c r="IAD37" s="47"/>
      <c r="IAE37" s="47"/>
      <c r="IAF37" s="47"/>
      <c r="IAG37" s="47"/>
      <c r="IAH37" s="47"/>
      <c r="IAI37" s="47"/>
      <c r="IAJ37" s="47"/>
      <c r="IAK37" s="47"/>
      <c r="IAL37" s="47"/>
      <c r="IAM37" s="47"/>
      <c r="IAN37" s="47"/>
      <c r="IAO37" s="47"/>
      <c r="IAP37" s="47"/>
      <c r="IAQ37" s="47"/>
      <c r="IAR37" s="47"/>
      <c r="IAS37" s="47"/>
      <c r="IAT37" s="47"/>
      <c r="IAU37" s="47"/>
      <c r="IAV37" s="47"/>
      <c r="IAW37" s="47"/>
      <c r="IAX37" s="47"/>
      <c r="IAY37" s="47"/>
      <c r="IAZ37" s="47"/>
      <c r="IBA37" s="47"/>
      <c r="IBB37" s="47"/>
      <c r="IBC37" s="47"/>
      <c r="IBD37" s="47"/>
      <c r="IBE37" s="47"/>
      <c r="IBF37" s="47"/>
      <c r="IBG37" s="47"/>
      <c r="IBH37" s="47"/>
      <c r="IBI37" s="47"/>
      <c r="IBJ37" s="47"/>
      <c r="IBK37" s="47"/>
      <c r="IBL37" s="47"/>
      <c r="IBM37" s="47"/>
      <c r="IBN37" s="47"/>
      <c r="IBO37" s="47"/>
      <c r="IBP37" s="47"/>
      <c r="IBQ37" s="47"/>
      <c r="IBR37" s="47"/>
      <c r="IBS37" s="47"/>
      <c r="IBT37" s="47"/>
      <c r="IBU37" s="47"/>
      <c r="IBV37" s="47"/>
      <c r="IBW37" s="47"/>
      <c r="IBX37" s="47"/>
      <c r="IBY37" s="47"/>
      <c r="IBZ37" s="47"/>
      <c r="ICA37" s="47"/>
      <c r="ICB37" s="47"/>
      <c r="ICC37" s="47"/>
      <c r="ICD37" s="47"/>
      <c r="ICE37" s="47"/>
      <c r="ICF37" s="47"/>
      <c r="ICG37" s="47"/>
      <c r="ICH37" s="47"/>
      <c r="ICI37" s="47"/>
      <c r="ICJ37" s="47"/>
      <c r="ICK37" s="47"/>
      <c r="ICL37" s="47"/>
      <c r="ICM37" s="47"/>
      <c r="ICN37" s="47"/>
      <c r="ICO37" s="47"/>
      <c r="ICP37" s="47"/>
      <c r="ICQ37" s="47"/>
      <c r="ICR37" s="47"/>
      <c r="ICS37" s="47"/>
      <c r="ICT37" s="47"/>
      <c r="ICU37" s="47"/>
      <c r="ICV37" s="47"/>
      <c r="ICW37" s="47"/>
      <c r="ICX37" s="47"/>
      <c r="ICY37" s="47"/>
      <c r="ICZ37" s="47"/>
      <c r="IDA37" s="47"/>
      <c r="IDB37" s="47"/>
      <c r="IDC37" s="47"/>
      <c r="IDD37" s="47"/>
      <c r="IDE37" s="47"/>
      <c r="IDF37" s="47"/>
      <c r="IDG37" s="47"/>
      <c r="IDH37" s="47"/>
      <c r="IDI37" s="47"/>
      <c r="IDJ37" s="47"/>
      <c r="IDK37" s="47"/>
      <c r="IDL37" s="47"/>
      <c r="IDM37" s="47"/>
      <c r="IDN37" s="47"/>
      <c r="IDO37" s="47"/>
      <c r="IDP37" s="47"/>
      <c r="IDQ37" s="47"/>
      <c r="IDR37" s="47"/>
      <c r="IDS37" s="47"/>
      <c r="IDT37" s="47"/>
      <c r="IDU37" s="47"/>
      <c r="IDV37" s="47"/>
      <c r="IDW37" s="47"/>
      <c r="IDX37" s="47"/>
      <c r="IDY37" s="47"/>
      <c r="IDZ37" s="47"/>
      <c r="IEA37" s="47"/>
      <c r="IEB37" s="47"/>
      <c r="IEC37" s="47"/>
      <c r="IED37" s="47"/>
      <c r="IEE37" s="47"/>
      <c r="IEF37" s="47"/>
      <c r="IEG37" s="47"/>
      <c r="IEH37" s="47"/>
      <c r="IEI37" s="47"/>
      <c r="IEJ37" s="47"/>
      <c r="IEK37" s="47"/>
      <c r="IEL37" s="47"/>
      <c r="IEM37" s="47"/>
      <c r="IEN37" s="47"/>
      <c r="IEO37" s="47"/>
      <c r="IEP37" s="47"/>
      <c r="IEQ37" s="47"/>
      <c r="IER37" s="47"/>
      <c r="IES37" s="47"/>
      <c r="IET37" s="47"/>
      <c r="IEU37" s="47"/>
      <c r="IEV37" s="47"/>
      <c r="IEW37" s="47"/>
      <c r="IEX37" s="47"/>
      <c r="IEY37" s="47"/>
      <c r="IEZ37" s="47"/>
      <c r="IFA37" s="47"/>
      <c r="IFB37" s="47"/>
      <c r="IFC37" s="47"/>
      <c r="IFD37" s="47"/>
      <c r="IFE37" s="47"/>
      <c r="IFF37" s="47"/>
      <c r="IFG37" s="47"/>
      <c r="IFH37" s="47"/>
      <c r="IFI37" s="47"/>
      <c r="IFJ37" s="47"/>
      <c r="IFK37" s="47"/>
      <c r="IFL37" s="47"/>
      <c r="IFM37" s="47"/>
      <c r="IFN37" s="47"/>
      <c r="IFO37" s="47"/>
      <c r="IFP37" s="47"/>
      <c r="IFQ37" s="47"/>
      <c r="IFR37" s="47"/>
      <c r="IFS37" s="47"/>
      <c r="IFT37" s="47"/>
      <c r="IFU37" s="47"/>
      <c r="IFV37" s="47"/>
      <c r="IFW37" s="47"/>
      <c r="IFX37" s="47"/>
      <c r="IFY37" s="47"/>
      <c r="IFZ37" s="47"/>
      <c r="IGA37" s="47"/>
      <c r="IGB37" s="47"/>
      <c r="IGC37" s="47"/>
      <c r="IGD37" s="47"/>
      <c r="IGE37" s="47"/>
      <c r="IGF37" s="47"/>
      <c r="IGG37" s="47"/>
      <c r="IGH37" s="47"/>
      <c r="IGI37" s="47"/>
      <c r="IGJ37" s="47"/>
      <c r="IGK37" s="47"/>
      <c r="IGL37" s="47"/>
      <c r="IGM37" s="47"/>
      <c r="IGN37" s="47"/>
      <c r="IGO37" s="47"/>
      <c r="IGP37" s="47"/>
      <c r="IGQ37" s="47"/>
      <c r="IGR37" s="47"/>
      <c r="IGS37" s="47"/>
      <c r="IGT37" s="47"/>
      <c r="IGU37" s="47"/>
      <c r="IGV37" s="47"/>
      <c r="IGW37" s="47"/>
      <c r="IGX37" s="47"/>
      <c r="IGY37" s="47"/>
      <c r="IGZ37" s="47"/>
      <c r="IHA37" s="47"/>
      <c r="IHB37" s="47"/>
      <c r="IHC37" s="47"/>
      <c r="IHD37" s="47"/>
      <c r="IHE37" s="47"/>
      <c r="IHF37" s="47"/>
      <c r="IHG37" s="47"/>
      <c r="IHH37" s="47"/>
      <c r="IHI37" s="47"/>
      <c r="IHJ37" s="47"/>
      <c r="IHK37" s="47"/>
      <c r="IHL37" s="47"/>
      <c r="IHM37" s="47"/>
      <c r="IHN37" s="47"/>
      <c r="IHO37" s="47"/>
      <c r="IHP37" s="47"/>
      <c r="IHQ37" s="47"/>
      <c r="IHR37" s="47"/>
      <c r="IHS37" s="47"/>
      <c r="IHT37" s="47"/>
      <c r="IHU37" s="47"/>
      <c r="IHV37" s="47"/>
      <c r="IHW37" s="47"/>
      <c r="IHX37" s="47"/>
      <c r="IHY37" s="47"/>
      <c r="IHZ37" s="47"/>
      <c r="IIA37" s="47"/>
      <c r="IIB37" s="47"/>
      <c r="IIC37" s="47"/>
      <c r="IID37" s="47"/>
      <c r="IIE37" s="47"/>
      <c r="IIF37" s="47"/>
      <c r="IIG37" s="47"/>
      <c r="IIH37" s="47"/>
      <c r="III37" s="47"/>
      <c r="IIJ37" s="47"/>
      <c r="IIK37" s="47"/>
      <c r="IIL37" s="47"/>
      <c r="IIM37" s="47"/>
      <c r="IIN37" s="47"/>
      <c r="IIO37" s="47"/>
      <c r="IIP37" s="47"/>
      <c r="IIQ37" s="47"/>
      <c r="IIR37" s="47"/>
      <c r="IIS37" s="47"/>
      <c r="IIT37" s="47"/>
      <c r="IIU37" s="47"/>
      <c r="IIV37" s="47"/>
      <c r="IIW37" s="47"/>
      <c r="IIX37" s="47"/>
      <c r="IIY37" s="47"/>
      <c r="IIZ37" s="47"/>
      <c r="IJA37" s="47"/>
      <c r="IJB37" s="47"/>
      <c r="IJC37" s="47"/>
      <c r="IJD37" s="47"/>
      <c r="IJE37" s="47"/>
      <c r="IJF37" s="47"/>
      <c r="IJG37" s="47"/>
      <c r="IJH37" s="47"/>
      <c r="IJI37" s="47"/>
      <c r="IJJ37" s="47"/>
      <c r="IJK37" s="47"/>
      <c r="IJL37" s="47"/>
      <c r="IJM37" s="47"/>
      <c r="IJN37" s="47"/>
      <c r="IJO37" s="47"/>
      <c r="IJP37" s="47"/>
      <c r="IJQ37" s="47"/>
      <c r="IJR37" s="47"/>
      <c r="IJS37" s="47"/>
      <c r="IJT37" s="47"/>
      <c r="IJU37" s="47"/>
      <c r="IJV37" s="47"/>
      <c r="IJW37" s="47"/>
      <c r="IJX37" s="47"/>
      <c r="IJY37" s="47"/>
      <c r="IJZ37" s="47"/>
      <c r="IKA37" s="47"/>
      <c r="IKB37" s="47"/>
      <c r="IKC37" s="47"/>
      <c r="IKD37" s="47"/>
      <c r="IKE37" s="47"/>
      <c r="IKF37" s="47"/>
      <c r="IKG37" s="47"/>
      <c r="IKH37" s="47"/>
      <c r="IKI37" s="47"/>
      <c r="IKJ37" s="47"/>
      <c r="IKK37" s="47"/>
      <c r="IKL37" s="47"/>
      <c r="IKM37" s="47"/>
      <c r="IKN37" s="47"/>
      <c r="IKO37" s="47"/>
      <c r="IKP37" s="47"/>
      <c r="IKQ37" s="47"/>
      <c r="IKR37" s="47"/>
      <c r="IKS37" s="47"/>
      <c r="IKT37" s="47"/>
      <c r="IKU37" s="47"/>
      <c r="IKV37" s="47"/>
      <c r="IKW37" s="47"/>
      <c r="IKX37" s="47"/>
      <c r="IKY37" s="47"/>
      <c r="IKZ37" s="47"/>
      <c r="ILA37" s="47"/>
      <c r="ILB37" s="47"/>
      <c r="ILC37" s="47"/>
      <c r="ILD37" s="47"/>
      <c r="ILE37" s="47"/>
      <c r="ILF37" s="47"/>
      <c r="ILG37" s="47"/>
      <c r="ILH37" s="47"/>
      <c r="ILI37" s="47"/>
      <c r="ILJ37" s="47"/>
      <c r="ILK37" s="47"/>
      <c r="ILL37" s="47"/>
      <c r="ILM37" s="47"/>
      <c r="ILN37" s="47"/>
      <c r="ILO37" s="47"/>
      <c r="ILP37" s="47"/>
      <c r="ILQ37" s="47"/>
      <c r="ILR37" s="47"/>
      <c r="ILS37" s="47"/>
      <c r="ILT37" s="47"/>
      <c r="ILU37" s="47"/>
      <c r="ILV37" s="47"/>
      <c r="ILW37" s="47"/>
      <c r="ILX37" s="47"/>
      <c r="ILY37" s="47"/>
      <c r="ILZ37" s="47"/>
      <c r="IMA37" s="47"/>
      <c r="IMB37" s="47"/>
      <c r="IMC37" s="47"/>
      <c r="IMD37" s="47"/>
      <c r="IME37" s="47"/>
      <c r="IMF37" s="47"/>
      <c r="IMG37" s="47"/>
      <c r="IMH37" s="47"/>
      <c r="IMI37" s="47"/>
      <c r="IMJ37" s="47"/>
      <c r="IMK37" s="47"/>
      <c r="IML37" s="47"/>
      <c r="IMM37" s="47"/>
      <c r="IMN37" s="47"/>
      <c r="IMO37" s="47"/>
      <c r="IMP37" s="47"/>
      <c r="IMQ37" s="47"/>
      <c r="IMR37" s="47"/>
      <c r="IMS37" s="47"/>
      <c r="IMT37" s="47"/>
      <c r="IMU37" s="47"/>
      <c r="IMV37" s="47"/>
      <c r="IMW37" s="47"/>
      <c r="IMX37" s="47"/>
      <c r="IMY37" s="47"/>
      <c r="IMZ37" s="47"/>
      <c r="INA37" s="47"/>
      <c r="INB37" s="47"/>
      <c r="INC37" s="47"/>
      <c r="IND37" s="47"/>
      <c r="INE37" s="47"/>
      <c r="INF37" s="47"/>
      <c r="ING37" s="47"/>
      <c r="INH37" s="47"/>
      <c r="INI37" s="47"/>
      <c r="INJ37" s="47"/>
      <c r="INK37" s="47"/>
      <c r="INL37" s="47"/>
      <c r="INM37" s="47"/>
      <c r="INN37" s="47"/>
      <c r="INO37" s="47"/>
      <c r="INP37" s="47"/>
      <c r="INQ37" s="47"/>
      <c r="INR37" s="47"/>
      <c r="INS37" s="47"/>
      <c r="INT37" s="47"/>
      <c r="INU37" s="47"/>
      <c r="INV37" s="47"/>
      <c r="INW37" s="47"/>
      <c r="INX37" s="47"/>
      <c r="INY37" s="47"/>
      <c r="INZ37" s="47"/>
      <c r="IOA37" s="47"/>
      <c r="IOB37" s="47"/>
      <c r="IOC37" s="47"/>
      <c r="IOD37" s="47"/>
      <c r="IOE37" s="47"/>
      <c r="IOF37" s="47"/>
      <c r="IOG37" s="47"/>
      <c r="IOH37" s="47"/>
      <c r="IOI37" s="47"/>
      <c r="IOJ37" s="47"/>
      <c r="IOK37" s="47"/>
      <c r="IOL37" s="47"/>
      <c r="IOM37" s="47"/>
      <c r="ION37" s="47"/>
      <c r="IOO37" s="47"/>
      <c r="IOP37" s="47"/>
      <c r="IOQ37" s="47"/>
      <c r="IOR37" s="47"/>
      <c r="IOS37" s="47"/>
      <c r="IOT37" s="47"/>
      <c r="IOU37" s="47"/>
      <c r="IOV37" s="47"/>
      <c r="IOW37" s="47"/>
      <c r="IOX37" s="47"/>
      <c r="IOY37" s="47"/>
      <c r="IOZ37" s="47"/>
      <c r="IPA37" s="47"/>
      <c r="IPB37" s="47"/>
      <c r="IPC37" s="47"/>
      <c r="IPD37" s="47"/>
      <c r="IPE37" s="47"/>
      <c r="IPF37" s="47"/>
      <c r="IPG37" s="47"/>
      <c r="IPH37" s="47"/>
      <c r="IPI37" s="47"/>
      <c r="IPJ37" s="47"/>
      <c r="IPK37" s="47"/>
      <c r="IPL37" s="47"/>
      <c r="IPM37" s="47"/>
      <c r="IPN37" s="47"/>
      <c r="IPO37" s="47"/>
      <c r="IPP37" s="47"/>
      <c r="IPQ37" s="47"/>
      <c r="IPR37" s="47"/>
      <c r="IPS37" s="47"/>
      <c r="IPT37" s="47"/>
      <c r="IPU37" s="47"/>
      <c r="IPV37" s="47"/>
      <c r="IPW37" s="47"/>
      <c r="IPX37" s="47"/>
      <c r="IPY37" s="47"/>
      <c r="IPZ37" s="47"/>
      <c r="IQA37" s="47"/>
      <c r="IQB37" s="47"/>
      <c r="IQC37" s="47"/>
      <c r="IQD37" s="47"/>
      <c r="IQE37" s="47"/>
      <c r="IQF37" s="47"/>
      <c r="IQG37" s="47"/>
      <c r="IQH37" s="47"/>
      <c r="IQI37" s="47"/>
      <c r="IQJ37" s="47"/>
      <c r="IQK37" s="47"/>
      <c r="IQL37" s="47"/>
      <c r="IQM37" s="47"/>
      <c r="IQN37" s="47"/>
      <c r="IQO37" s="47"/>
      <c r="IQP37" s="47"/>
      <c r="IQQ37" s="47"/>
      <c r="IQR37" s="47"/>
      <c r="IQS37" s="47"/>
      <c r="IQT37" s="47"/>
      <c r="IQU37" s="47"/>
      <c r="IQV37" s="47"/>
      <c r="IQW37" s="47"/>
      <c r="IQX37" s="47"/>
      <c r="IQY37" s="47"/>
      <c r="IQZ37" s="47"/>
      <c r="IRA37" s="47"/>
      <c r="IRB37" s="47"/>
      <c r="IRC37" s="47"/>
      <c r="IRD37" s="47"/>
      <c r="IRE37" s="47"/>
      <c r="IRF37" s="47"/>
      <c r="IRG37" s="47"/>
      <c r="IRH37" s="47"/>
      <c r="IRI37" s="47"/>
      <c r="IRJ37" s="47"/>
      <c r="IRK37" s="47"/>
      <c r="IRL37" s="47"/>
      <c r="IRM37" s="47"/>
      <c r="IRN37" s="47"/>
      <c r="IRO37" s="47"/>
      <c r="IRP37" s="47"/>
      <c r="IRQ37" s="47"/>
      <c r="IRR37" s="47"/>
      <c r="IRS37" s="47"/>
      <c r="IRT37" s="47"/>
      <c r="IRU37" s="47"/>
      <c r="IRV37" s="47"/>
      <c r="IRW37" s="47"/>
      <c r="IRX37" s="47"/>
      <c r="IRY37" s="47"/>
      <c r="IRZ37" s="47"/>
      <c r="ISA37" s="47"/>
      <c r="ISB37" s="47"/>
      <c r="ISC37" s="47"/>
      <c r="ISD37" s="47"/>
      <c r="ISE37" s="47"/>
      <c r="ISF37" s="47"/>
      <c r="ISG37" s="47"/>
      <c r="ISH37" s="47"/>
      <c r="ISI37" s="47"/>
      <c r="ISJ37" s="47"/>
      <c r="ISK37" s="47"/>
      <c r="ISL37" s="47"/>
      <c r="ISM37" s="47"/>
      <c r="ISN37" s="47"/>
      <c r="ISO37" s="47"/>
      <c r="ISP37" s="47"/>
      <c r="ISQ37" s="47"/>
      <c r="ISR37" s="47"/>
      <c r="ISS37" s="47"/>
      <c r="IST37" s="47"/>
      <c r="ISU37" s="47"/>
      <c r="ISV37" s="47"/>
      <c r="ISW37" s="47"/>
      <c r="ISX37" s="47"/>
      <c r="ISY37" s="47"/>
      <c r="ISZ37" s="47"/>
      <c r="ITA37" s="47"/>
      <c r="ITB37" s="47"/>
      <c r="ITC37" s="47"/>
      <c r="ITD37" s="47"/>
      <c r="ITE37" s="47"/>
      <c r="ITF37" s="47"/>
      <c r="ITG37" s="47"/>
      <c r="ITH37" s="47"/>
      <c r="ITI37" s="47"/>
      <c r="ITJ37" s="47"/>
      <c r="ITK37" s="47"/>
      <c r="ITL37" s="47"/>
      <c r="ITM37" s="47"/>
      <c r="ITN37" s="47"/>
      <c r="ITO37" s="47"/>
      <c r="ITP37" s="47"/>
      <c r="ITQ37" s="47"/>
      <c r="ITR37" s="47"/>
      <c r="ITS37" s="47"/>
      <c r="ITT37" s="47"/>
      <c r="ITU37" s="47"/>
      <c r="ITV37" s="47"/>
      <c r="ITW37" s="47"/>
      <c r="ITX37" s="47"/>
      <c r="ITY37" s="47"/>
      <c r="ITZ37" s="47"/>
      <c r="IUA37" s="47"/>
      <c r="IUB37" s="47"/>
      <c r="IUC37" s="47"/>
      <c r="IUD37" s="47"/>
      <c r="IUE37" s="47"/>
      <c r="IUF37" s="47"/>
      <c r="IUG37" s="47"/>
      <c r="IUH37" s="47"/>
      <c r="IUI37" s="47"/>
      <c r="IUJ37" s="47"/>
      <c r="IUK37" s="47"/>
      <c r="IUL37" s="47"/>
      <c r="IUM37" s="47"/>
      <c r="IUN37" s="47"/>
      <c r="IUO37" s="47"/>
      <c r="IUP37" s="47"/>
      <c r="IUQ37" s="47"/>
      <c r="IUR37" s="47"/>
      <c r="IUS37" s="47"/>
      <c r="IUT37" s="47"/>
      <c r="IUU37" s="47"/>
      <c r="IUV37" s="47"/>
      <c r="IUW37" s="47"/>
      <c r="IUX37" s="47"/>
      <c r="IUY37" s="47"/>
      <c r="IUZ37" s="47"/>
      <c r="IVA37" s="47"/>
      <c r="IVB37" s="47"/>
      <c r="IVC37" s="47"/>
      <c r="IVD37" s="47"/>
      <c r="IVE37" s="47"/>
      <c r="IVF37" s="47"/>
      <c r="IVG37" s="47"/>
      <c r="IVH37" s="47"/>
      <c r="IVI37" s="47"/>
      <c r="IVJ37" s="47"/>
      <c r="IVK37" s="47"/>
      <c r="IVL37" s="47"/>
      <c r="IVM37" s="47"/>
      <c r="IVN37" s="47"/>
      <c r="IVO37" s="47"/>
      <c r="IVP37" s="47"/>
      <c r="IVQ37" s="47"/>
      <c r="IVR37" s="47"/>
      <c r="IVS37" s="47"/>
      <c r="IVT37" s="47"/>
      <c r="IVU37" s="47"/>
      <c r="IVV37" s="47"/>
      <c r="IVW37" s="47"/>
      <c r="IVX37" s="47"/>
      <c r="IVY37" s="47"/>
      <c r="IVZ37" s="47"/>
      <c r="IWA37" s="47"/>
      <c r="IWB37" s="47"/>
      <c r="IWC37" s="47"/>
      <c r="IWD37" s="47"/>
      <c r="IWE37" s="47"/>
      <c r="IWF37" s="47"/>
      <c r="IWG37" s="47"/>
      <c r="IWH37" s="47"/>
      <c r="IWI37" s="47"/>
      <c r="IWJ37" s="47"/>
      <c r="IWK37" s="47"/>
      <c r="IWL37" s="47"/>
      <c r="IWM37" s="47"/>
      <c r="IWN37" s="47"/>
      <c r="IWO37" s="47"/>
      <c r="IWP37" s="47"/>
      <c r="IWQ37" s="47"/>
      <c r="IWR37" s="47"/>
      <c r="IWS37" s="47"/>
      <c r="IWT37" s="47"/>
      <c r="IWU37" s="47"/>
      <c r="IWV37" s="47"/>
      <c r="IWW37" s="47"/>
      <c r="IWX37" s="47"/>
      <c r="IWY37" s="47"/>
      <c r="IWZ37" s="47"/>
      <c r="IXA37" s="47"/>
      <c r="IXB37" s="47"/>
      <c r="IXC37" s="47"/>
      <c r="IXD37" s="47"/>
      <c r="IXE37" s="47"/>
      <c r="IXF37" s="47"/>
      <c r="IXG37" s="47"/>
      <c r="IXH37" s="47"/>
      <c r="IXI37" s="47"/>
      <c r="IXJ37" s="47"/>
      <c r="IXK37" s="47"/>
      <c r="IXL37" s="47"/>
      <c r="IXM37" s="47"/>
      <c r="IXN37" s="47"/>
      <c r="IXO37" s="47"/>
      <c r="IXP37" s="47"/>
      <c r="IXQ37" s="47"/>
      <c r="IXR37" s="47"/>
      <c r="IXS37" s="47"/>
      <c r="IXT37" s="47"/>
      <c r="IXU37" s="47"/>
      <c r="IXV37" s="47"/>
      <c r="IXW37" s="47"/>
      <c r="IXX37" s="47"/>
      <c r="IXY37" s="47"/>
      <c r="IXZ37" s="47"/>
      <c r="IYA37" s="47"/>
      <c r="IYB37" s="47"/>
      <c r="IYC37" s="47"/>
      <c r="IYD37" s="47"/>
      <c r="IYE37" s="47"/>
      <c r="IYF37" s="47"/>
      <c r="IYG37" s="47"/>
      <c r="IYH37" s="47"/>
      <c r="IYI37" s="47"/>
      <c r="IYJ37" s="47"/>
      <c r="IYK37" s="47"/>
      <c r="IYL37" s="47"/>
      <c r="IYM37" s="47"/>
      <c r="IYN37" s="47"/>
      <c r="IYO37" s="47"/>
      <c r="IYP37" s="47"/>
      <c r="IYQ37" s="47"/>
      <c r="IYR37" s="47"/>
      <c r="IYS37" s="47"/>
      <c r="IYT37" s="47"/>
      <c r="IYU37" s="47"/>
      <c r="IYV37" s="47"/>
      <c r="IYW37" s="47"/>
      <c r="IYX37" s="47"/>
      <c r="IYY37" s="47"/>
      <c r="IYZ37" s="47"/>
      <c r="IZA37" s="47"/>
      <c r="IZB37" s="47"/>
      <c r="IZC37" s="47"/>
      <c r="IZD37" s="47"/>
      <c r="IZE37" s="47"/>
      <c r="IZF37" s="47"/>
      <c r="IZG37" s="47"/>
      <c r="IZH37" s="47"/>
      <c r="IZI37" s="47"/>
      <c r="IZJ37" s="47"/>
      <c r="IZK37" s="47"/>
      <c r="IZL37" s="47"/>
      <c r="IZM37" s="47"/>
      <c r="IZN37" s="47"/>
      <c r="IZO37" s="47"/>
      <c r="IZP37" s="47"/>
      <c r="IZQ37" s="47"/>
      <c r="IZR37" s="47"/>
      <c r="IZS37" s="47"/>
      <c r="IZT37" s="47"/>
      <c r="IZU37" s="47"/>
      <c r="IZV37" s="47"/>
      <c r="IZW37" s="47"/>
      <c r="IZX37" s="47"/>
      <c r="IZY37" s="47"/>
      <c r="IZZ37" s="47"/>
      <c r="JAA37" s="47"/>
      <c r="JAB37" s="47"/>
      <c r="JAC37" s="47"/>
      <c r="JAD37" s="47"/>
      <c r="JAE37" s="47"/>
      <c r="JAF37" s="47"/>
      <c r="JAG37" s="47"/>
      <c r="JAH37" s="47"/>
      <c r="JAI37" s="47"/>
      <c r="JAJ37" s="47"/>
      <c r="JAK37" s="47"/>
      <c r="JAL37" s="47"/>
      <c r="JAM37" s="47"/>
      <c r="JAN37" s="47"/>
      <c r="JAO37" s="47"/>
      <c r="JAP37" s="47"/>
      <c r="JAQ37" s="47"/>
      <c r="JAR37" s="47"/>
      <c r="JAS37" s="47"/>
      <c r="JAT37" s="47"/>
      <c r="JAU37" s="47"/>
      <c r="JAV37" s="47"/>
      <c r="JAW37" s="47"/>
      <c r="JAX37" s="47"/>
      <c r="JAY37" s="47"/>
      <c r="JAZ37" s="47"/>
      <c r="JBA37" s="47"/>
      <c r="JBB37" s="47"/>
      <c r="JBC37" s="47"/>
      <c r="JBD37" s="47"/>
      <c r="JBE37" s="47"/>
      <c r="JBF37" s="47"/>
      <c r="JBG37" s="47"/>
      <c r="JBH37" s="47"/>
      <c r="JBI37" s="47"/>
      <c r="JBJ37" s="47"/>
      <c r="JBK37" s="47"/>
      <c r="JBL37" s="47"/>
      <c r="JBM37" s="47"/>
      <c r="JBN37" s="47"/>
      <c r="JBO37" s="47"/>
      <c r="JBP37" s="47"/>
      <c r="JBQ37" s="47"/>
      <c r="JBR37" s="47"/>
      <c r="JBS37" s="47"/>
      <c r="JBT37" s="47"/>
      <c r="JBU37" s="47"/>
      <c r="JBV37" s="47"/>
      <c r="JBW37" s="47"/>
      <c r="JBX37" s="47"/>
      <c r="JBY37" s="47"/>
      <c r="JBZ37" s="47"/>
      <c r="JCA37" s="47"/>
      <c r="JCB37" s="47"/>
      <c r="JCC37" s="47"/>
      <c r="JCD37" s="47"/>
      <c r="JCE37" s="47"/>
      <c r="JCF37" s="47"/>
      <c r="JCG37" s="47"/>
      <c r="JCH37" s="47"/>
      <c r="JCI37" s="47"/>
      <c r="JCJ37" s="47"/>
      <c r="JCK37" s="47"/>
      <c r="JCL37" s="47"/>
      <c r="JCM37" s="47"/>
      <c r="JCN37" s="47"/>
      <c r="JCO37" s="47"/>
      <c r="JCP37" s="47"/>
      <c r="JCQ37" s="47"/>
      <c r="JCR37" s="47"/>
      <c r="JCS37" s="47"/>
      <c r="JCT37" s="47"/>
      <c r="JCU37" s="47"/>
      <c r="JCV37" s="47"/>
      <c r="JCW37" s="47"/>
      <c r="JCX37" s="47"/>
      <c r="JCY37" s="47"/>
      <c r="JCZ37" s="47"/>
      <c r="JDA37" s="47"/>
      <c r="JDB37" s="47"/>
      <c r="JDC37" s="47"/>
      <c r="JDD37" s="47"/>
      <c r="JDE37" s="47"/>
      <c r="JDF37" s="47"/>
      <c r="JDG37" s="47"/>
      <c r="JDH37" s="47"/>
      <c r="JDI37" s="47"/>
      <c r="JDJ37" s="47"/>
      <c r="JDK37" s="47"/>
      <c r="JDL37" s="47"/>
      <c r="JDM37" s="47"/>
      <c r="JDN37" s="47"/>
      <c r="JDO37" s="47"/>
      <c r="JDP37" s="47"/>
      <c r="JDQ37" s="47"/>
      <c r="JDR37" s="47"/>
      <c r="JDS37" s="47"/>
      <c r="JDT37" s="47"/>
      <c r="JDU37" s="47"/>
      <c r="JDV37" s="47"/>
      <c r="JDW37" s="47"/>
      <c r="JDX37" s="47"/>
      <c r="JDY37" s="47"/>
      <c r="JDZ37" s="47"/>
      <c r="JEA37" s="47"/>
      <c r="JEB37" s="47"/>
      <c r="JEC37" s="47"/>
      <c r="JED37" s="47"/>
      <c r="JEE37" s="47"/>
      <c r="JEF37" s="47"/>
      <c r="JEG37" s="47"/>
      <c r="JEH37" s="47"/>
      <c r="JEI37" s="47"/>
      <c r="JEJ37" s="47"/>
      <c r="JEK37" s="47"/>
      <c r="JEL37" s="47"/>
      <c r="JEM37" s="47"/>
      <c r="JEN37" s="47"/>
      <c r="JEO37" s="47"/>
      <c r="JEP37" s="47"/>
      <c r="JEQ37" s="47"/>
      <c r="JER37" s="47"/>
      <c r="JES37" s="47"/>
      <c r="JET37" s="47"/>
      <c r="JEU37" s="47"/>
      <c r="JEV37" s="47"/>
      <c r="JEW37" s="47"/>
      <c r="JEX37" s="47"/>
      <c r="JEY37" s="47"/>
      <c r="JEZ37" s="47"/>
      <c r="JFA37" s="47"/>
      <c r="JFB37" s="47"/>
      <c r="JFC37" s="47"/>
      <c r="JFD37" s="47"/>
      <c r="JFE37" s="47"/>
      <c r="JFF37" s="47"/>
      <c r="JFG37" s="47"/>
      <c r="JFH37" s="47"/>
      <c r="JFI37" s="47"/>
      <c r="JFJ37" s="47"/>
      <c r="JFK37" s="47"/>
      <c r="JFL37" s="47"/>
      <c r="JFM37" s="47"/>
      <c r="JFN37" s="47"/>
      <c r="JFO37" s="47"/>
      <c r="JFP37" s="47"/>
      <c r="JFQ37" s="47"/>
      <c r="JFR37" s="47"/>
      <c r="JFS37" s="47"/>
      <c r="JFT37" s="47"/>
      <c r="JFU37" s="47"/>
      <c r="JFV37" s="47"/>
      <c r="JFW37" s="47"/>
      <c r="JFX37" s="47"/>
      <c r="JFY37" s="47"/>
      <c r="JFZ37" s="47"/>
      <c r="JGA37" s="47"/>
      <c r="JGB37" s="47"/>
      <c r="JGC37" s="47"/>
      <c r="JGD37" s="47"/>
      <c r="JGE37" s="47"/>
      <c r="JGF37" s="47"/>
      <c r="JGG37" s="47"/>
      <c r="JGH37" s="47"/>
      <c r="JGI37" s="47"/>
      <c r="JGJ37" s="47"/>
      <c r="JGK37" s="47"/>
      <c r="JGL37" s="47"/>
      <c r="JGM37" s="47"/>
      <c r="JGN37" s="47"/>
      <c r="JGO37" s="47"/>
      <c r="JGP37" s="47"/>
      <c r="JGQ37" s="47"/>
      <c r="JGR37" s="47"/>
      <c r="JGS37" s="47"/>
      <c r="JGT37" s="47"/>
      <c r="JGU37" s="47"/>
      <c r="JGV37" s="47"/>
      <c r="JGW37" s="47"/>
      <c r="JGX37" s="47"/>
      <c r="JGY37" s="47"/>
      <c r="JGZ37" s="47"/>
      <c r="JHA37" s="47"/>
      <c r="JHB37" s="47"/>
      <c r="JHC37" s="47"/>
      <c r="JHD37" s="47"/>
      <c r="JHE37" s="47"/>
      <c r="JHF37" s="47"/>
      <c r="JHG37" s="47"/>
      <c r="JHH37" s="47"/>
      <c r="JHI37" s="47"/>
      <c r="JHJ37" s="47"/>
      <c r="JHK37" s="47"/>
      <c r="JHL37" s="47"/>
      <c r="JHM37" s="47"/>
      <c r="JHN37" s="47"/>
      <c r="JHO37" s="47"/>
      <c r="JHP37" s="47"/>
      <c r="JHQ37" s="47"/>
      <c r="JHR37" s="47"/>
      <c r="JHS37" s="47"/>
      <c r="JHT37" s="47"/>
      <c r="JHU37" s="47"/>
      <c r="JHV37" s="47"/>
      <c r="JHW37" s="47"/>
      <c r="JHX37" s="47"/>
      <c r="JHY37" s="47"/>
      <c r="JHZ37" s="47"/>
      <c r="JIA37" s="47"/>
      <c r="JIB37" s="47"/>
      <c r="JIC37" s="47"/>
      <c r="JID37" s="47"/>
      <c r="JIE37" s="47"/>
      <c r="JIF37" s="47"/>
      <c r="JIG37" s="47"/>
      <c r="JIH37" s="47"/>
      <c r="JII37" s="47"/>
      <c r="JIJ37" s="47"/>
      <c r="JIK37" s="47"/>
      <c r="JIL37" s="47"/>
      <c r="JIM37" s="47"/>
      <c r="JIN37" s="47"/>
      <c r="JIO37" s="47"/>
      <c r="JIP37" s="47"/>
      <c r="JIQ37" s="47"/>
      <c r="JIR37" s="47"/>
      <c r="JIS37" s="47"/>
      <c r="JIT37" s="47"/>
      <c r="JIU37" s="47"/>
      <c r="JIV37" s="47"/>
      <c r="JIW37" s="47"/>
      <c r="JIX37" s="47"/>
      <c r="JIY37" s="47"/>
      <c r="JIZ37" s="47"/>
      <c r="JJA37" s="47"/>
      <c r="JJB37" s="47"/>
      <c r="JJC37" s="47"/>
      <c r="JJD37" s="47"/>
      <c r="JJE37" s="47"/>
      <c r="JJF37" s="47"/>
      <c r="JJG37" s="47"/>
      <c r="JJH37" s="47"/>
      <c r="JJI37" s="47"/>
      <c r="JJJ37" s="47"/>
      <c r="JJK37" s="47"/>
      <c r="JJL37" s="47"/>
      <c r="JJM37" s="47"/>
      <c r="JJN37" s="47"/>
      <c r="JJO37" s="47"/>
      <c r="JJP37" s="47"/>
      <c r="JJQ37" s="47"/>
      <c r="JJR37" s="47"/>
      <c r="JJS37" s="47"/>
      <c r="JJT37" s="47"/>
      <c r="JJU37" s="47"/>
      <c r="JJV37" s="47"/>
      <c r="JJW37" s="47"/>
      <c r="JJX37" s="47"/>
      <c r="JJY37" s="47"/>
      <c r="JJZ37" s="47"/>
      <c r="JKA37" s="47"/>
      <c r="JKB37" s="47"/>
      <c r="JKC37" s="47"/>
      <c r="JKD37" s="47"/>
      <c r="JKE37" s="47"/>
      <c r="JKF37" s="47"/>
      <c r="JKG37" s="47"/>
      <c r="JKH37" s="47"/>
      <c r="JKI37" s="47"/>
      <c r="JKJ37" s="47"/>
      <c r="JKK37" s="47"/>
      <c r="JKL37" s="47"/>
      <c r="JKM37" s="47"/>
      <c r="JKN37" s="47"/>
      <c r="JKO37" s="47"/>
      <c r="JKP37" s="47"/>
      <c r="JKQ37" s="47"/>
      <c r="JKR37" s="47"/>
      <c r="JKS37" s="47"/>
      <c r="JKT37" s="47"/>
      <c r="JKU37" s="47"/>
      <c r="JKV37" s="47"/>
      <c r="JKW37" s="47"/>
      <c r="JKX37" s="47"/>
      <c r="JKY37" s="47"/>
      <c r="JKZ37" s="47"/>
      <c r="JLA37" s="47"/>
      <c r="JLB37" s="47"/>
      <c r="JLC37" s="47"/>
      <c r="JLD37" s="47"/>
      <c r="JLE37" s="47"/>
      <c r="JLF37" s="47"/>
      <c r="JLG37" s="47"/>
      <c r="JLH37" s="47"/>
      <c r="JLI37" s="47"/>
      <c r="JLJ37" s="47"/>
      <c r="JLK37" s="47"/>
      <c r="JLL37" s="47"/>
      <c r="JLM37" s="47"/>
      <c r="JLN37" s="47"/>
      <c r="JLO37" s="47"/>
      <c r="JLP37" s="47"/>
      <c r="JLQ37" s="47"/>
      <c r="JLR37" s="47"/>
      <c r="JLS37" s="47"/>
      <c r="JLT37" s="47"/>
      <c r="JLU37" s="47"/>
      <c r="JLV37" s="47"/>
      <c r="JLW37" s="47"/>
      <c r="JLX37" s="47"/>
      <c r="JLY37" s="47"/>
      <c r="JLZ37" s="47"/>
      <c r="JMA37" s="47"/>
      <c r="JMB37" s="47"/>
      <c r="JMC37" s="47"/>
      <c r="JMD37" s="47"/>
      <c r="JME37" s="47"/>
      <c r="JMF37" s="47"/>
      <c r="JMG37" s="47"/>
      <c r="JMH37" s="47"/>
      <c r="JMI37" s="47"/>
      <c r="JMJ37" s="47"/>
      <c r="JMK37" s="47"/>
      <c r="JML37" s="47"/>
      <c r="JMM37" s="47"/>
      <c r="JMN37" s="47"/>
      <c r="JMO37" s="47"/>
      <c r="JMP37" s="47"/>
      <c r="JMQ37" s="47"/>
      <c r="JMR37" s="47"/>
      <c r="JMS37" s="47"/>
      <c r="JMT37" s="47"/>
      <c r="JMU37" s="47"/>
      <c r="JMV37" s="47"/>
      <c r="JMW37" s="47"/>
      <c r="JMX37" s="47"/>
      <c r="JMY37" s="47"/>
      <c r="JMZ37" s="47"/>
      <c r="JNA37" s="47"/>
      <c r="JNB37" s="47"/>
      <c r="JNC37" s="47"/>
      <c r="JND37" s="47"/>
      <c r="JNE37" s="47"/>
      <c r="JNF37" s="47"/>
      <c r="JNG37" s="47"/>
      <c r="JNH37" s="47"/>
      <c r="JNI37" s="47"/>
      <c r="JNJ37" s="47"/>
      <c r="JNK37" s="47"/>
      <c r="JNL37" s="47"/>
      <c r="JNM37" s="47"/>
      <c r="JNN37" s="47"/>
      <c r="JNO37" s="47"/>
      <c r="JNP37" s="47"/>
      <c r="JNQ37" s="47"/>
      <c r="JNR37" s="47"/>
      <c r="JNS37" s="47"/>
      <c r="JNT37" s="47"/>
      <c r="JNU37" s="47"/>
      <c r="JNV37" s="47"/>
      <c r="JNW37" s="47"/>
      <c r="JNX37" s="47"/>
      <c r="JNY37" s="47"/>
      <c r="JNZ37" s="47"/>
      <c r="JOA37" s="47"/>
      <c r="JOB37" s="47"/>
      <c r="JOC37" s="47"/>
      <c r="JOD37" s="47"/>
      <c r="JOE37" s="47"/>
      <c r="JOF37" s="47"/>
      <c r="JOG37" s="47"/>
      <c r="JOH37" s="47"/>
      <c r="JOI37" s="47"/>
      <c r="JOJ37" s="47"/>
      <c r="JOK37" s="47"/>
      <c r="JOL37" s="47"/>
      <c r="JOM37" s="47"/>
      <c r="JON37" s="47"/>
      <c r="JOO37" s="47"/>
      <c r="JOP37" s="47"/>
      <c r="JOQ37" s="47"/>
      <c r="JOR37" s="47"/>
      <c r="JOS37" s="47"/>
      <c r="JOT37" s="47"/>
      <c r="JOU37" s="47"/>
      <c r="JOV37" s="47"/>
      <c r="JOW37" s="47"/>
      <c r="JOX37" s="47"/>
      <c r="JOY37" s="47"/>
      <c r="JOZ37" s="47"/>
      <c r="JPA37" s="47"/>
      <c r="JPB37" s="47"/>
      <c r="JPC37" s="47"/>
      <c r="JPD37" s="47"/>
      <c r="JPE37" s="47"/>
      <c r="JPF37" s="47"/>
      <c r="JPG37" s="47"/>
      <c r="JPH37" s="47"/>
      <c r="JPI37" s="47"/>
      <c r="JPJ37" s="47"/>
      <c r="JPK37" s="47"/>
      <c r="JPL37" s="47"/>
      <c r="JPM37" s="47"/>
      <c r="JPN37" s="47"/>
      <c r="JPO37" s="47"/>
      <c r="JPP37" s="47"/>
      <c r="JPQ37" s="47"/>
      <c r="JPR37" s="47"/>
      <c r="JPS37" s="47"/>
      <c r="JPT37" s="47"/>
      <c r="JPU37" s="47"/>
      <c r="JPV37" s="47"/>
      <c r="JPW37" s="47"/>
      <c r="JPX37" s="47"/>
      <c r="JPY37" s="47"/>
      <c r="JPZ37" s="47"/>
      <c r="JQA37" s="47"/>
      <c r="JQB37" s="47"/>
      <c r="JQC37" s="47"/>
      <c r="JQD37" s="47"/>
      <c r="JQE37" s="47"/>
      <c r="JQF37" s="47"/>
      <c r="JQG37" s="47"/>
      <c r="JQH37" s="47"/>
      <c r="JQI37" s="47"/>
      <c r="JQJ37" s="47"/>
      <c r="JQK37" s="47"/>
      <c r="JQL37" s="47"/>
      <c r="JQM37" s="47"/>
      <c r="JQN37" s="47"/>
      <c r="JQO37" s="47"/>
      <c r="JQP37" s="47"/>
      <c r="JQQ37" s="47"/>
      <c r="JQR37" s="47"/>
      <c r="JQS37" s="47"/>
      <c r="JQT37" s="47"/>
      <c r="JQU37" s="47"/>
      <c r="JQV37" s="47"/>
      <c r="JQW37" s="47"/>
      <c r="JQX37" s="47"/>
      <c r="JQY37" s="47"/>
      <c r="JQZ37" s="47"/>
      <c r="JRA37" s="47"/>
      <c r="JRB37" s="47"/>
      <c r="JRC37" s="47"/>
      <c r="JRD37" s="47"/>
      <c r="JRE37" s="47"/>
      <c r="JRF37" s="47"/>
      <c r="JRG37" s="47"/>
      <c r="JRH37" s="47"/>
      <c r="JRI37" s="47"/>
      <c r="JRJ37" s="47"/>
      <c r="JRK37" s="47"/>
      <c r="JRL37" s="47"/>
      <c r="JRM37" s="47"/>
      <c r="JRN37" s="47"/>
      <c r="JRO37" s="47"/>
      <c r="JRP37" s="47"/>
      <c r="JRQ37" s="47"/>
      <c r="JRR37" s="47"/>
      <c r="JRS37" s="47"/>
      <c r="JRT37" s="47"/>
      <c r="JRU37" s="47"/>
      <c r="JRV37" s="47"/>
      <c r="JRW37" s="47"/>
      <c r="JRX37" s="47"/>
      <c r="JRY37" s="47"/>
      <c r="JRZ37" s="47"/>
      <c r="JSA37" s="47"/>
      <c r="JSB37" s="47"/>
      <c r="JSC37" s="47"/>
      <c r="JSD37" s="47"/>
      <c r="JSE37" s="47"/>
      <c r="JSF37" s="47"/>
      <c r="JSG37" s="47"/>
      <c r="JSH37" s="47"/>
      <c r="JSI37" s="47"/>
      <c r="JSJ37" s="47"/>
      <c r="JSK37" s="47"/>
      <c r="JSL37" s="47"/>
      <c r="JSM37" s="47"/>
      <c r="JSN37" s="47"/>
      <c r="JSO37" s="47"/>
      <c r="JSP37" s="47"/>
      <c r="JSQ37" s="47"/>
      <c r="JSR37" s="47"/>
      <c r="JSS37" s="47"/>
      <c r="JST37" s="47"/>
      <c r="JSU37" s="47"/>
      <c r="JSV37" s="47"/>
      <c r="JSW37" s="47"/>
      <c r="JSX37" s="47"/>
      <c r="JSY37" s="47"/>
      <c r="JSZ37" s="47"/>
      <c r="JTA37" s="47"/>
      <c r="JTB37" s="47"/>
      <c r="JTC37" s="47"/>
      <c r="JTD37" s="47"/>
      <c r="JTE37" s="47"/>
      <c r="JTF37" s="47"/>
      <c r="JTG37" s="47"/>
      <c r="JTH37" s="47"/>
      <c r="JTI37" s="47"/>
      <c r="JTJ37" s="47"/>
      <c r="JTK37" s="47"/>
      <c r="JTL37" s="47"/>
      <c r="JTM37" s="47"/>
      <c r="JTN37" s="47"/>
      <c r="JTO37" s="47"/>
      <c r="JTP37" s="47"/>
      <c r="JTQ37" s="47"/>
      <c r="JTR37" s="47"/>
      <c r="JTS37" s="47"/>
      <c r="JTT37" s="47"/>
      <c r="JTU37" s="47"/>
      <c r="JTV37" s="47"/>
      <c r="JTW37" s="47"/>
      <c r="JTX37" s="47"/>
      <c r="JTY37" s="47"/>
      <c r="JTZ37" s="47"/>
      <c r="JUA37" s="47"/>
      <c r="JUB37" s="47"/>
      <c r="JUC37" s="47"/>
      <c r="JUD37" s="47"/>
      <c r="JUE37" s="47"/>
      <c r="JUF37" s="47"/>
      <c r="JUG37" s="47"/>
      <c r="JUH37" s="47"/>
      <c r="JUI37" s="47"/>
      <c r="JUJ37" s="47"/>
      <c r="JUK37" s="47"/>
      <c r="JUL37" s="47"/>
      <c r="JUM37" s="47"/>
      <c r="JUN37" s="47"/>
      <c r="JUO37" s="47"/>
      <c r="JUP37" s="47"/>
      <c r="JUQ37" s="47"/>
      <c r="JUR37" s="47"/>
      <c r="JUS37" s="47"/>
      <c r="JUT37" s="47"/>
      <c r="JUU37" s="47"/>
      <c r="JUV37" s="47"/>
      <c r="JUW37" s="47"/>
      <c r="JUX37" s="47"/>
      <c r="JUY37" s="47"/>
      <c r="JUZ37" s="47"/>
      <c r="JVA37" s="47"/>
      <c r="JVB37" s="47"/>
      <c r="JVC37" s="47"/>
      <c r="JVD37" s="47"/>
      <c r="JVE37" s="47"/>
      <c r="JVF37" s="47"/>
      <c r="JVG37" s="47"/>
      <c r="JVH37" s="47"/>
      <c r="JVI37" s="47"/>
      <c r="JVJ37" s="47"/>
      <c r="JVK37" s="47"/>
      <c r="JVL37" s="47"/>
      <c r="JVM37" s="47"/>
      <c r="JVN37" s="47"/>
      <c r="JVO37" s="47"/>
      <c r="JVP37" s="47"/>
      <c r="JVQ37" s="47"/>
      <c r="JVR37" s="47"/>
      <c r="JVS37" s="47"/>
      <c r="JVT37" s="47"/>
      <c r="JVU37" s="47"/>
      <c r="JVV37" s="47"/>
      <c r="JVW37" s="47"/>
      <c r="JVX37" s="47"/>
      <c r="JVY37" s="47"/>
      <c r="JVZ37" s="47"/>
      <c r="JWA37" s="47"/>
      <c r="JWB37" s="47"/>
      <c r="JWC37" s="47"/>
      <c r="JWD37" s="47"/>
      <c r="JWE37" s="47"/>
      <c r="JWF37" s="47"/>
      <c r="JWG37" s="47"/>
      <c r="JWH37" s="47"/>
      <c r="JWI37" s="47"/>
      <c r="JWJ37" s="47"/>
      <c r="JWK37" s="47"/>
      <c r="JWL37" s="47"/>
      <c r="JWM37" s="47"/>
      <c r="JWN37" s="47"/>
      <c r="JWO37" s="47"/>
      <c r="JWP37" s="47"/>
      <c r="JWQ37" s="47"/>
      <c r="JWR37" s="47"/>
      <c r="JWS37" s="47"/>
      <c r="JWT37" s="47"/>
      <c r="JWU37" s="47"/>
      <c r="JWV37" s="47"/>
      <c r="JWW37" s="47"/>
      <c r="JWX37" s="47"/>
      <c r="JWY37" s="47"/>
      <c r="JWZ37" s="47"/>
      <c r="JXA37" s="47"/>
      <c r="JXB37" s="47"/>
      <c r="JXC37" s="47"/>
      <c r="JXD37" s="47"/>
      <c r="JXE37" s="47"/>
      <c r="JXF37" s="47"/>
      <c r="JXG37" s="47"/>
      <c r="JXH37" s="47"/>
      <c r="JXI37" s="47"/>
      <c r="JXJ37" s="47"/>
      <c r="JXK37" s="47"/>
      <c r="JXL37" s="47"/>
      <c r="JXM37" s="47"/>
      <c r="JXN37" s="47"/>
      <c r="JXO37" s="47"/>
      <c r="JXP37" s="47"/>
      <c r="JXQ37" s="47"/>
      <c r="JXR37" s="47"/>
      <c r="JXS37" s="47"/>
      <c r="JXT37" s="47"/>
      <c r="JXU37" s="47"/>
      <c r="JXV37" s="47"/>
      <c r="JXW37" s="47"/>
      <c r="JXX37" s="47"/>
      <c r="JXY37" s="47"/>
      <c r="JXZ37" s="47"/>
      <c r="JYA37" s="47"/>
      <c r="JYB37" s="47"/>
      <c r="JYC37" s="47"/>
      <c r="JYD37" s="47"/>
      <c r="JYE37" s="47"/>
      <c r="JYF37" s="47"/>
      <c r="JYG37" s="47"/>
      <c r="JYH37" s="47"/>
      <c r="JYI37" s="47"/>
      <c r="JYJ37" s="47"/>
      <c r="JYK37" s="47"/>
      <c r="JYL37" s="47"/>
      <c r="JYM37" s="47"/>
      <c r="JYN37" s="47"/>
      <c r="JYO37" s="47"/>
      <c r="JYP37" s="47"/>
      <c r="JYQ37" s="47"/>
      <c r="JYR37" s="47"/>
      <c r="JYS37" s="47"/>
      <c r="JYT37" s="47"/>
      <c r="JYU37" s="47"/>
      <c r="JYV37" s="47"/>
      <c r="JYW37" s="47"/>
      <c r="JYX37" s="47"/>
      <c r="JYY37" s="47"/>
      <c r="JYZ37" s="47"/>
      <c r="JZA37" s="47"/>
      <c r="JZB37" s="47"/>
      <c r="JZC37" s="47"/>
      <c r="JZD37" s="47"/>
      <c r="JZE37" s="47"/>
      <c r="JZF37" s="47"/>
      <c r="JZG37" s="47"/>
      <c r="JZH37" s="47"/>
      <c r="JZI37" s="47"/>
      <c r="JZJ37" s="47"/>
      <c r="JZK37" s="47"/>
      <c r="JZL37" s="47"/>
      <c r="JZM37" s="47"/>
      <c r="JZN37" s="47"/>
      <c r="JZO37" s="47"/>
      <c r="JZP37" s="47"/>
      <c r="JZQ37" s="47"/>
      <c r="JZR37" s="47"/>
      <c r="JZS37" s="47"/>
      <c r="JZT37" s="47"/>
      <c r="JZU37" s="47"/>
      <c r="JZV37" s="47"/>
      <c r="JZW37" s="47"/>
      <c r="JZX37" s="47"/>
      <c r="JZY37" s="47"/>
      <c r="JZZ37" s="47"/>
      <c r="KAA37" s="47"/>
      <c r="KAB37" s="47"/>
      <c r="KAC37" s="47"/>
      <c r="KAD37" s="47"/>
      <c r="KAE37" s="47"/>
      <c r="KAF37" s="47"/>
      <c r="KAG37" s="47"/>
      <c r="KAH37" s="47"/>
      <c r="KAI37" s="47"/>
      <c r="KAJ37" s="47"/>
      <c r="KAK37" s="47"/>
      <c r="KAL37" s="47"/>
      <c r="KAM37" s="47"/>
      <c r="KAN37" s="47"/>
      <c r="KAO37" s="47"/>
      <c r="KAP37" s="47"/>
      <c r="KAQ37" s="47"/>
      <c r="KAR37" s="47"/>
      <c r="KAS37" s="47"/>
      <c r="KAT37" s="47"/>
      <c r="KAU37" s="47"/>
      <c r="KAV37" s="47"/>
      <c r="KAW37" s="47"/>
      <c r="KAX37" s="47"/>
      <c r="KAY37" s="47"/>
      <c r="KAZ37" s="47"/>
      <c r="KBA37" s="47"/>
      <c r="KBB37" s="47"/>
      <c r="KBC37" s="47"/>
      <c r="KBD37" s="47"/>
      <c r="KBE37" s="47"/>
      <c r="KBF37" s="47"/>
      <c r="KBG37" s="47"/>
      <c r="KBH37" s="47"/>
      <c r="KBI37" s="47"/>
      <c r="KBJ37" s="47"/>
      <c r="KBK37" s="47"/>
      <c r="KBL37" s="47"/>
      <c r="KBM37" s="47"/>
      <c r="KBN37" s="47"/>
      <c r="KBO37" s="47"/>
      <c r="KBP37" s="47"/>
      <c r="KBQ37" s="47"/>
      <c r="KBR37" s="47"/>
      <c r="KBS37" s="47"/>
      <c r="KBT37" s="47"/>
      <c r="KBU37" s="47"/>
      <c r="KBV37" s="47"/>
      <c r="KBW37" s="47"/>
      <c r="KBX37" s="47"/>
      <c r="KBY37" s="47"/>
      <c r="KBZ37" s="47"/>
      <c r="KCA37" s="47"/>
      <c r="KCB37" s="47"/>
      <c r="KCC37" s="47"/>
      <c r="KCD37" s="47"/>
      <c r="KCE37" s="47"/>
      <c r="KCF37" s="47"/>
      <c r="KCG37" s="47"/>
      <c r="KCH37" s="47"/>
      <c r="KCI37" s="47"/>
      <c r="KCJ37" s="47"/>
      <c r="KCK37" s="47"/>
      <c r="KCL37" s="47"/>
      <c r="KCM37" s="47"/>
      <c r="KCN37" s="47"/>
      <c r="KCO37" s="47"/>
      <c r="KCP37" s="47"/>
      <c r="KCQ37" s="47"/>
      <c r="KCR37" s="47"/>
      <c r="KCS37" s="47"/>
      <c r="KCT37" s="47"/>
      <c r="KCU37" s="47"/>
      <c r="KCV37" s="47"/>
      <c r="KCW37" s="47"/>
      <c r="KCX37" s="47"/>
      <c r="KCY37" s="47"/>
      <c r="KCZ37" s="47"/>
      <c r="KDA37" s="47"/>
      <c r="KDB37" s="47"/>
      <c r="KDC37" s="47"/>
      <c r="KDD37" s="47"/>
      <c r="KDE37" s="47"/>
      <c r="KDF37" s="47"/>
      <c r="KDG37" s="47"/>
      <c r="KDH37" s="47"/>
      <c r="KDI37" s="47"/>
      <c r="KDJ37" s="47"/>
      <c r="KDK37" s="47"/>
      <c r="KDL37" s="47"/>
      <c r="KDM37" s="47"/>
      <c r="KDN37" s="47"/>
      <c r="KDO37" s="47"/>
      <c r="KDP37" s="47"/>
      <c r="KDQ37" s="47"/>
      <c r="KDR37" s="47"/>
      <c r="KDS37" s="47"/>
      <c r="KDT37" s="47"/>
      <c r="KDU37" s="47"/>
      <c r="KDV37" s="47"/>
      <c r="KDW37" s="47"/>
      <c r="KDX37" s="47"/>
      <c r="KDY37" s="47"/>
      <c r="KDZ37" s="47"/>
      <c r="KEA37" s="47"/>
      <c r="KEB37" s="47"/>
      <c r="KEC37" s="47"/>
      <c r="KED37" s="47"/>
      <c r="KEE37" s="47"/>
      <c r="KEF37" s="47"/>
      <c r="KEG37" s="47"/>
      <c r="KEH37" s="47"/>
      <c r="KEI37" s="47"/>
      <c r="KEJ37" s="47"/>
      <c r="KEK37" s="47"/>
      <c r="KEL37" s="47"/>
      <c r="KEM37" s="47"/>
      <c r="KEN37" s="47"/>
      <c r="KEO37" s="47"/>
      <c r="KEP37" s="47"/>
      <c r="KEQ37" s="47"/>
      <c r="KER37" s="47"/>
      <c r="KES37" s="47"/>
      <c r="KET37" s="47"/>
      <c r="KEU37" s="47"/>
      <c r="KEV37" s="47"/>
      <c r="KEW37" s="47"/>
      <c r="KEX37" s="47"/>
      <c r="KEY37" s="47"/>
      <c r="KEZ37" s="47"/>
      <c r="KFA37" s="47"/>
      <c r="KFB37" s="47"/>
      <c r="KFC37" s="47"/>
      <c r="KFD37" s="47"/>
      <c r="KFE37" s="47"/>
      <c r="KFF37" s="47"/>
      <c r="KFG37" s="47"/>
      <c r="KFH37" s="47"/>
      <c r="KFI37" s="47"/>
      <c r="KFJ37" s="47"/>
      <c r="KFK37" s="47"/>
      <c r="KFL37" s="47"/>
      <c r="KFM37" s="47"/>
      <c r="KFN37" s="47"/>
      <c r="KFO37" s="47"/>
      <c r="KFP37" s="47"/>
      <c r="KFQ37" s="47"/>
      <c r="KFR37" s="47"/>
      <c r="KFS37" s="47"/>
      <c r="KFT37" s="47"/>
      <c r="KFU37" s="47"/>
      <c r="KFV37" s="47"/>
      <c r="KFW37" s="47"/>
      <c r="KFX37" s="47"/>
      <c r="KFY37" s="47"/>
      <c r="KFZ37" s="47"/>
      <c r="KGA37" s="47"/>
      <c r="KGB37" s="47"/>
      <c r="KGC37" s="47"/>
      <c r="KGD37" s="47"/>
      <c r="KGE37" s="47"/>
      <c r="KGF37" s="47"/>
      <c r="KGG37" s="47"/>
      <c r="KGH37" s="47"/>
      <c r="KGI37" s="47"/>
      <c r="KGJ37" s="47"/>
      <c r="KGK37" s="47"/>
      <c r="KGL37" s="47"/>
      <c r="KGM37" s="47"/>
      <c r="KGN37" s="47"/>
      <c r="KGO37" s="47"/>
      <c r="KGP37" s="47"/>
      <c r="KGQ37" s="47"/>
      <c r="KGR37" s="47"/>
      <c r="KGS37" s="47"/>
      <c r="KGT37" s="47"/>
      <c r="KGU37" s="47"/>
      <c r="KGV37" s="47"/>
      <c r="KGW37" s="47"/>
      <c r="KGX37" s="47"/>
      <c r="KGY37" s="47"/>
      <c r="KGZ37" s="47"/>
      <c r="KHA37" s="47"/>
      <c r="KHB37" s="47"/>
      <c r="KHC37" s="47"/>
      <c r="KHD37" s="47"/>
      <c r="KHE37" s="47"/>
      <c r="KHF37" s="47"/>
      <c r="KHG37" s="47"/>
      <c r="KHH37" s="47"/>
      <c r="KHI37" s="47"/>
      <c r="KHJ37" s="47"/>
      <c r="KHK37" s="47"/>
      <c r="KHL37" s="47"/>
      <c r="KHM37" s="47"/>
      <c r="KHN37" s="47"/>
      <c r="KHO37" s="47"/>
      <c r="KHP37" s="47"/>
      <c r="KHQ37" s="47"/>
      <c r="KHR37" s="47"/>
      <c r="KHS37" s="47"/>
      <c r="KHT37" s="47"/>
      <c r="KHU37" s="47"/>
      <c r="KHV37" s="47"/>
      <c r="KHW37" s="47"/>
      <c r="KHX37" s="47"/>
      <c r="KHY37" s="47"/>
      <c r="KHZ37" s="47"/>
      <c r="KIA37" s="47"/>
      <c r="KIB37" s="47"/>
      <c r="KIC37" s="47"/>
      <c r="KID37" s="47"/>
      <c r="KIE37" s="47"/>
      <c r="KIF37" s="47"/>
      <c r="KIG37" s="47"/>
      <c r="KIH37" s="47"/>
      <c r="KII37" s="47"/>
      <c r="KIJ37" s="47"/>
      <c r="KIK37" s="47"/>
      <c r="KIL37" s="47"/>
      <c r="KIM37" s="47"/>
      <c r="KIN37" s="47"/>
      <c r="KIO37" s="47"/>
      <c r="KIP37" s="47"/>
      <c r="KIQ37" s="47"/>
      <c r="KIR37" s="47"/>
      <c r="KIS37" s="47"/>
      <c r="KIT37" s="47"/>
      <c r="KIU37" s="47"/>
      <c r="KIV37" s="47"/>
      <c r="KIW37" s="47"/>
      <c r="KIX37" s="47"/>
      <c r="KIY37" s="47"/>
      <c r="KIZ37" s="47"/>
      <c r="KJA37" s="47"/>
      <c r="KJB37" s="47"/>
      <c r="KJC37" s="47"/>
      <c r="KJD37" s="47"/>
      <c r="KJE37" s="47"/>
      <c r="KJF37" s="47"/>
      <c r="KJG37" s="47"/>
      <c r="KJH37" s="47"/>
      <c r="KJI37" s="47"/>
      <c r="KJJ37" s="47"/>
      <c r="KJK37" s="47"/>
      <c r="KJL37" s="47"/>
      <c r="KJM37" s="47"/>
      <c r="KJN37" s="47"/>
      <c r="KJO37" s="47"/>
      <c r="KJP37" s="47"/>
      <c r="KJQ37" s="47"/>
      <c r="KJR37" s="47"/>
      <c r="KJS37" s="47"/>
      <c r="KJT37" s="47"/>
      <c r="KJU37" s="47"/>
      <c r="KJV37" s="47"/>
      <c r="KJW37" s="47"/>
      <c r="KJX37" s="47"/>
      <c r="KJY37" s="47"/>
      <c r="KJZ37" s="47"/>
      <c r="KKA37" s="47"/>
      <c r="KKB37" s="47"/>
      <c r="KKC37" s="47"/>
      <c r="KKD37" s="47"/>
      <c r="KKE37" s="47"/>
      <c r="KKF37" s="47"/>
      <c r="KKG37" s="47"/>
      <c r="KKH37" s="47"/>
      <c r="KKI37" s="47"/>
      <c r="KKJ37" s="47"/>
      <c r="KKK37" s="47"/>
      <c r="KKL37" s="47"/>
      <c r="KKM37" s="47"/>
      <c r="KKN37" s="47"/>
      <c r="KKO37" s="47"/>
      <c r="KKP37" s="47"/>
      <c r="KKQ37" s="47"/>
      <c r="KKR37" s="47"/>
      <c r="KKS37" s="47"/>
      <c r="KKT37" s="47"/>
      <c r="KKU37" s="47"/>
      <c r="KKV37" s="47"/>
      <c r="KKW37" s="47"/>
      <c r="KKX37" s="47"/>
      <c r="KKY37" s="47"/>
      <c r="KKZ37" s="47"/>
      <c r="KLA37" s="47"/>
      <c r="KLB37" s="47"/>
      <c r="KLC37" s="47"/>
      <c r="KLD37" s="47"/>
      <c r="KLE37" s="47"/>
      <c r="KLF37" s="47"/>
      <c r="KLG37" s="47"/>
      <c r="KLH37" s="47"/>
      <c r="KLI37" s="47"/>
      <c r="KLJ37" s="47"/>
      <c r="KLK37" s="47"/>
      <c r="KLL37" s="47"/>
      <c r="KLM37" s="47"/>
      <c r="KLN37" s="47"/>
      <c r="KLO37" s="47"/>
      <c r="KLP37" s="47"/>
      <c r="KLQ37" s="47"/>
      <c r="KLR37" s="47"/>
      <c r="KLS37" s="47"/>
      <c r="KLT37" s="47"/>
      <c r="KLU37" s="47"/>
      <c r="KLV37" s="47"/>
      <c r="KLW37" s="47"/>
      <c r="KLX37" s="47"/>
      <c r="KLY37" s="47"/>
      <c r="KLZ37" s="47"/>
      <c r="KMA37" s="47"/>
      <c r="KMB37" s="47"/>
      <c r="KMC37" s="47"/>
      <c r="KMD37" s="47"/>
      <c r="KME37" s="47"/>
      <c r="KMF37" s="47"/>
      <c r="KMG37" s="47"/>
      <c r="KMH37" s="47"/>
      <c r="KMI37" s="47"/>
      <c r="KMJ37" s="47"/>
      <c r="KMK37" s="47"/>
      <c r="KML37" s="47"/>
      <c r="KMM37" s="47"/>
      <c r="KMN37" s="47"/>
      <c r="KMO37" s="47"/>
      <c r="KMP37" s="47"/>
      <c r="KMQ37" s="47"/>
      <c r="KMR37" s="47"/>
      <c r="KMS37" s="47"/>
      <c r="KMT37" s="47"/>
      <c r="KMU37" s="47"/>
      <c r="KMV37" s="47"/>
      <c r="KMW37" s="47"/>
      <c r="KMX37" s="47"/>
      <c r="KMY37" s="47"/>
      <c r="KMZ37" s="47"/>
      <c r="KNA37" s="47"/>
      <c r="KNB37" s="47"/>
      <c r="KNC37" s="47"/>
      <c r="KND37" s="47"/>
      <c r="KNE37" s="47"/>
      <c r="KNF37" s="47"/>
      <c r="KNG37" s="47"/>
      <c r="KNH37" s="47"/>
      <c r="KNI37" s="47"/>
      <c r="KNJ37" s="47"/>
      <c r="KNK37" s="47"/>
      <c r="KNL37" s="47"/>
      <c r="KNM37" s="47"/>
      <c r="KNN37" s="47"/>
      <c r="KNO37" s="47"/>
      <c r="KNP37" s="47"/>
      <c r="KNQ37" s="47"/>
      <c r="KNR37" s="47"/>
      <c r="KNS37" s="47"/>
      <c r="KNT37" s="47"/>
      <c r="KNU37" s="47"/>
      <c r="KNV37" s="47"/>
      <c r="KNW37" s="47"/>
      <c r="KNX37" s="47"/>
      <c r="KNY37" s="47"/>
      <c r="KNZ37" s="47"/>
      <c r="KOA37" s="47"/>
      <c r="KOB37" s="47"/>
      <c r="KOC37" s="47"/>
      <c r="KOD37" s="47"/>
      <c r="KOE37" s="47"/>
      <c r="KOF37" s="47"/>
      <c r="KOG37" s="47"/>
      <c r="KOH37" s="47"/>
      <c r="KOI37" s="47"/>
      <c r="KOJ37" s="47"/>
      <c r="KOK37" s="47"/>
      <c r="KOL37" s="47"/>
      <c r="KOM37" s="47"/>
      <c r="KON37" s="47"/>
      <c r="KOO37" s="47"/>
      <c r="KOP37" s="47"/>
      <c r="KOQ37" s="47"/>
      <c r="KOR37" s="47"/>
      <c r="KOS37" s="47"/>
      <c r="KOT37" s="47"/>
      <c r="KOU37" s="47"/>
      <c r="KOV37" s="47"/>
      <c r="KOW37" s="47"/>
      <c r="KOX37" s="47"/>
      <c r="KOY37" s="47"/>
      <c r="KOZ37" s="47"/>
      <c r="KPA37" s="47"/>
      <c r="KPB37" s="47"/>
      <c r="KPC37" s="47"/>
      <c r="KPD37" s="47"/>
      <c r="KPE37" s="47"/>
      <c r="KPF37" s="47"/>
      <c r="KPG37" s="47"/>
      <c r="KPH37" s="47"/>
      <c r="KPI37" s="47"/>
      <c r="KPJ37" s="47"/>
      <c r="KPK37" s="47"/>
      <c r="KPL37" s="47"/>
      <c r="KPM37" s="47"/>
      <c r="KPN37" s="47"/>
      <c r="KPO37" s="47"/>
      <c r="KPP37" s="47"/>
      <c r="KPQ37" s="47"/>
      <c r="KPR37" s="47"/>
      <c r="KPS37" s="47"/>
      <c r="KPT37" s="47"/>
      <c r="KPU37" s="47"/>
      <c r="KPV37" s="47"/>
      <c r="KPW37" s="47"/>
      <c r="KPX37" s="47"/>
      <c r="KPY37" s="47"/>
      <c r="KPZ37" s="47"/>
      <c r="KQA37" s="47"/>
      <c r="KQB37" s="47"/>
      <c r="KQC37" s="47"/>
      <c r="KQD37" s="47"/>
      <c r="KQE37" s="47"/>
      <c r="KQF37" s="47"/>
      <c r="KQG37" s="47"/>
      <c r="KQH37" s="47"/>
      <c r="KQI37" s="47"/>
      <c r="KQJ37" s="47"/>
      <c r="KQK37" s="47"/>
      <c r="KQL37" s="47"/>
      <c r="KQM37" s="47"/>
      <c r="KQN37" s="47"/>
      <c r="KQO37" s="47"/>
      <c r="KQP37" s="47"/>
      <c r="KQQ37" s="47"/>
      <c r="KQR37" s="47"/>
      <c r="KQS37" s="47"/>
      <c r="KQT37" s="47"/>
      <c r="KQU37" s="47"/>
      <c r="KQV37" s="47"/>
      <c r="KQW37" s="47"/>
      <c r="KQX37" s="47"/>
      <c r="KQY37" s="47"/>
      <c r="KQZ37" s="47"/>
      <c r="KRA37" s="47"/>
      <c r="KRB37" s="47"/>
      <c r="KRC37" s="47"/>
      <c r="KRD37" s="47"/>
      <c r="KRE37" s="47"/>
      <c r="KRF37" s="47"/>
      <c r="KRG37" s="47"/>
      <c r="KRH37" s="47"/>
      <c r="KRI37" s="47"/>
      <c r="KRJ37" s="47"/>
      <c r="KRK37" s="47"/>
      <c r="KRL37" s="47"/>
      <c r="KRM37" s="47"/>
      <c r="KRN37" s="47"/>
      <c r="KRO37" s="47"/>
      <c r="KRP37" s="47"/>
      <c r="KRQ37" s="47"/>
      <c r="KRR37" s="47"/>
      <c r="KRS37" s="47"/>
      <c r="KRT37" s="47"/>
      <c r="KRU37" s="47"/>
      <c r="KRV37" s="47"/>
      <c r="KRW37" s="47"/>
      <c r="KRX37" s="47"/>
      <c r="KRY37" s="47"/>
      <c r="KRZ37" s="47"/>
      <c r="KSA37" s="47"/>
      <c r="KSB37" s="47"/>
      <c r="KSC37" s="47"/>
      <c r="KSD37" s="47"/>
      <c r="KSE37" s="47"/>
      <c r="KSF37" s="47"/>
      <c r="KSG37" s="47"/>
      <c r="KSH37" s="47"/>
      <c r="KSI37" s="47"/>
      <c r="KSJ37" s="47"/>
      <c r="KSK37" s="47"/>
      <c r="KSL37" s="47"/>
      <c r="KSM37" s="47"/>
      <c r="KSN37" s="47"/>
      <c r="KSO37" s="47"/>
      <c r="KSP37" s="47"/>
      <c r="KSQ37" s="47"/>
      <c r="KSR37" s="47"/>
      <c r="KSS37" s="47"/>
      <c r="KST37" s="47"/>
      <c r="KSU37" s="47"/>
      <c r="KSV37" s="47"/>
      <c r="KSW37" s="47"/>
      <c r="KSX37" s="47"/>
      <c r="KSY37" s="47"/>
      <c r="KSZ37" s="47"/>
      <c r="KTA37" s="47"/>
      <c r="KTB37" s="47"/>
      <c r="KTC37" s="47"/>
      <c r="KTD37" s="47"/>
      <c r="KTE37" s="47"/>
      <c r="KTF37" s="47"/>
      <c r="KTG37" s="47"/>
      <c r="KTH37" s="47"/>
      <c r="KTI37" s="47"/>
      <c r="KTJ37" s="47"/>
      <c r="KTK37" s="47"/>
      <c r="KTL37" s="47"/>
      <c r="KTM37" s="47"/>
      <c r="KTN37" s="47"/>
      <c r="KTO37" s="47"/>
      <c r="KTP37" s="47"/>
      <c r="KTQ37" s="47"/>
      <c r="KTR37" s="47"/>
      <c r="KTS37" s="47"/>
      <c r="KTT37" s="47"/>
      <c r="KTU37" s="47"/>
      <c r="KTV37" s="47"/>
      <c r="KTW37" s="47"/>
      <c r="KTX37" s="47"/>
      <c r="KTY37" s="47"/>
      <c r="KTZ37" s="47"/>
      <c r="KUA37" s="47"/>
      <c r="KUB37" s="47"/>
      <c r="KUC37" s="47"/>
      <c r="KUD37" s="47"/>
      <c r="KUE37" s="47"/>
      <c r="KUF37" s="47"/>
      <c r="KUG37" s="47"/>
      <c r="KUH37" s="47"/>
      <c r="KUI37" s="47"/>
      <c r="KUJ37" s="47"/>
      <c r="KUK37" s="47"/>
      <c r="KUL37" s="47"/>
      <c r="KUM37" s="47"/>
      <c r="KUN37" s="47"/>
      <c r="KUO37" s="47"/>
      <c r="KUP37" s="47"/>
      <c r="KUQ37" s="47"/>
      <c r="KUR37" s="47"/>
      <c r="KUS37" s="47"/>
      <c r="KUT37" s="47"/>
      <c r="KUU37" s="47"/>
      <c r="KUV37" s="47"/>
      <c r="KUW37" s="47"/>
      <c r="KUX37" s="47"/>
      <c r="KUY37" s="47"/>
      <c r="KUZ37" s="47"/>
      <c r="KVA37" s="47"/>
      <c r="KVB37" s="47"/>
      <c r="KVC37" s="47"/>
      <c r="KVD37" s="47"/>
      <c r="KVE37" s="47"/>
      <c r="KVF37" s="47"/>
      <c r="KVG37" s="47"/>
      <c r="KVH37" s="47"/>
      <c r="KVI37" s="47"/>
      <c r="KVJ37" s="47"/>
      <c r="KVK37" s="47"/>
      <c r="KVL37" s="47"/>
      <c r="KVM37" s="47"/>
      <c r="KVN37" s="47"/>
      <c r="KVO37" s="47"/>
      <c r="KVP37" s="47"/>
      <c r="KVQ37" s="47"/>
      <c r="KVR37" s="47"/>
      <c r="KVS37" s="47"/>
      <c r="KVT37" s="47"/>
      <c r="KVU37" s="47"/>
      <c r="KVV37" s="47"/>
      <c r="KVW37" s="47"/>
      <c r="KVX37" s="47"/>
      <c r="KVY37" s="47"/>
      <c r="KVZ37" s="47"/>
      <c r="KWA37" s="47"/>
      <c r="KWB37" s="47"/>
      <c r="KWC37" s="47"/>
      <c r="KWD37" s="47"/>
      <c r="KWE37" s="47"/>
      <c r="KWF37" s="47"/>
      <c r="KWG37" s="47"/>
      <c r="KWH37" s="47"/>
      <c r="KWI37" s="47"/>
      <c r="KWJ37" s="47"/>
      <c r="KWK37" s="47"/>
      <c r="KWL37" s="47"/>
      <c r="KWM37" s="47"/>
      <c r="KWN37" s="47"/>
      <c r="KWO37" s="47"/>
      <c r="KWP37" s="47"/>
      <c r="KWQ37" s="47"/>
      <c r="KWR37" s="47"/>
      <c r="KWS37" s="47"/>
      <c r="KWT37" s="47"/>
      <c r="KWU37" s="47"/>
      <c r="KWV37" s="47"/>
      <c r="KWW37" s="47"/>
      <c r="KWX37" s="47"/>
      <c r="KWY37" s="47"/>
      <c r="KWZ37" s="47"/>
      <c r="KXA37" s="47"/>
      <c r="KXB37" s="47"/>
      <c r="KXC37" s="47"/>
      <c r="KXD37" s="47"/>
      <c r="KXE37" s="47"/>
      <c r="KXF37" s="47"/>
      <c r="KXG37" s="47"/>
      <c r="KXH37" s="47"/>
      <c r="KXI37" s="47"/>
      <c r="KXJ37" s="47"/>
      <c r="KXK37" s="47"/>
      <c r="KXL37" s="47"/>
      <c r="KXM37" s="47"/>
      <c r="KXN37" s="47"/>
      <c r="KXO37" s="47"/>
      <c r="KXP37" s="47"/>
      <c r="KXQ37" s="47"/>
      <c r="KXR37" s="47"/>
      <c r="KXS37" s="47"/>
      <c r="KXT37" s="47"/>
      <c r="KXU37" s="47"/>
      <c r="KXV37" s="47"/>
      <c r="KXW37" s="47"/>
      <c r="KXX37" s="47"/>
      <c r="KXY37" s="47"/>
      <c r="KXZ37" s="47"/>
      <c r="KYA37" s="47"/>
      <c r="KYB37" s="47"/>
      <c r="KYC37" s="47"/>
      <c r="KYD37" s="47"/>
      <c r="KYE37" s="47"/>
      <c r="KYF37" s="47"/>
      <c r="KYG37" s="47"/>
      <c r="KYH37" s="47"/>
      <c r="KYI37" s="47"/>
      <c r="KYJ37" s="47"/>
      <c r="KYK37" s="47"/>
      <c r="KYL37" s="47"/>
      <c r="KYM37" s="47"/>
      <c r="KYN37" s="47"/>
      <c r="KYO37" s="47"/>
      <c r="KYP37" s="47"/>
      <c r="KYQ37" s="47"/>
      <c r="KYR37" s="47"/>
      <c r="KYS37" s="47"/>
      <c r="KYT37" s="47"/>
      <c r="KYU37" s="47"/>
      <c r="KYV37" s="47"/>
      <c r="KYW37" s="47"/>
      <c r="KYX37" s="47"/>
      <c r="KYY37" s="47"/>
      <c r="KYZ37" s="47"/>
      <c r="KZA37" s="47"/>
      <c r="KZB37" s="47"/>
      <c r="KZC37" s="47"/>
      <c r="KZD37" s="47"/>
      <c r="KZE37" s="47"/>
      <c r="KZF37" s="47"/>
      <c r="KZG37" s="47"/>
      <c r="KZH37" s="47"/>
      <c r="KZI37" s="47"/>
      <c r="KZJ37" s="47"/>
      <c r="KZK37" s="47"/>
      <c r="KZL37" s="47"/>
      <c r="KZM37" s="47"/>
      <c r="KZN37" s="47"/>
      <c r="KZO37" s="47"/>
      <c r="KZP37" s="47"/>
      <c r="KZQ37" s="47"/>
      <c r="KZR37" s="47"/>
      <c r="KZS37" s="47"/>
      <c r="KZT37" s="47"/>
      <c r="KZU37" s="47"/>
      <c r="KZV37" s="47"/>
      <c r="KZW37" s="47"/>
      <c r="KZX37" s="47"/>
      <c r="KZY37" s="47"/>
      <c r="KZZ37" s="47"/>
      <c r="LAA37" s="47"/>
      <c r="LAB37" s="47"/>
      <c r="LAC37" s="47"/>
      <c r="LAD37" s="47"/>
      <c r="LAE37" s="47"/>
      <c r="LAF37" s="47"/>
      <c r="LAG37" s="47"/>
      <c r="LAH37" s="47"/>
      <c r="LAI37" s="47"/>
      <c r="LAJ37" s="47"/>
      <c r="LAK37" s="47"/>
      <c r="LAL37" s="47"/>
      <c r="LAM37" s="47"/>
      <c r="LAN37" s="47"/>
      <c r="LAO37" s="47"/>
      <c r="LAP37" s="47"/>
      <c r="LAQ37" s="47"/>
      <c r="LAR37" s="47"/>
      <c r="LAS37" s="47"/>
      <c r="LAT37" s="47"/>
      <c r="LAU37" s="47"/>
      <c r="LAV37" s="47"/>
      <c r="LAW37" s="47"/>
      <c r="LAX37" s="47"/>
      <c r="LAY37" s="47"/>
      <c r="LAZ37" s="47"/>
      <c r="LBA37" s="47"/>
      <c r="LBB37" s="47"/>
      <c r="LBC37" s="47"/>
      <c r="LBD37" s="47"/>
      <c r="LBE37" s="47"/>
      <c r="LBF37" s="47"/>
      <c r="LBG37" s="47"/>
      <c r="LBH37" s="47"/>
      <c r="LBI37" s="47"/>
      <c r="LBJ37" s="47"/>
      <c r="LBK37" s="47"/>
      <c r="LBL37" s="47"/>
      <c r="LBM37" s="47"/>
      <c r="LBN37" s="47"/>
      <c r="LBO37" s="47"/>
      <c r="LBP37" s="47"/>
      <c r="LBQ37" s="47"/>
      <c r="LBR37" s="47"/>
      <c r="LBS37" s="47"/>
      <c r="LBT37" s="47"/>
      <c r="LBU37" s="47"/>
      <c r="LBV37" s="47"/>
      <c r="LBW37" s="47"/>
      <c r="LBX37" s="47"/>
      <c r="LBY37" s="47"/>
      <c r="LBZ37" s="47"/>
      <c r="LCA37" s="47"/>
      <c r="LCB37" s="47"/>
      <c r="LCC37" s="47"/>
      <c r="LCD37" s="47"/>
      <c r="LCE37" s="47"/>
      <c r="LCF37" s="47"/>
      <c r="LCG37" s="47"/>
      <c r="LCH37" s="47"/>
      <c r="LCI37" s="47"/>
      <c r="LCJ37" s="47"/>
      <c r="LCK37" s="47"/>
      <c r="LCL37" s="47"/>
      <c r="LCM37" s="47"/>
      <c r="LCN37" s="47"/>
      <c r="LCO37" s="47"/>
      <c r="LCP37" s="47"/>
      <c r="LCQ37" s="47"/>
      <c r="LCR37" s="47"/>
      <c r="LCS37" s="47"/>
      <c r="LCT37" s="47"/>
      <c r="LCU37" s="47"/>
      <c r="LCV37" s="47"/>
      <c r="LCW37" s="47"/>
      <c r="LCX37" s="47"/>
      <c r="LCY37" s="47"/>
      <c r="LCZ37" s="47"/>
      <c r="LDA37" s="47"/>
      <c r="LDB37" s="47"/>
      <c r="LDC37" s="47"/>
      <c r="LDD37" s="47"/>
      <c r="LDE37" s="47"/>
      <c r="LDF37" s="47"/>
      <c r="LDG37" s="47"/>
      <c r="LDH37" s="47"/>
      <c r="LDI37" s="47"/>
      <c r="LDJ37" s="47"/>
      <c r="LDK37" s="47"/>
      <c r="LDL37" s="47"/>
      <c r="LDM37" s="47"/>
      <c r="LDN37" s="47"/>
      <c r="LDO37" s="47"/>
      <c r="LDP37" s="47"/>
      <c r="LDQ37" s="47"/>
      <c r="LDR37" s="47"/>
      <c r="LDS37" s="47"/>
      <c r="LDT37" s="47"/>
      <c r="LDU37" s="47"/>
      <c r="LDV37" s="47"/>
      <c r="LDW37" s="47"/>
      <c r="LDX37" s="47"/>
      <c r="LDY37" s="47"/>
      <c r="LDZ37" s="47"/>
      <c r="LEA37" s="47"/>
      <c r="LEB37" s="47"/>
      <c r="LEC37" s="47"/>
      <c r="LED37" s="47"/>
      <c r="LEE37" s="47"/>
      <c r="LEF37" s="47"/>
      <c r="LEG37" s="47"/>
      <c r="LEH37" s="47"/>
      <c r="LEI37" s="47"/>
      <c r="LEJ37" s="47"/>
      <c r="LEK37" s="47"/>
      <c r="LEL37" s="47"/>
      <c r="LEM37" s="47"/>
      <c r="LEN37" s="47"/>
      <c r="LEO37" s="47"/>
      <c r="LEP37" s="47"/>
      <c r="LEQ37" s="47"/>
      <c r="LER37" s="47"/>
      <c r="LES37" s="47"/>
      <c r="LET37" s="47"/>
      <c r="LEU37" s="47"/>
      <c r="LEV37" s="47"/>
      <c r="LEW37" s="47"/>
      <c r="LEX37" s="47"/>
      <c r="LEY37" s="47"/>
      <c r="LEZ37" s="47"/>
      <c r="LFA37" s="47"/>
      <c r="LFB37" s="47"/>
      <c r="LFC37" s="47"/>
      <c r="LFD37" s="47"/>
      <c r="LFE37" s="47"/>
      <c r="LFF37" s="47"/>
      <c r="LFG37" s="47"/>
      <c r="LFH37" s="47"/>
      <c r="LFI37" s="47"/>
      <c r="LFJ37" s="47"/>
      <c r="LFK37" s="47"/>
      <c r="LFL37" s="47"/>
      <c r="LFM37" s="47"/>
      <c r="LFN37" s="47"/>
      <c r="LFO37" s="47"/>
      <c r="LFP37" s="47"/>
      <c r="LFQ37" s="47"/>
      <c r="LFR37" s="47"/>
      <c r="LFS37" s="47"/>
      <c r="LFT37" s="47"/>
      <c r="LFU37" s="47"/>
      <c r="LFV37" s="47"/>
      <c r="LFW37" s="47"/>
      <c r="LFX37" s="47"/>
      <c r="LFY37" s="47"/>
      <c r="LFZ37" s="47"/>
      <c r="LGA37" s="47"/>
      <c r="LGB37" s="47"/>
      <c r="LGC37" s="47"/>
      <c r="LGD37" s="47"/>
      <c r="LGE37" s="47"/>
      <c r="LGF37" s="47"/>
      <c r="LGG37" s="47"/>
      <c r="LGH37" s="47"/>
      <c r="LGI37" s="47"/>
      <c r="LGJ37" s="47"/>
      <c r="LGK37" s="47"/>
      <c r="LGL37" s="47"/>
      <c r="LGM37" s="47"/>
      <c r="LGN37" s="47"/>
      <c r="LGO37" s="47"/>
      <c r="LGP37" s="47"/>
      <c r="LGQ37" s="47"/>
      <c r="LGR37" s="47"/>
      <c r="LGS37" s="47"/>
      <c r="LGT37" s="47"/>
      <c r="LGU37" s="47"/>
      <c r="LGV37" s="47"/>
      <c r="LGW37" s="47"/>
      <c r="LGX37" s="47"/>
      <c r="LGY37" s="47"/>
      <c r="LGZ37" s="47"/>
      <c r="LHA37" s="47"/>
      <c r="LHB37" s="47"/>
      <c r="LHC37" s="47"/>
      <c r="LHD37" s="47"/>
      <c r="LHE37" s="47"/>
      <c r="LHF37" s="47"/>
      <c r="LHG37" s="47"/>
      <c r="LHH37" s="47"/>
      <c r="LHI37" s="47"/>
      <c r="LHJ37" s="47"/>
      <c r="LHK37" s="47"/>
      <c r="LHL37" s="47"/>
      <c r="LHM37" s="47"/>
      <c r="LHN37" s="47"/>
      <c r="LHO37" s="47"/>
      <c r="LHP37" s="47"/>
      <c r="LHQ37" s="47"/>
      <c r="LHR37" s="47"/>
      <c r="LHS37" s="47"/>
      <c r="LHT37" s="47"/>
      <c r="LHU37" s="47"/>
      <c r="LHV37" s="47"/>
      <c r="LHW37" s="47"/>
      <c r="LHX37" s="47"/>
      <c r="LHY37" s="47"/>
      <c r="LHZ37" s="47"/>
      <c r="LIA37" s="47"/>
      <c r="LIB37" s="47"/>
      <c r="LIC37" s="47"/>
      <c r="LID37" s="47"/>
      <c r="LIE37" s="47"/>
      <c r="LIF37" s="47"/>
      <c r="LIG37" s="47"/>
      <c r="LIH37" s="47"/>
      <c r="LII37" s="47"/>
      <c r="LIJ37" s="47"/>
      <c r="LIK37" s="47"/>
      <c r="LIL37" s="47"/>
      <c r="LIM37" s="47"/>
      <c r="LIN37" s="47"/>
      <c r="LIO37" s="47"/>
      <c r="LIP37" s="47"/>
      <c r="LIQ37" s="47"/>
      <c r="LIR37" s="47"/>
      <c r="LIS37" s="47"/>
      <c r="LIT37" s="47"/>
      <c r="LIU37" s="47"/>
      <c r="LIV37" s="47"/>
      <c r="LIW37" s="47"/>
      <c r="LIX37" s="47"/>
      <c r="LIY37" s="47"/>
      <c r="LIZ37" s="47"/>
      <c r="LJA37" s="47"/>
      <c r="LJB37" s="47"/>
      <c r="LJC37" s="47"/>
      <c r="LJD37" s="47"/>
      <c r="LJE37" s="47"/>
      <c r="LJF37" s="47"/>
      <c r="LJG37" s="47"/>
      <c r="LJH37" s="47"/>
      <c r="LJI37" s="47"/>
      <c r="LJJ37" s="47"/>
      <c r="LJK37" s="47"/>
      <c r="LJL37" s="47"/>
      <c r="LJM37" s="47"/>
      <c r="LJN37" s="47"/>
      <c r="LJO37" s="47"/>
      <c r="LJP37" s="47"/>
      <c r="LJQ37" s="47"/>
      <c r="LJR37" s="47"/>
      <c r="LJS37" s="47"/>
      <c r="LJT37" s="47"/>
      <c r="LJU37" s="47"/>
      <c r="LJV37" s="47"/>
      <c r="LJW37" s="47"/>
      <c r="LJX37" s="47"/>
      <c r="LJY37" s="47"/>
      <c r="LJZ37" s="47"/>
      <c r="LKA37" s="47"/>
      <c r="LKB37" s="47"/>
      <c r="LKC37" s="47"/>
      <c r="LKD37" s="47"/>
      <c r="LKE37" s="47"/>
      <c r="LKF37" s="47"/>
      <c r="LKG37" s="47"/>
      <c r="LKH37" s="47"/>
      <c r="LKI37" s="47"/>
      <c r="LKJ37" s="47"/>
      <c r="LKK37" s="47"/>
      <c r="LKL37" s="47"/>
      <c r="LKM37" s="47"/>
      <c r="LKN37" s="47"/>
      <c r="LKO37" s="47"/>
      <c r="LKP37" s="47"/>
      <c r="LKQ37" s="47"/>
      <c r="LKR37" s="47"/>
      <c r="LKS37" s="47"/>
      <c r="LKT37" s="47"/>
      <c r="LKU37" s="47"/>
      <c r="LKV37" s="47"/>
      <c r="LKW37" s="47"/>
      <c r="LKX37" s="47"/>
      <c r="LKY37" s="47"/>
      <c r="LKZ37" s="47"/>
      <c r="LLA37" s="47"/>
      <c r="LLB37" s="47"/>
      <c r="LLC37" s="47"/>
      <c r="LLD37" s="47"/>
      <c r="LLE37" s="47"/>
      <c r="LLF37" s="47"/>
      <c r="LLG37" s="47"/>
      <c r="LLH37" s="47"/>
      <c r="LLI37" s="47"/>
      <c r="LLJ37" s="47"/>
      <c r="LLK37" s="47"/>
      <c r="LLL37" s="47"/>
      <c r="LLM37" s="47"/>
      <c r="LLN37" s="47"/>
      <c r="LLO37" s="47"/>
      <c r="LLP37" s="47"/>
      <c r="LLQ37" s="47"/>
      <c r="LLR37" s="47"/>
      <c r="LLS37" s="47"/>
      <c r="LLT37" s="47"/>
      <c r="LLU37" s="47"/>
      <c r="LLV37" s="47"/>
      <c r="LLW37" s="47"/>
      <c r="LLX37" s="47"/>
      <c r="LLY37" s="47"/>
      <c r="LLZ37" s="47"/>
      <c r="LMA37" s="47"/>
      <c r="LMB37" s="47"/>
      <c r="LMC37" s="47"/>
      <c r="LMD37" s="47"/>
      <c r="LME37" s="47"/>
      <c r="LMF37" s="47"/>
      <c r="LMG37" s="47"/>
      <c r="LMH37" s="47"/>
      <c r="LMI37" s="47"/>
      <c r="LMJ37" s="47"/>
      <c r="LMK37" s="47"/>
      <c r="LML37" s="47"/>
      <c r="LMM37" s="47"/>
      <c r="LMN37" s="47"/>
      <c r="LMO37" s="47"/>
      <c r="LMP37" s="47"/>
      <c r="LMQ37" s="47"/>
      <c r="LMR37" s="47"/>
      <c r="LMS37" s="47"/>
      <c r="LMT37" s="47"/>
      <c r="LMU37" s="47"/>
      <c r="LMV37" s="47"/>
      <c r="LMW37" s="47"/>
      <c r="LMX37" s="47"/>
      <c r="LMY37" s="47"/>
      <c r="LMZ37" s="47"/>
      <c r="LNA37" s="47"/>
      <c r="LNB37" s="47"/>
      <c r="LNC37" s="47"/>
      <c r="LND37" s="47"/>
      <c r="LNE37" s="47"/>
      <c r="LNF37" s="47"/>
      <c r="LNG37" s="47"/>
      <c r="LNH37" s="47"/>
      <c r="LNI37" s="47"/>
      <c r="LNJ37" s="47"/>
      <c r="LNK37" s="47"/>
      <c r="LNL37" s="47"/>
      <c r="LNM37" s="47"/>
      <c r="LNN37" s="47"/>
      <c r="LNO37" s="47"/>
      <c r="LNP37" s="47"/>
      <c r="LNQ37" s="47"/>
      <c r="LNR37" s="47"/>
      <c r="LNS37" s="47"/>
      <c r="LNT37" s="47"/>
      <c r="LNU37" s="47"/>
      <c r="LNV37" s="47"/>
      <c r="LNW37" s="47"/>
      <c r="LNX37" s="47"/>
      <c r="LNY37" s="47"/>
      <c r="LNZ37" s="47"/>
      <c r="LOA37" s="47"/>
      <c r="LOB37" s="47"/>
      <c r="LOC37" s="47"/>
      <c r="LOD37" s="47"/>
      <c r="LOE37" s="47"/>
      <c r="LOF37" s="47"/>
      <c r="LOG37" s="47"/>
      <c r="LOH37" s="47"/>
      <c r="LOI37" s="47"/>
      <c r="LOJ37" s="47"/>
      <c r="LOK37" s="47"/>
      <c r="LOL37" s="47"/>
      <c r="LOM37" s="47"/>
      <c r="LON37" s="47"/>
      <c r="LOO37" s="47"/>
      <c r="LOP37" s="47"/>
      <c r="LOQ37" s="47"/>
      <c r="LOR37" s="47"/>
      <c r="LOS37" s="47"/>
      <c r="LOT37" s="47"/>
      <c r="LOU37" s="47"/>
      <c r="LOV37" s="47"/>
      <c r="LOW37" s="47"/>
      <c r="LOX37" s="47"/>
      <c r="LOY37" s="47"/>
      <c r="LOZ37" s="47"/>
      <c r="LPA37" s="47"/>
      <c r="LPB37" s="47"/>
      <c r="LPC37" s="47"/>
      <c r="LPD37" s="47"/>
      <c r="LPE37" s="47"/>
      <c r="LPF37" s="47"/>
      <c r="LPG37" s="47"/>
      <c r="LPH37" s="47"/>
      <c r="LPI37" s="47"/>
      <c r="LPJ37" s="47"/>
      <c r="LPK37" s="47"/>
      <c r="LPL37" s="47"/>
      <c r="LPM37" s="47"/>
      <c r="LPN37" s="47"/>
      <c r="LPO37" s="47"/>
      <c r="LPP37" s="47"/>
      <c r="LPQ37" s="47"/>
      <c r="LPR37" s="47"/>
      <c r="LPS37" s="47"/>
      <c r="LPT37" s="47"/>
      <c r="LPU37" s="47"/>
      <c r="LPV37" s="47"/>
      <c r="LPW37" s="47"/>
      <c r="LPX37" s="47"/>
      <c r="LPY37" s="47"/>
      <c r="LPZ37" s="47"/>
      <c r="LQA37" s="47"/>
      <c r="LQB37" s="47"/>
      <c r="LQC37" s="47"/>
      <c r="LQD37" s="47"/>
      <c r="LQE37" s="47"/>
      <c r="LQF37" s="47"/>
      <c r="LQG37" s="47"/>
      <c r="LQH37" s="47"/>
      <c r="LQI37" s="47"/>
      <c r="LQJ37" s="47"/>
      <c r="LQK37" s="47"/>
      <c r="LQL37" s="47"/>
      <c r="LQM37" s="47"/>
      <c r="LQN37" s="47"/>
      <c r="LQO37" s="47"/>
      <c r="LQP37" s="47"/>
      <c r="LQQ37" s="47"/>
      <c r="LQR37" s="47"/>
      <c r="LQS37" s="47"/>
      <c r="LQT37" s="47"/>
      <c r="LQU37" s="47"/>
      <c r="LQV37" s="47"/>
      <c r="LQW37" s="47"/>
      <c r="LQX37" s="47"/>
      <c r="LQY37" s="47"/>
      <c r="LQZ37" s="47"/>
      <c r="LRA37" s="47"/>
      <c r="LRB37" s="47"/>
      <c r="LRC37" s="47"/>
      <c r="LRD37" s="47"/>
      <c r="LRE37" s="47"/>
      <c r="LRF37" s="47"/>
      <c r="LRG37" s="47"/>
      <c r="LRH37" s="47"/>
      <c r="LRI37" s="47"/>
      <c r="LRJ37" s="47"/>
      <c r="LRK37" s="47"/>
      <c r="LRL37" s="47"/>
      <c r="LRM37" s="47"/>
      <c r="LRN37" s="47"/>
      <c r="LRO37" s="47"/>
      <c r="LRP37" s="47"/>
      <c r="LRQ37" s="47"/>
      <c r="LRR37" s="47"/>
      <c r="LRS37" s="47"/>
      <c r="LRT37" s="47"/>
      <c r="LRU37" s="47"/>
      <c r="LRV37" s="47"/>
      <c r="LRW37" s="47"/>
      <c r="LRX37" s="47"/>
      <c r="LRY37" s="47"/>
      <c r="LRZ37" s="47"/>
      <c r="LSA37" s="47"/>
      <c r="LSB37" s="47"/>
      <c r="LSC37" s="47"/>
      <c r="LSD37" s="47"/>
      <c r="LSE37" s="47"/>
      <c r="LSF37" s="47"/>
      <c r="LSG37" s="47"/>
      <c r="LSH37" s="47"/>
      <c r="LSI37" s="47"/>
      <c r="LSJ37" s="47"/>
      <c r="LSK37" s="47"/>
      <c r="LSL37" s="47"/>
      <c r="LSM37" s="47"/>
      <c r="LSN37" s="47"/>
      <c r="LSO37" s="47"/>
      <c r="LSP37" s="47"/>
      <c r="LSQ37" s="47"/>
      <c r="LSR37" s="47"/>
      <c r="LSS37" s="47"/>
      <c r="LST37" s="47"/>
      <c r="LSU37" s="47"/>
      <c r="LSV37" s="47"/>
      <c r="LSW37" s="47"/>
      <c r="LSX37" s="47"/>
      <c r="LSY37" s="47"/>
      <c r="LSZ37" s="47"/>
      <c r="LTA37" s="47"/>
      <c r="LTB37" s="47"/>
      <c r="LTC37" s="47"/>
      <c r="LTD37" s="47"/>
      <c r="LTE37" s="47"/>
      <c r="LTF37" s="47"/>
      <c r="LTG37" s="47"/>
      <c r="LTH37" s="47"/>
      <c r="LTI37" s="47"/>
      <c r="LTJ37" s="47"/>
      <c r="LTK37" s="47"/>
      <c r="LTL37" s="47"/>
      <c r="LTM37" s="47"/>
      <c r="LTN37" s="47"/>
      <c r="LTO37" s="47"/>
      <c r="LTP37" s="47"/>
      <c r="LTQ37" s="47"/>
      <c r="LTR37" s="47"/>
      <c r="LTS37" s="47"/>
      <c r="LTT37" s="47"/>
      <c r="LTU37" s="47"/>
      <c r="LTV37" s="47"/>
      <c r="LTW37" s="47"/>
      <c r="LTX37" s="47"/>
      <c r="LTY37" s="47"/>
      <c r="LTZ37" s="47"/>
      <c r="LUA37" s="47"/>
      <c r="LUB37" s="47"/>
      <c r="LUC37" s="47"/>
      <c r="LUD37" s="47"/>
      <c r="LUE37" s="47"/>
      <c r="LUF37" s="47"/>
      <c r="LUG37" s="47"/>
      <c r="LUH37" s="47"/>
      <c r="LUI37" s="47"/>
      <c r="LUJ37" s="47"/>
      <c r="LUK37" s="47"/>
      <c r="LUL37" s="47"/>
      <c r="LUM37" s="47"/>
      <c r="LUN37" s="47"/>
      <c r="LUO37" s="47"/>
      <c r="LUP37" s="47"/>
      <c r="LUQ37" s="47"/>
      <c r="LUR37" s="47"/>
      <c r="LUS37" s="47"/>
      <c r="LUT37" s="47"/>
      <c r="LUU37" s="47"/>
      <c r="LUV37" s="47"/>
      <c r="LUW37" s="47"/>
      <c r="LUX37" s="47"/>
      <c r="LUY37" s="47"/>
      <c r="LUZ37" s="47"/>
      <c r="LVA37" s="47"/>
      <c r="LVB37" s="47"/>
      <c r="LVC37" s="47"/>
      <c r="LVD37" s="47"/>
      <c r="LVE37" s="47"/>
      <c r="LVF37" s="47"/>
      <c r="LVG37" s="47"/>
      <c r="LVH37" s="47"/>
      <c r="LVI37" s="47"/>
      <c r="LVJ37" s="47"/>
      <c r="LVK37" s="47"/>
      <c r="LVL37" s="47"/>
      <c r="LVM37" s="47"/>
      <c r="LVN37" s="47"/>
      <c r="LVO37" s="47"/>
      <c r="LVP37" s="47"/>
      <c r="LVQ37" s="47"/>
      <c r="LVR37" s="47"/>
      <c r="LVS37" s="47"/>
      <c r="LVT37" s="47"/>
      <c r="LVU37" s="47"/>
      <c r="LVV37" s="47"/>
      <c r="LVW37" s="47"/>
      <c r="LVX37" s="47"/>
      <c r="LVY37" s="47"/>
      <c r="LVZ37" s="47"/>
      <c r="LWA37" s="47"/>
      <c r="LWB37" s="47"/>
      <c r="LWC37" s="47"/>
      <c r="LWD37" s="47"/>
      <c r="LWE37" s="47"/>
      <c r="LWF37" s="47"/>
      <c r="LWG37" s="47"/>
      <c r="LWH37" s="47"/>
      <c r="LWI37" s="47"/>
      <c r="LWJ37" s="47"/>
      <c r="LWK37" s="47"/>
      <c r="LWL37" s="47"/>
      <c r="LWM37" s="47"/>
      <c r="LWN37" s="47"/>
      <c r="LWO37" s="47"/>
      <c r="LWP37" s="47"/>
      <c r="LWQ37" s="47"/>
      <c r="LWR37" s="47"/>
      <c r="LWS37" s="47"/>
      <c r="LWT37" s="47"/>
      <c r="LWU37" s="47"/>
      <c r="LWV37" s="47"/>
      <c r="LWW37" s="47"/>
      <c r="LWX37" s="47"/>
      <c r="LWY37" s="47"/>
      <c r="LWZ37" s="47"/>
      <c r="LXA37" s="47"/>
      <c r="LXB37" s="47"/>
      <c r="LXC37" s="47"/>
      <c r="LXD37" s="47"/>
      <c r="LXE37" s="47"/>
      <c r="LXF37" s="47"/>
      <c r="LXG37" s="47"/>
      <c r="LXH37" s="47"/>
      <c r="LXI37" s="47"/>
      <c r="LXJ37" s="47"/>
      <c r="LXK37" s="47"/>
      <c r="LXL37" s="47"/>
      <c r="LXM37" s="47"/>
      <c r="LXN37" s="47"/>
      <c r="LXO37" s="47"/>
      <c r="LXP37" s="47"/>
      <c r="LXQ37" s="47"/>
      <c r="LXR37" s="47"/>
      <c r="LXS37" s="47"/>
      <c r="LXT37" s="47"/>
      <c r="LXU37" s="47"/>
      <c r="LXV37" s="47"/>
      <c r="LXW37" s="47"/>
      <c r="LXX37" s="47"/>
      <c r="LXY37" s="47"/>
      <c r="LXZ37" s="47"/>
      <c r="LYA37" s="47"/>
      <c r="LYB37" s="47"/>
      <c r="LYC37" s="47"/>
      <c r="LYD37" s="47"/>
      <c r="LYE37" s="47"/>
      <c r="LYF37" s="47"/>
      <c r="LYG37" s="47"/>
      <c r="LYH37" s="47"/>
      <c r="LYI37" s="47"/>
      <c r="LYJ37" s="47"/>
      <c r="LYK37" s="47"/>
      <c r="LYL37" s="47"/>
      <c r="LYM37" s="47"/>
      <c r="LYN37" s="47"/>
      <c r="LYO37" s="47"/>
      <c r="LYP37" s="47"/>
      <c r="LYQ37" s="47"/>
      <c r="LYR37" s="47"/>
      <c r="LYS37" s="47"/>
      <c r="LYT37" s="47"/>
      <c r="LYU37" s="47"/>
      <c r="LYV37" s="47"/>
      <c r="LYW37" s="47"/>
      <c r="LYX37" s="47"/>
      <c r="LYY37" s="47"/>
      <c r="LYZ37" s="47"/>
      <c r="LZA37" s="47"/>
      <c r="LZB37" s="47"/>
      <c r="LZC37" s="47"/>
      <c r="LZD37" s="47"/>
      <c r="LZE37" s="47"/>
      <c r="LZF37" s="47"/>
      <c r="LZG37" s="47"/>
      <c r="LZH37" s="47"/>
      <c r="LZI37" s="47"/>
      <c r="LZJ37" s="47"/>
      <c r="LZK37" s="47"/>
      <c r="LZL37" s="47"/>
      <c r="LZM37" s="47"/>
      <c r="LZN37" s="47"/>
      <c r="LZO37" s="47"/>
      <c r="LZP37" s="47"/>
      <c r="LZQ37" s="47"/>
      <c r="LZR37" s="47"/>
      <c r="LZS37" s="47"/>
      <c r="LZT37" s="47"/>
      <c r="LZU37" s="47"/>
      <c r="LZV37" s="47"/>
      <c r="LZW37" s="47"/>
      <c r="LZX37" s="47"/>
      <c r="LZY37" s="47"/>
      <c r="LZZ37" s="47"/>
      <c r="MAA37" s="47"/>
      <c r="MAB37" s="47"/>
      <c r="MAC37" s="47"/>
      <c r="MAD37" s="47"/>
      <c r="MAE37" s="47"/>
      <c r="MAF37" s="47"/>
      <c r="MAG37" s="47"/>
      <c r="MAH37" s="47"/>
      <c r="MAI37" s="47"/>
      <c r="MAJ37" s="47"/>
      <c r="MAK37" s="47"/>
      <c r="MAL37" s="47"/>
      <c r="MAM37" s="47"/>
      <c r="MAN37" s="47"/>
      <c r="MAO37" s="47"/>
      <c r="MAP37" s="47"/>
      <c r="MAQ37" s="47"/>
      <c r="MAR37" s="47"/>
      <c r="MAS37" s="47"/>
      <c r="MAT37" s="47"/>
      <c r="MAU37" s="47"/>
      <c r="MAV37" s="47"/>
      <c r="MAW37" s="47"/>
      <c r="MAX37" s="47"/>
      <c r="MAY37" s="47"/>
      <c r="MAZ37" s="47"/>
      <c r="MBA37" s="47"/>
      <c r="MBB37" s="47"/>
      <c r="MBC37" s="47"/>
      <c r="MBD37" s="47"/>
      <c r="MBE37" s="47"/>
      <c r="MBF37" s="47"/>
      <c r="MBG37" s="47"/>
      <c r="MBH37" s="47"/>
      <c r="MBI37" s="47"/>
      <c r="MBJ37" s="47"/>
      <c r="MBK37" s="47"/>
      <c r="MBL37" s="47"/>
      <c r="MBM37" s="47"/>
      <c r="MBN37" s="47"/>
      <c r="MBO37" s="47"/>
      <c r="MBP37" s="47"/>
      <c r="MBQ37" s="47"/>
      <c r="MBR37" s="47"/>
      <c r="MBS37" s="47"/>
      <c r="MBT37" s="47"/>
      <c r="MBU37" s="47"/>
      <c r="MBV37" s="47"/>
      <c r="MBW37" s="47"/>
      <c r="MBX37" s="47"/>
      <c r="MBY37" s="47"/>
      <c r="MBZ37" s="47"/>
      <c r="MCA37" s="47"/>
      <c r="MCB37" s="47"/>
      <c r="MCC37" s="47"/>
      <c r="MCD37" s="47"/>
      <c r="MCE37" s="47"/>
      <c r="MCF37" s="47"/>
      <c r="MCG37" s="47"/>
      <c r="MCH37" s="47"/>
      <c r="MCI37" s="47"/>
      <c r="MCJ37" s="47"/>
      <c r="MCK37" s="47"/>
      <c r="MCL37" s="47"/>
      <c r="MCM37" s="47"/>
      <c r="MCN37" s="47"/>
      <c r="MCO37" s="47"/>
      <c r="MCP37" s="47"/>
      <c r="MCQ37" s="47"/>
      <c r="MCR37" s="47"/>
      <c r="MCS37" s="47"/>
      <c r="MCT37" s="47"/>
      <c r="MCU37" s="47"/>
      <c r="MCV37" s="47"/>
      <c r="MCW37" s="47"/>
      <c r="MCX37" s="47"/>
      <c r="MCY37" s="47"/>
      <c r="MCZ37" s="47"/>
      <c r="MDA37" s="47"/>
      <c r="MDB37" s="47"/>
      <c r="MDC37" s="47"/>
      <c r="MDD37" s="47"/>
      <c r="MDE37" s="47"/>
      <c r="MDF37" s="47"/>
      <c r="MDG37" s="47"/>
      <c r="MDH37" s="47"/>
      <c r="MDI37" s="47"/>
      <c r="MDJ37" s="47"/>
      <c r="MDK37" s="47"/>
      <c r="MDL37" s="47"/>
      <c r="MDM37" s="47"/>
      <c r="MDN37" s="47"/>
      <c r="MDO37" s="47"/>
      <c r="MDP37" s="47"/>
      <c r="MDQ37" s="47"/>
      <c r="MDR37" s="47"/>
      <c r="MDS37" s="47"/>
      <c r="MDT37" s="47"/>
      <c r="MDU37" s="47"/>
      <c r="MDV37" s="47"/>
      <c r="MDW37" s="47"/>
      <c r="MDX37" s="47"/>
      <c r="MDY37" s="47"/>
      <c r="MDZ37" s="47"/>
      <c r="MEA37" s="47"/>
      <c r="MEB37" s="47"/>
      <c r="MEC37" s="47"/>
      <c r="MED37" s="47"/>
      <c r="MEE37" s="47"/>
      <c r="MEF37" s="47"/>
      <c r="MEG37" s="47"/>
      <c r="MEH37" s="47"/>
      <c r="MEI37" s="47"/>
      <c r="MEJ37" s="47"/>
      <c r="MEK37" s="47"/>
      <c r="MEL37" s="47"/>
      <c r="MEM37" s="47"/>
      <c r="MEN37" s="47"/>
      <c r="MEO37" s="47"/>
      <c r="MEP37" s="47"/>
      <c r="MEQ37" s="47"/>
      <c r="MER37" s="47"/>
      <c r="MES37" s="47"/>
      <c r="MET37" s="47"/>
      <c r="MEU37" s="47"/>
      <c r="MEV37" s="47"/>
      <c r="MEW37" s="47"/>
      <c r="MEX37" s="47"/>
      <c r="MEY37" s="47"/>
      <c r="MEZ37" s="47"/>
      <c r="MFA37" s="47"/>
      <c r="MFB37" s="47"/>
      <c r="MFC37" s="47"/>
      <c r="MFD37" s="47"/>
      <c r="MFE37" s="47"/>
      <c r="MFF37" s="47"/>
      <c r="MFG37" s="47"/>
      <c r="MFH37" s="47"/>
      <c r="MFI37" s="47"/>
      <c r="MFJ37" s="47"/>
      <c r="MFK37" s="47"/>
      <c r="MFL37" s="47"/>
      <c r="MFM37" s="47"/>
      <c r="MFN37" s="47"/>
      <c r="MFO37" s="47"/>
      <c r="MFP37" s="47"/>
      <c r="MFQ37" s="47"/>
      <c r="MFR37" s="47"/>
      <c r="MFS37" s="47"/>
      <c r="MFT37" s="47"/>
      <c r="MFU37" s="47"/>
      <c r="MFV37" s="47"/>
      <c r="MFW37" s="47"/>
      <c r="MFX37" s="47"/>
      <c r="MFY37" s="47"/>
      <c r="MFZ37" s="47"/>
      <c r="MGA37" s="47"/>
      <c r="MGB37" s="47"/>
      <c r="MGC37" s="47"/>
      <c r="MGD37" s="47"/>
      <c r="MGE37" s="47"/>
      <c r="MGF37" s="47"/>
      <c r="MGG37" s="47"/>
      <c r="MGH37" s="47"/>
      <c r="MGI37" s="47"/>
      <c r="MGJ37" s="47"/>
      <c r="MGK37" s="47"/>
      <c r="MGL37" s="47"/>
      <c r="MGM37" s="47"/>
      <c r="MGN37" s="47"/>
      <c r="MGO37" s="47"/>
      <c r="MGP37" s="47"/>
      <c r="MGQ37" s="47"/>
      <c r="MGR37" s="47"/>
      <c r="MGS37" s="47"/>
      <c r="MGT37" s="47"/>
      <c r="MGU37" s="47"/>
      <c r="MGV37" s="47"/>
      <c r="MGW37" s="47"/>
      <c r="MGX37" s="47"/>
      <c r="MGY37" s="47"/>
      <c r="MGZ37" s="47"/>
      <c r="MHA37" s="47"/>
      <c r="MHB37" s="47"/>
      <c r="MHC37" s="47"/>
      <c r="MHD37" s="47"/>
      <c r="MHE37" s="47"/>
      <c r="MHF37" s="47"/>
      <c r="MHG37" s="47"/>
      <c r="MHH37" s="47"/>
      <c r="MHI37" s="47"/>
      <c r="MHJ37" s="47"/>
      <c r="MHK37" s="47"/>
      <c r="MHL37" s="47"/>
      <c r="MHM37" s="47"/>
      <c r="MHN37" s="47"/>
      <c r="MHO37" s="47"/>
      <c r="MHP37" s="47"/>
      <c r="MHQ37" s="47"/>
      <c r="MHR37" s="47"/>
      <c r="MHS37" s="47"/>
      <c r="MHT37" s="47"/>
      <c r="MHU37" s="47"/>
      <c r="MHV37" s="47"/>
      <c r="MHW37" s="47"/>
      <c r="MHX37" s="47"/>
      <c r="MHY37" s="47"/>
      <c r="MHZ37" s="47"/>
      <c r="MIA37" s="47"/>
      <c r="MIB37" s="47"/>
      <c r="MIC37" s="47"/>
      <c r="MID37" s="47"/>
      <c r="MIE37" s="47"/>
      <c r="MIF37" s="47"/>
      <c r="MIG37" s="47"/>
      <c r="MIH37" s="47"/>
      <c r="MII37" s="47"/>
      <c r="MIJ37" s="47"/>
      <c r="MIK37" s="47"/>
      <c r="MIL37" s="47"/>
      <c r="MIM37" s="47"/>
      <c r="MIN37" s="47"/>
      <c r="MIO37" s="47"/>
      <c r="MIP37" s="47"/>
      <c r="MIQ37" s="47"/>
      <c r="MIR37" s="47"/>
      <c r="MIS37" s="47"/>
      <c r="MIT37" s="47"/>
      <c r="MIU37" s="47"/>
      <c r="MIV37" s="47"/>
      <c r="MIW37" s="47"/>
      <c r="MIX37" s="47"/>
      <c r="MIY37" s="47"/>
      <c r="MIZ37" s="47"/>
      <c r="MJA37" s="47"/>
      <c r="MJB37" s="47"/>
      <c r="MJC37" s="47"/>
      <c r="MJD37" s="47"/>
      <c r="MJE37" s="47"/>
      <c r="MJF37" s="47"/>
      <c r="MJG37" s="47"/>
      <c r="MJH37" s="47"/>
      <c r="MJI37" s="47"/>
      <c r="MJJ37" s="47"/>
      <c r="MJK37" s="47"/>
      <c r="MJL37" s="47"/>
      <c r="MJM37" s="47"/>
      <c r="MJN37" s="47"/>
      <c r="MJO37" s="47"/>
      <c r="MJP37" s="47"/>
      <c r="MJQ37" s="47"/>
      <c r="MJR37" s="47"/>
      <c r="MJS37" s="47"/>
      <c r="MJT37" s="47"/>
      <c r="MJU37" s="47"/>
      <c r="MJV37" s="47"/>
      <c r="MJW37" s="47"/>
      <c r="MJX37" s="47"/>
      <c r="MJY37" s="47"/>
      <c r="MJZ37" s="47"/>
      <c r="MKA37" s="47"/>
      <c r="MKB37" s="47"/>
      <c r="MKC37" s="47"/>
      <c r="MKD37" s="47"/>
      <c r="MKE37" s="47"/>
      <c r="MKF37" s="47"/>
      <c r="MKG37" s="47"/>
      <c r="MKH37" s="47"/>
      <c r="MKI37" s="47"/>
      <c r="MKJ37" s="47"/>
      <c r="MKK37" s="47"/>
      <c r="MKL37" s="47"/>
      <c r="MKM37" s="47"/>
      <c r="MKN37" s="47"/>
      <c r="MKO37" s="47"/>
      <c r="MKP37" s="47"/>
      <c r="MKQ37" s="47"/>
      <c r="MKR37" s="47"/>
      <c r="MKS37" s="47"/>
      <c r="MKT37" s="47"/>
      <c r="MKU37" s="47"/>
      <c r="MKV37" s="47"/>
      <c r="MKW37" s="47"/>
      <c r="MKX37" s="47"/>
      <c r="MKY37" s="47"/>
      <c r="MKZ37" s="47"/>
      <c r="MLA37" s="47"/>
      <c r="MLB37" s="47"/>
      <c r="MLC37" s="47"/>
      <c r="MLD37" s="47"/>
      <c r="MLE37" s="47"/>
      <c r="MLF37" s="47"/>
      <c r="MLG37" s="47"/>
      <c r="MLH37" s="47"/>
      <c r="MLI37" s="47"/>
      <c r="MLJ37" s="47"/>
      <c r="MLK37" s="47"/>
      <c r="MLL37" s="47"/>
      <c r="MLM37" s="47"/>
      <c r="MLN37" s="47"/>
      <c r="MLO37" s="47"/>
      <c r="MLP37" s="47"/>
      <c r="MLQ37" s="47"/>
      <c r="MLR37" s="47"/>
      <c r="MLS37" s="47"/>
      <c r="MLT37" s="47"/>
      <c r="MLU37" s="47"/>
      <c r="MLV37" s="47"/>
      <c r="MLW37" s="47"/>
      <c r="MLX37" s="47"/>
      <c r="MLY37" s="47"/>
      <c r="MLZ37" s="47"/>
      <c r="MMA37" s="47"/>
      <c r="MMB37" s="47"/>
      <c r="MMC37" s="47"/>
      <c r="MMD37" s="47"/>
      <c r="MME37" s="47"/>
      <c r="MMF37" s="47"/>
      <c r="MMG37" s="47"/>
      <c r="MMH37" s="47"/>
      <c r="MMI37" s="47"/>
      <c r="MMJ37" s="47"/>
      <c r="MMK37" s="47"/>
      <c r="MML37" s="47"/>
      <c r="MMM37" s="47"/>
      <c r="MMN37" s="47"/>
      <c r="MMO37" s="47"/>
      <c r="MMP37" s="47"/>
      <c r="MMQ37" s="47"/>
      <c r="MMR37" s="47"/>
      <c r="MMS37" s="47"/>
      <c r="MMT37" s="47"/>
      <c r="MMU37" s="47"/>
      <c r="MMV37" s="47"/>
      <c r="MMW37" s="47"/>
      <c r="MMX37" s="47"/>
      <c r="MMY37" s="47"/>
      <c r="MMZ37" s="47"/>
      <c r="MNA37" s="47"/>
      <c r="MNB37" s="47"/>
      <c r="MNC37" s="47"/>
      <c r="MND37" s="47"/>
      <c r="MNE37" s="47"/>
      <c r="MNF37" s="47"/>
      <c r="MNG37" s="47"/>
      <c r="MNH37" s="47"/>
      <c r="MNI37" s="47"/>
      <c r="MNJ37" s="47"/>
      <c r="MNK37" s="47"/>
      <c r="MNL37" s="47"/>
      <c r="MNM37" s="47"/>
      <c r="MNN37" s="47"/>
      <c r="MNO37" s="47"/>
      <c r="MNP37" s="47"/>
      <c r="MNQ37" s="47"/>
      <c r="MNR37" s="47"/>
      <c r="MNS37" s="47"/>
      <c r="MNT37" s="47"/>
      <c r="MNU37" s="47"/>
      <c r="MNV37" s="47"/>
      <c r="MNW37" s="47"/>
      <c r="MNX37" s="47"/>
      <c r="MNY37" s="47"/>
      <c r="MNZ37" s="47"/>
      <c r="MOA37" s="47"/>
      <c r="MOB37" s="47"/>
      <c r="MOC37" s="47"/>
      <c r="MOD37" s="47"/>
      <c r="MOE37" s="47"/>
      <c r="MOF37" s="47"/>
      <c r="MOG37" s="47"/>
      <c r="MOH37" s="47"/>
      <c r="MOI37" s="47"/>
      <c r="MOJ37" s="47"/>
      <c r="MOK37" s="47"/>
      <c r="MOL37" s="47"/>
      <c r="MOM37" s="47"/>
      <c r="MON37" s="47"/>
      <c r="MOO37" s="47"/>
      <c r="MOP37" s="47"/>
      <c r="MOQ37" s="47"/>
      <c r="MOR37" s="47"/>
      <c r="MOS37" s="47"/>
      <c r="MOT37" s="47"/>
      <c r="MOU37" s="47"/>
      <c r="MOV37" s="47"/>
      <c r="MOW37" s="47"/>
      <c r="MOX37" s="47"/>
      <c r="MOY37" s="47"/>
      <c r="MOZ37" s="47"/>
      <c r="MPA37" s="47"/>
      <c r="MPB37" s="47"/>
      <c r="MPC37" s="47"/>
      <c r="MPD37" s="47"/>
      <c r="MPE37" s="47"/>
      <c r="MPF37" s="47"/>
      <c r="MPG37" s="47"/>
      <c r="MPH37" s="47"/>
      <c r="MPI37" s="47"/>
      <c r="MPJ37" s="47"/>
      <c r="MPK37" s="47"/>
      <c r="MPL37" s="47"/>
      <c r="MPM37" s="47"/>
      <c r="MPN37" s="47"/>
      <c r="MPO37" s="47"/>
      <c r="MPP37" s="47"/>
      <c r="MPQ37" s="47"/>
      <c r="MPR37" s="47"/>
      <c r="MPS37" s="47"/>
      <c r="MPT37" s="47"/>
      <c r="MPU37" s="47"/>
      <c r="MPV37" s="47"/>
      <c r="MPW37" s="47"/>
      <c r="MPX37" s="47"/>
      <c r="MPY37" s="47"/>
      <c r="MPZ37" s="47"/>
      <c r="MQA37" s="47"/>
      <c r="MQB37" s="47"/>
      <c r="MQC37" s="47"/>
      <c r="MQD37" s="47"/>
      <c r="MQE37" s="47"/>
      <c r="MQF37" s="47"/>
      <c r="MQG37" s="47"/>
      <c r="MQH37" s="47"/>
      <c r="MQI37" s="47"/>
      <c r="MQJ37" s="47"/>
      <c r="MQK37" s="47"/>
      <c r="MQL37" s="47"/>
      <c r="MQM37" s="47"/>
      <c r="MQN37" s="47"/>
      <c r="MQO37" s="47"/>
      <c r="MQP37" s="47"/>
      <c r="MQQ37" s="47"/>
      <c r="MQR37" s="47"/>
      <c r="MQS37" s="47"/>
      <c r="MQT37" s="47"/>
      <c r="MQU37" s="47"/>
      <c r="MQV37" s="47"/>
      <c r="MQW37" s="47"/>
      <c r="MQX37" s="47"/>
      <c r="MQY37" s="47"/>
      <c r="MQZ37" s="47"/>
      <c r="MRA37" s="47"/>
      <c r="MRB37" s="47"/>
      <c r="MRC37" s="47"/>
      <c r="MRD37" s="47"/>
      <c r="MRE37" s="47"/>
      <c r="MRF37" s="47"/>
      <c r="MRG37" s="47"/>
      <c r="MRH37" s="47"/>
      <c r="MRI37" s="47"/>
      <c r="MRJ37" s="47"/>
      <c r="MRK37" s="47"/>
      <c r="MRL37" s="47"/>
      <c r="MRM37" s="47"/>
      <c r="MRN37" s="47"/>
      <c r="MRO37" s="47"/>
      <c r="MRP37" s="47"/>
      <c r="MRQ37" s="47"/>
      <c r="MRR37" s="47"/>
      <c r="MRS37" s="47"/>
      <c r="MRT37" s="47"/>
      <c r="MRU37" s="47"/>
      <c r="MRV37" s="47"/>
      <c r="MRW37" s="47"/>
      <c r="MRX37" s="47"/>
      <c r="MRY37" s="47"/>
      <c r="MRZ37" s="47"/>
      <c r="MSA37" s="47"/>
      <c r="MSB37" s="47"/>
      <c r="MSC37" s="47"/>
      <c r="MSD37" s="47"/>
      <c r="MSE37" s="47"/>
      <c r="MSF37" s="47"/>
      <c r="MSG37" s="47"/>
      <c r="MSH37" s="47"/>
      <c r="MSI37" s="47"/>
      <c r="MSJ37" s="47"/>
      <c r="MSK37" s="47"/>
      <c r="MSL37" s="47"/>
      <c r="MSM37" s="47"/>
      <c r="MSN37" s="47"/>
      <c r="MSO37" s="47"/>
      <c r="MSP37" s="47"/>
      <c r="MSQ37" s="47"/>
      <c r="MSR37" s="47"/>
      <c r="MSS37" s="47"/>
      <c r="MST37" s="47"/>
      <c r="MSU37" s="47"/>
      <c r="MSV37" s="47"/>
      <c r="MSW37" s="47"/>
      <c r="MSX37" s="47"/>
      <c r="MSY37" s="47"/>
      <c r="MSZ37" s="47"/>
      <c r="MTA37" s="47"/>
      <c r="MTB37" s="47"/>
      <c r="MTC37" s="47"/>
      <c r="MTD37" s="47"/>
      <c r="MTE37" s="47"/>
      <c r="MTF37" s="47"/>
      <c r="MTG37" s="47"/>
      <c r="MTH37" s="47"/>
      <c r="MTI37" s="47"/>
      <c r="MTJ37" s="47"/>
      <c r="MTK37" s="47"/>
      <c r="MTL37" s="47"/>
      <c r="MTM37" s="47"/>
      <c r="MTN37" s="47"/>
      <c r="MTO37" s="47"/>
      <c r="MTP37" s="47"/>
      <c r="MTQ37" s="47"/>
      <c r="MTR37" s="47"/>
      <c r="MTS37" s="47"/>
      <c r="MTT37" s="47"/>
      <c r="MTU37" s="47"/>
      <c r="MTV37" s="47"/>
      <c r="MTW37" s="47"/>
      <c r="MTX37" s="47"/>
      <c r="MTY37" s="47"/>
      <c r="MTZ37" s="47"/>
      <c r="MUA37" s="47"/>
      <c r="MUB37" s="47"/>
      <c r="MUC37" s="47"/>
      <c r="MUD37" s="47"/>
      <c r="MUE37" s="47"/>
      <c r="MUF37" s="47"/>
      <c r="MUG37" s="47"/>
      <c r="MUH37" s="47"/>
      <c r="MUI37" s="47"/>
      <c r="MUJ37" s="47"/>
      <c r="MUK37" s="47"/>
      <c r="MUL37" s="47"/>
      <c r="MUM37" s="47"/>
      <c r="MUN37" s="47"/>
      <c r="MUO37" s="47"/>
      <c r="MUP37" s="47"/>
      <c r="MUQ37" s="47"/>
      <c r="MUR37" s="47"/>
      <c r="MUS37" s="47"/>
      <c r="MUT37" s="47"/>
      <c r="MUU37" s="47"/>
      <c r="MUV37" s="47"/>
      <c r="MUW37" s="47"/>
      <c r="MUX37" s="47"/>
      <c r="MUY37" s="47"/>
      <c r="MUZ37" s="47"/>
      <c r="MVA37" s="47"/>
      <c r="MVB37" s="47"/>
      <c r="MVC37" s="47"/>
      <c r="MVD37" s="47"/>
      <c r="MVE37" s="47"/>
      <c r="MVF37" s="47"/>
      <c r="MVG37" s="47"/>
      <c r="MVH37" s="47"/>
      <c r="MVI37" s="47"/>
      <c r="MVJ37" s="47"/>
      <c r="MVK37" s="47"/>
      <c r="MVL37" s="47"/>
      <c r="MVM37" s="47"/>
      <c r="MVN37" s="47"/>
      <c r="MVO37" s="47"/>
      <c r="MVP37" s="47"/>
      <c r="MVQ37" s="47"/>
      <c r="MVR37" s="47"/>
      <c r="MVS37" s="47"/>
      <c r="MVT37" s="47"/>
      <c r="MVU37" s="47"/>
      <c r="MVV37" s="47"/>
      <c r="MVW37" s="47"/>
      <c r="MVX37" s="47"/>
      <c r="MVY37" s="47"/>
      <c r="MVZ37" s="47"/>
      <c r="MWA37" s="47"/>
      <c r="MWB37" s="47"/>
      <c r="MWC37" s="47"/>
      <c r="MWD37" s="47"/>
      <c r="MWE37" s="47"/>
      <c r="MWF37" s="47"/>
      <c r="MWG37" s="47"/>
      <c r="MWH37" s="47"/>
      <c r="MWI37" s="47"/>
      <c r="MWJ37" s="47"/>
      <c r="MWK37" s="47"/>
      <c r="MWL37" s="47"/>
      <c r="MWM37" s="47"/>
      <c r="MWN37" s="47"/>
      <c r="MWO37" s="47"/>
      <c r="MWP37" s="47"/>
      <c r="MWQ37" s="47"/>
      <c r="MWR37" s="47"/>
      <c r="MWS37" s="47"/>
      <c r="MWT37" s="47"/>
      <c r="MWU37" s="47"/>
      <c r="MWV37" s="47"/>
      <c r="MWW37" s="47"/>
      <c r="MWX37" s="47"/>
      <c r="MWY37" s="47"/>
      <c r="MWZ37" s="47"/>
      <c r="MXA37" s="47"/>
      <c r="MXB37" s="47"/>
      <c r="MXC37" s="47"/>
      <c r="MXD37" s="47"/>
      <c r="MXE37" s="47"/>
      <c r="MXF37" s="47"/>
      <c r="MXG37" s="47"/>
      <c r="MXH37" s="47"/>
      <c r="MXI37" s="47"/>
      <c r="MXJ37" s="47"/>
      <c r="MXK37" s="47"/>
      <c r="MXL37" s="47"/>
      <c r="MXM37" s="47"/>
      <c r="MXN37" s="47"/>
      <c r="MXO37" s="47"/>
      <c r="MXP37" s="47"/>
      <c r="MXQ37" s="47"/>
      <c r="MXR37" s="47"/>
      <c r="MXS37" s="47"/>
      <c r="MXT37" s="47"/>
      <c r="MXU37" s="47"/>
      <c r="MXV37" s="47"/>
      <c r="MXW37" s="47"/>
      <c r="MXX37" s="47"/>
      <c r="MXY37" s="47"/>
      <c r="MXZ37" s="47"/>
      <c r="MYA37" s="47"/>
      <c r="MYB37" s="47"/>
      <c r="MYC37" s="47"/>
      <c r="MYD37" s="47"/>
      <c r="MYE37" s="47"/>
      <c r="MYF37" s="47"/>
      <c r="MYG37" s="47"/>
      <c r="MYH37" s="47"/>
      <c r="MYI37" s="47"/>
      <c r="MYJ37" s="47"/>
      <c r="MYK37" s="47"/>
      <c r="MYL37" s="47"/>
      <c r="MYM37" s="47"/>
      <c r="MYN37" s="47"/>
      <c r="MYO37" s="47"/>
      <c r="MYP37" s="47"/>
      <c r="MYQ37" s="47"/>
      <c r="MYR37" s="47"/>
      <c r="MYS37" s="47"/>
      <c r="MYT37" s="47"/>
      <c r="MYU37" s="47"/>
      <c r="MYV37" s="47"/>
      <c r="MYW37" s="47"/>
      <c r="MYX37" s="47"/>
      <c r="MYY37" s="47"/>
      <c r="MYZ37" s="47"/>
      <c r="MZA37" s="47"/>
      <c r="MZB37" s="47"/>
      <c r="MZC37" s="47"/>
      <c r="MZD37" s="47"/>
      <c r="MZE37" s="47"/>
      <c r="MZF37" s="47"/>
      <c r="MZG37" s="47"/>
      <c r="MZH37" s="47"/>
      <c r="MZI37" s="47"/>
      <c r="MZJ37" s="47"/>
      <c r="MZK37" s="47"/>
      <c r="MZL37" s="47"/>
      <c r="MZM37" s="47"/>
      <c r="MZN37" s="47"/>
      <c r="MZO37" s="47"/>
      <c r="MZP37" s="47"/>
      <c r="MZQ37" s="47"/>
      <c r="MZR37" s="47"/>
      <c r="MZS37" s="47"/>
      <c r="MZT37" s="47"/>
      <c r="MZU37" s="47"/>
      <c r="MZV37" s="47"/>
      <c r="MZW37" s="47"/>
      <c r="MZX37" s="47"/>
      <c r="MZY37" s="47"/>
      <c r="MZZ37" s="47"/>
      <c r="NAA37" s="47"/>
      <c r="NAB37" s="47"/>
      <c r="NAC37" s="47"/>
      <c r="NAD37" s="47"/>
      <c r="NAE37" s="47"/>
      <c r="NAF37" s="47"/>
      <c r="NAG37" s="47"/>
      <c r="NAH37" s="47"/>
      <c r="NAI37" s="47"/>
      <c r="NAJ37" s="47"/>
      <c r="NAK37" s="47"/>
      <c r="NAL37" s="47"/>
      <c r="NAM37" s="47"/>
      <c r="NAN37" s="47"/>
      <c r="NAO37" s="47"/>
      <c r="NAP37" s="47"/>
      <c r="NAQ37" s="47"/>
      <c r="NAR37" s="47"/>
      <c r="NAS37" s="47"/>
      <c r="NAT37" s="47"/>
      <c r="NAU37" s="47"/>
      <c r="NAV37" s="47"/>
      <c r="NAW37" s="47"/>
      <c r="NAX37" s="47"/>
      <c r="NAY37" s="47"/>
      <c r="NAZ37" s="47"/>
      <c r="NBA37" s="47"/>
      <c r="NBB37" s="47"/>
      <c r="NBC37" s="47"/>
      <c r="NBD37" s="47"/>
      <c r="NBE37" s="47"/>
      <c r="NBF37" s="47"/>
      <c r="NBG37" s="47"/>
      <c r="NBH37" s="47"/>
      <c r="NBI37" s="47"/>
      <c r="NBJ37" s="47"/>
      <c r="NBK37" s="47"/>
      <c r="NBL37" s="47"/>
      <c r="NBM37" s="47"/>
      <c r="NBN37" s="47"/>
      <c r="NBO37" s="47"/>
      <c r="NBP37" s="47"/>
      <c r="NBQ37" s="47"/>
      <c r="NBR37" s="47"/>
      <c r="NBS37" s="47"/>
      <c r="NBT37" s="47"/>
      <c r="NBU37" s="47"/>
      <c r="NBV37" s="47"/>
      <c r="NBW37" s="47"/>
      <c r="NBX37" s="47"/>
      <c r="NBY37" s="47"/>
      <c r="NBZ37" s="47"/>
      <c r="NCA37" s="47"/>
      <c r="NCB37" s="47"/>
      <c r="NCC37" s="47"/>
      <c r="NCD37" s="47"/>
      <c r="NCE37" s="47"/>
      <c r="NCF37" s="47"/>
      <c r="NCG37" s="47"/>
      <c r="NCH37" s="47"/>
      <c r="NCI37" s="47"/>
      <c r="NCJ37" s="47"/>
      <c r="NCK37" s="47"/>
      <c r="NCL37" s="47"/>
      <c r="NCM37" s="47"/>
      <c r="NCN37" s="47"/>
      <c r="NCO37" s="47"/>
      <c r="NCP37" s="47"/>
      <c r="NCQ37" s="47"/>
      <c r="NCR37" s="47"/>
      <c r="NCS37" s="47"/>
      <c r="NCT37" s="47"/>
      <c r="NCU37" s="47"/>
      <c r="NCV37" s="47"/>
      <c r="NCW37" s="47"/>
      <c r="NCX37" s="47"/>
      <c r="NCY37" s="47"/>
      <c r="NCZ37" s="47"/>
      <c r="NDA37" s="47"/>
      <c r="NDB37" s="47"/>
      <c r="NDC37" s="47"/>
      <c r="NDD37" s="47"/>
      <c r="NDE37" s="47"/>
      <c r="NDF37" s="47"/>
      <c r="NDG37" s="47"/>
      <c r="NDH37" s="47"/>
      <c r="NDI37" s="47"/>
      <c r="NDJ37" s="47"/>
      <c r="NDK37" s="47"/>
      <c r="NDL37" s="47"/>
      <c r="NDM37" s="47"/>
      <c r="NDN37" s="47"/>
      <c r="NDO37" s="47"/>
      <c r="NDP37" s="47"/>
      <c r="NDQ37" s="47"/>
      <c r="NDR37" s="47"/>
      <c r="NDS37" s="47"/>
      <c r="NDT37" s="47"/>
      <c r="NDU37" s="47"/>
      <c r="NDV37" s="47"/>
      <c r="NDW37" s="47"/>
      <c r="NDX37" s="47"/>
      <c r="NDY37" s="47"/>
      <c r="NDZ37" s="47"/>
      <c r="NEA37" s="47"/>
      <c r="NEB37" s="47"/>
      <c r="NEC37" s="47"/>
      <c r="NED37" s="47"/>
      <c r="NEE37" s="47"/>
      <c r="NEF37" s="47"/>
      <c r="NEG37" s="47"/>
      <c r="NEH37" s="47"/>
      <c r="NEI37" s="47"/>
      <c r="NEJ37" s="47"/>
      <c r="NEK37" s="47"/>
      <c r="NEL37" s="47"/>
      <c r="NEM37" s="47"/>
      <c r="NEN37" s="47"/>
      <c r="NEO37" s="47"/>
      <c r="NEP37" s="47"/>
      <c r="NEQ37" s="47"/>
      <c r="NER37" s="47"/>
      <c r="NES37" s="47"/>
      <c r="NET37" s="47"/>
      <c r="NEU37" s="47"/>
      <c r="NEV37" s="47"/>
      <c r="NEW37" s="47"/>
      <c r="NEX37" s="47"/>
      <c r="NEY37" s="47"/>
      <c r="NEZ37" s="47"/>
      <c r="NFA37" s="47"/>
      <c r="NFB37" s="47"/>
      <c r="NFC37" s="47"/>
      <c r="NFD37" s="47"/>
      <c r="NFE37" s="47"/>
      <c r="NFF37" s="47"/>
      <c r="NFG37" s="47"/>
      <c r="NFH37" s="47"/>
      <c r="NFI37" s="47"/>
      <c r="NFJ37" s="47"/>
      <c r="NFK37" s="47"/>
      <c r="NFL37" s="47"/>
      <c r="NFM37" s="47"/>
      <c r="NFN37" s="47"/>
      <c r="NFO37" s="47"/>
      <c r="NFP37" s="47"/>
      <c r="NFQ37" s="47"/>
      <c r="NFR37" s="47"/>
      <c r="NFS37" s="47"/>
      <c r="NFT37" s="47"/>
      <c r="NFU37" s="47"/>
      <c r="NFV37" s="47"/>
      <c r="NFW37" s="47"/>
      <c r="NFX37" s="47"/>
      <c r="NFY37" s="47"/>
      <c r="NFZ37" s="47"/>
      <c r="NGA37" s="47"/>
      <c r="NGB37" s="47"/>
      <c r="NGC37" s="47"/>
      <c r="NGD37" s="47"/>
      <c r="NGE37" s="47"/>
      <c r="NGF37" s="47"/>
      <c r="NGG37" s="47"/>
      <c r="NGH37" s="47"/>
      <c r="NGI37" s="47"/>
      <c r="NGJ37" s="47"/>
      <c r="NGK37" s="47"/>
      <c r="NGL37" s="47"/>
      <c r="NGM37" s="47"/>
      <c r="NGN37" s="47"/>
      <c r="NGO37" s="47"/>
      <c r="NGP37" s="47"/>
      <c r="NGQ37" s="47"/>
      <c r="NGR37" s="47"/>
      <c r="NGS37" s="47"/>
      <c r="NGT37" s="47"/>
      <c r="NGU37" s="47"/>
      <c r="NGV37" s="47"/>
      <c r="NGW37" s="47"/>
      <c r="NGX37" s="47"/>
      <c r="NGY37" s="47"/>
      <c r="NGZ37" s="47"/>
      <c r="NHA37" s="47"/>
      <c r="NHB37" s="47"/>
      <c r="NHC37" s="47"/>
      <c r="NHD37" s="47"/>
      <c r="NHE37" s="47"/>
      <c r="NHF37" s="47"/>
      <c r="NHG37" s="47"/>
      <c r="NHH37" s="47"/>
      <c r="NHI37" s="47"/>
      <c r="NHJ37" s="47"/>
      <c r="NHK37" s="47"/>
      <c r="NHL37" s="47"/>
      <c r="NHM37" s="47"/>
      <c r="NHN37" s="47"/>
      <c r="NHO37" s="47"/>
      <c r="NHP37" s="47"/>
      <c r="NHQ37" s="47"/>
      <c r="NHR37" s="47"/>
      <c r="NHS37" s="47"/>
      <c r="NHT37" s="47"/>
      <c r="NHU37" s="47"/>
      <c r="NHV37" s="47"/>
      <c r="NHW37" s="47"/>
      <c r="NHX37" s="47"/>
      <c r="NHY37" s="47"/>
      <c r="NHZ37" s="47"/>
      <c r="NIA37" s="47"/>
      <c r="NIB37" s="47"/>
      <c r="NIC37" s="47"/>
      <c r="NID37" s="47"/>
      <c r="NIE37" s="47"/>
      <c r="NIF37" s="47"/>
      <c r="NIG37" s="47"/>
      <c r="NIH37" s="47"/>
      <c r="NII37" s="47"/>
      <c r="NIJ37" s="47"/>
      <c r="NIK37" s="47"/>
      <c r="NIL37" s="47"/>
      <c r="NIM37" s="47"/>
      <c r="NIN37" s="47"/>
      <c r="NIO37" s="47"/>
      <c r="NIP37" s="47"/>
      <c r="NIQ37" s="47"/>
      <c r="NIR37" s="47"/>
      <c r="NIS37" s="47"/>
      <c r="NIT37" s="47"/>
      <c r="NIU37" s="47"/>
      <c r="NIV37" s="47"/>
      <c r="NIW37" s="47"/>
      <c r="NIX37" s="47"/>
      <c r="NIY37" s="47"/>
      <c r="NIZ37" s="47"/>
      <c r="NJA37" s="47"/>
      <c r="NJB37" s="47"/>
      <c r="NJC37" s="47"/>
      <c r="NJD37" s="47"/>
      <c r="NJE37" s="47"/>
      <c r="NJF37" s="47"/>
      <c r="NJG37" s="47"/>
      <c r="NJH37" s="47"/>
      <c r="NJI37" s="47"/>
      <c r="NJJ37" s="47"/>
      <c r="NJK37" s="47"/>
      <c r="NJL37" s="47"/>
      <c r="NJM37" s="47"/>
      <c r="NJN37" s="47"/>
      <c r="NJO37" s="47"/>
      <c r="NJP37" s="47"/>
      <c r="NJQ37" s="47"/>
      <c r="NJR37" s="47"/>
      <c r="NJS37" s="47"/>
      <c r="NJT37" s="47"/>
      <c r="NJU37" s="47"/>
      <c r="NJV37" s="47"/>
      <c r="NJW37" s="47"/>
      <c r="NJX37" s="47"/>
      <c r="NJY37" s="47"/>
      <c r="NJZ37" s="47"/>
      <c r="NKA37" s="47"/>
      <c r="NKB37" s="47"/>
      <c r="NKC37" s="47"/>
      <c r="NKD37" s="47"/>
      <c r="NKE37" s="47"/>
      <c r="NKF37" s="47"/>
      <c r="NKG37" s="47"/>
      <c r="NKH37" s="47"/>
      <c r="NKI37" s="47"/>
      <c r="NKJ37" s="47"/>
      <c r="NKK37" s="47"/>
      <c r="NKL37" s="47"/>
      <c r="NKM37" s="47"/>
      <c r="NKN37" s="47"/>
      <c r="NKO37" s="47"/>
      <c r="NKP37" s="47"/>
      <c r="NKQ37" s="47"/>
      <c r="NKR37" s="47"/>
      <c r="NKS37" s="47"/>
      <c r="NKT37" s="47"/>
      <c r="NKU37" s="47"/>
      <c r="NKV37" s="47"/>
      <c r="NKW37" s="47"/>
      <c r="NKX37" s="47"/>
      <c r="NKY37" s="47"/>
      <c r="NKZ37" s="47"/>
      <c r="NLA37" s="47"/>
      <c r="NLB37" s="47"/>
      <c r="NLC37" s="47"/>
      <c r="NLD37" s="47"/>
      <c r="NLE37" s="47"/>
      <c r="NLF37" s="47"/>
      <c r="NLG37" s="47"/>
      <c r="NLH37" s="47"/>
      <c r="NLI37" s="47"/>
      <c r="NLJ37" s="47"/>
      <c r="NLK37" s="47"/>
      <c r="NLL37" s="47"/>
      <c r="NLM37" s="47"/>
      <c r="NLN37" s="47"/>
      <c r="NLO37" s="47"/>
      <c r="NLP37" s="47"/>
      <c r="NLQ37" s="47"/>
      <c r="NLR37" s="47"/>
      <c r="NLS37" s="47"/>
      <c r="NLT37" s="47"/>
      <c r="NLU37" s="47"/>
      <c r="NLV37" s="47"/>
      <c r="NLW37" s="47"/>
      <c r="NLX37" s="47"/>
      <c r="NLY37" s="47"/>
      <c r="NLZ37" s="47"/>
      <c r="NMA37" s="47"/>
      <c r="NMB37" s="47"/>
      <c r="NMC37" s="47"/>
      <c r="NMD37" s="47"/>
      <c r="NME37" s="47"/>
      <c r="NMF37" s="47"/>
      <c r="NMG37" s="47"/>
      <c r="NMH37" s="47"/>
      <c r="NMI37" s="47"/>
      <c r="NMJ37" s="47"/>
      <c r="NMK37" s="47"/>
      <c r="NML37" s="47"/>
      <c r="NMM37" s="47"/>
      <c r="NMN37" s="47"/>
      <c r="NMO37" s="47"/>
      <c r="NMP37" s="47"/>
      <c r="NMQ37" s="47"/>
      <c r="NMR37" s="47"/>
      <c r="NMS37" s="47"/>
      <c r="NMT37" s="47"/>
      <c r="NMU37" s="47"/>
      <c r="NMV37" s="47"/>
      <c r="NMW37" s="47"/>
      <c r="NMX37" s="47"/>
      <c r="NMY37" s="47"/>
      <c r="NMZ37" s="47"/>
      <c r="NNA37" s="47"/>
      <c r="NNB37" s="47"/>
      <c r="NNC37" s="47"/>
      <c r="NND37" s="47"/>
      <c r="NNE37" s="47"/>
      <c r="NNF37" s="47"/>
      <c r="NNG37" s="47"/>
      <c r="NNH37" s="47"/>
      <c r="NNI37" s="47"/>
      <c r="NNJ37" s="47"/>
      <c r="NNK37" s="47"/>
      <c r="NNL37" s="47"/>
      <c r="NNM37" s="47"/>
      <c r="NNN37" s="47"/>
      <c r="NNO37" s="47"/>
      <c r="NNP37" s="47"/>
      <c r="NNQ37" s="47"/>
      <c r="NNR37" s="47"/>
      <c r="NNS37" s="47"/>
      <c r="NNT37" s="47"/>
      <c r="NNU37" s="47"/>
      <c r="NNV37" s="47"/>
      <c r="NNW37" s="47"/>
      <c r="NNX37" s="47"/>
      <c r="NNY37" s="47"/>
      <c r="NNZ37" s="47"/>
      <c r="NOA37" s="47"/>
      <c r="NOB37" s="47"/>
      <c r="NOC37" s="47"/>
      <c r="NOD37" s="47"/>
      <c r="NOE37" s="47"/>
      <c r="NOF37" s="47"/>
      <c r="NOG37" s="47"/>
      <c r="NOH37" s="47"/>
      <c r="NOI37" s="47"/>
      <c r="NOJ37" s="47"/>
      <c r="NOK37" s="47"/>
      <c r="NOL37" s="47"/>
      <c r="NOM37" s="47"/>
      <c r="NON37" s="47"/>
      <c r="NOO37" s="47"/>
      <c r="NOP37" s="47"/>
      <c r="NOQ37" s="47"/>
      <c r="NOR37" s="47"/>
      <c r="NOS37" s="47"/>
      <c r="NOT37" s="47"/>
      <c r="NOU37" s="47"/>
      <c r="NOV37" s="47"/>
      <c r="NOW37" s="47"/>
      <c r="NOX37" s="47"/>
      <c r="NOY37" s="47"/>
      <c r="NOZ37" s="47"/>
      <c r="NPA37" s="47"/>
      <c r="NPB37" s="47"/>
      <c r="NPC37" s="47"/>
      <c r="NPD37" s="47"/>
      <c r="NPE37" s="47"/>
      <c r="NPF37" s="47"/>
      <c r="NPG37" s="47"/>
      <c r="NPH37" s="47"/>
      <c r="NPI37" s="47"/>
      <c r="NPJ37" s="47"/>
      <c r="NPK37" s="47"/>
      <c r="NPL37" s="47"/>
      <c r="NPM37" s="47"/>
      <c r="NPN37" s="47"/>
      <c r="NPO37" s="47"/>
      <c r="NPP37" s="47"/>
      <c r="NPQ37" s="47"/>
      <c r="NPR37" s="47"/>
      <c r="NPS37" s="47"/>
      <c r="NPT37" s="47"/>
      <c r="NPU37" s="47"/>
      <c r="NPV37" s="47"/>
      <c r="NPW37" s="47"/>
      <c r="NPX37" s="47"/>
      <c r="NPY37" s="47"/>
      <c r="NPZ37" s="47"/>
      <c r="NQA37" s="47"/>
      <c r="NQB37" s="47"/>
      <c r="NQC37" s="47"/>
      <c r="NQD37" s="47"/>
      <c r="NQE37" s="47"/>
      <c r="NQF37" s="47"/>
      <c r="NQG37" s="47"/>
      <c r="NQH37" s="47"/>
      <c r="NQI37" s="47"/>
      <c r="NQJ37" s="47"/>
      <c r="NQK37" s="47"/>
      <c r="NQL37" s="47"/>
      <c r="NQM37" s="47"/>
      <c r="NQN37" s="47"/>
      <c r="NQO37" s="47"/>
      <c r="NQP37" s="47"/>
      <c r="NQQ37" s="47"/>
      <c r="NQR37" s="47"/>
      <c r="NQS37" s="47"/>
      <c r="NQT37" s="47"/>
      <c r="NQU37" s="47"/>
      <c r="NQV37" s="47"/>
      <c r="NQW37" s="47"/>
      <c r="NQX37" s="47"/>
      <c r="NQY37" s="47"/>
      <c r="NQZ37" s="47"/>
      <c r="NRA37" s="47"/>
      <c r="NRB37" s="47"/>
      <c r="NRC37" s="47"/>
      <c r="NRD37" s="47"/>
      <c r="NRE37" s="47"/>
      <c r="NRF37" s="47"/>
      <c r="NRG37" s="47"/>
      <c r="NRH37" s="47"/>
      <c r="NRI37" s="47"/>
      <c r="NRJ37" s="47"/>
      <c r="NRK37" s="47"/>
      <c r="NRL37" s="47"/>
      <c r="NRM37" s="47"/>
      <c r="NRN37" s="47"/>
      <c r="NRO37" s="47"/>
      <c r="NRP37" s="47"/>
      <c r="NRQ37" s="47"/>
      <c r="NRR37" s="47"/>
      <c r="NRS37" s="47"/>
      <c r="NRT37" s="47"/>
      <c r="NRU37" s="47"/>
      <c r="NRV37" s="47"/>
      <c r="NRW37" s="47"/>
      <c r="NRX37" s="47"/>
      <c r="NRY37" s="47"/>
      <c r="NRZ37" s="47"/>
      <c r="NSA37" s="47"/>
      <c r="NSB37" s="47"/>
      <c r="NSC37" s="47"/>
      <c r="NSD37" s="47"/>
      <c r="NSE37" s="47"/>
      <c r="NSF37" s="47"/>
      <c r="NSG37" s="47"/>
      <c r="NSH37" s="47"/>
      <c r="NSI37" s="47"/>
      <c r="NSJ37" s="47"/>
      <c r="NSK37" s="47"/>
      <c r="NSL37" s="47"/>
      <c r="NSM37" s="47"/>
      <c r="NSN37" s="47"/>
      <c r="NSO37" s="47"/>
      <c r="NSP37" s="47"/>
      <c r="NSQ37" s="47"/>
      <c r="NSR37" s="47"/>
      <c r="NSS37" s="47"/>
      <c r="NST37" s="47"/>
      <c r="NSU37" s="47"/>
      <c r="NSV37" s="47"/>
      <c r="NSW37" s="47"/>
      <c r="NSX37" s="47"/>
      <c r="NSY37" s="47"/>
      <c r="NSZ37" s="47"/>
      <c r="NTA37" s="47"/>
      <c r="NTB37" s="47"/>
      <c r="NTC37" s="47"/>
      <c r="NTD37" s="47"/>
      <c r="NTE37" s="47"/>
      <c r="NTF37" s="47"/>
      <c r="NTG37" s="47"/>
      <c r="NTH37" s="47"/>
      <c r="NTI37" s="47"/>
      <c r="NTJ37" s="47"/>
      <c r="NTK37" s="47"/>
      <c r="NTL37" s="47"/>
      <c r="NTM37" s="47"/>
      <c r="NTN37" s="47"/>
      <c r="NTO37" s="47"/>
      <c r="NTP37" s="47"/>
      <c r="NTQ37" s="47"/>
      <c r="NTR37" s="47"/>
      <c r="NTS37" s="47"/>
      <c r="NTT37" s="47"/>
      <c r="NTU37" s="47"/>
      <c r="NTV37" s="47"/>
      <c r="NTW37" s="47"/>
      <c r="NTX37" s="47"/>
      <c r="NTY37" s="47"/>
      <c r="NTZ37" s="47"/>
      <c r="NUA37" s="47"/>
      <c r="NUB37" s="47"/>
      <c r="NUC37" s="47"/>
      <c r="NUD37" s="47"/>
      <c r="NUE37" s="47"/>
      <c r="NUF37" s="47"/>
      <c r="NUG37" s="47"/>
      <c r="NUH37" s="47"/>
      <c r="NUI37" s="47"/>
      <c r="NUJ37" s="47"/>
      <c r="NUK37" s="47"/>
      <c r="NUL37" s="47"/>
      <c r="NUM37" s="47"/>
      <c r="NUN37" s="47"/>
      <c r="NUO37" s="47"/>
      <c r="NUP37" s="47"/>
      <c r="NUQ37" s="47"/>
      <c r="NUR37" s="47"/>
      <c r="NUS37" s="47"/>
      <c r="NUT37" s="47"/>
      <c r="NUU37" s="47"/>
      <c r="NUV37" s="47"/>
      <c r="NUW37" s="47"/>
      <c r="NUX37" s="47"/>
      <c r="NUY37" s="47"/>
      <c r="NUZ37" s="47"/>
      <c r="NVA37" s="47"/>
      <c r="NVB37" s="47"/>
      <c r="NVC37" s="47"/>
      <c r="NVD37" s="47"/>
      <c r="NVE37" s="47"/>
      <c r="NVF37" s="47"/>
      <c r="NVG37" s="47"/>
      <c r="NVH37" s="47"/>
      <c r="NVI37" s="47"/>
      <c r="NVJ37" s="47"/>
      <c r="NVK37" s="47"/>
      <c r="NVL37" s="47"/>
      <c r="NVM37" s="47"/>
      <c r="NVN37" s="47"/>
      <c r="NVO37" s="47"/>
      <c r="NVP37" s="47"/>
      <c r="NVQ37" s="47"/>
      <c r="NVR37" s="47"/>
      <c r="NVS37" s="47"/>
      <c r="NVT37" s="47"/>
      <c r="NVU37" s="47"/>
      <c r="NVV37" s="47"/>
      <c r="NVW37" s="47"/>
      <c r="NVX37" s="47"/>
      <c r="NVY37" s="47"/>
      <c r="NVZ37" s="47"/>
      <c r="NWA37" s="47"/>
      <c r="NWB37" s="47"/>
      <c r="NWC37" s="47"/>
      <c r="NWD37" s="47"/>
      <c r="NWE37" s="47"/>
      <c r="NWF37" s="47"/>
      <c r="NWG37" s="47"/>
      <c r="NWH37" s="47"/>
      <c r="NWI37" s="47"/>
      <c r="NWJ37" s="47"/>
      <c r="NWK37" s="47"/>
      <c r="NWL37" s="47"/>
      <c r="NWM37" s="47"/>
      <c r="NWN37" s="47"/>
      <c r="NWO37" s="47"/>
      <c r="NWP37" s="47"/>
      <c r="NWQ37" s="47"/>
      <c r="NWR37" s="47"/>
      <c r="NWS37" s="47"/>
      <c r="NWT37" s="47"/>
      <c r="NWU37" s="47"/>
      <c r="NWV37" s="47"/>
      <c r="NWW37" s="47"/>
      <c r="NWX37" s="47"/>
      <c r="NWY37" s="47"/>
      <c r="NWZ37" s="47"/>
      <c r="NXA37" s="47"/>
      <c r="NXB37" s="47"/>
      <c r="NXC37" s="47"/>
      <c r="NXD37" s="47"/>
      <c r="NXE37" s="47"/>
      <c r="NXF37" s="47"/>
      <c r="NXG37" s="47"/>
      <c r="NXH37" s="47"/>
      <c r="NXI37" s="47"/>
      <c r="NXJ37" s="47"/>
      <c r="NXK37" s="47"/>
      <c r="NXL37" s="47"/>
      <c r="NXM37" s="47"/>
      <c r="NXN37" s="47"/>
      <c r="NXO37" s="47"/>
      <c r="NXP37" s="47"/>
      <c r="NXQ37" s="47"/>
      <c r="NXR37" s="47"/>
      <c r="NXS37" s="47"/>
      <c r="NXT37" s="47"/>
      <c r="NXU37" s="47"/>
      <c r="NXV37" s="47"/>
      <c r="NXW37" s="47"/>
      <c r="NXX37" s="47"/>
      <c r="NXY37" s="47"/>
      <c r="NXZ37" s="47"/>
      <c r="NYA37" s="47"/>
      <c r="NYB37" s="47"/>
      <c r="NYC37" s="47"/>
      <c r="NYD37" s="47"/>
      <c r="NYE37" s="47"/>
      <c r="NYF37" s="47"/>
      <c r="NYG37" s="47"/>
      <c r="NYH37" s="47"/>
      <c r="NYI37" s="47"/>
      <c r="NYJ37" s="47"/>
      <c r="NYK37" s="47"/>
      <c r="NYL37" s="47"/>
      <c r="NYM37" s="47"/>
      <c r="NYN37" s="47"/>
      <c r="NYO37" s="47"/>
      <c r="NYP37" s="47"/>
      <c r="NYQ37" s="47"/>
      <c r="NYR37" s="47"/>
      <c r="NYS37" s="47"/>
      <c r="NYT37" s="47"/>
      <c r="NYU37" s="47"/>
      <c r="NYV37" s="47"/>
      <c r="NYW37" s="47"/>
      <c r="NYX37" s="47"/>
      <c r="NYY37" s="47"/>
      <c r="NYZ37" s="47"/>
      <c r="NZA37" s="47"/>
      <c r="NZB37" s="47"/>
      <c r="NZC37" s="47"/>
      <c r="NZD37" s="47"/>
      <c r="NZE37" s="47"/>
      <c r="NZF37" s="47"/>
      <c r="NZG37" s="47"/>
      <c r="NZH37" s="47"/>
      <c r="NZI37" s="47"/>
      <c r="NZJ37" s="47"/>
      <c r="NZK37" s="47"/>
      <c r="NZL37" s="47"/>
      <c r="NZM37" s="47"/>
      <c r="NZN37" s="47"/>
      <c r="NZO37" s="47"/>
      <c r="NZP37" s="47"/>
      <c r="NZQ37" s="47"/>
      <c r="NZR37" s="47"/>
      <c r="NZS37" s="47"/>
      <c r="NZT37" s="47"/>
      <c r="NZU37" s="47"/>
      <c r="NZV37" s="47"/>
      <c r="NZW37" s="47"/>
      <c r="NZX37" s="47"/>
      <c r="NZY37" s="47"/>
      <c r="NZZ37" s="47"/>
      <c r="OAA37" s="47"/>
      <c r="OAB37" s="47"/>
      <c r="OAC37" s="47"/>
      <c r="OAD37" s="47"/>
      <c r="OAE37" s="47"/>
      <c r="OAF37" s="47"/>
      <c r="OAG37" s="47"/>
      <c r="OAH37" s="47"/>
      <c r="OAI37" s="47"/>
      <c r="OAJ37" s="47"/>
      <c r="OAK37" s="47"/>
      <c r="OAL37" s="47"/>
      <c r="OAM37" s="47"/>
      <c r="OAN37" s="47"/>
      <c r="OAO37" s="47"/>
      <c r="OAP37" s="47"/>
      <c r="OAQ37" s="47"/>
      <c r="OAR37" s="47"/>
      <c r="OAS37" s="47"/>
      <c r="OAT37" s="47"/>
      <c r="OAU37" s="47"/>
      <c r="OAV37" s="47"/>
      <c r="OAW37" s="47"/>
      <c r="OAX37" s="47"/>
      <c r="OAY37" s="47"/>
      <c r="OAZ37" s="47"/>
      <c r="OBA37" s="47"/>
      <c r="OBB37" s="47"/>
      <c r="OBC37" s="47"/>
      <c r="OBD37" s="47"/>
      <c r="OBE37" s="47"/>
      <c r="OBF37" s="47"/>
      <c r="OBG37" s="47"/>
      <c r="OBH37" s="47"/>
      <c r="OBI37" s="47"/>
      <c r="OBJ37" s="47"/>
      <c r="OBK37" s="47"/>
      <c r="OBL37" s="47"/>
      <c r="OBM37" s="47"/>
      <c r="OBN37" s="47"/>
      <c r="OBO37" s="47"/>
      <c r="OBP37" s="47"/>
      <c r="OBQ37" s="47"/>
      <c r="OBR37" s="47"/>
      <c r="OBS37" s="47"/>
      <c r="OBT37" s="47"/>
      <c r="OBU37" s="47"/>
      <c r="OBV37" s="47"/>
      <c r="OBW37" s="47"/>
      <c r="OBX37" s="47"/>
      <c r="OBY37" s="47"/>
      <c r="OBZ37" s="47"/>
      <c r="OCA37" s="47"/>
      <c r="OCB37" s="47"/>
      <c r="OCC37" s="47"/>
      <c r="OCD37" s="47"/>
      <c r="OCE37" s="47"/>
      <c r="OCF37" s="47"/>
      <c r="OCG37" s="47"/>
      <c r="OCH37" s="47"/>
      <c r="OCI37" s="47"/>
      <c r="OCJ37" s="47"/>
      <c r="OCK37" s="47"/>
      <c r="OCL37" s="47"/>
      <c r="OCM37" s="47"/>
      <c r="OCN37" s="47"/>
      <c r="OCO37" s="47"/>
      <c r="OCP37" s="47"/>
      <c r="OCQ37" s="47"/>
      <c r="OCR37" s="47"/>
      <c r="OCS37" s="47"/>
      <c r="OCT37" s="47"/>
      <c r="OCU37" s="47"/>
      <c r="OCV37" s="47"/>
      <c r="OCW37" s="47"/>
      <c r="OCX37" s="47"/>
      <c r="OCY37" s="47"/>
      <c r="OCZ37" s="47"/>
      <c r="ODA37" s="47"/>
      <c r="ODB37" s="47"/>
      <c r="ODC37" s="47"/>
      <c r="ODD37" s="47"/>
      <c r="ODE37" s="47"/>
      <c r="ODF37" s="47"/>
      <c r="ODG37" s="47"/>
      <c r="ODH37" s="47"/>
      <c r="ODI37" s="47"/>
      <c r="ODJ37" s="47"/>
      <c r="ODK37" s="47"/>
      <c r="ODL37" s="47"/>
      <c r="ODM37" s="47"/>
      <c r="ODN37" s="47"/>
      <c r="ODO37" s="47"/>
      <c r="ODP37" s="47"/>
      <c r="ODQ37" s="47"/>
      <c r="ODR37" s="47"/>
      <c r="ODS37" s="47"/>
      <c r="ODT37" s="47"/>
      <c r="ODU37" s="47"/>
      <c r="ODV37" s="47"/>
      <c r="ODW37" s="47"/>
      <c r="ODX37" s="47"/>
      <c r="ODY37" s="47"/>
      <c r="ODZ37" s="47"/>
      <c r="OEA37" s="47"/>
      <c r="OEB37" s="47"/>
      <c r="OEC37" s="47"/>
      <c r="OED37" s="47"/>
      <c r="OEE37" s="47"/>
      <c r="OEF37" s="47"/>
      <c r="OEG37" s="47"/>
      <c r="OEH37" s="47"/>
      <c r="OEI37" s="47"/>
      <c r="OEJ37" s="47"/>
      <c r="OEK37" s="47"/>
      <c r="OEL37" s="47"/>
      <c r="OEM37" s="47"/>
      <c r="OEN37" s="47"/>
      <c r="OEO37" s="47"/>
      <c r="OEP37" s="47"/>
      <c r="OEQ37" s="47"/>
      <c r="OER37" s="47"/>
      <c r="OES37" s="47"/>
      <c r="OET37" s="47"/>
      <c r="OEU37" s="47"/>
      <c r="OEV37" s="47"/>
      <c r="OEW37" s="47"/>
      <c r="OEX37" s="47"/>
      <c r="OEY37" s="47"/>
      <c r="OEZ37" s="47"/>
      <c r="OFA37" s="47"/>
      <c r="OFB37" s="47"/>
      <c r="OFC37" s="47"/>
      <c r="OFD37" s="47"/>
      <c r="OFE37" s="47"/>
      <c r="OFF37" s="47"/>
      <c r="OFG37" s="47"/>
      <c r="OFH37" s="47"/>
      <c r="OFI37" s="47"/>
      <c r="OFJ37" s="47"/>
      <c r="OFK37" s="47"/>
      <c r="OFL37" s="47"/>
      <c r="OFM37" s="47"/>
      <c r="OFN37" s="47"/>
      <c r="OFO37" s="47"/>
      <c r="OFP37" s="47"/>
      <c r="OFQ37" s="47"/>
      <c r="OFR37" s="47"/>
      <c r="OFS37" s="47"/>
      <c r="OFT37" s="47"/>
      <c r="OFU37" s="47"/>
      <c r="OFV37" s="47"/>
      <c r="OFW37" s="47"/>
      <c r="OFX37" s="47"/>
      <c r="OFY37" s="47"/>
      <c r="OFZ37" s="47"/>
      <c r="OGA37" s="47"/>
      <c r="OGB37" s="47"/>
      <c r="OGC37" s="47"/>
      <c r="OGD37" s="47"/>
      <c r="OGE37" s="47"/>
      <c r="OGF37" s="47"/>
      <c r="OGG37" s="47"/>
      <c r="OGH37" s="47"/>
      <c r="OGI37" s="47"/>
      <c r="OGJ37" s="47"/>
      <c r="OGK37" s="47"/>
      <c r="OGL37" s="47"/>
      <c r="OGM37" s="47"/>
      <c r="OGN37" s="47"/>
      <c r="OGO37" s="47"/>
      <c r="OGP37" s="47"/>
      <c r="OGQ37" s="47"/>
      <c r="OGR37" s="47"/>
      <c r="OGS37" s="47"/>
      <c r="OGT37" s="47"/>
      <c r="OGU37" s="47"/>
      <c r="OGV37" s="47"/>
      <c r="OGW37" s="47"/>
      <c r="OGX37" s="47"/>
      <c r="OGY37" s="47"/>
      <c r="OGZ37" s="47"/>
      <c r="OHA37" s="47"/>
      <c r="OHB37" s="47"/>
      <c r="OHC37" s="47"/>
      <c r="OHD37" s="47"/>
      <c r="OHE37" s="47"/>
      <c r="OHF37" s="47"/>
      <c r="OHG37" s="47"/>
      <c r="OHH37" s="47"/>
      <c r="OHI37" s="47"/>
      <c r="OHJ37" s="47"/>
      <c r="OHK37" s="47"/>
      <c r="OHL37" s="47"/>
      <c r="OHM37" s="47"/>
      <c r="OHN37" s="47"/>
      <c r="OHO37" s="47"/>
      <c r="OHP37" s="47"/>
      <c r="OHQ37" s="47"/>
      <c r="OHR37" s="47"/>
      <c r="OHS37" s="47"/>
      <c r="OHT37" s="47"/>
      <c r="OHU37" s="47"/>
      <c r="OHV37" s="47"/>
      <c r="OHW37" s="47"/>
      <c r="OHX37" s="47"/>
      <c r="OHY37" s="47"/>
      <c r="OHZ37" s="47"/>
      <c r="OIA37" s="47"/>
      <c r="OIB37" s="47"/>
      <c r="OIC37" s="47"/>
      <c r="OID37" s="47"/>
      <c r="OIE37" s="47"/>
      <c r="OIF37" s="47"/>
      <c r="OIG37" s="47"/>
      <c r="OIH37" s="47"/>
      <c r="OII37" s="47"/>
      <c r="OIJ37" s="47"/>
      <c r="OIK37" s="47"/>
      <c r="OIL37" s="47"/>
      <c r="OIM37" s="47"/>
      <c r="OIN37" s="47"/>
      <c r="OIO37" s="47"/>
      <c r="OIP37" s="47"/>
      <c r="OIQ37" s="47"/>
      <c r="OIR37" s="47"/>
      <c r="OIS37" s="47"/>
      <c r="OIT37" s="47"/>
      <c r="OIU37" s="47"/>
      <c r="OIV37" s="47"/>
      <c r="OIW37" s="47"/>
      <c r="OIX37" s="47"/>
      <c r="OIY37" s="47"/>
      <c r="OIZ37" s="47"/>
      <c r="OJA37" s="47"/>
      <c r="OJB37" s="47"/>
      <c r="OJC37" s="47"/>
      <c r="OJD37" s="47"/>
      <c r="OJE37" s="47"/>
      <c r="OJF37" s="47"/>
      <c r="OJG37" s="47"/>
      <c r="OJH37" s="47"/>
      <c r="OJI37" s="47"/>
      <c r="OJJ37" s="47"/>
      <c r="OJK37" s="47"/>
      <c r="OJL37" s="47"/>
      <c r="OJM37" s="47"/>
      <c r="OJN37" s="47"/>
      <c r="OJO37" s="47"/>
      <c r="OJP37" s="47"/>
      <c r="OJQ37" s="47"/>
      <c r="OJR37" s="47"/>
      <c r="OJS37" s="47"/>
      <c r="OJT37" s="47"/>
      <c r="OJU37" s="47"/>
      <c r="OJV37" s="47"/>
      <c r="OJW37" s="47"/>
      <c r="OJX37" s="47"/>
      <c r="OJY37" s="47"/>
      <c r="OJZ37" s="47"/>
      <c r="OKA37" s="47"/>
      <c r="OKB37" s="47"/>
      <c r="OKC37" s="47"/>
      <c r="OKD37" s="47"/>
      <c r="OKE37" s="47"/>
      <c r="OKF37" s="47"/>
      <c r="OKG37" s="47"/>
      <c r="OKH37" s="47"/>
      <c r="OKI37" s="47"/>
      <c r="OKJ37" s="47"/>
      <c r="OKK37" s="47"/>
      <c r="OKL37" s="47"/>
      <c r="OKM37" s="47"/>
      <c r="OKN37" s="47"/>
      <c r="OKO37" s="47"/>
      <c r="OKP37" s="47"/>
      <c r="OKQ37" s="47"/>
      <c r="OKR37" s="47"/>
      <c r="OKS37" s="47"/>
      <c r="OKT37" s="47"/>
      <c r="OKU37" s="47"/>
      <c r="OKV37" s="47"/>
      <c r="OKW37" s="47"/>
      <c r="OKX37" s="47"/>
      <c r="OKY37" s="47"/>
      <c r="OKZ37" s="47"/>
      <c r="OLA37" s="47"/>
      <c r="OLB37" s="47"/>
      <c r="OLC37" s="47"/>
      <c r="OLD37" s="47"/>
      <c r="OLE37" s="47"/>
      <c r="OLF37" s="47"/>
      <c r="OLG37" s="47"/>
      <c r="OLH37" s="47"/>
      <c r="OLI37" s="47"/>
      <c r="OLJ37" s="47"/>
      <c r="OLK37" s="47"/>
      <c r="OLL37" s="47"/>
      <c r="OLM37" s="47"/>
      <c r="OLN37" s="47"/>
      <c r="OLO37" s="47"/>
      <c r="OLP37" s="47"/>
      <c r="OLQ37" s="47"/>
      <c r="OLR37" s="47"/>
      <c r="OLS37" s="47"/>
      <c r="OLT37" s="47"/>
      <c r="OLU37" s="47"/>
      <c r="OLV37" s="47"/>
      <c r="OLW37" s="47"/>
      <c r="OLX37" s="47"/>
      <c r="OLY37" s="47"/>
      <c r="OLZ37" s="47"/>
      <c r="OMA37" s="47"/>
      <c r="OMB37" s="47"/>
      <c r="OMC37" s="47"/>
      <c r="OMD37" s="47"/>
      <c r="OME37" s="47"/>
      <c r="OMF37" s="47"/>
      <c r="OMG37" s="47"/>
      <c r="OMH37" s="47"/>
      <c r="OMI37" s="47"/>
      <c r="OMJ37" s="47"/>
      <c r="OMK37" s="47"/>
      <c r="OML37" s="47"/>
      <c r="OMM37" s="47"/>
      <c r="OMN37" s="47"/>
      <c r="OMO37" s="47"/>
      <c r="OMP37" s="47"/>
      <c r="OMQ37" s="47"/>
      <c r="OMR37" s="47"/>
      <c r="OMS37" s="47"/>
      <c r="OMT37" s="47"/>
      <c r="OMU37" s="47"/>
      <c r="OMV37" s="47"/>
      <c r="OMW37" s="47"/>
      <c r="OMX37" s="47"/>
      <c r="OMY37" s="47"/>
      <c r="OMZ37" s="47"/>
      <c r="ONA37" s="47"/>
      <c r="ONB37" s="47"/>
      <c r="ONC37" s="47"/>
      <c r="OND37" s="47"/>
      <c r="ONE37" s="47"/>
      <c r="ONF37" s="47"/>
      <c r="ONG37" s="47"/>
      <c r="ONH37" s="47"/>
      <c r="ONI37" s="47"/>
      <c r="ONJ37" s="47"/>
      <c r="ONK37" s="47"/>
      <c r="ONL37" s="47"/>
      <c r="ONM37" s="47"/>
      <c r="ONN37" s="47"/>
      <c r="ONO37" s="47"/>
      <c r="ONP37" s="47"/>
      <c r="ONQ37" s="47"/>
      <c r="ONR37" s="47"/>
      <c r="ONS37" s="47"/>
      <c r="ONT37" s="47"/>
      <c r="ONU37" s="47"/>
      <c r="ONV37" s="47"/>
      <c r="ONW37" s="47"/>
      <c r="ONX37" s="47"/>
      <c r="ONY37" s="47"/>
      <c r="ONZ37" s="47"/>
      <c r="OOA37" s="47"/>
      <c r="OOB37" s="47"/>
      <c r="OOC37" s="47"/>
      <c r="OOD37" s="47"/>
      <c r="OOE37" s="47"/>
      <c r="OOF37" s="47"/>
      <c r="OOG37" s="47"/>
      <c r="OOH37" s="47"/>
      <c r="OOI37" s="47"/>
      <c r="OOJ37" s="47"/>
      <c r="OOK37" s="47"/>
      <c r="OOL37" s="47"/>
      <c r="OOM37" s="47"/>
      <c r="OON37" s="47"/>
      <c r="OOO37" s="47"/>
      <c r="OOP37" s="47"/>
      <c r="OOQ37" s="47"/>
      <c r="OOR37" s="47"/>
      <c r="OOS37" s="47"/>
      <c r="OOT37" s="47"/>
      <c r="OOU37" s="47"/>
      <c r="OOV37" s="47"/>
      <c r="OOW37" s="47"/>
      <c r="OOX37" s="47"/>
      <c r="OOY37" s="47"/>
      <c r="OOZ37" s="47"/>
      <c r="OPA37" s="47"/>
      <c r="OPB37" s="47"/>
      <c r="OPC37" s="47"/>
      <c r="OPD37" s="47"/>
      <c r="OPE37" s="47"/>
      <c r="OPF37" s="47"/>
      <c r="OPG37" s="47"/>
      <c r="OPH37" s="47"/>
      <c r="OPI37" s="47"/>
      <c r="OPJ37" s="47"/>
      <c r="OPK37" s="47"/>
      <c r="OPL37" s="47"/>
      <c r="OPM37" s="47"/>
      <c r="OPN37" s="47"/>
      <c r="OPO37" s="47"/>
      <c r="OPP37" s="47"/>
      <c r="OPQ37" s="47"/>
      <c r="OPR37" s="47"/>
      <c r="OPS37" s="47"/>
      <c r="OPT37" s="47"/>
      <c r="OPU37" s="47"/>
      <c r="OPV37" s="47"/>
      <c r="OPW37" s="47"/>
      <c r="OPX37" s="47"/>
      <c r="OPY37" s="47"/>
      <c r="OPZ37" s="47"/>
      <c r="OQA37" s="47"/>
      <c r="OQB37" s="47"/>
      <c r="OQC37" s="47"/>
      <c r="OQD37" s="47"/>
      <c r="OQE37" s="47"/>
      <c r="OQF37" s="47"/>
      <c r="OQG37" s="47"/>
      <c r="OQH37" s="47"/>
      <c r="OQI37" s="47"/>
      <c r="OQJ37" s="47"/>
      <c r="OQK37" s="47"/>
      <c r="OQL37" s="47"/>
      <c r="OQM37" s="47"/>
      <c r="OQN37" s="47"/>
      <c r="OQO37" s="47"/>
      <c r="OQP37" s="47"/>
      <c r="OQQ37" s="47"/>
      <c r="OQR37" s="47"/>
      <c r="OQS37" s="47"/>
      <c r="OQT37" s="47"/>
      <c r="OQU37" s="47"/>
      <c r="OQV37" s="47"/>
      <c r="OQW37" s="47"/>
      <c r="OQX37" s="47"/>
      <c r="OQY37" s="47"/>
      <c r="OQZ37" s="47"/>
      <c r="ORA37" s="47"/>
      <c r="ORB37" s="47"/>
      <c r="ORC37" s="47"/>
      <c r="ORD37" s="47"/>
      <c r="ORE37" s="47"/>
      <c r="ORF37" s="47"/>
      <c r="ORG37" s="47"/>
      <c r="ORH37" s="47"/>
      <c r="ORI37" s="47"/>
      <c r="ORJ37" s="47"/>
      <c r="ORK37" s="47"/>
      <c r="ORL37" s="47"/>
      <c r="ORM37" s="47"/>
      <c r="ORN37" s="47"/>
      <c r="ORO37" s="47"/>
      <c r="ORP37" s="47"/>
      <c r="ORQ37" s="47"/>
      <c r="ORR37" s="47"/>
      <c r="ORS37" s="47"/>
      <c r="ORT37" s="47"/>
      <c r="ORU37" s="47"/>
      <c r="ORV37" s="47"/>
      <c r="ORW37" s="47"/>
      <c r="ORX37" s="47"/>
      <c r="ORY37" s="47"/>
      <c r="ORZ37" s="47"/>
      <c r="OSA37" s="47"/>
      <c r="OSB37" s="47"/>
      <c r="OSC37" s="47"/>
      <c r="OSD37" s="47"/>
      <c r="OSE37" s="47"/>
      <c r="OSF37" s="47"/>
      <c r="OSG37" s="47"/>
      <c r="OSH37" s="47"/>
      <c r="OSI37" s="47"/>
      <c r="OSJ37" s="47"/>
      <c r="OSK37" s="47"/>
      <c r="OSL37" s="47"/>
      <c r="OSM37" s="47"/>
      <c r="OSN37" s="47"/>
      <c r="OSO37" s="47"/>
      <c r="OSP37" s="47"/>
      <c r="OSQ37" s="47"/>
      <c r="OSR37" s="47"/>
      <c r="OSS37" s="47"/>
      <c r="OST37" s="47"/>
      <c r="OSU37" s="47"/>
      <c r="OSV37" s="47"/>
      <c r="OSW37" s="47"/>
      <c r="OSX37" s="47"/>
      <c r="OSY37" s="47"/>
      <c r="OSZ37" s="47"/>
      <c r="OTA37" s="47"/>
      <c r="OTB37" s="47"/>
      <c r="OTC37" s="47"/>
      <c r="OTD37" s="47"/>
      <c r="OTE37" s="47"/>
      <c r="OTF37" s="47"/>
      <c r="OTG37" s="47"/>
      <c r="OTH37" s="47"/>
      <c r="OTI37" s="47"/>
      <c r="OTJ37" s="47"/>
      <c r="OTK37" s="47"/>
      <c r="OTL37" s="47"/>
      <c r="OTM37" s="47"/>
      <c r="OTN37" s="47"/>
      <c r="OTO37" s="47"/>
      <c r="OTP37" s="47"/>
      <c r="OTQ37" s="47"/>
      <c r="OTR37" s="47"/>
      <c r="OTS37" s="47"/>
      <c r="OTT37" s="47"/>
      <c r="OTU37" s="47"/>
      <c r="OTV37" s="47"/>
      <c r="OTW37" s="47"/>
      <c r="OTX37" s="47"/>
      <c r="OTY37" s="47"/>
      <c r="OTZ37" s="47"/>
      <c r="OUA37" s="47"/>
      <c r="OUB37" s="47"/>
      <c r="OUC37" s="47"/>
      <c r="OUD37" s="47"/>
      <c r="OUE37" s="47"/>
      <c r="OUF37" s="47"/>
      <c r="OUG37" s="47"/>
      <c r="OUH37" s="47"/>
      <c r="OUI37" s="47"/>
      <c r="OUJ37" s="47"/>
      <c r="OUK37" s="47"/>
      <c r="OUL37" s="47"/>
      <c r="OUM37" s="47"/>
      <c r="OUN37" s="47"/>
      <c r="OUO37" s="47"/>
      <c r="OUP37" s="47"/>
      <c r="OUQ37" s="47"/>
      <c r="OUR37" s="47"/>
      <c r="OUS37" s="47"/>
      <c r="OUT37" s="47"/>
      <c r="OUU37" s="47"/>
      <c r="OUV37" s="47"/>
      <c r="OUW37" s="47"/>
      <c r="OUX37" s="47"/>
      <c r="OUY37" s="47"/>
      <c r="OUZ37" s="47"/>
      <c r="OVA37" s="47"/>
      <c r="OVB37" s="47"/>
      <c r="OVC37" s="47"/>
      <c r="OVD37" s="47"/>
      <c r="OVE37" s="47"/>
      <c r="OVF37" s="47"/>
      <c r="OVG37" s="47"/>
      <c r="OVH37" s="47"/>
      <c r="OVI37" s="47"/>
      <c r="OVJ37" s="47"/>
      <c r="OVK37" s="47"/>
      <c r="OVL37" s="47"/>
      <c r="OVM37" s="47"/>
      <c r="OVN37" s="47"/>
      <c r="OVO37" s="47"/>
      <c r="OVP37" s="47"/>
      <c r="OVQ37" s="47"/>
      <c r="OVR37" s="47"/>
      <c r="OVS37" s="47"/>
      <c r="OVT37" s="47"/>
      <c r="OVU37" s="47"/>
      <c r="OVV37" s="47"/>
      <c r="OVW37" s="47"/>
      <c r="OVX37" s="47"/>
      <c r="OVY37" s="47"/>
      <c r="OVZ37" s="47"/>
      <c r="OWA37" s="47"/>
      <c r="OWB37" s="47"/>
      <c r="OWC37" s="47"/>
      <c r="OWD37" s="47"/>
      <c r="OWE37" s="47"/>
      <c r="OWF37" s="47"/>
      <c r="OWG37" s="47"/>
      <c r="OWH37" s="47"/>
      <c r="OWI37" s="47"/>
      <c r="OWJ37" s="47"/>
      <c r="OWK37" s="47"/>
      <c r="OWL37" s="47"/>
      <c r="OWM37" s="47"/>
      <c r="OWN37" s="47"/>
      <c r="OWO37" s="47"/>
      <c r="OWP37" s="47"/>
      <c r="OWQ37" s="47"/>
      <c r="OWR37" s="47"/>
      <c r="OWS37" s="47"/>
      <c r="OWT37" s="47"/>
      <c r="OWU37" s="47"/>
      <c r="OWV37" s="47"/>
      <c r="OWW37" s="47"/>
      <c r="OWX37" s="47"/>
      <c r="OWY37" s="47"/>
      <c r="OWZ37" s="47"/>
      <c r="OXA37" s="47"/>
      <c r="OXB37" s="47"/>
      <c r="OXC37" s="47"/>
      <c r="OXD37" s="47"/>
      <c r="OXE37" s="47"/>
      <c r="OXF37" s="47"/>
      <c r="OXG37" s="47"/>
      <c r="OXH37" s="47"/>
      <c r="OXI37" s="47"/>
      <c r="OXJ37" s="47"/>
      <c r="OXK37" s="47"/>
      <c r="OXL37" s="47"/>
      <c r="OXM37" s="47"/>
      <c r="OXN37" s="47"/>
      <c r="OXO37" s="47"/>
      <c r="OXP37" s="47"/>
      <c r="OXQ37" s="47"/>
      <c r="OXR37" s="47"/>
      <c r="OXS37" s="47"/>
      <c r="OXT37" s="47"/>
      <c r="OXU37" s="47"/>
      <c r="OXV37" s="47"/>
      <c r="OXW37" s="47"/>
      <c r="OXX37" s="47"/>
      <c r="OXY37" s="47"/>
      <c r="OXZ37" s="47"/>
      <c r="OYA37" s="47"/>
      <c r="OYB37" s="47"/>
      <c r="OYC37" s="47"/>
      <c r="OYD37" s="47"/>
      <c r="OYE37" s="47"/>
      <c r="OYF37" s="47"/>
      <c r="OYG37" s="47"/>
      <c r="OYH37" s="47"/>
      <c r="OYI37" s="47"/>
      <c r="OYJ37" s="47"/>
      <c r="OYK37" s="47"/>
      <c r="OYL37" s="47"/>
      <c r="OYM37" s="47"/>
      <c r="OYN37" s="47"/>
      <c r="OYO37" s="47"/>
      <c r="OYP37" s="47"/>
      <c r="OYQ37" s="47"/>
      <c r="OYR37" s="47"/>
      <c r="OYS37" s="47"/>
      <c r="OYT37" s="47"/>
      <c r="OYU37" s="47"/>
      <c r="OYV37" s="47"/>
      <c r="OYW37" s="47"/>
      <c r="OYX37" s="47"/>
      <c r="OYY37" s="47"/>
      <c r="OYZ37" s="47"/>
      <c r="OZA37" s="47"/>
      <c r="OZB37" s="47"/>
      <c r="OZC37" s="47"/>
      <c r="OZD37" s="47"/>
      <c r="OZE37" s="47"/>
      <c r="OZF37" s="47"/>
      <c r="OZG37" s="47"/>
      <c r="OZH37" s="47"/>
      <c r="OZI37" s="47"/>
      <c r="OZJ37" s="47"/>
      <c r="OZK37" s="47"/>
      <c r="OZL37" s="47"/>
      <c r="OZM37" s="47"/>
      <c r="OZN37" s="47"/>
      <c r="OZO37" s="47"/>
      <c r="OZP37" s="47"/>
      <c r="OZQ37" s="47"/>
      <c r="OZR37" s="47"/>
      <c r="OZS37" s="47"/>
      <c r="OZT37" s="47"/>
      <c r="OZU37" s="47"/>
      <c r="OZV37" s="47"/>
      <c r="OZW37" s="47"/>
      <c r="OZX37" s="47"/>
      <c r="OZY37" s="47"/>
      <c r="OZZ37" s="47"/>
      <c r="PAA37" s="47"/>
      <c r="PAB37" s="47"/>
      <c r="PAC37" s="47"/>
      <c r="PAD37" s="47"/>
      <c r="PAE37" s="47"/>
      <c r="PAF37" s="47"/>
      <c r="PAG37" s="47"/>
      <c r="PAH37" s="47"/>
      <c r="PAI37" s="47"/>
      <c r="PAJ37" s="47"/>
      <c r="PAK37" s="47"/>
      <c r="PAL37" s="47"/>
      <c r="PAM37" s="47"/>
      <c r="PAN37" s="47"/>
      <c r="PAO37" s="47"/>
      <c r="PAP37" s="47"/>
      <c r="PAQ37" s="47"/>
      <c r="PAR37" s="47"/>
      <c r="PAS37" s="47"/>
      <c r="PAT37" s="47"/>
      <c r="PAU37" s="47"/>
      <c r="PAV37" s="47"/>
      <c r="PAW37" s="47"/>
      <c r="PAX37" s="47"/>
      <c r="PAY37" s="47"/>
      <c r="PAZ37" s="47"/>
      <c r="PBA37" s="47"/>
      <c r="PBB37" s="47"/>
      <c r="PBC37" s="47"/>
      <c r="PBD37" s="47"/>
      <c r="PBE37" s="47"/>
      <c r="PBF37" s="47"/>
      <c r="PBG37" s="47"/>
      <c r="PBH37" s="47"/>
      <c r="PBI37" s="47"/>
      <c r="PBJ37" s="47"/>
      <c r="PBK37" s="47"/>
      <c r="PBL37" s="47"/>
      <c r="PBM37" s="47"/>
      <c r="PBN37" s="47"/>
      <c r="PBO37" s="47"/>
      <c r="PBP37" s="47"/>
      <c r="PBQ37" s="47"/>
      <c r="PBR37" s="47"/>
      <c r="PBS37" s="47"/>
      <c r="PBT37" s="47"/>
      <c r="PBU37" s="47"/>
      <c r="PBV37" s="47"/>
      <c r="PBW37" s="47"/>
      <c r="PBX37" s="47"/>
      <c r="PBY37" s="47"/>
      <c r="PBZ37" s="47"/>
      <c r="PCA37" s="47"/>
      <c r="PCB37" s="47"/>
      <c r="PCC37" s="47"/>
      <c r="PCD37" s="47"/>
      <c r="PCE37" s="47"/>
      <c r="PCF37" s="47"/>
      <c r="PCG37" s="47"/>
      <c r="PCH37" s="47"/>
      <c r="PCI37" s="47"/>
      <c r="PCJ37" s="47"/>
      <c r="PCK37" s="47"/>
      <c r="PCL37" s="47"/>
      <c r="PCM37" s="47"/>
      <c r="PCN37" s="47"/>
      <c r="PCO37" s="47"/>
      <c r="PCP37" s="47"/>
      <c r="PCQ37" s="47"/>
      <c r="PCR37" s="47"/>
      <c r="PCS37" s="47"/>
      <c r="PCT37" s="47"/>
      <c r="PCU37" s="47"/>
      <c r="PCV37" s="47"/>
      <c r="PCW37" s="47"/>
      <c r="PCX37" s="47"/>
      <c r="PCY37" s="47"/>
      <c r="PCZ37" s="47"/>
      <c r="PDA37" s="47"/>
      <c r="PDB37" s="47"/>
      <c r="PDC37" s="47"/>
      <c r="PDD37" s="47"/>
      <c r="PDE37" s="47"/>
      <c r="PDF37" s="47"/>
      <c r="PDG37" s="47"/>
      <c r="PDH37" s="47"/>
      <c r="PDI37" s="47"/>
      <c r="PDJ37" s="47"/>
      <c r="PDK37" s="47"/>
      <c r="PDL37" s="47"/>
      <c r="PDM37" s="47"/>
      <c r="PDN37" s="47"/>
      <c r="PDO37" s="47"/>
      <c r="PDP37" s="47"/>
      <c r="PDQ37" s="47"/>
      <c r="PDR37" s="47"/>
      <c r="PDS37" s="47"/>
      <c r="PDT37" s="47"/>
      <c r="PDU37" s="47"/>
      <c r="PDV37" s="47"/>
      <c r="PDW37" s="47"/>
      <c r="PDX37" s="47"/>
      <c r="PDY37" s="47"/>
      <c r="PDZ37" s="47"/>
      <c r="PEA37" s="47"/>
      <c r="PEB37" s="47"/>
      <c r="PEC37" s="47"/>
      <c r="PED37" s="47"/>
      <c r="PEE37" s="47"/>
      <c r="PEF37" s="47"/>
      <c r="PEG37" s="47"/>
      <c r="PEH37" s="47"/>
      <c r="PEI37" s="47"/>
      <c r="PEJ37" s="47"/>
      <c r="PEK37" s="47"/>
      <c r="PEL37" s="47"/>
      <c r="PEM37" s="47"/>
      <c r="PEN37" s="47"/>
      <c r="PEO37" s="47"/>
      <c r="PEP37" s="47"/>
      <c r="PEQ37" s="47"/>
      <c r="PER37" s="47"/>
      <c r="PES37" s="47"/>
      <c r="PET37" s="47"/>
      <c r="PEU37" s="47"/>
      <c r="PEV37" s="47"/>
      <c r="PEW37" s="47"/>
      <c r="PEX37" s="47"/>
      <c r="PEY37" s="47"/>
      <c r="PEZ37" s="47"/>
      <c r="PFA37" s="47"/>
      <c r="PFB37" s="47"/>
      <c r="PFC37" s="47"/>
      <c r="PFD37" s="47"/>
      <c r="PFE37" s="47"/>
      <c r="PFF37" s="47"/>
      <c r="PFG37" s="47"/>
      <c r="PFH37" s="47"/>
      <c r="PFI37" s="47"/>
      <c r="PFJ37" s="47"/>
      <c r="PFK37" s="47"/>
      <c r="PFL37" s="47"/>
      <c r="PFM37" s="47"/>
      <c r="PFN37" s="47"/>
      <c r="PFO37" s="47"/>
      <c r="PFP37" s="47"/>
      <c r="PFQ37" s="47"/>
      <c r="PFR37" s="47"/>
      <c r="PFS37" s="47"/>
      <c r="PFT37" s="47"/>
      <c r="PFU37" s="47"/>
      <c r="PFV37" s="47"/>
      <c r="PFW37" s="47"/>
      <c r="PFX37" s="47"/>
      <c r="PFY37" s="47"/>
      <c r="PFZ37" s="47"/>
      <c r="PGA37" s="47"/>
      <c r="PGB37" s="47"/>
      <c r="PGC37" s="47"/>
      <c r="PGD37" s="47"/>
      <c r="PGE37" s="47"/>
      <c r="PGF37" s="47"/>
      <c r="PGG37" s="47"/>
      <c r="PGH37" s="47"/>
      <c r="PGI37" s="47"/>
      <c r="PGJ37" s="47"/>
      <c r="PGK37" s="47"/>
      <c r="PGL37" s="47"/>
      <c r="PGM37" s="47"/>
      <c r="PGN37" s="47"/>
      <c r="PGO37" s="47"/>
      <c r="PGP37" s="47"/>
      <c r="PGQ37" s="47"/>
      <c r="PGR37" s="47"/>
      <c r="PGS37" s="47"/>
      <c r="PGT37" s="47"/>
      <c r="PGU37" s="47"/>
      <c r="PGV37" s="47"/>
      <c r="PGW37" s="47"/>
      <c r="PGX37" s="47"/>
      <c r="PGY37" s="47"/>
      <c r="PGZ37" s="47"/>
      <c r="PHA37" s="47"/>
      <c r="PHB37" s="47"/>
      <c r="PHC37" s="47"/>
      <c r="PHD37" s="47"/>
      <c r="PHE37" s="47"/>
      <c r="PHF37" s="47"/>
      <c r="PHG37" s="47"/>
      <c r="PHH37" s="47"/>
      <c r="PHI37" s="47"/>
      <c r="PHJ37" s="47"/>
      <c r="PHK37" s="47"/>
      <c r="PHL37" s="47"/>
      <c r="PHM37" s="47"/>
      <c r="PHN37" s="47"/>
      <c r="PHO37" s="47"/>
      <c r="PHP37" s="47"/>
      <c r="PHQ37" s="47"/>
      <c r="PHR37" s="47"/>
      <c r="PHS37" s="47"/>
      <c r="PHT37" s="47"/>
      <c r="PHU37" s="47"/>
      <c r="PHV37" s="47"/>
      <c r="PHW37" s="47"/>
      <c r="PHX37" s="47"/>
      <c r="PHY37" s="47"/>
      <c r="PHZ37" s="47"/>
      <c r="PIA37" s="47"/>
      <c r="PIB37" s="47"/>
      <c r="PIC37" s="47"/>
      <c r="PID37" s="47"/>
      <c r="PIE37" s="47"/>
      <c r="PIF37" s="47"/>
      <c r="PIG37" s="47"/>
      <c r="PIH37" s="47"/>
      <c r="PII37" s="47"/>
      <c r="PIJ37" s="47"/>
      <c r="PIK37" s="47"/>
      <c r="PIL37" s="47"/>
      <c r="PIM37" s="47"/>
      <c r="PIN37" s="47"/>
      <c r="PIO37" s="47"/>
      <c r="PIP37" s="47"/>
      <c r="PIQ37" s="47"/>
      <c r="PIR37" s="47"/>
      <c r="PIS37" s="47"/>
      <c r="PIT37" s="47"/>
      <c r="PIU37" s="47"/>
      <c r="PIV37" s="47"/>
      <c r="PIW37" s="47"/>
      <c r="PIX37" s="47"/>
      <c r="PIY37" s="47"/>
      <c r="PIZ37" s="47"/>
      <c r="PJA37" s="47"/>
      <c r="PJB37" s="47"/>
      <c r="PJC37" s="47"/>
      <c r="PJD37" s="47"/>
      <c r="PJE37" s="47"/>
      <c r="PJF37" s="47"/>
      <c r="PJG37" s="47"/>
      <c r="PJH37" s="47"/>
      <c r="PJI37" s="47"/>
      <c r="PJJ37" s="47"/>
      <c r="PJK37" s="47"/>
      <c r="PJL37" s="47"/>
      <c r="PJM37" s="47"/>
      <c r="PJN37" s="47"/>
      <c r="PJO37" s="47"/>
      <c r="PJP37" s="47"/>
      <c r="PJQ37" s="47"/>
      <c r="PJR37" s="47"/>
      <c r="PJS37" s="47"/>
      <c r="PJT37" s="47"/>
      <c r="PJU37" s="47"/>
      <c r="PJV37" s="47"/>
      <c r="PJW37" s="47"/>
      <c r="PJX37" s="47"/>
      <c r="PJY37" s="47"/>
      <c r="PJZ37" s="47"/>
      <c r="PKA37" s="47"/>
      <c r="PKB37" s="47"/>
      <c r="PKC37" s="47"/>
      <c r="PKD37" s="47"/>
      <c r="PKE37" s="47"/>
      <c r="PKF37" s="47"/>
      <c r="PKG37" s="47"/>
      <c r="PKH37" s="47"/>
      <c r="PKI37" s="47"/>
      <c r="PKJ37" s="47"/>
      <c r="PKK37" s="47"/>
      <c r="PKL37" s="47"/>
      <c r="PKM37" s="47"/>
      <c r="PKN37" s="47"/>
      <c r="PKO37" s="47"/>
      <c r="PKP37" s="47"/>
      <c r="PKQ37" s="47"/>
      <c r="PKR37" s="47"/>
      <c r="PKS37" s="47"/>
      <c r="PKT37" s="47"/>
      <c r="PKU37" s="47"/>
      <c r="PKV37" s="47"/>
      <c r="PKW37" s="47"/>
      <c r="PKX37" s="47"/>
      <c r="PKY37" s="47"/>
      <c r="PKZ37" s="47"/>
      <c r="PLA37" s="47"/>
      <c r="PLB37" s="47"/>
      <c r="PLC37" s="47"/>
      <c r="PLD37" s="47"/>
      <c r="PLE37" s="47"/>
      <c r="PLF37" s="47"/>
      <c r="PLG37" s="47"/>
      <c r="PLH37" s="47"/>
      <c r="PLI37" s="47"/>
      <c r="PLJ37" s="47"/>
      <c r="PLK37" s="47"/>
      <c r="PLL37" s="47"/>
      <c r="PLM37" s="47"/>
      <c r="PLN37" s="47"/>
      <c r="PLO37" s="47"/>
      <c r="PLP37" s="47"/>
      <c r="PLQ37" s="47"/>
      <c r="PLR37" s="47"/>
      <c r="PLS37" s="47"/>
      <c r="PLT37" s="47"/>
      <c r="PLU37" s="47"/>
      <c r="PLV37" s="47"/>
      <c r="PLW37" s="47"/>
      <c r="PLX37" s="47"/>
      <c r="PLY37" s="47"/>
      <c r="PLZ37" s="47"/>
      <c r="PMA37" s="47"/>
      <c r="PMB37" s="47"/>
      <c r="PMC37" s="47"/>
      <c r="PMD37" s="47"/>
      <c r="PME37" s="47"/>
      <c r="PMF37" s="47"/>
      <c r="PMG37" s="47"/>
      <c r="PMH37" s="47"/>
      <c r="PMI37" s="47"/>
      <c r="PMJ37" s="47"/>
      <c r="PMK37" s="47"/>
      <c r="PML37" s="47"/>
      <c r="PMM37" s="47"/>
      <c r="PMN37" s="47"/>
      <c r="PMO37" s="47"/>
      <c r="PMP37" s="47"/>
      <c r="PMQ37" s="47"/>
      <c r="PMR37" s="47"/>
      <c r="PMS37" s="47"/>
      <c r="PMT37" s="47"/>
      <c r="PMU37" s="47"/>
      <c r="PMV37" s="47"/>
      <c r="PMW37" s="47"/>
      <c r="PMX37" s="47"/>
      <c r="PMY37" s="47"/>
      <c r="PMZ37" s="47"/>
      <c r="PNA37" s="47"/>
      <c r="PNB37" s="47"/>
      <c r="PNC37" s="47"/>
      <c r="PND37" s="47"/>
      <c r="PNE37" s="47"/>
      <c r="PNF37" s="47"/>
      <c r="PNG37" s="47"/>
      <c r="PNH37" s="47"/>
      <c r="PNI37" s="47"/>
      <c r="PNJ37" s="47"/>
      <c r="PNK37" s="47"/>
      <c r="PNL37" s="47"/>
      <c r="PNM37" s="47"/>
      <c r="PNN37" s="47"/>
      <c r="PNO37" s="47"/>
      <c r="PNP37" s="47"/>
      <c r="PNQ37" s="47"/>
      <c r="PNR37" s="47"/>
      <c r="PNS37" s="47"/>
      <c r="PNT37" s="47"/>
      <c r="PNU37" s="47"/>
      <c r="PNV37" s="47"/>
      <c r="PNW37" s="47"/>
      <c r="PNX37" s="47"/>
      <c r="PNY37" s="47"/>
      <c r="PNZ37" s="47"/>
      <c r="POA37" s="47"/>
      <c r="POB37" s="47"/>
      <c r="POC37" s="47"/>
      <c r="POD37" s="47"/>
      <c r="POE37" s="47"/>
      <c r="POF37" s="47"/>
      <c r="POG37" s="47"/>
      <c r="POH37" s="47"/>
      <c r="POI37" s="47"/>
      <c r="POJ37" s="47"/>
      <c r="POK37" s="47"/>
      <c r="POL37" s="47"/>
      <c r="POM37" s="47"/>
      <c r="PON37" s="47"/>
      <c r="POO37" s="47"/>
      <c r="POP37" s="47"/>
      <c r="POQ37" s="47"/>
      <c r="POR37" s="47"/>
      <c r="POS37" s="47"/>
      <c r="POT37" s="47"/>
      <c r="POU37" s="47"/>
      <c r="POV37" s="47"/>
      <c r="POW37" s="47"/>
      <c r="POX37" s="47"/>
      <c r="POY37" s="47"/>
      <c r="POZ37" s="47"/>
      <c r="PPA37" s="47"/>
      <c r="PPB37" s="47"/>
      <c r="PPC37" s="47"/>
      <c r="PPD37" s="47"/>
      <c r="PPE37" s="47"/>
      <c r="PPF37" s="47"/>
      <c r="PPG37" s="47"/>
      <c r="PPH37" s="47"/>
      <c r="PPI37" s="47"/>
      <c r="PPJ37" s="47"/>
      <c r="PPK37" s="47"/>
      <c r="PPL37" s="47"/>
      <c r="PPM37" s="47"/>
      <c r="PPN37" s="47"/>
      <c r="PPO37" s="47"/>
      <c r="PPP37" s="47"/>
      <c r="PPQ37" s="47"/>
      <c r="PPR37" s="47"/>
      <c r="PPS37" s="47"/>
      <c r="PPT37" s="47"/>
      <c r="PPU37" s="47"/>
      <c r="PPV37" s="47"/>
      <c r="PPW37" s="47"/>
      <c r="PPX37" s="47"/>
      <c r="PPY37" s="47"/>
      <c r="PPZ37" s="47"/>
      <c r="PQA37" s="47"/>
      <c r="PQB37" s="47"/>
      <c r="PQC37" s="47"/>
      <c r="PQD37" s="47"/>
      <c r="PQE37" s="47"/>
      <c r="PQF37" s="47"/>
      <c r="PQG37" s="47"/>
      <c r="PQH37" s="47"/>
      <c r="PQI37" s="47"/>
      <c r="PQJ37" s="47"/>
      <c r="PQK37" s="47"/>
      <c r="PQL37" s="47"/>
      <c r="PQM37" s="47"/>
      <c r="PQN37" s="47"/>
      <c r="PQO37" s="47"/>
      <c r="PQP37" s="47"/>
      <c r="PQQ37" s="47"/>
      <c r="PQR37" s="47"/>
      <c r="PQS37" s="47"/>
      <c r="PQT37" s="47"/>
      <c r="PQU37" s="47"/>
      <c r="PQV37" s="47"/>
      <c r="PQW37" s="47"/>
      <c r="PQX37" s="47"/>
      <c r="PQY37" s="47"/>
      <c r="PQZ37" s="47"/>
      <c r="PRA37" s="47"/>
      <c r="PRB37" s="47"/>
      <c r="PRC37" s="47"/>
      <c r="PRD37" s="47"/>
      <c r="PRE37" s="47"/>
      <c r="PRF37" s="47"/>
      <c r="PRG37" s="47"/>
      <c r="PRH37" s="47"/>
      <c r="PRI37" s="47"/>
      <c r="PRJ37" s="47"/>
      <c r="PRK37" s="47"/>
      <c r="PRL37" s="47"/>
      <c r="PRM37" s="47"/>
      <c r="PRN37" s="47"/>
      <c r="PRO37" s="47"/>
      <c r="PRP37" s="47"/>
      <c r="PRQ37" s="47"/>
      <c r="PRR37" s="47"/>
      <c r="PRS37" s="47"/>
      <c r="PRT37" s="47"/>
      <c r="PRU37" s="47"/>
      <c r="PRV37" s="47"/>
      <c r="PRW37" s="47"/>
      <c r="PRX37" s="47"/>
      <c r="PRY37" s="47"/>
      <c r="PRZ37" s="47"/>
      <c r="PSA37" s="47"/>
      <c r="PSB37" s="47"/>
      <c r="PSC37" s="47"/>
      <c r="PSD37" s="47"/>
      <c r="PSE37" s="47"/>
      <c r="PSF37" s="47"/>
      <c r="PSG37" s="47"/>
      <c r="PSH37" s="47"/>
      <c r="PSI37" s="47"/>
      <c r="PSJ37" s="47"/>
      <c r="PSK37" s="47"/>
      <c r="PSL37" s="47"/>
      <c r="PSM37" s="47"/>
      <c r="PSN37" s="47"/>
      <c r="PSO37" s="47"/>
      <c r="PSP37" s="47"/>
      <c r="PSQ37" s="47"/>
      <c r="PSR37" s="47"/>
      <c r="PSS37" s="47"/>
      <c r="PST37" s="47"/>
      <c r="PSU37" s="47"/>
      <c r="PSV37" s="47"/>
      <c r="PSW37" s="47"/>
      <c r="PSX37" s="47"/>
      <c r="PSY37" s="47"/>
      <c r="PSZ37" s="47"/>
      <c r="PTA37" s="47"/>
      <c r="PTB37" s="47"/>
      <c r="PTC37" s="47"/>
      <c r="PTD37" s="47"/>
      <c r="PTE37" s="47"/>
      <c r="PTF37" s="47"/>
      <c r="PTG37" s="47"/>
      <c r="PTH37" s="47"/>
      <c r="PTI37" s="47"/>
      <c r="PTJ37" s="47"/>
      <c r="PTK37" s="47"/>
      <c r="PTL37" s="47"/>
      <c r="PTM37" s="47"/>
      <c r="PTN37" s="47"/>
      <c r="PTO37" s="47"/>
      <c r="PTP37" s="47"/>
      <c r="PTQ37" s="47"/>
      <c r="PTR37" s="47"/>
      <c r="PTS37" s="47"/>
      <c r="PTT37" s="47"/>
      <c r="PTU37" s="47"/>
      <c r="PTV37" s="47"/>
      <c r="PTW37" s="47"/>
      <c r="PTX37" s="47"/>
      <c r="PTY37" s="47"/>
      <c r="PTZ37" s="47"/>
      <c r="PUA37" s="47"/>
      <c r="PUB37" s="47"/>
      <c r="PUC37" s="47"/>
      <c r="PUD37" s="47"/>
      <c r="PUE37" s="47"/>
      <c r="PUF37" s="47"/>
      <c r="PUG37" s="47"/>
      <c r="PUH37" s="47"/>
      <c r="PUI37" s="47"/>
      <c r="PUJ37" s="47"/>
      <c r="PUK37" s="47"/>
      <c r="PUL37" s="47"/>
      <c r="PUM37" s="47"/>
      <c r="PUN37" s="47"/>
      <c r="PUO37" s="47"/>
      <c r="PUP37" s="47"/>
      <c r="PUQ37" s="47"/>
      <c r="PUR37" s="47"/>
      <c r="PUS37" s="47"/>
      <c r="PUT37" s="47"/>
      <c r="PUU37" s="47"/>
      <c r="PUV37" s="47"/>
      <c r="PUW37" s="47"/>
      <c r="PUX37" s="47"/>
      <c r="PUY37" s="47"/>
      <c r="PUZ37" s="47"/>
      <c r="PVA37" s="47"/>
      <c r="PVB37" s="47"/>
      <c r="PVC37" s="47"/>
      <c r="PVD37" s="47"/>
      <c r="PVE37" s="47"/>
      <c r="PVF37" s="47"/>
      <c r="PVG37" s="47"/>
      <c r="PVH37" s="47"/>
      <c r="PVI37" s="47"/>
      <c r="PVJ37" s="47"/>
      <c r="PVK37" s="47"/>
      <c r="PVL37" s="47"/>
      <c r="PVM37" s="47"/>
      <c r="PVN37" s="47"/>
      <c r="PVO37" s="47"/>
      <c r="PVP37" s="47"/>
      <c r="PVQ37" s="47"/>
      <c r="PVR37" s="47"/>
      <c r="PVS37" s="47"/>
      <c r="PVT37" s="47"/>
      <c r="PVU37" s="47"/>
      <c r="PVV37" s="47"/>
      <c r="PVW37" s="47"/>
      <c r="PVX37" s="47"/>
      <c r="PVY37" s="47"/>
      <c r="PVZ37" s="47"/>
      <c r="PWA37" s="47"/>
      <c r="PWB37" s="47"/>
      <c r="PWC37" s="47"/>
      <c r="PWD37" s="47"/>
      <c r="PWE37" s="47"/>
      <c r="PWF37" s="47"/>
      <c r="PWG37" s="47"/>
      <c r="PWH37" s="47"/>
      <c r="PWI37" s="47"/>
      <c r="PWJ37" s="47"/>
      <c r="PWK37" s="47"/>
      <c r="PWL37" s="47"/>
      <c r="PWM37" s="47"/>
      <c r="PWN37" s="47"/>
      <c r="PWO37" s="47"/>
      <c r="PWP37" s="47"/>
      <c r="PWQ37" s="47"/>
      <c r="PWR37" s="47"/>
      <c r="PWS37" s="47"/>
      <c r="PWT37" s="47"/>
      <c r="PWU37" s="47"/>
      <c r="PWV37" s="47"/>
      <c r="PWW37" s="47"/>
      <c r="PWX37" s="47"/>
      <c r="PWY37" s="47"/>
      <c r="PWZ37" s="47"/>
      <c r="PXA37" s="47"/>
      <c r="PXB37" s="47"/>
      <c r="PXC37" s="47"/>
      <c r="PXD37" s="47"/>
      <c r="PXE37" s="47"/>
      <c r="PXF37" s="47"/>
      <c r="PXG37" s="47"/>
      <c r="PXH37" s="47"/>
      <c r="PXI37" s="47"/>
      <c r="PXJ37" s="47"/>
      <c r="PXK37" s="47"/>
      <c r="PXL37" s="47"/>
      <c r="PXM37" s="47"/>
      <c r="PXN37" s="47"/>
      <c r="PXO37" s="47"/>
      <c r="PXP37" s="47"/>
      <c r="PXQ37" s="47"/>
      <c r="PXR37" s="47"/>
      <c r="PXS37" s="47"/>
      <c r="PXT37" s="47"/>
      <c r="PXU37" s="47"/>
      <c r="PXV37" s="47"/>
      <c r="PXW37" s="47"/>
      <c r="PXX37" s="47"/>
      <c r="PXY37" s="47"/>
      <c r="PXZ37" s="47"/>
      <c r="PYA37" s="47"/>
      <c r="PYB37" s="47"/>
      <c r="PYC37" s="47"/>
      <c r="PYD37" s="47"/>
      <c r="PYE37" s="47"/>
      <c r="PYF37" s="47"/>
      <c r="PYG37" s="47"/>
      <c r="PYH37" s="47"/>
      <c r="PYI37" s="47"/>
      <c r="PYJ37" s="47"/>
      <c r="PYK37" s="47"/>
      <c r="PYL37" s="47"/>
      <c r="PYM37" s="47"/>
      <c r="PYN37" s="47"/>
      <c r="PYO37" s="47"/>
      <c r="PYP37" s="47"/>
      <c r="PYQ37" s="47"/>
      <c r="PYR37" s="47"/>
      <c r="PYS37" s="47"/>
      <c r="PYT37" s="47"/>
      <c r="PYU37" s="47"/>
      <c r="PYV37" s="47"/>
      <c r="PYW37" s="47"/>
      <c r="PYX37" s="47"/>
      <c r="PYY37" s="47"/>
      <c r="PYZ37" s="47"/>
      <c r="PZA37" s="47"/>
      <c r="PZB37" s="47"/>
      <c r="PZC37" s="47"/>
      <c r="PZD37" s="47"/>
      <c r="PZE37" s="47"/>
      <c r="PZF37" s="47"/>
      <c r="PZG37" s="47"/>
      <c r="PZH37" s="47"/>
      <c r="PZI37" s="47"/>
      <c r="PZJ37" s="47"/>
      <c r="PZK37" s="47"/>
      <c r="PZL37" s="47"/>
      <c r="PZM37" s="47"/>
      <c r="PZN37" s="47"/>
      <c r="PZO37" s="47"/>
      <c r="PZP37" s="47"/>
      <c r="PZQ37" s="47"/>
      <c r="PZR37" s="47"/>
      <c r="PZS37" s="47"/>
      <c r="PZT37" s="47"/>
      <c r="PZU37" s="47"/>
      <c r="PZV37" s="47"/>
      <c r="PZW37" s="47"/>
      <c r="PZX37" s="47"/>
      <c r="PZY37" s="47"/>
      <c r="PZZ37" s="47"/>
      <c r="QAA37" s="47"/>
      <c r="QAB37" s="47"/>
      <c r="QAC37" s="47"/>
      <c r="QAD37" s="47"/>
      <c r="QAE37" s="47"/>
      <c r="QAF37" s="47"/>
      <c r="QAG37" s="47"/>
      <c r="QAH37" s="47"/>
      <c r="QAI37" s="47"/>
      <c r="QAJ37" s="47"/>
      <c r="QAK37" s="47"/>
      <c r="QAL37" s="47"/>
      <c r="QAM37" s="47"/>
      <c r="QAN37" s="47"/>
      <c r="QAO37" s="47"/>
      <c r="QAP37" s="47"/>
      <c r="QAQ37" s="47"/>
      <c r="QAR37" s="47"/>
      <c r="QAS37" s="47"/>
      <c r="QAT37" s="47"/>
      <c r="QAU37" s="47"/>
      <c r="QAV37" s="47"/>
      <c r="QAW37" s="47"/>
      <c r="QAX37" s="47"/>
      <c r="QAY37" s="47"/>
      <c r="QAZ37" s="47"/>
      <c r="QBA37" s="47"/>
      <c r="QBB37" s="47"/>
      <c r="QBC37" s="47"/>
      <c r="QBD37" s="47"/>
      <c r="QBE37" s="47"/>
      <c r="QBF37" s="47"/>
      <c r="QBG37" s="47"/>
      <c r="QBH37" s="47"/>
      <c r="QBI37" s="47"/>
      <c r="QBJ37" s="47"/>
      <c r="QBK37" s="47"/>
      <c r="QBL37" s="47"/>
      <c r="QBM37" s="47"/>
      <c r="QBN37" s="47"/>
      <c r="QBO37" s="47"/>
      <c r="QBP37" s="47"/>
      <c r="QBQ37" s="47"/>
      <c r="QBR37" s="47"/>
      <c r="QBS37" s="47"/>
      <c r="QBT37" s="47"/>
      <c r="QBU37" s="47"/>
      <c r="QBV37" s="47"/>
      <c r="QBW37" s="47"/>
      <c r="QBX37" s="47"/>
      <c r="QBY37" s="47"/>
      <c r="QBZ37" s="47"/>
      <c r="QCA37" s="47"/>
      <c r="QCB37" s="47"/>
      <c r="QCC37" s="47"/>
      <c r="QCD37" s="47"/>
      <c r="QCE37" s="47"/>
      <c r="QCF37" s="47"/>
      <c r="QCG37" s="47"/>
      <c r="QCH37" s="47"/>
      <c r="QCI37" s="47"/>
      <c r="QCJ37" s="47"/>
      <c r="QCK37" s="47"/>
      <c r="QCL37" s="47"/>
      <c r="QCM37" s="47"/>
      <c r="QCN37" s="47"/>
      <c r="QCO37" s="47"/>
      <c r="QCP37" s="47"/>
      <c r="QCQ37" s="47"/>
      <c r="QCR37" s="47"/>
      <c r="QCS37" s="47"/>
      <c r="QCT37" s="47"/>
      <c r="QCU37" s="47"/>
      <c r="QCV37" s="47"/>
      <c r="QCW37" s="47"/>
      <c r="QCX37" s="47"/>
      <c r="QCY37" s="47"/>
      <c r="QCZ37" s="47"/>
      <c r="QDA37" s="47"/>
      <c r="QDB37" s="47"/>
      <c r="QDC37" s="47"/>
      <c r="QDD37" s="47"/>
      <c r="QDE37" s="47"/>
      <c r="QDF37" s="47"/>
      <c r="QDG37" s="47"/>
      <c r="QDH37" s="47"/>
      <c r="QDI37" s="47"/>
      <c r="QDJ37" s="47"/>
      <c r="QDK37" s="47"/>
      <c r="QDL37" s="47"/>
      <c r="QDM37" s="47"/>
      <c r="QDN37" s="47"/>
      <c r="QDO37" s="47"/>
      <c r="QDP37" s="47"/>
      <c r="QDQ37" s="47"/>
      <c r="QDR37" s="47"/>
      <c r="QDS37" s="47"/>
      <c r="QDT37" s="47"/>
      <c r="QDU37" s="47"/>
      <c r="QDV37" s="47"/>
      <c r="QDW37" s="47"/>
      <c r="QDX37" s="47"/>
      <c r="QDY37" s="47"/>
      <c r="QDZ37" s="47"/>
      <c r="QEA37" s="47"/>
      <c r="QEB37" s="47"/>
      <c r="QEC37" s="47"/>
      <c r="QED37" s="47"/>
      <c r="QEE37" s="47"/>
      <c r="QEF37" s="47"/>
      <c r="QEG37" s="47"/>
      <c r="QEH37" s="47"/>
      <c r="QEI37" s="47"/>
      <c r="QEJ37" s="47"/>
      <c r="QEK37" s="47"/>
      <c r="QEL37" s="47"/>
      <c r="QEM37" s="47"/>
      <c r="QEN37" s="47"/>
      <c r="QEO37" s="47"/>
      <c r="QEP37" s="47"/>
      <c r="QEQ37" s="47"/>
      <c r="QER37" s="47"/>
      <c r="QES37" s="47"/>
      <c r="QET37" s="47"/>
      <c r="QEU37" s="47"/>
      <c r="QEV37" s="47"/>
      <c r="QEW37" s="47"/>
      <c r="QEX37" s="47"/>
      <c r="QEY37" s="47"/>
      <c r="QEZ37" s="47"/>
      <c r="QFA37" s="47"/>
      <c r="QFB37" s="47"/>
      <c r="QFC37" s="47"/>
      <c r="QFD37" s="47"/>
      <c r="QFE37" s="47"/>
      <c r="QFF37" s="47"/>
      <c r="QFG37" s="47"/>
      <c r="QFH37" s="47"/>
      <c r="QFI37" s="47"/>
      <c r="QFJ37" s="47"/>
      <c r="QFK37" s="47"/>
      <c r="QFL37" s="47"/>
      <c r="QFM37" s="47"/>
      <c r="QFN37" s="47"/>
      <c r="QFO37" s="47"/>
      <c r="QFP37" s="47"/>
      <c r="QFQ37" s="47"/>
      <c r="QFR37" s="47"/>
      <c r="QFS37" s="47"/>
      <c r="QFT37" s="47"/>
      <c r="QFU37" s="47"/>
      <c r="QFV37" s="47"/>
      <c r="QFW37" s="47"/>
      <c r="QFX37" s="47"/>
      <c r="QFY37" s="47"/>
      <c r="QFZ37" s="47"/>
      <c r="QGA37" s="47"/>
      <c r="QGB37" s="47"/>
      <c r="QGC37" s="47"/>
      <c r="QGD37" s="47"/>
      <c r="QGE37" s="47"/>
      <c r="QGF37" s="47"/>
      <c r="QGG37" s="47"/>
      <c r="QGH37" s="47"/>
      <c r="QGI37" s="47"/>
      <c r="QGJ37" s="47"/>
      <c r="QGK37" s="47"/>
      <c r="QGL37" s="47"/>
      <c r="QGM37" s="47"/>
      <c r="QGN37" s="47"/>
      <c r="QGO37" s="47"/>
      <c r="QGP37" s="47"/>
      <c r="QGQ37" s="47"/>
      <c r="QGR37" s="47"/>
      <c r="QGS37" s="47"/>
      <c r="QGT37" s="47"/>
      <c r="QGU37" s="47"/>
      <c r="QGV37" s="47"/>
      <c r="QGW37" s="47"/>
      <c r="QGX37" s="47"/>
      <c r="QGY37" s="47"/>
      <c r="QGZ37" s="47"/>
      <c r="QHA37" s="47"/>
      <c r="QHB37" s="47"/>
      <c r="QHC37" s="47"/>
      <c r="QHD37" s="47"/>
      <c r="QHE37" s="47"/>
      <c r="QHF37" s="47"/>
      <c r="QHG37" s="47"/>
      <c r="QHH37" s="47"/>
      <c r="QHI37" s="47"/>
      <c r="QHJ37" s="47"/>
      <c r="QHK37" s="47"/>
      <c r="QHL37" s="47"/>
      <c r="QHM37" s="47"/>
      <c r="QHN37" s="47"/>
      <c r="QHO37" s="47"/>
      <c r="QHP37" s="47"/>
      <c r="QHQ37" s="47"/>
      <c r="QHR37" s="47"/>
      <c r="QHS37" s="47"/>
      <c r="QHT37" s="47"/>
      <c r="QHU37" s="47"/>
      <c r="QHV37" s="47"/>
      <c r="QHW37" s="47"/>
      <c r="QHX37" s="47"/>
      <c r="QHY37" s="47"/>
      <c r="QHZ37" s="47"/>
      <c r="QIA37" s="47"/>
      <c r="QIB37" s="47"/>
      <c r="QIC37" s="47"/>
      <c r="QID37" s="47"/>
      <c r="QIE37" s="47"/>
      <c r="QIF37" s="47"/>
      <c r="QIG37" s="47"/>
      <c r="QIH37" s="47"/>
      <c r="QII37" s="47"/>
      <c r="QIJ37" s="47"/>
      <c r="QIK37" s="47"/>
      <c r="QIL37" s="47"/>
      <c r="QIM37" s="47"/>
      <c r="QIN37" s="47"/>
      <c r="QIO37" s="47"/>
      <c r="QIP37" s="47"/>
      <c r="QIQ37" s="47"/>
      <c r="QIR37" s="47"/>
      <c r="QIS37" s="47"/>
      <c r="QIT37" s="47"/>
      <c r="QIU37" s="47"/>
      <c r="QIV37" s="47"/>
      <c r="QIW37" s="47"/>
      <c r="QIX37" s="47"/>
      <c r="QIY37" s="47"/>
      <c r="QIZ37" s="47"/>
      <c r="QJA37" s="47"/>
      <c r="QJB37" s="47"/>
      <c r="QJC37" s="47"/>
      <c r="QJD37" s="47"/>
      <c r="QJE37" s="47"/>
      <c r="QJF37" s="47"/>
      <c r="QJG37" s="47"/>
      <c r="QJH37" s="47"/>
      <c r="QJI37" s="47"/>
      <c r="QJJ37" s="47"/>
      <c r="QJK37" s="47"/>
      <c r="QJL37" s="47"/>
      <c r="QJM37" s="47"/>
      <c r="QJN37" s="47"/>
      <c r="QJO37" s="47"/>
      <c r="QJP37" s="47"/>
      <c r="QJQ37" s="47"/>
      <c r="QJR37" s="47"/>
      <c r="QJS37" s="47"/>
      <c r="QJT37" s="47"/>
      <c r="QJU37" s="47"/>
      <c r="QJV37" s="47"/>
      <c r="QJW37" s="47"/>
      <c r="QJX37" s="47"/>
      <c r="QJY37" s="47"/>
      <c r="QJZ37" s="47"/>
      <c r="QKA37" s="47"/>
      <c r="QKB37" s="47"/>
      <c r="QKC37" s="47"/>
      <c r="QKD37" s="47"/>
      <c r="QKE37" s="47"/>
      <c r="QKF37" s="47"/>
      <c r="QKG37" s="47"/>
      <c r="QKH37" s="47"/>
      <c r="QKI37" s="47"/>
      <c r="QKJ37" s="47"/>
      <c r="QKK37" s="47"/>
      <c r="QKL37" s="47"/>
      <c r="QKM37" s="47"/>
      <c r="QKN37" s="47"/>
      <c r="QKO37" s="47"/>
      <c r="QKP37" s="47"/>
      <c r="QKQ37" s="47"/>
      <c r="QKR37" s="47"/>
      <c r="QKS37" s="47"/>
      <c r="QKT37" s="47"/>
      <c r="QKU37" s="47"/>
      <c r="QKV37" s="47"/>
      <c r="QKW37" s="47"/>
      <c r="QKX37" s="47"/>
      <c r="QKY37" s="47"/>
      <c r="QKZ37" s="47"/>
      <c r="QLA37" s="47"/>
      <c r="QLB37" s="47"/>
      <c r="QLC37" s="47"/>
      <c r="QLD37" s="47"/>
      <c r="QLE37" s="47"/>
      <c r="QLF37" s="47"/>
      <c r="QLG37" s="47"/>
      <c r="QLH37" s="47"/>
      <c r="QLI37" s="47"/>
      <c r="QLJ37" s="47"/>
      <c r="QLK37" s="47"/>
      <c r="QLL37" s="47"/>
      <c r="QLM37" s="47"/>
      <c r="QLN37" s="47"/>
      <c r="QLO37" s="47"/>
      <c r="QLP37" s="47"/>
      <c r="QLQ37" s="47"/>
      <c r="QLR37" s="47"/>
      <c r="QLS37" s="47"/>
      <c r="QLT37" s="47"/>
      <c r="QLU37" s="47"/>
      <c r="QLV37" s="47"/>
      <c r="QLW37" s="47"/>
      <c r="QLX37" s="47"/>
      <c r="QLY37" s="47"/>
      <c r="QLZ37" s="47"/>
      <c r="QMA37" s="47"/>
      <c r="QMB37" s="47"/>
      <c r="QMC37" s="47"/>
      <c r="QMD37" s="47"/>
      <c r="QME37" s="47"/>
      <c r="QMF37" s="47"/>
      <c r="QMG37" s="47"/>
      <c r="QMH37" s="47"/>
      <c r="QMI37" s="47"/>
      <c r="QMJ37" s="47"/>
      <c r="QMK37" s="47"/>
      <c r="QML37" s="47"/>
      <c r="QMM37" s="47"/>
      <c r="QMN37" s="47"/>
      <c r="QMO37" s="47"/>
      <c r="QMP37" s="47"/>
      <c r="QMQ37" s="47"/>
      <c r="QMR37" s="47"/>
      <c r="QMS37" s="47"/>
      <c r="QMT37" s="47"/>
      <c r="QMU37" s="47"/>
      <c r="QMV37" s="47"/>
      <c r="QMW37" s="47"/>
      <c r="QMX37" s="47"/>
      <c r="QMY37" s="47"/>
      <c r="QMZ37" s="47"/>
      <c r="QNA37" s="47"/>
      <c r="QNB37" s="47"/>
      <c r="QNC37" s="47"/>
      <c r="QND37" s="47"/>
      <c r="QNE37" s="47"/>
      <c r="QNF37" s="47"/>
      <c r="QNG37" s="47"/>
      <c r="QNH37" s="47"/>
      <c r="QNI37" s="47"/>
      <c r="QNJ37" s="47"/>
      <c r="QNK37" s="47"/>
      <c r="QNL37" s="47"/>
      <c r="QNM37" s="47"/>
      <c r="QNN37" s="47"/>
      <c r="QNO37" s="47"/>
      <c r="QNP37" s="47"/>
      <c r="QNQ37" s="47"/>
      <c r="QNR37" s="47"/>
      <c r="QNS37" s="47"/>
      <c r="QNT37" s="47"/>
      <c r="QNU37" s="47"/>
      <c r="QNV37" s="47"/>
      <c r="QNW37" s="47"/>
      <c r="QNX37" s="47"/>
      <c r="QNY37" s="47"/>
      <c r="QNZ37" s="47"/>
      <c r="QOA37" s="47"/>
      <c r="QOB37" s="47"/>
      <c r="QOC37" s="47"/>
      <c r="QOD37" s="47"/>
      <c r="QOE37" s="47"/>
      <c r="QOF37" s="47"/>
      <c r="QOG37" s="47"/>
      <c r="QOH37" s="47"/>
      <c r="QOI37" s="47"/>
      <c r="QOJ37" s="47"/>
      <c r="QOK37" s="47"/>
      <c r="QOL37" s="47"/>
      <c r="QOM37" s="47"/>
      <c r="QON37" s="47"/>
      <c r="QOO37" s="47"/>
      <c r="QOP37" s="47"/>
      <c r="QOQ37" s="47"/>
      <c r="QOR37" s="47"/>
      <c r="QOS37" s="47"/>
      <c r="QOT37" s="47"/>
      <c r="QOU37" s="47"/>
      <c r="QOV37" s="47"/>
      <c r="QOW37" s="47"/>
      <c r="QOX37" s="47"/>
      <c r="QOY37" s="47"/>
      <c r="QOZ37" s="47"/>
      <c r="QPA37" s="47"/>
      <c r="QPB37" s="47"/>
      <c r="QPC37" s="47"/>
      <c r="QPD37" s="47"/>
      <c r="QPE37" s="47"/>
      <c r="QPF37" s="47"/>
      <c r="QPG37" s="47"/>
      <c r="QPH37" s="47"/>
      <c r="QPI37" s="47"/>
      <c r="QPJ37" s="47"/>
      <c r="QPK37" s="47"/>
      <c r="QPL37" s="47"/>
      <c r="QPM37" s="47"/>
      <c r="QPN37" s="47"/>
      <c r="QPO37" s="47"/>
      <c r="QPP37" s="47"/>
      <c r="QPQ37" s="47"/>
      <c r="QPR37" s="47"/>
      <c r="QPS37" s="47"/>
      <c r="QPT37" s="47"/>
      <c r="QPU37" s="47"/>
      <c r="QPV37" s="47"/>
      <c r="QPW37" s="47"/>
      <c r="QPX37" s="47"/>
      <c r="QPY37" s="47"/>
      <c r="QPZ37" s="47"/>
      <c r="QQA37" s="47"/>
      <c r="QQB37" s="47"/>
      <c r="QQC37" s="47"/>
      <c r="QQD37" s="47"/>
      <c r="QQE37" s="47"/>
      <c r="QQF37" s="47"/>
      <c r="QQG37" s="47"/>
      <c r="QQH37" s="47"/>
      <c r="QQI37" s="47"/>
      <c r="QQJ37" s="47"/>
      <c r="QQK37" s="47"/>
      <c r="QQL37" s="47"/>
      <c r="QQM37" s="47"/>
      <c r="QQN37" s="47"/>
      <c r="QQO37" s="47"/>
      <c r="QQP37" s="47"/>
      <c r="QQQ37" s="47"/>
      <c r="QQR37" s="47"/>
      <c r="QQS37" s="47"/>
      <c r="QQT37" s="47"/>
      <c r="QQU37" s="47"/>
      <c r="QQV37" s="47"/>
      <c r="QQW37" s="47"/>
      <c r="QQX37" s="47"/>
      <c r="QQY37" s="47"/>
      <c r="QQZ37" s="47"/>
      <c r="QRA37" s="47"/>
      <c r="QRB37" s="47"/>
      <c r="QRC37" s="47"/>
      <c r="QRD37" s="47"/>
      <c r="QRE37" s="47"/>
      <c r="QRF37" s="47"/>
      <c r="QRG37" s="47"/>
      <c r="QRH37" s="47"/>
      <c r="QRI37" s="47"/>
      <c r="QRJ37" s="47"/>
      <c r="QRK37" s="47"/>
      <c r="QRL37" s="47"/>
      <c r="QRM37" s="47"/>
      <c r="QRN37" s="47"/>
      <c r="QRO37" s="47"/>
      <c r="QRP37" s="47"/>
      <c r="QRQ37" s="47"/>
      <c r="QRR37" s="47"/>
      <c r="QRS37" s="47"/>
      <c r="QRT37" s="47"/>
      <c r="QRU37" s="47"/>
      <c r="QRV37" s="47"/>
      <c r="QRW37" s="47"/>
      <c r="QRX37" s="47"/>
      <c r="QRY37" s="47"/>
      <c r="QRZ37" s="47"/>
      <c r="QSA37" s="47"/>
      <c r="QSB37" s="47"/>
      <c r="QSC37" s="47"/>
      <c r="QSD37" s="47"/>
      <c r="QSE37" s="47"/>
      <c r="QSF37" s="47"/>
      <c r="QSG37" s="47"/>
      <c r="QSH37" s="47"/>
      <c r="QSI37" s="47"/>
      <c r="QSJ37" s="47"/>
      <c r="QSK37" s="47"/>
      <c r="QSL37" s="47"/>
      <c r="QSM37" s="47"/>
      <c r="QSN37" s="47"/>
      <c r="QSO37" s="47"/>
      <c r="QSP37" s="47"/>
      <c r="QSQ37" s="47"/>
      <c r="QSR37" s="47"/>
      <c r="QSS37" s="47"/>
      <c r="QST37" s="47"/>
      <c r="QSU37" s="47"/>
      <c r="QSV37" s="47"/>
      <c r="QSW37" s="47"/>
      <c r="QSX37" s="47"/>
      <c r="QSY37" s="47"/>
      <c r="QSZ37" s="47"/>
      <c r="QTA37" s="47"/>
      <c r="QTB37" s="47"/>
      <c r="QTC37" s="47"/>
      <c r="QTD37" s="47"/>
      <c r="QTE37" s="47"/>
      <c r="QTF37" s="47"/>
      <c r="QTG37" s="47"/>
      <c r="QTH37" s="47"/>
      <c r="QTI37" s="47"/>
      <c r="QTJ37" s="47"/>
      <c r="QTK37" s="47"/>
      <c r="QTL37" s="47"/>
      <c r="QTM37" s="47"/>
      <c r="QTN37" s="47"/>
      <c r="QTO37" s="47"/>
      <c r="QTP37" s="47"/>
      <c r="QTQ37" s="47"/>
      <c r="QTR37" s="47"/>
      <c r="QTS37" s="47"/>
      <c r="QTT37" s="47"/>
      <c r="QTU37" s="47"/>
      <c r="QTV37" s="47"/>
      <c r="QTW37" s="47"/>
      <c r="QTX37" s="47"/>
      <c r="QTY37" s="47"/>
      <c r="QTZ37" s="47"/>
      <c r="QUA37" s="47"/>
      <c r="QUB37" s="47"/>
      <c r="QUC37" s="47"/>
      <c r="QUD37" s="47"/>
      <c r="QUE37" s="47"/>
      <c r="QUF37" s="47"/>
      <c r="QUG37" s="47"/>
      <c r="QUH37" s="47"/>
      <c r="QUI37" s="47"/>
      <c r="QUJ37" s="47"/>
      <c r="QUK37" s="47"/>
      <c r="QUL37" s="47"/>
      <c r="QUM37" s="47"/>
      <c r="QUN37" s="47"/>
      <c r="QUO37" s="47"/>
      <c r="QUP37" s="47"/>
      <c r="QUQ37" s="47"/>
      <c r="QUR37" s="47"/>
      <c r="QUS37" s="47"/>
      <c r="QUT37" s="47"/>
      <c r="QUU37" s="47"/>
      <c r="QUV37" s="47"/>
      <c r="QUW37" s="47"/>
      <c r="QUX37" s="47"/>
      <c r="QUY37" s="47"/>
      <c r="QUZ37" s="47"/>
      <c r="QVA37" s="47"/>
      <c r="QVB37" s="47"/>
      <c r="QVC37" s="47"/>
      <c r="QVD37" s="47"/>
      <c r="QVE37" s="47"/>
      <c r="QVF37" s="47"/>
      <c r="QVG37" s="47"/>
      <c r="QVH37" s="47"/>
      <c r="QVI37" s="47"/>
      <c r="QVJ37" s="47"/>
      <c r="QVK37" s="47"/>
      <c r="QVL37" s="47"/>
      <c r="QVM37" s="47"/>
      <c r="QVN37" s="47"/>
      <c r="QVO37" s="47"/>
      <c r="QVP37" s="47"/>
      <c r="QVQ37" s="47"/>
      <c r="QVR37" s="47"/>
      <c r="QVS37" s="47"/>
      <c r="QVT37" s="47"/>
      <c r="QVU37" s="47"/>
      <c r="QVV37" s="47"/>
      <c r="QVW37" s="47"/>
      <c r="QVX37" s="47"/>
      <c r="QVY37" s="47"/>
      <c r="QVZ37" s="47"/>
      <c r="QWA37" s="47"/>
      <c r="QWB37" s="47"/>
      <c r="QWC37" s="47"/>
      <c r="QWD37" s="47"/>
      <c r="QWE37" s="47"/>
      <c r="QWF37" s="47"/>
      <c r="QWG37" s="47"/>
      <c r="QWH37" s="47"/>
      <c r="QWI37" s="47"/>
      <c r="QWJ37" s="47"/>
      <c r="QWK37" s="47"/>
      <c r="QWL37" s="47"/>
      <c r="QWM37" s="47"/>
      <c r="QWN37" s="47"/>
      <c r="QWO37" s="47"/>
      <c r="QWP37" s="47"/>
      <c r="QWQ37" s="47"/>
      <c r="QWR37" s="47"/>
      <c r="QWS37" s="47"/>
      <c r="QWT37" s="47"/>
      <c r="QWU37" s="47"/>
      <c r="QWV37" s="47"/>
      <c r="QWW37" s="47"/>
      <c r="QWX37" s="47"/>
      <c r="QWY37" s="47"/>
      <c r="QWZ37" s="47"/>
      <c r="QXA37" s="47"/>
      <c r="QXB37" s="47"/>
      <c r="QXC37" s="47"/>
      <c r="QXD37" s="47"/>
      <c r="QXE37" s="47"/>
      <c r="QXF37" s="47"/>
      <c r="QXG37" s="47"/>
      <c r="QXH37" s="47"/>
      <c r="QXI37" s="47"/>
      <c r="QXJ37" s="47"/>
      <c r="QXK37" s="47"/>
      <c r="QXL37" s="47"/>
      <c r="QXM37" s="47"/>
      <c r="QXN37" s="47"/>
      <c r="QXO37" s="47"/>
      <c r="QXP37" s="47"/>
      <c r="QXQ37" s="47"/>
      <c r="QXR37" s="47"/>
      <c r="QXS37" s="47"/>
      <c r="QXT37" s="47"/>
      <c r="QXU37" s="47"/>
      <c r="QXV37" s="47"/>
      <c r="QXW37" s="47"/>
      <c r="QXX37" s="47"/>
      <c r="QXY37" s="47"/>
      <c r="QXZ37" s="47"/>
      <c r="QYA37" s="47"/>
      <c r="QYB37" s="47"/>
      <c r="QYC37" s="47"/>
      <c r="QYD37" s="47"/>
      <c r="QYE37" s="47"/>
      <c r="QYF37" s="47"/>
      <c r="QYG37" s="47"/>
      <c r="QYH37" s="47"/>
      <c r="QYI37" s="47"/>
      <c r="QYJ37" s="47"/>
      <c r="QYK37" s="47"/>
      <c r="QYL37" s="47"/>
      <c r="QYM37" s="47"/>
      <c r="QYN37" s="47"/>
      <c r="QYO37" s="47"/>
      <c r="QYP37" s="47"/>
      <c r="QYQ37" s="47"/>
      <c r="QYR37" s="47"/>
      <c r="QYS37" s="47"/>
      <c r="QYT37" s="47"/>
      <c r="QYU37" s="47"/>
      <c r="QYV37" s="47"/>
      <c r="QYW37" s="47"/>
      <c r="QYX37" s="47"/>
      <c r="QYY37" s="47"/>
      <c r="QYZ37" s="47"/>
      <c r="QZA37" s="47"/>
      <c r="QZB37" s="47"/>
      <c r="QZC37" s="47"/>
      <c r="QZD37" s="47"/>
      <c r="QZE37" s="47"/>
      <c r="QZF37" s="47"/>
      <c r="QZG37" s="47"/>
      <c r="QZH37" s="47"/>
      <c r="QZI37" s="47"/>
      <c r="QZJ37" s="47"/>
      <c r="QZK37" s="47"/>
      <c r="QZL37" s="47"/>
      <c r="QZM37" s="47"/>
      <c r="QZN37" s="47"/>
      <c r="QZO37" s="47"/>
      <c r="QZP37" s="47"/>
      <c r="QZQ37" s="47"/>
      <c r="QZR37" s="47"/>
      <c r="QZS37" s="47"/>
      <c r="QZT37" s="47"/>
      <c r="QZU37" s="47"/>
      <c r="QZV37" s="47"/>
      <c r="QZW37" s="47"/>
      <c r="QZX37" s="47"/>
      <c r="QZY37" s="47"/>
      <c r="QZZ37" s="47"/>
      <c r="RAA37" s="47"/>
      <c r="RAB37" s="47"/>
      <c r="RAC37" s="47"/>
      <c r="RAD37" s="47"/>
      <c r="RAE37" s="47"/>
      <c r="RAF37" s="47"/>
      <c r="RAG37" s="47"/>
      <c r="RAH37" s="47"/>
      <c r="RAI37" s="47"/>
      <c r="RAJ37" s="47"/>
      <c r="RAK37" s="47"/>
      <c r="RAL37" s="47"/>
      <c r="RAM37" s="47"/>
      <c r="RAN37" s="47"/>
      <c r="RAO37" s="47"/>
      <c r="RAP37" s="47"/>
      <c r="RAQ37" s="47"/>
      <c r="RAR37" s="47"/>
      <c r="RAS37" s="47"/>
      <c r="RAT37" s="47"/>
      <c r="RAU37" s="47"/>
      <c r="RAV37" s="47"/>
      <c r="RAW37" s="47"/>
      <c r="RAX37" s="47"/>
      <c r="RAY37" s="47"/>
      <c r="RAZ37" s="47"/>
      <c r="RBA37" s="47"/>
      <c r="RBB37" s="47"/>
      <c r="RBC37" s="47"/>
      <c r="RBD37" s="47"/>
      <c r="RBE37" s="47"/>
      <c r="RBF37" s="47"/>
      <c r="RBG37" s="47"/>
      <c r="RBH37" s="47"/>
      <c r="RBI37" s="47"/>
      <c r="RBJ37" s="47"/>
      <c r="RBK37" s="47"/>
      <c r="RBL37" s="47"/>
      <c r="RBM37" s="47"/>
      <c r="RBN37" s="47"/>
      <c r="RBO37" s="47"/>
      <c r="RBP37" s="47"/>
      <c r="RBQ37" s="47"/>
      <c r="RBR37" s="47"/>
      <c r="RBS37" s="47"/>
      <c r="RBT37" s="47"/>
      <c r="RBU37" s="47"/>
      <c r="RBV37" s="47"/>
      <c r="RBW37" s="47"/>
      <c r="RBX37" s="47"/>
      <c r="RBY37" s="47"/>
      <c r="RBZ37" s="47"/>
      <c r="RCA37" s="47"/>
      <c r="RCB37" s="47"/>
      <c r="RCC37" s="47"/>
      <c r="RCD37" s="47"/>
      <c r="RCE37" s="47"/>
      <c r="RCF37" s="47"/>
      <c r="RCG37" s="47"/>
      <c r="RCH37" s="47"/>
      <c r="RCI37" s="47"/>
      <c r="RCJ37" s="47"/>
      <c r="RCK37" s="47"/>
      <c r="RCL37" s="47"/>
      <c r="RCM37" s="47"/>
      <c r="RCN37" s="47"/>
      <c r="RCO37" s="47"/>
      <c r="RCP37" s="47"/>
      <c r="RCQ37" s="47"/>
      <c r="RCR37" s="47"/>
      <c r="RCS37" s="47"/>
      <c r="RCT37" s="47"/>
      <c r="RCU37" s="47"/>
      <c r="RCV37" s="47"/>
      <c r="RCW37" s="47"/>
      <c r="RCX37" s="47"/>
      <c r="RCY37" s="47"/>
      <c r="RCZ37" s="47"/>
      <c r="RDA37" s="47"/>
      <c r="RDB37" s="47"/>
      <c r="RDC37" s="47"/>
      <c r="RDD37" s="47"/>
      <c r="RDE37" s="47"/>
      <c r="RDF37" s="47"/>
      <c r="RDG37" s="47"/>
      <c r="RDH37" s="47"/>
      <c r="RDI37" s="47"/>
      <c r="RDJ37" s="47"/>
      <c r="RDK37" s="47"/>
      <c r="RDL37" s="47"/>
      <c r="RDM37" s="47"/>
      <c r="RDN37" s="47"/>
      <c r="RDO37" s="47"/>
      <c r="RDP37" s="47"/>
      <c r="RDQ37" s="47"/>
      <c r="RDR37" s="47"/>
      <c r="RDS37" s="47"/>
      <c r="RDT37" s="47"/>
      <c r="RDU37" s="47"/>
      <c r="RDV37" s="47"/>
      <c r="RDW37" s="47"/>
      <c r="RDX37" s="47"/>
      <c r="RDY37" s="47"/>
      <c r="RDZ37" s="47"/>
      <c r="REA37" s="47"/>
      <c r="REB37" s="47"/>
      <c r="REC37" s="47"/>
      <c r="RED37" s="47"/>
      <c r="REE37" s="47"/>
      <c r="REF37" s="47"/>
      <c r="REG37" s="47"/>
      <c r="REH37" s="47"/>
      <c r="REI37" s="47"/>
      <c r="REJ37" s="47"/>
      <c r="REK37" s="47"/>
      <c r="REL37" s="47"/>
      <c r="REM37" s="47"/>
      <c r="REN37" s="47"/>
      <c r="REO37" s="47"/>
      <c r="REP37" s="47"/>
      <c r="REQ37" s="47"/>
      <c r="RER37" s="47"/>
      <c r="RES37" s="47"/>
      <c r="RET37" s="47"/>
      <c r="REU37" s="47"/>
      <c r="REV37" s="47"/>
      <c r="REW37" s="47"/>
      <c r="REX37" s="47"/>
      <c r="REY37" s="47"/>
      <c r="REZ37" s="47"/>
      <c r="RFA37" s="47"/>
      <c r="RFB37" s="47"/>
      <c r="RFC37" s="47"/>
      <c r="RFD37" s="47"/>
      <c r="RFE37" s="47"/>
      <c r="RFF37" s="47"/>
      <c r="RFG37" s="47"/>
      <c r="RFH37" s="47"/>
      <c r="RFI37" s="47"/>
      <c r="RFJ37" s="47"/>
      <c r="RFK37" s="47"/>
      <c r="RFL37" s="47"/>
      <c r="RFM37" s="47"/>
      <c r="RFN37" s="47"/>
      <c r="RFO37" s="47"/>
      <c r="RFP37" s="47"/>
      <c r="RFQ37" s="47"/>
      <c r="RFR37" s="47"/>
      <c r="RFS37" s="47"/>
      <c r="RFT37" s="47"/>
      <c r="RFU37" s="47"/>
      <c r="RFV37" s="47"/>
      <c r="RFW37" s="47"/>
      <c r="RFX37" s="47"/>
      <c r="RFY37" s="47"/>
      <c r="RFZ37" s="47"/>
      <c r="RGA37" s="47"/>
      <c r="RGB37" s="47"/>
      <c r="RGC37" s="47"/>
      <c r="RGD37" s="47"/>
      <c r="RGE37" s="47"/>
      <c r="RGF37" s="47"/>
      <c r="RGG37" s="47"/>
      <c r="RGH37" s="47"/>
      <c r="RGI37" s="47"/>
      <c r="RGJ37" s="47"/>
      <c r="RGK37" s="47"/>
      <c r="RGL37" s="47"/>
      <c r="RGM37" s="47"/>
      <c r="RGN37" s="47"/>
      <c r="RGO37" s="47"/>
      <c r="RGP37" s="47"/>
      <c r="RGQ37" s="47"/>
      <c r="RGR37" s="47"/>
      <c r="RGS37" s="47"/>
      <c r="RGT37" s="47"/>
      <c r="RGU37" s="47"/>
      <c r="RGV37" s="47"/>
      <c r="RGW37" s="47"/>
      <c r="RGX37" s="47"/>
      <c r="RGY37" s="47"/>
      <c r="RGZ37" s="47"/>
      <c r="RHA37" s="47"/>
      <c r="RHB37" s="47"/>
      <c r="RHC37" s="47"/>
      <c r="RHD37" s="47"/>
      <c r="RHE37" s="47"/>
      <c r="RHF37" s="47"/>
      <c r="RHG37" s="47"/>
      <c r="RHH37" s="47"/>
      <c r="RHI37" s="47"/>
      <c r="RHJ37" s="47"/>
      <c r="RHK37" s="47"/>
      <c r="RHL37" s="47"/>
      <c r="RHM37" s="47"/>
      <c r="RHN37" s="47"/>
      <c r="RHO37" s="47"/>
      <c r="RHP37" s="47"/>
      <c r="RHQ37" s="47"/>
      <c r="RHR37" s="47"/>
      <c r="RHS37" s="47"/>
      <c r="RHT37" s="47"/>
      <c r="RHU37" s="47"/>
      <c r="RHV37" s="47"/>
      <c r="RHW37" s="47"/>
      <c r="RHX37" s="47"/>
      <c r="RHY37" s="47"/>
      <c r="RHZ37" s="47"/>
      <c r="RIA37" s="47"/>
      <c r="RIB37" s="47"/>
      <c r="RIC37" s="47"/>
      <c r="RID37" s="47"/>
      <c r="RIE37" s="47"/>
      <c r="RIF37" s="47"/>
      <c r="RIG37" s="47"/>
      <c r="RIH37" s="47"/>
      <c r="RII37" s="47"/>
      <c r="RIJ37" s="47"/>
      <c r="RIK37" s="47"/>
      <c r="RIL37" s="47"/>
      <c r="RIM37" s="47"/>
      <c r="RIN37" s="47"/>
      <c r="RIO37" s="47"/>
      <c r="RIP37" s="47"/>
      <c r="RIQ37" s="47"/>
      <c r="RIR37" s="47"/>
      <c r="RIS37" s="47"/>
      <c r="RIT37" s="47"/>
      <c r="RIU37" s="47"/>
      <c r="RIV37" s="47"/>
      <c r="RIW37" s="47"/>
      <c r="RIX37" s="47"/>
      <c r="RIY37" s="47"/>
      <c r="RIZ37" s="47"/>
      <c r="RJA37" s="47"/>
      <c r="RJB37" s="47"/>
      <c r="RJC37" s="47"/>
      <c r="RJD37" s="47"/>
      <c r="RJE37" s="47"/>
      <c r="RJF37" s="47"/>
      <c r="RJG37" s="47"/>
      <c r="RJH37" s="47"/>
      <c r="RJI37" s="47"/>
      <c r="RJJ37" s="47"/>
      <c r="RJK37" s="47"/>
      <c r="RJL37" s="47"/>
      <c r="RJM37" s="47"/>
      <c r="RJN37" s="47"/>
      <c r="RJO37" s="47"/>
      <c r="RJP37" s="47"/>
      <c r="RJQ37" s="47"/>
      <c r="RJR37" s="47"/>
      <c r="RJS37" s="47"/>
      <c r="RJT37" s="47"/>
      <c r="RJU37" s="47"/>
      <c r="RJV37" s="47"/>
      <c r="RJW37" s="47"/>
      <c r="RJX37" s="47"/>
      <c r="RJY37" s="47"/>
      <c r="RJZ37" s="47"/>
      <c r="RKA37" s="47"/>
      <c r="RKB37" s="47"/>
      <c r="RKC37" s="47"/>
      <c r="RKD37" s="47"/>
      <c r="RKE37" s="47"/>
      <c r="RKF37" s="47"/>
      <c r="RKG37" s="47"/>
      <c r="RKH37" s="47"/>
      <c r="RKI37" s="47"/>
      <c r="RKJ37" s="47"/>
      <c r="RKK37" s="47"/>
      <c r="RKL37" s="47"/>
      <c r="RKM37" s="47"/>
      <c r="RKN37" s="47"/>
      <c r="RKO37" s="47"/>
      <c r="RKP37" s="47"/>
      <c r="RKQ37" s="47"/>
      <c r="RKR37" s="47"/>
      <c r="RKS37" s="47"/>
      <c r="RKT37" s="47"/>
      <c r="RKU37" s="47"/>
      <c r="RKV37" s="47"/>
      <c r="RKW37" s="47"/>
      <c r="RKX37" s="47"/>
      <c r="RKY37" s="47"/>
      <c r="RKZ37" s="47"/>
      <c r="RLA37" s="47"/>
      <c r="RLB37" s="47"/>
      <c r="RLC37" s="47"/>
      <c r="RLD37" s="47"/>
      <c r="RLE37" s="47"/>
      <c r="RLF37" s="47"/>
      <c r="RLG37" s="47"/>
      <c r="RLH37" s="47"/>
      <c r="RLI37" s="47"/>
      <c r="RLJ37" s="47"/>
      <c r="RLK37" s="47"/>
      <c r="RLL37" s="47"/>
      <c r="RLM37" s="47"/>
      <c r="RLN37" s="47"/>
      <c r="RLO37" s="47"/>
      <c r="RLP37" s="47"/>
      <c r="RLQ37" s="47"/>
      <c r="RLR37" s="47"/>
      <c r="RLS37" s="47"/>
      <c r="RLT37" s="47"/>
      <c r="RLU37" s="47"/>
      <c r="RLV37" s="47"/>
      <c r="RLW37" s="47"/>
      <c r="RLX37" s="47"/>
      <c r="RLY37" s="47"/>
      <c r="RLZ37" s="47"/>
      <c r="RMA37" s="47"/>
      <c r="RMB37" s="47"/>
      <c r="RMC37" s="47"/>
      <c r="RMD37" s="47"/>
      <c r="RME37" s="47"/>
      <c r="RMF37" s="47"/>
      <c r="RMG37" s="47"/>
      <c r="RMH37" s="47"/>
      <c r="RMI37" s="47"/>
      <c r="RMJ37" s="47"/>
      <c r="RMK37" s="47"/>
      <c r="RML37" s="47"/>
      <c r="RMM37" s="47"/>
      <c r="RMN37" s="47"/>
      <c r="RMO37" s="47"/>
      <c r="RMP37" s="47"/>
      <c r="RMQ37" s="47"/>
      <c r="RMR37" s="47"/>
      <c r="RMS37" s="47"/>
      <c r="RMT37" s="47"/>
      <c r="RMU37" s="47"/>
      <c r="RMV37" s="47"/>
      <c r="RMW37" s="47"/>
      <c r="RMX37" s="47"/>
      <c r="RMY37" s="47"/>
      <c r="RMZ37" s="47"/>
      <c r="RNA37" s="47"/>
      <c r="RNB37" s="47"/>
      <c r="RNC37" s="47"/>
      <c r="RND37" s="47"/>
      <c r="RNE37" s="47"/>
      <c r="RNF37" s="47"/>
      <c r="RNG37" s="47"/>
      <c r="RNH37" s="47"/>
      <c r="RNI37" s="47"/>
      <c r="RNJ37" s="47"/>
      <c r="RNK37" s="47"/>
      <c r="RNL37" s="47"/>
      <c r="RNM37" s="47"/>
      <c r="RNN37" s="47"/>
      <c r="RNO37" s="47"/>
      <c r="RNP37" s="47"/>
      <c r="RNQ37" s="47"/>
      <c r="RNR37" s="47"/>
      <c r="RNS37" s="47"/>
      <c r="RNT37" s="47"/>
      <c r="RNU37" s="47"/>
      <c r="RNV37" s="47"/>
      <c r="RNW37" s="47"/>
      <c r="RNX37" s="47"/>
      <c r="RNY37" s="47"/>
      <c r="RNZ37" s="47"/>
      <c r="ROA37" s="47"/>
      <c r="ROB37" s="47"/>
      <c r="ROC37" s="47"/>
      <c r="ROD37" s="47"/>
      <c r="ROE37" s="47"/>
      <c r="ROF37" s="47"/>
      <c r="ROG37" s="47"/>
      <c r="ROH37" s="47"/>
      <c r="ROI37" s="47"/>
      <c r="ROJ37" s="47"/>
      <c r="ROK37" s="47"/>
      <c r="ROL37" s="47"/>
      <c r="ROM37" s="47"/>
      <c r="RON37" s="47"/>
      <c r="ROO37" s="47"/>
      <c r="ROP37" s="47"/>
      <c r="ROQ37" s="47"/>
      <c r="ROR37" s="47"/>
      <c r="ROS37" s="47"/>
      <c r="ROT37" s="47"/>
      <c r="ROU37" s="47"/>
      <c r="ROV37" s="47"/>
      <c r="ROW37" s="47"/>
      <c r="ROX37" s="47"/>
      <c r="ROY37" s="47"/>
      <c r="ROZ37" s="47"/>
      <c r="RPA37" s="47"/>
      <c r="RPB37" s="47"/>
      <c r="RPC37" s="47"/>
      <c r="RPD37" s="47"/>
      <c r="RPE37" s="47"/>
      <c r="RPF37" s="47"/>
      <c r="RPG37" s="47"/>
      <c r="RPH37" s="47"/>
      <c r="RPI37" s="47"/>
      <c r="RPJ37" s="47"/>
      <c r="RPK37" s="47"/>
      <c r="RPL37" s="47"/>
      <c r="RPM37" s="47"/>
      <c r="RPN37" s="47"/>
      <c r="RPO37" s="47"/>
      <c r="RPP37" s="47"/>
      <c r="RPQ37" s="47"/>
      <c r="RPR37" s="47"/>
      <c r="RPS37" s="47"/>
      <c r="RPT37" s="47"/>
      <c r="RPU37" s="47"/>
      <c r="RPV37" s="47"/>
      <c r="RPW37" s="47"/>
      <c r="RPX37" s="47"/>
      <c r="RPY37" s="47"/>
      <c r="RPZ37" s="47"/>
      <c r="RQA37" s="47"/>
      <c r="RQB37" s="47"/>
      <c r="RQC37" s="47"/>
      <c r="RQD37" s="47"/>
      <c r="RQE37" s="47"/>
      <c r="RQF37" s="47"/>
      <c r="RQG37" s="47"/>
      <c r="RQH37" s="47"/>
      <c r="RQI37" s="47"/>
      <c r="RQJ37" s="47"/>
      <c r="RQK37" s="47"/>
      <c r="RQL37" s="47"/>
      <c r="RQM37" s="47"/>
      <c r="RQN37" s="47"/>
      <c r="RQO37" s="47"/>
      <c r="RQP37" s="47"/>
      <c r="RQQ37" s="47"/>
      <c r="RQR37" s="47"/>
      <c r="RQS37" s="47"/>
      <c r="RQT37" s="47"/>
      <c r="RQU37" s="47"/>
      <c r="RQV37" s="47"/>
      <c r="RQW37" s="47"/>
      <c r="RQX37" s="47"/>
      <c r="RQY37" s="47"/>
      <c r="RQZ37" s="47"/>
      <c r="RRA37" s="47"/>
      <c r="RRB37" s="47"/>
      <c r="RRC37" s="47"/>
      <c r="RRD37" s="47"/>
      <c r="RRE37" s="47"/>
      <c r="RRF37" s="47"/>
      <c r="RRG37" s="47"/>
      <c r="RRH37" s="47"/>
      <c r="RRI37" s="47"/>
      <c r="RRJ37" s="47"/>
      <c r="RRK37" s="47"/>
      <c r="RRL37" s="47"/>
      <c r="RRM37" s="47"/>
      <c r="RRN37" s="47"/>
      <c r="RRO37" s="47"/>
      <c r="RRP37" s="47"/>
      <c r="RRQ37" s="47"/>
      <c r="RRR37" s="47"/>
      <c r="RRS37" s="47"/>
      <c r="RRT37" s="47"/>
      <c r="RRU37" s="47"/>
      <c r="RRV37" s="47"/>
      <c r="RRW37" s="47"/>
      <c r="RRX37" s="47"/>
      <c r="RRY37" s="47"/>
      <c r="RRZ37" s="47"/>
      <c r="RSA37" s="47"/>
      <c r="RSB37" s="47"/>
      <c r="RSC37" s="47"/>
      <c r="RSD37" s="47"/>
      <c r="RSE37" s="47"/>
      <c r="RSF37" s="47"/>
      <c r="RSG37" s="47"/>
      <c r="RSH37" s="47"/>
      <c r="RSI37" s="47"/>
      <c r="RSJ37" s="47"/>
      <c r="RSK37" s="47"/>
      <c r="RSL37" s="47"/>
      <c r="RSM37" s="47"/>
      <c r="RSN37" s="47"/>
      <c r="RSO37" s="47"/>
      <c r="RSP37" s="47"/>
      <c r="RSQ37" s="47"/>
      <c r="RSR37" s="47"/>
      <c r="RSS37" s="47"/>
      <c r="RST37" s="47"/>
      <c r="RSU37" s="47"/>
      <c r="RSV37" s="47"/>
      <c r="RSW37" s="47"/>
      <c r="RSX37" s="47"/>
      <c r="RSY37" s="47"/>
      <c r="RSZ37" s="47"/>
      <c r="RTA37" s="47"/>
      <c r="RTB37" s="47"/>
      <c r="RTC37" s="47"/>
      <c r="RTD37" s="47"/>
      <c r="RTE37" s="47"/>
      <c r="RTF37" s="47"/>
      <c r="RTG37" s="47"/>
      <c r="RTH37" s="47"/>
      <c r="RTI37" s="47"/>
      <c r="RTJ37" s="47"/>
      <c r="RTK37" s="47"/>
      <c r="RTL37" s="47"/>
      <c r="RTM37" s="47"/>
      <c r="RTN37" s="47"/>
      <c r="RTO37" s="47"/>
      <c r="RTP37" s="47"/>
      <c r="RTQ37" s="47"/>
      <c r="RTR37" s="47"/>
      <c r="RTS37" s="47"/>
      <c r="RTT37" s="47"/>
      <c r="RTU37" s="47"/>
      <c r="RTV37" s="47"/>
      <c r="RTW37" s="47"/>
      <c r="RTX37" s="47"/>
      <c r="RTY37" s="47"/>
      <c r="RTZ37" s="47"/>
      <c r="RUA37" s="47"/>
      <c r="RUB37" s="47"/>
      <c r="RUC37" s="47"/>
      <c r="RUD37" s="47"/>
      <c r="RUE37" s="47"/>
      <c r="RUF37" s="47"/>
      <c r="RUG37" s="47"/>
      <c r="RUH37" s="47"/>
      <c r="RUI37" s="47"/>
      <c r="RUJ37" s="47"/>
      <c r="RUK37" s="47"/>
      <c r="RUL37" s="47"/>
      <c r="RUM37" s="47"/>
      <c r="RUN37" s="47"/>
      <c r="RUO37" s="47"/>
      <c r="RUP37" s="47"/>
      <c r="RUQ37" s="47"/>
      <c r="RUR37" s="47"/>
      <c r="RUS37" s="47"/>
      <c r="RUT37" s="47"/>
      <c r="RUU37" s="47"/>
      <c r="RUV37" s="47"/>
      <c r="RUW37" s="47"/>
      <c r="RUX37" s="47"/>
      <c r="RUY37" s="47"/>
      <c r="RUZ37" s="47"/>
      <c r="RVA37" s="47"/>
      <c r="RVB37" s="47"/>
      <c r="RVC37" s="47"/>
      <c r="RVD37" s="47"/>
      <c r="RVE37" s="47"/>
      <c r="RVF37" s="47"/>
      <c r="RVG37" s="47"/>
      <c r="RVH37" s="47"/>
      <c r="RVI37" s="47"/>
      <c r="RVJ37" s="47"/>
      <c r="RVK37" s="47"/>
      <c r="RVL37" s="47"/>
      <c r="RVM37" s="47"/>
      <c r="RVN37" s="47"/>
      <c r="RVO37" s="47"/>
      <c r="RVP37" s="47"/>
      <c r="RVQ37" s="47"/>
      <c r="RVR37" s="47"/>
      <c r="RVS37" s="47"/>
      <c r="RVT37" s="47"/>
      <c r="RVU37" s="47"/>
      <c r="RVV37" s="47"/>
      <c r="RVW37" s="47"/>
      <c r="RVX37" s="47"/>
      <c r="RVY37" s="47"/>
      <c r="RVZ37" s="47"/>
      <c r="RWA37" s="47"/>
      <c r="RWB37" s="47"/>
      <c r="RWC37" s="47"/>
      <c r="RWD37" s="47"/>
      <c r="RWE37" s="47"/>
      <c r="RWF37" s="47"/>
      <c r="RWG37" s="47"/>
      <c r="RWH37" s="47"/>
      <c r="RWI37" s="47"/>
      <c r="RWJ37" s="47"/>
      <c r="RWK37" s="47"/>
      <c r="RWL37" s="47"/>
      <c r="RWM37" s="47"/>
      <c r="RWN37" s="47"/>
      <c r="RWO37" s="47"/>
      <c r="RWP37" s="47"/>
      <c r="RWQ37" s="47"/>
      <c r="RWR37" s="47"/>
      <c r="RWS37" s="47"/>
      <c r="RWT37" s="47"/>
      <c r="RWU37" s="47"/>
      <c r="RWV37" s="47"/>
      <c r="RWW37" s="47"/>
      <c r="RWX37" s="47"/>
      <c r="RWY37" s="47"/>
      <c r="RWZ37" s="47"/>
      <c r="RXA37" s="47"/>
      <c r="RXB37" s="47"/>
      <c r="RXC37" s="47"/>
      <c r="RXD37" s="47"/>
      <c r="RXE37" s="47"/>
      <c r="RXF37" s="47"/>
      <c r="RXG37" s="47"/>
      <c r="RXH37" s="47"/>
      <c r="RXI37" s="47"/>
      <c r="RXJ37" s="47"/>
      <c r="RXK37" s="47"/>
      <c r="RXL37" s="47"/>
      <c r="RXM37" s="47"/>
      <c r="RXN37" s="47"/>
      <c r="RXO37" s="47"/>
      <c r="RXP37" s="47"/>
      <c r="RXQ37" s="47"/>
      <c r="RXR37" s="47"/>
      <c r="RXS37" s="47"/>
      <c r="RXT37" s="47"/>
      <c r="RXU37" s="47"/>
      <c r="RXV37" s="47"/>
      <c r="RXW37" s="47"/>
      <c r="RXX37" s="47"/>
      <c r="RXY37" s="47"/>
      <c r="RXZ37" s="47"/>
      <c r="RYA37" s="47"/>
      <c r="RYB37" s="47"/>
      <c r="RYC37" s="47"/>
      <c r="RYD37" s="47"/>
      <c r="RYE37" s="47"/>
      <c r="RYF37" s="47"/>
      <c r="RYG37" s="47"/>
      <c r="RYH37" s="47"/>
      <c r="RYI37" s="47"/>
      <c r="RYJ37" s="47"/>
      <c r="RYK37" s="47"/>
      <c r="RYL37" s="47"/>
      <c r="RYM37" s="47"/>
      <c r="RYN37" s="47"/>
      <c r="RYO37" s="47"/>
      <c r="RYP37" s="47"/>
      <c r="RYQ37" s="47"/>
      <c r="RYR37" s="47"/>
      <c r="RYS37" s="47"/>
      <c r="RYT37" s="47"/>
      <c r="RYU37" s="47"/>
      <c r="RYV37" s="47"/>
      <c r="RYW37" s="47"/>
      <c r="RYX37" s="47"/>
      <c r="RYY37" s="47"/>
      <c r="RYZ37" s="47"/>
      <c r="RZA37" s="47"/>
      <c r="RZB37" s="47"/>
      <c r="RZC37" s="47"/>
      <c r="RZD37" s="47"/>
      <c r="RZE37" s="47"/>
      <c r="RZF37" s="47"/>
      <c r="RZG37" s="47"/>
      <c r="RZH37" s="47"/>
      <c r="RZI37" s="47"/>
      <c r="RZJ37" s="47"/>
      <c r="RZK37" s="47"/>
      <c r="RZL37" s="47"/>
      <c r="RZM37" s="47"/>
      <c r="RZN37" s="47"/>
      <c r="RZO37" s="47"/>
      <c r="RZP37" s="47"/>
      <c r="RZQ37" s="47"/>
      <c r="RZR37" s="47"/>
      <c r="RZS37" s="47"/>
      <c r="RZT37" s="47"/>
      <c r="RZU37" s="47"/>
      <c r="RZV37" s="47"/>
      <c r="RZW37" s="47"/>
      <c r="RZX37" s="47"/>
      <c r="RZY37" s="47"/>
      <c r="RZZ37" s="47"/>
      <c r="SAA37" s="47"/>
      <c r="SAB37" s="47"/>
      <c r="SAC37" s="47"/>
      <c r="SAD37" s="47"/>
      <c r="SAE37" s="47"/>
      <c r="SAF37" s="47"/>
      <c r="SAG37" s="47"/>
      <c r="SAH37" s="47"/>
      <c r="SAI37" s="47"/>
      <c r="SAJ37" s="47"/>
      <c r="SAK37" s="47"/>
      <c r="SAL37" s="47"/>
      <c r="SAM37" s="47"/>
      <c r="SAN37" s="47"/>
      <c r="SAO37" s="47"/>
      <c r="SAP37" s="47"/>
      <c r="SAQ37" s="47"/>
      <c r="SAR37" s="47"/>
      <c r="SAS37" s="47"/>
      <c r="SAT37" s="47"/>
      <c r="SAU37" s="47"/>
      <c r="SAV37" s="47"/>
      <c r="SAW37" s="47"/>
      <c r="SAX37" s="47"/>
      <c r="SAY37" s="47"/>
      <c r="SAZ37" s="47"/>
      <c r="SBA37" s="47"/>
      <c r="SBB37" s="47"/>
      <c r="SBC37" s="47"/>
      <c r="SBD37" s="47"/>
      <c r="SBE37" s="47"/>
      <c r="SBF37" s="47"/>
      <c r="SBG37" s="47"/>
      <c r="SBH37" s="47"/>
      <c r="SBI37" s="47"/>
      <c r="SBJ37" s="47"/>
      <c r="SBK37" s="47"/>
      <c r="SBL37" s="47"/>
      <c r="SBM37" s="47"/>
      <c r="SBN37" s="47"/>
      <c r="SBO37" s="47"/>
      <c r="SBP37" s="47"/>
      <c r="SBQ37" s="47"/>
      <c r="SBR37" s="47"/>
      <c r="SBS37" s="47"/>
      <c r="SBT37" s="47"/>
      <c r="SBU37" s="47"/>
      <c r="SBV37" s="47"/>
      <c r="SBW37" s="47"/>
      <c r="SBX37" s="47"/>
      <c r="SBY37" s="47"/>
      <c r="SBZ37" s="47"/>
      <c r="SCA37" s="47"/>
      <c r="SCB37" s="47"/>
      <c r="SCC37" s="47"/>
      <c r="SCD37" s="47"/>
      <c r="SCE37" s="47"/>
      <c r="SCF37" s="47"/>
      <c r="SCG37" s="47"/>
      <c r="SCH37" s="47"/>
      <c r="SCI37" s="47"/>
      <c r="SCJ37" s="47"/>
      <c r="SCK37" s="47"/>
      <c r="SCL37" s="47"/>
      <c r="SCM37" s="47"/>
      <c r="SCN37" s="47"/>
      <c r="SCO37" s="47"/>
      <c r="SCP37" s="47"/>
      <c r="SCQ37" s="47"/>
      <c r="SCR37" s="47"/>
      <c r="SCS37" s="47"/>
      <c r="SCT37" s="47"/>
      <c r="SCU37" s="47"/>
      <c r="SCV37" s="47"/>
      <c r="SCW37" s="47"/>
      <c r="SCX37" s="47"/>
      <c r="SCY37" s="47"/>
      <c r="SCZ37" s="47"/>
      <c r="SDA37" s="47"/>
      <c r="SDB37" s="47"/>
      <c r="SDC37" s="47"/>
      <c r="SDD37" s="47"/>
      <c r="SDE37" s="47"/>
      <c r="SDF37" s="47"/>
      <c r="SDG37" s="47"/>
      <c r="SDH37" s="47"/>
      <c r="SDI37" s="47"/>
      <c r="SDJ37" s="47"/>
      <c r="SDK37" s="47"/>
      <c r="SDL37" s="47"/>
      <c r="SDM37" s="47"/>
      <c r="SDN37" s="47"/>
      <c r="SDO37" s="47"/>
      <c r="SDP37" s="47"/>
      <c r="SDQ37" s="47"/>
      <c r="SDR37" s="47"/>
      <c r="SDS37" s="47"/>
      <c r="SDT37" s="47"/>
      <c r="SDU37" s="47"/>
      <c r="SDV37" s="47"/>
      <c r="SDW37" s="47"/>
      <c r="SDX37" s="47"/>
      <c r="SDY37" s="47"/>
      <c r="SDZ37" s="47"/>
      <c r="SEA37" s="47"/>
      <c r="SEB37" s="47"/>
      <c r="SEC37" s="47"/>
      <c r="SED37" s="47"/>
      <c r="SEE37" s="47"/>
      <c r="SEF37" s="47"/>
      <c r="SEG37" s="47"/>
      <c r="SEH37" s="47"/>
      <c r="SEI37" s="47"/>
      <c r="SEJ37" s="47"/>
      <c r="SEK37" s="47"/>
      <c r="SEL37" s="47"/>
      <c r="SEM37" s="47"/>
      <c r="SEN37" s="47"/>
      <c r="SEO37" s="47"/>
      <c r="SEP37" s="47"/>
      <c r="SEQ37" s="47"/>
      <c r="SER37" s="47"/>
      <c r="SES37" s="47"/>
      <c r="SET37" s="47"/>
      <c r="SEU37" s="47"/>
      <c r="SEV37" s="47"/>
      <c r="SEW37" s="47"/>
      <c r="SEX37" s="47"/>
      <c r="SEY37" s="47"/>
      <c r="SEZ37" s="47"/>
      <c r="SFA37" s="47"/>
      <c r="SFB37" s="47"/>
      <c r="SFC37" s="47"/>
      <c r="SFD37" s="47"/>
      <c r="SFE37" s="47"/>
      <c r="SFF37" s="47"/>
      <c r="SFG37" s="47"/>
      <c r="SFH37" s="47"/>
      <c r="SFI37" s="47"/>
      <c r="SFJ37" s="47"/>
      <c r="SFK37" s="47"/>
      <c r="SFL37" s="47"/>
      <c r="SFM37" s="47"/>
      <c r="SFN37" s="47"/>
      <c r="SFO37" s="47"/>
      <c r="SFP37" s="47"/>
      <c r="SFQ37" s="47"/>
      <c r="SFR37" s="47"/>
      <c r="SFS37" s="47"/>
      <c r="SFT37" s="47"/>
      <c r="SFU37" s="47"/>
      <c r="SFV37" s="47"/>
      <c r="SFW37" s="47"/>
      <c r="SFX37" s="47"/>
      <c r="SFY37" s="47"/>
      <c r="SFZ37" s="47"/>
      <c r="SGA37" s="47"/>
      <c r="SGB37" s="47"/>
      <c r="SGC37" s="47"/>
      <c r="SGD37" s="47"/>
      <c r="SGE37" s="47"/>
      <c r="SGF37" s="47"/>
      <c r="SGG37" s="47"/>
      <c r="SGH37" s="47"/>
      <c r="SGI37" s="47"/>
      <c r="SGJ37" s="47"/>
      <c r="SGK37" s="47"/>
      <c r="SGL37" s="47"/>
      <c r="SGM37" s="47"/>
      <c r="SGN37" s="47"/>
      <c r="SGO37" s="47"/>
      <c r="SGP37" s="47"/>
      <c r="SGQ37" s="47"/>
      <c r="SGR37" s="47"/>
      <c r="SGS37" s="47"/>
      <c r="SGT37" s="47"/>
      <c r="SGU37" s="47"/>
      <c r="SGV37" s="47"/>
      <c r="SGW37" s="47"/>
      <c r="SGX37" s="47"/>
      <c r="SGY37" s="47"/>
      <c r="SGZ37" s="47"/>
      <c r="SHA37" s="47"/>
      <c r="SHB37" s="47"/>
      <c r="SHC37" s="47"/>
      <c r="SHD37" s="47"/>
      <c r="SHE37" s="47"/>
      <c r="SHF37" s="47"/>
      <c r="SHG37" s="47"/>
      <c r="SHH37" s="47"/>
      <c r="SHI37" s="47"/>
      <c r="SHJ37" s="47"/>
      <c r="SHK37" s="47"/>
      <c r="SHL37" s="47"/>
      <c r="SHM37" s="47"/>
      <c r="SHN37" s="47"/>
      <c r="SHO37" s="47"/>
      <c r="SHP37" s="47"/>
      <c r="SHQ37" s="47"/>
      <c r="SHR37" s="47"/>
      <c r="SHS37" s="47"/>
      <c r="SHT37" s="47"/>
      <c r="SHU37" s="47"/>
      <c r="SHV37" s="47"/>
      <c r="SHW37" s="47"/>
      <c r="SHX37" s="47"/>
      <c r="SHY37" s="47"/>
      <c r="SHZ37" s="47"/>
      <c r="SIA37" s="47"/>
      <c r="SIB37" s="47"/>
      <c r="SIC37" s="47"/>
      <c r="SID37" s="47"/>
      <c r="SIE37" s="47"/>
      <c r="SIF37" s="47"/>
      <c r="SIG37" s="47"/>
      <c r="SIH37" s="47"/>
      <c r="SII37" s="47"/>
      <c r="SIJ37" s="47"/>
      <c r="SIK37" s="47"/>
      <c r="SIL37" s="47"/>
      <c r="SIM37" s="47"/>
      <c r="SIN37" s="47"/>
      <c r="SIO37" s="47"/>
      <c r="SIP37" s="47"/>
      <c r="SIQ37" s="47"/>
      <c r="SIR37" s="47"/>
      <c r="SIS37" s="47"/>
      <c r="SIT37" s="47"/>
      <c r="SIU37" s="47"/>
      <c r="SIV37" s="47"/>
      <c r="SIW37" s="47"/>
      <c r="SIX37" s="47"/>
      <c r="SIY37" s="47"/>
      <c r="SIZ37" s="47"/>
      <c r="SJA37" s="47"/>
      <c r="SJB37" s="47"/>
      <c r="SJC37" s="47"/>
      <c r="SJD37" s="47"/>
      <c r="SJE37" s="47"/>
      <c r="SJF37" s="47"/>
      <c r="SJG37" s="47"/>
      <c r="SJH37" s="47"/>
      <c r="SJI37" s="47"/>
      <c r="SJJ37" s="47"/>
      <c r="SJK37" s="47"/>
      <c r="SJL37" s="47"/>
      <c r="SJM37" s="47"/>
      <c r="SJN37" s="47"/>
      <c r="SJO37" s="47"/>
      <c r="SJP37" s="47"/>
      <c r="SJQ37" s="47"/>
      <c r="SJR37" s="47"/>
      <c r="SJS37" s="47"/>
      <c r="SJT37" s="47"/>
      <c r="SJU37" s="47"/>
      <c r="SJV37" s="47"/>
      <c r="SJW37" s="47"/>
      <c r="SJX37" s="47"/>
      <c r="SJY37" s="47"/>
      <c r="SJZ37" s="47"/>
      <c r="SKA37" s="47"/>
      <c r="SKB37" s="47"/>
      <c r="SKC37" s="47"/>
      <c r="SKD37" s="47"/>
      <c r="SKE37" s="47"/>
      <c r="SKF37" s="47"/>
      <c r="SKG37" s="47"/>
      <c r="SKH37" s="47"/>
      <c r="SKI37" s="47"/>
      <c r="SKJ37" s="47"/>
      <c r="SKK37" s="47"/>
      <c r="SKL37" s="47"/>
      <c r="SKM37" s="47"/>
      <c r="SKN37" s="47"/>
      <c r="SKO37" s="47"/>
      <c r="SKP37" s="47"/>
      <c r="SKQ37" s="47"/>
      <c r="SKR37" s="47"/>
      <c r="SKS37" s="47"/>
      <c r="SKT37" s="47"/>
      <c r="SKU37" s="47"/>
      <c r="SKV37" s="47"/>
      <c r="SKW37" s="47"/>
      <c r="SKX37" s="47"/>
      <c r="SKY37" s="47"/>
      <c r="SKZ37" s="47"/>
      <c r="SLA37" s="47"/>
      <c r="SLB37" s="47"/>
      <c r="SLC37" s="47"/>
      <c r="SLD37" s="47"/>
      <c r="SLE37" s="47"/>
      <c r="SLF37" s="47"/>
      <c r="SLG37" s="47"/>
      <c r="SLH37" s="47"/>
      <c r="SLI37" s="47"/>
      <c r="SLJ37" s="47"/>
      <c r="SLK37" s="47"/>
      <c r="SLL37" s="47"/>
      <c r="SLM37" s="47"/>
      <c r="SLN37" s="47"/>
      <c r="SLO37" s="47"/>
      <c r="SLP37" s="47"/>
      <c r="SLQ37" s="47"/>
      <c r="SLR37" s="47"/>
      <c r="SLS37" s="47"/>
      <c r="SLT37" s="47"/>
      <c r="SLU37" s="47"/>
      <c r="SLV37" s="47"/>
      <c r="SLW37" s="47"/>
      <c r="SLX37" s="47"/>
      <c r="SLY37" s="47"/>
      <c r="SLZ37" s="47"/>
      <c r="SMA37" s="47"/>
      <c r="SMB37" s="47"/>
      <c r="SMC37" s="47"/>
      <c r="SMD37" s="47"/>
      <c r="SME37" s="47"/>
      <c r="SMF37" s="47"/>
      <c r="SMG37" s="47"/>
      <c r="SMH37" s="47"/>
      <c r="SMI37" s="47"/>
      <c r="SMJ37" s="47"/>
      <c r="SMK37" s="47"/>
      <c r="SML37" s="47"/>
      <c r="SMM37" s="47"/>
      <c r="SMN37" s="47"/>
      <c r="SMO37" s="47"/>
      <c r="SMP37" s="47"/>
      <c r="SMQ37" s="47"/>
      <c r="SMR37" s="47"/>
      <c r="SMS37" s="47"/>
      <c r="SMT37" s="47"/>
      <c r="SMU37" s="47"/>
      <c r="SMV37" s="47"/>
      <c r="SMW37" s="47"/>
      <c r="SMX37" s="47"/>
      <c r="SMY37" s="47"/>
      <c r="SMZ37" s="47"/>
      <c r="SNA37" s="47"/>
      <c r="SNB37" s="47"/>
      <c r="SNC37" s="47"/>
      <c r="SND37" s="47"/>
      <c r="SNE37" s="47"/>
      <c r="SNF37" s="47"/>
      <c r="SNG37" s="47"/>
      <c r="SNH37" s="47"/>
      <c r="SNI37" s="47"/>
      <c r="SNJ37" s="47"/>
      <c r="SNK37" s="47"/>
      <c r="SNL37" s="47"/>
      <c r="SNM37" s="47"/>
      <c r="SNN37" s="47"/>
      <c r="SNO37" s="47"/>
      <c r="SNP37" s="47"/>
      <c r="SNQ37" s="47"/>
      <c r="SNR37" s="47"/>
      <c r="SNS37" s="47"/>
      <c r="SNT37" s="47"/>
      <c r="SNU37" s="47"/>
      <c r="SNV37" s="47"/>
      <c r="SNW37" s="47"/>
      <c r="SNX37" s="47"/>
      <c r="SNY37" s="47"/>
      <c r="SNZ37" s="47"/>
      <c r="SOA37" s="47"/>
      <c r="SOB37" s="47"/>
      <c r="SOC37" s="47"/>
      <c r="SOD37" s="47"/>
      <c r="SOE37" s="47"/>
      <c r="SOF37" s="47"/>
      <c r="SOG37" s="47"/>
      <c r="SOH37" s="47"/>
      <c r="SOI37" s="47"/>
      <c r="SOJ37" s="47"/>
      <c r="SOK37" s="47"/>
      <c r="SOL37" s="47"/>
      <c r="SOM37" s="47"/>
      <c r="SON37" s="47"/>
      <c r="SOO37" s="47"/>
      <c r="SOP37" s="47"/>
      <c r="SOQ37" s="47"/>
      <c r="SOR37" s="47"/>
      <c r="SOS37" s="47"/>
      <c r="SOT37" s="47"/>
      <c r="SOU37" s="47"/>
      <c r="SOV37" s="47"/>
      <c r="SOW37" s="47"/>
      <c r="SOX37" s="47"/>
      <c r="SOY37" s="47"/>
      <c r="SOZ37" s="47"/>
      <c r="SPA37" s="47"/>
      <c r="SPB37" s="47"/>
      <c r="SPC37" s="47"/>
      <c r="SPD37" s="47"/>
      <c r="SPE37" s="47"/>
      <c r="SPF37" s="47"/>
      <c r="SPG37" s="47"/>
      <c r="SPH37" s="47"/>
      <c r="SPI37" s="47"/>
      <c r="SPJ37" s="47"/>
      <c r="SPK37" s="47"/>
      <c r="SPL37" s="47"/>
      <c r="SPM37" s="47"/>
      <c r="SPN37" s="47"/>
      <c r="SPO37" s="47"/>
      <c r="SPP37" s="47"/>
      <c r="SPQ37" s="47"/>
      <c r="SPR37" s="47"/>
      <c r="SPS37" s="47"/>
      <c r="SPT37" s="47"/>
      <c r="SPU37" s="47"/>
      <c r="SPV37" s="47"/>
      <c r="SPW37" s="47"/>
      <c r="SPX37" s="47"/>
      <c r="SPY37" s="47"/>
      <c r="SPZ37" s="47"/>
      <c r="SQA37" s="47"/>
      <c r="SQB37" s="47"/>
      <c r="SQC37" s="47"/>
      <c r="SQD37" s="47"/>
      <c r="SQE37" s="47"/>
      <c r="SQF37" s="47"/>
      <c r="SQG37" s="47"/>
      <c r="SQH37" s="47"/>
      <c r="SQI37" s="47"/>
      <c r="SQJ37" s="47"/>
      <c r="SQK37" s="47"/>
      <c r="SQL37" s="47"/>
      <c r="SQM37" s="47"/>
      <c r="SQN37" s="47"/>
      <c r="SQO37" s="47"/>
      <c r="SQP37" s="47"/>
      <c r="SQQ37" s="47"/>
      <c r="SQR37" s="47"/>
      <c r="SQS37" s="47"/>
      <c r="SQT37" s="47"/>
      <c r="SQU37" s="47"/>
      <c r="SQV37" s="47"/>
      <c r="SQW37" s="47"/>
      <c r="SQX37" s="47"/>
      <c r="SQY37" s="47"/>
      <c r="SQZ37" s="47"/>
      <c r="SRA37" s="47"/>
      <c r="SRB37" s="47"/>
      <c r="SRC37" s="47"/>
      <c r="SRD37" s="47"/>
      <c r="SRE37" s="47"/>
      <c r="SRF37" s="47"/>
      <c r="SRG37" s="47"/>
      <c r="SRH37" s="47"/>
      <c r="SRI37" s="47"/>
      <c r="SRJ37" s="47"/>
      <c r="SRK37" s="47"/>
      <c r="SRL37" s="47"/>
      <c r="SRM37" s="47"/>
      <c r="SRN37" s="47"/>
      <c r="SRO37" s="47"/>
      <c r="SRP37" s="47"/>
      <c r="SRQ37" s="47"/>
      <c r="SRR37" s="47"/>
      <c r="SRS37" s="47"/>
      <c r="SRT37" s="47"/>
      <c r="SRU37" s="47"/>
      <c r="SRV37" s="47"/>
      <c r="SRW37" s="47"/>
      <c r="SRX37" s="47"/>
      <c r="SRY37" s="47"/>
      <c r="SRZ37" s="47"/>
      <c r="SSA37" s="47"/>
      <c r="SSB37" s="47"/>
      <c r="SSC37" s="47"/>
      <c r="SSD37" s="47"/>
      <c r="SSE37" s="47"/>
      <c r="SSF37" s="47"/>
      <c r="SSG37" s="47"/>
      <c r="SSH37" s="47"/>
      <c r="SSI37" s="47"/>
      <c r="SSJ37" s="47"/>
      <c r="SSK37" s="47"/>
      <c r="SSL37" s="47"/>
      <c r="SSM37" s="47"/>
      <c r="SSN37" s="47"/>
      <c r="SSO37" s="47"/>
      <c r="SSP37" s="47"/>
      <c r="SSQ37" s="47"/>
      <c r="SSR37" s="47"/>
      <c r="SSS37" s="47"/>
      <c r="SST37" s="47"/>
      <c r="SSU37" s="47"/>
      <c r="SSV37" s="47"/>
      <c r="SSW37" s="47"/>
      <c r="SSX37" s="47"/>
      <c r="SSY37" s="47"/>
      <c r="SSZ37" s="47"/>
      <c r="STA37" s="47"/>
      <c r="STB37" s="47"/>
      <c r="STC37" s="47"/>
      <c r="STD37" s="47"/>
      <c r="STE37" s="47"/>
      <c r="STF37" s="47"/>
      <c r="STG37" s="47"/>
      <c r="STH37" s="47"/>
      <c r="STI37" s="47"/>
      <c r="STJ37" s="47"/>
      <c r="STK37" s="47"/>
      <c r="STL37" s="47"/>
      <c r="STM37" s="47"/>
      <c r="STN37" s="47"/>
      <c r="STO37" s="47"/>
      <c r="STP37" s="47"/>
      <c r="STQ37" s="47"/>
      <c r="STR37" s="47"/>
      <c r="STS37" s="47"/>
      <c r="STT37" s="47"/>
      <c r="STU37" s="47"/>
      <c r="STV37" s="47"/>
      <c r="STW37" s="47"/>
      <c r="STX37" s="47"/>
      <c r="STY37" s="47"/>
      <c r="STZ37" s="47"/>
      <c r="SUA37" s="47"/>
      <c r="SUB37" s="47"/>
      <c r="SUC37" s="47"/>
      <c r="SUD37" s="47"/>
      <c r="SUE37" s="47"/>
      <c r="SUF37" s="47"/>
      <c r="SUG37" s="47"/>
      <c r="SUH37" s="47"/>
      <c r="SUI37" s="47"/>
      <c r="SUJ37" s="47"/>
      <c r="SUK37" s="47"/>
      <c r="SUL37" s="47"/>
      <c r="SUM37" s="47"/>
      <c r="SUN37" s="47"/>
      <c r="SUO37" s="47"/>
      <c r="SUP37" s="47"/>
      <c r="SUQ37" s="47"/>
      <c r="SUR37" s="47"/>
      <c r="SUS37" s="47"/>
      <c r="SUT37" s="47"/>
      <c r="SUU37" s="47"/>
      <c r="SUV37" s="47"/>
      <c r="SUW37" s="47"/>
      <c r="SUX37" s="47"/>
      <c r="SUY37" s="47"/>
      <c r="SUZ37" s="47"/>
      <c r="SVA37" s="47"/>
      <c r="SVB37" s="47"/>
      <c r="SVC37" s="47"/>
      <c r="SVD37" s="47"/>
      <c r="SVE37" s="47"/>
      <c r="SVF37" s="47"/>
      <c r="SVG37" s="47"/>
      <c r="SVH37" s="47"/>
      <c r="SVI37" s="47"/>
      <c r="SVJ37" s="47"/>
      <c r="SVK37" s="47"/>
      <c r="SVL37" s="47"/>
      <c r="SVM37" s="47"/>
      <c r="SVN37" s="47"/>
      <c r="SVO37" s="47"/>
      <c r="SVP37" s="47"/>
      <c r="SVQ37" s="47"/>
      <c r="SVR37" s="47"/>
      <c r="SVS37" s="47"/>
      <c r="SVT37" s="47"/>
      <c r="SVU37" s="47"/>
      <c r="SVV37" s="47"/>
      <c r="SVW37" s="47"/>
      <c r="SVX37" s="47"/>
      <c r="SVY37" s="47"/>
      <c r="SVZ37" s="47"/>
      <c r="SWA37" s="47"/>
      <c r="SWB37" s="47"/>
      <c r="SWC37" s="47"/>
      <c r="SWD37" s="47"/>
      <c r="SWE37" s="47"/>
      <c r="SWF37" s="47"/>
      <c r="SWG37" s="47"/>
      <c r="SWH37" s="47"/>
      <c r="SWI37" s="47"/>
      <c r="SWJ37" s="47"/>
      <c r="SWK37" s="47"/>
      <c r="SWL37" s="47"/>
      <c r="SWM37" s="47"/>
      <c r="SWN37" s="47"/>
      <c r="SWO37" s="47"/>
      <c r="SWP37" s="47"/>
      <c r="SWQ37" s="47"/>
      <c r="SWR37" s="47"/>
      <c r="SWS37" s="47"/>
      <c r="SWT37" s="47"/>
      <c r="SWU37" s="47"/>
      <c r="SWV37" s="47"/>
      <c r="SWW37" s="47"/>
      <c r="SWX37" s="47"/>
      <c r="SWY37" s="47"/>
      <c r="SWZ37" s="47"/>
      <c r="SXA37" s="47"/>
      <c r="SXB37" s="47"/>
      <c r="SXC37" s="47"/>
      <c r="SXD37" s="47"/>
      <c r="SXE37" s="47"/>
      <c r="SXF37" s="47"/>
      <c r="SXG37" s="47"/>
      <c r="SXH37" s="47"/>
      <c r="SXI37" s="47"/>
      <c r="SXJ37" s="47"/>
      <c r="SXK37" s="47"/>
      <c r="SXL37" s="47"/>
      <c r="SXM37" s="47"/>
      <c r="SXN37" s="47"/>
      <c r="SXO37" s="47"/>
      <c r="SXP37" s="47"/>
      <c r="SXQ37" s="47"/>
      <c r="SXR37" s="47"/>
      <c r="SXS37" s="47"/>
      <c r="SXT37" s="47"/>
      <c r="SXU37" s="47"/>
      <c r="SXV37" s="47"/>
      <c r="SXW37" s="47"/>
      <c r="SXX37" s="47"/>
      <c r="SXY37" s="47"/>
      <c r="SXZ37" s="47"/>
      <c r="SYA37" s="47"/>
      <c r="SYB37" s="47"/>
      <c r="SYC37" s="47"/>
      <c r="SYD37" s="47"/>
      <c r="SYE37" s="47"/>
      <c r="SYF37" s="47"/>
      <c r="SYG37" s="47"/>
      <c r="SYH37" s="47"/>
      <c r="SYI37" s="47"/>
      <c r="SYJ37" s="47"/>
      <c r="SYK37" s="47"/>
      <c r="SYL37" s="47"/>
      <c r="SYM37" s="47"/>
      <c r="SYN37" s="47"/>
      <c r="SYO37" s="47"/>
      <c r="SYP37" s="47"/>
      <c r="SYQ37" s="47"/>
      <c r="SYR37" s="47"/>
      <c r="SYS37" s="47"/>
      <c r="SYT37" s="47"/>
      <c r="SYU37" s="47"/>
      <c r="SYV37" s="47"/>
      <c r="SYW37" s="47"/>
      <c r="SYX37" s="47"/>
      <c r="SYY37" s="47"/>
      <c r="SYZ37" s="47"/>
      <c r="SZA37" s="47"/>
      <c r="SZB37" s="47"/>
      <c r="SZC37" s="47"/>
      <c r="SZD37" s="47"/>
      <c r="SZE37" s="47"/>
      <c r="SZF37" s="47"/>
      <c r="SZG37" s="47"/>
      <c r="SZH37" s="47"/>
      <c r="SZI37" s="47"/>
      <c r="SZJ37" s="47"/>
      <c r="SZK37" s="47"/>
      <c r="SZL37" s="47"/>
      <c r="SZM37" s="47"/>
      <c r="SZN37" s="47"/>
      <c r="SZO37" s="47"/>
      <c r="SZP37" s="47"/>
      <c r="SZQ37" s="47"/>
      <c r="SZR37" s="47"/>
      <c r="SZS37" s="47"/>
      <c r="SZT37" s="47"/>
      <c r="SZU37" s="47"/>
      <c r="SZV37" s="47"/>
      <c r="SZW37" s="47"/>
      <c r="SZX37" s="47"/>
      <c r="SZY37" s="47"/>
      <c r="SZZ37" s="47"/>
      <c r="TAA37" s="47"/>
      <c r="TAB37" s="47"/>
      <c r="TAC37" s="47"/>
      <c r="TAD37" s="47"/>
      <c r="TAE37" s="47"/>
      <c r="TAF37" s="47"/>
      <c r="TAG37" s="47"/>
      <c r="TAH37" s="47"/>
      <c r="TAI37" s="47"/>
      <c r="TAJ37" s="47"/>
      <c r="TAK37" s="47"/>
      <c r="TAL37" s="47"/>
      <c r="TAM37" s="47"/>
      <c r="TAN37" s="47"/>
      <c r="TAO37" s="47"/>
      <c r="TAP37" s="47"/>
      <c r="TAQ37" s="47"/>
      <c r="TAR37" s="47"/>
      <c r="TAS37" s="47"/>
      <c r="TAT37" s="47"/>
      <c r="TAU37" s="47"/>
      <c r="TAV37" s="47"/>
      <c r="TAW37" s="47"/>
      <c r="TAX37" s="47"/>
      <c r="TAY37" s="47"/>
      <c r="TAZ37" s="47"/>
      <c r="TBA37" s="47"/>
      <c r="TBB37" s="47"/>
      <c r="TBC37" s="47"/>
      <c r="TBD37" s="47"/>
      <c r="TBE37" s="47"/>
      <c r="TBF37" s="47"/>
      <c r="TBG37" s="47"/>
      <c r="TBH37" s="47"/>
      <c r="TBI37" s="47"/>
      <c r="TBJ37" s="47"/>
      <c r="TBK37" s="47"/>
      <c r="TBL37" s="47"/>
      <c r="TBM37" s="47"/>
      <c r="TBN37" s="47"/>
      <c r="TBO37" s="47"/>
      <c r="TBP37" s="47"/>
      <c r="TBQ37" s="47"/>
      <c r="TBR37" s="47"/>
      <c r="TBS37" s="47"/>
      <c r="TBT37" s="47"/>
      <c r="TBU37" s="47"/>
      <c r="TBV37" s="47"/>
      <c r="TBW37" s="47"/>
      <c r="TBX37" s="47"/>
      <c r="TBY37" s="47"/>
      <c r="TBZ37" s="47"/>
      <c r="TCA37" s="47"/>
      <c r="TCB37" s="47"/>
      <c r="TCC37" s="47"/>
      <c r="TCD37" s="47"/>
      <c r="TCE37" s="47"/>
      <c r="TCF37" s="47"/>
      <c r="TCG37" s="47"/>
      <c r="TCH37" s="47"/>
      <c r="TCI37" s="47"/>
      <c r="TCJ37" s="47"/>
      <c r="TCK37" s="47"/>
      <c r="TCL37" s="47"/>
      <c r="TCM37" s="47"/>
      <c r="TCN37" s="47"/>
      <c r="TCO37" s="47"/>
      <c r="TCP37" s="47"/>
      <c r="TCQ37" s="47"/>
      <c r="TCR37" s="47"/>
      <c r="TCS37" s="47"/>
      <c r="TCT37" s="47"/>
      <c r="TCU37" s="47"/>
      <c r="TCV37" s="47"/>
      <c r="TCW37" s="47"/>
      <c r="TCX37" s="47"/>
      <c r="TCY37" s="47"/>
      <c r="TCZ37" s="47"/>
      <c r="TDA37" s="47"/>
      <c r="TDB37" s="47"/>
      <c r="TDC37" s="47"/>
      <c r="TDD37" s="47"/>
      <c r="TDE37" s="47"/>
      <c r="TDF37" s="47"/>
      <c r="TDG37" s="47"/>
      <c r="TDH37" s="47"/>
      <c r="TDI37" s="47"/>
      <c r="TDJ37" s="47"/>
      <c r="TDK37" s="47"/>
      <c r="TDL37" s="47"/>
      <c r="TDM37" s="47"/>
      <c r="TDN37" s="47"/>
      <c r="TDO37" s="47"/>
      <c r="TDP37" s="47"/>
      <c r="TDQ37" s="47"/>
      <c r="TDR37" s="47"/>
      <c r="TDS37" s="47"/>
      <c r="TDT37" s="47"/>
      <c r="TDU37" s="47"/>
      <c r="TDV37" s="47"/>
      <c r="TDW37" s="47"/>
      <c r="TDX37" s="47"/>
      <c r="TDY37" s="47"/>
      <c r="TDZ37" s="47"/>
      <c r="TEA37" s="47"/>
      <c r="TEB37" s="47"/>
      <c r="TEC37" s="47"/>
      <c r="TED37" s="47"/>
      <c r="TEE37" s="47"/>
      <c r="TEF37" s="47"/>
      <c r="TEG37" s="47"/>
      <c r="TEH37" s="47"/>
      <c r="TEI37" s="47"/>
      <c r="TEJ37" s="47"/>
      <c r="TEK37" s="47"/>
      <c r="TEL37" s="47"/>
      <c r="TEM37" s="47"/>
      <c r="TEN37" s="47"/>
      <c r="TEO37" s="47"/>
      <c r="TEP37" s="47"/>
      <c r="TEQ37" s="47"/>
      <c r="TER37" s="47"/>
      <c r="TES37" s="47"/>
      <c r="TET37" s="47"/>
      <c r="TEU37" s="47"/>
      <c r="TEV37" s="47"/>
      <c r="TEW37" s="47"/>
      <c r="TEX37" s="47"/>
      <c r="TEY37" s="47"/>
      <c r="TEZ37" s="47"/>
      <c r="TFA37" s="47"/>
      <c r="TFB37" s="47"/>
      <c r="TFC37" s="47"/>
      <c r="TFD37" s="47"/>
      <c r="TFE37" s="47"/>
      <c r="TFF37" s="47"/>
      <c r="TFG37" s="47"/>
      <c r="TFH37" s="47"/>
      <c r="TFI37" s="47"/>
      <c r="TFJ37" s="47"/>
      <c r="TFK37" s="47"/>
      <c r="TFL37" s="47"/>
      <c r="TFM37" s="47"/>
      <c r="TFN37" s="47"/>
      <c r="TFO37" s="47"/>
      <c r="TFP37" s="47"/>
      <c r="TFQ37" s="47"/>
      <c r="TFR37" s="47"/>
      <c r="TFS37" s="47"/>
      <c r="TFT37" s="47"/>
      <c r="TFU37" s="47"/>
      <c r="TFV37" s="47"/>
      <c r="TFW37" s="47"/>
      <c r="TFX37" s="47"/>
      <c r="TFY37" s="47"/>
      <c r="TFZ37" s="47"/>
      <c r="TGA37" s="47"/>
      <c r="TGB37" s="47"/>
      <c r="TGC37" s="47"/>
      <c r="TGD37" s="47"/>
      <c r="TGE37" s="47"/>
      <c r="TGF37" s="47"/>
      <c r="TGG37" s="47"/>
      <c r="TGH37" s="47"/>
      <c r="TGI37" s="47"/>
      <c r="TGJ37" s="47"/>
      <c r="TGK37" s="47"/>
      <c r="TGL37" s="47"/>
      <c r="TGM37" s="47"/>
      <c r="TGN37" s="47"/>
      <c r="TGO37" s="47"/>
      <c r="TGP37" s="47"/>
      <c r="TGQ37" s="47"/>
      <c r="TGR37" s="47"/>
      <c r="TGS37" s="47"/>
      <c r="TGT37" s="47"/>
      <c r="TGU37" s="47"/>
      <c r="TGV37" s="47"/>
      <c r="TGW37" s="47"/>
      <c r="TGX37" s="47"/>
      <c r="TGY37" s="47"/>
      <c r="TGZ37" s="47"/>
      <c r="THA37" s="47"/>
      <c r="THB37" s="47"/>
      <c r="THC37" s="47"/>
      <c r="THD37" s="47"/>
      <c r="THE37" s="47"/>
      <c r="THF37" s="47"/>
      <c r="THG37" s="47"/>
      <c r="THH37" s="47"/>
      <c r="THI37" s="47"/>
      <c r="THJ37" s="47"/>
      <c r="THK37" s="47"/>
      <c r="THL37" s="47"/>
      <c r="THM37" s="47"/>
      <c r="THN37" s="47"/>
      <c r="THO37" s="47"/>
      <c r="THP37" s="47"/>
      <c r="THQ37" s="47"/>
      <c r="THR37" s="47"/>
      <c r="THS37" s="47"/>
      <c r="THT37" s="47"/>
      <c r="THU37" s="47"/>
      <c r="THV37" s="47"/>
      <c r="THW37" s="47"/>
      <c r="THX37" s="47"/>
      <c r="THY37" s="47"/>
      <c r="THZ37" s="47"/>
      <c r="TIA37" s="47"/>
      <c r="TIB37" s="47"/>
      <c r="TIC37" s="47"/>
      <c r="TID37" s="47"/>
      <c r="TIE37" s="47"/>
      <c r="TIF37" s="47"/>
      <c r="TIG37" s="47"/>
      <c r="TIH37" s="47"/>
      <c r="TII37" s="47"/>
      <c r="TIJ37" s="47"/>
      <c r="TIK37" s="47"/>
      <c r="TIL37" s="47"/>
      <c r="TIM37" s="47"/>
      <c r="TIN37" s="47"/>
      <c r="TIO37" s="47"/>
      <c r="TIP37" s="47"/>
      <c r="TIQ37" s="47"/>
      <c r="TIR37" s="47"/>
      <c r="TIS37" s="47"/>
      <c r="TIT37" s="47"/>
      <c r="TIU37" s="47"/>
      <c r="TIV37" s="47"/>
      <c r="TIW37" s="47"/>
      <c r="TIX37" s="47"/>
      <c r="TIY37" s="47"/>
      <c r="TIZ37" s="47"/>
      <c r="TJA37" s="47"/>
      <c r="TJB37" s="47"/>
      <c r="TJC37" s="47"/>
      <c r="TJD37" s="47"/>
      <c r="TJE37" s="47"/>
      <c r="TJF37" s="47"/>
      <c r="TJG37" s="47"/>
      <c r="TJH37" s="47"/>
      <c r="TJI37" s="47"/>
      <c r="TJJ37" s="47"/>
      <c r="TJK37" s="47"/>
      <c r="TJL37" s="47"/>
      <c r="TJM37" s="47"/>
      <c r="TJN37" s="47"/>
      <c r="TJO37" s="47"/>
      <c r="TJP37" s="47"/>
      <c r="TJQ37" s="47"/>
      <c r="TJR37" s="47"/>
      <c r="TJS37" s="47"/>
      <c r="TJT37" s="47"/>
      <c r="TJU37" s="47"/>
      <c r="TJV37" s="47"/>
      <c r="TJW37" s="47"/>
      <c r="TJX37" s="47"/>
      <c r="TJY37" s="47"/>
      <c r="TJZ37" s="47"/>
      <c r="TKA37" s="47"/>
      <c r="TKB37" s="47"/>
      <c r="TKC37" s="47"/>
      <c r="TKD37" s="47"/>
      <c r="TKE37" s="47"/>
      <c r="TKF37" s="47"/>
      <c r="TKG37" s="47"/>
      <c r="TKH37" s="47"/>
      <c r="TKI37" s="47"/>
      <c r="TKJ37" s="47"/>
      <c r="TKK37" s="47"/>
      <c r="TKL37" s="47"/>
      <c r="TKM37" s="47"/>
      <c r="TKN37" s="47"/>
      <c r="TKO37" s="47"/>
      <c r="TKP37" s="47"/>
      <c r="TKQ37" s="47"/>
      <c r="TKR37" s="47"/>
      <c r="TKS37" s="47"/>
      <c r="TKT37" s="47"/>
      <c r="TKU37" s="47"/>
      <c r="TKV37" s="47"/>
      <c r="TKW37" s="47"/>
      <c r="TKX37" s="47"/>
      <c r="TKY37" s="47"/>
      <c r="TKZ37" s="47"/>
      <c r="TLA37" s="47"/>
      <c r="TLB37" s="47"/>
      <c r="TLC37" s="47"/>
      <c r="TLD37" s="47"/>
      <c r="TLE37" s="47"/>
      <c r="TLF37" s="47"/>
      <c r="TLG37" s="47"/>
      <c r="TLH37" s="47"/>
      <c r="TLI37" s="47"/>
      <c r="TLJ37" s="47"/>
      <c r="TLK37" s="47"/>
      <c r="TLL37" s="47"/>
      <c r="TLM37" s="47"/>
      <c r="TLN37" s="47"/>
      <c r="TLO37" s="47"/>
      <c r="TLP37" s="47"/>
      <c r="TLQ37" s="47"/>
      <c r="TLR37" s="47"/>
      <c r="TLS37" s="47"/>
      <c r="TLT37" s="47"/>
      <c r="TLU37" s="47"/>
      <c r="TLV37" s="47"/>
      <c r="TLW37" s="47"/>
      <c r="TLX37" s="47"/>
      <c r="TLY37" s="47"/>
      <c r="TLZ37" s="47"/>
      <c r="TMA37" s="47"/>
      <c r="TMB37" s="47"/>
      <c r="TMC37" s="47"/>
      <c r="TMD37" s="47"/>
      <c r="TME37" s="47"/>
      <c r="TMF37" s="47"/>
      <c r="TMG37" s="47"/>
      <c r="TMH37" s="47"/>
      <c r="TMI37" s="47"/>
      <c r="TMJ37" s="47"/>
      <c r="TMK37" s="47"/>
      <c r="TML37" s="47"/>
      <c r="TMM37" s="47"/>
      <c r="TMN37" s="47"/>
      <c r="TMO37" s="47"/>
      <c r="TMP37" s="47"/>
      <c r="TMQ37" s="47"/>
      <c r="TMR37" s="47"/>
      <c r="TMS37" s="47"/>
      <c r="TMT37" s="47"/>
      <c r="TMU37" s="47"/>
      <c r="TMV37" s="47"/>
      <c r="TMW37" s="47"/>
      <c r="TMX37" s="47"/>
      <c r="TMY37" s="47"/>
      <c r="TMZ37" s="47"/>
      <c r="TNA37" s="47"/>
      <c r="TNB37" s="47"/>
      <c r="TNC37" s="47"/>
      <c r="TND37" s="47"/>
      <c r="TNE37" s="47"/>
      <c r="TNF37" s="47"/>
      <c r="TNG37" s="47"/>
      <c r="TNH37" s="47"/>
      <c r="TNI37" s="47"/>
      <c r="TNJ37" s="47"/>
      <c r="TNK37" s="47"/>
      <c r="TNL37" s="47"/>
      <c r="TNM37" s="47"/>
      <c r="TNN37" s="47"/>
      <c r="TNO37" s="47"/>
      <c r="TNP37" s="47"/>
      <c r="TNQ37" s="47"/>
      <c r="TNR37" s="47"/>
      <c r="TNS37" s="47"/>
      <c r="TNT37" s="47"/>
      <c r="TNU37" s="47"/>
      <c r="TNV37" s="47"/>
      <c r="TNW37" s="47"/>
      <c r="TNX37" s="47"/>
      <c r="TNY37" s="47"/>
      <c r="TNZ37" s="47"/>
      <c r="TOA37" s="47"/>
      <c r="TOB37" s="47"/>
      <c r="TOC37" s="47"/>
      <c r="TOD37" s="47"/>
      <c r="TOE37" s="47"/>
      <c r="TOF37" s="47"/>
      <c r="TOG37" s="47"/>
      <c r="TOH37" s="47"/>
      <c r="TOI37" s="47"/>
      <c r="TOJ37" s="47"/>
      <c r="TOK37" s="47"/>
      <c r="TOL37" s="47"/>
      <c r="TOM37" s="47"/>
      <c r="TON37" s="47"/>
      <c r="TOO37" s="47"/>
      <c r="TOP37" s="47"/>
      <c r="TOQ37" s="47"/>
      <c r="TOR37" s="47"/>
      <c r="TOS37" s="47"/>
      <c r="TOT37" s="47"/>
      <c r="TOU37" s="47"/>
      <c r="TOV37" s="47"/>
      <c r="TOW37" s="47"/>
      <c r="TOX37" s="47"/>
      <c r="TOY37" s="47"/>
      <c r="TOZ37" s="47"/>
      <c r="TPA37" s="47"/>
      <c r="TPB37" s="47"/>
      <c r="TPC37" s="47"/>
      <c r="TPD37" s="47"/>
      <c r="TPE37" s="47"/>
      <c r="TPF37" s="47"/>
      <c r="TPG37" s="47"/>
      <c r="TPH37" s="47"/>
      <c r="TPI37" s="47"/>
      <c r="TPJ37" s="47"/>
      <c r="TPK37" s="47"/>
      <c r="TPL37" s="47"/>
      <c r="TPM37" s="47"/>
      <c r="TPN37" s="47"/>
      <c r="TPO37" s="47"/>
      <c r="TPP37" s="47"/>
      <c r="TPQ37" s="47"/>
      <c r="TPR37" s="47"/>
      <c r="TPS37" s="47"/>
      <c r="TPT37" s="47"/>
      <c r="TPU37" s="47"/>
      <c r="TPV37" s="47"/>
      <c r="TPW37" s="47"/>
      <c r="TPX37" s="47"/>
      <c r="TPY37" s="47"/>
      <c r="TPZ37" s="47"/>
      <c r="TQA37" s="47"/>
      <c r="TQB37" s="47"/>
      <c r="TQC37" s="47"/>
      <c r="TQD37" s="47"/>
      <c r="TQE37" s="47"/>
      <c r="TQF37" s="47"/>
      <c r="TQG37" s="47"/>
      <c r="TQH37" s="47"/>
      <c r="TQI37" s="47"/>
      <c r="TQJ37" s="47"/>
      <c r="TQK37" s="47"/>
      <c r="TQL37" s="47"/>
      <c r="TQM37" s="47"/>
      <c r="TQN37" s="47"/>
      <c r="TQO37" s="47"/>
      <c r="TQP37" s="47"/>
      <c r="TQQ37" s="47"/>
      <c r="TQR37" s="47"/>
      <c r="TQS37" s="47"/>
      <c r="TQT37" s="47"/>
      <c r="TQU37" s="47"/>
      <c r="TQV37" s="47"/>
      <c r="TQW37" s="47"/>
      <c r="TQX37" s="47"/>
      <c r="TQY37" s="47"/>
      <c r="TQZ37" s="47"/>
      <c r="TRA37" s="47"/>
      <c r="TRB37" s="47"/>
      <c r="TRC37" s="47"/>
      <c r="TRD37" s="47"/>
      <c r="TRE37" s="47"/>
      <c r="TRF37" s="47"/>
      <c r="TRG37" s="47"/>
      <c r="TRH37" s="47"/>
      <c r="TRI37" s="47"/>
      <c r="TRJ37" s="47"/>
      <c r="TRK37" s="47"/>
      <c r="TRL37" s="47"/>
      <c r="TRM37" s="47"/>
      <c r="TRN37" s="47"/>
      <c r="TRO37" s="47"/>
      <c r="TRP37" s="47"/>
      <c r="TRQ37" s="47"/>
      <c r="TRR37" s="47"/>
      <c r="TRS37" s="47"/>
      <c r="TRT37" s="47"/>
      <c r="TRU37" s="47"/>
      <c r="TRV37" s="47"/>
      <c r="TRW37" s="47"/>
      <c r="TRX37" s="47"/>
      <c r="TRY37" s="47"/>
      <c r="TRZ37" s="47"/>
      <c r="TSA37" s="47"/>
      <c r="TSB37" s="47"/>
      <c r="TSC37" s="47"/>
      <c r="TSD37" s="47"/>
      <c r="TSE37" s="47"/>
      <c r="TSF37" s="47"/>
      <c r="TSG37" s="47"/>
      <c r="TSH37" s="47"/>
      <c r="TSI37" s="47"/>
      <c r="TSJ37" s="47"/>
      <c r="TSK37" s="47"/>
      <c r="TSL37" s="47"/>
      <c r="TSM37" s="47"/>
      <c r="TSN37" s="47"/>
      <c r="TSO37" s="47"/>
      <c r="TSP37" s="47"/>
      <c r="TSQ37" s="47"/>
      <c r="TSR37" s="47"/>
      <c r="TSS37" s="47"/>
      <c r="TST37" s="47"/>
      <c r="TSU37" s="47"/>
      <c r="TSV37" s="47"/>
      <c r="TSW37" s="47"/>
      <c r="TSX37" s="47"/>
      <c r="TSY37" s="47"/>
      <c r="TSZ37" s="47"/>
      <c r="TTA37" s="47"/>
      <c r="TTB37" s="47"/>
      <c r="TTC37" s="47"/>
      <c r="TTD37" s="47"/>
      <c r="TTE37" s="47"/>
      <c r="TTF37" s="47"/>
      <c r="TTG37" s="47"/>
      <c r="TTH37" s="47"/>
      <c r="TTI37" s="47"/>
      <c r="TTJ37" s="47"/>
      <c r="TTK37" s="47"/>
      <c r="TTL37" s="47"/>
      <c r="TTM37" s="47"/>
      <c r="TTN37" s="47"/>
      <c r="TTO37" s="47"/>
      <c r="TTP37" s="47"/>
      <c r="TTQ37" s="47"/>
      <c r="TTR37" s="47"/>
      <c r="TTS37" s="47"/>
      <c r="TTT37" s="47"/>
      <c r="TTU37" s="47"/>
      <c r="TTV37" s="47"/>
      <c r="TTW37" s="47"/>
      <c r="TTX37" s="47"/>
      <c r="TTY37" s="47"/>
      <c r="TTZ37" s="47"/>
      <c r="TUA37" s="47"/>
      <c r="TUB37" s="47"/>
      <c r="TUC37" s="47"/>
      <c r="TUD37" s="47"/>
      <c r="TUE37" s="47"/>
      <c r="TUF37" s="47"/>
      <c r="TUG37" s="47"/>
      <c r="TUH37" s="47"/>
      <c r="TUI37" s="47"/>
      <c r="TUJ37" s="47"/>
      <c r="TUK37" s="47"/>
      <c r="TUL37" s="47"/>
      <c r="TUM37" s="47"/>
      <c r="TUN37" s="47"/>
      <c r="TUO37" s="47"/>
      <c r="TUP37" s="47"/>
      <c r="TUQ37" s="47"/>
      <c r="TUR37" s="47"/>
      <c r="TUS37" s="47"/>
      <c r="TUT37" s="47"/>
      <c r="TUU37" s="47"/>
      <c r="TUV37" s="47"/>
      <c r="TUW37" s="47"/>
      <c r="TUX37" s="47"/>
      <c r="TUY37" s="47"/>
      <c r="TUZ37" s="47"/>
      <c r="TVA37" s="47"/>
      <c r="TVB37" s="47"/>
      <c r="TVC37" s="47"/>
      <c r="TVD37" s="47"/>
      <c r="TVE37" s="47"/>
      <c r="TVF37" s="47"/>
      <c r="TVG37" s="47"/>
      <c r="TVH37" s="47"/>
      <c r="TVI37" s="47"/>
      <c r="TVJ37" s="47"/>
      <c r="TVK37" s="47"/>
      <c r="TVL37" s="47"/>
      <c r="TVM37" s="47"/>
      <c r="TVN37" s="47"/>
      <c r="TVO37" s="47"/>
      <c r="TVP37" s="47"/>
      <c r="TVQ37" s="47"/>
      <c r="TVR37" s="47"/>
      <c r="TVS37" s="47"/>
      <c r="TVT37" s="47"/>
      <c r="TVU37" s="47"/>
      <c r="TVV37" s="47"/>
      <c r="TVW37" s="47"/>
      <c r="TVX37" s="47"/>
      <c r="TVY37" s="47"/>
      <c r="TVZ37" s="47"/>
      <c r="TWA37" s="47"/>
      <c r="TWB37" s="47"/>
      <c r="TWC37" s="47"/>
      <c r="TWD37" s="47"/>
      <c r="TWE37" s="47"/>
      <c r="TWF37" s="47"/>
      <c r="TWG37" s="47"/>
      <c r="TWH37" s="47"/>
      <c r="TWI37" s="47"/>
      <c r="TWJ37" s="47"/>
      <c r="TWK37" s="47"/>
      <c r="TWL37" s="47"/>
      <c r="TWM37" s="47"/>
      <c r="TWN37" s="47"/>
      <c r="TWO37" s="47"/>
      <c r="TWP37" s="47"/>
      <c r="TWQ37" s="47"/>
      <c r="TWR37" s="47"/>
      <c r="TWS37" s="47"/>
      <c r="TWT37" s="47"/>
      <c r="TWU37" s="47"/>
      <c r="TWV37" s="47"/>
      <c r="TWW37" s="47"/>
      <c r="TWX37" s="47"/>
      <c r="TWY37" s="47"/>
      <c r="TWZ37" s="47"/>
      <c r="TXA37" s="47"/>
      <c r="TXB37" s="47"/>
      <c r="TXC37" s="47"/>
      <c r="TXD37" s="47"/>
      <c r="TXE37" s="47"/>
      <c r="TXF37" s="47"/>
      <c r="TXG37" s="47"/>
      <c r="TXH37" s="47"/>
      <c r="TXI37" s="47"/>
      <c r="TXJ37" s="47"/>
      <c r="TXK37" s="47"/>
      <c r="TXL37" s="47"/>
      <c r="TXM37" s="47"/>
      <c r="TXN37" s="47"/>
      <c r="TXO37" s="47"/>
      <c r="TXP37" s="47"/>
      <c r="TXQ37" s="47"/>
      <c r="TXR37" s="47"/>
      <c r="TXS37" s="47"/>
      <c r="TXT37" s="47"/>
      <c r="TXU37" s="47"/>
      <c r="TXV37" s="47"/>
      <c r="TXW37" s="47"/>
      <c r="TXX37" s="47"/>
      <c r="TXY37" s="47"/>
      <c r="TXZ37" s="47"/>
      <c r="TYA37" s="47"/>
      <c r="TYB37" s="47"/>
      <c r="TYC37" s="47"/>
      <c r="TYD37" s="47"/>
      <c r="TYE37" s="47"/>
      <c r="TYF37" s="47"/>
      <c r="TYG37" s="47"/>
      <c r="TYH37" s="47"/>
      <c r="TYI37" s="47"/>
      <c r="TYJ37" s="47"/>
      <c r="TYK37" s="47"/>
      <c r="TYL37" s="47"/>
      <c r="TYM37" s="47"/>
      <c r="TYN37" s="47"/>
      <c r="TYO37" s="47"/>
      <c r="TYP37" s="47"/>
      <c r="TYQ37" s="47"/>
      <c r="TYR37" s="47"/>
      <c r="TYS37" s="47"/>
      <c r="TYT37" s="47"/>
      <c r="TYU37" s="47"/>
      <c r="TYV37" s="47"/>
      <c r="TYW37" s="47"/>
      <c r="TYX37" s="47"/>
      <c r="TYY37" s="47"/>
      <c r="TYZ37" s="47"/>
      <c r="TZA37" s="47"/>
      <c r="TZB37" s="47"/>
      <c r="TZC37" s="47"/>
      <c r="TZD37" s="47"/>
      <c r="TZE37" s="47"/>
      <c r="TZF37" s="47"/>
      <c r="TZG37" s="47"/>
      <c r="TZH37" s="47"/>
      <c r="TZI37" s="47"/>
      <c r="TZJ37" s="47"/>
      <c r="TZK37" s="47"/>
      <c r="TZL37" s="47"/>
      <c r="TZM37" s="47"/>
      <c r="TZN37" s="47"/>
      <c r="TZO37" s="47"/>
      <c r="TZP37" s="47"/>
      <c r="TZQ37" s="47"/>
      <c r="TZR37" s="47"/>
      <c r="TZS37" s="47"/>
      <c r="TZT37" s="47"/>
      <c r="TZU37" s="47"/>
      <c r="TZV37" s="47"/>
      <c r="TZW37" s="47"/>
      <c r="TZX37" s="47"/>
      <c r="TZY37" s="47"/>
      <c r="TZZ37" s="47"/>
      <c r="UAA37" s="47"/>
      <c r="UAB37" s="47"/>
      <c r="UAC37" s="47"/>
      <c r="UAD37" s="47"/>
      <c r="UAE37" s="47"/>
      <c r="UAF37" s="47"/>
      <c r="UAG37" s="47"/>
      <c r="UAH37" s="47"/>
      <c r="UAI37" s="47"/>
      <c r="UAJ37" s="47"/>
      <c r="UAK37" s="47"/>
      <c r="UAL37" s="47"/>
      <c r="UAM37" s="47"/>
      <c r="UAN37" s="47"/>
      <c r="UAO37" s="47"/>
      <c r="UAP37" s="47"/>
      <c r="UAQ37" s="47"/>
      <c r="UAR37" s="47"/>
      <c r="UAS37" s="47"/>
      <c r="UAT37" s="47"/>
      <c r="UAU37" s="47"/>
      <c r="UAV37" s="47"/>
      <c r="UAW37" s="47"/>
      <c r="UAX37" s="47"/>
      <c r="UAY37" s="47"/>
      <c r="UAZ37" s="47"/>
      <c r="UBA37" s="47"/>
      <c r="UBB37" s="47"/>
      <c r="UBC37" s="47"/>
      <c r="UBD37" s="47"/>
      <c r="UBE37" s="47"/>
      <c r="UBF37" s="47"/>
      <c r="UBG37" s="47"/>
      <c r="UBH37" s="47"/>
      <c r="UBI37" s="47"/>
      <c r="UBJ37" s="47"/>
      <c r="UBK37" s="47"/>
      <c r="UBL37" s="47"/>
      <c r="UBM37" s="47"/>
      <c r="UBN37" s="47"/>
      <c r="UBO37" s="47"/>
      <c r="UBP37" s="47"/>
      <c r="UBQ37" s="47"/>
      <c r="UBR37" s="47"/>
      <c r="UBS37" s="47"/>
      <c r="UBT37" s="47"/>
      <c r="UBU37" s="47"/>
      <c r="UBV37" s="47"/>
      <c r="UBW37" s="47"/>
      <c r="UBX37" s="47"/>
      <c r="UBY37" s="47"/>
      <c r="UBZ37" s="47"/>
      <c r="UCA37" s="47"/>
      <c r="UCB37" s="47"/>
      <c r="UCC37" s="47"/>
      <c r="UCD37" s="47"/>
      <c r="UCE37" s="47"/>
      <c r="UCF37" s="47"/>
      <c r="UCG37" s="47"/>
      <c r="UCH37" s="47"/>
      <c r="UCI37" s="47"/>
      <c r="UCJ37" s="47"/>
      <c r="UCK37" s="47"/>
      <c r="UCL37" s="47"/>
      <c r="UCM37" s="47"/>
      <c r="UCN37" s="47"/>
      <c r="UCO37" s="47"/>
      <c r="UCP37" s="47"/>
      <c r="UCQ37" s="47"/>
      <c r="UCR37" s="47"/>
      <c r="UCS37" s="47"/>
      <c r="UCT37" s="47"/>
      <c r="UCU37" s="47"/>
      <c r="UCV37" s="47"/>
      <c r="UCW37" s="47"/>
      <c r="UCX37" s="47"/>
      <c r="UCY37" s="47"/>
      <c r="UCZ37" s="47"/>
      <c r="UDA37" s="47"/>
      <c r="UDB37" s="47"/>
      <c r="UDC37" s="47"/>
      <c r="UDD37" s="47"/>
      <c r="UDE37" s="47"/>
      <c r="UDF37" s="47"/>
      <c r="UDG37" s="47"/>
      <c r="UDH37" s="47"/>
      <c r="UDI37" s="47"/>
      <c r="UDJ37" s="47"/>
      <c r="UDK37" s="47"/>
      <c r="UDL37" s="47"/>
      <c r="UDM37" s="47"/>
      <c r="UDN37" s="47"/>
      <c r="UDO37" s="47"/>
      <c r="UDP37" s="47"/>
      <c r="UDQ37" s="47"/>
      <c r="UDR37" s="47"/>
      <c r="UDS37" s="47"/>
      <c r="UDT37" s="47"/>
      <c r="UDU37" s="47"/>
      <c r="UDV37" s="47"/>
      <c r="UDW37" s="47"/>
      <c r="UDX37" s="47"/>
      <c r="UDY37" s="47"/>
      <c r="UDZ37" s="47"/>
      <c r="UEA37" s="47"/>
      <c r="UEB37" s="47"/>
      <c r="UEC37" s="47"/>
      <c r="UED37" s="47"/>
      <c r="UEE37" s="47"/>
      <c r="UEF37" s="47"/>
      <c r="UEG37" s="47"/>
      <c r="UEH37" s="47"/>
      <c r="UEI37" s="47"/>
      <c r="UEJ37" s="47"/>
      <c r="UEK37" s="47"/>
      <c r="UEL37" s="47"/>
      <c r="UEM37" s="47"/>
      <c r="UEN37" s="47"/>
      <c r="UEO37" s="47"/>
      <c r="UEP37" s="47"/>
      <c r="UEQ37" s="47"/>
      <c r="UER37" s="47"/>
      <c r="UES37" s="47"/>
      <c r="UET37" s="47"/>
      <c r="UEU37" s="47"/>
      <c r="UEV37" s="47"/>
      <c r="UEW37" s="47"/>
      <c r="UEX37" s="47"/>
      <c r="UEY37" s="47"/>
      <c r="UEZ37" s="47"/>
      <c r="UFA37" s="47"/>
      <c r="UFB37" s="47"/>
      <c r="UFC37" s="47"/>
      <c r="UFD37" s="47"/>
      <c r="UFE37" s="47"/>
      <c r="UFF37" s="47"/>
      <c r="UFG37" s="47"/>
      <c r="UFH37" s="47"/>
      <c r="UFI37" s="47"/>
      <c r="UFJ37" s="47"/>
      <c r="UFK37" s="47"/>
      <c r="UFL37" s="47"/>
      <c r="UFM37" s="47"/>
      <c r="UFN37" s="47"/>
      <c r="UFO37" s="47"/>
      <c r="UFP37" s="47"/>
      <c r="UFQ37" s="47"/>
      <c r="UFR37" s="47"/>
      <c r="UFS37" s="47"/>
      <c r="UFT37" s="47"/>
      <c r="UFU37" s="47"/>
      <c r="UFV37" s="47"/>
      <c r="UFW37" s="47"/>
      <c r="UFX37" s="47"/>
      <c r="UFY37" s="47"/>
      <c r="UFZ37" s="47"/>
      <c r="UGA37" s="47"/>
      <c r="UGB37" s="47"/>
      <c r="UGC37" s="47"/>
      <c r="UGD37" s="47"/>
      <c r="UGE37" s="47"/>
      <c r="UGF37" s="47"/>
      <c r="UGG37" s="47"/>
      <c r="UGH37" s="47"/>
      <c r="UGI37" s="47"/>
      <c r="UGJ37" s="47"/>
      <c r="UGK37" s="47"/>
      <c r="UGL37" s="47"/>
      <c r="UGM37" s="47"/>
      <c r="UGN37" s="47"/>
      <c r="UGO37" s="47"/>
      <c r="UGP37" s="47"/>
      <c r="UGQ37" s="47"/>
      <c r="UGR37" s="47"/>
      <c r="UGS37" s="47"/>
      <c r="UGT37" s="47"/>
      <c r="UGU37" s="47"/>
      <c r="UGV37" s="47"/>
      <c r="UGW37" s="47"/>
      <c r="UGX37" s="47"/>
      <c r="UGY37" s="47"/>
      <c r="UGZ37" s="47"/>
      <c r="UHA37" s="47"/>
      <c r="UHB37" s="47"/>
      <c r="UHC37" s="47"/>
      <c r="UHD37" s="47"/>
      <c r="UHE37" s="47"/>
      <c r="UHF37" s="47"/>
      <c r="UHG37" s="47"/>
      <c r="UHH37" s="47"/>
      <c r="UHI37" s="47"/>
      <c r="UHJ37" s="47"/>
      <c r="UHK37" s="47"/>
      <c r="UHL37" s="47"/>
      <c r="UHM37" s="47"/>
      <c r="UHN37" s="47"/>
      <c r="UHO37" s="47"/>
      <c r="UHP37" s="47"/>
      <c r="UHQ37" s="47"/>
      <c r="UHR37" s="47"/>
      <c r="UHS37" s="47"/>
      <c r="UHT37" s="47"/>
      <c r="UHU37" s="47"/>
      <c r="UHV37" s="47"/>
      <c r="UHW37" s="47"/>
      <c r="UHX37" s="47"/>
      <c r="UHY37" s="47"/>
      <c r="UHZ37" s="47"/>
      <c r="UIA37" s="47"/>
      <c r="UIB37" s="47"/>
      <c r="UIC37" s="47"/>
      <c r="UID37" s="47"/>
      <c r="UIE37" s="47"/>
      <c r="UIF37" s="47"/>
      <c r="UIG37" s="47"/>
      <c r="UIH37" s="47"/>
      <c r="UII37" s="47"/>
      <c r="UIJ37" s="47"/>
      <c r="UIK37" s="47"/>
      <c r="UIL37" s="47"/>
      <c r="UIM37" s="47"/>
      <c r="UIN37" s="47"/>
      <c r="UIO37" s="47"/>
      <c r="UIP37" s="47"/>
      <c r="UIQ37" s="47"/>
      <c r="UIR37" s="47"/>
      <c r="UIS37" s="47"/>
      <c r="UIT37" s="47"/>
      <c r="UIU37" s="47"/>
      <c r="UIV37" s="47"/>
      <c r="UIW37" s="47"/>
      <c r="UIX37" s="47"/>
      <c r="UIY37" s="47"/>
      <c r="UIZ37" s="47"/>
      <c r="UJA37" s="47"/>
      <c r="UJB37" s="47"/>
      <c r="UJC37" s="47"/>
      <c r="UJD37" s="47"/>
      <c r="UJE37" s="47"/>
      <c r="UJF37" s="47"/>
      <c r="UJG37" s="47"/>
      <c r="UJH37" s="47"/>
      <c r="UJI37" s="47"/>
      <c r="UJJ37" s="47"/>
      <c r="UJK37" s="47"/>
      <c r="UJL37" s="47"/>
      <c r="UJM37" s="47"/>
      <c r="UJN37" s="47"/>
      <c r="UJO37" s="47"/>
      <c r="UJP37" s="47"/>
      <c r="UJQ37" s="47"/>
      <c r="UJR37" s="47"/>
      <c r="UJS37" s="47"/>
      <c r="UJT37" s="47"/>
      <c r="UJU37" s="47"/>
      <c r="UJV37" s="47"/>
      <c r="UJW37" s="47"/>
      <c r="UJX37" s="47"/>
      <c r="UJY37" s="47"/>
      <c r="UJZ37" s="47"/>
      <c r="UKA37" s="47"/>
      <c r="UKB37" s="47"/>
      <c r="UKC37" s="47"/>
      <c r="UKD37" s="47"/>
      <c r="UKE37" s="47"/>
      <c r="UKF37" s="47"/>
      <c r="UKG37" s="47"/>
      <c r="UKH37" s="47"/>
      <c r="UKI37" s="47"/>
      <c r="UKJ37" s="47"/>
      <c r="UKK37" s="47"/>
      <c r="UKL37" s="47"/>
      <c r="UKM37" s="47"/>
      <c r="UKN37" s="47"/>
      <c r="UKO37" s="47"/>
      <c r="UKP37" s="47"/>
      <c r="UKQ37" s="47"/>
      <c r="UKR37" s="47"/>
      <c r="UKS37" s="47"/>
      <c r="UKT37" s="47"/>
      <c r="UKU37" s="47"/>
      <c r="UKV37" s="47"/>
      <c r="UKW37" s="47"/>
      <c r="UKX37" s="47"/>
      <c r="UKY37" s="47"/>
      <c r="UKZ37" s="47"/>
      <c r="ULA37" s="47"/>
      <c r="ULB37" s="47"/>
      <c r="ULC37" s="47"/>
      <c r="ULD37" s="47"/>
      <c r="ULE37" s="47"/>
      <c r="ULF37" s="47"/>
      <c r="ULG37" s="47"/>
      <c r="ULH37" s="47"/>
      <c r="ULI37" s="47"/>
      <c r="ULJ37" s="47"/>
      <c r="ULK37" s="47"/>
      <c r="ULL37" s="47"/>
      <c r="ULM37" s="47"/>
      <c r="ULN37" s="47"/>
      <c r="ULO37" s="47"/>
      <c r="ULP37" s="47"/>
      <c r="ULQ37" s="47"/>
      <c r="ULR37" s="47"/>
      <c r="ULS37" s="47"/>
      <c r="ULT37" s="47"/>
      <c r="ULU37" s="47"/>
      <c r="ULV37" s="47"/>
      <c r="ULW37" s="47"/>
      <c r="ULX37" s="47"/>
      <c r="ULY37" s="47"/>
      <c r="ULZ37" s="47"/>
      <c r="UMA37" s="47"/>
      <c r="UMB37" s="47"/>
      <c r="UMC37" s="47"/>
      <c r="UMD37" s="47"/>
      <c r="UME37" s="47"/>
      <c r="UMF37" s="47"/>
      <c r="UMG37" s="47"/>
      <c r="UMH37" s="47"/>
      <c r="UMI37" s="47"/>
      <c r="UMJ37" s="47"/>
      <c r="UMK37" s="47"/>
      <c r="UML37" s="47"/>
      <c r="UMM37" s="47"/>
      <c r="UMN37" s="47"/>
      <c r="UMO37" s="47"/>
      <c r="UMP37" s="47"/>
      <c r="UMQ37" s="47"/>
      <c r="UMR37" s="47"/>
      <c r="UMS37" s="47"/>
      <c r="UMT37" s="47"/>
      <c r="UMU37" s="47"/>
      <c r="UMV37" s="47"/>
      <c r="UMW37" s="47"/>
      <c r="UMX37" s="47"/>
      <c r="UMY37" s="47"/>
      <c r="UMZ37" s="47"/>
      <c r="UNA37" s="47"/>
      <c r="UNB37" s="47"/>
      <c r="UNC37" s="47"/>
      <c r="UND37" s="47"/>
      <c r="UNE37" s="47"/>
      <c r="UNF37" s="47"/>
      <c r="UNG37" s="47"/>
      <c r="UNH37" s="47"/>
      <c r="UNI37" s="47"/>
      <c r="UNJ37" s="47"/>
      <c r="UNK37" s="47"/>
      <c r="UNL37" s="47"/>
      <c r="UNM37" s="47"/>
      <c r="UNN37" s="47"/>
      <c r="UNO37" s="47"/>
      <c r="UNP37" s="47"/>
      <c r="UNQ37" s="47"/>
      <c r="UNR37" s="47"/>
      <c r="UNS37" s="47"/>
      <c r="UNT37" s="47"/>
      <c r="UNU37" s="47"/>
      <c r="UNV37" s="47"/>
      <c r="UNW37" s="47"/>
      <c r="UNX37" s="47"/>
      <c r="UNY37" s="47"/>
      <c r="UNZ37" s="47"/>
      <c r="UOA37" s="47"/>
      <c r="UOB37" s="47"/>
      <c r="UOC37" s="47"/>
      <c r="UOD37" s="47"/>
      <c r="UOE37" s="47"/>
      <c r="UOF37" s="47"/>
      <c r="UOG37" s="47"/>
      <c r="UOH37" s="47"/>
      <c r="UOI37" s="47"/>
      <c r="UOJ37" s="47"/>
      <c r="UOK37" s="47"/>
      <c r="UOL37" s="47"/>
      <c r="UOM37" s="47"/>
      <c r="UON37" s="47"/>
      <c r="UOO37" s="47"/>
      <c r="UOP37" s="47"/>
      <c r="UOQ37" s="47"/>
      <c r="UOR37" s="47"/>
      <c r="UOS37" s="47"/>
      <c r="UOT37" s="47"/>
      <c r="UOU37" s="47"/>
      <c r="UOV37" s="47"/>
      <c r="UOW37" s="47"/>
      <c r="UOX37" s="47"/>
      <c r="UOY37" s="47"/>
      <c r="UOZ37" s="47"/>
      <c r="UPA37" s="47"/>
      <c r="UPB37" s="47"/>
      <c r="UPC37" s="47"/>
      <c r="UPD37" s="47"/>
      <c r="UPE37" s="47"/>
      <c r="UPF37" s="47"/>
      <c r="UPG37" s="47"/>
      <c r="UPH37" s="47"/>
      <c r="UPI37" s="47"/>
      <c r="UPJ37" s="47"/>
      <c r="UPK37" s="47"/>
      <c r="UPL37" s="47"/>
      <c r="UPM37" s="47"/>
      <c r="UPN37" s="47"/>
      <c r="UPO37" s="47"/>
      <c r="UPP37" s="47"/>
      <c r="UPQ37" s="47"/>
      <c r="UPR37" s="47"/>
      <c r="UPS37" s="47"/>
      <c r="UPT37" s="47"/>
      <c r="UPU37" s="47"/>
      <c r="UPV37" s="47"/>
      <c r="UPW37" s="47"/>
      <c r="UPX37" s="47"/>
      <c r="UPY37" s="47"/>
      <c r="UPZ37" s="47"/>
      <c r="UQA37" s="47"/>
      <c r="UQB37" s="47"/>
      <c r="UQC37" s="47"/>
      <c r="UQD37" s="47"/>
      <c r="UQE37" s="47"/>
      <c r="UQF37" s="47"/>
      <c r="UQG37" s="47"/>
      <c r="UQH37" s="47"/>
      <c r="UQI37" s="47"/>
      <c r="UQJ37" s="47"/>
      <c r="UQK37" s="47"/>
      <c r="UQL37" s="47"/>
      <c r="UQM37" s="47"/>
      <c r="UQN37" s="47"/>
      <c r="UQO37" s="47"/>
      <c r="UQP37" s="47"/>
      <c r="UQQ37" s="47"/>
      <c r="UQR37" s="47"/>
      <c r="UQS37" s="47"/>
      <c r="UQT37" s="47"/>
      <c r="UQU37" s="47"/>
      <c r="UQV37" s="47"/>
      <c r="UQW37" s="47"/>
      <c r="UQX37" s="47"/>
      <c r="UQY37" s="47"/>
      <c r="UQZ37" s="47"/>
      <c r="URA37" s="47"/>
      <c r="URB37" s="47"/>
      <c r="URC37" s="47"/>
      <c r="URD37" s="47"/>
      <c r="URE37" s="47"/>
      <c r="URF37" s="47"/>
      <c r="URG37" s="47"/>
      <c r="URH37" s="47"/>
      <c r="URI37" s="47"/>
      <c r="URJ37" s="47"/>
      <c r="URK37" s="47"/>
      <c r="URL37" s="47"/>
      <c r="URM37" s="47"/>
      <c r="URN37" s="47"/>
      <c r="URO37" s="47"/>
      <c r="URP37" s="47"/>
      <c r="URQ37" s="47"/>
      <c r="URR37" s="47"/>
      <c r="URS37" s="47"/>
      <c r="URT37" s="47"/>
      <c r="URU37" s="47"/>
      <c r="URV37" s="47"/>
      <c r="URW37" s="47"/>
      <c r="URX37" s="47"/>
      <c r="URY37" s="47"/>
      <c r="URZ37" s="47"/>
      <c r="USA37" s="47"/>
      <c r="USB37" s="47"/>
      <c r="USC37" s="47"/>
      <c r="USD37" s="47"/>
      <c r="USE37" s="47"/>
      <c r="USF37" s="47"/>
      <c r="USG37" s="47"/>
      <c r="USH37" s="47"/>
      <c r="USI37" s="47"/>
      <c r="USJ37" s="47"/>
      <c r="USK37" s="47"/>
      <c r="USL37" s="47"/>
      <c r="USM37" s="47"/>
      <c r="USN37" s="47"/>
      <c r="USO37" s="47"/>
      <c r="USP37" s="47"/>
      <c r="USQ37" s="47"/>
      <c r="USR37" s="47"/>
      <c r="USS37" s="47"/>
      <c r="UST37" s="47"/>
      <c r="USU37" s="47"/>
      <c r="USV37" s="47"/>
      <c r="USW37" s="47"/>
      <c r="USX37" s="47"/>
      <c r="USY37" s="47"/>
      <c r="USZ37" s="47"/>
      <c r="UTA37" s="47"/>
      <c r="UTB37" s="47"/>
      <c r="UTC37" s="47"/>
      <c r="UTD37" s="47"/>
      <c r="UTE37" s="47"/>
      <c r="UTF37" s="47"/>
      <c r="UTG37" s="47"/>
      <c r="UTH37" s="47"/>
      <c r="UTI37" s="47"/>
      <c r="UTJ37" s="47"/>
      <c r="UTK37" s="47"/>
      <c r="UTL37" s="47"/>
      <c r="UTM37" s="47"/>
      <c r="UTN37" s="47"/>
      <c r="UTO37" s="47"/>
      <c r="UTP37" s="47"/>
      <c r="UTQ37" s="47"/>
      <c r="UTR37" s="47"/>
      <c r="UTS37" s="47"/>
      <c r="UTT37" s="47"/>
      <c r="UTU37" s="47"/>
      <c r="UTV37" s="47"/>
      <c r="UTW37" s="47"/>
      <c r="UTX37" s="47"/>
      <c r="UTY37" s="47"/>
      <c r="UTZ37" s="47"/>
      <c r="UUA37" s="47"/>
      <c r="UUB37" s="47"/>
      <c r="UUC37" s="47"/>
      <c r="UUD37" s="47"/>
      <c r="UUE37" s="47"/>
      <c r="UUF37" s="47"/>
      <c r="UUG37" s="47"/>
      <c r="UUH37" s="47"/>
      <c r="UUI37" s="47"/>
      <c r="UUJ37" s="47"/>
      <c r="UUK37" s="47"/>
      <c r="UUL37" s="47"/>
      <c r="UUM37" s="47"/>
      <c r="UUN37" s="47"/>
      <c r="UUO37" s="47"/>
      <c r="UUP37" s="47"/>
      <c r="UUQ37" s="47"/>
      <c r="UUR37" s="47"/>
      <c r="UUS37" s="47"/>
      <c r="UUT37" s="47"/>
      <c r="UUU37" s="47"/>
      <c r="UUV37" s="47"/>
      <c r="UUW37" s="47"/>
      <c r="UUX37" s="47"/>
      <c r="UUY37" s="47"/>
      <c r="UUZ37" s="47"/>
      <c r="UVA37" s="47"/>
      <c r="UVB37" s="47"/>
      <c r="UVC37" s="47"/>
      <c r="UVD37" s="47"/>
      <c r="UVE37" s="47"/>
      <c r="UVF37" s="47"/>
      <c r="UVG37" s="47"/>
      <c r="UVH37" s="47"/>
      <c r="UVI37" s="47"/>
      <c r="UVJ37" s="47"/>
      <c r="UVK37" s="47"/>
      <c r="UVL37" s="47"/>
      <c r="UVM37" s="47"/>
      <c r="UVN37" s="47"/>
      <c r="UVO37" s="47"/>
      <c r="UVP37" s="47"/>
      <c r="UVQ37" s="47"/>
      <c r="UVR37" s="47"/>
      <c r="UVS37" s="47"/>
      <c r="UVT37" s="47"/>
      <c r="UVU37" s="47"/>
      <c r="UVV37" s="47"/>
      <c r="UVW37" s="47"/>
      <c r="UVX37" s="47"/>
      <c r="UVY37" s="47"/>
      <c r="UVZ37" s="47"/>
      <c r="UWA37" s="47"/>
      <c r="UWB37" s="47"/>
      <c r="UWC37" s="47"/>
      <c r="UWD37" s="47"/>
      <c r="UWE37" s="47"/>
      <c r="UWF37" s="47"/>
      <c r="UWG37" s="47"/>
      <c r="UWH37" s="47"/>
      <c r="UWI37" s="47"/>
      <c r="UWJ37" s="47"/>
      <c r="UWK37" s="47"/>
      <c r="UWL37" s="47"/>
      <c r="UWM37" s="47"/>
      <c r="UWN37" s="47"/>
      <c r="UWO37" s="47"/>
      <c r="UWP37" s="47"/>
      <c r="UWQ37" s="47"/>
      <c r="UWR37" s="47"/>
      <c r="UWS37" s="47"/>
      <c r="UWT37" s="47"/>
      <c r="UWU37" s="47"/>
      <c r="UWV37" s="47"/>
      <c r="UWW37" s="47"/>
      <c r="UWX37" s="47"/>
      <c r="UWY37" s="47"/>
      <c r="UWZ37" s="47"/>
      <c r="UXA37" s="47"/>
      <c r="UXB37" s="47"/>
      <c r="UXC37" s="47"/>
      <c r="UXD37" s="47"/>
      <c r="UXE37" s="47"/>
      <c r="UXF37" s="47"/>
      <c r="UXG37" s="47"/>
      <c r="UXH37" s="47"/>
      <c r="UXI37" s="47"/>
      <c r="UXJ37" s="47"/>
      <c r="UXK37" s="47"/>
      <c r="UXL37" s="47"/>
      <c r="UXM37" s="47"/>
      <c r="UXN37" s="47"/>
      <c r="UXO37" s="47"/>
      <c r="UXP37" s="47"/>
      <c r="UXQ37" s="47"/>
      <c r="UXR37" s="47"/>
      <c r="UXS37" s="47"/>
      <c r="UXT37" s="47"/>
      <c r="UXU37" s="47"/>
      <c r="UXV37" s="47"/>
      <c r="UXW37" s="47"/>
      <c r="UXX37" s="47"/>
      <c r="UXY37" s="47"/>
      <c r="UXZ37" s="47"/>
      <c r="UYA37" s="47"/>
      <c r="UYB37" s="47"/>
      <c r="UYC37" s="47"/>
      <c r="UYD37" s="47"/>
      <c r="UYE37" s="47"/>
      <c r="UYF37" s="47"/>
      <c r="UYG37" s="47"/>
      <c r="UYH37" s="47"/>
      <c r="UYI37" s="47"/>
      <c r="UYJ37" s="47"/>
      <c r="UYK37" s="47"/>
      <c r="UYL37" s="47"/>
      <c r="UYM37" s="47"/>
      <c r="UYN37" s="47"/>
      <c r="UYO37" s="47"/>
      <c r="UYP37" s="47"/>
      <c r="UYQ37" s="47"/>
      <c r="UYR37" s="47"/>
      <c r="UYS37" s="47"/>
      <c r="UYT37" s="47"/>
      <c r="UYU37" s="47"/>
      <c r="UYV37" s="47"/>
      <c r="UYW37" s="47"/>
      <c r="UYX37" s="47"/>
      <c r="UYY37" s="47"/>
      <c r="UYZ37" s="47"/>
      <c r="UZA37" s="47"/>
      <c r="UZB37" s="47"/>
      <c r="UZC37" s="47"/>
      <c r="UZD37" s="47"/>
      <c r="UZE37" s="47"/>
      <c r="UZF37" s="47"/>
      <c r="UZG37" s="47"/>
      <c r="UZH37" s="47"/>
      <c r="UZI37" s="47"/>
      <c r="UZJ37" s="47"/>
      <c r="UZK37" s="47"/>
      <c r="UZL37" s="47"/>
      <c r="UZM37" s="47"/>
      <c r="UZN37" s="47"/>
      <c r="UZO37" s="47"/>
      <c r="UZP37" s="47"/>
      <c r="UZQ37" s="47"/>
      <c r="UZR37" s="47"/>
      <c r="UZS37" s="47"/>
      <c r="UZT37" s="47"/>
      <c r="UZU37" s="47"/>
      <c r="UZV37" s="47"/>
      <c r="UZW37" s="47"/>
      <c r="UZX37" s="47"/>
      <c r="UZY37" s="47"/>
      <c r="UZZ37" s="47"/>
      <c r="VAA37" s="47"/>
      <c r="VAB37" s="47"/>
      <c r="VAC37" s="47"/>
      <c r="VAD37" s="47"/>
      <c r="VAE37" s="47"/>
      <c r="VAF37" s="47"/>
      <c r="VAG37" s="47"/>
      <c r="VAH37" s="47"/>
      <c r="VAI37" s="47"/>
      <c r="VAJ37" s="47"/>
      <c r="VAK37" s="47"/>
      <c r="VAL37" s="47"/>
      <c r="VAM37" s="47"/>
      <c r="VAN37" s="47"/>
      <c r="VAO37" s="47"/>
      <c r="VAP37" s="47"/>
      <c r="VAQ37" s="47"/>
      <c r="VAR37" s="47"/>
      <c r="VAS37" s="47"/>
      <c r="VAT37" s="47"/>
      <c r="VAU37" s="47"/>
      <c r="VAV37" s="47"/>
      <c r="VAW37" s="47"/>
      <c r="VAX37" s="47"/>
      <c r="VAY37" s="47"/>
      <c r="VAZ37" s="47"/>
      <c r="VBA37" s="47"/>
      <c r="VBB37" s="47"/>
      <c r="VBC37" s="47"/>
      <c r="VBD37" s="47"/>
      <c r="VBE37" s="47"/>
      <c r="VBF37" s="47"/>
      <c r="VBG37" s="47"/>
      <c r="VBH37" s="47"/>
      <c r="VBI37" s="47"/>
      <c r="VBJ37" s="47"/>
      <c r="VBK37" s="47"/>
      <c r="VBL37" s="47"/>
      <c r="VBM37" s="47"/>
      <c r="VBN37" s="47"/>
      <c r="VBO37" s="47"/>
      <c r="VBP37" s="47"/>
      <c r="VBQ37" s="47"/>
      <c r="VBR37" s="47"/>
      <c r="VBS37" s="47"/>
      <c r="VBT37" s="47"/>
      <c r="VBU37" s="47"/>
      <c r="VBV37" s="47"/>
      <c r="VBW37" s="47"/>
      <c r="VBX37" s="47"/>
      <c r="VBY37" s="47"/>
      <c r="VBZ37" s="47"/>
      <c r="VCA37" s="47"/>
      <c r="VCB37" s="47"/>
      <c r="VCC37" s="47"/>
      <c r="VCD37" s="47"/>
      <c r="VCE37" s="47"/>
      <c r="VCF37" s="47"/>
      <c r="VCG37" s="47"/>
      <c r="VCH37" s="47"/>
      <c r="VCI37" s="47"/>
      <c r="VCJ37" s="47"/>
      <c r="VCK37" s="47"/>
      <c r="VCL37" s="47"/>
      <c r="VCM37" s="47"/>
      <c r="VCN37" s="47"/>
      <c r="VCO37" s="47"/>
      <c r="VCP37" s="47"/>
      <c r="VCQ37" s="47"/>
      <c r="VCR37" s="47"/>
      <c r="VCS37" s="47"/>
      <c r="VCT37" s="47"/>
      <c r="VCU37" s="47"/>
      <c r="VCV37" s="47"/>
      <c r="VCW37" s="47"/>
      <c r="VCX37" s="47"/>
      <c r="VCY37" s="47"/>
      <c r="VCZ37" s="47"/>
      <c r="VDA37" s="47"/>
      <c r="VDB37" s="47"/>
      <c r="VDC37" s="47"/>
      <c r="VDD37" s="47"/>
      <c r="VDE37" s="47"/>
      <c r="VDF37" s="47"/>
      <c r="VDG37" s="47"/>
      <c r="VDH37" s="47"/>
      <c r="VDI37" s="47"/>
      <c r="VDJ37" s="47"/>
      <c r="VDK37" s="47"/>
      <c r="VDL37" s="47"/>
      <c r="VDM37" s="47"/>
      <c r="VDN37" s="47"/>
      <c r="VDO37" s="47"/>
      <c r="VDP37" s="47"/>
      <c r="VDQ37" s="47"/>
      <c r="VDR37" s="47"/>
      <c r="VDS37" s="47"/>
      <c r="VDT37" s="47"/>
      <c r="VDU37" s="47"/>
      <c r="VDV37" s="47"/>
      <c r="VDW37" s="47"/>
      <c r="VDX37" s="47"/>
      <c r="VDY37" s="47"/>
      <c r="VDZ37" s="47"/>
      <c r="VEA37" s="47"/>
      <c r="VEB37" s="47"/>
      <c r="VEC37" s="47"/>
      <c r="VED37" s="47"/>
      <c r="VEE37" s="47"/>
      <c r="VEF37" s="47"/>
      <c r="VEG37" s="47"/>
      <c r="VEH37" s="47"/>
      <c r="VEI37" s="47"/>
      <c r="VEJ37" s="47"/>
      <c r="VEK37" s="47"/>
      <c r="VEL37" s="47"/>
      <c r="VEM37" s="47"/>
      <c r="VEN37" s="47"/>
      <c r="VEO37" s="47"/>
      <c r="VEP37" s="47"/>
      <c r="VEQ37" s="47"/>
      <c r="VER37" s="47"/>
      <c r="VES37" s="47"/>
      <c r="VET37" s="47"/>
      <c r="VEU37" s="47"/>
      <c r="VEV37" s="47"/>
      <c r="VEW37" s="47"/>
      <c r="VEX37" s="47"/>
      <c r="VEY37" s="47"/>
      <c r="VEZ37" s="47"/>
      <c r="VFA37" s="47"/>
      <c r="VFB37" s="47"/>
      <c r="VFC37" s="47"/>
      <c r="VFD37" s="47"/>
      <c r="VFE37" s="47"/>
      <c r="VFF37" s="47"/>
      <c r="VFG37" s="47"/>
      <c r="VFH37" s="47"/>
      <c r="VFI37" s="47"/>
      <c r="VFJ37" s="47"/>
      <c r="VFK37" s="47"/>
      <c r="VFL37" s="47"/>
      <c r="VFM37" s="47"/>
      <c r="VFN37" s="47"/>
      <c r="VFO37" s="47"/>
      <c r="VFP37" s="47"/>
      <c r="VFQ37" s="47"/>
      <c r="VFR37" s="47"/>
      <c r="VFS37" s="47"/>
      <c r="VFT37" s="47"/>
      <c r="VFU37" s="47"/>
      <c r="VFV37" s="47"/>
      <c r="VFW37" s="47"/>
      <c r="VFX37" s="47"/>
      <c r="VFY37" s="47"/>
      <c r="VFZ37" s="47"/>
      <c r="VGA37" s="47"/>
      <c r="VGB37" s="47"/>
      <c r="VGC37" s="47"/>
      <c r="VGD37" s="47"/>
      <c r="VGE37" s="47"/>
      <c r="VGF37" s="47"/>
      <c r="VGG37" s="47"/>
      <c r="VGH37" s="47"/>
      <c r="VGI37" s="47"/>
      <c r="VGJ37" s="47"/>
      <c r="VGK37" s="47"/>
      <c r="VGL37" s="47"/>
      <c r="VGM37" s="47"/>
      <c r="VGN37" s="47"/>
      <c r="VGO37" s="47"/>
      <c r="VGP37" s="47"/>
      <c r="VGQ37" s="47"/>
      <c r="VGR37" s="47"/>
      <c r="VGS37" s="47"/>
      <c r="VGT37" s="47"/>
      <c r="VGU37" s="47"/>
      <c r="VGV37" s="47"/>
      <c r="VGW37" s="47"/>
      <c r="VGX37" s="47"/>
      <c r="VGY37" s="47"/>
      <c r="VGZ37" s="47"/>
      <c r="VHA37" s="47"/>
      <c r="VHB37" s="47"/>
      <c r="VHC37" s="47"/>
      <c r="VHD37" s="47"/>
      <c r="VHE37" s="47"/>
      <c r="VHF37" s="47"/>
      <c r="VHG37" s="47"/>
      <c r="VHH37" s="47"/>
      <c r="VHI37" s="47"/>
      <c r="VHJ37" s="47"/>
      <c r="VHK37" s="47"/>
      <c r="VHL37" s="47"/>
      <c r="VHM37" s="47"/>
      <c r="VHN37" s="47"/>
      <c r="VHO37" s="47"/>
      <c r="VHP37" s="47"/>
      <c r="VHQ37" s="47"/>
      <c r="VHR37" s="47"/>
      <c r="VHS37" s="47"/>
      <c r="VHT37" s="47"/>
      <c r="VHU37" s="47"/>
      <c r="VHV37" s="47"/>
      <c r="VHW37" s="47"/>
      <c r="VHX37" s="47"/>
      <c r="VHY37" s="47"/>
      <c r="VHZ37" s="47"/>
      <c r="VIA37" s="47"/>
      <c r="VIB37" s="47"/>
      <c r="VIC37" s="47"/>
      <c r="VID37" s="47"/>
      <c r="VIE37" s="47"/>
      <c r="VIF37" s="47"/>
      <c r="VIG37" s="47"/>
      <c r="VIH37" s="47"/>
      <c r="VII37" s="47"/>
      <c r="VIJ37" s="47"/>
      <c r="VIK37" s="47"/>
      <c r="VIL37" s="47"/>
      <c r="VIM37" s="47"/>
      <c r="VIN37" s="47"/>
      <c r="VIO37" s="47"/>
      <c r="VIP37" s="47"/>
      <c r="VIQ37" s="47"/>
      <c r="VIR37" s="47"/>
      <c r="VIS37" s="47"/>
      <c r="VIT37" s="47"/>
      <c r="VIU37" s="47"/>
      <c r="VIV37" s="47"/>
      <c r="VIW37" s="47"/>
      <c r="VIX37" s="47"/>
      <c r="VIY37" s="47"/>
      <c r="VIZ37" s="47"/>
      <c r="VJA37" s="47"/>
      <c r="VJB37" s="47"/>
      <c r="VJC37" s="47"/>
      <c r="VJD37" s="47"/>
      <c r="VJE37" s="47"/>
      <c r="VJF37" s="47"/>
      <c r="VJG37" s="47"/>
      <c r="VJH37" s="47"/>
      <c r="VJI37" s="47"/>
      <c r="VJJ37" s="47"/>
      <c r="VJK37" s="47"/>
      <c r="VJL37" s="47"/>
      <c r="VJM37" s="47"/>
      <c r="VJN37" s="47"/>
      <c r="VJO37" s="47"/>
      <c r="VJP37" s="47"/>
      <c r="VJQ37" s="47"/>
      <c r="VJR37" s="47"/>
      <c r="VJS37" s="47"/>
      <c r="VJT37" s="47"/>
      <c r="VJU37" s="47"/>
      <c r="VJV37" s="47"/>
      <c r="VJW37" s="47"/>
      <c r="VJX37" s="47"/>
      <c r="VJY37" s="47"/>
      <c r="VJZ37" s="47"/>
      <c r="VKA37" s="47"/>
      <c r="VKB37" s="47"/>
      <c r="VKC37" s="47"/>
      <c r="VKD37" s="47"/>
      <c r="VKE37" s="47"/>
      <c r="VKF37" s="47"/>
      <c r="VKG37" s="47"/>
      <c r="VKH37" s="47"/>
      <c r="VKI37" s="47"/>
      <c r="VKJ37" s="47"/>
      <c r="VKK37" s="47"/>
      <c r="VKL37" s="47"/>
      <c r="VKM37" s="47"/>
      <c r="VKN37" s="47"/>
      <c r="VKO37" s="47"/>
      <c r="VKP37" s="47"/>
      <c r="VKQ37" s="47"/>
      <c r="VKR37" s="47"/>
      <c r="VKS37" s="47"/>
      <c r="VKT37" s="47"/>
      <c r="VKU37" s="47"/>
      <c r="VKV37" s="47"/>
      <c r="VKW37" s="47"/>
      <c r="VKX37" s="47"/>
      <c r="VKY37" s="47"/>
      <c r="VKZ37" s="47"/>
      <c r="VLA37" s="47"/>
      <c r="VLB37" s="47"/>
      <c r="VLC37" s="47"/>
      <c r="VLD37" s="47"/>
      <c r="VLE37" s="47"/>
      <c r="VLF37" s="47"/>
      <c r="VLG37" s="47"/>
      <c r="VLH37" s="47"/>
      <c r="VLI37" s="47"/>
      <c r="VLJ37" s="47"/>
      <c r="VLK37" s="47"/>
      <c r="VLL37" s="47"/>
      <c r="VLM37" s="47"/>
      <c r="VLN37" s="47"/>
      <c r="VLO37" s="47"/>
      <c r="VLP37" s="47"/>
      <c r="VLQ37" s="47"/>
      <c r="VLR37" s="47"/>
      <c r="VLS37" s="47"/>
      <c r="VLT37" s="47"/>
      <c r="VLU37" s="47"/>
      <c r="VLV37" s="47"/>
      <c r="VLW37" s="47"/>
      <c r="VLX37" s="47"/>
      <c r="VLY37" s="47"/>
      <c r="VLZ37" s="47"/>
      <c r="VMA37" s="47"/>
      <c r="VMB37" s="47"/>
      <c r="VMC37" s="47"/>
      <c r="VMD37" s="47"/>
      <c r="VME37" s="47"/>
      <c r="VMF37" s="47"/>
      <c r="VMG37" s="47"/>
      <c r="VMH37" s="47"/>
      <c r="VMI37" s="47"/>
      <c r="VMJ37" s="47"/>
      <c r="VMK37" s="47"/>
      <c r="VML37" s="47"/>
      <c r="VMM37" s="47"/>
      <c r="VMN37" s="47"/>
      <c r="VMO37" s="47"/>
      <c r="VMP37" s="47"/>
      <c r="VMQ37" s="47"/>
      <c r="VMR37" s="47"/>
      <c r="VMS37" s="47"/>
      <c r="VMT37" s="47"/>
      <c r="VMU37" s="47"/>
      <c r="VMV37" s="47"/>
      <c r="VMW37" s="47"/>
      <c r="VMX37" s="47"/>
      <c r="VMY37" s="47"/>
      <c r="VMZ37" s="47"/>
      <c r="VNA37" s="47"/>
      <c r="VNB37" s="47"/>
      <c r="VNC37" s="47"/>
      <c r="VND37" s="47"/>
      <c r="VNE37" s="47"/>
      <c r="VNF37" s="47"/>
      <c r="VNG37" s="47"/>
      <c r="VNH37" s="47"/>
      <c r="VNI37" s="47"/>
      <c r="VNJ37" s="47"/>
      <c r="VNK37" s="47"/>
      <c r="VNL37" s="47"/>
      <c r="VNM37" s="47"/>
      <c r="VNN37" s="47"/>
      <c r="VNO37" s="47"/>
      <c r="VNP37" s="47"/>
      <c r="VNQ37" s="47"/>
      <c r="VNR37" s="47"/>
      <c r="VNS37" s="47"/>
      <c r="VNT37" s="47"/>
      <c r="VNU37" s="47"/>
      <c r="VNV37" s="47"/>
      <c r="VNW37" s="47"/>
      <c r="VNX37" s="47"/>
      <c r="VNY37" s="47"/>
      <c r="VNZ37" s="47"/>
      <c r="VOA37" s="47"/>
      <c r="VOB37" s="47"/>
      <c r="VOC37" s="47"/>
      <c r="VOD37" s="47"/>
      <c r="VOE37" s="47"/>
      <c r="VOF37" s="47"/>
      <c r="VOG37" s="47"/>
      <c r="VOH37" s="47"/>
      <c r="VOI37" s="47"/>
      <c r="VOJ37" s="47"/>
      <c r="VOK37" s="47"/>
      <c r="VOL37" s="47"/>
      <c r="VOM37" s="47"/>
      <c r="VON37" s="47"/>
      <c r="VOO37" s="47"/>
      <c r="VOP37" s="47"/>
      <c r="VOQ37" s="47"/>
      <c r="VOR37" s="47"/>
      <c r="VOS37" s="47"/>
      <c r="VOT37" s="47"/>
      <c r="VOU37" s="47"/>
      <c r="VOV37" s="47"/>
      <c r="VOW37" s="47"/>
      <c r="VOX37" s="47"/>
      <c r="VOY37" s="47"/>
      <c r="VOZ37" s="47"/>
      <c r="VPA37" s="47"/>
      <c r="VPB37" s="47"/>
      <c r="VPC37" s="47"/>
      <c r="VPD37" s="47"/>
      <c r="VPE37" s="47"/>
      <c r="VPF37" s="47"/>
      <c r="VPG37" s="47"/>
      <c r="VPH37" s="47"/>
      <c r="VPI37" s="47"/>
      <c r="VPJ37" s="47"/>
      <c r="VPK37" s="47"/>
      <c r="VPL37" s="47"/>
      <c r="VPM37" s="47"/>
      <c r="VPN37" s="47"/>
      <c r="VPO37" s="47"/>
      <c r="VPP37" s="47"/>
      <c r="VPQ37" s="47"/>
      <c r="VPR37" s="47"/>
      <c r="VPS37" s="47"/>
      <c r="VPT37" s="47"/>
      <c r="VPU37" s="47"/>
      <c r="VPV37" s="47"/>
      <c r="VPW37" s="47"/>
      <c r="VPX37" s="47"/>
      <c r="VPY37" s="47"/>
      <c r="VPZ37" s="47"/>
      <c r="VQA37" s="47"/>
      <c r="VQB37" s="47"/>
      <c r="VQC37" s="47"/>
      <c r="VQD37" s="47"/>
      <c r="VQE37" s="47"/>
      <c r="VQF37" s="47"/>
      <c r="VQG37" s="47"/>
      <c r="VQH37" s="47"/>
      <c r="VQI37" s="47"/>
      <c r="VQJ37" s="47"/>
      <c r="VQK37" s="47"/>
      <c r="VQL37" s="47"/>
      <c r="VQM37" s="47"/>
      <c r="VQN37" s="47"/>
      <c r="VQO37" s="47"/>
      <c r="VQP37" s="47"/>
      <c r="VQQ37" s="47"/>
      <c r="VQR37" s="47"/>
      <c r="VQS37" s="47"/>
      <c r="VQT37" s="47"/>
      <c r="VQU37" s="47"/>
      <c r="VQV37" s="47"/>
      <c r="VQW37" s="47"/>
      <c r="VQX37" s="47"/>
      <c r="VQY37" s="47"/>
      <c r="VQZ37" s="47"/>
      <c r="VRA37" s="47"/>
      <c r="VRB37" s="47"/>
      <c r="VRC37" s="47"/>
      <c r="VRD37" s="47"/>
      <c r="VRE37" s="47"/>
      <c r="VRF37" s="47"/>
      <c r="VRG37" s="47"/>
      <c r="VRH37" s="47"/>
      <c r="VRI37" s="47"/>
      <c r="VRJ37" s="47"/>
      <c r="VRK37" s="47"/>
      <c r="VRL37" s="47"/>
      <c r="VRM37" s="47"/>
      <c r="VRN37" s="47"/>
      <c r="VRO37" s="47"/>
      <c r="VRP37" s="47"/>
      <c r="VRQ37" s="47"/>
      <c r="VRR37" s="47"/>
      <c r="VRS37" s="47"/>
      <c r="VRT37" s="47"/>
      <c r="VRU37" s="47"/>
      <c r="VRV37" s="47"/>
      <c r="VRW37" s="47"/>
      <c r="VRX37" s="47"/>
      <c r="VRY37" s="47"/>
      <c r="VRZ37" s="47"/>
      <c r="VSA37" s="47"/>
      <c r="VSB37" s="47"/>
      <c r="VSC37" s="47"/>
      <c r="VSD37" s="47"/>
      <c r="VSE37" s="47"/>
      <c r="VSF37" s="47"/>
      <c r="VSG37" s="47"/>
      <c r="VSH37" s="47"/>
      <c r="VSI37" s="47"/>
      <c r="VSJ37" s="47"/>
      <c r="VSK37" s="47"/>
      <c r="VSL37" s="47"/>
      <c r="VSM37" s="47"/>
      <c r="VSN37" s="47"/>
      <c r="VSO37" s="47"/>
      <c r="VSP37" s="47"/>
      <c r="VSQ37" s="47"/>
      <c r="VSR37" s="47"/>
      <c r="VSS37" s="47"/>
      <c r="VST37" s="47"/>
      <c r="VSU37" s="47"/>
      <c r="VSV37" s="47"/>
      <c r="VSW37" s="47"/>
      <c r="VSX37" s="47"/>
      <c r="VSY37" s="47"/>
      <c r="VSZ37" s="47"/>
      <c r="VTA37" s="47"/>
      <c r="VTB37" s="47"/>
      <c r="VTC37" s="47"/>
      <c r="VTD37" s="47"/>
      <c r="VTE37" s="47"/>
      <c r="VTF37" s="47"/>
      <c r="VTG37" s="47"/>
      <c r="VTH37" s="47"/>
      <c r="VTI37" s="47"/>
      <c r="VTJ37" s="47"/>
      <c r="VTK37" s="47"/>
      <c r="VTL37" s="47"/>
      <c r="VTM37" s="47"/>
      <c r="VTN37" s="47"/>
      <c r="VTO37" s="47"/>
      <c r="VTP37" s="47"/>
      <c r="VTQ37" s="47"/>
      <c r="VTR37" s="47"/>
      <c r="VTS37" s="47"/>
      <c r="VTT37" s="47"/>
      <c r="VTU37" s="47"/>
      <c r="VTV37" s="47"/>
      <c r="VTW37" s="47"/>
      <c r="VTX37" s="47"/>
      <c r="VTY37" s="47"/>
      <c r="VTZ37" s="47"/>
      <c r="VUA37" s="47"/>
      <c r="VUB37" s="47"/>
      <c r="VUC37" s="47"/>
      <c r="VUD37" s="47"/>
      <c r="VUE37" s="47"/>
      <c r="VUF37" s="47"/>
      <c r="VUG37" s="47"/>
      <c r="VUH37" s="47"/>
      <c r="VUI37" s="47"/>
      <c r="VUJ37" s="47"/>
      <c r="VUK37" s="47"/>
      <c r="VUL37" s="47"/>
      <c r="VUM37" s="47"/>
      <c r="VUN37" s="47"/>
      <c r="VUO37" s="47"/>
      <c r="VUP37" s="47"/>
      <c r="VUQ37" s="47"/>
      <c r="VUR37" s="47"/>
      <c r="VUS37" s="47"/>
      <c r="VUT37" s="47"/>
      <c r="VUU37" s="47"/>
      <c r="VUV37" s="47"/>
      <c r="VUW37" s="47"/>
      <c r="VUX37" s="47"/>
      <c r="VUY37" s="47"/>
      <c r="VUZ37" s="47"/>
      <c r="VVA37" s="47"/>
      <c r="VVB37" s="47"/>
      <c r="VVC37" s="47"/>
      <c r="VVD37" s="47"/>
      <c r="VVE37" s="47"/>
      <c r="VVF37" s="47"/>
      <c r="VVG37" s="47"/>
      <c r="VVH37" s="47"/>
      <c r="VVI37" s="47"/>
      <c r="VVJ37" s="47"/>
      <c r="VVK37" s="47"/>
      <c r="VVL37" s="47"/>
      <c r="VVM37" s="47"/>
      <c r="VVN37" s="47"/>
      <c r="VVO37" s="47"/>
      <c r="VVP37" s="47"/>
      <c r="VVQ37" s="47"/>
      <c r="VVR37" s="47"/>
      <c r="VVS37" s="47"/>
      <c r="VVT37" s="47"/>
      <c r="VVU37" s="47"/>
      <c r="VVV37" s="47"/>
      <c r="VVW37" s="47"/>
      <c r="VVX37" s="47"/>
      <c r="VVY37" s="47"/>
      <c r="VVZ37" s="47"/>
      <c r="VWA37" s="47"/>
      <c r="VWB37" s="47"/>
      <c r="VWC37" s="47"/>
      <c r="VWD37" s="47"/>
      <c r="VWE37" s="47"/>
      <c r="VWF37" s="47"/>
      <c r="VWG37" s="47"/>
      <c r="VWH37" s="47"/>
      <c r="VWI37" s="47"/>
      <c r="VWJ37" s="47"/>
      <c r="VWK37" s="47"/>
      <c r="VWL37" s="47"/>
      <c r="VWM37" s="47"/>
      <c r="VWN37" s="47"/>
      <c r="VWO37" s="47"/>
      <c r="VWP37" s="47"/>
      <c r="VWQ37" s="47"/>
      <c r="VWR37" s="47"/>
      <c r="VWS37" s="47"/>
      <c r="VWT37" s="47"/>
      <c r="VWU37" s="47"/>
      <c r="VWV37" s="47"/>
      <c r="VWW37" s="47"/>
      <c r="VWX37" s="47"/>
      <c r="VWY37" s="47"/>
      <c r="VWZ37" s="47"/>
      <c r="VXA37" s="47"/>
      <c r="VXB37" s="47"/>
      <c r="VXC37" s="47"/>
      <c r="VXD37" s="47"/>
      <c r="VXE37" s="47"/>
      <c r="VXF37" s="47"/>
      <c r="VXG37" s="47"/>
      <c r="VXH37" s="47"/>
      <c r="VXI37" s="47"/>
      <c r="VXJ37" s="47"/>
      <c r="VXK37" s="47"/>
      <c r="VXL37" s="47"/>
      <c r="VXM37" s="47"/>
      <c r="VXN37" s="47"/>
      <c r="VXO37" s="47"/>
      <c r="VXP37" s="47"/>
      <c r="VXQ37" s="47"/>
      <c r="VXR37" s="47"/>
      <c r="VXS37" s="47"/>
      <c r="VXT37" s="47"/>
      <c r="VXU37" s="47"/>
      <c r="VXV37" s="47"/>
      <c r="VXW37" s="47"/>
      <c r="VXX37" s="47"/>
      <c r="VXY37" s="47"/>
      <c r="VXZ37" s="47"/>
      <c r="VYA37" s="47"/>
      <c r="VYB37" s="47"/>
      <c r="VYC37" s="47"/>
      <c r="VYD37" s="47"/>
      <c r="VYE37" s="47"/>
      <c r="VYF37" s="47"/>
      <c r="VYG37" s="47"/>
      <c r="VYH37" s="47"/>
      <c r="VYI37" s="47"/>
      <c r="VYJ37" s="47"/>
      <c r="VYK37" s="47"/>
      <c r="VYL37" s="47"/>
      <c r="VYM37" s="47"/>
      <c r="VYN37" s="47"/>
      <c r="VYO37" s="47"/>
      <c r="VYP37" s="47"/>
      <c r="VYQ37" s="47"/>
      <c r="VYR37" s="47"/>
      <c r="VYS37" s="47"/>
      <c r="VYT37" s="47"/>
      <c r="VYU37" s="47"/>
      <c r="VYV37" s="47"/>
      <c r="VYW37" s="47"/>
      <c r="VYX37" s="47"/>
      <c r="VYY37" s="47"/>
      <c r="VYZ37" s="47"/>
      <c r="VZA37" s="47"/>
      <c r="VZB37" s="47"/>
      <c r="VZC37" s="47"/>
      <c r="VZD37" s="47"/>
      <c r="VZE37" s="47"/>
      <c r="VZF37" s="47"/>
      <c r="VZG37" s="47"/>
      <c r="VZH37" s="47"/>
      <c r="VZI37" s="47"/>
      <c r="VZJ37" s="47"/>
      <c r="VZK37" s="47"/>
      <c r="VZL37" s="47"/>
      <c r="VZM37" s="47"/>
      <c r="VZN37" s="47"/>
      <c r="VZO37" s="47"/>
      <c r="VZP37" s="47"/>
      <c r="VZQ37" s="47"/>
      <c r="VZR37" s="47"/>
      <c r="VZS37" s="47"/>
      <c r="VZT37" s="47"/>
      <c r="VZU37" s="47"/>
      <c r="VZV37" s="47"/>
      <c r="VZW37" s="47"/>
      <c r="VZX37" s="47"/>
      <c r="VZY37" s="47"/>
      <c r="VZZ37" s="47"/>
      <c r="WAA37" s="47"/>
      <c r="WAB37" s="47"/>
      <c r="WAC37" s="47"/>
      <c r="WAD37" s="47"/>
      <c r="WAE37" s="47"/>
      <c r="WAF37" s="47"/>
      <c r="WAG37" s="47"/>
      <c r="WAH37" s="47"/>
      <c r="WAI37" s="47"/>
      <c r="WAJ37" s="47"/>
      <c r="WAK37" s="47"/>
      <c r="WAL37" s="47"/>
      <c r="WAM37" s="47"/>
      <c r="WAN37" s="47"/>
      <c r="WAO37" s="47"/>
      <c r="WAP37" s="47"/>
      <c r="WAQ37" s="47"/>
      <c r="WAR37" s="47"/>
      <c r="WAS37" s="47"/>
      <c r="WAT37" s="47"/>
      <c r="WAU37" s="47"/>
      <c r="WAV37" s="47"/>
      <c r="WAW37" s="47"/>
      <c r="WAX37" s="47"/>
      <c r="WAY37" s="47"/>
      <c r="WAZ37" s="47"/>
      <c r="WBA37" s="47"/>
      <c r="WBB37" s="47"/>
      <c r="WBC37" s="47"/>
      <c r="WBD37" s="47"/>
      <c r="WBE37" s="47"/>
      <c r="WBF37" s="47"/>
      <c r="WBG37" s="47"/>
      <c r="WBH37" s="47"/>
      <c r="WBI37" s="47"/>
      <c r="WBJ37" s="47"/>
      <c r="WBK37" s="47"/>
      <c r="WBL37" s="47"/>
      <c r="WBM37" s="47"/>
      <c r="WBN37" s="47"/>
      <c r="WBO37" s="47"/>
      <c r="WBP37" s="47"/>
      <c r="WBQ37" s="47"/>
      <c r="WBR37" s="47"/>
      <c r="WBS37" s="47"/>
      <c r="WBT37" s="47"/>
      <c r="WBU37" s="47"/>
      <c r="WBV37" s="47"/>
      <c r="WBW37" s="47"/>
      <c r="WBX37" s="47"/>
      <c r="WBY37" s="47"/>
      <c r="WBZ37" s="47"/>
      <c r="WCA37" s="47"/>
      <c r="WCB37" s="47"/>
      <c r="WCC37" s="47"/>
      <c r="WCD37" s="47"/>
      <c r="WCE37" s="47"/>
      <c r="WCF37" s="47"/>
      <c r="WCG37" s="47"/>
      <c r="WCH37" s="47"/>
      <c r="WCI37" s="47"/>
      <c r="WCJ37" s="47"/>
      <c r="WCK37" s="47"/>
      <c r="WCL37" s="47"/>
      <c r="WCM37" s="47"/>
      <c r="WCN37" s="47"/>
      <c r="WCO37" s="47"/>
      <c r="WCP37" s="47"/>
      <c r="WCQ37" s="47"/>
      <c r="WCR37" s="47"/>
      <c r="WCS37" s="47"/>
      <c r="WCT37" s="47"/>
      <c r="WCU37" s="47"/>
      <c r="WCV37" s="47"/>
      <c r="WCW37" s="47"/>
      <c r="WCX37" s="47"/>
      <c r="WCY37" s="47"/>
      <c r="WCZ37" s="47"/>
      <c r="WDA37" s="47"/>
      <c r="WDB37" s="47"/>
      <c r="WDC37" s="47"/>
      <c r="WDD37" s="47"/>
      <c r="WDE37" s="47"/>
      <c r="WDF37" s="47"/>
      <c r="WDG37" s="47"/>
      <c r="WDH37" s="47"/>
      <c r="WDI37" s="47"/>
      <c r="WDJ37" s="47"/>
      <c r="WDK37" s="47"/>
      <c r="WDL37" s="47"/>
      <c r="WDM37" s="47"/>
      <c r="WDN37" s="47"/>
      <c r="WDO37" s="47"/>
      <c r="WDP37" s="47"/>
      <c r="WDQ37" s="47"/>
      <c r="WDR37" s="47"/>
      <c r="WDS37" s="47"/>
      <c r="WDT37" s="47"/>
      <c r="WDU37" s="47"/>
      <c r="WDV37" s="47"/>
      <c r="WDW37" s="47"/>
      <c r="WDX37" s="47"/>
      <c r="WDY37" s="47"/>
      <c r="WDZ37" s="47"/>
      <c r="WEA37" s="47"/>
      <c r="WEB37" s="47"/>
      <c r="WEC37" s="47"/>
      <c r="WED37" s="47"/>
      <c r="WEE37" s="47"/>
      <c r="WEF37" s="47"/>
      <c r="WEG37" s="47"/>
      <c r="WEH37" s="47"/>
      <c r="WEI37" s="47"/>
      <c r="WEJ37" s="47"/>
      <c r="WEK37" s="47"/>
      <c r="WEL37" s="47"/>
      <c r="WEM37" s="47"/>
      <c r="WEN37" s="47"/>
      <c r="WEO37" s="47"/>
      <c r="WEP37" s="47"/>
      <c r="WEQ37" s="47"/>
      <c r="WER37" s="47"/>
      <c r="WES37" s="47"/>
      <c r="WET37" s="47"/>
      <c r="WEU37" s="47"/>
      <c r="WEV37" s="47"/>
      <c r="WEW37" s="47"/>
      <c r="WEX37" s="47"/>
      <c r="WEY37" s="47"/>
      <c r="WEZ37" s="47"/>
      <c r="WFA37" s="47"/>
      <c r="WFB37" s="47"/>
      <c r="WFC37" s="47"/>
      <c r="WFD37" s="47"/>
      <c r="WFE37" s="47"/>
      <c r="WFF37" s="47"/>
      <c r="WFG37" s="47"/>
      <c r="WFH37" s="47"/>
      <c r="WFI37" s="47"/>
      <c r="WFJ37" s="47"/>
      <c r="WFK37" s="47"/>
      <c r="WFL37" s="47"/>
      <c r="WFM37" s="47"/>
      <c r="WFN37" s="47"/>
      <c r="WFO37" s="47"/>
      <c r="WFP37" s="47"/>
      <c r="WFQ37" s="47"/>
      <c r="WFR37" s="47"/>
      <c r="WFS37" s="47"/>
      <c r="WFT37" s="47"/>
      <c r="WFU37" s="47"/>
      <c r="WFV37" s="47"/>
      <c r="WFW37" s="47"/>
      <c r="WFX37" s="47"/>
      <c r="WFY37" s="47"/>
      <c r="WFZ37" s="47"/>
      <c r="WGA37" s="47"/>
      <c r="WGB37" s="47"/>
      <c r="WGC37" s="47"/>
      <c r="WGD37" s="47"/>
      <c r="WGE37" s="47"/>
      <c r="WGF37" s="47"/>
      <c r="WGG37" s="47"/>
      <c r="WGH37" s="47"/>
      <c r="WGI37" s="47"/>
      <c r="WGJ37" s="47"/>
      <c r="WGK37" s="47"/>
      <c r="WGL37" s="47"/>
      <c r="WGM37" s="47"/>
      <c r="WGN37" s="47"/>
      <c r="WGO37" s="47"/>
      <c r="WGP37" s="47"/>
      <c r="WGQ37" s="47"/>
      <c r="WGR37" s="47"/>
      <c r="WGS37" s="47"/>
      <c r="WGT37" s="47"/>
      <c r="WGU37" s="47"/>
      <c r="WGV37" s="47"/>
      <c r="WGW37" s="47"/>
      <c r="WGX37" s="47"/>
      <c r="WGY37" s="47"/>
      <c r="WGZ37" s="47"/>
      <c r="WHA37" s="47"/>
      <c r="WHB37" s="47"/>
      <c r="WHC37" s="47"/>
      <c r="WHD37" s="47"/>
      <c r="WHE37" s="47"/>
      <c r="WHF37" s="47"/>
      <c r="WHG37" s="47"/>
      <c r="WHH37" s="47"/>
      <c r="WHI37" s="47"/>
      <c r="WHJ37" s="47"/>
      <c r="WHK37" s="47"/>
      <c r="WHL37" s="47"/>
      <c r="WHM37" s="47"/>
      <c r="WHN37" s="47"/>
      <c r="WHO37" s="47"/>
      <c r="WHP37" s="47"/>
      <c r="WHQ37" s="47"/>
      <c r="WHR37" s="47"/>
      <c r="WHS37" s="47"/>
      <c r="WHT37" s="47"/>
      <c r="WHU37" s="47"/>
      <c r="WHV37" s="47"/>
      <c r="WHW37" s="47"/>
      <c r="WHX37" s="47"/>
      <c r="WHY37" s="47"/>
      <c r="WHZ37" s="47"/>
      <c r="WIA37" s="47"/>
      <c r="WIB37" s="47"/>
      <c r="WIC37" s="47"/>
      <c r="WID37" s="47"/>
      <c r="WIE37" s="47"/>
      <c r="WIF37" s="47"/>
      <c r="WIG37" s="47"/>
      <c r="WIH37" s="47"/>
      <c r="WII37" s="47"/>
      <c r="WIJ37" s="47"/>
      <c r="WIK37" s="47"/>
      <c r="WIL37" s="47"/>
      <c r="WIM37" s="47"/>
      <c r="WIN37" s="47"/>
      <c r="WIO37" s="47"/>
      <c r="WIP37" s="47"/>
      <c r="WIQ37" s="47"/>
      <c r="WIR37" s="47"/>
      <c r="WIS37" s="47"/>
      <c r="WIT37" s="47"/>
      <c r="WIU37" s="47"/>
      <c r="WIV37" s="47"/>
      <c r="WIW37" s="47"/>
      <c r="WIX37" s="47"/>
      <c r="WIY37" s="47"/>
      <c r="WIZ37" s="47"/>
      <c r="WJA37" s="47"/>
      <c r="WJB37" s="47"/>
      <c r="WJC37" s="47"/>
      <c r="WJD37" s="47"/>
      <c r="WJE37" s="47"/>
      <c r="WJF37" s="47"/>
      <c r="WJG37" s="47"/>
      <c r="WJH37" s="47"/>
      <c r="WJI37" s="47"/>
      <c r="WJJ37" s="47"/>
      <c r="WJK37" s="47"/>
      <c r="WJL37" s="47"/>
      <c r="WJM37" s="47"/>
      <c r="WJN37" s="47"/>
      <c r="WJO37" s="47"/>
      <c r="WJP37" s="47"/>
      <c r="WJQ37" s="47"/>
      <c r="WJR37" s="47"/>
      <c r="WJS37" s="47"/>
      <c r="WJT37" s="47"/>
      <c r="WJU37" s="47"/>
      <c r="WJV37" s="47"/>
      <c r="WJW37" s="47"/>
      <c r="WJX37" s="47"/>
      <c r="WJY37" s="47"/>
      <c r="WJZ37" s="47"/>
      <c r="WKA37" s="47"/>
      <c r="WKB37" s="47"/>
      <c r="WKC37" s="47"/>
      <c r="WKD37" s="47"/>
      <c r="WKE37" s="47"/>
      <c r="WKF37" s="47"/>
      <c r="WKG37" s="47"/>
      <c r="WKH37" s="47"/>
      <c r="WKI37" s="47"/>
      <c r="WKJ37" s="47"/>
      <c r="WKK37" s="47"/>
      <c r="WKL37" s="47"/>
      <c r="WKM37" s="47"/>
      <c r="WKN37" s="47"/>
      <c r="WKO37" s="47"/>
      <c r="WKP37" s="47"/>
      <c r="WKQ37" s="47"/>
      <c r="WKR37" s="47"/>
      <c r="WKS37" s="47"/>
      <c r="WKT37" s="47"/>
      <c r="WKU37" s="47"/>
      <c r="WKV37" s="47"/>
      <c r="WKW37" s="47"/>
      <c r="WKX37" s="47"/>
      <c r="WKY37" s="47"/>
      <c r="WKZ37" s="47"/>
      <c r="WLA37" s="47"/>
      <c r="WLB37" s="47"/>
      <c r="WLC37" s="47"/>
      <c r="WLD37" s="47"/>
      <c r="WLE37" s="47"/>
      <c r="WLF37" s="47"/>
      <c r="WLG37" s="47"/>
      <c r="WLH37" s="47"/>
      <c r="WLI37" s="47"/>
      <c r="WLJ37" s="47"/>
      <c r="WLK37" s="47"/>
      <c r="WLL37" s="47"/>
      <c r="WLM37" s="47"/>
      <c r="WLN37" s="47"/>
      <c r="WLO37" s="47"/>
      <c r="WLP37" s="47"/>
      <c r="WLQ37" s="47"/>
      <c r="WLR37" s="47"/>
      <c r="WLS37" s="47"/>
      <c r="WLT37" s="47"/>
      <c r="WLU37" s="47"/>
      <c r="WLV37" s="47"/>
      <c r="WLW37" s="47"/>
      <c r="WLX37" s="47"/>
      <c r="WLY37" s="47"/>
      <c r="WLZ37" s="47"/>
      <c r="WMA37" s="47"/>
      <c r="WMB37" s="47"/>
      <c r="WMC37" s="47"/>
      <c r="WMD37" s="47"/>
      <c r="WME37" s="47"/>
      <c r="WMF37" s="47"/>
      <c r="WMG37" s="47"/>
      <c r="WMH37" s="47"/>
      <c r="WMI37" s="47"/>
      <c r="WMJ37" s="47"/>
      <c r="WMK37" s="47"/>
      <c r="WML37" s="47"/>
      <c r="WMM37" s="47"/>
      <c r="WMN37" s="47"/>
      <c r="WMO37" s="47"/>
      <c r="WMP37" s="47"/>
      <c r="WMQ37" s="47"/>
      <c r="WMR37" s="47"/>
      <c r="WMS37" s="47"/>
      <c r="WMT37" s="47"/>
      <c r="WMU37" s="47"/>
      <c r="WMV37" s="47"/>
      <c r="WMW37" s="47"/>
      <c r="WMX37" s="47"/>
      <c r="WMY37" s="47"/>
      <c r="WMZ37" s="47"/>
      <c r="WNA37" s="47"/>
      <c r="WNB37" s="47"/>
      <c r="WNC37" s="47"/>
      <c r="WND37" s="47"/>
      <c r="WNE37" s="47"/>
      <c r="WNF37" s="47"/>
      <c r="WNG37" s="47"/>
      <c r="WNH37" s="47"/>
      <c r="WNI37" s="47"/>
      <c r="WNJ37" s="47"/>
      <c r="WNK37" s="47"/>
      <c r="WNL37" s="47"/>
      <c r="WNM37" s="47"/>
      <c r="WNN37" s="47"/>
      <c r="WNO37" s="47"/>
      <c r="WNP37" s="47"/>
      <c r="WNQ37" s="47"/>
      <c r="WNR37" s="47"/>
      <c r="WNS37" s="47"/>
      <c r="WNT37" s="47"/>
      <c r="WNU37" s="47"/>
      <c r="WNV37" s="47"/>
      <c r="WNW37" s="47"/>
      <c r="WNX37" s="47"/>
      <c r="WNY37" s="47"/>
      <c r="WNZ37" s="47"/>
      <c r="WOA37" s="47"/>
      <c r="WOB37" s="47"/>
      <c r="WOC37" s="47"/>
      <c r="WOD37" s="47"/>
      <c r="WOE37" s="47"/>
      <c r="WOF37" s="47"/>
      <c r="WOG37" s="47"/>
      <c r="WOH37" s="47"/>
      <c r="WOI37" s="47"/>
      <c r="WOJ37" s="47"/>
      <c r="WOK37" s="47"/>
      <c r="WOL37" s="47"/>
      <c r="WOM37" s="47"/>
      <c r="WON37" s="47"/>
      <c r="WOO37" s="47"/>
      <c r="WOP37" s="47"/>
      <c r="WOQ37" s="47"/>
      <c r="WOR37" s="47"/>
      <c r="WOS37" s="47"/>
      <c r="WOT37" s="47"/>
      <c r="WOU37" s="47"/>
      <c r="WOV37" s="47"/>
      <c r="WOW37" s="47"/>
      <c r="WOX37" s="47"/>
      <c r="WOY37" s="47"/>
      <c r="WOZ37" s="47"/>
      <c r="WPA37" s="47"/>
      <c r="WPB37" s="47"/>
      <c r="WPC37" s="47"/>
      <c r="WPD37" s="47"/>
      <c r="WPE37" s="47"/>
      <c r="WPF37" s="47"/>
      <c r="WPG37" s="47"/>
      <c r="WPH37" s="47"/>
      <c r="WPI37" s="47"/>
      <c r="WPJ37" s="47"/>
      <c r="WPK37" s="47"/>
      <c r="WPL37" s="47"/>
      <c r="WPM37" s="47"/>
      <c r="WPN37" s="47"/>
      <c r="WPO37" s="47"/>
      <c r="WPP37" s="47"/>
      <c r="WPQ37" s="47"/>
      <c r="WPR37" s="47"/>
      <c r="WPS37" s="47"/>
      <c r="WPT37" s="47"/>
      <c r="WPU37" s="47"/>
      <c r="WPV37" s="47"/>
      <c r="WPW37" s="47"/>
      <c r="WPX37" s="47"/>
      <c r="WPY37" s="47"/>
      <c r="WPZ37" s="47"/>
      <c r="WQA37" s="47"/>
      <c r="WQB37" s="47"/>
      <c r="WQC37" s="47"/>
      <c r="WQD37" s="47"/>
      <c r="WQE37" s="47"/>
      <c r="WQF37" s="47"/>
      <c r="WQG37" s="47"/>
      <c r="WQH37" s="47"/>
      <c r="WQI37" s="47"/>
      <c r="WQJ37" s="47"/>
      <c r="WQK37" s="47"/>
      <c r="WQL37" s="47"/>
      <c r="WQM37" s="47"/>
      <c r="WQN37" s="47"/>
      <c r="WQO37" s="47"/>
      <c r="WQP37" s="47"/>
      <c r="WQQ37" s="47"/>
      <c r="WQR37" s="47"/>
      <c r="WQS37" s="47"/>
      <c r="WQT37" s="47"/>
      <c r="WQU37" s="47"/>
      <c r="WQV37" s="47"/>
      <c r="WQW37" s="47"/>
      <c r="WQX37" s="47"/>
      <c r="WQY37" s="47"/>
      <c r="WQZ37" s="47"/>
      <c r="WRA37" s="47"/>
      <c r="WRB37" s="47"/>
      <c r="WRC37" s="47"/>
      <c r="WRD37" s="47"/>
      <c r="WRE37" s="47"/>
      <c r="WRF37" s="47"/>
      <c r="WRG37" s="47"/>
      <c r="WRH37" s="47"/>
      <c r="WRI37" s="47"/>
      <c r="WRJ37" s="47"/>
      <c r="WRK37" s="47"/>
      <c r="WRL37" s="47"/>
      <c r="WRM37" s="47"/>
      <c r="WRN37" s="47"/>
      <c r="WRO37" s="47"/>
      <c r="WRP37" s="47"/>
      <c r="WRQ37" s="47"/>
      <c r="WRR37" s="47"/>
      <c r="WRS37" s="47"/>
      <c r="WRT37" s="47"/>
      <c r="WRU37" s="47"/>
      <c r="WRV37" s="47"/>
      <c r="WRW37" s="47"/>
      <c r="WRX37" s="47"/>
      <c r="WRY37" s="47"/>
      <c r="WRZ37" s="47"/>
      <c r="WSA37" s="47"/>
      <c r="WSB37" s="47"/>
      <c r="WSC37" s="47"/>
      <c r="WSD37" s="47"/>
      <c r="WSE37" s="47"/>
      <c r="WSF37" s="47"/>
      <c r="WSG37" s="47"/>
      <c r="WSH37" s="47"/>
      <c r="WSI37" s="47"/>
      <c r="WSJ37" s="47"/>
      <c r="WSK37" s="47"/>
      <c r="WSL37" s="47"/>
      <c r="WSM37" s="47"/>
      <c r="WSN37" s="47"/>
      <c r="WSO37" s="47"/>
      <c r="WSP37" s="47"/>
      <c r="WSQ37" s="47"/>
      <c r="WSR37" s="47"/>
      <c r="WSS37" s="47"/>
      <c r="WST37" s="47"/>
      <c r="WSU37" s="47"/>
      <c r="WSV37" s="47"/>
      <c r="WSW37" s="47"/>
      <c r="WSX37" s="47"/>
      <c r="WSY37" s="47"/>
      <c r="WSZ37" s="47"/>
      <c r="WTA37" s="47"/>
      <c r="WTB37" s="47"/>
      <c r="WTC37" s="47"/>
      <c r="WTD37" s="47"/>
      <c r="WTE37" s="47"/>
      <c r="WTF37" s="47"/>
      <c r="WTG37" s="47"/>
      <c r="WTH37" s="47"/>
      <c r="WTI37" s="47"/>
      <c r="WTJ37" s="47"/>
      <c r="WTK37" s="47"/>
      <c r="WTL37" s="47"/>
      <c r="WTM37" s="47"/>
      <c r="WTN37" s="47"/>
      <c r="WTO37" s="47"/>
      <c r="WTP37" s="47"/>
      <c r="WTQ37" s="47"/>
      <c r="WTR37" s="47"/>
      <c r="WTS37" s="47"/>
      <c r="WTT37" s="47"/>
      <c r="WTU37" s="47"/>
      <c r="WTV37" s="47"/>
      <c r="WTW37" s="47"/>
      <c r="WTX37" s="47"/>
      <c r="WTY37" s="47"/>
      <c r="WTZ37" s="47"/>
      <c r="WUA37" s="47"/>
      <c r="WUB37" s="47"/>
      <c r="WUC37" s="47"/>
      <c r="WUD37" s="47"/>
      <c r="WUE37" s="47"/>
      <c r="WUF37" s="47"/>
      <c r="WUG37" s="47"/>
      <c r="WUH37" s="47"/>
      <c r="WUI37" s="47"/>
      <c r="WUJ37" s="47"/>
      <c r="WUK37" s="47"/>
      <c r="WUL37" s="47"/>
      <c r="WUM37" s="47"/>
      <c r="WUN37" s="47"/>
      <c r="WUO37" s="47"/>
      <c r="WUP37" s="47"/>
      <c r="WUQ37" s="47"/>
      <c r="WUR37" s="47"/>
      <c r="WUS37" s="47"/>
      <c r="WUT37" s="47"/>
      <c r="WUU37" s="47"/>
      <c r="WUV37" s="47"/>
      <c r="WUW37" s="47"/>
      <c r="WUX37" s="47"/>
      <c r="WUY37" s="47"/>
      <c r="WUZ37" s="47"/>
      <c r="WVA37" s="47"/>
      <c r="WVB37" s="47"/>
      <c r="WVC37" s="47"/>
      <c r="WVD37" s="47"/>
      <c r="WVE37" s="47"/>
      <c r="WVF37" s="47"/>
      <c r="WVG37" s="47"/>
      <c r="WVH37" s="47"/>
      <c r="WVI37" s="47"/>
      <c r="WVJ37" s="47"/>
      <c r="WVK37" s="47"/>
      <c r="WVL37" s="47"/>
      <c r="WVM37" s="47"/>
      <c r="WVN37" s="47"/>
      <c r="WVO37" s="47"/>
      <c r="WVP37" s="47"/>
      <c r="WVQ37" s="47"/>
      <c r="WVR37" s="47"/>
      <c r="WVS37" s="47"/>
      <c r="WVT37" s="47"/>
      <c r="WVU37" s="47"/>
      <c r="WVV37" s="47"/>
      <c r="WVW37" s="47"/>
      <c r="WVX37" s="47"/>
      <c r="WVY37" s="47"/>
      <c r="WVZ37" s="47"/>
      <c r="WWA37" s="47"/>
      <c r="WWB37" s="47"/>
      <c r="WWC37" s="47"/>
      <c r="WWD37" s="47"/>
      <c r="WWE37" s="47"/>
      <c r="WWF37" s="47"/>
      <c r="WWG37" s="47"/>
      <c r="WWH37" s="47"/>
      <c r="WWI37" s="47"/>
      <c r="WWJ37" s="47"/>
      <c r="WWK37" s="47"/>
      <c r="WWL37" s="47"/>
      <c r="WWM37" s="47"/>
      <c r="WWN37" s="47"/>
      <c r="WWO37" s="47"/>
      <c r="WWP37" s="47"/>
      <c r="WWQ37" s="47"/>
      <c r="WWR37" s="47"/>
      <c r="WWS37" s="47"/>
      <c r="WWT37" s="47"/>
      <c r="WWU37" s="47"/>
      <c r="WWV37" s="47"/>
      <c r="WWW37" s="47"/>
      <c r="WWX37" s="47"/>
      <c r="WWY37" s="47"/>
      <c r="WWZ37" s="47"/>
      <c r="WXA37" s="47"/>
      <c r="WXB37" s="47"/>
      <c r="WXC37" s="47"/>
      <c r="WXD37" s="47"/>
      <c r="WXE37" s="47"/>
      <c r="WXF37" s="47"/>
      <c r="WXG37" s="47"/>
      <c r="WXH37" s="47"/>
      <c r="WXI37" s="47"/>
      <c r="WXJ37" s="47"/>
      <c r="WXK37" s="47"/>
      <c r="WXL37" s="47"/>
      <c r="WXM37" s="47"/>
      <c r="WXN37" s="47"/>
      <c r="WXO37" s="47"/>
      <c r="WXP37" s="47"/>
      <c r="WXQ37" s="47"/>
      <c r="WXR37" s="47"/>
      <c r="WXS37" s="47"/>
      <c r="WXT37" s="47"/>
      <c r="WXU37" s="47"/>
      <c r="WXV37" s="47"/>
      <c r="WXW37" s="47"/>
      <c r="WXX37" s="47"/>
      <c r="WXY37" s="47"/>
      <c r="WXZ37" s="47"/>
      <c r="WYA37" s="47"/>
      <c r="WYB37" s="47"/>
      <c r="WYC37" s="47"/>
      <c r="WYD37" s="47"/>
      <c r="WYE37" s="47"/>
      <c r="WYF37" s="47"/>
      <c r="WYG37" s="47"/>
      <c r="WYH37" s="47"/>
      <c r="WYI37" s="47"/>
      <c r="WYJ37" s="47"/>
      <c r="WYK37" s="47"/>
      <c r="WYL37" s="47"/>
      <c r="WYM37" s="47"/>
      <c r="WYN37" s="47"/>
      <c r="WYO37" s="47"/>
      <c r="WYP37" s="47"/>
      <c r="WYQ37" s="47"/>
      <c r="WYR37" s="47"/>
      <c r="WYS37" s="47"/>
      <c r="WYT37" s="47"/>
      <c r="WYU37" s="47"/>
      <c r="WYV37" s="47"/>
      <c r="WYW37" s="47"/>
      <c r="WYX37" s="47"/>
      <c r="WYY37" s="47"/>
      <c r="WYZ37" s="47"/>
      <c r="WZA37" s="47"/>
      <c r="WZB37" s="47"/>
      <c r="WZC37" s="47"/>
      <c r="WZD37" s="47"/>
      <c r="WZE37" s="47"/>
      <c r="WZF37" s="47"/>
      <c r="WZG37" s="47"/>
      <c r="WZH37" s="47"/>
      <c r="WZI37" s="47"/>
      <c r="WZJ37" s="47"/>
      <c r="WZK37" s="47"/>
      <c r="WZL37" s="47"/>
      <c r="WZM37" s="47"/>
      <c r="WZN37" s="47"/>
      <c r="WZO37" s="47"/>
      <c r="WZP37" s="47"/>
      <c r="WZQ37" s="47"/>
      <c r="WZR37" s="47"/>
      <c r="WZS37" s="47"/>
      <c r="WZT37" s="47"/>
      <c r="WZU37" s="47"/>
      <c r="WZV37" s="47"/>
      <c r="WZW37" s="47"/>
      <c r="WZX37" s="47"/>
      <c r="WZY37" s="47"/>
      <c r="WZZ37" s="47"/>
      <c r="XAA37" s="47"/>
      <c r="XAB37" s="47"/>
      <c r="XAC37" s="47"/>
      <c r="XAD37" s="47"/>
      <c r="XAE37" s="47"/>
      <c r="XAF37" s="47"/>
      <c r="XAG37" s="47"/>
      <c r="XAH37" s="47"/>
      <c r="XAI37" s="47"/>
      <c r="XAJ37" s="47"/>
      <c r="XAK37" s="47"/>
      <c r="XAL37" s="47"/>
      <c r="XAM37" s="47"/>
      <c r="XAN37" s="47"/>
      <c r="XAO37" s="47"/>
      <c r="XAP37" s="47"/>
      <c r="XAQ37" s="47"/>
      <c r="XAR37" s="47"/>
      <c r="XAS37" s="47"/>
      <c r="XAT37" s="47"/>
      <c r="XAU37" s="47"/>
      <c r="XAV37" s="47"/>
      <c r="XAW37" s="47"/>
      <c r="XAX37" s="47"/>
      <c r="XAY37" s="47"/>
      <c r="XAZ37" s="47"/>
      <c r="XBA37" s="47"/>
      <c r="XBB37" s="47"/>
      <c r="XBC37" s="47"/>
      <c r="XBD37" s="47"/>
      <c r="XBE37" s="47"/>
      <c r="XBF37" s="47"/>
      <c r="XBG37" s="47"/>
      <c r="XBH37" s="47"/>
      <c r="XBI37" s="47"/>
      <c r="XBJ37" s="47"/>
      <c r="XBK37" s="47"/>
      <c r="XBL37" s="47"/>
      <c r="XBM37" s="47"/>
      <c r="XBN37" s="47"/>
      <c r="XBO37" s="47"/>
      <c r="XBP37" s="47"/>
      <c r="XBQ37" s="47"/>
      <c r="XBR37" s="47"/>
      <c r="XBS37" s="47"/>
      <c r="XBT37" s="47"/>
      <c r="XBU37" s="47"/>
      <c r="XBV37" s="47"/>
      <c r="XBW37" s="47"/>
      <c r="XBX37" s="47"/>
      <c r="XBY37" s="47"/>
      <c r="XBZ37" s="47"/>
      <c r="XCA37" s="47"/>
      <c r="XCB37" s="47"/>
      <c r="XCC37" s="47"/>
      <c r="XCD37" s="47"/>
      <c r="XCE37" s="47"/>
      <c r="XCF37" s="47"/>
      <c r="XCG37" s="47"/>
      <c r="XCH37" s="47"/>
      <c r="XCI37" s="47"/>
      <c r="XCJ37" s="47"/>
      <c r="XCK37" s="47"/>
      <c r="XCL37" s="47"/>
      <c r="XCM37" s="47"/>
      <c r="XCN37" s="47"/>
      <c r="XCO37" s="47"/>
      <c r="XCP37" s="47"/>
      <c r="XCQ37" s="47"/>
      <c r="XCR37" s="47"/>
      <c r="XCS37" s="47"/>
      <c r="XCT37" s="47"/>
      <c r="XCU37" s="47"/>
      <c r="XCV37" s="47"/>
      <c r="XCW37" s="47"/>
      <c r="XCX37" s="47"/>
      <c r="XCY37" s="47"/>
      <c r="XCZ37" s="47"/>
      <c r="XDA37" s="47"/>
      <c r="XDB37" s="47"/>
      <c r="XDC37" s="47"/>
      <c r="XDD37" s="47"/>
      <c r="XDE37" s="47"/>
      <c r="XDF37" s="47"/>
      <c r="XDG37" s="47"/>
      <c r="XDH37" s="47"/>
      <c r="XDI37" s="47"/>
      <c r="XDJ37" s="47"/>
      <c r="XDK37" s="47"/>
      <c r="XDL37" s="47"/>
      <c r="XDM37" s="47"/>
      <c r="XDN37" s="47"/>
      <c r="XDO37" s="47"/>
      <c r="XDP37" s="47"/>
      <c r="XDQ37" s="47"/>
      <c r="XDR37" s="47"/>
      <c r="XDS37" s="47"/>
      <c r="XDT37" s="47"/>
      <c r="XDU37" s="47"/>
      <c r="XDV37" s="47"/>
      <c r="XDW37" s="47"/>
      <c r="XDX37" s="47"/>
      <c r="XDY37" s="47"/>
      <c r="XDZ37" s="47"/>
      <c r="XEA37" s="47"/>
      <c r="XEB37" s="47"/>
      <c r="XEC37" s="47"/>
      <c r="XED37" s="47"/>
      <c r="XEE37" s="47"/>
      <c r="XEF37" s="47"/>
      <c r="XEG37" s="47"/>
      <c r="XEH37" s="47"/>
      <c r="XEI37" s="47"/>
      <c r="XEJ37" s="47"/>
      <c r="XEK37" s="47"/>
      <c r="XEL37" s="47"/>
      <c r="XEM37" s="47"/>
      <c r="XEN37" s="47"/>
      <c r="XEO37" s="47"/>
      <c r="XEP37" s="47"/>
      <c r="XEQ37" s="47"/>
      <c r="XER37" s="47"/>
      <c r="XES37" s="47"/>
      <c r="XET37" s="47"/>
      <c r="XEU37" s="47"/>
      <c r="XEV37" s="47"/>
    </row>
    <row r="38" spans="1:16376" outlineLevel="2" x14ac:dyDescent="0.15">
      <c r="B38" s="22" t="s">
        <v>277</v>
      </c>
      <c r="C38" s="23" t="s">
        <v>9</v>
      </c>
      <c r="E38" s="60"/>
      <c r="F38" s="56" t="s">
        <v>278</v>
      </c>
      <c r="M38" s="120"/>
      <c r="N38" s="119"/>
      <c r="O38" s="119"/>
      <c r="P38" s="119"/>
      <c r="Q38" s="119"/>
      <c r="R38" s="119"/>
      <c r="S38" s="119"/>
      <c r="T38" s="119"/>
      <c r="AB38" s="22"/>
    </row>
    <row r="39" spans="1:16376" s="22" customFormat="1" outlineLevel="2" x14ac:dyDescent="0.15">
      <c r="B39" s="22" t="s">
        <v>279</v>
      </c>
      <c r="C39" s="23" t="s">
        <v>9</v>
      </c>
      <c r="D39" s="23"/>
      <c r="E39" s="60"/>
      <c r="F39" s="56" t="s">
        <v>280</v>
      </c>
      <c r="M39" s="42"/>
      <c r="N39" s="42"/>
      <c r="O39" s="42"/>
      <c r="P39" s="42"/>
      <c r="Q39" s="42"/>
      <c r="R39" s="42"/>
      <c r="S39" s="42"/>
      <c r="T39" s="42"/>
    </row>
    <row r="40" spans="1:16376" outlineLevel="1" x14ac:dyDescent="0.15">
      <c r="B40" s="100"/>
      <c r="C40" s="109"/>
      <c r="D40" s="109"/>
      <c r="E40" s="116"/>
      <c r="F40" s="100"/>
      <c r="G40" s="100"/>
      <c r="H40" s="100"/>
      <c r="I40" s="100"/>
      <c r="J40" s="100"/>
      <c r="K40" s="100"/>
      <c r="L40" s="117"/>
      <c r="M40" s="117"/>
      <c r="N40" s="117"/>
      <c r="O40" s="117"/>
      <c r="P40" s="117"/>
      <c r="Q40" s="117"/>
      <c r="R40" s="117"/>
      <c r="S40" s="117"/>
      <c r="T40" s="117"/>
      <c r="AB40" s="22"/>
    </row>
    <row r="41" spans="1:16376" outlineLevel="1" x14ac:dyDescent="0.15">
      <c r="A41" s="65">
        <f>MAX($A$1:A40)+0.1</f>
        <v>1.3000000000000003</v>
      </c>
      <c r="B41" s="18" t="s">
        <v>242</v>
      </c>
      <c r="C41" s="106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27">
        <f>T34+1</f>
        <v>2025</v>
      </c>
      <c r="V41" s="127">
        <f>U41+1</f>
        <v>2026</v>
      </c>
      <c r="W41" s="127">
        <f t="shared" ref="W41:AU41" si="9">V41+1</f>
        <v>2027</v>
      </c>
      <c r="X41" s="127">
        <f t="shared" si="9"/>
        <v>2028</v>
      </c>
      <c r="Y41" s="127">
        <f t="shared" si="9"/>
        <v>2029</v>
      </c>
      <c r="Z41" s="127">
        <f t="shared" si="9"/>
        <v>2030</v>
      </c>
      <c r="AA41" s="127">
        <f t="shared" si="9"/>
        <v>2031</v>
      </c>
      <c r="AB41" s="127">
        <f t="shared" si="9"/>
        <v>2032</v>
      </c>
      <c r="AC41" s="127">
        <f t="shared" si="9"/>
        <v>2033</v>
      </c>
      <c r="AD41" s="127">
        <f t="shared" si="9"/>
        <v>2034</v>
      </c>
      <c r="AE41" s="127">
        <f t="shared" si="9"/>
        <v>2035</v>
      </c>
      <c r="AF41" s="127">
        <f t="shared" si="9"/>
        <v>2036</v>
      </c>
      <c r="AG41" s="127">
        <f t="shared" si="9"/>
        <v>2037</v>
      </c>
      <c r="AH41" s="127">
        <f t="shared" si="9"/>
        <v>2038</v>
      </c>
      <c r="AI41" s="127">
        <f t="shared" si="9"/>
        <v>2039</v>
      </c>
      <c r="AJ41" s="127">
        <f t="shared" si="9"/>
        <v>2040</v>
      </c>
      <c r="AK41" s="127">
        <f t="shared" si="9"/>
        <v>2041</v>
      </c>
      <c r="AL41" s="127">
        <f t="shared" si="9"/>
        <v>2042</v>
      </c>
      <c r="AM41" s="127">
        <f t="shared" si="9"/>
        <v>2043</v>
      </c>
      <c r="AN41" s="127">
        <f t="shared" si="9"/>
        <v>2044</v>
      </c>
      <c r="AO41" s="127">
        <f t="shared" si="9"/>
        <v>2045</v>
      </c>
      <c r="AP41" s="127">
        <f t="shared" si="9"/>
        <v>2046</v>
      </c>
      <c r="AQ41" s="127">
        <f t="shared" si="9"/>
        <v>2047</v>
      </c>
      <c r="AR41" s="127">
        <f t="shared" si="9"/>
        <v>2048</v>
      </c>
      <c r="AS41" s="127">
        <f t="shared" si="9"/>
        <v>2049</v>
      </c>
      <c r="AT41" s="127">
        <f t="shared" si="9"/>
        <v>2050</v>
      </c>
      <c r="AU41" s="127">
        <f t="shared" si="9"/>
        <v>2051</v>
      </c>
    </row>
    <row r="42" spans="1:16376" outlineLevel="2" x14ac:dyDescent="0.15">
      <c r="B42" s="17"/>
      <c r="C42" s="108"/>
      <c r="D42" s="17"/>
      <c r="E42" s="17"/>
      <c r="F42" s="17"/>
      <c r="G42" s="17"/>
      <c r="H42" s="17"/>
      <c r="I42" s="17"/>
      <c r="J42" s="17"/>
      <c r="K42" s="17"/>
      <c r="L42" s="17"/>
      <c r="AB42" s="22"/>
    </row>
    <row r="43" spans="1:16376" outlineLevel="2" x14ac:dyDescent="0.15">
      <c r="B43" s="22" t="s">
        <v>75</v>
      </c>
      <c r="C43" s="99" t="s">
        <v>251</v>
      </c>
      <c r="D43" s="23" t="s">
        <v>20</v>
      </c>
      <c r="F43" s="56" t="s">
        <v>4</v>
      </c>
      <c r="M43" s="81">
        <v>67.032716500000006</v>
      </c>
      <c r="N43" s="81">
        <v>58.312515733333299</v>
      </c>
      <c r="O43" s="81">
        <v>63.160188683333303</v>
      </c>
      <c r="P43" s="81">
        <v>66.202428941666696</v>
      </c>
      <c r="Q43" s="81">
        <v>65.1933333333333</v>
      </c>
      <c r="R43" s="81">
        <v>64.994347500000003</v>
      </c>
      <c r="S43" s="81">
        <v>65.731627500000002</v>
      </c>
      <c r="T43" s="81">
        <v>66.960560000000001</v>
      </c>
      <c r="U43" s="81">
        <v>69.201769999999996</v>
      </c>
      <c r="V43" s="81">
        <v>71.223905000000002</v>
      </c>
      <c r="W43" s="81">
        <v>73.282325</v>
      </c>
      <c r="X43" s="81">
        <v>74.375190000000003</v>
      </c>
      <c r="Y43" s="81">
        <v>75.608437499999994</v>
      </c>
      <c r="Z43" s="81">
        <v>76.621205000000003</v>
      </c>
      <c r="AA43" s="81">
        <v>77.686017500000005</v>
      </c>
      <c r="AB43" s="81">
        <v>78.547852500000005</v>
      </c>
      <c r="AC43" s="81">
        <v>79.670360000000002</v>
      </c>
      <c r="AD43" s="81">
        <v>80.891552500000003</v>
      </c>
      <c r="AE43" s="81">
        <v>82.046997500000003</v>
      </c>
      <c r="AF43" s="81">
        <v>83.146640000000005</v>
      </c>
      <c r="AG43" s="81">
        <v>84.6201875</v>
      </c>
      <c r="AH43" s="81">
        <v>86.806385000000006</v>
      </c>
      <c r="AI43" s="81">
        <v>89.582769999999996</v>
      </c>
      <c r="AJ43" s="81">
        <v>92.532942500000004</v>
      </c>
      <c r="AK43" s="81">
        <v>95.658330000000007</v>
      </c>
      <c r="AL43" s="81">
        <v>99.136020000000002</v>
      </c>
      <c r="AM43" s="81">
        <v>102.644175</v>
      </c>
      <c r="AN43" s="81">
        <v>105.95780000000001</v>
      </c>
      <c r="AO43" s="81">
        <v>109.4308</v>
      </c>
      <c r="AP43" s="81">
        <v>113.0604</v>
      </c>
      <c r="AQ43" s="81">
        <v>116.99594999999999</v>
      </c>
      <c r="AR43" s="81">
        <v>121.155575</v>
      </c>
      <c r="AS43" s="81">
        <v>125.32275</v>
      </c>
      <c r="AT43" s="81">
        <v>125.32275</v>
      </c>
      <c r="AU43" s="81">
        <v>125.32275</v>
      </c>
      <c r="BA43" s="47"/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7"/>
      <c r="BR43" s="47"/>
      <c r="BS43" s="47"/>
      <c r="BT43" s="47"/>
      <c r="BU43" s="47"/>
      <c r="BV43" s="47"/>
      <c r="BW43" s="47"/>
      <c r="BX43" s="47"/>
      <c r="BY43" s="47"/>
      <c r="BZ43" s="47"/>
      <c r="CA43" s="47"/>
      <c r="CB43" s="47"/>
      <c r="CC43" s="47"/>
      <c r="CD43" s="47"/>
      <c r="CE43" s="47"/>
      <c r="CF43" s="47"/>
      <c r="CG43" s="47"/>
      <c r="CH43" s="47"/>
      <c r="CI43" s="47"/>
      <c r="CJ43" s="47"/>
      <c r="CK43" s="47"/>
      <c r="CL43" s="47"/>
      <c r="CM43" s="47"/>
      <c r="CN43" s="47"/>
      <c r="CO43" s="47"/>
      <c r="CP43" s="47"/>
      <c r="CQ43" s="47"/>
      <c r="CR43" s="47"/>
      <c r="CS43" s="47"/>
      <c r="CT43" s="47"/>
      <c r="CU43" s="47"/>
      <c r="CV43" s="47"/>
      <c r="CW43" s="47"/>
      <c r="CX43" s="47"/>
      <c r="CY43" s="47"/>
      <c r="CZ43" s="47"/>
      <c r="DA43" s="47"/>
      <c r="DB43" s="47"/>
      <c r="DC43" s="47"/>
      <c r="DD43" s="47"/>
      <c r="DE43" s="47"/>
      <c r="DF43" s="47"/>
      <c r="DG43" s="47"/>
      <c r="DH43" s="47"/>
      <c r="DI43" s="47"/>
      <c r="DJ43" s="47"/>
      <c r="DK43" s="47"/>
      <c r="DL43" s="47"/>
      <c r="DM43" s="47"/>
      <c r="DN43" s="47"/>
      <c r="DO43" s="47"/>
      <c r="DP43" s="47"/>
      <c r="DQ43" s="47"/>
      <c r="DR43" s="47"/>
      <c r="DS43" s="47"/>
      <c r="DT43" s="47"/>
      <c r="DU43" s="47"/>
      <c r="DV43" s="47"/>
      <c r="DW43" s="47"/>
      <c r="DX43" s="47"/>
      <c r="DY43" s="47"/>
      <c r="DZ43" s="47"/>
      <c r="EA43" s="47"/>
      <c r="EB43" s="47"/>
      <c r="EC43" s="47"/>
      <c r="ED43" s="47"/>
      <c r="EE43" s="47"/>
      <c r="EF43" s="47"/>
      <c r="EG43" s="47"/>
      <c r="EH43" s="47"/>
      <c r="EI43" s="47"/>
      <c r="EJ43" s="47"/>
      <c r="EK43" s="47"/>
      <c r="EL43" s="47"/>
      <c r="EM43" s="47"/>
      <c r="EN43" s="47"/>
      <c r="EO43" s="47"/>
      <c r="EP43" s="47"/>
      <c r="EQ43" s="47"/>
      <c r="ER43" s="47"/>
      <c r="ES43" s="47"/>
      <c r="ET43" s="47"/>
      <c r="EU43" s="47"/>
      <c r="EV43" s="47"/>
      <c r="EW43" s="47"/>
      <c r="EX43" s="47"/>
      <c r="EY43" s="47"/>
      <c r="EZ43" s="47"/>
      <c r="FA43" s="47"/>
      <c r="FB43" s="47"/>
      <c r="FC43" s="47"/>
      <c r="FD43" s="47"/>
      <c r="FE43" s="47"/>
      <c r="FF43" s="47"/>
      <c r="FG43" s="47"/>
      <c r="FH43" s="47"/>
      <c r="FI43" s="47"/>
      <c r="FJ43" s="47"/>
      <c r="FK43" s="47"/>
      <c r="FL43" s="47"/>
      <c r="FM43" s="47"/>
      <c r="FN43" s="47"/>
      <c r="FO43" s="47"/>
      <c r="FP43" s="47"/>
      <c r="FQ43" s="47"/>
      <c r="FR43" s="47"/>
      <c r="FS43" s="47"/>
      <c r="FT43" s="47"/>
      <c r="FU43" s="47"/>
      <c r="FV43" s="47"/>
      <c r="FW43" s="47"/>
      <c r="FX43" s="47"/>
      <c r="FY43" s="47"/>
      <c r="FZ43" s="47"/>
      <c r="GA43" s="47"/>
      <c r="GB43" s="47"/>
      <c r="GC43" s="47"/>
      <c r="GD43" s="47"/>
      <c r="GE43" s="47"/>
      <c r="GF43" s="47"/>
      <c r="GG43" s="47"/>
      <c r="GH43" s="47"/>
      <c r="GI43" s="47"/>
      <c r="GJ43" s="47"/>
      <c r="GK43" s="47"/>
      <c r="GL43" s="47"/>
      <c r="GM43" s="47"/>
      <c r="GN43" s="47"/>
      <c r="GO43" s="47"/>
      <c r="GP43" s="47"/>
      <c r="GQ43" s="47"/>
      <c r="GR43" s="47"/>
      <c r="GS43" s="47"/>
      <c r="GT43" s="47"/>
      <c r="GU43" s="47"/>
      <c r="GV43" s="47"/>
      <c r="GW43" s="47"/>
      <c r="GX43" s="47"/>
      <c r="GY43" s="47"/>
      <c r="GZ43" s="47"/>
      <c r="HA43" s="47"/>
      <c r="HB43" s="47"/>
      <c r="HC43" s="47"/>
      <c r="HD43" s="47"/>
      <c r="HE43" s="47"/>
      <c r="HF43" s="47"/>
      <c r="HG43" s="47"/>
      <c r="HH43" s="47"/>
      <c r="HI43" s="47"/>
      <c r="HJ43" s="47"/>
      <c r="HK43" s="47"/>
      <c r="HL43" s="47"/>
      <c r="HM43" s="47"/>
      <c r="HN43" s="47"/>
      <c r="HO43" s="47"/>
      <c r="HP43" s="47"/>
      <c r="HQ43" s="47"/>
      <c r="HR43" s="47"/>
      <c r="HS43" s="47"/>
      <c r="HT43" s="47"/>
      <c r="HU43" s="47"/>
      <c r="HV43" s="47"/>
      <c r="HW43" s="47"/>
      <c r="HX43" s="47"/>
      <c r="HY43" s="47"/>
      <c r="HZ43" s="47"/>
      <c r="IA43" s="47"/>
      <c r="IB43" s="47"/>
      <c r="IC43" s="47"/>
      <c r="ID43" s="47"/>
      <c r="IE43" s="47"/>
      <c r="IF43" s="47"/>
      <c r="IG43" s="47"/>
      <c r="IH43" s="47"/>
      <c r="II43" s="47"/>
      <c r="IJ43" s="47"/>
      <c r="IK43" s="47"/>
      <c r="IL43" s="47"/>
      <c r="IM43" s="47"/>
      <c r="IN43" s="47"/>
      <c r="IO43" s="47"/>
      <c r="IP43" s="47"/>
      <c r="IQ43" s="47"/>
      <c r="IR43" s="47"/>
      <c r="IS43" s="47"/>
      <c r="IT43" s="47"/>
      <c r="IU43" s="47"/>
      <c r="IV43" s="47"/>
      <c r="IW43" s="47"/>
      <c r="IX43" s="47"/>
      <c r="IY43" s="47"/>
      <c r="IZ43" s="47"/>
      <c r="JA43" s="47"/>
      <c r="JB43" s="47"/>
      <c r="JC43" s="47"/>
      <c r="JD43" s="47"/>
      <c r="JE43" s="47"/>
      <c r="JF43" s="47"/>
      <c r="JG43" s="47"/>
      <c r="JH43" s="47"/>
      <c r="JI43" s="47"/>
      <c r="JJ43" s="47"/>
      <c r="JK43" s="47"/>
      <c r="JL43" s="47"/>
      <c r="JM43" s="47"/>
      <c r="JN43" s="47"/>
      <c r="JO43" s="47"/>
      <c r="JP43" s="47"/>
      <c r="JQ43" s="47"/>
      <c r="JR43" s="47"/>
      <c r="JS43" s="47"/>
      <c r="JT43" s="47"/>
      <c r="JU43" s="47"/>
      <c r="JV43" s="47"/>
      <c r="JW43" s="47"/>
      <c r="JX43" s="47"/>
      <c r="JY43" s="47"/>
      <c r="JZ43" s="47"/>
      <c r="KA43" s="47"/>
      <c r="KB43" s="47"/>
      <c r="KC43" s="47"/>
      <c r="KD43" s="47"/>
      <c r="KE43" s="47"/>
      <c r="KF43" s="47"/>
      <c r="KG43" s="47"/>
      <c r="KH43" s="47"/>
      <c r="KI43" s="47"/>
      <c r="KJ43" s="47"/>
      <c r="KK43" s="47"/>
      <c r="KL43" s="47"/>
      <c r="KM43" s="47"/>
      <c r="KN43" s="47"/>
      <c r="KO43" s="47"/>
      <c r="KP43" s="47"/>
      <c r="KQ43" s="47"/>
      <c r="KR43" s="47"/>
      <c r="KS43" s="47"/>
      <c r="KT43" s="47"/>
      <c r="KU43" s="47"/>
      <c r="KV43" s="47"/>
      <c r="KW43" s="47"/>
      <c r="KX43" s="47"/>
      <c r="KY43" s="47"/>
      <c r="KZ43" s="47"/>
      <c r="LA43" s="47"/>
      <c r="LB43" s="47"/>
      <c r="LC43" s="47"/>
      <c r="LD43" s="47"/>
      <c r="LE43" s="47"/>
      <c r="LF43" s="47"/>
      <c r="LG43" s="47"/>
      <c r="LH43" s="47"/>
      <c r="LI43" s="47"/>
      <c r="LJ43" s="47"/>
      <c r="LK43" s="47"/>
      <c r="LL43" s="47"/>
      <c r="LM43" s="47"/>
      <c r="LN43" s="47"/>
      <c r="LO43" s="47"/>
      <c r="LP43" s="47"/>
      <c r="LQ43" s="47"/>
      <c r="LR43" s="47"/>
      <c r="LS43" s="47"/>
      <c r="LT43" s="47"/>
      <c r="LU43" s="47"/>
      <c r="LV43" s="47"/>
      <c r="LW43" s="47"/>
      <c r="LX43" s="47"/>
      <c r="LY43" s="47"/>
      <c r="LZ43" s="47"/>
      <c r="MA43" s="47"/>
      <c r="MB43" s="47"/>
      <c r="MC43" s="47"/>
      <c r="MD43" s="47"/>
      <c r="ME43" s="47"/>
      <c r="MF43" s="47"/>
      <c r="MG43" s="47"/>
      <c r="MH43" s="47"/>
      <c r="MI43" s="47"/>
      <c r="MJ43" s="47"/>
      <c r="MK43" s="47"/>
      <c r="ML43" s="47"/>
      <c r="MM43" s="47"/>
      <c r="MN43" s="47"/>
      <c r="MO43" s="47"/>
      <c r="MP43" s="47"/>
      <c r="MQ43" s="47"/>
      <c r="MR43" s="47"/>
      <c r="MS43" s="47"/>
      <c r="MT43" s="47"/>
      <c r="MU43" s="47"/>
      <c r="MV43" s="47"/>
      <c r="MW43" s="47"/>
      <c r="MX43" s="47"/>
      <c r="MY43" s="47"/>
      <c r="MZ43" s="47"/>
      <c r="NA43" s="47"/>
      <c r="NB43" s="47"/>
      <c r="NC43" s="47"/>
      <c r="ND43" s="47"/>
      <c r="NE43" s="47"/>
      <c r="NF43" s="47"/>
      <c r="NG43" s="47"/>
      <c r="NH43" s="47"/>
      <c r="NI43" s="47"/>
      <c r="NJ43" s="47"/>
      <c r="NK43" s="47"/>
      <c r="NL43" s="47"/>
      <c r="NM43" s="47"/>
      <c r="NN43" s="47"/>
      <c r="NO43" s="47"/>
      <c r="NP43" s="47"/>
      <c r="NQ43" s="47"/>
      <c r="NR43" s="47"/>
      <c r="NS43" s="47"/>
      <c r="NT43" s="47"/>
      <c r="NU43" s="47"/>
      <c r="NV43" s="47"/>
      <c r="NW43" s="47"/>
      <c r="NX43" s="47"/>
      <c r="NY43" s="47"/>
      <c r="NZ43" s="47"/>
      <c r="OA43" s="47"/>
      <c r="OB43" s="47"/>
      <c r="OC43" s="47"/>
      <c r="OD43" s="47"/>
      <c r="OE43" s="47"/>
      <c r="OF43" s="47"/>
      <c r="OG43" s="47"/>
      <c r="OH43" s="47"/>
      <c r="OI43" s="47"/>
      <c r="OJ43" s="47"/>
      <c r="OK43" s="47"/>
      <c r="OL43" s="47"/>
      <c r="OM43" s="47"/>
      <c r="ON43" s="47"/>
      <c r="OO43" s="47"/>
      <c r="OP43" s="47"/>
      <c r="OQ43" s="47"/>
      <c r="OR43" s="47"/>
      <c r="OS43" s="47"/>
      <c r="OT43" s="47"/>
      <c r="OU43" s="47"/>
      <c r="OV43" s="47"/>
      <c r="OW43" s="47"/>
      <c r="OX43" s="47"/>
      <c r="OY43" s="47"/>
      <c r="OZ43" s="47"/>
      <c r="PA43" s="47"/>
      <c r="PB43" s="47"/>
      <c r="PC43" s="47"/>
      <c r="PD43" s="47"/>
      <c r="PE43" s="47"/>
      <c r="PF43" s="47"/>
      <c r="PG43" s="47"/>
      <c r="PH43" s="47"/>
      <c r="PI43" s="47"/>
      <c r="PJ43" s="47"/>
      <c r="PK43" s="47"/>
      <c r="PL43" s="47"/>
      <c r="PM43" s="47"/>
      <c r="PN43" s="47"/>
      <c r="PO43" s="47"/>
      <c r="PP43" s="47"/>
      <c r="PQ43" s="47"/>
      <c r="PR43" s="47"/>
      <c r="PS43" s="47"/>
      <c r="PT43" s="47"/>
      <c r="PU43" s="47"/>
      <c r="PV43" s="47"/>
      <c r="PW43" s="47"/>
      <c r="PX43" s="47"/>
      <c r="PY43" s="47"/>
      <c r="PZ43" s="47"/>
      <c r="QA43" s="47"/>
      <c r="QB43" s="47"/>
      <c r="QC43" s="47"/>
      <c r="QD43" s="47"/>
      <c r="QE43" s="47"/>
      <c r="QF43" s="47"/>
      <c r="QG43" s="47"/>
      <c r="QH43" s="47"/>
      <c r="QI43" s="47"/>
      <c r="QJ43" s="47"/>
      <c r="QK43" s="47"/>
      <c r="QL43" s="47"/>
      <c r="QM43" s="47"/>
      <c r="QN43" s="47"/>
      <c r="QO43" s="47"/>
      <c r="QP43" s="47"/>
      <c r="QQ43" s="47"/>
      <c r="QR43" s="47"/>
      <c r="QS43" s="47"/>
      <c r="QT43" s="47"/>
      <c r="QU43" s="47"/>
      <c r="QV43" s="47"/>
      <c r="QW43" s="47"/>
      <c r="QX43" s="47"/>
      <c r="QY43" s="47"/>
      <c r="QZ43" s="47"/>
      <c r="RA43" s="47"/>
      <c r="RB43" s="47"/>
      <c r="RC43" s="47"/>
      <c r="RD43" s="47"/>
      <c r="RE43" s="47"/>
      <c r="RF43" s="47"/>
      <c r="RG43" s="47"/>
      <c r="RH43" s="47"/>
      <c r="RI43" s="47"/>
      <c r="RJ43" s="47"/>
      <c r="RK43" s="47"/>
      <c r="RL43" s="47"/>
      <c r="RM43" s="47"/>
      <c r="RN43" s="47"/>
      <c r="RO43" s="47"/>
      <c r="RP43" s="47"/>
      <c r="RQ43" s="47"/>
      <c r="RR43" s="47"/>
      <c r="RS43" s="47"/>
      <c r="RT43" s="47"/>
      <c r="RU43" s="47"/>
      <c r="RV43" s="47"/>
      <c r="RW43" s="47"/>
      <c r="RX43" s="47"/>
      <c r="RY43" s="47"/>
      <c r="RZ43" s="47"/>
      <c r="SA43" s="47"/>
      <c r="SB43" s="47"/>
      <c r="SC43" s="47"/>
      <c r="SD43" s="47"/>
      <c r="SE43" s="47"/>
      <c r="SF43" s="47"/>
      <c r="SG43" s="47"/>
      <c r="SH43" s="47"/>
      <c r="SI43" s="47"/>
      <c r="SJ43" s="47"/>
      <c r="SK43" s="47"/>
      <c r="SL43" s="47"/>
      <c r="SM43" s="47"/>
      <c r="SN43" s="47"/>
      <c r="SO43" s="47"/>
      <c r="SP43" s="47"/>
      <c r="SQ43" s="47"/>
      <c r="SR43" s="47"/>
      <c r="SS43" s="47"/>
      <c r="ST43" s="47"/>
      <c r="SU43" s="47"/>
      <c r="SV43" s="47"/>
      <c r="SW43" s="47"/>
      <c r="SX43" s="47"/>
      <c r="SY43" s="47"/>
      <c r="SZ43" s="47"/>
      <c r="TA43" s="47"/>
      <c r="TB43" s="47"/>
      <c r="TC43" s="47"/>
      <c r="TD43" s="47"/>
      <c r="TE43" s="47"/>
      <c r="TF43" s="47"/>
      <c r="TG43" s="47"/>
      <c r="TH43" s="47"/>
      <c r="TI43" s="47"/>
      <c r="TJ43" s="47"/>
      <c r="TK43" s="47"/>
      <c r="TL43" s="47"/>
      <c r="TM43" s="47"/>
      <c r="TN43" s="47"/>
      <c r="TO43" s="47"/>
      <c r="TP43" s="47"/>
      <c r="TQ43" s="47"/>
      <c r="TR43" s="47"/>
      <c r="TS43" s="47"/>
      <c r="TT43" s="47"/>
      <c r="TU43" s="47"/>
      <c r="TV43" s="47"/>
      <c r="TW43" s="47"/>
      <c r="TX43" s="47"/>
      <c r="TY43" s="47"/>
      <c r="TZ43" s="47"/>
      <c r="UA43" s="47"/>
      <c r="UB43" s="47"/>
      <c r="UC43" s="47"/>
      <c r="UD43" s="47"/>
      <c r="UE43" s="47"/>
      <c r="UF43" s="47"/>
      <c r="UG43" s="47"/>
      <c r="UH43" s="47"/>
      <c r="UI43" s="47"/>
      <c r="UJ43" s="47"/>
      <c r="UK43" s="47"/>
      <c r="UL43" s="47"/>
      <c r="UM43" s="47"/>
      <c r="UN43" s="47"/>
      <c r="UO43" s="47"/>
      <c r="UP43" s="47"/>
      <c r="UQ43" s="47"/>
      <c r="UR43" s="47"/>
      <c r="US43" s="47"/>
      <c r="UT43" s="47"/>
      <c r="UU43" s="47"/>
      <c r="UV43" s="47"/>
      <c r="UW43" s="47"/>
      <c r="UX43" s="47"/>
      <c r="UY43" s="47"/>
      <c r="UZ43" s="47"/>
      <c r="VA43" s="47"/>
      <c r="VB43" s="47"/>
      <c r="VC43" s="47"/>
      <c r="VD43" s="47"/>
      <c r="VE43" s="47"/>
      <c r="VF43" s="47"/>
      <c r="VG43" s="47"/>
      <c r="VH43" s="47"/>
      <c r="VI43" s="47"/>
      <c r="VJ43" s="47"/>
      <c r="VK43" s="47"/>
      <c r="VL43" s="47"/>
      <c r="VM43" s="47"/>
      <c r="VN43" s="47"/>
      <c r="VO43" s="47"/>
      <c r="VP43" s="47"/>
      <c r="VQ43" s="47"/>
      <c r="VR43" s="47"/>
      <c r="VS43" s="47"/>
      <c r="VT43" s="47"/>
      <c r="VU43" s="47"/>
      <c r="VV43" s="47"/>
      <c r="VW43" s="47"/>
      <c r="VX43" s="47"/>
      <c r="VY43" s="47"/>
      <c r="VZ43" s="47"/>
      <c r="WA43" s="47"/>
      <c r="WB43" s="47"/>
      <c r="WC43" s="47"/>
      <c r="WD43" s="47"/>
      <c r="WE43" s="47"/>
      <c r="WF43" s="47"/>
      <c r="WG43" s="47"/>
      <c r="WH43" s="47"/>
      <c r="WI43" s="47"/>
      <c r="WJ43" s="47"/>
      <c r="WK43" s="47"/>
      <c r="WL43" s="47"/>
      <c r="WM43" s="47"/>
      <c r="WN43" s="47"/>
      <c r="WO43" s="47"/>
      <c r="WP43" s="47"/>
      <c r="WQ43" s="47"/>
      <c r="WR43" s="47"/>
      <c r="WS43" s="47"/>
      <c r="WT43" s="47"/>
      <c r="WU43" s="47"/>
      <c r="WV43" s="47"/>
      <c r="WW43" s="47"/>
      <c r="WX43" s="47"/>
      <c r="WY43" s="47"/>
      <c r="WZ43" s="47"/>
      <c r="XA43" s="47"/>
      <c r="XB43" s="47"/>
      <c r="XC43" s="47"/>
      <c r="XD43" s="47"/>
      <c r="XE43" s="47"/>
      <c r="XF43" s="47"/>
      <c r="XG43" s="47"/>
      <c r="XH43" s="47"/>
      <c r="XI43" s="47"/>
      <c r="XJ43" s="47"/>
      <c r="XK43" s="47"/>
      <c r="XL43" s="47"/>
      <c r="XM43" s="47"/>
      <c r="XN43" s="47"/>
      <c r="XO43" s="47"/>
      <c r="XP43" s="47"/>
      <c r="XQ43" s="47"/>
      <c r="XR43" s="47"/>
      <c r="XS43" s="47"/>
      <c r="XT43" s="47"/>
      <c r="XU43" s="47"/>
      <c r="XV43" s="47"/>
      <c r="XW43" s="47"/>
      <c r="XX43" s="47"/>
      <c r="XY43" s="47"/>
      <c r="XZ43" s="47"/>
      <c r="YA43" s="47"/>
      <c r="YB43" s="47"/>
      <c r="YC43" s="47"/>
      <c r="YD43" s="47"/>
      <c r="YE43" s="47"/>
      <c r="YF43" s="47"/>
      <c r="YG43" s="47"/>
      <c r="YH43" s="47"/>
      <c r="YI43" s="47"/>
      <c r="YJ43" s="47"/>
      <c r="YK43" s="47"/>
      <c r="YL43" s="47"/>
      <c r="YM43" s="47"/>
      <c r="YN43" s="47"/>
      <c r="YO43" s="47"/>
      <c r="YP43" s="47"/>
      <c r="YQ43" s="47"/>
      <c r="YR43" s="47"/>
      <c r="YS43" s="47"/>
      <c r="YT43" s="47"/>
      <c r="YU43" s="47"/>
      <c r="YV43" s="47"/>
      <c r="YW43" s="47"/>
      <c r="YX43" s="47"/>
      <c r="YY43" s="47"/>
      <c r="YZ43" s="47"/>
      <c r="ZA43" s="47"/>
      <c r="ZB43" s="47"/>
      <c r="ZC43" s="47"/>
      <c r="ZD43" s="47"/>
      <c r="ZE43" s="47"/>
      <c r="ZF43" s="47"/>
      <c r="ZG43" s="47"/>
      <c r="ZH43" s="47"/>
      <c r="ZI43" s="47"/>
      <c r="ZJ43" s="47"/>
      <c r="ZK43" s="47"/>
      <c r="ZL43" s="47"/>
      <c r="ZM43" s="47"/>
      <c r="ZN43" s="47"/>
      <c r="ZO43" s="47"/>
      <c r="ZP43" s="47"/>
      <c r="ZQ43" s="47"/>
      <c r="ZR43" s="47"/>
      <c r="ZS43" s="47"/>
      <c r="ZT43" s="47"/>
      <c r="ZU43" s="47"/>
      <c r="ZV43" s="47"/>
      <c r="ZW43" s="47"/>
      <c r="ZX43" s="47"/>
      <c r="ZY43" s="47"/>
      <c r="ZZ43" s="47"/>
      <c r="AAA43" s="47"/>
      <c r="AAB43" s="47"/>
      <c r="AAC43" s="47"/>
      <c r="AAD43" s="47"/>
      <c r="AAE43" s="47"/>
      <c r="AAF43" s="47"/>
      <c r="AAG43" s="47"/>
      <c r="AAH43" s="47"/>
      <c r="AAI43" s="47"/>
      <c r="AAJ43" s="47"/>
      <c r="AAK43" s="47"/>
      <c r="AAL43" s="47"/>
      <c r="AAM43" s="47"/>
      <c r="AAN43" s="47"/>
      <c r="AAO43" s="47"/>
      <c r="AAP43" s="47"/>
      <c r="AAQ43" s="47"/>
      <c r="AAR43" s="47"/>
      <c r="AAS43" s="47"/>
      <c r="AAT43" s="47"/>
      <c r="AAU43" s="47"/>
      <c r="AAV43" s="47"/>
      <c r="AAW43" s="47"/>
      <c r="AAX43" s="47"/>
      <c r="AAY43" s="47"/>
      <c r="AAZ43" s="47"/>
      <c r="ABA43" s="47"/>
      <c r="ABB43" s="47"/>
      <c r="ABC43" s="47"/>
      <c r="ABD43" s="47"/>
      <c r="ABE43" s="47"/>
      <c r="ABF43" s="47"/>
      <c r="ABG43" s="47"/>
      <c r="ABH43" s="47"/>
      <c r="ABI43" s="47"/>
      <c r="ABJ43" s="47"/>
      <c r="ABK43" s="47"/>
      <c r="ABL43" s="47"/>
      <c r="ABM43" s="47"/>
      <c r="ABN43" s="47"/>
      <c r="ABO43" s="47"/>
      <c r="ABP43" s="47"/>
      <c r="ABQ43" s="47"/>
      <c r="ABR43" s="47"/>
      <c r="ABS43" s="47"/>
      <c r="ABT43" s="47"/>
      <c r="ABU43" s="47"/>
      <c r="ABV43" s="47"/>
      <c r="ABW43" s="47"/>
      <c r="ABX43" s="47"/>
      <c r="ABY43" s="47"/>
      <c r="ABZ43" s="47"/>
      <c r="ACA43" s="47"/>
      <c r="ACB43" s="47"/>
      <c r="ACC43" s="47"/>
      <c r="ACD43" s="47"/>
      <c r="ACE43" s="47"/>
      <c r="ACF43" s="47"/>
      <c r="ACG43" s="47"/>
      <c r="ACH43" s="47"/>
      <c r="ACI43" s="47"/>
      <c r="ACJ43" s="47"/>
      <c r="ACK43" s="47"/>
      <c r="ACL43" s="47"/>
      <c r="ACM43" s="47"/>
      <c r="ACN43" s="47"/>
      <c r="ACO43" s="47"/>
      <c r="ACP43" s="47"/>
      <c r="ACQ43" s="47"/>
      <c r="ACR43" s="47"/>
      <c r="ACS43" s="47"/>
      <c r="ACT43" s="47"/>
      <c r="ACU43" s="47"/>
      <c r="ACV43" s="47"/>
      <c r="ACW43" s="47"/>
      <c r="ACX43" s="47"/>
      <c r="ACY43" s="47"/>
      <c r="ACZ43" s="47"/>
      <c r="ADA43" s="47"/>
      <c r="ADB43" s="47"/>
      <c r="ADC43" s="47"/>
      <c r="ADD43" s="47"/>
      <c r="ADE43" s="47"/>
      <c r="ADF43" s="47"/>
      <c r="ADG43" s="47"/>
      <c r="ADH43" s="47"/>
      <c r="ADI43" s="47"/>
      <c r="ADJ43" s="47"/>
      <c r="ADK43" s="47"/>
      <c r="ADL43" s="47"/>
      <c r="ADM43" s="47"/>
      <c r="ADN43" s="47"/>
      <c r="ADO43" s="47"/>
      <c r="ADP43" s="47"/>
      <c r="ADQ43" s="47"/>
      <c r="ADR43" s="47"/>
      <c r="ADS43" s="47"/>
      <c r="ADT43" s="47"/>
      <c r="ADU43" s="47"/>
      <c r="ADV43" s="47"/>
      <c r="ADW43" s="47"/>
      <c r="ADX43" s="47"/>
      <c r="ADY43" s="47"/>
      <c r="ADZ43" s="47"/>
      <c r="AEA43" s="47"/>
      <c r="AEB43" s="47"/>
      <c r="AEC43" s="47"/>
      <c r="AED43" s="47"/>
      <c r="AEE43" s="47"/>
      <c r="AEF43" s="47"/>
      <c r="AEG43" s="47"/>
      <c r="AEH43" s="47"/>
      <c r="AEI43" s="47"/>
      <c r="AEJ43" s="47"/>
      <c r="AEK43" s="47"/>
      <c r="AEL43" s="47"/>
      <c r="AEM43" s="47"/>
      <c r="AEN43" s="47"/>
      <c r="AEO43" s="47"/>
      <c r="AEP43" s="47"/>
      <c r="AEQ43" s="47"/>
      <c r="AER43" s="47"/>
      <c r="AES43" s="47"/>
      <c r="AET43" s="47"/>
      <c r="AEU43" s="47"/>
      <c r="AEV43" s="47"/>
      <c r="AEW43" s="47"/>
      <c r="AEX43" s="47"/>
      <c r="AEY43" s="47"/>
      <c r="AEZ43" s="47"/>
      <c r="AFA43" s="47"/>
      <c r="AFB43" s="47"/>
      <c r="AFC43" s="47"/>
      <c r="AFD43" s="47"/>
      <c r="AFE43" s="47"/>
      <c r="AFF43" s="47"/>
      <c r="AFG43" s="47"/>
      <c r="AFH43" s="47"/>
      <c r="AFI43" s="47"/>
      <c r="AFJ43" s="47"/>
      <c r="AFK43" s="47"/>
      <c r="AFL43" s="47"/>
      <c r="AFM43" s="47"/>
      <c r="AFN43" s="47"/>
      <c r="AFO43" s="47"/>
      <c r="AFP43" s="47"/>
      <c r="AFQ43" s="47"/>
      <c r="AFR43" s="47"/>
      <c r="AFS43" s="47"/>
      <c r="AFT43" s="47"/>
      <c r="AFU43" s="47"/>
      <c r="AFV43" s="47"/>
      <c r="AFW43" s="47"/>
      <c r="AFX43" s="47"/>
      <c r="AFY43" s="47"/>
      <c r="AFZ43" s="47"/>
      <c r="AGA43" s="47"/>
      <c r="AGB43" s="47"/>
      <c r="AGC43" s="47"/>
      <c r="AGD43" s="47"/>
      <c r="AGE43" s="47"/>
      <c r="AGF43" s="47"/>
      <c r="AGG43" s="47"/>
      <c r="AGH43" s="47"/>
      <c r="AGI43" s="47"/>
      <c r="AGJ43" s="47"/>
      <c r="AGK43" s="47"/>
      <c r="AGL43" s="47"/>
      <c r="AGM43" s="47"/>
      <c r="AGN43" s="47"/>
      <c r="AGO43" s="47"/>
      <c r="AGP43" s="47"/>
      <c r="AGQ43" s="47"/>
      <c r="AGR43" s="47"/>
      <c r="AGS43" s="47"/>
      <c r="AGT43" s="47"/>
      <c r="AGU43" s="47"/>
      <c r="AGV43" s="47"/>
      <c r="AGW43" s="47"/>
      <c r="AGX43" s="47"/>
      <c r="AGY43" s="47"/>
      <c r="AGZ43" s="47"/>
      <c r="AHA43" s="47"/>
      <c r="AHB43" s="47"/>
      <c r="AHC43" s="47"/>
      <c r="AHD43" s="47"/>
      <c r="AHE43" s="47"/>
      <c r="AHF43" s="47"/>
      <c r="AHG43" s="47"/>
      <c r="AHH43" s="47"/>
      <c r="AHI43" s="47"/>
      <c r="AHJ43" s="47"/>
      <c r="AHK43" s="47"/>
      <c r="AHL43" s="47"/>
      <c r="AHM43" s="47"/>
      <c r="AHN43" s="47"/>
      <c r="AHO43" s="47"/>
      <c r="AHP43" s="47"/>
      <c r="AHQ43" s="47"/>
      <c r="AHR43" s="47"/>
      <c r="AHS43" s="47"/>
      <c r="AHT43" s="47"/>
      <c r="AHU43" s="47"/>
      <c r="AHV43" s="47"/>
      <c r="AHW43" s="47"/>
      <c r="AHX43" s="47"/>
      <c r="AHY43" s="47"/>
      <c r="AHZ43" s="47"/>
      <c r="AIA43" s="47"/>
      <c r="AIB43" s="47"/>
      <c r="AIC43" s="47"/>
      <c r="AID43" s="47"/>
      <c r="AIE43" s="47"/>
      <c r="AIF43" s="47"/>
      <c r="AIG43" s="47"/>
      <c r="AIH43" s="47"/>
      <c r="AII43" s="47"/>
      <c r="AIJ43" s="47"/>
      <c r="AIK43" s="47"/>
      <c r="AIL43" s="47"/>
      <c r="AIM43" s="47"/>
      <c r="AIN43" s="47"/>
      <c r="AIO43" s="47"/>
      <c r="AIP43" s="47"/>
      <c r="AIQ43" s="47"/>
      <c r="AIR43" s="47"/>
      <c r="AIS43" s="47"/>
      <c r="AIT43" s="47"/>
      <c r="AIU43" s="47"/>
      <c r="AIV43" s="47"/>
      <c r="AIW43" s="47"/>
      <c r="AIX43" s="47"/>
      <c r="AIY43" s="47"/>
      <c r="AIZ43" s="47"/>
      <c r="AJA43" s="47"/>
      <c r="AJB43" s="47"/>
      <c r="AJC43" s="47"/>
      <c r="AJD43" s="47"/>
      <c r="AJE43" s="47"/>
      <c r="AJF43" s="47"/>
      <c r="AJG43" s="47"/>
      <c r="AJH43" s="47"/>
      <c r="AJI43" s="47"/>
      <c r="AJJ43" s="47"/>
      <c r="AJK43" s="47"/>
      <c r="AJL43" s="47"/>
      <c r="AJM43" s="47"/>
      <c r="AJN43" s="47"/>
      <c r="AJO43" s="47"/>
      <c r="AJP43" s="47"/>
      <c r="AJQ43" s="47"/>
      <c r="AJR43" s="47"/>
      <c r="AJS43" s="47"/>
      <c r="AJT43" s="47"/>
      <c r="AJU43" s="47"/>
      <c r="AJV43" s="47"/>
      <c r="AJW43" s="47"/>
      <c r="AJX43" s="47"/>
      <c r="AJY43" s="47"/>
      <c r="AJZ43" s="47"/>
      <c r="AKA43" s="47"/>
      <c r="AKB43" s="47"/>
      <c r="AKC43" s="47"/>
      <c r="AKD43" s="47"/>
      <c r="AKE43" s="47"/>
      <c r="AKF43" s="47"/>
      <c r="AKG43" s="47"/>
      <c r="AKH43" s="47"/>
      <c r="AKI43" s="47"/>
      <c r="AKJ43" s="47"/>
      <c r="AKK43" s="47"/>
      <c r="AKL43" s="47"/>
      <c r="AKM43" s="47"/>
      <c r="AKN43" s="47"/>
      <c r="AKO43" s="47"/>
      <c r="AKP43" s="47"/>
      <c r="AKQ43" s="47"/>
      <c r="AKR43" s="47"/>
      <c r="AKS43" s="47"/>
      <c r="AKT43" s="47"/>
      <c r="AKU43" s="47"/>
      <c r="AKV43" s="47"/>
      <c r="AKW43" s="47"/>
      <c r="AKX43" s="47"/>
      <c r="AKY43" s="47"/>
      <c r="AKZ43" s="47"/>
      <c r="ALA43" s="47"/>
      <c r="ALB43" s="47"/>
      <c r="ALC43" s="47"/>
      <c r="ALD43" s="47"/>
      <c r="ALE43" s="47"/>
      <c r="ALF43" s="47"/>
      <c r="ALG43" s="47"/>
      <c r="ALH43" s="47"/>
      <c r="ALI43" s="47"/>
      <c r="ALJ43" s="47"/>
      <c r="ALK43" s="47"/>
      <c r="ALL43" s="47"/>
      <c r="ALM43" s="47"/>
      <c r="ALN43" s="47"/>
      <c r="ALO43" s="47"/>
      <c r="ALP43" s="47"/>
      <c r="ALQ43" s="47"/>
      <c r="ALR43" s="47"/>
      <c r="ALS43" s="47"/>
      <c r="ALT43" s="47"/>
      <c r="ALU43" s="47"/>
      <c r="ALV43" s="47"/>
      <c r="ALW43" s="47"/>
      <c r="ALX43" s="47"/>
      <c r="ALY43" s="47"/>
      <c r="ALZ43" s="47"/>
      <c r="AMA43" s="47"/>
      <c r="AMB43" s="47"/>
      <c r="AMC43" s="47"/>
      <c r="AMD43" s="47"/>
      <c r="AME43" s="47"/>
      <c r="AMF43" s="47"/>
      <c r="AMG43" s="47"/>
      <c r="AMH43" s="47"/>
      <c r="AMI43" s="47"/>
      <c r="AMJ43" s="47"/>
      <c r="AMK43" s="47"/>
      <c r="AML43" s="47"/>
      <c r="AMM43" s="47"/>
      <c r="AMN43" s="47"/>
      <c r="AMO43" s="47"/>
      <c r="AMP43" s="47"/>
      <c r="AMQ43" s="47"/>
      <c r="AMR43" s="47"/>
      <c r="AMS43" s="47"/>
      <c r="AMT43" s="47"/>
      <c r="AMU43" s="47"/>
      <c r="AMV43" s="47"/>
      <c r="AMW43" s="47"/>
      <c r="AMX43" s="47"/>
      <c r="AMY43" s="47"/>
      <c r="AMZ43" s="47"/>
      <c r="ANA43" s="47"/>
      <c r="ANB43" s="47"/>
      <c r="ANC43" s="47"/>
      <c r="AND43" s="47"/>
      <c r="ANE43" s="47"/>
      <c r="ANF43" s="47"/>
      <c r="ANG43" s="47"/>
      <c r="ANH43" s="47"/>
      <c r="ANI43" s="47"/>
      <c r="ANJ43" s="47"/>
      <c r="ANK43" s="47"/>
      <c r="ANL43" s="47"/>
      <c r="ANM43" s="47"/>
      <c r="ANN43" s="47"/>
      <c r="ANO43" s="47"/>
      <c r="ANP43" s="47"/>
      <c r="ANQ43" s="47"/>
      <c r="ANR43" s="47"/>
      <c r="ANS43" s="47"/>
      <c r="ANT43" s="47"/>
      <c r="ANU43" s="47"/>
      <c r="ANV43" s="47"/>
      <c r="ANW43" s="47"/>
      <c r="ANX43" s="47"/>
      <c r="ANY43" s="47"/>
      <c r="ANZ43" s="47"/>
      <c r="AOA43" s="47"/>
      <c r="AOB43" s="47"/>
      <c r="AOC43" s="47"/>
      <c r="AOD43" s="47"/>
      <c r="AOE43" s="47"/>
      <c r="AOF43" s="47"/>
      <c r="AOG43" s="47"/>
      <c r="AOH43" s="47"/>
      <c r="AOI43" s="47"/>
      <c r="AOJ43" s="47"/>
      <c r="AOK43" s="47"/>
      <c r="AOL43" s="47"/>
      <c r="AOM43" s="47"/>
      <c r="AON43" s="47"/>
      <c r="AOO43" s="47"/>
      <c r="AOP43" s="47"/>
      <c r="AOQ43" s="47"/>
      <c r="AOR43" s="47"/>
      <c r="AOS43" s="47"/>
      <c r="AOT43" s="47"/>
      <c r="AOU43" s="47"/>
      <c r="AOV43" s="47"/>
      <c r="AOW43" s="47"/>
      <c r="AOX43" s="47"/>
      <c r="AOY43" s="47"/>
      <c r="AOZ43" s="47"/>
      <c r="APA43" s="47"/>
      <c r="APB43" s="47"/>
      <c r="APC43" s="47"/>
      <c r="APD43" s="47"/>
      <c r="APE43" s="47"/>
      <c r="APF43" s="47"/>
      <c r="APG43" s="47"/>
      <c r="APH43" s="47"/>
      <c r="API43" s="47"/>
      <c r="APJ43" s="47"/>
      <c r="APK43" s="47"/>
      <c r="APL43" s="47"/>
      <c r="APM43" s="47"/>
      <c r="APN43" s="47"/>
      <c r="APO43" s="47"/>
      <c r="APP43" s="47"/>
      <c r="APQ43" s="47"/>
      <c r="APR43" s="47"/>
      <c r="APS43" s="47"/>
      <c r="APT43" s="47"/>
      <c r="APU43" s="47"/>
      <c r="APV43" s="47"/>
      <c r="APW43" s="47"/>
      <c r="APX43" s="47"/>
      <c r="APY43" s="47"/>
      <c r="APZ43" s="47"/>
      <c r="AQA43" s="47"/>
      <c r="AQB43" s="47"/>
      <c r="AQC43" s="47"/>
      <c r="AQD43" s="47"/>
      <c r="AQE43" s="47"/>
      <c r="AQF43" s="47"/>
      <c r="AQG43" s="47"/>
      <c r="AQH43" s="47"/>
      <c r="AQI43" s="47"/>
      <c r="AQJ43" s="47"/>
      <c r="AQK43" s="47"/>
      <c r="AQL43" s="47"/>
      <c r="AQM43" s="47"/>
      <c r="AQN43" s="47"/>
      <c r="AQO43" s="47"/>
      <c r="AQP43" s="47"/>
      <c r="AQQ43" s="47"/>
      <c r="AQR43" s="47"/>
      <c r="AQS43" s="47"/>
      <c r="AQT43" s="47"/>
      <c r="AQU43" s="47"/>
      <c r="AQV43" s="47"/>
      <c r="AQW43" s="47"/>
      <c r="AQX43" s="47"/>
      <c r="AQY43" s="47"/>
      <c r="AQZ43" s="47"/>
      <c r="ARA43" s="47"/>
      <c r="ARB43" s="47"/>
      <c r="ARC43" s="47"/>
      <c r="ARD43" s="47"/>
      <c r="ARE43" s="47"/>
      <c r="ARF43" s="47"/>
      <c r="ARG43" s="47"/>
      <c r="ARH43" s="47"/>
      <c r="ARI43" s="47"/>
      <c r="ARJ43" s="47"/>
      <c r="ARK43" s="47"/>
      <c r="ARL43" s="47"/>
      <c r="ARM43" s="47"/>
      <c r="ARN43" s="47"/>
      <c r="ARO43" s="47"/>
      <c r="ARP43" s="47"/>
      <c r="ARQ43" s="47"/>
      <c r="ARR43" s="47"/>
      <c r="ARS43" s="47"/>
      <c r="ART43" s="47"/>
      <c r="ARU43" s="47"/>
      <c r="ARV43" s="47"/>
      <c r="ARW43" s="47"/>
      <c r="ARX43" s="47"/>
      <c r="ARY43" s="47"/>
      <c r="ARZ43" s="47"/>
      <c r="ASA43" s="47"/>
      <c r="ASB43" s="47"/>
      <c r="ASC43" s="47"/>
      <c r="ASD43" s="47"/>
      <c r="ASE43" s="47"/>
      <c r="ASF43" s="47"/>
      <c r="ASG43" s="47"/>
      <c r="ASH43" s="47"/>
      <c r="ASI43" s="47"/>
      <c r="ASJ43" s="47"/>
      <c r="ASK43" s="47"/>
      <c r="ASL43" s="47"/>
      <c r="ASM43" s="47"/>
      <c r="ASN43" s="47"/>
      <c r="ASO43" s="47"/>
      <c r="ASP43" s="47"/>
      <c r="ASQ43" s="47"/>
      <c r="ASR43" s="47"/>
      <c r="ASS43" s="47"/>
      <c r="AST43" s="47"/>
      <c r="ASU43" s="47"/>
      <c r="ASV43" s="47"/>
      <c r="ASW43" s="47"/>
      <c r="ASX43" s="47"/>
      <c r="ASY43" s="47"/>
      <c r="ASZ43" s="47"/>
      <c r="ATA43" s="47"/>
      <c r="ATB43" s="47"/>
      <c r="ATC43" s="47"/>
      <c r="ATD43" s="47"/>
      <c r="ATE43" s="47"/>
      <c r="ATF43" s="47"/>
      <c r="ATG43" s="47"/>
      <c r="ATH43" s="47"/>
      <c r="ATI43" s="47"/>
      <c r="ATJ43" s="47"/>
      <c r="ATK43" s="47"/>
      <c r="ATL43" s="47"/>
      <c r="ATM43" s="47"/>
      <c r="ATN43" s="47"/>
      <c r="ATO43" s="47"/>
      <c r="ATP43" s="47"/>
      <c r="ATQ43" s="47"/>
      <c r="ATR43" s="47"/>
      <c r="ATS43" s="47"/>
      <c r="ATT43" s="47"/>
      <c r="ATU43" s="47"/>
      <c r="ATV43" s="47"/>
      <c r="ATW43" s="47"/>
      <c r="ATX43" s="47"/>
      <c r="ATY43" s="47"/>
      <c r="ATZ43" s="47"/>
      <c r="AUA43" s="47"/>
      <c r="AUB43" s="47"/>
      <c r="AUC43" s="47"/>
      <c r="AUD43" s="47"/>
      <c r="AUE43" s="47"/>
      <c r="AUF43" s="47"/>
      <c r="AUG43" s="47"/>
      <c r="AUH43" s="47"/>
      <c r="AUI43" s="47"/>
      <c r="AUJ43" s="47"/>
      <c r="AUK43" s="47"/>
      <c r="AUL43" s="47"/>
      <c r="AUM43" s="47"/>
      <c r="AUN43" s="47"/>
      <c r="AUO43" s="47"/>
      <c r="AUP43" s="47"/>
      <c r="AUQ43" s="47"/>
      <c r="AUR43" s="47"/>
      <c r="AUS43" s="47"/>
      <c r="AUT43" s="47"/>
      <c r="AUU43" s="47"/>
      <c r="AUV43" s="47"/>
      <c r="AUW43" s="47"/>
      <c r="AUX43" s="47"/>
      <c r="AUY43" s="47"/>
      <c r="AUZ43" s="47"/>
      <c r="AVA43" s="47"/>
      <c r="AVB43" s="47"/>
      <c r="AVC43" s="47"/>
      <c r="AVD43" s="47"/>
      <c r="AVE43" s="47"/>
      <c r="AVF43" s="47"/>
      <c r="AVG43" s="47"/>
      <c r="AVH43" s="47"/>
      <c r="AVI43" s="47"/>
      <c r="AVJ43" s="47"/>
      <c r="AVK43" s="47"/>
      <c r="AVL43" s="47"/>
      <c r="AVM43" s="47"/>
      <c r="AVN43" s="47"/>
      <c r="AVO43" s="47"/>
      <c r="AVP43" s="47"/>
      <c r="AVQ43" s="47"/>
      <c r="AVR43" s="47"/>
      <c r="AVS43" s="47"/>
      <c r="AVT43" s="47"/>
      <c r="AVU43" s="47"/>
      <c r="AVV43" s="47"/>
      <c r="AVW43" s="47"/>
      <c r="AVX43" s="47"/>
      <c r="AVY43" s="47"/>
      <c r="AVZ43" s="47"/>
      <c r="AWA43" s="47"/>
      <c r="AWB43" s="47"/>
      <c r="AWC43" s="47"/>
      <c r="AWD43" s="47"/>
      <c r="AWE43" s="47"/>
      <c r="AWF43" s="47"/>
      <c r="AWG43" s="47"/>
      <c r="AWH43" s="47"/>
      <c r="AWI43" s="47"/>
      <c r="AWJ43" s="47"/>
      <c r="AWK43" s="47"/>
      <c r="AWL43" s="47"/>
      <c r="AWM43" s="47"/>
      <c r="AWN43" s="47"/>
      <c r="AWO43" s="47"/>
      <c r="AWP43" s="47"/>
      <c r="AWQ43" s="47"/>
      <c r="AWR43" s="47"/>
      <c r="AWS43" s="47"/>
      <c r="AWT43" s="47"/>
      <c r="AWU43" s="47"/>
      <c r="AWV43" s="47"/>
      <c r="AWW43" s="47"/>
      <c r="AWX43" s="47"/>
      <c r="AWY43" s="47"/>
      <c r="AWZ43" s="47"/>
      <c r="AXA43" s="47"/>
      <c r="AXB43" s="47"/>
      <c r="AXC43" s="47"/>
      <c r="AXD43" s="47"/>
      <c r="AXE43" s="47"/>
      <c r="AXF43" s="47"/>
      <c r="AXG43" s="47"/>
      <c r="AXH43" s="47"/>
      <c r="AXI43" s="47"/>
      <c r="AXJ43" s="47"/>
      <c r="AXK43" s="47"/>
      <c r="AXL43" s="47"/>
      <c r="AXM43" s="47"/>
      <c r="AXN43" s="47"/>
      <c r="AXO43" s="47"/>
      <c r="AXP43" s="47"/>
      <c r="AXQ43" s="47"/>
      <c r="AXR43" s="47"/>
      <c r="AXS43" s="47"/>
      <c r="AXT43" s="47"/>
      <c r="AXU43" s="47"/>
      <c r="AXV43" s="47"/>
      <c r="AXW43" s="47"/>
      <c r="AXX43" s="47"/>
      <c r="AXY43" s="47"/>
      <c r="AXZ43" s="47"/>
      <c r="AYA43" s="47"/>
      <c r="AYB43" s="47"/>
      <c r="AYC43" s="47"/>
      <c r="AYD43" s="47"/>
      <c r="AYE43" s="47"/>
      <c r="AYF43" s="47"/>
      <c r="AYG43" s="47"/>
      <c r="AYH43" s="47"/>
      <c r="AYI43" s="47"/>
      <c r="AYJ43" s="47"/>
      <c r="AYK43" s="47"/>
      <c r="AYL43" s="47"/>
      <c r="AYM43" s="47"/>
      <c r="AYN43" s="47"/>
      <c r="AYO43" s="47"/>
      <c r="AYP43" s="47"/>
      <c r="AYQ43" s="47"/>
      <c r="AYR43" s="47"/>
      <c r="AYS43" s="47"/>
      <c r="AYT43" s="47"/>
      <c r="AYU43" s="47"/>
      <c r="AYV43" s="47"/>
      <c r="AYW43" s="47"/>
      <c r="AYX43" s="47"/>
      <c r="AYY43" s="47"/>
      <c r="AYZ43" s="47"/>
      <c r="AZA43" s="47"/>
      <c r="AZB43" s="47"/>
      <c r="AZC43" s="47"/>
      <c r="AZD43" s="47"/>
      <c r="AZE43" s="47"/>
      <c r="AZF43" s="47"/>
      <c r="AZG43" s="47"/>
      <c r="AZH43" s="47"/>
      <c r="AZI43" s="47"/>
      <c r="AZJ43" s="47"/>
      <c r="AZK43" s="47"/>
      <c r="AZL43" s="47"/>
      <c r="AZM43" s="47"/>
      <c r="AZN43" s="47"/>
      <c r="AZO43" s="47"/>
      <c r="AZP43" s="47"/>
      <c r="AZQ43" s="47"/>
      <c r="AZR43" s="47"/>
      <c r="AZS43" s="47"/>
      <c r="AZT43" s="47"/>
      <c r="AZU43" s="47"/>
      <c r="AZV43" s="47"/>
      <c r="AZW43" s="47"/>
      <c r="AZX43" s="47"/>
      <c r="AZY43" s="47"/>
      <c r="AZZ43" s="47"/>
      <c r="BAA43" s="47"/>
      <c r="BAB43" s="47"/>
      <c r="BAC43" s="47"/>
      <c r="BAD43" s="47"/>
      <c r="BAE43" s="47"/>
      <c r="BAF43" s="47"/>
      <c r="BAG43" s="47"/>
      <c r="BAH43" s="47"/>
      <c r="BAI43" s="47"/>
      <c r="BAJ43" s="47"/>
      <c r="BAK43" s="47"/>
      <c r="BAL43" s="47"/>
      <c r="BAM43" s="47"/>
      <c r="BAN43" s="47"/>
      <c r="BAO43" s="47"/>
      <c r="BAP43" s="47"/>
      <c r="BAQ43" s="47"/>
      <c r="BAR43" s="47"/>
      <c r="BAS43" s="47"/>
      <c r="BAT43" s="47"/>
      <c r="BAU43" s="47"/>
      <c r="BAV43" s="47"/>
      <c r="BAW43" s="47"/>
      <c r="BAX43" s="47"/>
      <c r="BAY43" s="47"/>
      <c r="BAZ43" s="47"/>
      <c r="BBA43" s="47"/>
      <c r="BBB43" s="47"/>
      <c r="BBC43" s="47"/>
      <c r="BBD43" s="47"/>
      <c r="BBE43" s="47"/>
      <c r="BBF43" s="47"/>
      <c r="BBG43" s="47"/>
      <c r="BBH43" s="47"/>
      <c r="BBI43" s="47"/>
      <c r="BBJ43" s="47"/>
      <c r="BBK43" s="47"/>
      <c r="BBL43" s="47"/>
      <c r="BBM43" s="47"/>
      <c r="BBN43" s="47"/>
      <c r="BBO43" s="47"/>
      <c r="BBP43" s="47"/>
      <c r="BBQ43" s="47"/>
      <c r="BBR43" s="47"/>
      <c r="BBS43" s="47"/>
      <c r="BBT43" s="47"/>
      <c r="BBU43" s="47"/>
      <c r="BBV43" s="47"/>
      <c r="BBW43" s="47"/>
      <c r="BBX43" s="47"/>
      <c r="BBY43" s="47"/>
      <c r="BBZ43" s="47"/>
      <c r="BCA43" s="47"/>
      <c r="BCB43" s="47"/>
      <c r="BCC43" s="47"/>
      <c r="BCD43" s="47"/>
      <c r="BCE43" s="47"/>
      <c r="BCF43" s="47"/>
      <c r="BCG43" s="47"/>
      <c r="BCH43" s="47"/>
      <c r="BCI43" s="47"/>
      <c r="BCJ43" s="47"/>
      <c r="BCK43" s="47"/>
      <c r="BCL43" s="47"/>
      <c r="BCM43" s="47"/>
      <c r="BCN43" s="47"/>
      <c r="BCO43" s="47"/>
      <c r="BCP43" s="47"/>
      <c r="BCQ43" s="47"/>
      <c r="BCR43" s="47"/>
      <c r="BCS43" s="47"/>
      <c r="BCT43" s="47"/>
      <c r="BCU43" s="47"/>
      <c r="BCV43" s="47"/>
      <c r="BCW43" s="47"/>
      <c r="BCX43" s="47"/>
      <c r="BCY43" s="47"/>
      <c r="BCZ43" s="47"/>
      <c r="BDA43" s="47"/>
      <c r="BDB43" s="47"/>
      <c r="BDC43" s="47"/>
      <c r="BDD43" s="47"/>
      <c r="BDE43" s="47"/>
      <c r="BDF43" s="47"/>
      <c r="BDG43" s="47"/>
      <c r="BDH43" s="47"/>
      <c r="BDI43" s="47"/>
      <c r="BDJ43" s="47"/>
      <c r="BDK43" s="47"/>
      <c r="BDL43" s="47"/>
      <c r="BDM43" s="47"/>
      <c r="BDN43" s="47"/>
      <c r="BDO43" s="47"/>
      <c r="BDP43" s="47"/>
      <c r="BDQ43" s="47"/>
      <c r="BDR43" s="47"/>
      <c r="BDS43" s="47"/>
      <c r="BDT43" s="47"/>
      <c r="BDU43" s="47"/>
      <c r="BDV43" s="47"/>
      <c r="BDW43" s="47"/>
      <c r="BDX43" s="47"/>
      <c r="BDY43" s="47"/>
      <c r="BDZ43" s="47"/>
      <c r="BEA43" s="47"/>
      <c r="BEB43" s="47"/>
      <c r="BEC43" s="47"/>
      <c r="BED43" s="47"/>
      <c r="BEE43" s="47"/>
      <c r="BEF43" s="47"/>
      <c r="BEG43" s="47"/>
      <c r="BEH43" s="47"/>
      <c r="BEI43" s="47"/>
      <c r="BEJ43" s="47"/>
      <c r="BEK43" s="47"/>
      <c r="BEL43" s="47"/>
      <c r="BEM43" s="47"/>
      <c r="BEN43" s="47"/>
      <c r="BEO43" s="47"/>
      <c r="BEP43" s="47"/>
      <c r="BEQ43" s="47"/>
      <c r="BER43" s="47"/>
      <c r="BES43" s="47"/>
      <c r="BET43" s="47"/>
      <c r="BEU43" s="47"/>
      <c r="BEV43" s="47"/>
      <c r="BEW43" s="47"/>
      <c r="BEX43" s="47"/>
      <c r="BEY43" s="47"/>
      <c r="BEZ43" s="47"/>
      <c r="BFA43" s="47"/>
      <c r="BFB43" s="47"/>
      <c r="BFC43" s="47"/>
      <c r="BFD43" s="47"/>
      <c r="BFE43" s="47"/>
      <c r="BFF43" s="47"/>
      <c r="BFG43" s="47"/>
      <c r="BFH43" s="47"/>
      <c r="BFI43" s="47"/>
      <c r="BFJ43" s="47"/>
      <c r="BFK43" s="47"/>
      <c r="BFL43" s="47"/>
      <c r="BFM43" s="47"/>
      <c r="BFN43" s="47"/>
      <c r="BFO43" s="47"/>
      <c r="BFP43" s="47"/>
      <c r="BFQ43" s="47"/>
      <c r="BFR43" s="47"/>
      <c r="BFS43" s="47"/>
      <c r="BFT43" s="47"/>
      <c r="BFU43" s="47"/>
      <c r="BFV43" s="47"/>
      <c r="BFW43" s="47"/>
      <c r="BFX43" s="47"/>
      <c r="BFY43" s="47"/>
      <c r="BFZ43" s="47"/>
      <c r="BGA43" s="47"/>
      <c r="BGB43" s="47"/>
      <c r="BGC43" s="47"/>
      <c r="BGD43" s="47"/>
      <c r="BGE43" s="47"/>
      <c r="BGF43" s="47"/>
      <c r="BGG43" s="47"/>
      <c r="BGH43" s="47"/>
      <c r="BGI43" s="47"/>
      <c r="BGJ43" s="47"/>
      <c r="BGK43" s="47"/>
      <c r="BGL43" s="47"/>
      <c r="BGM43" s="47"/>
      <c r="BGN43" s="47"/>
      <c r="BGO43" s="47"/>
      <c r="BGP43" s="47"/>
      <c r="BGQ43" s="47"/>
      <c r="BGR43" s="47"/>
      <c r="BGS43" s="47"/>
      <c r="BGT43" s="47"/>
      <c r="BGU43" s="47"/>
      <c r="BGV43" s="47"/>
      <c r="BGW43" s="47"/>
      <c r="BGX43" s="47"/>
      <c r="BGY43" s="47"/>
      <c r="BGZ43" s="47"/>
      <c r="BHA43" s="47"/>
      <c r="BHB43" s="47"/>
      <c r="BHC43" s="47"/>
      <c r="BHD43" s="47"/>
      <c r="BHE43" s="47"/>
      <c r="BHF43" s="47"/>
      <c r="BHG43" s="47"/>
      <c r="BHH43" s="47"/>
      <c r="BHI43" s="47"/>
      <c r="BHJ43" s="47"/>
      <c r="BHK43" s="47"/>
      <c r="BHL43" s="47"/>
      <c r="BHM43" s="47"/>
      <c r="BHN43" s="47"/>
      <c r="BHO43" s="47"/>
      <c r="BHP43" s="47"/>
      <c r="BHQ43" s="47"/>
      <c r="BHR43" s="47"/>
      <c r="BHS43" s="47"/>
      <c r="BHT43" s="47"/>
      <c r="BHU43" s="47"/>
      <c r="BHV43" s="47"/>
      <c r="BHW43" s="47"/>
      <c r="BHX43" s="47"/>
      <c r="BHY43" s="47"/>
      <c r="BHZ43" s="47"/>
      <c r="BIA43" s="47"/>
      <c r="BIB43" s="47"/>
      <c r="BIC43" s="47"/>
      <c r="BID43" s="47"/>
      <c r="BIE43" s="47"/>
      <c r="BIF43" s="47"/>
      <c r="BIG43" s="47"/>
      <c r="BIH43" s="47"/>
      <c r="BII43" s="47"/>
      <c r="BIJ43" s="47"/>
      <c r="BIK43" s="47"/>
      <c r="BIL43" s="47"/>
      <c r="BIM43" s="47"/>
      <c r="BIN43" s="47"/>
      <c r="BIO43" s="47"/>
      <c r="BIP43" s="47"/>
      <c r="BIQ43" s="47"/>
      <c r="BIR43" s="47"/>
      <c r="BIS43" s="47"/>
      <c r="BIT43" s="47"/>
      <c r="BIU43" s="47"/>
      <c r="BIV43" s="47"/>
      <c r="BIW43" s="47"/>
      <c r="BIX43" s="47"/>
      <c r="BIY43" s="47"/>
      <c r="BIZ43" s="47"/>
      <c r="BJA43" s="47"/>
      <c r="BJB43" s="47"/>
      <c r="BJC43" s="47"/>
      <c r="BJD43" s="47"/>
      <c r="BJE43" s="47"/>
      <c r="BJF43" s="47"/>
      <c r="BJG43" s="47"/>
      <c r="BJH43" s="47"/>
      <c r="BJI43" s="47"/>
      <c r="BJJ43" s="47"/>
      <c r="BJK43" s="47"/>
      <c r="BJL43" s="47"/>
      <c r="BJM43" s="47"/>
      <c r="BJN43" s="47"/>
      <c r="BJO43" s="47"/>
      <c r="BJP43" s="47"/>
      <c r="BJQ43" s="47"/>
      <c r="BJR43" s="47"/>
      <c r="BJS43" s="47"/>
      <c r="BJT43" s="47"/>
      <c r="BJU43" s="47"/>
      <c r="BJV43" s="47"/>
      <c r="BJW43" s="47"/>
      <c r="BJX43" s="47"/>
      <c r="BJY43" s="47"/>
      <c r="BJZ43" s="47"/>
      <c r="BKA43" s="47"/>
      <c r="BKB43" s="47"/>
      <c r="BKC43" s="47"/>
      <c r="BKD43" s="47"/>
      <c r="BKE43" s="47"/>
      <c r="BKF43" s="47"/>
      <c r="BKG43" s="47"/>
      <c r="BKH43" s="47"/>
      <c r="BKI43" s="47"/>
      <c r="BKJ43" s="47"/>
      <c r="BKK43" s="47"/>
      <c r="BKL43" s="47"/>
      <c r="BKM43" s="47"/>
      <c r="BKN43" s="47"/>
      <c r="BKO43" s="47"/>
      <c r="BKP43" s="47"/>
      <c r="BKQ43" s="47"/>
      <c r="BKR43" s="47"/>
      <c r="BKS43" s="47"/>
      <c r="BKT43" s="47"/>
      <c r="BKU43" s="47"/>
      <c r="BKV43" s="47"/>
      <c r="BKW43" s="47"/>
      <c r="BKX43" s="47"/>
      <c r="BKY43" s="47"/>
      <c r="BKZ43" s="47"/>
      <c r="BLA43" s="47"/>
      <c r="BLB43" s="47"/>
      <c r="BLC43" s="47"/>
      <c r="BLD43" s="47"/>
      <c r="BLE43" s="47"/>
      <c r="BLF43" s="47"/>
      <c r="BLG43" s="47"/>
      <c r="BLH43" s="47"/>
      <c r="BLI43" s="47"/>
      <c r="BLJ43" s="47"/>
      <c r="BLK43" s="47"/>
      <c r="BLL43" s="47"/>
      <c r="BLM43" s="47"/>
      <c r="BLN43" s="47"/>
      <c r="BLO43" s="47"/>
      <c r="BLP43" s="47"/>
      <c r="BLQ43" s="47"/>
      <c r="BLR43" s="47"/>
      <c r="BLS43" s="47"/>
      <c r="BLT43" s="47"/>
      <c r="BLU43" s="47"/>
      <c r="BLV43" s="47"/>
      <c r="BLW43" s="47"/>
      <c r="BLX43" s="47"/>
      <c r="BLY43" s="47"/>
      <c r="BLZ43" s="47"/>
      <c r="BMA43" s="47"/>
      <c r="BMB43" s="47"/>
      <c r="BMC43" s="47"/>
      <c r="BMD43" s="47"/>
      <c r="BME43" s="47"/>
      <c r="BMF43" s="47"/>
      <c r="BMG43" s="47"/>
      <c r="BMH43" s="47"/>
      <c r="BMI43" s="47"/>
      <c r="BMJ43" s="47"/>
      <c r="BMK43" s="47"/>
      <c r="BML43" s="47"/>
      <c r="BMM43" s="47"/>
      <c r="BMN43" s="47"/>
      <c r="BMO43" s="47"/>
      <c r="BMP43" s="47"/>
      <c r="BMQ43" s="47"/>
      <c r="BMR43" s="47"/>
      <c r="BMS43" s="47"/>
      <c r="BMT43" s="47"/>
      <c r="BMU43" s="47"/>
      <c r="BMV43" s="47"/>
      <c r="BMW43" s="47"/>
      <c r="BMX43" s="47"/>
      <c r="BMY43" s="47"/>
      <c r="BMZ43" s="47"/>
      <c r="BNA43" s="47"/>
      <c r="BNB43" s="47"/>
      <c r="BNC43" s="47"/>
      <c r="BND43" s="47"/>
      <c r="BNE43" s="47"/>
      <c r="BNF43" s="47"/>
      <c r="BNG43" s="47"/>
      <c r="BNH43" s="47"/>
      <c r="BNI43" s="47"/>
      <c r="BNJ43" s="47"/>
      <c r="BNK43" s="47"/>
      <c r="BNL43" s="47"/>
      <c r="BNM43" s="47"/>
      <c r="BNN43" s="47"/>
      <c r="BNO43" s="47"/>
      <c r="BNP43" s="47"/>
      <c r="BNQ43" s="47"/>
      <c r="BNR43" s="47"/>
      <c r="BNS43" s="47"/>
      <c r="BNT43" s="47"/>
      <c r="BNU43" s="47"/>
      <c r="BNV43" s="47"/>
      <c r="BNW43" s="47"/>
      <c r="BNX43" s="47"/>
      <c r="BNY43" s="47"/>
      <c r="BNZ43" s="47"/>
      <c r="BOA43" s="47"/>
      <c r="BOB43" s="47"/>
      <c r="BOC43" s="47"/>
      <c r="BOD43" s="47"/>
      <c r="BOE43" s="47"/>
      <c r="BOF43" s="47"/>
      <c r="BOG43" s="47"/>
      <c r="BOH43" s="47"/>
      <c r="BOI43" s="47"/>
      <c r="BOJ43" s="47"/>
      <c r="BOK43" s="47"/>
      <c r="BOL43" s="47"/>
      <c r="BOM43" s="47"/>
      <c r="BON43" s="47"/>
      <c r="BOO43" s="47"/>
      <c r="BOP43" s="47"/>
      <c r="BOQ43" s="47"/>
      <c r="BOR43" s="47"/>
      <c r="BOS43" s="47"/>
      <c r="BOT43" s="47"/>
      <c r="BOU43" s="47"/>
      <c r="BOV43" s="47"/>
      <c r="BOW43" s="47"/>
      <c r="BOX43" s="47"/>
      <c r="BOY43" s="47"/>
      <c r="BOZ43" s="47"/>
      <c r="BPA43" s="47"/>
      <c r="BPB43" s="47"/>
      <c r="BPC43" s="47"/>
      <c r="BPD43" s="47"/>
      <c r="BPE43" s="47"/>
      <c r="BPF43" s="47"/>
      <c r="BPG43" s="47"/>
      <c r="BPH43" s="47"/>
      <c r="BPI43" s="47"/>
      <c r="BPJ43" s="47"/>
      <c r="BPK43" s="47"/>
      <c r="BPL43" s="47"/>
      <c r="BPM43" s="47"/>
      <c r="BPN43" s="47"/>
      <c r="BPO43" s="47"/>
      <c r="BPP43" s="47"/>
      <c r="BPQ43" s="47"/>
      <c r="BPR43" s="47"/>
      <c r="BPS43" s="47"/>
      <c r="BPT43" s="47"/>
      <c r="BPU43" s="47"/>
      <c r="BPV43" s="47"/>
      <c r="BPW43" s="47"/>
      <c r="BPX43" s="47"/>
      <c r="BPY43" s="47"/>
      <c r="BPZ43" s="47"/>
      <c r="BQA43" s="47"/>
      <c r="BQB43" s="47"/>
      <c r="BQC43" s="47"/>
      <c r="BQD43" s="47"/>
      <c r="BQE43" s="47"/>
      <c r="BQF43" s="47"/>
      <c r="BQG43" s="47"/>
      <c r="BQH43" s="47"/>
      <c r="BQI43" s="47"/>
      <c r="BQJ43" s="47"/>
      <c r="BQK43" s="47"/>
      <c r="BQL43" s="47"/>
      <c r="BQM43" s="47"/>
      <c r="BQN43" s="47"/>
      <c r="BQO43" s="47"/>
      <c r="BQP43" s="47"/>
      <c r="BQQ43" s="47"/>
      <c r="BQR43" s="47"/>
      <c r="BQS43" s="47"/>
      <c r="BQT43" s="47"/>
      <c r="BQU43" s="47"/>
      <c r="BQV43" s="47"/>
      <c r="BQW43" s="47"/>
      <c r="BQX43" s="47"/>
      <c r="BQY43" s="47"/>
      <c r="BQZ43" s="47"/>
      <c r="BRA43" s="47"/>
      <c r="BRB43" s="47"/>
      <c r="BRC43" s="47"/>
      <c r="BRD43" s="47"/>
      <c r="BRE43" s="47"/>
      <c r="BRF43" s="47"/>
      <c r="BRG43" s="47"/>
      <c r="BRH43" s="47"/>
      <c r="BRI43" s="47"/>
      <c r="BRJ43" s="47"/>
      <c r="BRK43" s="47"/>
      <c r="BRL43" s="47"/>
      <c r="BRM43" s="47"/>
      <c r="BRN43" s="47"/>
      <c r="BRO43" s="47"/>
      <c r="BRP43" s="47"/>
      <c r="BRQ43" s="47"/>
      <c r="BRR43" s="47"/>
      <c r="BRS43" s="47"/>
      <c r="BRT43" s="47"/>
      <c r="BRU43" s="47"/>
      <c r="BRV43" s="47"/>
      <c r="BRW43" s="47"/>
      <c r="BRX43" s="47"/>
      <c r="BRY43" s="47"/>
      <c r="BRZ43" s="47"/>
      <c r="BSA43" s="47"/>
      <c r="BSB43" s="47"/>
      <c r="BSC43" s="47"/>
      <c r="BSD43" s="47"/>
      <c r="BSE43" s="47"/>
      <c r="BSF43" s="47"/>
      <c r="BSG43" s="47"/>
      <c r="BSH43" s="47"/>
      <c r="BSI43" s="47"/>
      <c r="BSJ43" s="47"/>
      <c r="BSK43" s="47"/>
      <c r="BSL43" s="47"/>
      <c r="BSM43" s="47"/>
      <c r="BSN43" s="47"/>
      <c r="BSO43" s="47"/>
      <c r="BSP43" s="47"/>
      <c r="BSQ43" s="47"/>
      <c r="BSR43" s="47"/>
      <c r="BSS43" s="47"/>
      <c r="BST43" s="47"/>
      <c r="BSU43" s="47"/>
      <c r="BSV43" s="47"/>
      <c r="BSW43" s="47"/>
      <c r="BSX43" s="47"/>
      <c r="BSY43" s="47"/>
      <c r="BSZ43" s="47"/>
      <c r="BTA43" s="47"/>
      <c r="BTB43" s="47"/>
      <c r="BTC43" s="47"/>
      <c r="BTD43" s="47"/>
      <c r="BTE43" s="47"/>
      <c r="BTF43" s="47"/>
      <c r="BTG43" s="47"/>
      <c r="BTH43" s="47"/>
      <c r="BTI43" s="47"/>
      <c r="BTJ43" s="47"/>
      <c r="BTK43" s="47"/>
      <c r="BTL43" s="47"/>
      <c r="BTM43" s="47"/>
      <c r="BTN43" s="47"/>
      <c r="BTO43" s="47"/>
      <c r="BTP43" s="47"/>
      <c r="BTQ43" s="47"/>
      <c r="BTR43" s="47"/>
      <c r="BTS43" s="47"/>
      <c r="BTT43" s="47"/>
      <c r="BTU43" s="47"/>
      <c r="BTV43" s="47"/>
      <c r="BTW43" s="47"/>
      <c r="BTX43" s="47"/>
      <c r="BTY43" s="47"/>
      <c r="BTZ43" s="47"/>
      <c r="BUA43" s="47"/>
      <c r="BUB43" s="47"/>
      <c r="BUC43" s="47"/>
      <c r="BUD43" s="47"/>
      <c r="BUE43" s="47"/>
      <c r="BUF43" s="47"/>
      <c r="BUG43" s="47"/>
      <c r="BUH43" s="47"/>
      <c r="BUI43" s="47"/>
      <c r="BUJ43" s="47"/>
      <c r="BUK43" s="47"/>
      <c r="BUL43" s="47"/>
      <c r="BUM43" s="47"/>
      <c r="BUN43" s="47"/>
      <c r="BUO43" s="47"/>
      <c r="BUP43" s="47"/>
      <c r="BUQ43" s="47"/>
      <c r="BUR43" s="47"/>
      <c r="BUS43" s="47"/>
      <c r="BUT43" s="47"/>
      <c r="BUU43" s="47"/>
      <c r="BUV43" s="47"/>
      <c r="BUW43" s="47"/>
      <c r="BUX43" s="47"/>
      <c r="BUY43" s="47"/>
      <c r="BUZ43" s="47"/>
      <c r="BVA43" s="47"/>
      <c r="BVB43" s="47"/>
      <c r="BVC43" s="47"/>
      <c r="BVD43" s="47"/>
      <c r="BVE43" s="47"/>
      <c r="BVF43" s="47"/>
      <c r="BVG43" s="47"/>
      <c r="BVH43" s="47"/>
      <c r="BVI43" s="47"/>
      <c r="BVJ43" s="47"/>
      <c r="BVK43" s="47"/>
      <c r="BVL43" s="47"/>
      <c r="BVM43" s="47"/>
      <c r="BVN43" s="47"/>
      <c r="BVO43" s="47"/>
      <c r="BVP43" s="47"/>
      <c r="BVQ43" s="47"/>
      <c r="BVR43" s="47"/>
      <c r="BVS43" s="47"/>
      <c r="BVT43" s="47"/>
      <c r="BVU43" s="47"/>
      <c r="BVV43" s="47"/>
      <c r="BVW43" s="47"/>
      <c r="BVX43" s="47"/>
      <c r="BVY43" s="47"/>
      <c r="BVZ43" s="47"/>
      <c r="BWA43" s="47"/>
      <c r="BWB43" s="47"/>
      <c r="BWC43" s="47"/>
      <c r="BWD43" s="47"/>
      <c r="BWE43" s="47"/>
      <c r="BWF43" s="47"/>
      <c r="BWG43" s="47"/>
      <c r="BWH43" s="47"/>
      <c r="BWI43" s="47"/>
      <c r="BWJ43" s="47"/>
      <c r="BWK43" s="47"/>
      <c r="BWL43" s="47"/>
      <c r="BWM43" s="47"/>
      <c r="BWN43" s="47"/>
      <c r="BWO43" s="47"/>
      <c r="BWP43" s="47"/>
      <c r="BWQ43" s="47"/>
      <c r="BWR43" s="47"/>
      <c r="BWS43" s="47"/>
      <c r="BWT43" s="47"/>
      <c r="BWU43" s="47"/>
      <c r="BWV43" s="47"/>
      <c r="BWW43" s="47"/>
      <c r="BWX43" s="47"/>
      <c r="BWY43" s="47"/>
      <c r="BWZ43" s="47"/>
      <c r="BXA43" s="47"/>
      <c r="BXB43" s="47"/>
      <c r="BXC43" s="47"/>
      <c r="BXD43" s="47"/>
      <c r="BXE43" s="47"/>
      <c r="BXF43" s="47"/>
      <c r="BXG43" s="47"/>
      <c r="BXH43" s="47"/>
      <c r="BXI43" s="47"/>
      <c r="BXJ43" s="47"/>
      <c r="BXK43" s="47"/>
      <c r="BXL43" s="47"/>
      <c r="BXM43" s="47"/>
      <c r="BXN43" s="47"/>
      <c r="BXO43" s="47"/>
      <c r="BXP43" s="47"/>
      <c r="BXQ43" s="47"/>
      <c r="BXR43" s="47"/>
      <c r="BXS43" s="47"/>
      <c r="BXT43" s="47"/>
      <c r="BXU43" s="47"/>
      <c r="BXV43" s="47"/>
      <c r="BXW43" s="47"/>
      <c r="BXX43" s="47"/>
      <c r="BXY43" s="47"/>
      <c r="BXZ43" s="47"/>
      <c r="BYA43" s="47"/>
      <c r="BYB43" s="47"/>
      <c r="BYC43" s="47"/>
      <c r="BYD43" s="47"/>
      <c r="BYE43" s="47"/>
      <c r="BYF43" s="47"/>
      <c r="BYG43" s="47"/>
      <c r="BYH43" s="47"/>
      <c r="BYI43" s="47"/>
      <c r="BYJ43" s="47"/>
      <c r="BYK43" s="47"/>
      <c r="BYL43" s="47"/>
      <c r="BYM43" s="47"/>
      <c r="BYN43" s="47"/>
      <c r="BYO43" s="47"/>
      <c r="BYP43" s="47"/>
      <c r="BYQ43" s="47"/>
      <c r="BYR43" s="47"/>
      <c r="BYS43" s="47"/>
      <c r="BYT43" s="47"/>
      <c r="BYU43" s="47"/>
      <c r="BYV43" s="47"/>
      <c r="BYW43" s="47"/>
      <c r="BYX43" s="47"/>
      <c r="BYY43" s="47"/>
      <c r="BYZ43" s="47"/>
      <c r="BZA43" s="47"/>
      <c r="BZB43" s="47"/>
      <c r="BZC43" s="47"/>
      <c r="BZD43" s="47"/>
      <c r="BZE43" s="47"/>
      <c r="BZF43" s="47"/>
      <c r="BZG43" s="47"/>
      <c r="BZH43" s="47"/>
      <c r="BZI43" s="47"/>
      <c r="BZJ43" s="47"/>
      <c r="BZK43" s="47"/>
      <c r="BZL43" s="47"/>
      <c r="BZM43" s="47"/>
      <c r="BZN43" s="47"/>
      <c r="BZO43" s="47"/>
      <c r="BZP43" s="47"/>
      <c r="BZQ43" s="47"/>
      <c r="BZR43" s="47"/>
      <c r="BZS43" s="47"/>
      <c r="BZT43" s="47"/>
      <c r="BZU43" s="47"/>
      <c r="BZV43" s="47"/>
      <c r="BZW43" s="47"/>
      <c r="BZX43" s="47"/>
      <c r="BZY43" s="47"/>
      <c r="BZZ43" s="47"/>
      <c r="CAA43" s="47"/>
      <c r="CAB43" s="47"/>
      <c r="CAC43" s="47"/>
      <c r="CAD43" s="47"/>
      <c r="CAE43" s="47"/>
      <c r="CAF43" s="47"/>
      <c r="CAG43" s="47"/>
      <c r="CAH43" s="47"/>
      <c r="CAI43" s="47"/>
      <c r="CAJ43" s="47"/>
      <c r="CAK43" s="47"/>
      <c r="CAL43" s="47"/>
      <c r="CAM43" s="47"/>
      <c r="CAN43" s="47"/>
      <c r="CAO43" s="47"/>
      <c r="CAP43" s="47"/>
      <c r="CAQ43" s="47"/>
      <c r="CAR43" s="47"/>
      <c r="CAS43" s="47"/>
      <c r="CAT43" s="47"/>
      <c r="CAU43" s="47"/>
      <c r="CAV43" s="47"/>
      <c r="CAW43" s="47"/>
      <c r="CAX43" s="47"/>
      <c r="CAY43" s="47"/>
      <c r="CAZ43" s="47"/>
      <c r="CBA43" s="47"/>
      <c r="CBB43" s="47"/>
      <c r="CBC43" s="47"/>
      <c r="CBD43" s="47"/>
      <c r="CBE43" s="47"/>
      <c r="CBF43" s="47"/>
      <c r="CBG43" s="47"/>
      <c r="CBH43" s="47"/>
      <c r="CBI43" s="47"/>
      <c r="CBJ43" s="47"/>
      <c r="CBK43" s="47"/>
      <c r="CBL43" s="47"/>
      <c r="CBM43" s="47"/>
      <c r="CBN43" s="47"/>
      <c r="CBO43" s="47"/>
      <c r="CBP43" s="47"/>
      <c r="CBQ43" s="47"/>
      <c r="CBR43" s="47"/>
      <c r="CBS43" s="47"/>
      <c r="CBT43" s="47"/>
      <c r="CBU43" s="47"/>
      <c r="CBV43" s="47"/>
      <c r="CBW43" s="47"/>
      <c r="CBX43" s="47"/>
      <c r="CBY43" s="47"/>
      <c r="CBZ43" s="47"/>
      <c r="CCA43" s="47"/>
      <c r="CCB43" s="47"/>
      <c r="CCC43" s="47"/>
      <c r="CCD43" s="47"/>
      <c r="CCE43" s="47"/>
      <c r="CCF43" s="47"/>
      <c r="CCG43" s="47"/>
      <c r="CCH43" s="47"/>
      <c r="CCI43" s="47"/>
      <c r="CCJ43" s="47"/>
      <c r="CCK43" s="47"/>
      <c r="CCL43" s="47"/>
      <c r="CCM43" s="47"/>
      <c r="CCN43" s="47"/>
      <c r="CCO43" s="47"/>
      <c r="CCP43" s="47"/>
      <c r="CCQ43" s="47"/>
      <c r="CCR43" s="47"/>
      <c r="CCS43" s="47"/>
      <c r="CCT43" s="47"/>
      <c r="CCU43" s="47"/>
      <c r="CCV43" s="47"/>
      <c r="CCW43" s="47"/>
      <c r="CCX43" s="47"/>
      <c r="CCY43" s="47"/>
      <c r="CCZ43" s="47"/>
      <c r="CDA43" s="47"/>
      <c r="CDB43" s="47"/>
      <c r="CDC43" s="47"/>
      <c r="CDD43" s="47"/>
      <c r="CDE43" s="47"/>
      <c r="CDF43" s="47"/>
      <c r="CDG43" s="47"/>
      <c r="CDH43" s="47"/>
      <c r="CDI43" s="47"/>
      <c r="CDJ43" s="47"/>
      <c r="CDK43" s="47"/>
      <c r="CDL43" s="47"/>
      <c r="CDM43" s="47"/>
      <c r="CDN43" s="47"/>
      <c r="CDO43" s="47"/>
      <c r="CDP43" s="47"/>
      <c r="CDQ43" s="47"/>
      <c r="CDR43" s="47"/>
      <c r="CDS43" s="47"/>
      <c r="CDT43" s="47"/>
      <c r="CDU43" s="47"/>
      <c r="CDV43" s="47"/>
      <c r="CDW43" s="47"/>
      <c r="CDX43" s="47"/>
      <c r="CDY43" s="47"/>
      <c r="CDZ43" s="47"/>
      <c r="CEA43" s="47"/>
      <c r="CEB43" s="47"/>
      <c r="CEC43" s="47"/>
      <c r="CED43" s="47"/>
      <c r="CEE43" s="47"/>
      <c r="CEF43" s="47"/>
      <c r="CEG43" s="47"/>
      <c r="CEH43" s="47"/>
      <c r="CEI43" s="47"/>
      <c r="CEJ43" s="47"/>
      <c r="CEK43" s="47"/>
      <c r="CEL43" s="47"/>
      <c r="CEM43" s="47"/>
      <c r="CEN43" s="47"/>
      <c r="CEO43" s="47"/>
      <c r="CEP43" s="47"/>
      <c r="CEQ43" s="47"/>
      <c r="CER43" s="47"/>
      <c r="CES43" s="47"/>
      <c r="CET43" s="47"/>
      <c r="CEU43" s="47"/>
      <c r="CEV43" s="47"/>
      <c r="CEW43" s="47"/>
      <c r="CEX43" s="47"/>
      <c r="CEY43" s="47"/>
      <c r="CEZ43" s="47"/>
      <c r="CFA43" s="47"/>
      <c r="CFB43" s="47"/>
      <c r="CFC43" s="47"/>
      <c r="CFD43" s="47"/>
      <c r="CFE43" s="47"/>
      <c r="CFF43" s="47"/>
      <c r="CFG43" s="47"/>
      <c r="CFH43" s="47"/>
      <c r="CFI43" s="47"/>
      <c r="CFJ43" s="47"/>
      <c r="CFK43" s="47"/>
      <c r="CFL43" s="47"/>
      <c r="CFM43" s="47"/>
      <c r="CFN43" s="47"/>
      <c r="CFO43" s="47"/>
      <c r="CFP43" s="47"/>
      <c r="CFQ43" s="47"/>
      <c r="CFR43" s="47"/>
      <c r="CFS43" s="47"/>
      <c r="CFT43" s="47"/>
      <c r="CFU43" s="47"/>
      <c r="CFV43" s="47"/>
      <c r="CFW43" s="47"/>
      <c r="CFX43" s="47"/>
      <c r="CFY43" s="47"/>
      <c r="CFZ43" s="47"/>
      <c r="CGA43" s="47"/>
      <c r="CGB43" s="47"/>
      <c r="CGC43" s="47"/>
      <c r="CGD43" s="47"/>
      <c r="CGE43" s="47"/>
      <c r="CGF43" s="47"/>
      <c r="CGG43" s="47"/>
      <c r="CGH43" s="47"/>
      <c r="CGI43" s="47"/>
      <c r="CGJ43" s="47"/>
      <c r="CGK43" s="47"/>
      <c r="CGL43" s="47"/>
      <c r="CGM43" s="47"/>
      <c r="CGN43" s="47"/>
      <c r="CGO43" s="47"/>
      <c r="CGP43" s="47"/>
      <c r="CGQ43" s="47"/>
      <c r="CGR43" s="47"/>
      <c r="CGS43" s="47"/>
      <c r="CGT43" s="47"/>
      <c r="CGU43" s="47"/>
      <c r="CGV43" s="47"/>
      <c r="CGW43" s="47"/>
      <c r="CGX43" s="47"/>
      <c r="CGY43" s="47"/>
      <c r="CGZ43" s="47"/>
      <c r="CHA43" s="47"/>
      <c r="CHB43" s="47"/>
      <c r="CHC43" s="47"/>
      <c r="CHD43" s="47"/>
      <c r="CHE43" s="47"/>
      <c r="CHF43" s="47"/>
      <c r="CHG43" s="47"/>
      <c r="CHH43" s="47"/>
      <c r="CHI43" s="47"/>
      <c r="CHJ43" s="47"/>
      <c r="CHK43" s="47"/>
      <c r="CHL43" s="47"/>
      <c r="CHM43" s="47"/>
      <c r="CHN43" s="47"/>
      <c r="CHO43" s="47"/>
      <c r="CHP43" s="47"/>
      <c r="CHQ43" s="47"/>
      <c r="CHR43" s="47"/>
      <c r="CHS43" s="47"/>
      <c r="CHT43" s="47"/>
      <c r="CHU43" s="47"/>
      <c r="CHV43" s="47"/>
      <c r="CHW43" s="47"/>
      <c r="CHX43" s="47"/>
      <c r="CHY43" s="47"/>
      <c r="CHZ43" s="47"/>
      <c r="CIA43" s="47"/>
      <c r="CIB43" s="47"/>
      <c r="CIC43" s="47"/>
      <c r="CID43" s="47"/>
      <c r="CIE43" s="47"/>
      <c r="CIF43" s="47"/>
      <c r="CIG43" s="47"/>
      <c r="CIH43" s="47"/>
      <c r="CII43" s="47"/>
      <c r="CIJ43" s="47"/>
      <c r="CIK43" s="47"/>
      <c r="CIL43" s="47"/>
      <c r="CIM43" s="47"/>
      <c r="CIN43" s="47"/>
      <c r="CIO43" s="47"/>
      <c r="CIP43" s="47"/>
      <c r="CIQ43" s="47"/>
      <c r="CIR43" s="47"/>
      <c r="CIS43" s="47"/>
      <c r="CIT43" s="47"/>
      <c r="CIU43" s="47"/>
      <c r="CIV43" s="47"/>
      <c r="CIW43" s="47"/>
      <c r="CIX43" s="47"/>
      <c r="CIY43" s="47"/>
      <c r="CIZ43" s="47"/>
      <c r="CJA43" s="47"/>
      <c r="CJB43" s="47"/>
      <c r="CJC43" s="47"/>
      <c r="CJD43" s="47"/>
      <c r="CJE43" s="47"/>
      <c r="CJF43" s="47"/>
      <c r="CJG43" s="47"/>
      <c r="CJH43" s="47"/>
      <c r="CJI43" s="47"/>
      <c r="CJJ43" s="47"/>
      <c r="CJK43" s="47"/>
      <c r="CJL43" s="47"/>
      <c r="CJM43" s="47"/>
      <c r="CJN43" s="47"/>
      <c r="CJO43" s="47"/>
      <c r="CJP43" s="47"/>
      <c r="CJQ43" s="47"/>
      <c r="CJR43" s="47"/>
      <c r="CJS43" s="47"/>
      <c r="CJT43" s="47"/>
      <c r="CJU43" s="47"/>
      <c r="CJV43" s="47"/>
      <c r="CJW43" s="47"/>
      <c r="CJX43" s="47"/>
      <c r="CJY43" s="47"/>
      <c r="CJZ43" s="47"/>
      <c r="CKA43" s="47"/>
      <c r="CKB43" s="47"/>
      <c r="CKC43" s="47"/>
      <c r="CKD43" s="47"/>
      <c r="CKE43" s="47"/>
      <c r="CKF43" s="47"/>
      <c r="CKG43" s="47"/>
      <c r="CKH43" s="47"/>
      <c r="CKI43" s="47"/>
      <c r="CKJ43" s="47"/>
      <c r="CKK43" s="47"/>
      <c r="CKL43" s="47"/>
      <c r="CKM43" s="47"/>
      <c r="CKN43" s="47"/>
      <c r="CKO43" s="47"/>
      <c r="CKP43" s="47"/>
      <c r="CKQ43" s="47"/>
      <c r="CKR43" s="47"/>
      <c r="CKS43" s="47"/>
      <c r="CKT43" s="47"/>
      <c r="CKU43" s="47"/>
      <c r="CKV43" s="47"/>
      <c r="CKW43" s="47"/>
      <c r="CKX43" s="47"/>
      <c r="CKY43" s="47"/>
      <c r="CKZ43" s="47"/>
      <c r="CLA43" s="47"/>
      <c r="CLB43" s="47"/>
      <c r="CLC43" s="47"/>
      <c r="CLD43" s="47"/>
      <c r="CLE43" s="47"/>
      <c r="CLF43" s="47"/>
      <c r="CLG43" s="47"/>
      <c r="CLH43" s="47"/>
      <c r="CLI43" s="47"/>
      <c r="CLJ43" s="47"/>
      <c r="CLK43" s="47"/>
      <c r="CLL43" s="47"/>
      <c r="CLM43" s="47"/>
      <c r="CLN43" s="47"/>
      <c r="CLO43" s="47"/>
      <c r="CLP43" s="47"/>
      <c r="CLQ43" s="47"/>
      <c r="CLR43" s="47"/>
      <c r="CLS43" s="47"/>
      <c r="CLT43" s="47"/>
      <c r="CLU43" s="47"/>
      <c r="CLV43" s="47"/>
      <c r="CLW43" s="47"/>
      <c r="CLX43" s="47"/>
      <c r="CLY43" s="47"/>
      <c r="CLZ43" s="47"/>
      <c r="CMA43" s="47"/>
      <c r="CMB43" s="47"/>
      <c r="CMC43" s="47"/>
      <c r="CMD43" s="47"/>
      <c r="CME43" s="47"/>
      <c r="CMF43" s="47"/>
      <c r="CMG43" s="47"/>
      <c r="CMH43" s="47"/>
      <c r="CMI43" s="47"/>
      <c r="CMJ43" s="47"/>
      <c r="CMK43" s="47"/>
      <c r="CML43" s="47"/>
      <c r="CMM43" s="47"/>
      <c r="CMN43" s="47"/>
      <c r="CMO43" s="47"/>
      <c r="CMP43" s="47"/>
      <c r="CMQ43" s="47"/>
      <c r="CMR43" s="47"/>
      <c r="CMS43" s="47"/>
      <c r="CMT43" s="47"/>
      <c r="CMU43" s="47"/>
      <c r="CMV43" s="47"/>
      <c r="CMW43" s="47"/>
      <c r="CMX43" s="47"/>
      <c r="CMY43" s="47"/>
      <c r="CMZ43" s="47"/>
      <c r="CNA43" s="47"/>
      <c r="CNB43" s="47"/>
      <c r="CNC43" s="47"/>
      <c r="CND43" s="47"/>
      <c r="CNE43" s="47"/>
      <c r="CNF43" s="47"/>
      <c r="CNG43" s="47"/>
      <c r="CNH43" s="47"/>
      <c r="CNI43" s="47"/>
      <c r="CNJ43" s="47"/>
      <c r="CNK43" s="47"/>
      <c r="CNL43" s="47"/>
      <c r="CNM43" s="47"/>
      <c r="CNN43" s="47"/>
      <c r="CNO43" s="47"/>
      <c r="CNP43" s="47"/>
      <c r="CNQ43" s="47"/>
      <c r="CNR43" s="47"/>
      <c r="CNS43" s="47"/>
      <c r="CNT43" s="47"/>
      <c r="CNU43" s="47"/>
      <c r="CNV43" s="47"/>
      <c r="CNW43" s="47"/>
      <c r="CNX43" s="47"/>
      <c r="CNY43" s="47"/>
      <c r="CNZ43" s="47"/>
      <c r="COA43" s="47"/>
      <c r="COB43" s="47"/>
      <c r="COC43" s="47"/>
      <c r="COD43" s="47"/>
      <c r="COE43" s="47"/>
      <c r="COF43" s="47"/>
      <c r="COG43" s="47"/>
      <c r="COH43" s="47"/>
      <c r="COI43" s="47"/>
      <c r="COJ43" s="47"/>
      <c r="COK43" s="47"/>
      <c r="COL43" s="47"/>
      <c r="COM43" s="47"/>
      <c r="CON43" s="47"/>
      <c r="COO43" s="47"/>
      <c r="COP43" s="47"/>
      <c r="COQ43" s="47"/>
      <c r="COR43" s="47"/>
      <c r="COS43" s="47"/>
      <c r="COT43" s="47"/>
      <c r="COU43" s="47"/>
      <c r="COV43" s="47"/>
      <c r="COW43" s="47"/>
      <c r="COX43" s="47"/>
      <c r="COY43" s="47"/>
      <c r="COZ43" s="47"/>
      <c r="CPA43" s="47"/>
      <c r="CPB43" s="47"/>
      <c r="CPC43" s="47"/>
      <c r="CPD43" s="47"/>
      <c r="CPE43" s="47"/>
      <c r="CPF43" s="47"/>
      <c r="CPG43" s="47"/>
      <c r="CPH43" s="47"/>
      <c r="CPI43" s="47"/>
      <c r="CPJ43" s="47"/>
      <c r="CPK43" s="47"/>
      <c r="CPL43" s="47"/>
      <c r="CPM43" s="47"/>
      <c r="CPN43" s="47"/>
      <c r="CPO43" s="47"/>
      <c r="CPP43" s="47"/>
      <c r="CPQ43" s="47"/>
      <c r="CPR43" s="47"/>
      <c r="CPS43" s="47"/>
      <c r="CPT43" s="47"/>
      <c r="CPU43" s="47"/>
      <c r="CPV43" s="47"/>
      <c r="CPW43" s="47"/>
      <c r="CPX43" s="47"/>
      <c r="CPY43" s="47"/>
      <c r="CPZ43" s="47"/>
      <c r="CQA43" s="47"/>
      <c r="CQB43" s="47"/>
      <c r="CQC43" s="47"/>
      <c r="CQD43" s="47"/>
      <c r="CQE43" s="47"/>
      <c r="CQF43" s="47"/>
      <c r="CQG43" s="47"/>
      <c r="CQH43" s="47"/>
      <c r="CQI43" s="47"/>
      <c r="CQJ43" s="47"/>
      <c r="CQK43" s="47"/>
      <c r="CQL43" s="47"/>
      <c r="CQM43" s="47"/>
      <c r="CQN43" s="47"/>
      <c r="CQO43" s="47"/>
      <c r="CQP43" s="47"/>
      <c r="CQQ43" s="47"/>
      <c r="CQR43" s="47"/>
      <c r="CQS43" s="47"/>
      <c r="CQT43" s="47"/>
      <c r="CQU43" s="47"/>
      <c r="CQV43" s="47"/>
      <c r="CQW43" s="47"/>
      <c r="CQX43" s="47"/>
      <c r="CQY43" s="47"/>
      <c r="CQZ43" s="47"/>
      <c r="CRA43" s="47"/>
      <c r="CRB43" s="47"/>
      <c r="CRC43" s="47"/>
      <c r="CRD43" s="47"/>
      <c r="CRE43" s="47"/>
      <c r="CRF43" s="47"/>
      <c r="CRG43" s="47"/>
      <c r="CRH43" s="47"/>
      <c r="CRI43" s="47"/>
      <c r="CRJ43" s="47"/>
      <c r="CRK43" s="47"/>
      <c r="CRL43" s="47"/>
      <c r="CRM43" s="47"/>
      <c r="CRN43" s="47"/>
      <c r="CRO43" s="47"/>
      <c r="CRP43" s="47"/>
      <c r="CRQ43" s="47"/>
      <c r="CRR43" s="47"/>
      <c r="CRS43" s="47"/>
      <c r="CRT43" s="47"/>
      <c r="CRU43" s="47"/>
      <c r="CRV43" s="47"/>
      <c r="CRW43" s="47"/>
      <c r="CRX43" s="47"/>
      <c r="CRY43" s="47"/>
      <c r="CRZ43" s="47"/>
      <c r="CSA43" s="47"/>
      <c r="CSB43" s="47"/>
      <c r="CSC43" s="47"/>
      <c r="CSD43" s="47"/>
      <c r="CSE43" s="47"/>
      <c r="CSF43" s="47"/>
      <c r="CSG43" s="47"/>
      <c r="CSH43" s="47"/>
      <c r="CSI43" s="47"/>
      <c r="CSJ43" s="47"/>
      <c r="CSK43" s="47"/>
      <c r="CSL43" s="47"/>
      <c r="CSM43" s="47"/>
      <c r="CSN43" s="47"/>
      <c r="CSO43" s="47"/>
      <c r="CSP43" s="47"/>
      <c r="CSQ43" s="47"/>
      <c r="CSR43" s="47"/>
      <c r="CSS43" s="47"/>
      <c r="CST43" s="47"/>
      <c r="CSU43" s="47"/>
      <c r="CSV43" s="47"/>
      <c r="CSW43" s="47"/>
      <c r="CSX43" s="47"/>
      <c r="CSY43" s="47"/>
      <c r="CSZ43" s="47"/>
      <c r="CTA43" s="47"/>
      <c r="CTB43" s="47"/>
      <c r="CTC43" s="47"/>
      <c r="CTD43" s="47"/>
      <c r="CTE43" s="47"/>
      <c r="CTF43" s="47"/>
      <c r="CTG43" s="47"/>
      <c r="CTH43" s="47"/>
      <c r="CTI43" s="47"/>
      <c r="CTJ43" s="47"/>
      <c r="CTK43" s="47"/>
      <c r="CTL43" s="47"/>
      <c r="CTM43" s="47"/>
      <c r="CTN43" s="47"/>
      <c r="CTO43" s="47"/>
      <c r="CTP43" s="47"/>
      <c r="CTQ43" s="47"/>
      <c r="CTR43" s="47"/>
      <c r="CTS43" s="47"/>
      <c r="CTT43" s="47"/>
      <c r="CTU43" s="47"/>
      <c r="CTV43" s="47"/>
      <c r="CTW43" s="47"/>
      <c r="CTX43" s="47"/>
      <c r="CTY43" s="47"/>
      <c r="CTZ43" s="47"/>
      <c r="CUA43" s="47"/>
      <c r="CUB43" s="47"/>
      <c r="CUC43" s="47"/>
      <c r="CUD43" s="47"/>
      <c r="CUE43" s="47"/>
      <c r="CUF43" s="47"/>
      <c r="CUG43" s="47"/>
      <c r="CUH43" s="47"/>
      <c r="CUI43" s="47"/>
      <c r="CUJ43" s="47"/>
      <c r="CUK43" s="47"/>
      <c r="CUL43" s="47"/>
      <c r="CUM43" s="47"/>
      <c r="CUN43" s="47"/>
      <c r="CUO43" s="47"/>
      <c r="CUP43" s="47"/>
      <c r="CUQ43" s="47"/>
      <c r="CUR43" s="47"/>
      <c r="CUS43" s="47"/>
      <c r="CUT43" s="47"/>
      <c r="CUU43" s="47"/>
      <c r="CUV43" s="47"/>
      <c r="CUW43" s="47"/>
      <c r="CUX43" s="47"/>
      <c r="CUY43" s="47"/>
      <c r="CUZ43" s="47"/>
      <c r="CVA43" s="47"/>
      <c r="CVB43" s="47"/>
      <c r="CVC43" s="47"/>
      <c r="CVD43" s="47"/>
      <c r="CVE43" s="47"/>
      <c r="CVF43" s="47"/>
      <c r="CVG43" s="47"/>
      <c r="CVH43" s="47"/>
      <c r="CVI43" s="47"/>
      <c r="CVJ43" s="47"/>
      <c r="CVK43" s="47"/>
      <c r="CVL43" s="47"/>
      <c r="CVM43" s="47"/>
      <c r="CVN43" s="47"/>
      <c r="CVO43" s="47"/>
      <c r="CVP43" s="47"/>
      <c r="CVQ43" s="47"/>
      <c r="CVR43" s="47"/>
      <c r="CVS43" s="47"/>
      <c r="CVT43" s="47"/>
      <c r="CVU43" s="47"/>
      <c r="CVV43" s="47"/>
      <c r="CVW43" s="47"/>
      <c r="CVX43" s="47"/>
      <c r="CVY43" s="47"/>
      <c r="CVZ43" s="47"/>
      <c r="CWA43" s="47"/>
      <c r="CWB43" s="47"/>
      <c r="CWC43" s="47"/>
      <c r="CWD43" s="47"/>
      <c r="CWE43" s="47"/>
      <c r="CWF43" s="47"/>
      <c r="CWG43" s="47"/>
      <c r="CWH43" s="47"/>
      <c r="CWI43" s="47"/>
      <c r="CWJ43" s="47"/>
      <c r="CWK43" s="47"/>
      <c r="CWL43" s="47"/>
      <c r="CWM43" s="47"/>
      <c r="CWN43" s="47"/>
      <c r="CWO43" s="47"/>
      <c r="CWP43" s="47"/>
      <c r="CWQ43" s="47"/>
      <c r="CWR43" s="47"/>
      <c r="CWS43" s="47"/>
      <c r="CWT43" s="47"/>
      <c r="CWU43" s="47"/>
      <c r="CWV43" s="47"/>
      <c r="CWW43" s="47"/>
      <c r="CWX43" s="47"/>
      <c r="CWY43" s="47"/>
      <c r="CWZ43" s="47"/>
      <c r="CXA43" s="47"/>
      <c r="CXB43" s="47"/>
      <c r="CXC43" s="47"/>
      <c r="CXD43" s="47"/>
      <c r="CXE43" s="47"/>
      <c r="CXF43" s="47"/>
      <c r="CXG43" s="47"/>
      <c r="CXH43" s="47"/>
      <c r="CXI43" s="47"/>
      <c r="CXJ43" s="47"/>
      <c r="CXK43" s="47"/>
      <c r="CXL43" s="47"/>
      <c r="CXM43" s="47"/>
      <c r="CXN43" s="47"/>
      <c r="CXO43" s="47"/>
      <c r="CXP43" s="47"/>
      <c r="CXQ43" s="47"/>
      <c r="CXR43" s="47"/>
      <c r="CXS43" s="47"/>
      <c r="CXT43" s="47"/>
      <c r="CXU43" s="47"/>
      <c r="CXV43" s="47"/>
      <c r="CXW43" s="47"/>
      <c r="CXX43" s="47"/>
      <c r="CXY43" s="47"/>
      <c r="CXZ43" s="47"/>
      <c r="CYA43" s="47"/>
      <c r="CYB43" s="47"/>
      <c r="CYC43" s="47"/>
      <c r="CYD43" s="47"/>
      <c r="CYE43" s="47"/>
      <c r="CYF43" s="47"/>
      <c r="CYG43" s="47"/>
      <c r="CYH43" s="47"/>
      <c r="CYI43" s="47"/>
      <c r="CYJ43" s="47"/>
      <c r="CYK43" s="47"/>
      <c r="CYL43" s="47"/>
      <c r="CYM43" s="47"/>
      <c r="CYN43" s="47"/>
      <c r="CYO43" s="47"/>
      <c r="CYP43" s="47"/>
      <c r="CYQ43" s="47"/>
      <c r="CYR43" s="47"/>
      <c r="CYS43" s="47"/>
      <c r="CYT43" s="47"/>
      <c r="CYU43" s="47"/>
      <c r="CYV43" s="47"/>
      <c r="CYW43" s="47"/>
      <c r="CYX43" s="47"/>
      <c r="CYY43" s="47"/>
      <c r="CYZ43" s="47"/>
      <c r="CZA43" s="47"/>
      <c r="CZB43" s="47"/>
      <c r="CZC43" s="47"/>
      <c r="CZD43" s="47"/>
      <c r="CZE43" s="47"/>
      <c r="CZF43" s="47"/>
      <c r="CZG43" s="47"/>
      <c r="CZH43" s="47"/>
      <c r="CZI43" s="47"/>
      <c r="CZJ43" s="47"/>
      <c r="CZK43" s="47"/>
      <c r="CZL43" s="47"/>
      <c r="CZM43" s="47"/>
      <c r="CZN43" s="47"/>
      <c r="CZO43" s="47"/>
      <c r="CZP43" s="47"/>
      <c r="CZQ43" s="47"/>
      <c r="CZR43" s="47"/>
      <c r="CZS43" s="47"/>
      <c r="CZT43" s="47"/>
      <c r="CZU43" s="47"/>
      <c r="CZV43" s="47"/>
      <c r="CZW43" s="47"/>
      <c r="CZX43" s="47"/>
      <c r="CZY43" s="47"/>
      <c r="CZZ43" s="47"/>
      <c r="DAA43" s="47"/>
      <c r="DAB43" s="47"/>
      <c r="DAC43" s="47"/>
      <c r="DAD43" s="47"/>
      <c r="DAE43" s="47"/>
      <c r="DAF43" s="47"/>
      <c r="DAG43" s="47"/>
      <c r="DAH43" s="47"/>
      <c r="DAI43" s="47"/>
      <c r="DAJ43" s="47"/>
      <c r="DAK43" s="47"/>
      <c r="DAL43" s="47"/>
      <c r="DAM43" s="47"/>
      <c r="DAN43" s="47"/>
      <c r="DAO43" s="47"/>
      <c r="DAP43" s="47"/>
      <c r="DAQ43" s="47"/>
      <c r="DAR43" s="47"/>
      <c r="DAS43" s="47"/>
      <c r="DAT43" s="47"/>
      <c r="DAU43" s="47"/>
      <c r="DAV43" s="47"/>
      <c r="DAW43" s="47"/>
      <c r="DAX43" s="47"/>
      <c r="DAY43" s="47"/>
      <c r="DAZ43" s="47"/>
      <c r="DBA43" s="47"/>
      <c r="DBB43" s="47"/>
      <c r="DBC43" s="47"/>
      <c r="DBD43" s="47"/>
      <c r="DBE43" s="47"/>
      <c r="DBF43" s="47"/>
      <c r="DBG43" s="47"/>
      <c r="DBH43" s="47"/>
      <c r="DBI43" s="47"/>
      <c r="DBJ43" s="47"/>
      <c r="DBK43" s="47"/>
      <c r="DBL43" s="47"/>
      <c r="DBM43" s="47"/>
      <c r="DBN43" s="47"/>
      <c r="DBO43" s="47"/>
      <c r="DBP43" s="47"/>
      <c r="DBQ43" s="47"/>
      <c r="DBR43" s="47"/>
      <c r="DBS43" s="47"/>
      <c r="DBT43" s="47"/>
      <c r="DBU43" s="47"/>
      <c r="DBV43" s="47"/>
      <c r="DBW43" s="47"/>
      <c r="DBX43" s="47"/>
      <c r="DBY43" s="47"/>
      <c r="DBZ43" s="47"/>
      <c r="DCA43" s="47"/>
      <c r="DCB43" s="47"/>
      <c r="DCC43" s="47"/>
      <c r="DCD43" s="47"/>
      <c r="DCE43" s="47"/>
      <c r="DCF43" s="47"/>
      <c r="DCG43" s="47"/>
      <c r="DCH43" s="47"/>
      <c r="DCI43" s="47"/>
      <c r="DCJ43" s="47"/>
      <c r="DCK43" s="47"/>
      <c r="DCL43" s="47"/>
      <c r="DCM43" s="47"/>
      <c r="DCN43" s="47"/>
      <c r="DCO43" s="47"/>
      <c r="DCP43" s="47"/>
      <c r="DCQ43" s="47"/>
      <c r="DCR43" s="47"/>
      <c r="DCS43" s="47"/>
      <c r="DCT43" s="47"/>
      <c r="DCU43" s="47"/>
      <c r="DCV43" s="47"/>
      <c r="DCW43" s="47"/>
      <c r="DCX43" s="47"/>
      <c r="DCY43" s="47"/>
      <c r="DCZ43" s="47"/>
      <c r="DDA43" s="47"/>
      <c r="DDB43" s="47"/>
      <c r="DDC43" s="47"/>
      <c r="DDD43" s="47"/>
      <c r="DDE43" s="47"/>
      <c r="DDF43" s="47"/>
      <c r="DDG43" s="47"/>
      <c r="DDH43" s="47"/>
      <c r="DDI43" s="47"/>
      <c r="DDJ43" s="47"/>
      <c r="DDK43" s="47"/>
      <c r="DDL43" s="47"/>
      <c r="DDM43" s="47"/>
      <c r="DDN43" s="47"/>
      <c r="DDO43" s="47"/>
      <c r="DDP43" s="47"/>
      <c r="DDQ43" s="47"/>
      <c r="DDR43" s="47"/>
      <c r="DDS43" s="47"/>
      <c r="DDT43" s="47"/>
      <c r="DDU43" s="47"/>
      <c r="DDV43" s="47"/>
      <c r="DDW43" s="47"/>
      <c r="DDX43" s="47"/>
      <c r="DDY43" s="47"/>
      <c r="DDZ43" s="47"/>
      <c r="DEA43" s="47"/>
      <c r="DEB43" s="47"/>
      <c r="DEC43" s="47"/>
      <c r="DED43" s="47"/>
      <c r="DEE43" s="47"/>
      <c r="DEF43" s="47"/>
      <c r="DEG43" s="47"/>
      <c r="DEH43" s="47"/>
      <c r="DEI43" s="47"/>
      <c r="DEJ43" s="47"/>
      <c r="DEK43" s="47"/>
      <c r="DEL43" s="47"/>
      <c r="DEM43" s="47"/>
      <c r="DEN43" s="47"/>
      <c r="DEO43" s="47"/>
      <c r="DEP43" s="47"/>
      <c r="DEQ43" s="47"/>
      <c r="DER43" s="47"/>
      <c r="DES43" s="47"/>
      <c r="DET43" s="47"/>
      <c r="DEU43" s="47"/>
      <c r="DEV43" s="47"/>
      <c r="DEW43" s="47"/>
      <c r="DEX43" s="47"/>
      <c r="DEY43" s="47"/>
      <c r="DEZ43" s="47"/>
      <c r="DFA43" s="47"/>
      <c r="DFB43" s="47"/>
      <c r="DFC43" s="47"/>
      <c r="DFD43" s="47"/>
      <c r="DFE43" s="47"/>
      <c r="DFF43" s="47"/>
      <c r="DFG43" s="47"/>
      <c r="DFH43" s="47"/>
      <c r="DFI43" s="47"/>
      <c r="DFJ43" s="47"/>
      <c r="DFK43" s="47"/>
      <c r="DFL43" s="47"/>
      <c r="DFM43" s="47"/>
      <c r="DFN43" s="47"/>
      <c r="DFO43" s="47"/>
      <c r="DFP43" s="47"/>
      <c r="DFQ43" s="47"/>
      <c r="DFR43" s="47"/>
      <c r="DFS43" s="47"/>
      <c r="DFT43" s="47"/>
      <c r="DFU43" s="47"/>
      <c r="DFV43" s="47"/>
      <c r="DFW43" s="47"/>
      <c r="DFX43" s="47"/>
      <c r="DFY43" s="47"/>
      <c r="DFZ43" s="47"/>
      <c r="DGA43" s="47"/>
      <c r="DGB43" s="47"/>
      <c r="DGC43" s="47"/>
      <c r="DGD43" s="47"/>
      <c r="DGE43" s="47"/>
      <c r="DGF43" s="47"/>
      <c r="DGG43" s="47"/>
      <c r="DGH43" s="47"/>
      <c r="DGI43" s="47"/>
      <c r="DGJ43" s="47"/>
      <c r="DGK43" s="47"/>
      <c r="DGL43" s="47"/>
      <c r="DGM43" s="47"/>
      <c r="DGN43" s="47"/>
      <c r="DGO43" s="47"/>
      <c r="DGP43" s="47"/>
      <c r="DGQ43" s="47"/>
      <c r="DGR43" s="47"/>
      <c r="DGS43" s="47"/>
      <c r="DGT43" s="47"/>
      <c r="DGU43" s="47"/>
      <c r="DGV43" s="47"/>
      <c r="DGW43" s="47"/>
      <c r="DGX43" s="47"/>
      <c r="DGY43" s="47"/>
      <c r="DGZ43" s="47"/>
      <c r="DHA43" s="47"/>
      <c r="DHB43" s="47"/>
      <c r="DHC43" s="47"/>
      <c r="DHD43" s="47"/>
      <c r="DHE43" s="47"/>
      <c r="DHF43" s="47"/>
      <c r="DHG43" s="47"/>
      <c r="DHH43" s="47"/>
      <c r="DHI43" s="47"/>
      <c r="DHJ43" s="47"/>
      <c r="DHK43" s="47"/>
      <c r="DHL43" s="47"/>
      <c r="DHM43" s="47"/>
      <c r="DHN43" s="47"/>
      <c r="DHO43" s="47"/>
      <c r="DHP43" s="47"/>
      <c r="DHQ43" s="47"/>
      <c r="DHR43" s="47"/>
      <c r="DHS43" s="47"/>
      <c r="DHT43" s="47"/>
      <c r="DHU43" s="47"/>
      <c r="DHV43" s="47"/>
      <c r="DHW43" s="47"/>
      <c r="DHX43" s="47"/>
      <c r="DHY43" s="47"/>
      <c r="DHZ43" s="47"/>
      <c r="DIA43" s="47"/>
      <c r="DIB43" s="47"/>
      <c r="DIC43" s="47"/>
      <c r="DID43" s="47"/>
      <c r="DIE43" s="47"/>
      <c r="DIF43" s="47"/>
      <c r="DIG43" s="47"/>
      <c r="DIH43" s="47"/>
      <c r="DII43" s="47"/>
      <c r="DIJ43" s="47"/>
      <c r="DIK43" s="47"/>
      <c r="DIL43" s="47"/>
      <c r="DIM43" s="47"/>
      <c r="DIN43" s="47"/>
      <c r="DIO43" s="47"/>
      <c r="DIP43" s="47"/>
      <c r="DIQ43" s="47"/>
      <c r="DIR43" s="47"/>
      <c r="DIS43" s="47"/>
      <c r="DIT43" s="47"/>
      <c r="DIU43" s="47"/>
      <c r="DIV43" s="47"/>
      <c r="DIW43" s="47"/>
      <c r="DIX43" s="47"/>
      <c r="DIY43" s="47"/>
      <c r="DIZ43" s="47"/>
      <c r="DJA43" s="47"/>
      <c r="DJB43" s="47"/>
      <c r="DJC43" s="47"/>
      <c r="DJD43" s="47"/>
      <c r="DJE43" s="47"/>
      <c r="DJF43" s="47"/>
      <c r="DJG43" s="47"/>
      <c r="DJH43" s="47"/>
      <c r="DJI43" s="47"/>
      <c r="DJJ43" s="47"/>
      <c r="DJK43" s="47"/>
      <c r="DJL43" s="47"/>
      <c r="DJM43" s="47"/>
      <c r="DJN43" s="47"/>
      <c r="DJO43" s="47"/>
      <c r="DJP43" s="47"/>
      <c r="DJQ43" s="47"/>
      <c r="DJR43" s="47"/>
      <c r="DJS43" s="47"/>
      <c r="DJT43" s="47"/>
      <c r="DJU43" s="47"/>
      <c r="DJV43" s="47"/>
      <c r="DJW43" s="47"/>
      <c r="DJX43" s="47"/>
      <c r="DJY43" s="47"/>
      <c r="DJZ43" s="47"/>
      <c r="DKA43" s="47"/>
      <c r="DKB43" s="47"/>
      <c r="DKC43" s="47"/>
      <c r="DKD43" s="47"/>
      <c r="DKE43" s="47"/>
      <c r="DKF43" s="47"/>
      <c r="DKG43" s="47"/>
      <c r="DKH43" s="47"/>
      <c r="DKI43" s="47"/>
      <c r="DKJ43" s="47"/>
      <c r="DKK43" s="47"/>
      <c r="DKL43" s="47"/>
      <c r="DKM43" s="47"/>
      <c r="DKN43" s="47"/>
      <c r="DKO43" s="47"/>
      <c r="DKP43" s="47"/>
      <c r="DKQ43" s="47"/>
      <c r="DKR43" s="47"/>
      <c r="DKS43" s="47"/>
      <c r="DKT43" s="47"/>
      <c r="DKU43" s="47"/>
      <c r="DKV43" s="47"/>
      <c r="DKW43" s="47"/>
      <c r="DKX43" s="47"/>
      <c r="DKY43" s="47"/>
      <c r="DKZ43" s="47"/>
      <c r="DLA43" s="47"/>
      <c r="DLB43" s="47"/>
      <c r="DLC43" s="47"/>
      <c r="DLD43" s="47"/>
      <c r="DLE43" s="47"/>
      <c r="DLF43" s="47"/>
      <c r="DLG43" s="47"/>
      <c r="DLH43" s="47"/>
      <c r="DLI43" s="47"/>
      <c r="DLJ43" s="47"/>
      <c r="DLK43" s="47"/>
      <c r="DLL43" s="47"/>
      <c r="DLM43" s="47"/>
      <c r="DLN43" s="47"/>
      <c r="DLO43" s="47"/>
      <c r="DLP43" s="47"/>
      <c r="DLQ43" s="47"/>
      <c r="DLR43" s="47"/>
      <c r="DLS43" s="47"/>
      <c r="DLT43" s="47"/>
      <c r="DLU43" s="47"/>
      <c r="DLV43" s="47"/>
      <c r="DLW43" s="47"/>
      <c r="DLX43" s="47"/>
      <c r="DLY43" s="47"/>
      <c r="DLZ43" s="47"/>
      <c r="DMA43" s="47"/>
      <c r="DMB43" s="47"/>
      <c r="DMC43" s="47"/>
      <c r="DMD43" s="47"/>
      <c r="DME43" s="47"/>
      <c r="DMF43" s="47"/>
      <c r="DMG43" s="47"/>
      <c r="DMH43" s="47"/>
      <c r="DMI43" s="47"/>
      <c r="DMJ43" s="47"/>
      <c r="DMK43" s="47"/>
      <c r="DML43" s="47"/>
      <c r="DMM43" s="47"/>
      <c r="DMN43" s="47"/>
      <c r="DMO43" s="47"/>
      <c r="DMP43" s="47"/>
      <c r="DMQ43" s="47"/>
      <c r="DMR43" s="47"/>
      <c r="DMS43" s="47"/>
      <c r="DMT43" s="47"/>
      <c r="DMU43" s="47"/>
      <c r="DMV43" s="47"/>
      <c r="DMW43" s="47"/>
      <c r="DMX43" s="47"/>
      <c r="DMY43" s="47"/>
      <c r="DMZ43" s="47"/>
      <c r="DNA43" s="47"/>
      <c r="DNB43" s="47"/>
      <c r="DNC43" s="47"/>
      <c r="DND43" s="47"/>
      <c r="DNE43" s="47"/>
      <c r="DNF43" s="47"/>
      <c r="DNG43" s="47"/>
      <c r="DNH43" s="47"/>
      <c r="DNI43" s="47"/>
      <c r="DNJ43" s="47"/>
      <c r="DNK43" s="47"/>
      <c r="DNL43" s="47"/>
      <c r="DNM43" s="47"/>
      <c r="DNN43" s="47"/>
      <c r="DNO43" s="47"/>
      <c r="DNP43" s="47"/>
      <c r="DNQ43" s="47"/>
      <c r="DNR43" s="47"/>
      <c r="DNS43" s="47"/>
      <c r="DNT43" s="47"/>
      <c r="DNU43" s="47"/>
      <c r="DNV43" s="47"/>
      <c r="DNW43" s="47"/>
      <c r="DNX43" s="47"/>
      <c r="DNY43" s="47"/>
      <c r="DNZ43" s="47"/>
      <c r="DOA43" s="47"/>
      <c r="DOB43" s="47"/>
      <c r="DOC43" s="47"/>
      <c r="DOD43" s="47"/>
      <c r="DOE43" s="47"/>
      <c r="DOF43" s="47"/>
      <c r="DOG43" s="47"/>
      <c r="DOH43" s="47"/>
      <c r="DOI43" s="47"/>
      <c r="DOJ43" s="47"/>
      <c r="DOK43" s="47"/>
      <c r="DOL43" s="47"/>
      <c r="DOM43" s="47"/>
      <c r="DON43" s="47"/>
      <c r="DOO43" s="47"/>
      <c r="DOP43" s="47"/>
      <c r="DOQ43" s="47"/>
      <c r="DOR43" s="47"/>
      <c r="DOS43" s="47"/>
      <c r="DOT43" s="47"/>
      <c r="DOU43" s="47"/>
      <c r="DOV43" s="47"/>
      <c r="DOW43" s="47"/>
      <c r="DOX43" s="47"/>
      <c r="DOY43" s="47"/>
      <c r="DOZ43" s="47"/>
      <c r="DPA43" s="47"/>
      <c r="DPB43" s="47"/>
      <c r="DPC43" s="47"/>
      <c r="DPD43" s="47"/>
      <c r="DPE43" s="47"/>
      <c r="DPF43" s="47"/>
      <c r="DPG43" s="47"/>
      <c r="DPH43" s="47"/>
      <c r="DPI43" s="47"/>
      <c r="DPJ43" s="47"/>
      <c r="DPK43" s="47"/>
      <c r="DPL43" s="47"/>
      <c r="DPM43" s="47"/>
      <c r="DPN43" s="47"/>
      <c r="DPO43" s="47"/>
      <c r="DPP43" s="47"/>
      <c r="DPQ43" s="47"/>
      <c r="DPR43" s="47"/>
      <c r="DPS43" s="47"/>
      <c r="DPT43" s="47"/>
      <c r="DPU43" s="47"/>
      <c r="DPV43" s="47"/>
      <c r="DPW43" s="47"/>
      <c r="DPX43" s="47"/>
      <c r="DPY43" s="47"/>
      <c r="DPZ43" s="47"/>
      <c r="DQA43" s="47"/>
      <c r="DQB43" s="47"/>
      <c r="DQC43" s="47"/>
      <c r="DQD43" s="47"/>
      <c r="DQE43" s="47"/>
      <c r="DQF43" s="47"/>
      <c r="DQG43" s="47"/>
      <c r="DQH43" s="47"/>
      <c r="DQI43" s="47"/>
      <c r="DQJ43" s="47"/>
      <c r="DQK43" s="47"/>
      <c r="DQL43" s="47"/>
      <c r="DQM43" s="47"/>
      <c r="DQN43" s="47"/>
      <c r="DQO43" s="47"/>
      <c r="DQP43" s="47"/>
      <c r="DQQ43" s="47"/>
      <c r="DQR43" s="47"/>
      <c r="DQS43" s="47"/>
      <c r="DQT43" s="47"/>
      <c r="DQU43" s="47"/>
      <c r="DQV43" s="47"/>
      <c r="DQW43" s="47"/>
      <c r="DQX43" s="47"/>
      <c r="DQY43" s="47"/>
      <c r="DQZ43" s="47"/>
      <c r="DRA43" s="47"/>
      <c r="DRB43" s="47"/>
      <c r="DRC43" s="47"/>
      <c r="DRD43" s="47"/>
      <c r="DRE43" s="47"/>
      <c r="DRF43" s="47"/>
      <c r="DRG43" s="47"/>
      <c r="DRH43" s="47"/>
      <c r="DRI43" s="47"/>
      <c r="DRJ43" s="47"/>
      <c r="DRK43" s="47"/>
      <c r="DRL43" s="47"/>
      <c r="DRM43" s="47"/>
      <c r="DRN43" s="47"/>
      <c r="DRO43" s="47"/>
      <c r="DRP43" s="47"/>
      <c r="DRQ43" s="47"/>
      <c r="DRR43" s="47"/>
      <c r="DRS43" s="47"/>
      <c r="DRT43" s="47"/>
      <c r="DRU43" s="47"/>
      <c r="DRV43" s="47"/>
      <c r="DRW43" s="47"/>
      <c r="DRX43" s="47"/>
      <c r="DRY43" s="47"/>
      <c r="DRZ43" s="47"/>
      <c r="DSA43" s="47"/>
      <c r="DSB43" s="47"/>
      <c r="DSC43" s="47"/>
      <c r="DSD43" s="47"/>
      <c r="DSE43" s="47"/>
      <c r="DSF43" s="47"/>
      <c r="DSG43" s="47"/>
      <c r="DSH43" s="47"/>
      <c r="DSI43" s="47"/>
      <c r="DSJ43" s="47"/>
      <c r="DSK43" s="47"/>
      <c r="DSL43" s="47"/>
      <c r="DSM43" s="47"/>
      <c r="DSN43" s="47"/>
      <c r="DSO43" s="47"/>
      <c r="DSP43" s="47"/>
      <c r="DSQ43" s="47"/>
      <c r="DSR43" s="47"/>
      <c r="DSS43" s="47"/>
      <c r="DST43" s="47"/>
      <c r="DSU43" s="47"/>
      <c r="DSV43" s="47"/>
      <c r="DSW43" s="47"/>
      <c r="DSX43" s="47"/>
      <c r="DSY43" s="47"/>
      <c r="DSZ43" s="47"/>
      <c r="DTA43" s="47"/>
      <c r="DTB43" s="47"/>
      <c r="DTC43" s="47"/>
      <c r="DTD43" s="47"/>
      <c r="DTE43" s="47"/>
      <c r="DTF43" s="47"/>
      <c r="DTG43" s="47"/>
      <c r="DTH43" s="47"/>
      <c r="DTI43" s="47"/>
      <c r="DTJ43" s="47"/>
      <c r="DTK43" s="47"/>
      <c r="DTL43" s="47"/>
      <c r="DTM43" s="47"/>
      <c r="DTN43" s="47"/>
      <c r="DTO43" s="47"/>
      <c r="DTP43" s="47"/>
      <c r="DTQ43" s="47"/>
      <c r="DTR43" s="47"/>
      <c r="DTS43" s="47"/>
      <c r="DTT43" s="47"/>
      <c r="DTU43" s="47"/>
      <c r="DTV43" s="47"/>
      <c r="DTW43" s="47"/>
      <c r="DTX43" s="47"/>
      <c r="DTY43" s="47"/>
      <c r="DTZ43" s="47"/>
      <c r="DUA43" s="47"/>
      <c r="DUB43" s="47"/>
      <c r="DUC43" s="47"/>
      <c r="DUD43" s="47"/>
      <c r="DUE43" s="47"/>
      <c r="DUF43" s="47"/>
      <c r="DUG43" s="47"/>
      <c r="DUH43" s="47"/>
      <c r="DUI43" s="47"/>
      <c r="DUJ43" s="47"/>
      <c r="DUK43" s="47"/>
      <c r="DUL43" s="47"/>
      <c r="DUM43" s="47"/>
      <c r="DUN43" s="47"/>
      <c r="DUO43" s="47"/>
      <c r="DUP43" s="47"/>
      <c r="DUQ43" s="47"/>
      <c r="DUR43" s="47"/>
      <c r="DUS43" s="47"/>
      <c r="DUT43" s="47"/>
      <c r="DUU43" s="47"/>
      <c r="DUV43" s="47"/>
      <c r="DUW43" s="47"/>
      <c r="DUX43" s="47"/>
      <c r="DUY43" s="47"/>
      <c r="DUZ43" s="47"/>
      <c r="DVA43" s="47"/>
      <c r="DVB43" s="47"/>
      <c r="DVC43" s="47"/>
      <c r="DVD43" s="47"/>
      <c r="DVE43" s="47"/>
      <c r="DVF43" s="47"/>
      <c r="DVG43" s="47"/>
      <c r="DVH43" s="47"/>
      <c r="DVI43" s="47"/>
      <c r="DVJ43" s="47"/>
      <c r="DVK43" s="47"/>
      <c r="DVL43" s="47"/>
      <c r="DVM43" s="47"/>
      <c r="DVN43" s="47"/>
      <c r="DVO43" s="47"/>
      <c r="DVP43" s="47"/>
      <c r="DVQ43" s="47"/>
      <c r="DVR43" s="47"/>
      <c r="DVS43" s="47"/>
      <c r="DVT43" s="47"/>
      <c r="DVU43" s="47"/>
      <c r="DVV43" s="47"/>
      <c r="DVW43" s="47"/>
      <c r="DVX43" s="47"/>
      <c r="DVY43" s="47"/>
      <c r="DVZ43" s="47"/>
      <c r="DWA43" s="47"/>
      <c r="DWB43" s="47"/>
      <c r="DWC43" s="47"/>
      <c r="DWD43" s="47"/>
      <c r="DWE43" s="47"/>
      <c r="DWF43" s="47"/>
      <c r="DWG43" s="47"/>
      <c r="DWH43" s="47"/>
      <c r="DWI43" s="47"/>
      <c r="DWJ43" s="47"/>
      <c r="DWK43" s="47"/>
      <c r="DWL43" s="47"/>
      <c r="DWM43" s="47"/>
      <c r="DWN43" s="47"/>
      <c r="DWO43" s="47"/>
      <c r="DWP43" s="47"/>
      <c r="DWQ43" s="47"/>
      <c r="DWR43" s="47"/>
      <c r="DWS43" s="47"/>
      <c r="DWT43" s="47"/>
      <c r="DWU43" s="47"/>
      <c r="DWV43" s="47"/>
      <c r="DWW43" s="47"/>
      <c r="DWX43" s="47"/>
      <c r="DWY43" s="47"/>
      <c r="DWZ43" s="47"/>
      <c r="DXA43" s="47"/>
      <c r="DXB43" s="47"/>
      <c r="DXC43" s="47"/>
      <c r="DXD43" s="47"/>
      <c r="DXE43" s="47"/>
      <c r="DXF43" s="47"/>
      <c r="DXG43" s="47"/>
      <c r="DXH43" s="47"/>
      <c r="DXI43" s="47"/>
      <c r="DXJ43" s="47"/>
      <c r="DXK43" s="47"/>
      <c r="DXL43" s="47"/>
      <c r="DXM43" s="47"/>
      <c r="DXN43" s="47"/>
      <c r="DXO43" s="47"/>
      <c r="DXP43" s="47"/>
      <c r="DXQ43" s="47"/>
      <c r="DXR43" s="47"/>
      <c r="DXS43" s="47"/>
      <c r="DXT43" s="47"/>
      <c r="DXU43" s="47"/>
      <c r="DXV43" s="47"/>
      <c r="DXW43" s="47"/>
      <c r="DXX43" s="47"/>
      <c r="DXY43" s="47"/>
      <c r="DXZ43" s="47"/>
      <c r="DYA43" s="47"/>
      <c r="DYB43" s="47"/>
      <c r="DYC43" s="47"/>
      <c r="DYD43" s="47"/>
      <c r="DYE43" s="47"/>
      <c r="DYF43" s="47"/>
      <c r="DYG43" s="47"/>
      <c r="DYH43" s="47"/>
      <c r="DYI43" s="47"/>
      <c r="DYJ43" s="47"/>
      <c r="DYK43" s="47"/>
      <c r="DYL43" s="47"/>
      <c r="DYM43" s="47"/>
      <c r="DYN43" s="47"/>
      <c r="DYO43" s="47"/>
      <c r="DYP43" s="47"/>
      <c r="DYQ43" s="47"/>
      <c r="DYR43" s="47"/>
      <c r="DYS43" s="47"/>
      <c r="DYT43" s="47"/>
      <c r="DYU43" s="47"/>
      <c r="DYV43" s="47"/>
      <c r="DYW43" s="47"/>
      <c r="DYX43" s="47"/>
      <c r="DYY43" s="47"/>
      <c r="DYZ43" s="47"/>
      <c r="DZA43" s="47"/>
      <c r="DZB43" s="47"/>
      <c r="DZC43" s="47"/>
      <c r="DZD43" s="47"/>
      <c r="DZE43" s="47"/>
      <c r="DZF43" s="47"/>
      <c r="DZG43" s="47"/>
      <c r="DZH43" s="47"/>
      <c r="DZI43" s="47"/>
      <c r="DZJ43" s="47"/>
      <c r="DZK43" s="47"/>
      <c r="DZL43" s="47"/>
      <c r="DZM43" s="47"/>
      <c r="DZN43" s="47"/>
      <c r="DZO43" s="47"/>
      <c r="DZP43" s="47"/>
      <c r="DZQ43" s="47"/>
      <c r="DZR43" s="47"/>
      <c r="DZS43" s="47"/>
      <c r="DZT43" s="47"/>
      <c r="DZU43" s="47"/>
      <c r="DZV43" s="47"/>
      <c r="DZW43" s="47"/>
      <c r="DZX43" s="47"/>
      <c r="DZY43" s="47"/>
      <c r="DZZ43" s="47"/>
      <c r="EAA43" s="47"/>
      <c r="EAB43" s="47"/>
      <c r="EAC43" s="47"/>
      <c r="EAD43" s="47"/>
      <c r="EAE43" s="47"/>
      <c r="EAF43" s="47"/>
      <c r="EAG43" s="47"/>
      <c r="EAH43" s="47"/>
      <c r="EAI43" s="47"/>
      <c r="EAJ43" s="47"/>
      <c r="EAK43" s="47"/>
      <c r="EAL43" s="47"/>
      <c r="EAM43" s="47"/>
      <c r="EAN43" s="47"/>
      <c r="EAO43" s="47"/>
      <c r="EAP43" s="47"/>
      <c r="EAQ43" s="47"/>
      <c r="EAR43" s="47"/>
      <c r="EAS43" s="47"/>
      <c r="EAT43" s="47"/>
      <c r="EAU43" s="47"/>
      <c r="EAV43" s="47"/>
      <c r="EAW43" s="47"/>
      <c r="EAX43" s="47"/>
      <c r="EAY43" s="47"/>
      <c r="EAZ43" s="47"/>
      <c r="EBA43" s="47"/>
      <c r="EBB43" s="47"/>
      <c r="EBC43" s="47"/>
      <c r="EBD43" s="47"/>
      <c r="EBE43" s="47"/>
      <c r="EBF43" s="47"/>
      <c r="EBG43" s="47"/>
      <c r="EBH43" s="47"/>
      <c r="EBI43" s="47"/>
      <c r="EBJ43" s="47"/>
      <c r="EBK43" s="47"/>
      <c r="EBL43" s="47"/>
      <c r="EBM43" s="47"/>
      <c r="EBN43" s="47"/>
      <c r="EBO43" s="47"/>
      <c r="EBP43" s="47"/>
      <c r="EBQ43" s="47"/>
      <c r="EBR43" s="47"/>
      <c r="EBS43" s="47"/>
      <c r="EBT43" s="47"/>
      <c r="EBU43" s="47"/>
      <c r="EBV43" s="47"/>
      <c r="EBW43" s="47"/>
      <c r="EBX43" s="47"/>
      <c r="EBY43" s="47"/>
      <c r="EBZ43" s="47"/>
      <c r="ECA43" s="47"/>
      <c r="ECB43" s="47"/>
      <c r="ECC43" s="47"/>
      <c r="ECD43" s="47"/>
      <c r="ECE43" s="47"/>
      <c r="ECF43" s="47"/>
      <c r="ECG43" s="47"/>
      <c r="ECH43" s="47"/>
      <c r="ECI43" s="47"/>
      <c r="ECJ43" s="47"/>
      <c r="ECK43" s="47"/>
      <c r="ECL43" s="47"/>
      <c r="ECM43" s="47"/>
      <c r="ECN43" s="47"/>
      <c r="ECO43" s="47"/>
      <c r="ECP43" s="47"/>
      <c r="ECQ43" s="47"/>
      <c r="ECR43" s="47"/>
      <c r="ECS43" s="47"/>
      <c r="ECT43" s="47"/>
      <c r="ECU43" s="47"/>
      <c r="ECV43" s="47"/>
      <c r="ECW43" s="47"/>
      <c r="ECX43" s="47"/>
      <c r="ECY43" s="47"/>
      <c r="ECZ43" s="47"/>
      <c r="EDA43" s="47"/>
      <c r="EDB43" s="47"/>
      <c r="EDC43" s="47"/>
      <c r="EDD43" s="47"/>
      <c r="EDE43" s="47"/>
      <c r="EDF43" s="47"/>
      <c r="EDG43" s="47"/>
      <c r="EDH43" s="47"/>
      <c r="EDI43" s="47"/>
      <c r="EDJ43" s="47"/>
      <c r="EDK43" s="47"/>
      <c r="EDL43" s="47"/>
      <c r="EDM43" s="47"/>
      <c r="EDN43" s="47"/>
      <c r="EDO43" s="47"/>
      <c r="EDP43" s="47"/>
      <c r="EDQ43" s="47"/>
      <c r="EDR43" s="47"/>
      <c r="EDS43" s="47"/>
      <c r="EDT43" s="47"/>
      <c r="EDU43" s="47"/>
      <c r="EDV43" s="47"/>
      <c r="EDW43" s="47"/>
      <c r="EDX43" s="47"/>
      <c r="EDY43" s="47"/>
      <c r="EDZ43" s="47"/>
      <c r="EEA43" s="47"/>
      <c r="EEB43" s="47"/>
      <c r="EEC43" s="47"/>
      <c r="EED43" s="47"/>
      <c r="EEE43" s="47"/>
      <c r="EEF43" s="47"/>
      <c r="EEG43" s="47"/>
      <c r="EEH43" s="47"/>
      <c r="EEI43" s="47"/>
      <c r="EEJ43" s="47"/>
      <c r="EEK43" s="47"/>
      <c r="EEL43" s="47"/>
      <c r="EEM43" s="47"/>
      <c r="EEN43" s="47"/>
      <c r="EEO43" s="47"/>
      <c r="EEP43" s="47"/>
      <c r="EEQ43" s="47"/>
      <c r="EER43" s="47"/>
      <c r="EES43" s="47"/>
      <c r="EET43" s="47"/>
      <c r="EEU43" s="47"/>
      <c r="EEV43" s="47"/>
      <c r="EEW43" s="47"/>
      <c r="EEX43" s="47"/>
      <c r="EEY43" s="47"/>
      <c r="EEZ43" s="47"/>
      <c r="EFA43" s="47"/>
      <c r="EFB43" s="47"/>
      <c r="EFC43" s="47"/>
      <c r="EFD43" s="47"/>
      <c r="EFE43" s="47"/>
      <c r="EFF43" s="47"/>
      <c r="EFG43" s="47"/>
      <c r="EFH43" s="47"/>
      <c r="EFI43" s="47"/>
      <c r="EFJ43" s="47"/>
      <c r="EFK43" s="47"/>
      <c r="EFL43" s="47"/>
      <c r="EFM43" s="47"/>
      <c r="EFN43" s="47"/>
      <c r="EFO43" s="47"/>
      <c r="EFP43" s="47"/>
      <c r="EFQ43" s="47"/>
      <c r="EFR43" s="47"/>
      <c r="EFS43" s="47"/>
      <c r="EFT43" s="47"/>
      <c r="EFU43" s="47"/>
      <c r="EFV43" s="47"/>
      <c r="EFW43" s="47"/>
      <c r="EFX43" s="47"/>
      <c r="EFY43" s="47"/>
      <c r="EFZ43" s="47"/>
      <c r="EGA43" s="47"/>
      <c r="EGB43" s="47"/>
      <c r="EGC43" s="47"/>
      <c r="EGD43" s="47"/>
      <c r="EGE43" s="47"/>
      <c r="EGF43" s="47"/>
      <c r="EGG43" s="47"/>
      <c r="EGH43" s="47"/>
      <c r="EGI43" s="47"/>
      <c r="EGJ43" s="47"/>
      <c r="EGK43" s="47"/>
      <c r="EGL43" s="47"/>
      <c r="EGM43" s="47"/>
      <c r="EGN43" s="47"/>
      <c r="EGO43" s="47"/>
      <c r="EGP43" s="47"/>
      <c r="EGQ43" s="47"/>
      <c r="EGR43" s="47"/>
      <c r="EGS43" s="47"/>
      <c r="EGT43" s="47"/>
      <c r="EGU43" s="47"/>
      <c r="EGV43" s="47"/>
      <c r="EGW43" s="47"/>
      <c r="EGX43" s="47"/>
      <c r="EGY43" s="47"/>
      <c r="EGZ43" s="47"/>
      <c r="EHA43" s="47"/>
      <c r="EHB43" s="47"/>
      <c r="EHC43" s="47"/>
      <c r="EHD43" s="47"/>
      <c r="EHE43" s="47"/>
      <c r="EHF43" s="47"/>
      <c r="EHG43" s="47"/>
      <c r="EHH43" s="47"/>
      <c r="EHI43" s="47"/>
      <c r="EHJ43" s="47"/>
      <c r="EHK43" s="47"/>
      <c r="EHL43" s="47"/>
      <c r="EHM43" s="47"/>
      <c r="EHN43" s="47"/>
      <c r="EHO43" s="47"/>
      <c r="EHP43" s="47"/>
      <c r="EHQ43" s="47"/>
      <c r="EHR43" s="47"/>
      <c r="EHS43" s="47"/>
      <c r="EHT43" s="47"/>
      <c r="EHU43" s="47"/>
      <c r="EHV43" s="47"/>
      <c r="EHW43" s="47"/>
      <c r="EHX43" s="47"/>
      <c r="EHY43" s="47"/>
      <c r="EHZ43" s="47"/>
      <c r="EIA43" s="47"/>
      <c r="EIB43" s="47"/>
      <c r="EIC43" s="47"/>
      <c r="EID43" s="47"/>
      <c r="EIE43" s="47"/>
      <c r="EIF43" s="47"/>
      <c r="EIG43" s="47"/>
      <c r="EIH43" s="47"/>
      <c r="EII43" s="47"/>
      <c r="EIJ43" s="47"/>
      <c r="EIK43" s="47"/>
      <c r="EIL43" s="47"/>
      <c r="EIM43" s="47"/>
      <c r="EIN43" s="47"/>
      <c r="EIO43" s="47"/>
      <c r="EIP43" s="47"/>
      <c r="EIQ43" s="47"/>
      <c r="EIR43" s="47"/>
      <c r="EIS43" s="47"/>
      <c r="EIT43" s="47"/>
      <c r="EIU43" s="47"/>
      <c r="EIV43" s="47"/>
      <c r="EIW43" s="47"/>
      <c r="EIX43" s="47"/>
      <c r="EIY43" s="47"/>
      <c r="EIZ43" s="47"/>
      <c r="EJA43" s="47"/>
      <c r="EJB43" s="47"/>
      <c r="EJC43" s="47"/>
      <c r="EJD43" s="47"/>
      <c r="EJE43" s="47"/>
      <c r="EJF43" s="47"/>
      <c r="EJG43" s="47"/>
      <c r="EJH43" s="47"/>
      <c r="EJI43" s="47"/>
      <c r="EJJ43" s="47"/>
      <c r="EJK43" s="47"/>
      <c r="EJL43" s="47"/>
      <c r="EJM43" s="47"/>
      <c r="EJN43" s="47"/>
      <c r="EJO43" s="47"/>
      <c r="EJP43" s="47"/>
      <c r="EJQ43" s="47"/>
      <c r="EJR43" s="47"/>
      <c r="EJS43" s="47"/>
      <c r="EJT43" s="47"/>
      <c r="EJU43" s="47"/>
      <c r="EJV43" s="47"/>
      <c r="EJW43" s="47"/>
      <c r="EJX43" s="47"/>
      <c r="EJY43" s="47"/>
      <c r="EJZ43" s="47"/>
      <c r="EKA43" s="47"/>
      <c r="EKB43" s="47"/>
      <c r="EKC43" s="47"/>
      <c r="EKD43" s="47"/>
      <c r="EKE43" s="47"/>
      <c r="EKF43" s="47"/>
      <c r="EKG43" s="47"/>
      <c r="EKH43" s="47"/>
      <c r="EKI43" s="47"/>
      <c r="EKJ43" s="47"/>
      <c r="EKK43" s="47"/>
      <c r="EKL43" s="47"/>
      <c r="EKM43" s="47"/>
      <c r="EKN43" s="47"/>
      <c r="EKO43" s="47"/>
      <c r="EKP43" s="47"/>
      <c r="EKQ43" s="47"/>
      <c r="EKR43" s="47"/>
      <c r="EKS43" s="47"/>
      <c r="EKT43" s="47"/>
      <c r="EKU43" s="47"/>
      <c r="EKV43" s="47"/>
      <c r="EKW43" s="47"/>
      <c r="EKX43" s="47"/>
      <c r="EKY43" s="47"/>
      <c r="EKZ43" s="47"/>
      <c r="ELA43" s="47"/>
      <c r="ELB43" s="47"/>
      <c r="ELC43" s="47"/>
      <c r="ELD43" s="47"/>
      <c r="ELE43" s="47"/>
      <c r="ELF43" s="47"/>
      <c r="ELG43" s="47"/>
      <c r="ELH43" s="47"/>
      <c r="ELI43" s="47"/>
      <c r="ELJ43" s="47"/>
      <c r="ELK43" s="47"/>
      <c r="ELL43" s="47"/>
      <c r="ELM43" s="47"/>
      <c r="ELN43" s="47"/>
      <c r="ELO43" s="47"/>
      <c r="ELP43" s="47"/>
      <c r="ELQ43" s="47"/>
      <c r="ELR43" s="47"/>
      <c r="ELS43" s="47"/>
      <c r="ELT43" s="47"/>
      <c r="ELU43" s="47"/>
      <c r="ELV43" s="47"/>
      <c r="ELW43" s="47"/>
      <c r="ELX43" s="47"/>
      <c r="ELY43" s="47"/>
      <c r="ELZ43" s="47"/>
      <c r="EMA43" s="47"/>
      <c r="EMB43" s="47"/>
      <c r="EMC43" s="47"/>
      <c r="EMD43" s="47"/>
      <c r="EME43" s="47"/>
      <c r="EMF43" s="47"/>
      <c r="EMG43" s="47"/>
      <c r="EMH43" s="47"/>
      <c r="EMI43" s="47"/>
      <c r="EMJ43" s="47"/>
      <c r="EMK43" s="47"/>
      <c r="EML43" s="47"/>
      <c r="EMM43" s="47"/>
      <c r="EMN43" s="47"/>
      <c r="EMO43" s="47"/>
      <c r="EMP43" s="47"/>
      <c r="EMQ43" s="47"/>
      <c r="EMR43" s="47"/>
      <c r="EMS43" s="47"/>
      <c r="EMT43" s="47"/>
      <c r="EMU43" s="47"/>
      <c r="EMV43" s="47"/>
      <c r="EMW43" s="47"/>
      <c r="EMX43" s="47"/>
      <c r="EMY43" s="47"/>
      <c r="EMZ43" s="47"/>
      <c r="ENA43" s="47"/>
      <c r="ENB43" s="47"/>
      <c r="ENC43" s="47"/>
      <c r="END43" s="47"/>
      <c r="ENE43" s="47"/>
      <c r="ENF43" s="47"/>
      <c r="ENG43" s="47"/>
      <c r="ENH43" s="47"/>
      <c r="ENI43" s="47"/>
      <c r="ENJ43" s="47"/>
      <c r="ENK43" s="47"/>
      <c r="ENL43" s="47"/>
      <c r="ENM43" s="47"/>
      <c r="ENN43" s="47"/>
      <c r="ENO43" s="47"/>
      <c r="ENP43" s="47"/>
      <c r="ENQ43" s="47"/>
      <c r="ENR43" s="47"/>
      <c r="ENS43" s="47"/>
      <c r="ENT43" s="47"/>
      <c r="ENU43" s="47"/>
      <c r="ENV43" s="47"/>
      <c r="ENW43" s="47"/>
      <c r="ENX43" s="47"/>
      <c r="ENY43" s="47"/>
      <c r="ENZ43" s="47"/>
      <c r="EOA43" s="47"/>
      <c r="EOB43" s="47"/>
      <c r="EOC43" s="47"/>
      <c r="EOD43" s="47"/>
      <c r="EOE43" s="47"/>
      <c r="EOF43" s="47"/>
      <c r="EOG43" s="47"/>
      <c r="EOH43" s="47"/>
      <c r="EOI43" s="47"/>
      <c r="EOJ43" s="47"/>
      <c r="EOK43" s="47"/>
      <c r="EOL43" s="47"/>
      <c r="EOM43" s="47"/>
      <c r="EON43" s="47"/>
      <c r="EOO43" s="47"/>
      <c r="EOP43" s="47"/>
      <c r="EOQ43" s="47"/>
      <c r="EOR43" s="47"/>
      <c r="EOS43" s="47"/>
      <c r="EOT43" s="47"/>
      <c r="EOU43" s="47"/>
      <c r="EOV43" s="47"/>
      <c r="EOW43" s="47"/>
      <c r="EOX43" s="47"/>
      <c r="EOY43" s="47"/>
      <c r="EOZ43" s="47"/>
      <c r="EPA43" s="47"/>
      <c r="EPB43" s="47"/>
      <c r="EPC43" s="47"/>
      <c r="EPD43" s="47"/>
      <c r="EPE43" s="47"/>
      <c r="EPF43" s="47"/>
      <c r="EPG43" s="47"/>
      <c r="EPH43" s="47"/>
      <c r="EPI43" s="47"/>
      <c r="EPJ43" s="47"/>
      <c r="EPK43" s="47"/>
      <c r="EPL43" s="47"/>
      <c r="EPM43" s="47"/>
      <c r="EPN43" s="47"/>
      <c r="EPO43" s="47"/>
      <c r="EPP43" s="47"/>
      <c r="EPQ43" s="47"/>
      <c r="EPR43" s="47"/>
      <c r="EPS43" s="47"/>
      <c r="EPT43" s="47"/>
      <c r="EPU43" s="47"/>
      <c r="EPV43" s="47"/>
      <c r="EPW43" s="47"/>
      <c r="EPX43" s="47"/>
      <c r="EPY43" s="47"/>
      <c r="EPZ43" s="47"/>
      <c r="EQA43" s="47"/>
      <c r="EQB43" s="47"/>
      <c r="EQC43" s="47"/>
      <c r="EQD43" s="47"/>
      <c r="EQE43" s="47"/>
      <c r="EQF43" s="47"/>
      <c r="EQG43" s="47"/>
      <c r="EQH43" s="47"/>
      <c r="EQI43" s="47"/>
      <c r="EQJ43" s="47"/>
      <c r="EQK43" s="47"/>
      <c r="EQL43" s="47"/>
      <c r="EQM43" s="47"/>
      <c r="EQN43" s="47"/>
      <c r="EQO43" s="47"/>
      <c r="EQP43" s="47"/>
      <c r="EQQ43" s="47"/>
      <c r="EQR43" s="47"/>
      <c r="EQS43" s="47"/>
      <c r="EQT43" s="47"/>
      <c r="EQU43" s="47"/>
      <c r="EQV43" s="47"/>
      <c r="EQW43" s="47"/>
      <c r="EQX43" s="47"/>
      <c r="EQY43" s="47"/>
      <c r="EQZ43" s="47"/>
      <c r="ERA43" s="47"/>
      <c r="ERB43" s="47"/>
      <c r="ERC43" s="47"/>
      <c r="ERD43" s="47"/>
      <c r="ERE43" s="47"/>
      <c r="ERF43" s="47"/>
      <c r="ERG43" s="47"/>
      <c r="ERH43" s="47"/>
      <c r="ERI43" s="47"/>
      <c r="ERJ43" s="47"/>
      <c r="ERK43" s="47"/>
      <c r="ERL43" s="47"/>
      <c r="ERM43" s="47"/>
      <c r="ERN43" s="47"/>
      <c r="ERO43" s="47"/>
      <c r="ERP43" s="47"/>
      <c r="ERQ43" s="47"/>
      <c r="ERR43" s="47"/>
      <c r="ERS43" s="47"/>
      <c r="ERT43" s="47"/>
      <c r="ERU43" s="47"/>
      <c r="ERV43" s="47"/>
      <c r="ERW43" s="47"/>
      <c r="ERX43" s="47"/>
      <c r="ERY43" s="47"/>
      <c r="ERZ43" s="47"/>
      <c r="ESA43" s="47"/>
      <c r="ESB43" s="47"/>
      <c r="ESC43" s="47"/>
      <c r="ESD43" s="47"/>
      <c r="ESE43" s="47"/>
      <c r="ESF43" s="47"/>
      <c r="ESG43" s="47"/>
      <c r="ESH43" s="47"/>
      <c r="ESI43" s="47"/>
      <c r="ESJ43" s="47"/>
      <c r="ESK43" s="47"/>
      <c r="ESL43" s="47"/>
      <c r="ESM43" s="47"/>
      <c r="ESN43" s="47"/>
      <c r="ESO43" s="47"/>
      <c r="ESP43" s="47"/>
      <c r="ESQ43" s="47"/>
      <c r="ESR43" s="47"/>
      <c r="ESS43" s="47"/>
      <c r="EST43" s="47"/>
      <c r="ESU43" s="47"/>
      <c r="ESV43" s="47"/>
      <c r="ESW43" s="47"/>
      <c r="ESX43" s="47"/>
      <c r="ESY43" s="47"/>
      <c r="ESZ43" s="47"/>
      <c r="ETA43" s="47"/>
      <c r="ETB43" s="47"/>
      <c r="ETC43" s="47"/>
      <c r="ETD43" s="47"/>
      <c r="ETE43" s="47"/>
      <c r="ETF43" s="47"/>
      <c r="ETG43" s="47"/>
      <c r="ETH43" s="47"/>
      <c r="ETI43" s="47"/>
      <c r="ETJ43" s="47"/>
      <c r="ETK43" s="47"/>
      <c r="ETL43" s="47"/>
      <c r="ETM43" s="47"/>
      <c r="ETN43" s="47"/>
      <c r="ETO43" s="47"/>
      <c r="ETP43" s="47"/>
      <c r="ETQ43" s="47"/>
      <c r="ETR43" s="47"/>
      <c r="ETS43" s="47"/>
      <c r="ETT43" s="47"/>
      <c r="ETU43" s="47"/>
      <c r="ETV43" s="47"/>
      <c r="ETW43" s="47"/>
      <c r="ETX43" s="47"/>
      <c r="ETY43" s="47"/>
      <c r="ETZ43" s="47"/>
      <c r="EUA43" s="47"/>
      <c r="EUB43" s="47"/>
      <c r="EUC43" s="47"/>
      <c r="EUD43" s="47"/>
      <c r="EUE43" s="47"/>
      <c r="EUF43" s="47"/>
      <c r="EUG43" s="47"/>
      <c r="EUH43" s="47"/>
      <c r="EUI43" s="47"/>
      <c r="EUJ43" s="47"/>
      <c r="EUK43" s="47"/>
      <c r="EUL43" s="47"/>
      <c r="EUM43" s="47"/>
      <c r="EUN43" s="47"/>
      <c r="EUO43" s="47"/>
      <c r="EUP43" s="47"/>
      <c r="EUQ43" s="47"/>
      <c r="EUR43" s="47"/>
      <c r="EUS43" s="47"/>
      <c r="EUT43" s="47"/>
      <c r="EUU43" s="47"/>
      <c r="EUV43" s="47"/>
      <c r="EUW43" s="47"/>
      <c r="EUX43" s="47"/>
      <c r="EUY43" s="47"/>
      <c r="EUZ43" s="47"/>
      <c r="EVA43" s="47"/>
      <c r="EVB43" s="47"/>
      <c r="EVC43" s="47"/>
      <c r="EVD43" s="47"/>
      <c r="EVE43" s="47"/>
      <c r="EVF43" s="47"/>
      <c r="EVG43" s="47"/>
      <c r="EVH43" s="47"/>
      <c r="EVI43" s="47"/>
      <c r="EVJ43" s="47"/>
      <c r="EVK43" s="47"/>
      <c r="EVL43" s="47"/>
      <c r="EVM43" s="47"/>
      <c r="EVN43" s="47"/>
      <c r="EVO43" s="47"/>
      <c r="EVP43" s="47"/>
      <c r="EVQ43" s="47"/>
      <c r="EVR43" s="47"/>
      <c r="EVS43" s="47"/>
      <c r="EVT43" s="47"/>
      <c r="EVU43" s="47"/>
      <c r="EVV43" s="47"/>
      <c r="EVW43" s="47"/>
      <c r="EVX43" s="47"/>
      <c r="EVY43" s="47"/>
      <c r="EVZ43" s="47"/>
      <c r="EWA43" s="47"/>
      <c r="EWB43" s="47"/>
      <c r="EWC43" s="47"/>
      <c r="EWD43" s="47"/>
      <c r="EWE43" s="47"/>
      <c r="EWF43" s="47"/>
      <c r="EWG43" s="47"/>
      <c r="EWH43" s="47"/>
      <c r="EWI43" s="47"/>
      <c r="EWJ43" s="47"/>
      <c r="EWK43" s="47"/>
      <c r="EWL43" s="47"/>
      <c r="EWM43" s="47"/>
      <c r="EWN43" s="47"/>
      <c r="EWO43" s="47"/>
      <c r="EWP43" s="47"/>
      <c r="EWQ43" s="47"/>
      <c r="EWR43" s="47"/>
      <c r="EWS43" s="47"/>
      <c r="EWT43" s="47"/>
      <c r="EWU43" s="47"/>
      <c r="EWV43" s="47"/>
      <c r="EWW43" s="47"/>
      <c r="EWX43" s="47"/>
      <c r="EWY43" s="47"/>
      <c r="EWZ43" s="47"/>
      <c r="EXA43" s="47"/>
      <c r="EXB43" s="47"/>
      <c r="EXC43" s="47"/>
      <c r="EXD43" s="47"/>
      <c r="EXE43" s="47"/>
      <c r="EXF43" s="47"/>
      <c r="EXG43" s="47"/>
      <c r="EXH43" s="47"/>
      <c r="EXI43" s="47"/>
      <c r="EXJ43" s="47"/>
      <c r="EXK43" s="47"/>
      <c r="EXL43" s="47"/>
      <c r="EXM43" s="47"/>
      <c r="EXN43" s="47"/>
      <c r="EXO43" s="47"/>
      <c r="EXP43" s="47"/>
      <c r="EXQ43" s="47"/>
      <c r="EXR43" s="47"/>
      <c r="EXS43" s="47"/>
      <c r="EXT43" s="47"/>
      <c r="EXU43" s="47"/>
      <c r="EXV43" s="47"/>
      <c r="EXW43" s="47"/>
      <c r="EXX43" s="47"/>
      <c r="EXY43" s="47"/>
      <c r="EXZ43" s="47"/>
      <c r="EYA43" s="47"/>
      <c r="EYB43" s="47"/>
      <c r="EYC43" s="47"/>
      <c r="EYD43" s="47"/>
      <c r="EYE43" s="47"/>
      <c r="EYF43" s="47"/>
      <c r="EYG43" s="47"/>
      <c r="EYH43" s="47"/>
      <c r="EYI43" s="47"/>
      <c r="EYJ43" s="47"/>
      <c r="EYK43" s="47"/>
      <c r="EYL43" s="47"/>
      <c r="EYM43" s="47"/>
      <c r="EYN43" s="47"/>
      <c r="EYO43" s="47"/>
      <c r="EYP43" s="47"/>
      <c r="EYQ43" s="47"/>
      <c r="EYR43" s="47"/>
      <c r="EYS43" s="47"/>
      <c r="EYT43" s="47"/>
      <c r="EYU43" s="47"/>
      <c r="EYV43" s="47"/>
      <c r="EYW43" s="47"/>
      <c r="EYX43" s="47"/>
      <c r="EYY43" s="47"/>
      <c r="EYZ43" s="47"/>
      <c r="EZA43" s="47"/>
      <c r="EZB43" s="47"/>
      <c r="EZC43" s="47"/>
      <c r="EZD43" s="47"/>
      <c r="EZE43" s="47"/>
      <c r="EZF43" s="47"/>
      <c r="EZG43" s="47"/>
      <c r="EZH43" s="47"/>
      <c r="EZI43" s="47"/>
      <c r="EZJ43" s="47"/>
      <c r="EZK43" s="47"/>
      <c r="EZL43" s="47"/>
      <c r="EZM43" s="47"/>
      <c r="EZN43" s="47"/>
      <c r="EZO43" s="47"/>
      <c r="EZP43" s="47"/>
      <c r="EZQ43" s="47"/>
      <c r="EZR43" s="47"/>
      <c r="EZS43" s="47"/>
      <c r="EZT43" s="47"/>
      <c r="EZU43" s="47"/>
      <c r="EZV43" s="47"/>
      <c r="EZW43" s="47"/>
      <c r="EZX43" s="47"/>
      <c r="EZY43" s="47"/>
      <c r="EZZ43" s="47"/>
      <c r="FAA43" s="47"/>
      <c r="FAB43" s="47"/>
      <c r="FAC43" s="47"/>
      <c r="FAD43" s="47"/>
      <c r="FAE43" s="47"/>
      <c r="FAF43" s="47"/>
      <c r="FAG43" s="47"/>
      <c r="FAH43" s="47"/>
      <c r="FAI43" s="47"/>
      <c r="FAJ43" s="47"/>
      <c r="FAK43" s="47"/>
      <c r="FAL43" s="47"/>
      <c r="FAM43" s="47"/>
      <c r="FAN43" s="47"/>
      <c r="FAO43" s="47"/>
      <c r="FAP43" s="47"/>
      <c r="FAQ43" s="47"/>
      <c r="FAR43" s="47"/>
      <c r="FAS43" s="47"/>
      <c r="FAT43" s="47"/>
      <c r="FAU43" s="47"/>
      <c r="FAV43" s="47"/>
      <c r="FAW43" s="47"/>
      <c r="FAX43" s="47"/>
      <c r="FAY43" s="47"/>
      <c r="FAZ43" s="47"/>
      <c r="FBA43" s="47"/>
      <c r="FBB43" s="47"/>
      <c r="FBC43" s="47"/>
      <c r="FBD43" s="47"/>
      <c r="FBE43" s="47"/>
      <c r="FBF43" s="47"/>
      <c r="FBG43" s="47"/>
      <c r="FBH43" s="47"/>
      <c r="FBI43" s="47"/>
      <c r="FBJ43" s="47"/>
      <c r="FBK43" s="47"/>
      <c r="FBL43" s="47"/>
      <c r="FBM43" s="47"/>
      <c r="FBN43" s="47"/>
      <c r="FBO43" s="47"/>
      <c r="FBP43" s="47"/>
      <c r="FBQ43" s="47"/>
      <c r="FBR43" s="47"/>
      <c r="FBS43" s="47"/>
      <c r="FBT43" s="47"/>
      <c r="FBU43" s="47"/>
      <c r="FBV43" s="47"/>
      <c r="FBW43" s="47"/>
      <c r="FBX43" s="47"/>
      <c r="FBY43" s="47"/>
      <c r="FBZ43" s="47"/>
      <c r="FCA43" s="47"/>
      <c r="FCB43" s="47"/>
      <c r="FCC43" s="47"/>
      <c r="FCD43" s="47"/>
      <c r="FCE43" s="47"/>
      <c r="FCF43" s="47"/>
      <c r="FCG43" s="47"/>
      <c r="FCH43" s="47"/>
      <c r="FCI43" s="47"/>
      <c r="FCJ43" s="47"/>
      <c r="FCK43" s="47"/>
      <c r="FCL43" s="47"/>
      <c r="FCM43" s="47"/>
      <c r="FCN43" s="47"/>
      <c r="FCO43" s="47"/>
      <c r="FCP43" s="47"/>
      <c r="FCQ43" s="47"/>
      <c r="FCR43" s="47"/>
      <c r="FCS43" s="47"/>
      <c r="FCT43" s="47"/>
      <c r="FCU43" s="47"/>
      <c r="FCV43" s="47"/>
      <c r="FCW43" s="47"/>
      <c r="FCX43" s="47"/>
      <c r="FCY43" s="47"/>
      <c r="FCZ43" s="47"/>
      <c r="FDA43" s="47"/>
      <c r="FDB43" s="47"/>
      <c r="FDC43" s="47"/>
      <c r="FDD43" s="47"/>
      <c r="FDE43" s="47"/>
      <c r="FDF43" s="47"/>
      <c r="FDG43" s="47"/>
      <c r="FDH43" s="47"/>
      <c r="FDI43" s="47"/>
      <c r="FDJ43" s="47"/>
      <c r="FDK43" s="47"/>
      <c r="FDL43" s="47"/>
      <c r="FDM43" s="47"/>
      <c r="FDN43" s="47"/>
      <c r="FDO43" s="47"/>
      <c r="FDP43" s="47"/>
      <c r="FDQ43" s="47"/>
      <c r="FDR43" s="47"/>
      <c r="FDS43" s="47"/>
      <c r="FDT43" s="47"/>
      <c r="FDU43" s="47"/>
      <c r="FDV43" s="47"/>
      <c r="FDW43" s="47"/>
      <c r="FDX43" s="47"/>
      <c r="FDY43" s="47"/>
      <c r="FDZ43" s="47"/>
      <c r="FEA43" s="47"/>
      <c r="FEB43" s="47"/>
      <c r="FEC43" s="47"/>
      <c r="FED43" s="47"/>
      <c r="FEE43" s="47"/>
      <c r="FEF43" s="47"/>
      <c r="FEG43" s="47"/>
      <c r="FEH43" s="47"/>
      <c r="FEI43" s="47"/>
      <c r="FEJ43" s="47"/>
      <c r="FEK43" s="47"/>
      <c r="FEL43" s="47"/>
      <c r="FEM43" s="47"/>
      <c r="FEN43" s="47"/>
      <c r="FEO43" s="47"/>
      <c r="FEP43" s="47"/>
      <c r="FEQ43" s="47"/>
      <c r="FER43" s="47"/>
      <c r="FES43" s="47"/>
      <c r="FET43" s="47"/>
      <c r="FEU43" s="47"/>
      <c r="FEV43" s="47"/>
      <c r="FEW43" s="47"/>
      <c r="FEX43" s="47"/>
      <c r="FEY43" s="47"/>
      <c r="FEZ43" s="47"/>
      <c r="FFA43" s="47"/>
      <c r="FFB43" s="47"/>
      <c r="FFC43" s="47"/>
      <c r="FFD43" s="47"/>
      <c r="FFE43" s="47"/>
      <c r="FFF43" s="47"/>
      <c r="FFG43" s="47"/>
      <c r="FFH43" s="47"/>
      <c r="FFI43" s="47"/>
      <c r="FFJ43" s="47"/>
      <c r="FFK43" s="47"/>
      <c r="FFL43" s="47"/>
      <c r="FFM43" s="47"/>
      <c r="FFN43" s="47"/>
      <c r="FFO43" s="47"/>
      <c r="FFP43" s="47"/>
      <c r="FFQ43" s="47"/>
      <c r="FFR43" s="47"/>
      <c r="FFS43" s="47"/>
      <c r="FFT43" s="47"/>
      <c r="FFU43" s="47"/>
      <c r="FFV43" s="47"/>
      <c r="FFW43" s="47"/>
      <c r="FFX43" s="47"/>
      <c r="FFY43" s="47"/>
      <c r="FFZ43" s="47"/>
      <c r="FGA43" s="47"/>
      <c r="FGB43" s="47"/>
      <c r="FGC43" s="47"/>
      <c r="FGD43" s="47"/>
      <c r="FGE43" s="47"/>
      <c r="FGF43" s="47"/>
      <c r="FGG43" s="47"/>
      <c r="FGH43" s="47"/>
      <c r="FGI43" s="47"/>
      <c r="FGJ43" s="47"/>
      <c r="FGK43" s="47"/>
      <c r="FGL43" s="47"/>
      <c r="FGM43" s="47"/>
      <c r="FGN43" s="47"/>
      <c r="FGO43" s="47"/>
      <c r="FGP43" s="47"/>
      <c r="FGQ43" s="47"/>
      <c r="FGR43" s="47"/>
      <c r="FGS43" s="47"/>
      <c r="FGT43" s="47"/>
      <c r="FGU43" s="47"/>
      <c r="FGV43" s="47"/>
      <c r="FGW43" s="47"/>
      <c r="FGX43" s="47"/>
      <c r="FGY43" s="47"/>
      <c r="FGZ43" s="47"/>
      <c r="FHA43" s="47"/>
      <c r="FHB43" s="47"/>
      <c r="FHC43" s="47"/>
      <c r="FHD43" s="47"/>
      <c r="FHE43" s="47"/>
      <c r="FHF43" s="47"/>
      <c r="FHG43" s="47"/>
      <c r="FHH43" s="47"/>
      <c r="FHI43" s="47"/>
      <c r="FHJ43" s="47"/>
      <c r="FHK43" s="47"/>
      <c r="FHL43" s="47"/>
      <c r="FHM43" s="47"/>
      <c r="FHN43" s="47"/>
      <c r="FHO43" s="47"/>
      <c r="FHP43" s="47"/>
      <c r="FHQ43" s="47"/>
      <c r="FHR43" s="47"/>
      <c r="FHS43" s="47"/>
      <c r="FHT43" s="47"/>
      <c r="FHU43" s="47"/>
      <c r="FHV43" s="47"/>
      <c r="FHW43" s="47"/>
      <c r="FHX43" s="47"/>
      <c r="FHY43" s="47"/>
      <c r="FHZ43" s="47"/>
      <c r="FIA43" s="47"/>
      <c r="FIB43" s="47"/>
      <c r="FIC43" s="47"/>
      <c r="FID43" s="47"/>
      <c r="FIE43" s="47"/>
      <c r="FIF43" s="47"/>
      <c r="FIG43" s="47"/>
      <c r="FIH43" s="47"/>
      <c r="FII43" s="47"/>
      <c r="FIJ43" s="47"/>
      <c r="FIK43" s="47"/>
      <c r="FIL43" s="47"/>
      <c r="FIM43" s="47"/>
      <c r="FIN43" s="47"/>
      <c r="FIO43" s="47"/>
      <c r="FIP43" s="47"/>
      <c r="FIQ43" s="47"/>
      <c r="FIR43" s="47"/>
      <c r="FIS43" s="47"/>
      <c r="FIT43" s="47"/>
      <c r="FIU43" s="47"/>
      <c r="FIV43" s="47"/>
      <c r="FIW43" s="47"/>
      <c r="FIX43" s="47"/>
      <c r="FIY43" s="47"/>
      <c r="FIZ43" s="47"/>
      <c r="FJA43" s="47"/>
      <c r="FJB43" s="47"/>
      <c r="FJC43" s="47"/>
      <c r="FJD43" s="47"/>
      <c r="FJE43" s="47"/>
      <c r="FJF43" s="47"/>
      <c r="FJG43" s="47"/>
      <c r="FJH43" s="47"/>
      <c r="FJI43" s="47"/>
      <c r="FJJ43" s="47"/>
      <c r="FJK43" s="47"/>
      <c r="FJL43" s="47"/>
      <c r="FJM43" s="47"/>
      <c r="FJN43" s="47"/>
      <c r="FJO43" s="47"/>
      <c r="FJP43" s="47"/>
      <c r="FJQ43" s="47"/>
      <c r="FJR43" s="47"/>
      <c r="FJS43" s="47"/>
      <c r="FJT43" s="47"/>
      <c r="FJU43" s="47"/>
      <c r="FJV43" s="47"/>
      <c r="FJW43" s="47"/>
      <c r="FJX43" s="47"/>
      <c r="FJY43" s="47"/>
      <c r="FJZ43" s="47"/>
      <c r="FKA43" s="47"/>
      <c r="FKB43" s="47"/>
      <c r="FKC43" s="47"/>
      <c r="FKD43" s="47"/>
      <c r="FKE43" s="47"/>
      <c r="FKF43" s="47"/>
      <c r="FKG43" s="47"/>
      <c r="FKH43" s="47"/>
      <c r="FKI43" s="47"/>
      <c r="FKJ43" s="47"/>
      <c r="FKK43" s="47"/>
      <c r="FKL43" s="47"/>
      <c r="FKM43" s="47"/>
      <c r="FKN43" s="47"/>
      <c r="FKO43" s="47"/>
      <c r="FKP43" s="47"/>
      <c r="FKQ43" s="47"/>
      <c r="FKR43" s="47"/>
      <c r="FKS43" s="47"/>
      <c r="FKT43" s="47"/>
      <c r="FKU43" s="47"/>
      <c r="FKV43" s="47"/>
      <c r="FKW43" s="47"/>
      <c r="FKX43" s="47"/>
      <c r="FKY43" s="47"/>
      <c r="FKZ43" s="47"/>
      <c r="FLA43" s="47"/>
      <c r="FLB43" s="47"/>
      <c r="FLC43" s="47"/>
      <c r="FLD43" s="47"/>
      <c r="FLE43" s="47"/>
      <c r="FLF43" s="47"/>
      <c r="FLG43" s="47"/>
      <c r="FLH43" s="47"/>
      <c r="FLI43" s="47"/>
      <c r="FLJ43" s="47"/>
      <c r="FLK43" s="47"/>
      <c r="FLL43" s="47"/>
      <c r="FLM43" s="47"/>
      <c r="FLN43" s="47"/>
      <c r="FLO43" s="47"/>
      <c r="FLP43" s="47"/>
      <c r="FLQ43" s="47"/>
      <c r="FLR43" s="47"/>
      <c r="FLS43" s="47"/>
      <c r="FLT43" s="47"/>
      <c r="FLU43" s="47"/>
      <c r="FLV43" s="47"/>
      <c r="FLW43" s="47"/>
      <c r="FLX43" s="47"/>
      <c r="FLY43" s="47"/>
      <c r="FLZ43" s="47"/>
      <c r="FMA43" s="47"/>
      <c r="FMB43" s="47"/>
      <c r="FMC43" s="47"/>
      <c r="FMD43" s="47"/>
      <c r="FME43" s="47"/>
      <c r="FMF43" s="47"/>
      <c r="FMG43" s="47"/>
      <c r="FMH43" s="47"/>
      <c r="FMI43" s="47"/>
      <c r="FMJ43" s="47"/>
      <c r="FMK43" s="47"/>
      <c r="FML43" s="47"/>
      <c r="FMM43" s="47"/>
      <c r="FMN43" s="47"/>
      <c r="FMO43" s="47"/>
      <c r="FMP43" s="47"/>
      <c r="FMQ43" s="47"/>
      <c r="FMR43" s="47"/>
      <c r="FMS43" s="47"/>
      <c r="FMT43" s="47"/>
      <c r="FMU43" s="47"/>
      <c r="FMV43" s="47"/>
      <c r="FMW43" s="47"/>
      <c r="FMX43" s="47"/>
      <c r="FMY43" s="47"/>
      <c r="FMZ43" s="47"/>
      <c r="FNA43" s="47"/>
      <c r="FNB43" s="47"/>
      <c r="FNC43" s="47"/>
      <c r="FND43" s="47"/>
      <c r="FNE43" s="47"/>
      <c r="FNF43" s="47"/>
      <c r="FNG43" s="47"/>
      <c r="FNH43" s="47"/>
      <c r="FNI43" s="47"/>
      <c r="FNJ43" s="47"/>
      <c r="FNK43" s="47"/>
      <c r="FNL43" s="47"/>
      <c r="FNM43" s="47"/>
      <c r="FNN43" s="47"/>
      <c r="FNO43" s="47"/>
      <c r="FNP43" s="47"/>
      <c r="FNQ43" s="47"/>
      <c r="FNR43" s="47"/>
      <c r="FNS43" s="47"/>
      <c r="FNT43" s="47"/>
      <c r="FNU43" s="47"/>
      <c r="FNV43" s="47"/>
      <c r="FNW43" s="47"/>
      <c r="FNX43" s="47"/>
      <c r="FNY43" s="47"/>
      <c r="FNZ43" s="47"/>
      <c r="FOA43" s="47"/>
      <c r="FOB43" s="47"/>
      <c r="FOC43" s="47"/>
      <c r="FOD43" s="47"/>
      <c r="FOE43" s="47"/>
      <c r="FOF43" s="47"/>
      <c r="FOG43" s="47"/>
      <c r="FOH43" s="47"/>
      <c r="FOI43" s="47"/>
      <c r="FOJ43" s="47"/>
      <c r="FOK43" s="47"/>
      <c r="FOL43" s="47"/>
      <c r="FOM43" s="47"/>
      <c r="FON43" s="47"/>
      <c r="FOO43" s="47"/>
      <c r="FOP43" s="47"/>
      <c r="FOQ43" s="47"/>
      <c r="FOR43" s="47"/>
      <c r="FOS43" s="47"/>
      <c r="FOT43" s="47"/>
      <c r="FOU43" s="47"/>
      <c r="FOV43" s="47"/>
      <c r="FOW43" s="47"/>
      <c r="FOX43" s="47"/>
      <c r="FOY43" s="47"/>
      <c r="FOZ43" s="47"/>
      <c r="FPA43" s="47"/>
      <c r="FPB43" s="47"/>
      <c r="FPC43" s="47"/>
      <c r="FPD43" s="47"/>
      <c r="FPE43" s="47"/>
      <c r="FPF43" s="47"/>
      <c r="FPG43" s="47"/>
      <c r="FPH43" s="47"/>
      <c r="FPI43" s="47"/>
      <c r="FPJ43" s="47"/>
      <c r="FPK43" s="47"/>
      <c r="FPL43" s="47"/>
      <c r="FPM43" s="47"/>
      <c r="FPN43" s="47"/>
      <c r="FPO43" s="47"/>
      <c r="FPP43" s="47"/>
      <c r="FPQ43" s="47"/>
      <c r="FPR43" s="47"/>
      <c r="FPS43" s="47"/>
      <c r="FPT43" s="47"/>
      <c r="FPU43" s="47"/>
      <c r="FPV43" s="47"/>
      <c r="FPW43" s="47"/>
      <c r="FPX43" s="47"/>
      <c r="FPY43" s="47"/>
      <c r="FPZ43" s="47"/>
      <c r="FQA43" s="47"/>
      <c r="FQB43" s="47"/>
      <c r="FQC43" s="47"/>
      <c r="FQD43" s="47"/>
      <c r="FQE43" s="47"/>
      <c r="FQF43" s="47"/>
      <c r="FQG43" s="47"/>
      <c r="FQH43" s="47"/>
      <c r="FQI43" s="47"/>
      <c r="FQJ43" s="47"/>
      <c r="FQK43" s="47"/>
      <c r="FQL43" s="47"/>
      <c r="FQM43" s="47"/>
      <c r="FQN43" s="47"/>
      <c r="FQO43" s="47"/>
      <c r="FQP43" s="47"/>
      <c r="FQQ43" s="47"/>
      <c r="FQR43" s="47"/>
      <c r="FQS43" s="47"/>
      <c r="FQT43" s="47"/>
      <c r="FQU43" s="47"/>
      <c r="FQV43" s="47"/>
      <c r="FQW43" s="47"/>
      <c r="FQX43" s="47"/>
      <c r="FQY43" s="47"/>
      <c r="FQZ43" s="47"/>
      <c r="FRA43" s="47"/>
      <c r="FRB43" s="47"/>
      <c r="FRC43" s="47"/>
      <c r="FRD43" s="47"/>
      <c r="FRE43" s="47"/>
      <c r="FRF43" s="47"/>
      <c r="FRG43" s="47"/>
      <c r="FRH43" s="47"/>
      <c r="FRI43" s="47"/>
      <c r="FRJ43" s="47"/>
      <c r="FRK43" s="47"/>
      <c r="FRL43" s="47"/>
      <c r="FRM43" s="47"/>
      <c r="FRN43" s="47"/>
      <c r="FRO43" s="47"/>
      <c r="FRP43" s="47"/>
      <c r="FRQ43" s="47"/>
      <c r="FRR43" s="47"/>
      <c r="FRS43" s="47"/>
      <c r="FRT43" s="47"/>
      <c r="FRU43" s="47"/>
      <c r="FRV43" s="47"/>
      <c r="FRW43" s="47"/>
      <c r="FRX43" s="47"/>
      <c r="FRY43" s="47"/>
      <c r="FRZ43" s="47"/>
      <c r="FSA43" s="47"/>
      <c r="FSB43" s="47"/>
      <c r="FSC43" s="47"/>
      <c r="FSD43" s="47"/>
      <c r="FSE43" s="47"/>
      <c r="FSF43" s="47"/>
      <c r="FSG43" s="47"/>
      <c r="FSH43" s="47"/>
      <c r="FSI43" s="47"/>
      <c r="FSJ43" s="47"/>
      <c r="FSK43" s="47"/>
      <c r="FSL43" s="47"/>
      <c r="FSM43" s="47"/>
      <c r="FSN43" s="47"/>
      <c r="FSO43" s="47"/>
      <c r="FSP43" s="47"/>
      <c r="FSQ43" s="47"/>
      <c r="FSR43" s="47"/>
      <c r="FSS43" s="47"/>
      <c r="FST43" s="47"/>
      <c r="FSU43" s="47"/>
      <c r="FSV43" s="47"/>
      <c r="FSW43" s="47"/>
      <c r="FSX43" s="47"/>
      <c r="FSY43" s="47"/>
      <c r="FSZ43" s="47"/>
      <c r="FTA43" s="47"/>
      <c r="FTB43" s="47"/>
      <c r="FTC43" s="47"/>
      <c r="FTD43" s="47"/>
      <c r="FTE43" s="47"/>
      <c r="FTF43" s="47"/>
      <c r="FTG43" s="47"/>
      <c r="FTH43" s="47"/>
      <c r="FTI43" s="47"/>
      <c r="FTJ43" s="47"/>
      <c r="FTK43" s="47"/>
      <c r="FTL43" s="47"/>
      <c r="FTM43" s="47"/>
      <c r="FTN43" s="47"/>
      <c r="FTO43" s="47"/>
      <c r="FTP43" s="47"/>
      <c r="FTQ43" s="47"/>
      <c r="FTR43" s="47"/>
      <c r="FTS43" s="47"/>
      <c r="FTT43" s="47"/>
      <c r="FTU43" s="47"/>
      <c r="FTV43" s="47"/>
      <c r="FTW43" s="47"/>
      <c r="FTX43" s="47"/>
      <c r="FTY43" s="47"/>
      <c r="FTZ43" s="47"/>
      <c r="FUA43" s="47"/>
      <c r="FUB43" s="47"/>
      <c r="FUC43" s="47"/>
      <c r="FUD43" s="47"/>
      <c r="FUE43" s="47"/>
      <c r="FUF43" s="47"/>
      <c r="FUG43" s="47"/>
      <c r="FUH43" s="47"/>
      <c r="FUI43" s="47"/>
      <c r="FUJ43" s="47"/>
      <c r="FUK43" s="47"/>
      <c r="FUL43" s="47"/>
      <c r="FUM43" s="47"/>
      <c r="FUN43" s="47"/>
      <c r="FUO43" s="47"/>
      <c r="FUP43" s="47"/>
      <c r="FUQ43" s="47"/>
      <c r="FUR43" s="47"/>
      <c r="FUS43" s="47"/>
      <c r="FUT43" s="47"/>
      <c r="FUU43" s="47"/>
      <c r="FUV43" s="47"/>
      <c r="FUW43" s="47"/>
      <c r="FUX43" s="47"/>
      <c r="FUY43" s="47"/>
      <c r="FUZ43" s="47"/>
      <c r="FVA43" s="47"/>
      <c r="FVB43" s="47"/>
      <c r="FVC43" s="47"/>
      <c r="FVD43" s="47"/>
      <c r="FVE43" s="47"/>
      <c r="FVF43" s="47"/>
      <c r="FVG43" s="47"/>
      <c r="FVH43" s="47"/>
      <c r="FVI43" s="47"/>
      <c r="FVJ43" s="47"/>
      <c r="FVK43" s="47"/>
      <c r="FVL43" s="47"/>
      <c r="FVM43" s="47"/>
      <c r="FVN43" s="47"/>
      <c r="FVO43" s="47"/>
      <c r="FVP43" s="47"/>
      <c r="FVQ43" s="47"/>
      <c r="FVR43" s="47"/>
      <c r="FVS43" s="47"/>
      <c r="FVT43" s="47"/>
      <c r="FVU43" s="47"/>
      <c r="FVV43" s="47"/>
      <c r="FVW43" s="47"/>
      <c r="FVX43" s="47"/>
      <c r="FVY43" s="47"/>
      <c r="FVZ43" s="47"/>
      <c r="FWA43" s="47"/>
      <c r="FWB43" s="47"/>
      <c r="FWC43" s="47"/>
      <c r="FWD43" s="47"/>
      <c r="FWE43" s="47"/>
      <c r="FWF43" s="47"/>
      <c r="FWG43" s="47"/>
      <c r="FWH43" s="47"/>
      <c r="FWI43" s="47"/>
      <c r="FWJ43" s="47"/>
      <c r="FWK43" s="47"/>
      <c r="FWL43" s="47"/>
      <c r="FWM43" s="47"/>
      <c r="FWN43" s="47"/>
      <c r="FWO43" s="47"/>
      <c r="FWP43" s="47"/>
      <c r="FWQ43" s="47"/>
      <c r="FWR43" s="47"/>
      <c r="FWS43" s="47"/>
      <c r="FWT43" s="47"/>
      <c r="FWU43" s="47"/>
      <c r="FWV43" s="47"/>
      <c r="FWW43" s="47"/>
      <c r="FWX43" s="47"/>
      <c r="FWY43" s="47"/>
      <c r="FWZ43" s="47"/>
      <c r="FXA43" s="47"/>
      <c r="FXB43" s="47"/>
      <c r="FXC43" s="47"/>
      <c r="FXD43" s="47"/>
      <c r="FXE43" s="47"/>
      <c r="FXF43" s="47"/>
      <c r="FXG43" s="47"/>
      <c r="FXH43" s="47"/>
      <c r="FXI43" s="47"/>
      <c r="FXJ43" s="47"/>
      <c r="FXK43" s="47"/>
      <c r="FXL43" s="47"/>
      <c r="FXM43" s="47"/>
      <c r="FXN43" s="47"/>
      <c r="FXO43" s="47"/>
      <c r="FXP43" s="47"/>
      <c r="FXQ43" s="47"/>
      <c r="FXR43" s="47"/>
      <c r="FXS43" s="47"/>
      <c r="FXT43" s="47"/>
      <c r="FXU43" s="47"/>
      <c r="FXV43" s="47"/>
      <c r="FXW43" s="47"/>
      <c r="FXX43" s="47"/>
      <c r="FXY43" s="47"/>
      <c r="FXZ43" s="47"/>
      <c r="FYA43" s="47"/>
      <c r="FYB43" s="47"/>
      <c r="FYC43" s="47"/>
      <c r="FYD43" s="47"/>
      <c r="FYE43" s="47"/>
      <c r="FYF43" s="47"/>
      <c r="FYG43" s="47"/>
      <c r="FYH43" s="47"/>
      <c r="FYI43" s="47"/>
      <c r="FYJ43" s="47"/>
      <c r="FYK43" s="47"/>
      <c r="FYL43" s="47"/>
      <c r="FYM43" s="47"/>
      <c r="FYN43" s="47"/>
      <c r="FYO43" s="47"/>
      <c r="FYP43" s="47"/>
      <c r="FYQ43" s="47"/>
      <c r="FYR43" s="47"/>
      <c r="FYS43" s="47"/>
      <c r="FYT43" s="47"/>
      <c r="FYU43" s="47"/>
      <c r="FYV43" s="47"/>
      <c r="FYW43" s="47"/>
      <c r="FYX43" s="47"/>
      <c r="FYY43" s="47"/>
      <c r="FYZ43" s="47"/>
      <c r="FZA43" s="47"/>
      <c r="FZB43" s="47"/>
      <c r="FZC43" s="47"/>
      <c r="FZD43" s="47"/>
      <c r="FZE43" s="47"/>
      <c r="FZF43" s="47"/>
      <c r="FZG43" s="47"/>
      <c r="FZH43" s="47"/>
      <c r="FZI43" s="47"/>
      <c r="FZJ43" s="47"/>
      <c r="FZK43" s="47"/>
      <c r="FZL43" s="47"/>
      <c r="FZM43" s="47"/>
      <c r="FZN43" s="47"/>
      <c r="FZO43" s="47"/>
      <c r="FZP43" s="47"/>
      <c r="FZQ43" s="47"/>
      <c r="FZR43" s="47"/>
      <c r="FZS43" s="47"/>
      <c r="FZT43" s="47"/>
      <c r="FZU43" s="47"/>
      <c r="FZV43" s="47"/>
      <c r="FZW43" s="47"/>
      <c r="FZX43" s="47"/>
      <c r="FZY43" s="47"/>
      <c r="FZZ43" s="47"/>
      <c r="GAA43" s="47"/>
      <c r="GAB43" s="47"/>
      <c r="GAC43" s="47"/>
      <c r="GAD43" s="47"/>
      <c r="GAE43" s="47"/>
      <c r="GAF43" s="47"/>
      <c r="GAG43" s="47"/>
      <c r="GAH43" s="47"/>
      <c r="GAI43" s="47"/>
      <c r="GAJ43" s="47"/>
      <c r="GAK43" s="47"/>
      <c r="GAL43" s="47"/>
      <c r="GAM43" s="47"/>
      <c r="GAN43" s="47"/>
      <c r="GAO43" s="47"/>
      <c r="GAP43" s="47"/>
      <c r="GAQ43" s="47"/>
      <c r="GAR43" s="47"/>
      <c r="GAS43" s="47"/>
      <c r="GAT43" s="47"/>
      <c r="GAU43" s="47"/>
      <c r="GAV43" s="47"/>
      <c r="GAW43" s="47"/>
      <c r="GAX43" s="47"/>
      <c r="GAY43" s="47"/>
      <c r="GAZ43" s="47"/>
      <c r="GBA43" s="47"/>
      <c r="GBB43" s="47"/>
      <c r="GBC43" s="47"/>
      <c r="GBD43" s="47"/>
      <c r="GBE43" s="47"/>
      <c r="GBF43" s="47"/>
      <c r="GBG43" s="47"/>
      <c r="GBH43" s="47"/>
      <c r="GBI43" s="47"/>
      <c r="GBJ43" s="47"/>
      <c r="GBK43" s="47"/>
      <c r="GBL43" s="47"/>
      <c r="GBM43" s="47"/>
      <c r="GBN43" s="47"/>
      <c r="GBO43" s="47"/>
      <c r="GBP43" s="47"/>
      <c r="GBQ43" s="47"/>
      <c r="GBR43" s="47"/>
      <c r="GBS43" s="47"/>
      <c r="GBT43" s="47"/>
      <c r="GBU43" s="47"/>
      <c r="GBV43" s="47"/>
      <c r="GBW43" s="47"/>
      <c r="GBX43" s="47"/>
      <c r="GBY43" s="47"/>
      <c r="GBZ43" s="47"/>
      <c r="GCA43" s="47"/>
      <c r="GCB43" s="47"/>
      <c r="GCC43" s="47"/>
      <c r="GCD43" s="47"/>
      <c r="GCE43" s="47"/>
      <c r="GCF43" s="47"/>
      <c r="GCG43" s="47"/>
      <c r="GCH43" s="47"/>
      <c r="GCI43" s="47"/>
      <c r="GCJ43" s="47"/>
      <c r="GCK43" s="47"/>
      <c r="GCL43" s="47"/>
      <c r="GCM43" s="47"/>
      <c r="GCN43" s="47"/>
      <c r="GCO43" s="47"/>
      <c r="GCP43" s="47"/>
      <c r="GCQ43" s="47"/>
      <c r="GCR43" s="47"/>
      <c r="GCS43" s="47"/>
      <c r="GCT43" s="47"/>
      <c r="GCU43" s="47"/>
      <c r="GCV43" s="47"/>
      <c r="GCW43" s="47"/>
      <c r="GCX43" s="47"/>
      <c r="GCY43" s="47"/>
      <c r="GCZ43" s="47"/>
      <c r="GDA43" s="47"/>
      <c r="GDB43" s="47"/>
      <c r="GDC43" s="47"/>
      <c r="GDD43" s="47"/>
      <c r="GDE43" s="47"/>
      <c r="GDF43" s="47"/>
      <c r="GDG43" s="47"/>
      <c r="GDH43" s="47"/>
      <c r="GDI43" s="47"/>
      <c r="GDJ43" s="47"/>
      <c r="GDK43" s="47"/>
      <c r="GDL43" s="47"/>
      <c r="GDM43" s="47"/>
      <c r="GDN43" s="47"/>
      <c r="GDO43" s="47"/>
      <c r="GDP43" s="47"/>
      <c r="GDQ43" s="47"/>
      <c r="GDR43" s="47"/>
      <c r="GDS43" s="47"/>
      <c r="GDT43" s="47"/>
      <c r="GDU43" s="47"/>
      <c r="GDV43" s="47"/>
      <c r="GDW43" s="47"/>
      <c r="GDX43" s="47"/>
      <c r="GDY43" s="47"/>
      <c r="GDZ43" s="47"/>
      <c r="GEA43" s="47"/>
      <c r="GEB43" s="47"/>
      <c r="GEC43" s="47"/>
      <c r="GED43" s="47"/>
      <c r="GEE43" s="47"/>
      <c r="GEF43" s="47"/>
      <c r="GEG43" s="47"/>
      <c r="GEH43" s="47"/>
      <c r="GEI43" s="47"/>
      <c r="GEJ43" s="47"/>
      <c r="GEK43" s="47"/>
      <c r="GEL43" s="47"/>
      <c r="GEM43" s="47"/>
      <c r="GEN43" s="47"/>
      <c r="GEO43" s="47"/>
      <c r="GEP43" s="47"/>
      <c r="GEQ43" s="47"/>
      <c r="GER43" s="47"/>
      <c r="GES43" s="47"/>
      <c r="GET43" s="47"/>
      <c r="GEU43" s="47"/>
      <c r="GEV43" s="47"/>
      <c r="GEW43" s="47"/>
      <c r="GEX43" s="47"/>
      <c r="GEY43" s="47"/>
      <c r="GEZ43" s="47"/>
      <c r="GFA43" s="47"/>
      <c r="GFB43" s="47"/>
      <c r="GFC43" s="47"/>
      <c r="GFD43" s="47"/>
      <c r="GFE43" s="47"/>
      <c r="GFF43" s="47"/>
      <c r="GFG43" s="47"/>
      <c r="GFH43" s="47"/>
      <c r="GFI43" s="47"/>
      <c r="GFJ43" s="47"/>
      <c r="GFK43" s="47"/>
      <c r="GFL43" s="47"/>
      <c r="GFM43" s="47"/>
      <c r="GFN43" s="47"/>
      <c r="GFO43" s="47"/>
      <c r="GFP43" s="47"/>
      <c r="GFQ43" s="47"/>
      <c r="GFR43" s="47"/>
      <c r="GFS43" s="47"/>
      <c r="GFT43" s="47"/>
      <c r="GFU43" s="47"/>
      <c r="GFV43" s="47"/>
      <c r="GFW43" s="47"/>
      <c r="GFX43" s="47"/>
      <c r="GFY43" s="47"/>
      <c r="GFZ43" s="47"/>
      <c r="GGA43" s="47"/>
      <c r="GGB43" s="47"/>
      <c r="GGC43" s="47"/>
      <c r="GGD43" s="47"/>
      <c r="GGE43" s="47"/>
      <c r="GGF43" s="47"/>
      <c r="GGG43" s="47"/>
      <c r="GGH43" s="47"/>
      <c r="GGI43" s="47"/>
      <c r="GGJ43" s="47"/>
      <c r="GGK43" s="47"/>
      <c r="GGL43" s="47"/>
      <c r="GGM43" s="47"/>
      <c r="GGN43" s="47"/>
      <c r="GGO43" s="47"/>
      <c r="GGP43" s="47"/>
      <c r="GGQ43" s="47"/>
      <c r="GGR43" s="47"/>
      <c r="GGS43" s="47"/>
      <c r="GGT43" s="47"/>
      <c r="GGU43" s="47"/>
      <c r="GGV43" s="47"/>
      <c r="GGW43" s="47"/>
      <c r="GGX43" s="47"/>
      <c r="GGY43" s="47"/>
      <c r="GGZ43" s="47"/>
      <c r="GHA43" s="47"/>
      <c r="GHB43" s="47"/>
      <c r="GHC43" s="47"/>
      <c r="GHD43" s="47"/>
      <c r="GHE43" s="47"/>
      <c r="GHF43" s="47"/>
      <c r="GHG43" s="47"/>
      <c r="GHH43" s="47"/>
      <c r="GHI43" s="47"/>
      <c r="GHJ43" s="47"/>
      <c r="GHK43" s="47"/>
      <c r="GHL43" s="47"/>
      <c r="GHM43" s="47"/>
      <c r="GHN43" s="47"/>
      <c r="GHO43" s="47"/>
      <c r="GHP43" s="47"/>
      <c r="GHQ43" s="47"/>
      <c r="GHR43" s="47"/>
      <c r="GHS43" s="47"/>
      <c r="GHT43" s="47"/>
      <c r="GHU43" s="47"/>
      <c r="GHV43" s="47"/>
      <c r="GHW43" s="47"/>
      <c r="GHX43" s="47"/>
      <c r="GHY43" s="47"/>
      <c r="GHZ43" s="47"/>
      <c r="GIA43" s="47"/>
      <c r="GIB43" s="47"/>
      <c r="GIC43" s="47"/>
      <c r="GID43" s="47"/>
      <c r="GIE43" s="47"/>
      <c r="GIF43" s="47"/>
      <c r="GIG43" s="47"/>
      <c r="GIH43" s="47"/>
      <c r="GII43" s="47"/>
      <c r="GIJ43" s="47"/>
      <c r="GIK43" s="47"/>
      <c r="GIL43" s="47"/>
      <c r="GIM43" s="47"/>
      <c r="GIN43" s="47"/>
      <c r="GIO43" s="47"/>
      <c r="GIP43" s="47"/>
      <c r="GIQ43" s="47"/>
      <c r="GIR43" s="47"/>
      <c r="GIS43" s="47"/>
      <c r="GIT43" s="47"/>
      <c r="GIU43" s="47"/>
      <c r="GIV43" s="47"/>
      <c r="GIW43" s="47"/>
      <c r="GIX43" s="47"/>
      <c r="GIY43" s="47"/>
      <c r="GIZ43" s="47"/>
      <c r="GJA43" s="47"/>
      <c r="GJB43" s="47"/>
      <c r="GJC43" s="47"/>
      <c r="GJD43" s="47"/>
      <c r="GJE43" s="47"/>
      <c r="GJF43" s="47"/>
      <c r="GJG43" s="47"/>
      <c r="GJH43" s="47"/>
      <c r="GJI43" s="47"/>
      <c r="GJJ43" s="47"/>
      <c r="GJK43" s="47"/>
      <c r="GJL43" s="47"/>
      <c r="GJM43" s="47"/>
      <c r="GJN43" s="47"/>
      <c r="GJO43" s="47"/>
      <c r="GJP43" s="47"/>
      <c r="GJQ43" s="47"/>
      <c r="GJR43" s="47"/>
      <c r="GJS43" s="47"/>
      <c r="GJT43" s="47"/>
      <c r="GJU43" s="47"/>
      <c r="GJV43" s="47"/>
      <c r="GJW43" s="47"/>
      <c r="GJX43" s="47"/>
      <c r="GJY43" s="47"/>
      <c r="GJZ43" s="47"/>
      <c r="GKA43" s="47"/>
      <c r="GKB43" s="47"/>
      <c r="GKC43" s="47"/>
      <c r="GKD43" s="47"/>
      <c r="GKE43" s="47"/>
      <c r="GKF43" s="47"/>
      <c r="GKG43" s="47"/>
      <c r="GKH43" s="47"/>
      <c r="GKI43" s="47"/>
      <c r="GKJ43" s="47"/>
      <c r="GKK43" s="47"/>
      <c r="GKL43" s="47"/>
      <c r="GKM43" s="47"/>
      <c r="GKN43" s="47"/>
      <c r="GKO43" s="47"/>
      <c r="GKP43" s="47"/>
      <c r="GKQ43" s="47"/>
      <c r="GKR43" s="47"/>
      <c r="GKS43" s="47"/>
      <c r="GKT43" s="47"/>
      <c r="GKU43" s="47"/>
      <c r="GKV43" s="47"/>
      <c r="GKW43" s="47"/>
      <c r="GKX43" s="47"/>
      <c r="GKY43" s="47"/>
      <c r="GKZ43" s="47"/>
      <c r="GLA43" s="47"/>
      <c r="GLB43" s="47"/>
      <c r="GLC43" s="47"/>
      <c r="GLD43" s="47"/>
      <c r="GLE43" s="47"/>
      <c r="GLF43" s="47"/>
      <c r="GLG43" s="47"/>
      <c r="GLH43" s="47"/>
      <c r="GLI43" s="47"/>
      <c r="GLJ43" s="47"/>
      <c r="GLK43" s="47"/>
      <c r="GLL43" s="47"/>
      <c r="GLM43" s="47"/>
      <c r="GLN43" s="47"/>
      <c r="GLO43" s="47"/>
      <c r="GLP43" s="47"/>
      <c r="GLQ43" s="47"/>
      <c r="GLR43" s="47"/>
      <c r="GLS43" s="47"/>
      <c r="GLT43" s="47"/>
      <c r="GLU43" s="47"/>
      <c r="GLV43" s="47"/>
      <c r="GLW43" s="47"/>
      <c r="GLX43" s="47"/>
      <c r="GLY43" s="47"/>
      <c r="GLZ43" s="47"/>
      <c r="GMA43" s="47"/>
      <c r="GMB43" s="47"/>
      <c r="GMC43" s="47"/>
      <c r="GMD43" s="47"/>
      <c r="GME43" s="47"/>
      <c r="GMF43" s="47"/>
      <c r="GMG43" s="47"/>
      <c r="GMH43" s="47"/>
      <c r="GMI43" s="47"/>
      <c r="GMJ43" s="47"/>
      <c r="GMK43" s="47"/>
      <c r="GML43" s="47"/>
      <c r="GMM43" s="47"/>
      <c r="GMN43" s="47"/>
      <c r="GMO43" s="47"/>
      <c r="GMP43" s="47"/>
      <c r="GMQ43" s="47"/>
      <c r="GMR43" s="47"/>
      <c r="GMS43" s="47"/>
      <c r="GMT43" s="47"/>
      <c r="GMU43" s="47"/>
      <c r="GMV43" s="47"/>
      <c r="GMW43" s="47"/>
      <c r="GMX43" s="47"/>
      <c r="GMY43" s="47"/>
      <c r="GMZ43" s="47"/>
      <c r="GNA43" s="47"/>
      <c r="GNB43" s="47"/>
      <c r="GNC43" s="47"/>
      <c r="GND43" s="47"/>
      <c r="GNE43" s="47"/>
      <c r="GNF43" s="47"/>
      <c r="GNG43" s="47"/>
      <c r="GNH43" s="47"/>
      <c r="GNI43" s="47"/>
      <c r="GNJ43" s="47"/>
      <c r="GNK43" s="47"/>
      <c r="GNL43" s="47"/>
      <c r="GNM43" s="47"/>
      <c r="GNN43" s="47"/>
      <c r="GNO43" s="47"/>
      <c r="GNP43" s="47"/>
      <c r="GNQ43" s="47"/>
      <c r="GNR43" s="47"/>
      <c r="GNS43" s="47"/>
      <c r="GNT43" s="47"/>
      <c r="GNU43" s="47"/>
      <c r="GNV43" s="47"/>
      <c r="GNW43" s="47"/>
      <c r="GNX43" s="47"/>
      <c r="GNY43" s="47"/>
      <c r="GNZ43" s="47"/>
      <c r="GOA43" s="47"/>
      <c r="GOB43" s="47"/>
      <c r="GOC43" s="47"/>
      <c r="GOD43" s="47"/>
      <c r="GOE43" s="47"/>
      <c r="GOF43" s="47"/>
      <c r="GOG43" s="47"/>
      <c r="GOH43" s="47"/>
      <c r="GOI43" s="47"/>
      <c r="GOJ43" s="47"/>
      <c r="GOK43" s="47"/>
      <c r="GOL43" s="47"/>
      <c r="GOM43" s="47"/>
      <c r="GON43" s="47"/>
      <c r="GOO43" s="47"/>
      <c r="GOP43" s="47"/>
      <c r="GOQ43" s="47"/>
      <c r="GOR43" s="47"/>
      <c r="GOS43" s="47"/>
      <c r="GOT43" s="47"/>
      <c r="GOU43" s="47"/>
      <c r="GOV43" s="47"/>
      <c r="GOW43" s="47"/>
      <c r="GOX43" s="47"/>
      <c r="GOY43" s="47"/>
      <c r="GOZ43" s="47"/>
      <c r="GPA43" s="47"/>
      <c r="GPB43" s="47"/>
      <c r="GPC43" s="47"/>
      <c r="GPD43" s="47"/>
      <c r="GPE43" s="47"/>
      <c r="GPF43" s="47"/>
      <c r="GPG43" s="47"/>
      <c r="GPH43" s="47"/>
      <c r="GPI43" s="47"/>
      <c r="GPJ43" s="47"/>
      <c r="GPK43" s="47"/>
      <c r="GPL43" s="47"/>
      <c r="GPM43" s="47"/>
      <c r="GPN43" s="47"/>
      <c r="GPO43" s="47"/>
      <c r="GPP43" s="47"/>
      <c r="GPQ43" s="47"/>
      <c r="GPR43" s="47"/>
      <c r="GPS43" s="47"/>
      <c r="GPT43" s="47"/>
      <c r="GPU43" s="47"/>
      <c r="GPV43" s="47"/>
      <c r="GPW43" s="47"/>
      <c r="GPX43" s="47"/>
      <c r="GPY43" s="47"/>
      <c r="GPZ43" s="47"/>
      <c r="GQA43" s="47"/>
      <c r="GQB43" s="47"/>
      <c r="GQC43" s="47"/>
      <c r="GQD43" s="47"/>
      <c r="GQE43" s="47"/>
      <c r="GQF43" s="47"/>
      <c r="GQG43" s="47"/>
      <c r="GQH43" s="47"/>
      <c r="GQI43" s="47"/>
      <c r="GQJ43" s="47"/>
      <c r="GQK43" s="47"/>
      <c r="GQL43" s="47"/>
      <c r="GQM43" s="47"/>
      <c r="GQN43" s="47"/>
      <c r="GQO43" s="47"/>
      <c r="GQP43" s="47"/>
      <c r="GQQ43" s="47"/>
      <c r="GQR43" s="47"/>
      <c r="GQS43" s="47"/>
      <c r="GQT43" s="47"/>
      <c r="GQU43" s="47"/>
      <c r="GQV43" s="47"/>
      <c r="GQW43" s="47"/>
      <c r="GQX43" s="47"/>
      <c r="GQY43" s="47"/>
      <c r="GQZ43" s="47"/>
      <c r="GRA43" s="47"/>
      <c r="GRB43" s="47"/>
      <c r="GRC43" s="47"/>
      <c r="GRD43" s="47"/>
      <c r="GRE43" s="47"/>
      <c r="GRF43" s="47"/>
      <c r="GRG43" s="47"/>
      <c r="GRH43" s="47"/>
      <c r="GRI43" s="47"/>
      <c r="GRJ43" s="47"/>
      <c r="GRK43" s="47"/>
      <c r="GRL43" s="47"/>
      <c r="GRM43" s="47"/>
      <c r="GRN43" s="47"/>
      <c r="GRO43" s="47"/>
      <c r="GRP43" s="47"/>
      <c r="GRQ43" s="47"/>
      <c r="GRR43" s="47"/>
      <c r="GRS43" s="47"/>
      <c r="GRT43" s="47"/>
      <c r="GRU43" s="47"/>
      <c r="GRV43" s="47"/>
      <c r="GRW43" s="47"/>
      <c r="GRX43" s="47"/>
      <c r="GRY43" s="47"/>
      <c r="GRZ43" s="47"/>
      <c r="GSA43" s="47"/>
      <c r="GSB43" s="47"/>
      <c r="GSC43" s="47"/>
      <c r="GSD43" s="47"/>
      <c r="GSE43" s="47"/>
      <c r="GSF43" s="47"/>
      <c r="GSG43" s="47"/>
      <c r="GSH43" s="47"/>
      <c r="GSI43" s="47"/>
      <c r="GSJ43" s="47"/>
      <c r="GSK43" s="47"/>
      <c r="GSL43" s="47"/>
      <c r="GSM43" s="47"/>
      <c r="GSN43" s="47"/>
      <c r="GSO43" s="47"/>
      <c r="GSP43" s="47"/>
      <c r="GSQ43" s="47"/>
      <c r="GSR43" s="47"/>
      <c r="GSS43" s="47"/>
      <c r="GST43" s="47"/>
      <c r="GSU43" s="47"/>
      <c r="GSV43" s="47"/>
      <c r="GSW43" s="47"/>
      <c r="GSX43" s="47"/>
      <c r="GSY43" s="47"/>
      <c r="GSZ43" s="47"/>
      <c r="GTA43" s="47"/>
      <c r="GTB43" s="47"/>
      <c r="GTC43" s="47"/>
      <c r="GTD43" s="47"/>
      <c r="GTE43" s="47"/>
      <c r="GTF43" s="47"/>
      <c r="GTG43" s="47"/>
      <c r="GTH43" s="47"/>
      <c r="GTI43" s="47"/>
      <c r="GTJ43" s="47"/>
      <c r="GTK43" s="47"/>
      <c r="GTL43" s="47"/>
      <c r="GTM43" s="47"/>
      <c r="GTN43" s="47"/>
      <c r="GTO43" s="47"/>
      <c r="GTP43" s="47"/>
      <c r="GTQ43" s="47"/>
      <c r="GTR43" s="47"/>
      <c r="GTS43" s="47"/>
      <c r="GTT43" s="47"/>
      <c r="GTU43" s="47"/>
      <c r="GTV43" s="47"/>
      <c r="GTW43" s="47"/>
      <c r="GTX43" s="47"/>
      <c r="GTY43" s="47"/>
      <c r="GTZ43" s="47"/>
      <c r="GUA43" s="47"/>
      <c r="GUB43" s="47"/>
      <c r="GUC43" s="47"/>
      <c r="GUD43" s="47"/>
      <c r="GUE43" s="47"/>
      <c r="GUF43" s="47"/>
      <c r="GUG43" s="47"/>
      <c r="GUH43" s="47"/>
      <c r="GUI43" s="47"/>
      <c r="GUJ43" s="47"/>
      <c r="GUK43" s="47"/>
      <c r="GUL43" s="47"/>
      <c r="GUM43" s="47"/>
      <c r="GUN43" s="47"/>
      <c r="GUO43" s="47"/>
      <c r="GUP43" s="47"/>
      <c r="GUQ43" s="47"/>
      <c r="GUR43" s="47"/>
      <c r="GUS43" s="47"/>
      <c r="GUT43" s="47"/>
      <c r="GUU43" s="47"/>
      <c r="GUV43" s="47"/>
      <c r="GUW43" s="47"/>
      <c r="GUX43" s="47"/>
      <c r="GUY43" s="47"/>
      <c r="GUZ43" s="47"/>
      <c r="GVA43" s="47"/>
      <c r="GVB43" s="47"/>
      <c r="GVC43" s="47"/>
      <c r="GVD43" s="47"/>
      <c r="GVE43" s="47"/>
      <c r="GVF43" s="47"/>
      <c r="GVG43" s="47"/>
      <c r="GVH43" s="47"/>
      <c r="GVI43" s="47"/>
      <c r="GVJ43" s="47"/>
      <c r="GVK43" s="47"/>
      <c r="GVL43" s="47"/>
      <c r="GVM43" s="47"/>
      <c r="GVN43" s="47"/>
      <c r="GVO43" s="47"/>
      <c r="GVP43" s="47"/>
      <c r="GVQ43" s="47"/>
      <c r="GVR43" s="47"/>
      <c r="GVS43" s="47"/>
      <c r="GVT43" s="47"/>
      <c r="GVU43" s="47"/>
      <c r="GVV43" s="47"/>
      <c r="GVW43" s="47"/>
      <c r="GVX43" s="47"/>
      <c r="GVY43" s="47"/>
      <c r="GVZ43" s="47"/>
      <c r="GWA43" s="47"/>
      <c r="GWB43" s="47"/>
      <c r="GWC43" s="47"/>
      <c r="GWD43" s="47"/>
      <c r="GWE43" s="47"/>
      <c r="GWF43" s="47"/>
      <c r="GWG43" s="47"/>
      <c r="GWH43" s="47"/>
      <c r="GWI43" s="47"/>
      <c r="GWJ43" s="47"/>
      <c r="GWK43" s="47"/>
      <c r="GWL43" s="47"/>
      <c r="GWM43" s="47"/>
      <c r="GWN43" s="47"/>
      <c r="GWO43" s="47"/>
      <c r="GWP43" s="47"/>
      <c r="GWQ43" s="47"/>
      <c r="GWR43" s="47"/>
      <c r="GWS43" s="47"/>
      <c r="GWT43" s="47"/>
      <c r="GWU43" s="47"/>
      <c r="GWV43" s="47"/>
      <c r="GWW43" s="47"/>
      <c r="GWX43" s="47"/>
      <c r="GWY43" s="47"/>
      <c r="GWZ43" s="47"/>
      <c r="GXA43" s="47"/>
      <c r="GXB43" s="47"/>
      <c r="GXC43" s="47"/>
      <c r="GXD43" s="47"/>
      <c r="GXE43" s="47"/>
      <c r="GXF43" s="47"/>
      <c r="GXG43" s="47"/>
      <c r="GXH43" s="47"/>
      <c r="GXI43" s="47"/>
      <c r="GXJ43" s="47"/>
      <c r="GXK43" s="47"/>
      <c r="GXL43" s="47"/>
      <c r="GXM43" s="47"/>
      <c r="GXN43" s="47"/>
      <c r="GXO43" s="47"/>
      <c r="GXP43" s="47"/>
      <c r="GXQ43" s="47"/>
      <c r="GXR43" s="47"/>
      <c r="GXS43" s="47"/>
      <c r="GXT43" s="47"/>
      <c r="GXU43" s="47"/>
      <c r="GXV43" s="47"/>
      <c r="GXW43" s="47"/>
      <c r="GXX43" s="47"/>
      <c r="GXY43" s="47"/>
      <c r="GXZ43" s="47"/>
      <c r="GYA43" s="47"/>
      <c r="GYB43" s="47"/>
      <c r="GYC43" s="47"/>
      <c r="GYD43" s="47"/>
      <c r="GYE43" s="47"/>
      <c r="GYF43" s="47"/>
      <c r="GYG43" s="47"/>
      <c r="GYH43" s="47"/>
      <c r="GYI43" s="47"/>
      <c r="GYJ43" s="47"/>
      <c r="GYK43" s="47"/>
      <c r="GYL43" s="47"/>
      <c r="GYM43" s="47"/>
      <c r="GYN43" s="47"/>
      <c r="GYO43" s="47"/>
      <c r="GYP43" s="47"/>
      <c r="GYQ43" s="47"/>
      <c r="GYR43" s="47"/>
      <c r="GYS43" s="47"/>
      <c r="GYT43" s="47"/>
      <c r="GYU43" s="47"/>
      <c r="GYV43" s="47"/>
      <c r="GYW43" s="47"/>
      <c r="GYX43" s="47"/>
      <c r="GYY43" s="47"/>
      <c r="GYZ43" s="47"/>
      <c r="GZA43" s="47"/>
      <c r="GZB43" s="47"/>
      <c r="GZC43" s="47"/>
      <c r="GZD43" s="47"/>
      <c r="GZE43" s="47"/>
      <c r="GZF43" s="47"/>
      <c r="GZG43" s="47"/>
      <c r="GZH43" s="47"/>
      <c r="GZI43" s="47"/>
      <c r="GZJ43" s="47"/>
      <c r="GZK43" s="47"/>
      <c r="GZL43" s="47"/>
      <c r="GZM43" s="47"/>
      <c r="GZN43" s="47"/>
      <c r="GZO43" s="47"/>
      <c r="GZP43" s="47"/>
      <c r="GZQ43" s="47"/>
      <c r="GZR43" s="47"/>
      <c r="GZS43" s="47"/>
      <c r="GZT43" s="47"/>
      <c r="GZU43" s="47"/>
      <c r="GZV43" s="47"/>
      <c r="GZW43" s="47"/>
      <c r="GZX43" s="47"/>
      <c r="GZY43" s="47"/>
      <c r="GZZ43" s="47"/>
      <c r="HAA43" s="47"/>
      <c r="HAB43" s="47"/>
      <c r="HAC43" s="47"/>
      <c r="HAD43" s="47"/>
      <c r="HAE43" s="47"/>
      <c r="HAF43" s="47"/>
      <c r="HAG43" s="47"/>
      <c r="HAH43" s="47"/>
      <c r="HAI43" s="47"/>
      <c r="HAJ43" s="47"/>
      <c r="HAK43" s="47"/>
      <c r="HAL43" s="47"/>
      <c r="HAM43" s="47"/>
      <c r="HAN43" s="47"/>
      <c r="HAO43" s="47"/>
      <c r="HAP43" s="47"/>
      <c r="HAQ43" s="47"/>
      <c r="HAR43" s="47"/>
      <c r="HAS43" s="47"/>
      <c r="HAT43" s="47"/>
      <c r="HAU43" s="47"/>
      <c r="HAV43" s="47"/>
      <c r="HAW43" s="47"/>
      <c r="HAX43" s="47"/>
      <c r="HAY43" s="47"/>
      <c r="HAZ43" s="47"/>
      <c r="HBA43" s="47"/>
      <c r="HBB43" s="47"/>
      <c r="HBC43" s="47"/>
      <c r="HBD43" s="47"/>
      <c r="HBE43" s="47"/>
      <c r="HBF43" s="47"/>
      <c r="HBG43" s="47"/>
      <c r="HBH43" s="47"/>
      <c r="HBI43" s="47"/>
      <c r="HBJ43" s="47"/>
      <c r="HBK43" s="47"/>
      <c r="HBL43" s="47"/>
      <c r="HBM43" s="47"/>
      <c r="HBN43" s="47"/>
      <c r="HBO43" s="47"/>
      <c r="HBP43" s="47"/>
      <c r="HBQ43" s="47"/>
      <c r="HBR43" s="47"/>
      <c r="HBS43" s="47"/>
      <c r="HBT43" s="47"/>
      <c r="HBU43" s="47"/>
      <c r="HBV43" s="47"/>
      <c r="HBW43" s="47"/>
      <c r="HBX43" s="47"/>
      <c r="HBY43" s="47"/>
      <c r="HBZ43" s="47"/>
      <c r="HCA43" s="47"/>
      <c r="HCB43" s="47"/>
      <c r="HCC43" s="47"/>
      <c r="HCD43" s="47"/>
      <c r="HCE43" s="47"/>
      <c r="HCF43" s="47"/>
      <c r="HCG43" s="47"/>
      <c r="HCH43" s="47"/>
      <c r="HCI43" s="47"/>
      <c r="HCJ43" s="47"/>
      <c r="HCK43" s="47"/>
      <c r="HCL43" s="47"/>
      <c r="HCM43" s="47"/>
      <c r="HCN43" s="47"/>
      <c r="HCO43" s="47"/>
      <c r="HCP43" s="47"/>
      <c r="HCQ43" s="47"/>
      <c r="HCR43" s="47"/>
      <c r="HCS43" s="47"/>
      <c r="HCT43" s="47"/>
      <c r="HCU43" s="47"/>
      <c r="HCV43" s="47"/>
      <c r="HCW43" s="47"/>
      <c r="HCX43" s="47"/>
      <c r="HCY43" s="47"/>
      <c r="HCZ43" s="47"/>
      <c r="HDA43" s="47"/>
      <c r="HDB43" s="47"/>
      <c r="HDC43" s="47"/>
      <c r="HDD43" s="47"/>
      <c r="HDE43" s="47"/>
      <c r="HDF43" s="47"/>
      <c r="HDG43" s="47"/>
      <c r="HDH43" s="47"/>
      <c r="HDI43" s="47"/>
      <c r="HDJ43" s="47"/>
      <c r="HDK43" s="47"/>
      <c r="HDL43" s="47"/>
      <c r="HDM43" s="47"/>
      <c r="HDN43" s="47"/>
      <c r="HDO43" s="47"/>
      <c r="HDP43" s="47"/>
      <c r="HDQ43" s="47"/>
      <c r="HDR43" s="47"/>
      <c r="HDS43" s="47"/>
      <c r="HDT43" s="47"/>
      <c r="HDU43" s="47"/>
      <c r="HDV43" s="47"/>
      <c r="HDW43" s="47"/>
      <c r="HDX43" s="47"/>
      <c r="HDY43" s="47"/>
      <c r="HDZ43" s="47"/>
      <c r="HEA43" s="47"/>
      <c r="HEB43" s="47"/>
      <c r="HEC43" s="47"/>
      <c r="HED43" s="47"/>
      <c r="HEE43" s="47"/>
      <c r="HEF43" s="47"/>
      <c r="HEG43" s="47"/>
      <c r="HEH43" s="47"/>
      <c r="HEI43" s="47"/>
      <c r="HEJ43" s="47"/>
      <c r="HEK43" s="47"/>
      <c r="HEL43" s="47"/>
      <c r="HEM43" s="47"/>
      <c r="HEN43" s="47"/>
      <c r="HEO43" s="47"/>
      <c r="HEP43" s="47"/>
      <c r="HEQ43" s="47"/>
      <c r="HER43" s="47"/>
      <c r="HES43" s="47"/>
      <c r="HET43" s="47"/>
      <c r="HEU43" s="47"/>
      <c r="HEV43" s="47"/>
      <c r="HEW43" s="47"/>
      <c r="HEX43" s="47"/>
      <c r="HEY43" s="47"/>
      <c r="HEZ43" s="47"/>
      <c r="HFA43" s="47"/>
      <c r="HFB43" s="47"/>
      <c r="HFC43" s="47"/>
      <c r="HFD43" s="47"/>
      <c r="HFE43" s="47"/>
      <c r="HFF43" s="47"/>
      <c r="HFG43" s="47"/>
      <c r="HFH43" s="47"/>
      <c r="HFI43" s="47"/>
      <c r="HFJ43" s="47"/>
      <c r="HFK43" s="47"/>
      <c r="HFL43" s="47"/>
      <c r="HFM43" s="47"/>
      <c r="HFN43" s="47"/>
      <c r="HFO43" s="47"/>
      <c r="HFP43" s="47"/>
      <c r="HFQ43" s="47"/>
      <c r="HFR43" s="47"/>
      <c r="HFS43" s="47"/>
      <c r="HFT43" s="47"/>
      <c r="HFU43" s="47"/>
      <c r="HFV43" s="47"/>
      <c r="HFW43" s="47"/>
      <c r="HFX43" s="47"/>
      <c r="HFY43" s="47"/>
      <c r="HFZ43" s="47"/>
      <c r="HGA43" s="47"/>
      <c r="HGB43" s="47"/>
      <c r="HGC43" s="47"/>
      <c r="HGD43" s="47"/>
      <c r="HGE43" s="47"/>
      <c r="HGF43" s="47"/>
      <c r="HGG43" s="47"/>
      <c r="HGH43" s="47"/>
      <c r="HGI43" s="47"/>
      <c r="HGJ43" s="47"/>
      <c r="HGK43" s="47"/>
      <c r="HGL43" s="47"/>
      <c r="HGM43" s="47"/>
      <c r="HGN43" s="47"/>
      <c r="HGO43" s="47"/>
      <c r="HGP43" s="47"/>
      <c r="HGQ43" s="47"/>
      <c r="HGR43" s="47"/>
      <c r="HGS43" s="47"/>
      <c r="HGT43" s="47"/>
      <c r="HGU43" s="47"/>
      <c r="HGV43" s="47"/>
      <c r="HGW43" s="47"/>
      <c r="HGX43" s="47"/>
      <c r="HGY43" s="47"/>
      <c r="HGZ43" s="47"/>
      <c r="HHA43" s="47"/>
      <c r="HHB43" s="47"/>
      <c r="HHC43" s="47"/>
      <c r="HHD43" s="47"/>
      <c r="HHE43" s="47"/>
      <c r="HHF43" s="47"/>
      <c r="HHG43" s="47"/>
      <c r="HHH43" s="47"/>
      <c r="HHI43" s="47"/>
      <c r="HHJ43" s="47"/>
      <c r="HHK43" s="47"/>
      <c r="HHL43" s="47"/>
      <c r="HHM43" s="47"/>
      <c r="HHN43" s="47"/>
      <c r="HHO43" s="47"/>
      <c r="HHP43" s="47"/>
      <c r="HHQ43" s="47"/>
      <c r="HHR43" s="47"/>
      <c r="HHS43" s="47"/>
      <c r="HHT43" s="47"/>
      <c r="HHU43" s="47"/>
      <c r="HHV43" s="47"/>
      <c r="HHW43" s="47"/>
      <c r="HHX43" s="47"/>
      <c r="HHY43" s="47"/>
      <c r="HHZ43" s="47"/>
      <c r="HIA43" s="47"/>
      <c r="HIB43" s="47"/>
      <c r="HIC43" s="47"/>
      <c r="HID43" s="47"/>
      <c r="HIE43" s="47"/>
      <c r="HIF43" s="47"/>
      <c r="HIG43" s="47"/>
      <c r="HIH43" s="47"/>
      <c r="HII43" s="47"/>
      <c r="HIJ43" s="47"/>
      <c r="HIK43" s="47"/>
      <c r="HIL43" s="47"/>
      <c r="HIM43" s="47"/>
      <c r="HIN43" s="47"/>
      <c r="HIO43" s="47"/>
      <c r="HIP43" s="47"/>
      <c r="HIQ43" s="47"/>
      <c r="HIR43" s="47"/>
      <c r="HIS43" s="47"/>
      <c r="HIT43" s="47"/>
      <c r="HIU43" s="47"/>
      <c r="HIV43" s="47"/>
      <c r="HIW43" s="47"/>
      <c r="HIX43" s="47"/>
      <c r="HIY43" s="47"/>
      <c r="HIZ43" s="47"/>
      <c r="HJA43" s="47"/>
      <c r="HJB43" s="47"/>
      <c r="HJC43" s="47"/>
      <c r="HJD43" s="47"/>
      <c r="HJE43" s="47"/>
      <c r="HJF43" s="47"/>
      <c r="HJG43" s="47"/>
      <c r="HJH43" s="47"/>
      <c r="HJI43" s="47"/>
      <c r="HJJ43" s="47"/>
      <c r="HJK43" s="47"/>
      <c r="HJL43" s="47"/>
      <c r="HJM43" s="47"/>
      <c r="HJN43" s="47"/>
      <c r="HJO43" s="47"/>
      <c r="HJP43" s="47"/>
      <c r="HJQ43" s="47"/>
      <c r="HJR43" s="47"/>
      <c r="HJS43" s="47"/>
      <c r="HJT43" s="47"/>
      <c r="HJU43" s="47"/>
      <c r="HJV43" s="47"/>
      <c r="HJW43" s="47"/>
      <c r="HJX43" s="47"/>
      <c r="HJY43" s="47"/>
      <c r="HJZ43" s="47"/>
      <c r="HKA43" s="47"/>
      <c r="HKB43" s="47"/>
      <c r="HKC43" s="47"/>
      <c r="HKD43" s="47"/>
      <c r="HKE43" s="47"/>
      <c r="HKF43" s="47"/>
      <c r="HKG43" s="47"/>
      <c r="HKH43" s="47"/>
      <c r="HKI43" s="47"/>
      <c r="HKJ43" s="47"/>
      <c r="HKK43" s="47"/>
      <c r="HKL43" s="47"/>
      <c r="HKM43" s="47"/>
      <c r="HKN43" s="47"/>
      <c r="HKO43" s="47"/>
      <c r="HKP43" s="47"/>
      <c r="HKQ43" s="47"/>
      <c r="HKR43" s="47"/>
      <c r="HKS43" s="47"/>
      <c r="HKT43" s="47"/>
      <c r="HKU43" s="47"/>
      <c r="HKV43" s="47"/>
      <c r="HKW43" s="47"/>
      <c r="HKX43" s="47"/>
      <c r="HKY43" s="47"/>
      <c r="HKZ43" s="47"/>
      <c r="HLA43" s="47"/>
      <c r="HLB43" s="47"/>
      <c r="HLC43" s="47"/>
      <c r="HLD43" s="47"/>
      <c r="HLE43" s="47"/>
      <c r="HLF43" s="47"/>
      <c r="HLG43" s="47"/>
      <c r="HLH43" s="47"/>
      <c r="HLI43" s="47"/>
      <c r="HLJ43" s="47"/>
      <c r="HLK43" s="47"/>
      <c r="HLL43" s="47"/>
      <c r="HLM43" s="47"/>
      <c r="HLN43" s="47"/>
      <c r="HLO43" s="47"/>
      <c r="HLP43" s="47"/>
      <c r="HLQ43" s="47"/>
      <c r="HLR43" s="47"/>
      <c r="HLS43" s="47"/>
      <c r="HLT43" s="47"/>
      <c r="HLU43" s="47"/>
      <c r="HLV43" s="47"/>
      <c r="HLW43" s="47"/>
      <c r="HLX43" s="47"/>
      <c r="HLY43" s="47"/>
      <c r="HLZ43" s="47"/>
      <c r="HMA43" s="47"/>
      <c r="HMB43" s="47"/>
      <c r="HMC43" s="47"/>
      <c r="HMD43" s="47"/>
      <c r="HME43" s="47"/>
      <c r="HMF43" s="47"/>
      <c r="HMG43" s="47"/>
      <c r="HMH43" s="47"/>
      <c r="HMI43" s="47"/>
      <c r="HMJ43" s="47"/>
      <c r="HMK43" s="47"/>
      <c r="HML43" s="47"/>
      <c r="HMM43" s="47"/>
      <c r="HMN43" s="47"/>
      <c r="HMO43" s="47"/>
      <c r="HMP43" s="47"/>
      <c r="HMQ43" s="47"/>
      <c r="HMR43" s="47"/>
      <c r="HMS43" s="47"/>
      <c r="HMT43" s="47"/>
      <c r="HMU43" s="47"/>
      <c r="HMV43" s="47"/>
      <c r="HMW43" s="47"/>
      <c r="HMX43" s="47"/>
      <c r="HMY43" s="47"/>
      <c r="HMZ43" s="47"/>
      <c r="HNA43" s="47"/>
      <c r="HNB43" s="47"/>
      <c r="HNC43" s="47"/>
      <c r="HND43" s="47"/>
      <c r="HNE43" s="47"/>
      <c r="HNF43" s="47"/>
      <c r="HNG43" s="47"/>
      <c r="HNH43" s="47"/>
      <c r="HNI43" s="47"/>
      <c r="HNJ43" s="47"/>
      <c r="HNK43" s="47"/>
      <c r="HNL43" s="47"/>
      <c r="HNM43" s="47"/>
      <c r="HNN43" s="47"/>
      <c r="HNO43" s="47"/>
      <c r="HNP43" s="47"/>
      <c r="HNQ43" s="47"/>
      <c r="HNR43" s="47"/>
      <c r="HNS43" s="47"/>
      <c r="HNT43" s="47"/>
      <c r="HNU43" s="47"/>
      <c r="HNV43" s="47"/>
      <c r="HNW43" s="47"/>
      <c r="HNX43" s="47"/>
      <c r="HNY43" s="47"/>
      <c r="HNZ43" s="47"/>
      <c r="HOA43" s="47"/>
      <c r="HOB43" s="47"/>
      <c r="HOC43" s="47"/>
      <c r="HOD43" s="47"/>
      <c r="HOE43" s="47"/>
      <c r="HOF43" s="47"/>
      <c r="HOG43" s="47"/>
      <c r="HOH43" s="47"/>
      <c r="HOI43" s="47"/>
      <c r="HOJ43" s="47"/>
      <c r="HOK43" s="47"/>
      <c r="HOL43" s="47"/>
      <c r="HOM43" s="47"/>
      <c r="HON43" s="47"/>
      <c r="HOO43" s="47"/>
      <c r="HOP43" s="47"/>
      <c r="HOQ43" s="47"/>
      <c r="HOR43" s="47"/>
      <c r="HOS43" s="47"/>
      <c r="HOT43" s="47"/>
      <c r="HOU43" s="47"/>
      <c r="HOV43" s="47"/>
      <c r="HOW43" s="47"/>
      <c r="HOX43" s="47"/>
      <c r="HOY43" s="47"/>
      <c r="HOZ43" s="47"/>
      <c r="HPA43" s="47"/>
      <c r="HPB43" s="47"/>
      <c r="HPC43" s="47"/>
      <c r="HPD43" s="47"/>
      <c r="HPE43" s="47"/>
      <c r="HPF43" s="47"/>
      <c r="HPG43" s="47"/>
      <c r="HPH43" s="47"/>
      <c r="HPI43" s="47"/>
      <c r="HPJ43" s="47"/>
      <c r="HPK43" s="47"/>
      <c r="HPL43" s="47"/>
      <c r="HPM43" s="47"/>
      <c r="HPN43" s="47"/>
      <c r="HPO43" s="47"/>
      <c r="HPP43" s="47"/>
      <c r="HPQ43" s="47"/>
      <c r="HPR43" s="47"/>
      <c r="HPS43" s="47"/>
      <c r="HPT43" s="47"/>
      <c r="HPU43" s="47"/>
      <c r="HPV43" s="47"/>
      <c r="HPW43" s="47"/>
      <c r="HPX43" s="47"/>
      <c r="HPY43" s="47"/>
      <c r="HPZ43" s="47"/>
      <c r="HQA43" s="47"/>
      <c r="HQB43" s="47"/>
      <c r="HQC43" s="47"/>
      <c r="HQD43" s="47"/>
      <c r="HQE43" s="47"/>
      <c r="HQF43" s="47"/>
      <c r="HQG43" s="47"/>
      <c r="HQH43" s="47"/>
      <c r="HQI43" s="47"/>
      <c r="HQJ43" s="47"/>
      <c r="HQK43" s="47"/>
      <c r="HQL43" s="47"/>
      <c r="HQM43" s="47"/>
      <c r="HQN43" s="47"/>
      <c r="HQO43" s="47"/>
      <c r="HQP43" s="47"/>
      <c r="HQQ43" s="47"/>
      <c r="HQR43" s="47"/>
      <c r="HQS43" s="47"/>
      <c r="HQT43" s="47"/>
      <c r="HQU43" s="47"/>
      <c r="HQV43" s="47"/>
      <c r="HQW43" s="47"/>
      <c r="HQX43" s="47"/>
      <c r="HQY43" s="47"/>
      <c r="HQZ43" s="47"/>
      <c r="HRA43" s="47"/>
      <c r="HRB43" s="47"/>
      <c r="HRC43" s="47"/>
      <c r="HRD43" s="47"/>
      <c r="HRE43" s="47"/>
      <c r="HRF43" s="47"/>
      <c r="HRG43" s="47"/>
      <c r="HRH43" s="47"/>
      <c r="HRI43" s="47"/>
      <c r="HRJ43" s="47"/>
      <c r="HRK43" s="47"/>
      <c r="HRL43" s="47"/>
      <c r="HRM43" s="47"/>
      <c r="HRN43" s="47"/>
      <c r="HRO43" s="47"/>
      <c r="HRP43" s="47"/>
      <c r="HRQ43" s="47"/>
      <c r="HRR43" s="47"/>
      <c r="HRS43" s="47"/>
      <c r="HRT43" s="47"/>
      <c r="HRU43" s="47"/>
      <c r="HRV43" s="47"/>
      <c r="HRW43" s="47"/>
      <c r="HRX43" s="47"/>
      <c r="HRY43" s="47"/>
      <c r="HRZ43" s="47"/>
      <c r="HSA43" s="47"/>
      <c r="HSB43" s="47"/>
      <c r="HSC43" s="47"/>
      <c r="HSD43" s="47"/>
      <c r="HSE43" s="47"/>
      <c r="HSF43" s="47"/>
      <c r="HSG43" s="47"/>
      <c r="HSH43" s="47"/>
      <c r="HSI43" s="47"/>
      <c r="HSJ43" s="47"/>
      <c r="HSK43" s="47"/>
      <c r="HSL43" s="47"/>
      <c r="HSM43" s="47"/>
      <c r="HSN43" s="47"/>
      <c r="HSO43" s="47"/>
      <c r="HSP43" s="47"/>
      <c r="HSQ43" s="47"/>
      <c r="HSR43" s="47"/>
      <c r="HSS43" s="47"/>
      <c r="HST43" s="47"/>
      <c r="HSU43" s="47"/>
      <c r="HSV43" s="47"/>
      <c r="HSW43" s="47"/>
      <c r="HSX43" s="47"/>
      <c r="HSY43" s="47"/>
      <c r="HSZ43" s="47"/>
      <c r="HTA43" s="47"/>
      <c r="HTB43" s="47"/>
      <c r="HTC43" s="47"/>
      <c r="HTD43" s="47"/>
      <c r="HTE43" s="47"/>
      <c r="HTF43" s="47"/>
      <c r="HTG43" s="47"/>
      <c r="HTH43" s="47"/>
      <c r="HTI43" s="47"/>
      <c r="HTJ43" s="47"/>
      <c r="HTK43" s="47"/>
      <c r="HTL43" s="47"/>
      <c r="HTM43" s="47"/>
      <c r="HTN43" s="47"/>
      <c r="HTO43" s="47"/>
      <c r="HTP43" s="47"/>
      <c r="HTQ43" s="47"/>
      <c r="HTR43" s="47"/>
      <c r="HTS43" s="47"/>
      <c r="HTT43" s="47"/>
      <c r="HTU43" s="47"/>
      <c r="HTV43" s="47"/>
      <c r="HTW43" s="47"/>
      <c r="HTX43" s="47"/>
      <c r="HTY43" s="47"/>
      <c r="HTZ43" s="47"/>
      <c r="HUA43" s="47"/>
      <c r="HUB43" s="47"/>
      <c r="HUC43" s="47"/>
      <c r="HUD43" s="47"/>
      <c r="HUE43" s="47"/>
      <c r="HUF43" s="47"/>
      <c r="HUG43" s="47"/>
      <c r="HUH43" s="47"/>
      <c r="HUI43" s="47"/>
      <c r="HUJ43" s="47"/>
      <c r="HUK43" s="47"/>
      <c r="HUL43" s="47"/>
      <c r="HUM43" s="47"/>
      <c r="HUN43" s="47"/>
      <c r="HUO43" s="47"/>
      <c r="HUP43" s="47"/>
      <c r="HUQ43" s="47"/>
      <c r="HUR43" s="47"/>
      <c r="HUS43" s="47"/>
      <c r="HUT43" s="47"/>
      <c r="HUU43" s="47"/>
      <c r="HUV43" s="47"/>
      <c r="HUW43" s="47"/>
      <c r="HUX43" s="47"/>
      <c r="HUY43" s="47"/>
      <c r="HUZ43" s="47"/>
      <c r="HVA43" s="47"/>
      <c r="HVB43" s="47"/>
      <c r="HVC43" s="47"/>
      <c r="HVD43" s="47"/>
      <c r="HVE43" s="47"/>
      <c r="HVF43" s="47"/>
      <c r="HVG43" s="47"/>
      <c r="HVH43" s="47"/>
      <c r="HVI43" s="47"/>
      <c r="HVJ43" s="47"/>
      <c r="HVK43" s="47"/>
      <c r="HVL43" s="47"/>
      <c r="HVM43" s="47"/>
      <c r="HVN43" s="47"/>
      <c r="HVO43" s="47"/>
      <c r="HVP43" s="47"/>
      <c r="HVQ43" s="47"/>
      <c r="HVR43" s="47"/>
      <c r="HVS43" s="47"/>
      <c r="HVT43" s="47"/>
      <c r="HVU43" s="47"/>
      <c r="HVV43" s="47"/>
      <c r="HVW43" s="47"/>
      <c r="HVX43" s="47"/>
      <c r="HVY43" s="47"/>
      <c r="HVZ43" s="47"/>
      <c r="HWA43" s="47"/>
      <c r="HWB43" s="47"/>
      <c r="HWC43" s="47"/>
      <c r="HWD43" s="47"/>
      <c r="HWE43" s="47"/>
      <c r="HWF43" s="47"/>
      <c r="HWG43" s="47"/>
      <c r="HWH43" s="47"/>
      <c r="HWI43" s="47"/>
      <c r="HWJ43" s="47"/>
      <c r="HWK43" s="47"/>
      <c r="HWL43" s="47"/>
      <c r="HWM43" s="47"/>
      <c r="HWN43" s="47"/>
      <c r="HWO43" s="47"/>
      <c r="HWP43" s="47"/>
      <c r="HWQ43" s="47"/>
      <c r="HWR43" s="47"/>
      <c r="HWS43" s="47"/>
      <c r="HWT43" s="47"/>
      <c r="HWU43" s="47"/>
      <c r="HWV43" s="47"/>
      <c r="HWW43" s="47"/>
      <c r="HWX43" s="47"/>
      <c r="HWY43" s="47"/>
      <c r="HWZ43" s="47"/>
      <c r="HXA43" s="47"/>
      <c r="HXB43" s="47"/>
      <c r="HXC43" s="47"/>
      <c r="HXD43" s="47"/>
      <c r="HXE43" s="47"/>
      <c r="HXF43" s="47"/>
      <c r="HXG43" s="47"/>
      <c r="HXH43" s="47"/>
      <c r="HXI43" s="47"/>
      <c r="HXJ43" s="47"/>
      <c r="HXK43" s="47"/>
      <c r="HXL43" s="47"/>
      <c r="HXM43" s="47"/>
      <c r="HXN43" s="47"/>
      <c r="HXO43" s="47"/>
      <c r="HXP43" s="47"/>
      <c r="HXQ43" s="47"/>
      <c r="HXR43" s="47"/>
      <c r="HXS43" s="47"/>
      <c r="HXT43" s="47"/>
      <c r="HXU43" s="47"/>
      <c r="HXV43" s="47"/>
      <c r="HXW43" s="47"/>
      <c r="HXX43" s="47"/>
      <c r="HXY43" s="47"/>
      <c r="HXZ43" s="47"/>
      <c r="HYA43" s="47"/>
      <c r="HYB43" s="47"/>
      <c r="HYC43" s="47"/>
      <c r="HYD43" s="47"/>
      <c r="HYE43" s="47"/>
      <c r="HYF43" s="47"/>
      <c r="HYG43" s="47"/>
      <c r="HYH43" s="47"/>
      <c r="HYI43" s="47"/>
      <c r="HYJ43" s="47"/>
      <c r="HYK43" s="47"/>
      <c r="HYL43" s="47"/>
      <c r="HYM43" s="47"/>
      <c r="HYN43" s="47"/>
      <c r="HYO43" s="47"/>
      <c r="HYP43" s="47"/>
      <c r="HYQ43" s="47"/>
      <c r="HYR43" s="47"/>
      <c r="HYS43" s="47"/>
      <c r="HYT43" s="47"/>
      <c r="HYU43" s="47"/>
      <c r="HYV43" s="47"/>
      <c r="HYW43" s="47"/>
      <c r="HYX43" s="47"/>
      <c r="HYY43" s="47"/>
      <c r="HYZ43" s="47"/>
      <c r="HZA43" s="47"/>
      <c r="HZB43" s="47"/>
      <c r="HZC43" s="47"/>
      <c r="HZD43" s="47"/>
      <c r="HZE43" s="47"/>
      <c r="HZF43" s="47"/>
      <c r="HZG43" s="47"/>
      <c r="HZH43" s="47"/>
      <c r="HZI43" s="47"/>
      <c r="HZJ43" s="47"/>
      <c r="HZK43" s="47"/>
      <c r="HZL43" s="47"/>
      <c r="HZM43" s="47"/>
      <c r="HZN43" s="47"/>
      <c r="HZO43" s="47"/>
      <c r="HZP43" s="47"/>
      <c r="HZQ43" s="47"/>
      <c r="HZR43" s="47"/>
      <c r="HZS43" s="47"/>
      <c r="HZT43" s="47"/>
      <c r="HZU43" s="47"/>
      <c r="HZV43" s="47"/>
      <c r="HZW43" s="47"/>
      <c r="HZX43" s="47"/>
      <c r="HZY43" s="47"/>
      <c r="HZZ43" s="47"/>
      <c r="IAA43" s="47"/>
      <c r="IAB43" s="47"/>
      <c r="IAC43" s="47"/>
      <c r="IAD43" s="47"/>
      <c r="IAE43" s="47"/>
      <c r="IAF43" s="47"/>
      <c r="IAG43" s="47"/>
      <c r="IAH43" s="47"/>
      <c r="IAI43" s="47"/>
      <c r="IAJ43" s="47"/>
      <c r="IAK43" s="47"/>
      <c r="IAL43" s="47"/>
      <c r="IAM43" s="47"/>
      <c r="IAN43" s="47"/>
      <c r="IAO43" s="47"/>
      <c r="IAP43" s="47"/>
      <c r="IAQ43" s="47"/>
      <c r="IAR43" s="47"/>
      <c r="IAS43" s="47"/>
      <c r="IAT43" s="47"/>
      <c r="IAU43" s="47"/>
      <c r="IAV43" s="47"/>
      <c r="IAW43" s="47"/>
      <c r="IAX43" s="47"/>
      <c r="IAY43" s="47"/>
      <c r="IAZ43" s="47"/>
      <c r="IBA43" s="47"/>
      <c r="IBB43" s="47"/>
      <c r="IBC43" s="47"/>
      <c r="IBD43" s="47"/>
      <c r="IBE43" s="47"/>
      <c r="IBF43" s="47"/>
      <c r="IBG43" s="47"/>
      <c r="IBH43" s="47"/>
      <c r="IBI43" s="47"/>
      <c r="IBJ43" s="47"/>
      <c r="IBK43" s="47"/>
      <c r="IBL43" s="47"/>
      <c r="IBM43" s="47"/>
      <c r="IBN43" s="47"/>
      <c r="IBO43" s="47"/>
      <c r="IBP43" s="47"/>
      <c r="IBQ43" s="47"/>
      <c r="IBR43" s="47"/>
      <c r="IBS43" s="47"/>
      <c r="IBT43" s="47"/>
      <c r="IBU43" s="47"/>
      <c r="IBV43" s="47"/>
      <c r="IBW43" s="47"/>
      <c r="IBX43" s="47"/>
      <c r="IBY43" s="47"/>
      <c r="IBZ43" s="47"/>
      <c r="ICA43" s="47"/>
      <c r="ICB43" s="47"/>
      <c r="ICC43" s="47"/>
      <c r="ICD43" s="47"/>
      <c r="ICE43" s="47"/>
      <c r="ICF43" s="47"/>
      <c r="ICG43" s="47"/>
      <c r="ICH43" s="47"/>
      <c r="ICI43" s="47"/>
      <c r="ICJ43" s="47"/>
      <c r="ICK43" s="47"/>
      <c r="ICL43" s="47"/>
      <c r="ICM43" s="47"/>
      <c r="ICN43" s="47"/>
      <c r="ICO43" s="47"/>
      <c r="ICP43" s="47"/>
      <c r="ICQ43" s="47"/>
      <c r="ICR43" s="47"/>
      <c r="ICS43" s="47"/>
      <c r="ICT43" s="47"/>
      <c r="ICU43" s="47"/>
      <c r="ICV43" s="47"/>
      <c r="ICW43" s="47"/>
      <c r="ICX43" s="47"/>
      <c r="ICY43" s="47"/>
      <c r="ICZ43" s="47"/>
      <c r="IDA43" s="47"/>
      <c r="IDB43" s="47"/>
      <c r="IDC43" s="47"/>
      <c r="IDD43" s="47"/>
      <c r="IDE43" s="47"/>
      <c r="IDF43" s="47"/>
      <c r="IDG43" s="47"/>
      <c r="IDH43" s="47"/>
      <c r="IDI43" s="47"/>
      <c r="IDJ43" s="47"/>
      <c r="IDK43" s="47"/>
      <c r="IDL43" s="47"/>
      <c r="IDM43" s="47"/>
      <c r="IDN43" s="47"/>
      <c r="IDO43" s="47"/>
      <c r="IDP43" s="47"/>
      <c r="IDQ43" s="47"/>
      <c r="IDR43" s="47"/>
      <c r="IDS43" s="47"/>
      <c r="IDT43" s="47"/>
      <c r="IDU43" s="47"/>
      <c r="IDV43" s="47"/>
      <c r="IDW43" s="47"/>
      <c r="IDX43" s="47"/>
      <c r="IDY43" s="47"/>
      <c r="IDZ43" s="47"/>
      <c r="IEA43" s="47"/>
      <c r="IEB43" s="47"/>
      <c r="IEC43" s="47"/>
      <c r="IED43" s="47"/>
      <c r="IEE43" s="47"/>
      <c r="IEF43" s="47"/>
      <c r="IEG43" s="47"/>
      <c r="IEH43" s="47"/>
      <c r="IEI43" s="47"/>
      <c r="IEJ43" s="47"/>
      <c r="IEK43" s="47"/>
      <c r="IEL43" s="47"/>
      <c r="IEM43" s="47"/>
      <c r="IEN43" s="47"/>
      <c r="IEO43" s="47"/>
      <c r="IEP43" s="47"/>
      <c r="IEQ43" s="47"/>
      <c r="IER43" s="47"/>
      <c r="IES43" s="47"/>
      <c r="IET43" s="47"/>
      <c r="IEU43" s="47"/>
      <c r="IEV43" s="47"/>
      <c r="IEW43" s="47"/>
      <c r="IEX43" s="47"/>
      <c r="IEY43" s="47"/>
      <c r="IEZ43" s="47"/>
      <c r="IFA43" s="47"/>
      <c r="IFB43" s="47"/>
      <c r="IFC43" s="47"/>
      <c r="IFD43" s="47"/>
      <c r="IFE43" s="47"/>
      <c r="IFF43" s="47"/>
      <c r="IFG43" s="47"/>
      <c r="IFH43" s="47"/>
      <c r="IFI43" s="47"/>
      <c r="IFJ43" s="47"/>
      <c r="IFK43" s="47"/>
      <c r="IFL43" s="47"/>
      <c r="IFM43" s="47"/>
      <c r="IFN43" s="47"/>
      <c r="IFO43" s="47"/>
      <c r="IFP43" s="47"/>
      <c r="IFQ43" s="47"/>
      <c r="IFR43" s="47"/>
      <c r="IFS43" s="47"/>
      <c r="IFT43" s="47"/>
      <c r="IFU43" s="47"/>
      <c r="IFV43" s="47"/>
      <c r="IFW43" s="47"/>
      <c r="IFX43" s="47"/>
      <c r="IFY43" s="47"/>
      <c r="IFZ43" s="47"/>
      <c r="IGA43" s="47"/>
      <c r="IGB43" s="47"/>
      <c r="IGC43" s="47"/>
      <c r="IGD43" s="47"/>
      <c r="IGE43" s="47"/>
      <c r="IGF43" s="47"/>
      <c r="IGG43" s="47"/>
      <c r="IGH43" s="47"/>
      <c r="IGI43" s="47"/>
      <c r="IGJ43" s="47"/>
      <c r="IGK43" s="47"/>
      <c r="IGL43" s="47"/>
      <c r="IGM43" s="47"/>
      <c r="IGN43" s="47"/>
      <c r="IGO43" s="47"/>
      <c r="IGP43" s="47"/>
      <c r="IGQ43" s="47"/>
      <c r="IGR43" s="47"/>
      <c r="IGS43" s="47"/>
      <c r="IGT43" s="47"/>
      <c r="IGU43" s="47"/>
      <c r="IGV43" s="47"/>
      <c r="IGW43" s="47"/>
      <c r="IGX43" s="47"/>
      <c r="IGY43" s="47"/>
      <c r="IGZ43" s="47"/>
      <c r="IHA43" s="47"/>
      <c r="IHB43" s="47"/>
      <c r="IHC43" s="47"/>
      <c r="IHD43" s="47"/>
      <c r="IHE43" s="47"/>
      <c r="IHF43" s="47"/>
      <c r="IHG43" s="47"/>
      <c r="IHH43" s="47"/>
      <c r="IHI43" s="47"/>
      <c r="IHJ43" s="47"/>
      <c r="IHK43" s="47"/>
      <c r="IHL43" s="47"/>
      <c r="IHM43" s="47"/>
      <c r="IHN43" s="47"/>
      <c r="IHO43" s="47"/>
      <c r="IHP43" s="47"/>
      <c r="IHQ43" s="47"/>
      <c r="IHR43" s="47"/>
      <c r="IHS43" s="47"/>
      <c r="IHT43" s="47"/>
      <c r="IHU43" s="47"/>
      <c r="IHV43" s="47"/>
      <c r="IHW43" s="47"/>
      <c r="IHX43" s="47"/>
      <c r="IHY43" s="47"/>
      <c r="IHZ43" s="47"/>
      <c r="IIA43" s="47"/>
      <c r="IIB43" s="47"/>
      <c r="IIC43" s="47"/>
      <c r="IID43" s="47"/>
      <c r="IIE43" s="47"/>
      <c r="IIF43" s="47"/>
      <c r="IIG43" s="47"/>
      <c r="IIH43" s="47"/>
      <c r="III43" s="47"/>
      <c r="IIJ43" s="47"/>
      <c r="IIK43" s="47"/>
      <c r="IIL43" s="47"/>
      <c r="IIM43" s="47"/>
      <c r="IIN43" s="47"/>
      <c r="IIO43" s="47"/>
      <c r="IIP43" s="47"/>
      <c r="IIQ43" s="47"/>
      <c r="IIR43" s="47"/>
      <c r="IIS43" s="47"/>
      <c r="IIT43" s="47"/>
      <c r="IIU43" s="47"/>
      <c r="IIV43" s="47"/>
      <c r="IIW43" s="47"/>
      <c r="IIX43" s="47"/>
      <c r="IIY43" s="47"/>
      <c r="IIZ43" s="47"/>
      <c r="IJA43" s="47"/>
      <c r="IJB43" s="47"/>
      <c r="IJC43" s="47"/>
      <c r="IJD43" s="47"/>
      <c r="IJE43" s="47"/>
      <c r="IJF43" s="47"/>
      <c r="IJG43" s="47"/>
      <c r="IJH43" s="47"/>
      <c r="IJI43" s="47"/>
      <c r="IJJ43" s="47"/>
      <c r="IJK43" s="47"/>
      <c r="IJL43" s="47"/>
      <c r="IJM43" s="47"/>
      <c r="IJN43" s="47"/>
      <c r="IJO43" s="47"/>
      <c r="IJP43" s="47"/>
      <c r="IJQ43" s="47"/>
      <c r="IJR43" s="47"/>
      <c r="IJS43" s="47"/>
      <c r="IJT43" s="47"/>
      <c r="IJU43" s="47"/>
      <c r="IJV43" s="47"/>
      <c r="IJW43" s="47"/>
      <c r="IJX43" s="47"/>
      <c r="IJY43" s="47"/>
      <c r="IJZ43" s="47"/>
      <c r="IKA43" s="47"/>
      <c r="IKB43" s="47"/>
      <c r="IKC43" s="47"/>
      <c r="IKD43" s="47"/>
      <c r="IKE43" s="47"/>
      <c r="IKF43" s="47"/>
      <c r="IKG43" s="47"/>
      <c r="IKH43" s="47"/>
      <c r="IKI43" s="47"/>
      <c r="IKJ43" s="47"/>
      <c r="IKK43" s="47"/>
      <c r="IKL43" s="47"/>
      <c r="IKM43" s="47"/>
      <c r="IKN43" s="47"/>
      <c r="IKO43" s="47"/>
      <c r="IKP43" s="47"/>
      <c r="IKQ43" s="47"/>
      <c r="IKR43" s="47"/>
      <c r="IKS43" s="47"/>
      <c r="IKT43" s="47"/>
      <c r="IKU43" s="47"/>
      <c r="IKV43" s="47"/>
      <c r="IKW43" s="47"/>
      <c r="IKX43" s="47"/>
      <c r="IKY43" s="47"/>
      <c r="IKZ43" s="47"/>
      <c r="ILA43" s="47"/>
      <c r="ILB43" s="47"/>
      <c r="ILC43" s="47"/>
      <c r="ILD43" s="47"/>
      <c r="ILE43" s="47"/>
      <c r="ILF43" s="47"/>
      <c r="ILG43" s="47"/>
      <c r="ILH43" s="47"/>
      <c r="ILI43" s="47"/>
      <c r="ILJ43" s="47"/>
      <c r="ILK43" s="47"/>
      <c r="ILL43" s="47"/>
      <c r="ILM43" s="47"/>
      <c r="ILN43" s="47"/>
      <c r="ILO43" s="47"/>
      <c r="ILP43" s="47"/>
      <c r="ILQ43" s="47"/>
      <c r="ILR43" s="47"/>
      <c r="ILS43" s="47"/>
      <c r="ILT43" s="47"/>
      <c r="ILU43" s="47"/>
      <c r="ILV43" s="47"/>
      <c r="ILW43" s="47"/>
      <c r="ILX43" s="47"/>
      <c r="ILY43" s="47"/>
      <c r="ILZ43" s="47"/>
      <c r="IMA43" s="47"/>
      <c r="IMB43" s="47"/>
      <c r="IMC43" s="47"/>
      <c r="IMD43" s="47"/>
      <c r="IME43" s="47"/>
      <c r="IMF43" s="47"/>
      <c r="IMG43" s="47"/>
      <c r="IMH43" s="47"/>
      <c r="IMI43" s="47"/>
      <c r="IMJ43" s="47"/>
      <c r="IMK43" s="47"/>
      <c r="IML43" s="47"/>
      <c r="IMM43" s="47"/>
      <c r="IMN43" s="47"/>
      <c r="IMO43" s="47"/>
      <c r="IMP43" s="47"/>
      <c r="IMQ43" s="47"/>
      <c r="IMR43" s="47"/>
      <c r="IMS43" s="47"/>
      <c r="IMT43" s="47"/>
      <c r="IMU43" s="47"/>
      <c r="IMV43" s="47"/>
      <c r="IMW43" s="47"/>
      <c r="IMX43" s="47"/>
      <c r="IMY43" s="47"/>
      <c r="IMZ43" s="47"/>
      <c r="INA43" s="47"/>
      <c r="INB43" s="47"/>
      <c r="INC43" s="47"/>
      <c r="IND43" s="47"/>
      <c r="INE43" s="47"/>
      <c r="INF43" s="47"/>
      <c r="ING43" s="47"/>
      <c r="INH43" s="47"/>
      <c r="INI43" s="47"/>
      <c r="INJ43" s="47"/>
      <c r="INK43" s="47"/>
      <c r="INL43" s="47"/>
      <c r="INM43" s="47"/>
      <c r="INN43" s="47"/>
      <c r="INO43" s="47"/>
      <c r="INP43" s="47"/>
      <c r="INQ43" s="47"/>
      <c r="INR43" s="47"/>
      <c r="INS43" s="47"/>
      <c r="INT43" s="47"/>
      <c r="INU43" s="47"/>
      <c r="INV43" s="47"/>
      <c r="INW43" s="47"/>
      <c r="INX43" s="47"/>
      <c r="INY43" s="47"/>
      <c r="INZ43" s="47"/>
      <c r="IOA43" s="47"/>
      <c r="IOB43" s="47"/>
      <c r="IOC43" s="47"/>
      <c r="IOD43" s="47"/>
      <c r="IOE43" s="47"/>
      <c r="IOF43" s="47"/>
      <c r="IOG43" s="47"/>
      <c r="IOH43" s="47"/>
      <c r="IOI43" s="47"/>
      <c r="IOJ43" s="47"/>
      <c r="IOK43" s="47"/>
      <c r="IOL43" s="47"/>
      <c r="IOM43" s="47"/>
      <c r="ION43" s="47"/>
      <c r="IOO43" s="47"/>
      <c r="IOP43" s="47"/>
      <c r="IOQ43" s="47"/>
      <c r="IOR43" s="47"/>
      <c r="IOS43" s="47"/>
      <c r="IOT43" s="47"/>
      <c r="IOU43" s="47"/>
      <c r="IOV43" s="47"/>
      <c r="IOW43" s="47"/>
      <c r="IOX43" s="47"/>
      <c r="IOY43" s="47"/>
      <c r="IOZ43" s="47"/>
      <c r="IPA43" s="47"/>
      <c r="IPB43" s="47"/>
      <c r="IPC43" s="47"/>
      <c r="IPD43" s="47"/>
      <c r="IPE43" s="47"/>
      <c r="IPF43" s="47"/>
      <c r="IPG43" s="47"/>
      <c r="IPH43" s="47"/>
      <c r="IPI43" s="47"/>
      <c r="IPJ43" s="47"/>
      <c r="IPK43" s="47"/>
      <c r="IPL43" s="47"/>
      <c r="IPM43" s="47"/>
      <c r="IPN43" s="47"/>
      <c r="IPO43" s="47"/>
      <c r="IPP43" s="47"/>
      <c r="IPQ43" s="47"/>
      <c r="IPR43" s="47"/>
      <c r="IPS43" s="47"/>
      <c r="IPT43" s="47"/>
      <c r="IPU43" s="47"/>
      <c r="IPV43" s="47"/>
      <c r="IPW43" s="47"/>
      <c r="IPX43" s="47"/>
      <c r="IPY43" s="47"/>
      <c r="IPZ43" s="47"/>
      <c r="IQA43" s="47"/>
      <c r="IQB43" s="47"/>
      <c r="IQC43" s="47"/>
      <c r="IQD43" s="47"/>
      <c r="IQE43" s="47"/>
      <c r="IQF43" s="47"/>
      <c r="IQG43" s="47"/>
      <c r="IQH43" s="47"/>
      <c r="IQI43" s="47"/>
      <c r="IQJ43" s="47"/>
      <c r="IQK43" s="47"/>
      <c r="IQL43" s="47"/>
      <c r="IQM43" s="47"/>
      <c r="IQN43" s="47"/>
      <c r="IQO43" s="47"/>
      <c r="IQP43" s="47"/>
      <c r="IQQ43" s="47"/>
      <c r="IQR43" s="47"/>
      <c r="IQS43" s="47"/>
      <c r="IQT43" s="47"/>
      <c r="IQU43" s="47"/>
      <c r="IQV43" s="47"/>
      <c r="IQW43" s="47"/>
      <c r="IQX43" s="47"/>
      <c r="IQY43" s="47"/>
      <c r="IQZ43" s="47"/>
      <c r="IRA43" s="47"/>
      <c r="IRB43" s="47"/>
      <c r="IRC43" s="47"/>
      <c r="IRD43" s="47"/>
      <c r="IRE43" s="47"/>
      <c r="IRF43" s="47"/>
      <c r="IRG43" s="47"/>
      <c r="IRH43" s="47"/>
      <c r="IRI43" s="47"/>
      <c r="IRJ43" s="47"/>
      <c r="IRK43" s="47"/>
      <c r="IRL43" s="47"/>
      <c r="IRM43" s="47"/>
      <c r="IRN43" s="47"/>
      <c r="IRO43" s="47"/>
      <c r="IRP43" s="47"/>
      <c r="IRQ43" s="47"/>
      <c r="IRR43" s="47"/>
      <c r="IRS43" s="47"/>
      <c r="IRT43" s="47"/>
      <c r="IRU43" s="47"/>
      <c r="IRV43" s="47"/>
      <c r="IRW43" s="47"/>
      <c r="IRX43" s="47"/>
      <c r="IRY43" s="47"/>
      <c r="IRZ43" s="47"/>
      <c r="ISA43" s="47"/>
      <c r="ISB43" s="47"/>
      <c r="ISC43" s="47"/>
      <c r="ISD43" s="47"/>
      <c r="ISE43" s="47"/>
      <c r="ISF43" s="47"/>
      <c r="ISG43" s="47"/>
      <c r="ISH43" s="47"/>
      <c r="ISI43" s="47"/>
      <c r="ISJ43" s="47"/>
      <c r="ISK43" s="47"/>
      <c r="ISL43" s="47"/>
      <c r="ISM43" s="47"/>
      <c r="ISN43" s="47"/>
      <c r="ISO43" s="47"/>
      <c r="ISP43" s="47"/>
      <c r="ISQ43" s="47"/>
      <c r="ISR43" s="47"/>
      <c r="ISS43" s="47"/>
      <c r="IST43" s="47"/>
      <c r="ISU43" s="47"/>
      <c r="ISV43" s="47"/>
      <c r="ISW43" s="47"/>
      <c r="ISX43" s="47"/>
      <c r="ISY43" s="47"/>
      <c r="ISZ43" s="47"/>
      <c r="ITA43" s="47"/>
      <c r="ITB43" s="47"/>
      <c r="ITC43" s="47"/>
      <c r="ITD43" s="47"/>
      <c r="ITE43" s="47"/>
      <c r="ITF43" s="47"/>
      <c r="ITG43" s="47"/>
      <c r="ITH43" s="47"/>
      <c r="ITI43" s="47"/>
      <c r="ITJ43" s="47"/>
      <c r="ITK43" s="47"/>
      <c r="ITL43" s="47"/>
      <c r="ITM43" s="47"/>
      <c r="ITN43" s="47"/>
      <c r="ITO43" s="47"/>
      <c r="ITP43" s="47"/>
      <c r="ITQ43" s="47"/>
      <c r="ITR43" s="47"/>
      <c r="ITS43" s="47"/>
      <c r="ITT43" s="47"/>
      <c r="ITU43" s="47"/>
      <c r="ITV43" s="47"/>
      <c r="ITW43" s="47"/>
      <c r="ITX43" s="47"/>
      <c r="ITY43" s="47"/>
      <c r="ITZ43" s="47"/>
      <c r="IUA43" s="47"/>
      <c r="IUB43" s="47"/>
      <c r="IUC43" s="47"/>
      <c r="IUD43" s="47"/>
      <c r="IUE43" s="47"/>
      <c r="IUF43" s="47"/>
      <c r="IUG43" s="47"/>
      <c r="IUH43" s="47"/>
      <c r="IUI43" s="47"/>
      <c r="IUJ43" s="47"/>
      <c r="IUK43" s="47"/>
      <c r="IUL43" s="47"/>
      <c r="IUM43" s="47"/>
      <c r="IUN43" s="47"/>
      <c r="IUO43" s="47"/>
      <c r="IUP43" s="47"/>
      <c r="IUQ43" s="47"/>
      <c r="IUR43" s="47"/>
      <c r="IUS43" s="47"/>
      <c r="IUT43" s="47"/>
      <c r="IUU43" s="47"/>
      <c r="IUV43" s="47"/>
      <c r="IUW43" s="47"/>
      <c r="IUX43" s="47"/>
      <c r="IUY43" s="47"/>
      <c r="IUZ43" s="47"/>
      <c r="IVA43" s="47"/>
      <c r="IVB43" s="47"/>
      <c r="IVC43" s="47"/>
      <c r="IVD43" s="47"/>
      <c r="IVE43" s="47"/>
      <c r="IVF43" s="47"/>
      <c r="IVG43" s="47"/>
      <c r="IVH43" s="47"/>
      <c r="IVI43" s="47"/>
      <c r="IVJ43" s="47"/>
      <c r="IVK43" s="47"/>
      <c r="IVL43" s="47"/>
      <c r="IVM43" s="47"/>
      <c r="IVN43" s="47"/>
      <c r="IVO43" s="47"/>
      <c r="IVP43" s="47"/>
      <c r="IVQ43" s="47"/>
      <c r="IVR43" s="47"/>
      <c r="IVS43" s="47"/>
      <c r="IVT43" s="47"/>
      <c r="IVU43" s="47"/>
      <c r="IVV43" s="47"/>
      <c r="IVW43" s="47"/>
      <c r="IVX43" s="47"/>
      <c r="IVY43" s="47"/>
      <c r="IVZ43" s="47"/>
      <c r="IWA43" s="47"/>
      <c r="IWB43" s="47"/>
      <c r="IWC43" s="47"/>
      <c r="IWD43" s="47"/>
      <c r="IWE43" s="47"/>
      <c r="IWF43" s="47"/>
      <c r="IWG43" s="47"/>
      <c r="IWH43" s="47"/>
      <c r="IWI43" s="47"/>
      <c r="IWJ43" s="47"/>
      <c r="IWK43" s="47"/>
      <c r="IWL43" s="47"/>
      <c r="IWM43" s="47"/>
      <c r="IWN43" s="47"/>
      <c r="IWO43" s="47"/>
      <c r="IWP43" s="47"/>
      <c r="IWQ43" s="47"/>
      <c r="IWR43" s="47"/>
      <c r="IWS43" s="47"/>
      <c r="IWT43" s="47"/>
      <c r="IWU43" s="47"/>
      <c r="IWV43" s="47"/>
      <c r="IWW43" s="47"/>
      <c r="IWX43" s="47"/>
      <c r="IWY43" s="47"/>
      <c r="IWZ43" s="47"/>
      <c r="IXA43" s="47"/>
      <c r="IXB43" s="47"/>
      <c r="IXC43" s="47"/>
      <c r="IXD43" s="47"/>
      <c r="IXE43" s="47"/>
      <c r="IXF43" s="47"/>
      <c r="IXG43" s="47"/>
      <c r="IXH43" s="47"/>
      <c r="IXI43" s="47"/>
      <c r="IXJ43" s="47"/>
      <c r="IXK43" s="47"/>
      <c r="IXL43" s="47"/>
      <c r="IXM43" s="47"/>
      <c r="IXN43" s="47"/>
      <c r="IXO43" s="47"/>
      <c r="IXP43" s="47"/>
      <c r="IXQ43" s="47"/>
      <c r="IXR43" s="47"/>
      <c r="IXS43" s="47"/>
      <c r="IXT43" s="47"/>
      <c r="IXU43" s="47"/>
      <c r="IXV43" s="47"/>
      <c r="IXW43" s="47"/>
      <c r="IXX43" s="47"/>
      <c r="IXY43" s="47"/>
      <c r="IXZ43" s="47"/>
      <c r="IYA43" s="47"/>
      <c r="IYB43" s="47"/>
      <c r="IYC43" s="47"/>
      <c r="IYD43" s="47"/>
      <c r="IYE43" s="47"/>
      <c r="IYF43" s="47"/>
      <c r="IYG43" s="47"/>
      <c r="IYH43" s="47"/>
      <c r="IYI43" s="47"/>
      <c r="IYJ43" s="47"/>
      <c r="IYK43" s="47"/>
      <c r="IYL43" s="47"/>
      <c r="IYM43" s="47"/>
      <c r="IYN43" s="47"/>
      <c r="IYO43" s="47"/>
      <c r="IYP43" s="47"/>
      <c r="IYQ43" s="47"/>
      <c r="IYR43" s="47"/>
      <c r="IYS43" s="47"/>
      <c r="IYT43" s="47"/>
      <c r="IYU43" s="47"/>
      <c r="IYV43" s="47"/>
      <c r="IYW43" s="47"/>
      <c r="IYX43" s="47"/>
      <c r="IYY43" s="47"/>
      <c r="IYZ43" s="47"/>
      <c r="IZA43" s="47"/>
      <c r="IZB43" s="47"/>
      <c r="IZC43" s="47"/>
      <c r="IZD43" s="47"/>
      <c r="IZE43" s="47"/>
      <c r="IZF43" s="47"/>
      <c r="IZG43" s="47"/>
      <c r="IZH43" s="47"/>
      <c r="IZI43" s="47"/>
      <c r="IZJ43" s="47"/>
      <c r="IZK43" s="47"/>
      <c r="IZL43" s="47"/>
      <c r="IZM43" s="47"/>
      <c r="IZN43" s="47"/>
      <c r="IZO43" s="47"/>
      <c r="IZP43" s="47"/>
      <c r="IZQ43" s="47"/>
      <c r="IZR43" s="47"/>
      <c r="IZS43" s="47"/>
      <c r="IZT43" s="47"/>
      <c r="IZU43" s="47"/>
      <c r="IZV43" s="47"/>
      <c r="IZW43" s="47"/>
      <c r="IZX43" s="47"/>
      <c r="IZY43" s="47"/>
      <c r="IZZ43" s="47"/>
      <c r="JAA43" s="47"/>
      <c r="JAB43" s="47"/>
      <c r="JAC43" s="47"/>
      <c r="JAD43" s="47"/>
      <c r="JAE43" s="47"/>
      <c r="JAF43" s="47"/>
      <c r="JAG43" s="47"/>
      <c r="JAH43" s="47"/>
      <c r="JAI43" s="47"/>
      <c r="JAJ43" s="47"/>
      <c r="JAK43" s="47"/>
      <c r="JAL43" s="47"/>
      <c r="JAM43" s="47"/>
      <c r="JAN43" s="47"/>
      <c r="JAO43" s="47"/>
      <c r="JAP43" s="47"/>
      <c r="JAQ43" s="47"/>
      <c r="JAR43" s="47"/>
      <c r="JAS43" s="47"/>
      <c r="JAT43" s="47"/>
      <c r="JAU43" s="47"/>
      <c r="JAV43" s="47"/>
      <c r="JAW43" s="47"/>
      <c r="JAX43" s="47"/>
      <c r="JAY43" s="47"/>
      <c r="JAZ43" s="47"/>
      <c r="JBA43" s="47"/>
      <c r="JBB43" s="47"/>
      <c r="JBC43" s="47"/>
      <c r="JBD43" s="47"/>
      <c r="JBE43" s="47"/>
      <c r="JBF43" s="47"/>
      <c r="JBG43" s="47"/>
      <c r="JBH43" s="47"/>
      <c r="JBI43" s="47"/>
      <c r="JBJ43" s="47"/>
      <c r="JBK43" s="47"/>
      <c r="JBL43" s="47"/>
      <c r="JBM43" s="47"/>
      <c r="JBN43" s="47"/>
      <c r="JBO43" s="47"/>
      <c r="JBP43" s="47"/>
      <c r="JBQ43" s="47"/>
      <c r="JBR43" s="47"/>
      <c r="JBS43" s="47"/>
      <c r="JBT43" s="47"/>
      <c r="JBU43" s="47"/>
      <c r="JBV43" s="47"/>
      <c r="JBW43" s="47"/>
      <c r="JBX43" s="47"/>
      <c r="JBY43" s="47"/>
      <c r="JBZ43" s="47"/>
      <c r="JCA43" s="47"/>
      <c r="JCB43" s="47"/>
      <c r="JCC43" s="47"/>
      <c r="JCD43" s="47"/>
      <c r="JCE43" s="47"/>
      <c r="JCF43" s="47"/>
      <c r="JCG43" s="47"/>
      <c r="JCH43" s="47"/>
      <c r="JCI43" s="47"/>
      <c r="JCJ43" s="47"/>
      <c r="JCK43" s="47"/>
      <c r="JCL43" s="47"/>
      <c r="JCM43" s="47"/>
      <c r="JCN43" s="47"/>
      <c r="JCO43" s="47"/>
      <c r="JCP43" s="47"/>
      <c r="JCQ43" s="47"/>
      <c r="JCR43" s="47"/>
      <c r="JCS43" s="47"/>
      <c r="JCT43" s="47"/>
      <c r="JCU43" s="47"/>
      <c r="JCV43" s="47"/>
      <c r="JCW43" s="47"/>
      <c r="JCX43" s="47"/>
      <c r="JCY43" s="47"/>
      <c r="JCZ43" s="47"/>
      <c r="JDA43" s="47"/>
      <c r="JDB43" s="47"/>
      <c r="JDC43" s="47"/>
      <c r="JDD43" s="47"/>
      <c r="JDE43" s="47"/>
      <c r="JDF43" s="47"/>
      <c r="JDG43" s="47"/>
      <c r="JDH43" s="47"/>
      <c r="JDI43" s="47"/>
      <c r="JDJ43" s="47"/>
      <c r="JDK43" s="47"/>
      <c r="JDL43" s="47"/>
      <c r="JDM43" s="47"/>
      <c r="JDN43" s="47"/>
      <c r="JDO43" s="47"/>
      <c r="JDP43" s="47"/>
      <c r="JDQ43" s="47"/>
      <c r="JDR43" s="47"/>
      <c r="JDS43" s="47"/>
      <c r="JDT43" s="47"/>
      <c r="JDU43" s="47"/>
      <c r="JDV43" s="47"/>
      <c r="JDW43" s="47"/>
      <c r="JDX43" s="47"/>
      <c r="JDY43" s="47"/>
      <c r="JDZ43" s="47"/>
      <c r="JEA43" s="47"/>
      <c r="JEB43" s="47"/>
      <c r="JEC43" s="47"/>
      <c r="JED43" s="47"/>
      <c r="JEE43" s="47"/>
      <c r="JEF43" s="47"/>
      <c r="JEG43" s="47"/>
      <c r="JEH43" s="47"/>
      <c r="JEI43" s="47"/>
      <c r="JEJ43" s="47"/>
      <c r="JEK43" s="47"/>
      <c r="JEL43" s="47"/>
      <c r="JEM43" s="47"/>
      <c r="JEN43" s="47"/>
      <c r="JEO43" s="47"/>
      <c r="JEP43" s="47"/>
      <c r="JEQ43" s="47"/>
      <c r="JER43" s="47"/>
      <c r="JES43" s="47"/>
      <c r="JET43" s="47"/>
      <c r="JEU43" s="47"/>
      <c r="JEV43" s="47"/>
      <c r="JEW43" s="47"/>
      <c r="JEX43" s="47"/>
      <c r="JEY43" s="47"/>
      <c r="JEZ43" s="47"/>
      <c r="JFA43" s="47"/>
      <c r="JFB43" s="47"/>
      <c r="JFC43" s="47"/>
      <c r="JFD43" s="47"/>
      <c r="JFE43" s="47"/>
      <c r="JFF43" s="47"/>
      <c r="JFG43" s="47"/>
      <c r="JFH43" s="47"/>
      <c r="JFI43" s="47"/>
      <c r="JFJ43" s="47"/>
      <c r="JFK43" s="47"/>
      <c r="JFL43" s="47"/>
      <c r="JFM43" s="47"/>
      <c r="JFN43" s="47"/>
      <c r="JFO43" s="47"/>
      <c r="JFP43" s="47"/>
      <c r="JFQ43" s="47"/>
      <c r="JFR43" s="47"/>
      <c r="JFS43" s="47"/>
      <c r="JFT43" s="47"/>
      <c r="JFU43" s="47"/>
      <c r="JFV43" s="47"/>
      <c r="JFW43" s="47"/>
      <c r="JFX43" s="47"/>
      <c r="JFY43" s="47"/>
      <c r="JFZ43" s="47"/>
      <c r="JGA43" s="47"/>
      <c r="JGB43" s="47"/>
      <c r="JGC43" s="47"/>
      <c r="JGD43" s="47"/>
      <c r="JGE43" s="47"/>
      <c r="JGF43" s="47"/>
      <c r="JGG43" s="47"/>
      <c r="JGH43" s="47"/>
      <c r="JGI43" s="47"/>
      <c r="JGJ43" s="47"/>
      <c r="JGK43" s="47"/>
      <c r="JGL43" s="47"/>
      <c r="JGM43" s="47"/>
      <c r="JGN43" s="47"/>
      <c r="JGO43" s="47"/>
      <c r="JGP43" s="47"/>
      <c r="JGQ43" s="47"/>
      <c r="JGR43" s="47"/>
      <c r="JGS43" s="47"/>
      <c r="JGT43" s="47"/>
      <c r="JGU43" s="47"/>
      <c r="JGV43" s="47"/>
      <c r="JGW43" s="47"/>
      <c r="JGX43" s="47"/>
      <c r="JGY43" s="47"/>
      <c r="JGZ43" s="47"/>
      <c r="JHA43" s="47"/>
      <c r="JHB43" s="47"/>
      <c r="JHC43" s="47"/>
      <c r="JHD43" s="47"/>
      <c r="JHE43" s="47"/>
      <c r="JHF43" s="47"/>
      <c r="JHG43" s="47"/>
      <c r="JHH43" s="47"/>
      <c r="JHI43" s="47"/>
      <c r="JHJ43" s="47"/>
      <c r="JHK43" s="47"/>
      <c r="JHL43" s="47"/>
      <c r="JHM43" s="47"/>
      <c r="JHN43" s="47"/>
      <c r="JHO43" s="47"/>
      <c r="JHP43" s="47"/>
      <c r="JHQ43" s="47"/>
      <c r="JHR43" s="47"/>
      <c r="JHS43" s="47"/>
      <c r="JHT43" s="47"/>
      <c r="JHU43" s="47"/>
      <c r="JHV43" s="47"/>
      <c r="JHW43" s="47"/>
      <c r="JHX43" s="47"/>
      <c r="JHY43" s="47"/>
      <c r="JHZ43" s="47"/>
      <c r="JIA43" s="47"/>
      <c r="JIB43" s="47"/>
      <c r="JIC43" s="47"/>
      <c r="JID43" s="47"/>
      <c r="JIE43" s="47"/>
      <c r="JIF43" s="47"/>
      <c r="JIG43" s="47"/>
      <c r="JIH43" s="47"/>
      <c r="JII43" s="47"/>
      <c r="JIJ43" s="47"/>
      <c r="JIK43" s="47"/>
      <c r="JIL43" s="47"/>
      <c r="JIM43" s="47"/>
      <c r="JIN43" s="47"/>
      <c r="JIO43" s="47"/>
      <c r="JIP43" s="47"/>
      <c r="JIQ43" s="47"/>
      <c r="JIR43" s="47"/>
      <c r="JIS43" s="47"/>
      <c r="JIT43" s="47"/>
      <c r="JIU43" s="47"/>
      <c r="JIV43" s="47"/>
      <c r="JIW43" s="47"/>
      <c r="JIX43" s="47"/>
      <c r="JIY43" s="47"/>
      <c r="JIZ43" s="47"/>
      <c r="JJA43" s="47"/>
      <c r="JJB43" s="47"/>
      <c r="JJC43" s="47"/>
      <c r="JJD43" s="47"/>
      <c r="JJE43" s="47"/>
      <c r="JJF43" s="47"/>
      <c r="JJG43" s="47"/>
      <c r="JJH43" s="47"/>
      <c r="JJI43" s="47"/>
      <c r="JJJ43" s="47"/>
      <c r="JJK43" s="47"/>
      <c r="JJL43" s="47"/>
      <c r="JJM43" s="47"/>
      <c r="JJN43" s="47"/>
      <c r="JJO43" s="47"/>
      <c r="JJP43" s="47"/>
      <c r="JJQ43" s="47"/>
      <c r="JJR43" s="47"/>
      <c r="JJS43" s="47"/>
      <c r="JJT43" s="47"/>
      <c r="JJU43" s="47"/>
      <c r="JJV43" s="47"/>
      <c r="JJW43" s="47"/>
      <c r="JJX43" s="47"/>
      <c r="JJY43" s="47"/>
      <c r="JJZ43" s="47"/>
      <c r="JKA43" s="47"/>
      <c r="JKB43" s="47"/>
      <c r="JKC43" s="47"/>
      <c r="JKD43" s="47"/>
      <c r="JKE43" s="47"/>
      <c r="JKF43" s="47"/>
      <c r="JKG43" s="47"/>
      <c r="JKH43" s="47"/>
      <c r="JKI43" s="47"/>
      <c r="JKJ43" s="47"/>
      <c r="JKK43" s="47"/>
      <c r="JKL43" s="47"/>
      <c r="JKM43" s="47"/>
      <c r="JKN43" s="47"/>
      <c r="JKO43" s="47"/>
      <c r="JKP43" s="47"/>
      <c r="JKQ43" s="47"/>
      <c r="JKR43" s="47"/>
      <c r="JKS43" s="47"/>
      <c r="JKT43" s="47"/>
      <c r="JKU43" s="47"/>
      <c r="JKV43" s="47"/>
      <c r="JKW43" s="47"/>
      <c r="JKX43" s="47"/>
      <c r="JKY43" s="47"/>
      <c r="JKZ43" s="47"/>
      <c r="JLA43" s="47"/>
      <c r="JLB43" s="47"/>
      <c r="JLC43" s="47"/>
      <c r="JLD43" s="47"/>
      <c r="JLE43" s="47"/>
      <c r="JLF43" s="47"/>
      <c r="JLG43" s="47"/>
      <c r="JLH43" s="47"/>
      <c r="JLI43" s="47"/>
      <c r="JLJ43" s="47"/>
      <c r="JLK43" s="47"/>
      <c r="JLL43" s="47"/>
      <c r="JLM43" s="47"/>
      <c r="JLN43" s="47"/>
      <c r="JLO43" s="47"/>
      <c r="JLP43" s="47"/>
      <c r="JLQ43" s="47"/>
      <c r="JLR43" s="47"/>
      <c r="JLS43" s="47"/>
      <c r="JLT43" s="47"/>
      <c r="JLU43" s="47"/>
      <c r="JLV43" s="47"/>
      <c r="JLW43" s="47"/>
      <c r="JLX43" s="47"/>
      <c r="JLY43" s="47"/>
      <c r="JLZ43" s="47"/>
      <c r="JMA43" s="47"/>
      <c r="JMB43" s="47"/>
      <c r="JMC43" s="47"/>
      <c r="JMD43" s="47"/>
      <c r="JME43" s="47"/>
      <c r="JMF43" s="47"/>
      <c r="JMG43" s="47"/>
      <c r="JMH43" s="47"/>
      <c r="JMI43" s="47"/>
      <c r="JMJ43" s="47"/>
      <c r="JMK43" s="47"/>
      <c r="JML43" s="47"/>
      <c r="JMM43" s="47"/>
      <c r="JMN43" s="47"/>
      <c r="JMO43" s="47"/>
      <c r="JMP43" s="47"/>
      <c r="JMQ43" s="47"/>
      <c r="JMR43" s="47"/>
      <c r="JMS43" s="47"/>
      <c r="JMT43" s="47"/>
      <c r="JMU43" s="47"/>
      <c r="JMV43" s="47"/>
      <c r="JMW43" s="47"/>
      <c r="JMX43" s="47"/>
      <c r="JMY43" s="47"/>
      <c r="JMZ43" s="47"/>
      <c r="JNA43" s="47"/>
      <c r="JNB43" s="47"/>
      <c r="JNC43" s="47"/>
      <c r="JND43" s="47"/>
      <c r="JNE43" s="47"/>
      <c r="JNF43" s="47"/>
      <c r="JNG43" s="47"/>
      <c r="JNH43" s="47"/>
      <c r="JNI43" s="47"/>
      <c r="JNJ43" s="47"/>
      <c r="JNK43" s="47"/>
      <c r="JNL43" s="47"/>
      <c r="JNM43" s="47"/>
      <c r="JNN43" s="47"/>
      <c r="JNO43" s="47"/>
      <c r="JNP43" s="47"/>
      <c r="JNQ43" s="47"/>
      <c r="JNR43" s="47"/>
      <c r="JNS43" s="47"/>
      <c r="JNT43" s="47"/>
      <c r="JNU43" s="47"/>
      <c r="JNV43" s="47"/>
      <c r="JNW43" s="47"/>
      <c r="JNX43" s="47"/>
      <c r="JNY43" s="47"/>
      <c r="JNZ43" s="47"/>
      <c r="JOA43" s="47"/>
      <c r="JOB43" s="47"/>
      <c r="JOC43" s="47"/>
      <c r="JOD43" s="47"/>
      <c r="JOE43" s="47"/>
      <c r="JOF43" s="47"/>
      <c r="JOG43" s="47"/>
      <c r="JOH43" s="47"/>
      <c r="JOI43" s="47"/>
      <c r="JOJ43" s="47"/>
      <c r="JOK43" s="47"/>
      <c r="JOL43" s="47"/>
      <c r="JOM43" s="47"/>
      <c r="JON43" s="47"/>
      <c r="JOO43" s="47"/>
      <c r="JOP43" s="47"/>
      <c r="JOQ43" s="47"/>
      <c r="JOR43" s="47"/>
      <c r="JOS43" s="47"/>
      <c r="JOT43" s="47"/>
      <c r="JOU43" s="47"/>
      <c r="JOV43" s="47"/>
      <c r="JOW43" s="47"/>
      <c r="JOX43" s="47"/>
      <c r="JOY43" s="47"/>
      <c r="JOZ43" s="47"/>
      <c r="JPA43" s="47"/>
      <c r="JPB43" s="47"/>
      <c r="JPC43" s="47"/>
      <c r="JPD43" s="47"/>
      <c r="JPE43" s="47"/>
      <c r="JPF43" s="47"/>
      <c r="JPG43" s="47"/>
      <c r="JPH43" s="47"/>
      <c r="JPI43" s="47"/>
      <c r="JPJ43" s="47"/>
      <c r="JPK43" s="47"/>
      <c r="JPL43" s="47"/>
      <c r="JPM43" s="47"/>
      <c r="JPN43" s="47"/>
      <c r="JPO43" s="47"/>
      <c r="JPP43" s="47"/>
      <c r="JPQ43" s="47"/>
      <c r="JPR43" s="47"/>
      <c r="JPS43" s="47"/>
      <c r="JPT43" s="47"/>
      <c r="JPU43" s="47"/>
      <c r="JPV43" s="47"/>
      <c r="JPW43" s="47"/>
      <c r="JPX43" s="47"/>
      <c r="JPY43" s="47"/>
      <c r="JPZ43" s="47"/>
      <c r="JQA43" s="47"/>
      <c r="JQB43" s="47"/>
      <c r="JQC43" s="47"/>
      <c r="JQD43" s="47"/>
      <c r="JQE43" s="47"/>
      <c r="JQF43" s="47"/>
      <c r="JQG43" s="47"/>
      <c r="JQH43" s="47"/>
      <c r="JQI43" s="47"/>
      <c r="JQJ43" s="47"/>
      <c r="JQK43" s="47"/>
      <c r="JQL43" s="47"/>
      <c r="JQM43" s="47"/>
      <c r="JQN43" s="47"/>
      <c r="JQO43" s="47"/>
      <c r="JQP43" s="47"/>
      <c r="JQQ43" s="47"/>
      <c r="JQR43" s="47"/>
      <c r="JQS43" s="47"/>
      <c r="JQT43" s="47"/>
      <c r="JQU43" s="47"/>
      <c r="JQV43" s="47"/>
      <c r="JQW43" s="47"/>
      <c r="JQX43" s="47"/>
      <c r="JQY43" s="47"/>
      <c r="JQZ43" s="47"/>
      <c r="JRA43" s="47"/>
      <c r="JRB43" s="47"/>
      <c r="JRC43" s="47"/>
      <c r="JRD43" s="47"/>
      <c r="JRE43" s="47"/>
      <c r="JRF43" s="47"/>
      <c r="JRG43" s="47"/>
      <c r="JRH43" s="47"/>
      <c r="JRI43" s="47"/>
      <c r="JRJ43" s="47"/>
      <c r="JRK43" s="47"/>
      <c r="JRL43" s="47"/>
      <c r="JRM43" s="47"/>
      <c r="JRN43" s="47"/>
      <c r="JRO43" s="47"/>
      <c r="JRP43" s="47"/>
      <c r="JRQ43" s="47"/>
      <c r="JRR43" s="47"/>
      <c r="JRS43" s="47"/>
      <c r="JRT43" s="47"/>
      <c r="JRU43" s="47"/>
      <c r="JRV43" s="47"/>
      <c r="JRW43" s="47"/>
      <c r="JRX43" s="47"/>
      <c r="JRY43" s="47"/>
      <c r="JRZ43" s="47"/>
      <c r="JSA43" s="47"/>
      <c r="JSB43" s="47"/>
      <c r="JSC43" s="47"/>
      <c r="JSD43" s="47"/>
      <c r="JSE43" s="47"/>
      <c r="JSF43" s="47"/>
      <c r="JSG43" s="47"/>
      <c r="JSH43" s="47"/>
      <c r="JSI43" s="47"/>
      <c r="JSJ43" s="47"/>
      <c r="JSK43" s="47"/>
      <c r="JSL43" s="47"/>
      <c r="JSM43" s="47"/>
      <c r="JSN43" s="47"/>
      <c r="JSO43" s="47"/>
      <c r="JSP43" s="47"/>
      <c r="JSQ43" s="47"/>
      <c r="JSR43" s="47"/>
      <c r="JSS43" s="47"/>
      <c r="JST43" s="47"/>
      <c r="JSU43" s="47"/>
      <c r="JSV43" s="47"/>
      <c r="JSW43" s="47"/>
      <c r="JSX43" s="47"/>
      <c r="JSY43" s="47"/>
      <c r="JSZ43" s="47"/>
      <c r="JTA43" s="47"/>
      <c r="JTB43" s="47"/>
      <c r="JTC43" s="47"/>
      <c r="JTD43" s="47"/>
      <c r="JTE43" s="47"/>
      <c r="JTF43" s="47"/>
      <c r="JTG43" s="47"/>
      <c r="JTH43" s="47"/>
      <c r="JTI43" s="47"/>
      <c r="JTJ43" s="47"/>
      <c r="JTK43" s="47"/>
      <c r="JTL43" s="47"/>
      <c r="JTM43" s="47"/>
      <c r="JTN43" s="47"/>
      <c r="JTO43" s="47"/>
      <c r="JTP43" s="47"/>
      <c r="JTQ43" s="47"/>
      <c r="JTR43" s="47"/>
      <c r="JTS43" s="47"/>
      <c r="JTT43" s="47"/>
      <c r="JTU43" s="47"/>
      <c r="JTV43" s="47"/>
      <c r="JTW43" s="47"/>
      <c r="JTX43" s="47"/>
      <c r="JTY43" s="47"/>
      <c r="JTZ43" s="47"/>
      <c r="JUA43" s="47"/>
      <c r="JUB43" s="47"/>
      <c r="JUC43" s="47"/>
      <c r="JUD43" s="47"/>
      <c r="JUE43" s="47"/>
      <c r="JUF43" s="47"/>
      <c r="JUG43" s="47"/>
      <c r="JUH43" s="47"/>
      <c r="JUI43" s="47"/>
      <c r="JUJ43" s="47"/>
      <c r="JUK43" s="47"/>
      <c r="JUL43" s="47"/>
      <c r="JUM43" s="47"/>
      <c r="JUN43" s="47"/>
      <c r="JUO43" s="47"/>
      <c r="JUP43" s="47"/>
      <c r="JUQ43" s="47"/>
      <c r="JUR43" s="47"/>
      <c r="JUS43" s="47"/>
      <c r="JUT43" s="47"/>
      <c r="JUU43" s="47"/>
      <c r="JUV43" s="47"/>
      <c r="JUW43" s="47"/>
      <c r="JUX43" s="47"/>
      <c r="JUY43" s="47"/>
      <c r="JUZ43" s="47"/>
      <c r="JVA43" s="47"/>
      <c r="JVB43" s="47"/>
      <c r="JVC43" s="47"/>
      <c r="JVD43" s="47"/>
      <c r="JVE43" s="47"/>
      <c r="JVF43" s="47"/>
      <c r="JVG43" s="47"/>
      <c r="JVH43" s="47"/>
      <c r="JVI43" s="47"/>
      <c r="JVJ43" s="47"/>
      <c r="JVK43" s="47"/>
      <c r="JVL43" s="47"/>
      <c r="JVM43" s="47"/>
      <c r="JVN43" s="47"/>
      <c r="JVO43" s="47"/>
      <c r="JVP43" s="47"/>
      <c r="JVQ43" s="47"/>
      <c r="JVR43" s="47"/>
      <c r="JVS43" s="47"/>
      <c r="JVT43" s="47"/>
      <c r="JVU43" s="47"/>
      <c r="JVV43" s="47"/>
      <c r="JVW43" s="47"/>
      <c r="JVX43" s="47"/>
      <c r="JVY43" s="47"/>
      <c r="JVZ43" s="47"/>
      <c r="JWA43" s="47"/>
      <c r="JWB43" s="47"/>
      <c r="JWC43" s="47"/>
      <c r="JWD43" s="47"/>
      <c r="JWE43" s="47"/>
      <c r="JWF43" s="47"/>
      <c r="JWG43" s="47"/>
      <c r="JWH43" s="47"/>
      <c r="JWI43" s="47"/>
      <c r="JWJ43" s="47"/>
      <c r="JWK43" s="47"/>
      <c r="JWL43" s="47"/>
      <c r="JWM43" s="47"/>
      <c r="JWN43" s="47"/>
      <c r="JWO43" s="47"/>
      <c r="JWP43" s="47"/>
      <c r="JWQ43" s="47"/>
      <c r="JWR43" s="47"/>
      <c r="JWS43" s="47"/>
      <c r="JWT43" s="47"/>
      <c r="JWU43" s="47"/>
      <c r="JWV43" s="47"/>
      <c r="JWW43" s="47"/>
      <c r="JWX43" s="47"/>
      <c r="JWY43" s="47"/>
      <c r="JWZ43" s="47"/>
      <c r="JXA43" s="47"/>
      <c r="JXB43" s="47"/>
      <c r="JXC43" s="47"/>
      <c r="JXD43" s="47"/>
      <c r="JXE43" s="47"/>
      <c r="JXF43" s="47"/>
      <c r="JXG43" s="47"/>
      <c r="JXH43" s="47"/>
      <c r="JXI43" s="47"/>
      <c r="JXJ43" s="47"/>
      <c r="JXK43" s="47"/>
      <c r="JXL43" s="47"/>
      <c r="JXM43" s="47"/>
      <c r="JXN43" s="47"/>
      <c r="JXO43" s="47"/>
      <c r="JXP43" s="47"/>
      <c r="JXQ43" s="47"/>
      <c r="JXR43" s="47"/>
      <c r="JXS43" s="47"/>
      <c r="JXT43" s="47"/>
      <c r="JXU43" s="47"/>
      <c r="JXV43" s="47"/>
      <c r="JXW43" s="47"/>
      <c r="JXX43" s="47"/>
      <c r="JXY43" s="47"/>
      <c r="JXZ43" s="47"/>
      <c r="JYA43" s="47"/>
      <c r="JYB43" s="47"/>
      <c r="JYC43" s="47"/>
      <c r="JYD43" s="47"/>
      <c r="JYE43" s="47"/>
      <c r="JYF43" s="47"/>
      <c r="JYG43" s="47"/>
      <c r="JYH43" s="47"/>
      <c r="JYI43" s="47"/>
      <c r="JYJ43" s="47"/>
      <c r="JYK43" s="47"/>
      <c r="JYL43" s="47"/>
      <c r="JYM43" s="47"/>
      <c r="JYN43" s="47"/>
      <c r="JYO43" s="47"/>
      <c r="JYP43" s="47"/>
      <c r="JYQ43" s="47"/>
      <c r="JYR43" s="47"/>
      <c r="JYS43" s="47"/>
      <c r="JYT43" s="47"/>
      <c r="JYU43" s="47"/>
      <c r="JYV43" s="47"/>
      <c r="JYW43" s="47"/>
      <c r="JYX43" s="47"/>
      <c r="JYY43" s="47"/>
      <c r="JYZ43" s="47"/>
      <c r="JZA43" s="47"/>
      <c r="JZB43" s="47"/>
      <c r="JZC43" s="47"/>
      <c r="JZD43" s="47"/>
      <c r="JZE43" s="47"/>
      <c r="JZF43" s="47"/>
      <c r="JZG43" s="47"/>
      <c r="JZH43" s="47"/>
      <c r="JZI43" s="47"/>
      <c r="JZJ43" s="47"/>
      <c r="JZK43" s="47"/>
      <c r="JZL43" s="47"/>
      <c r="JZM43" s="47"/>
      <c r="JZN43" s="47"/>
      <c r="JZO43" s="47"/>
      <c r="JZP43" s="47"/>
      <c r="JZQ43" s="47"/>
      <c r="JZR43" s="47"/>
      <c r="JZS43" s="47"/>
      <c r="JZT43" s="47"/>
      <c r="JZU43" s="47"/>
      <c r="JZV43" s="47"/>
      <c r="JZW43" s="47"/>
      <c r="JZX43" s="47"/>
      <c r="JZY43" s="47"/>
      <c r="JZZ43" s="47"/>
      <c r="KAA43" s="47"/>
      <c r="KAB43" s="47"/>
      <c r="KAC43" s="47"/>
      <c r="KAD43" s="47"/>
      <c r="KAE43" s="47"/>
      <c r="KAF43" s="47"/>
      <c r="KAG43" s="47"/>
      <c r="KAH43" s="47"/>
      <c r="KAI43" s="47"/>
      <c r="KAJ43" s="47"/>
      <c r="KAK43" s="47"/>
      <c r="KAL43" s="47"/>
      <c r="KAM43" s="47"/>
      <c r="KAN43" s="47"/>
      <c r="KAO43" s="47"/>
      <c r="KAP43" s="47"/>
      <c r="KAQ43" s="47"/>
      <c r="KAR43" s="47"/>
      <c r="KAS43" s="47"/>
      <c r="KAT43" s="47"/>
      <c r="KAU43" s="47"/>
      <c r="KAV43" s="47"/>
      <c r="KAW43" s="47"/>
      <c r="KAX43" s="47"/>
      <c r="KAY43" s="47"/>
      <c r="KAZ43" s="47"/>
      <c r="KBA43" s="47"/>
      <c r="KBB43" s="47"/>
      <c r="KBC43" s="47"/>
      <c r="KBD43" s="47"/>
      <c r="KBE43" s="47"/>
      <c r="KBF43" s="47"/>
      <c r="KBG43" s="47"/>
      <c r="KBH43" s="47"/>
      <c r="KBI43" s="47"/>
      <c r="KBJ43" s="47"/>
      <c r="KBK43" s="47"/>
      <c r="KBL43" s="47"/>
      <c r="KBM43" s="47"/>
      <c r="KBN43" s="47"/>
      <c r="KBO43" s="47"/>
      <c r="KBP43" s="47"/>
      <c r="KBQ43" s="47"/>
      <c r="KBR43" s="47"/>
      <c r="KBS43" s="47"/>
      <c r="KBT43" s="47"/>
      <c r="KBU43" s="47"/>
      <c r="KBV43" s="47"/>
      <c r="KBW43" s="47"/>
      <c r="KBX43" s="47"/>
      <c r="KBY43" s="47"/>
      <c r="KBZ43" s="47"/>
      <c r="KCA43" s="47"/>
      <c r="KCB43" s="47"/>
      <c r="KCC43" s="47"/>
      <c r="KCD43" s="47"/>
      <c r="KCE43" s="47"/>
      <c r="KCF43" s="47"/>
      <c r="KCG43" s="47"/>
      <c r="KCH43" s="47"/>
      <c r="KCI43" s="47"/>
      <c r="KCJ43" s="47"/>
      <c r="KCK43" s="47"/>
      <c r="KCL43" s="47"/>
      <c r="KCM43" s="47"/>
      <c r="KCN43" s="47"/>
      <c r="KCO43" s="47"/>
      <c r="KCP43" s="47"/>
      <c r="KCQ43" s="47"/>
      <c r="KCR43" s="47"/>
      <c r="KCS43" s="47"/>
      <c r="KCT43" s="47"/>
      <c r="KCU43" s="47"/>
      <c r="KCV43" s="47"/>
      <c r="KCW43" s="47"/>
      <c r="KCX43" s="47"/>
      <c r="KCY43" s="47"/>
      <c r="KCZ43" s="47"/>
      <c r="KDA43" s="47"/>
      <c r="KDB43" s="47"/>
      <c r="KDC43" s="47"/>
      <c r="KDD43" s="47"/>
      <c r="KDE43" s="47"/>
      <c r="KDF43" s="47"/>
      <c r="KDG43" s="47"/>
      <c r="KDH43" s="47"/>
      <c r="KDI43" s="47"/>
      <c r="KDJ43" s="47"/>
      <c r="KDK43" s="47"/>
      <c r="KDL43" s="47"/>
      <c r="KDM43" s="47"/>
      <c r="KDN43" s="47"/>
      <c r="KDO43" s="47"/>
      <c r="KDP43" s="47"/>
      <c r="KDQ43" s="47"/>
      <c r="KDR43" s="47"/>
      <c r="KDS43" s="47"/>
      <c r="KDT43" s="47"/>
      <c r="KDU43" s="47"/>
      <c r="KDV43" s="47"/>
      <c r="KDW43" s="47"/>
      <c r="KDX43" s="47"/>
      <c r="KDY43" s="47"/>
      <c r="KDZ43" s="47"/>
      <c r="KEA43" s="47"/>
      <c r="KEB43" s="47"/>
      <c r="KEC43" s="47"/>
      <c r="KED43" s="47"/>
      <c r="KEE43" s="47"/>
      <c r="KEF43" s="47"/>
      <c r="KEG43" s="47"/>
      <c r="KEH43" s="47"/>
      <c r="KEI43" s="47"/>
      <c r="KEJ43" s="47"/>
      <c r="KEK43" s="47"/>
      <c r="KEL43" s="47"/>
      <c r="KEM43" s="47"/>
      <c r="KEN43" s="47"/>
      <c r="KEO43" s="47"/>
      <c r="KEP43" s="47"/>
      <c r="KEQ43" s="47"/>
      <c r="KER43" s="47"/>
      <c r="KES43" s="47"/>
      <c r="KET43" s="47"/>
      <c r="KEU43" s="47"/>
      <c r="KEV43" s="47"/>
      <c r="KEW43" s="47"/>
      <c r="KEX43" s="47"/>
      <c r="KEY43" s="47"/>
      <c r="KEZ43" s="47"/>
      <c r="KFA43" s="47"/>
      <c r="KFB43" s="47"/>
      <c r="KFC43" s="47"/>
      <c r="KFD43" s="47"/>
      <c r="KFE43" s="47"/>
      <c r="KFF43" s="47"/>
      <c r="KFG43" s="47"/>
      <c r="KFH43" s="47"/>
      <c r="KFI43" s="47"/>
      <c r="KFJ43" s="47"/>
      <c r="KFK43" s="47"/>
      <c r="KFL43" s="47"/>
      <c r="KFM43" s="47"/>
      <c r="KFN43" s="47"/>
      <c r="KFO43" s="47"/>
      <c r="KFP43" s="47"/>
      <c r="KFQ43" s="47"/>
      <c r="KFR43" s="47"/>
      <c r="KFS43" s="47"/>
      <c r="KFT43" s="47"/>
      <c r="KFU43" s="47"/>
      <c r="KFV43" s="47"/>
      <c r="KFW43" s="47"/>
      <c r="KFX43" s="47"/>
      <c r="KFY43" s="47"/>
      <c r="KFZ43" s="47"/>
      <c r="KGA43" s="47"/>
      <c r="KGB43" s="47"/>
      <c r="KGC43" s="47"/>
      <c r="KGD43" s="47"/>
      <c r="KGE43" s="47"/>
      <c r="KGF43" s="47"/>
      <c r="KGG43" s="47"/>
      <c r="KGH43" s="47"/>
      <c r="KGI43" s="47"/>
      <c r="KGJ43" s="47"/>
      <c r="KGK43" s="47"/>
      <c r="KGL43" s="47"/>
      <c r="KGM43" s="47"/>
      <c r="KGN43" s="47"/>
      <c r="KGO43" s="47"/>
      <c r="KGP43" s="47"/>
      <c r="KGQ43" s="47"/>
      <c r="KGR43" s="47"/>
      <c r="KGS43" s="47"/>
      <c r="KGT43" s="47"/>
      <c r="KGU43" s="47"/>
      <c r="KGV43" s="47"/>
      <c r="KGW43" s="47"/>
      <c r="KGX43" s="47"/>
      <c r="KGY43" s="47"/>
      <c r="KGZ43" s="47"/>
      <c r="KHA43" s="47"/>
      <c r="KHB43" s="47"/>
      <c r="KHC43" s="47"/>
      <c r="KHD43" s="47"/>
      <c r="KHE43" s="47"/>
      <c r="KHF43" s="47"/>
      <c r="KHG43" s="47"/>
      <c r="KHH43" s="47"/>
      <c r="KHI43" s="47"/>
      <c r="KHJ43" s="47"/>
      <c r="KHK43" s="47"/>
      <c r="KHL43" s="47"/>
      <c r="KHM43" s="47"/>
      <c r="KHN43" s="47"/>
      <c r="KHO43" s="47"/>
      <c r="KHP43" s="47"/>
      <c r="KHQ43" s="47"/>
      <c r="KHR43" s="47"/>
      <c r="KHS43" s="47"/>
      <c r="KHT43" s="47"/>
      <c r="KHU43" s="47"/>
      <c r="KHV43" s="47"/>
      <c r="KHW43" s="47"/>
      <c r="KHX43" s="47"/>
      <c r="KHY43" s="47"/>
      <c r="KHZ43" s="47"/>
      <c r="KIA43" s="47"/>
      <c r="KIB43" s="47"/>
      <c r="KIC43" s="47"/>
      <c r="KID43" s="47"/>
      <c r="KIE43" s="47"/>
      <c r="KIF43" s="47"/>
      <c r="KIG43" s="47"/>
      <c r="KIH43" s="47"/>
      <c r="KII43" s="47"/>
      <c r="KIJ43" s="47"/>
      <c r="KIK43" s="47"/>
      <c r="KIL43" s="47"/>
      <c r="KIM43" s="47"/>
      <c r="KIN43" s="47"/>
      <c r="KIO43" s="47"/>
      <c r="KIP43" s="47"/>
      <c r="KIQ43" s="47"/>
      <c r="KIR43" s="47"/>
      <c r="KIS43" s="47"/>
      <c r="KIT43" s="47"/>
      <c r="KIU43" s="47"/>
      <c r="KIV43" s="47"/>
      <c r="KIW43" s="47"/>
      <c r="KIX43" s="47"/>
      <c r="KIY43" s="47"/>
      <c r="KIZ43" s="47"/>
      <c r="KJA43" s="47"/>
      <c r="KJB43" s="47"/>
      <c r="KJC43" s="47"/>
      <c r="KJD43" s="47"/>
      <c r="KJE43" s="47"/>
      <c r="KJF43" s="47"/>
      <c r="KJG43" s="47"/>
      <c r="KJH43" s="47"/>
      <c r="KJI43" s="47"/>
      <c r="KJJ43" s="47"/>
      <c r="KJK43" s="47"/>
      <c r="KJL43" s="47"/>
      <c r="KJM43" s="47"/>
      <c r="KJN43" s="47"/>
      <c r="KJO43" s="47"/>
      <c r="KJP43" s="47"/>
      <c r="KJQ43" s="47"/>
      <c r="KJR43" s="47"/>
      <c r="KJS43" s="47"/>
      <c r="KJT43" s="47"/>
      <c r="KJU43" s="47"/>
      <c r="KJV43" s="47"/>
      <c r="KJW43" s="47"/>
      <c r="KJX43" s="47"/>
      <c r="KJY43" s="47"/>
      <c r="KJZ43" s="47"/>
      <c r="KKA43" s="47"/>
      <c r="KKB43" s="47"/>
      <c r="KKC43" s="47"/>
      <c r="KKD43" s="47"/>
      <c r="KKE43" s="47"/>
      <c r="KKF43" s="47"/>
      <c r="KKG43" s="47"/>
      <c r="KKH43" s="47"/>
      <c r="KKI43" s="47"/>
      <c r="KKJ43" s="47"/>
      <c r="KKK43" s="47"/>
      <c r="KKL43" s="47"/>
      <c r="KKM43" s="47"/>
      <c r="KKN43" s="47"/>
      <c r="KKO43" s="47"/>
      <c r="KKP43" s="47"/>
      <c r="KKQ43" s="47"/>
      <c r="KKR43" s="47"/>
      <c r="KKS43" s="47"/>
      <c r="KKT43" s="47"/>
      <c r="KKU43" s="47"/>
      <c r="KKV43" s="47"/>
      <c r="KKW43" s="47"/>
      <c r="KKX43" s="47"/>
      <c r="KKY43" s="47"/>
      <c r="KKZ43" s="47"/>
      <c r="KLA43" s="47"/>
      <c r="KLB43" s="47"/>
      <c r="KLC43" s="47"/>
      <c r="KLD43" s="47"/>
      <c r="KLE43" s="47"/>
      <c r="KLF43" s="47"/>
      <c r="KLG43" s="47"/>
      <c r="KLH43" s="47"/>
      <c r="KLI43" s="47"/>
      <c r="KLJ43" s="47"/>
      <c r="KLK43" s="47"/>
      <c r="KLL43" s="47"/>
      <c r="KLM43" s="47"/>
      <c r="KLN43" s="47"/>
      <c r="KLO43" s="47"/>
      <c r="KLP43" s="47"/>
      <c r="KLQ43" s="47"/>
      <c r="KLR43" s="47"/>
      <c r="KLS43" s="47"/>
      <c r="KLT43" s="47"/>
      <c r="KLU43" s="47"/>
      <c r="KLV43" s="47"/>
      <c r="KLW43" s="47"/>
      <c r="KLX43" s="47"/>
      <c r="KLY43" s="47"/>
      <c r="KLZ43" s="47"/>
      <c r="KMA43" s="47"/>
      <c r="KMB43" s="47"/>
      <c r="KMC43" s="47"/>
      <c r="KMD43" s="47"/>
      <c r="KME43" s="47"/>
      <c r="KMF43" s="47"/>
      <c r="KMG43" s="47"/>
      <c r="KMH43" s="47"/>
      <c r="KMI43" s="47"/>
      <c r="KMJ43" s="47"/>
      <c r="KMK43" s="47"/>
      <c r="KML43" s="47"/>
      <c r="KMM43" s="47"/>
      <c r="KMN43" s="47"/>
      <c r="KMO43" s="47"/>
      <c r="KMP43" s="47"/>
      <c r="KMQ43" s="47"/>
      <c r="KMR43" s="47"/>
      <c r="KMS43" s="47"/>
      <c r="KMT43" s="47"/>
      <c r="KMU43" s="47"/>
      <c r="KMV43" s="47"/>
      <c r="KMW43" s="47"/>
      <c r="KMX43" s="47"/>
      <c r="KMY43" s="47"/>
      <c r="KMZ43" s="47"/>
      <c r="KNA43" s="47"/>
      <c r="KNB43" s="47"/>
      <c r="KNC43" s="47"/>
      <c r="KND43" s="47"/>
      <c r="KNE43" s="47"/>
      <c r="KNF43" s="47"/>
      <c r="KNG43" s="47"/>
      <c r="KNH43" s="47"/>
      <c r="KNI43" s="47"/>
      <c r="KNJ43" s="47"/>
      <c r="KNK43" s="47"/>
      <c r="KNL43" s="47"/>
      <c r="KNM43" s="47"/>
      <c r="KNN43" s="47"/>
      <c r="KNO43" s="47"/>
      <c r="KNP43" s="47"/>
      <c r="KNQ43" s="47"/>
      <c r="KNR43" s="47"/>
      <c r="KNS43" s="47"/>
      <c r="KNT43" s="47"/>
      <c r="KNU43" s="47"/>
      <c r="KNV43" s="47"/>
      <c r="KNW43" s="47"/>
      <c r="KNX43" s="47"/>
      <c r="KNY43" s="47"/>
      <c r="KNZ43" s="47"/>
      <c r="KOA43" s="47"/>
      <c r="KOB43" s="47"/>
      <c r="KOC43" s="47"/>
      <c r="KOD43" s="47"/>
      <c r="KOE43" s="47"/>
      <c r="KOF43" s="47"/>
      <c r="KOG43" s="47"/>
      <c r="KOH43" s="47"/>
      <c r="KOI43" s="47"/>
      <c r="KOJ43" s="47"/>
      <c r="KOK43" s="47"/>
      <c r="KOL43" s="47"/>
      <c r="KOM43" s="47"/>
      <c r="KON43" s="47"/>
      <c r="KOO43" s="47"/>
      <c r="KOP43" s="47"/>
      <c r="KOQ43" s="47"/>
      <c r="KOR43" s="47"/>
      <c r="KOS43" s="47"/>
      <c r="KOT43" s="47"/>
      <c r="KOU43" s="47"/>
      <c r="KOV43" s="47"/>
      <c r="KOW43" s="47"/>
      <c r="KOX43" s="47"/>
      <c r="KOY43" s="47"/>
      <c r="KOZ43" s="47"/>
      <c r="KPA43" s="47"/>
      <c r="KPB43" s="47"/>
      <c r="KPC43" s="47"/>
      <c r="KPD43" s="47"/>
      <c r="KPE43" s="47"/>
      <c r="KPF43" s="47"/>
      <c r="KPG43" s="47"/>
      <c r="KPH43" s="47"/>
      <c r="KPI43" s="47"/>
      <c r="KPJ43" s="47"/>
      <c r="KPK43" s="47"/>
      <c r="KPL43" s="47"/>
      <c r="KPM43" s="47"/>
      <c r="KPN43" s="47"/>
      <c r="KPO43" s="47"/>
      <c r="KPP43" s="47"/>
      <c r="KPQ43" s="47"/>
      <c r="KPR43" s="47"/>
      <c r="KPS43" s="47"/>
      <c r="KPT43" s="47"/>
      <c r="KPU43" s="47"/>
      <c r="KPV43" s="47"/>
      <c r="KPW43" s="47"/>
      <c r="KPX43" s="47"/>
      <c r="KPY43" s="47"/>
      <c r="KPZ43" s="47"/>
      <c r="KQA43" s="47"/>
      <c r="KQB43" s="47"/>
      <c r="KQC43" s="47"/>
      <c r="KQD43" s="47"/>
      <c r="KQE43" s="47"/>
      <c r="KQF43" s="47"/>
      <c r="KQG43" s="47"/>
      <c r="KQH43" s="47"/>
      <c r="KQI43" s="47"/>
      <c r="KQJ43" s="47"/>
      <c r="KQK43" s="47"/>
      <c r="KQL43" s="47"/>
      <c r="KQM43" s="47"/>
      <c r="KQN43" s="47"/>
      <c r="KQO43" s="47"/>
      <c r="KQP43" s="47"/>
      <c r="KQQ43" s="47"/>
      <c r="KQR43" s="47"/>
      <c r="KQS43" s="47"/>
      <c r="KQT43" s="47"/>
      <c r="KQU43" s="47"/>
      <c r="KQV43" s="47"/>
      <c r="KQW43" s="47"/>
      <c r="KQX43" s="47"/>
      <c r="KQY43" s="47"/>
      <c r="KQZ43" s="47"/>
      <c r="KRA43" s="47"/>
      <c r="KRB43" s="47"/>
      <c r="KRC43" s="47"/>
      <c r="KRD43" s="47"/>
      <c r="KRE43" s="47"/>
      <c r="KRF43" s="47"/>
      <c r="KRG43" s="47"/>
      <c r="KRH43" s="47"/>
      <c r="KRI43" s="47"/>
      <c r="KRJ43" s="47"/>
      <c r="KRK43" s="47"/>
      <c r="KRL43" s="47"/>
      <c r="KRM43" s="47"/>
      <c r="KRN43" s="47"/>
      <c r="KRO43" s="47"/>
      <c r="KRP43" s="47"/>
      <c r="KRQ43" s="47"/>
      <c r="KRR43" s="47"/>
      <c r="KRS43" s="47"/>
      <c r="KRT43" s="47"/>
      <c r="KRU43" s="47"/>
      <c r="KRV43" s="47"/>
      <c r="KRW43" s="47"/>
      <c r="KRX43" s="47"/>
      <c r="KRY43" s="47"/>
      <c r="KRZ43" s="47"/>
      <c r="KSA43" s="47"/>
      <c r="KSB43" s="47"/>
      <c r="KSC43" s="47"/>
      <c r="KSD43" s="47"/>
      <c r="KSE43" s="47"/>
      <c r="KSF43" s="47"/>
      <c r="KSG43" s="47"/>
      <c r="KSH43" s="47"/>
      <c r="KSI43" s="47"/>
      <c r="KSJ43" s="47"/>
      <c r="KSK43" s="47"/>
      <c r="KSL43" s="47"/>
      <c r="KSM43" s="47"/>
      <c r="KSN43" s="47"/>
      <c r="KSO43" s="47"/>
      <c r="KSP43" s="47"/>
      <c r="KSQ43" s="47"/>
      <c r="KSR43" s="47"/>
      <c r="KSS43" s="47"/>
      <c r="KST43" s="47"/>
      <c r="KSU43" s="47"/>
      <c r="KSV43" s="47"/>
      <c r="KSW43" s="47"/>
      <c r="KSX43" s="47"/>
      <c r="KSY43" s="47"/>
      <c r="KSZ43" s="47"/>
      <c r="KTA43" s="47"/>
      <c r="KTB43" s="47"/>
      <c r="KTC43" s="47"/>
      <c r="KTD43" s="47"/>
      <c r="KTE43" s="47"/>
      <c r="KTF43" s="47"/>
      <c r="KTG43" s="47"/>
      <c r="KTH43" s="47"/>
      <c r="KTI43" s="47"/>
      <c r="KTJ43" s="47"/>
      <c r="KTK43" s="47"/>
      <c r="KTL43" s="47"/>
      <c r="KTM43" s="47"/>
      <c r="KTN43" s="47"/>
      <c r="KTO43" s="47"/>
      <c r="KTP43" s="47"/>
      <c r="KTQ43" s="47"/>
      <c r="KTR43" s="47"/>
      <c r="KTS43" s="47"/>
      <c r="KTT43" s="47"/>
      <c r="KTU43" s="47"/>
      <c r="KTV43" s="47"/>
      <c r="KTW43" s="47"/>
      <c r="KTX43" s="47"/>
      <c r="KTY43" s="47"/>
      <c r="KTZ43" s="47"/>
      <c r="KUA43" s="47"/>
      <c r="KUB43" s="47"/>
      <c r="KUC43" s="47"/>
      <c r="KUD43" s="47"/>
      <c r="KUE43" s="47"/>
      <c r="KUF43" s="47"/>
      <c r="KUG43" s="47"/>
      <c r="KUH43" s="47"/>
      <c r="KUI43" s="47"/>
      <c r="KUJ43" s="47"/>
      <c r="KUK43" s="47"/>
      <c r="KUL43" s="47"/>
      <c r="KUM43" s="47"/>
      <c r="KUN43" s="47"/>
      <c r="KUO43" s="47"/>
      <c r="KUP43" s="47"/>
      <c r="KUQ43" s="47"/>
      <c r="KUR43" s="47"/>
      <c r="KUS43" s="47"/>
      <c r="KUT43" s="47"/>
      <c r="KUU43" s="47"/>
      <c r="KUV43" s="47"/>
      <c r="KUW43" s="47"/>
      <c r="KUX43" s="47"/>
      <c r="KUY43" s="47"/>
      <c r="KUZ43" s="47"/>
      <c r="KVA43" s="47"/>
      <c r="KVB43" s="47"/>
      <c r="KVC43" s="47"/>
      <c r="KVD43" s="47"/>
      <c r="KVE43" s="47"/>
      <c r="KVF43" s="47"/>
      <c r="KVG43" s="47"/>
      <c r="KVH43" s="47"/>
      <c r="KVI43" s="47"/>
      <c r="KVJ43" s="47"/>
      <c r="KVK43" s="47"/>
      <c r="KVL43" s="47"/>
      <c r="KVM43" s="47"/>
      <c r="KVN43" s="47"/>
      <c r="KVO43" s="47"/>
      <c r="KVP43" s="47"/>
      <c r="KVQ43" s="47"/>
      <c r="KVR43" s="47"/>
      <c r="KVS43" s="47"/>
      <c r="KVT43" s="47"/>
      <c r="KVU43" s="47"/>
      <c r="KVV43" s="47"/>
      <c r="KVW43" s="47"/>
      <c r="KVX43" s="47"/>
      <c r="KVY43" s="47"/>
      <c r="KVZ43" s="47"/>
      <c r="KWA43" s="47"/>
      <c r="KWB43" s="47"/>
      <c r="KWC43" s="47"/>
      <c r="KWD43" s="47"/>
      <c r="KWE43" s="47"/>
      <c r="KWF43" s="47"/>
      <c r="KWG43" s="47"/>
      <c r="KWH43" s="47"/>
      <c r="KWI43" s="47"/>
      <c r="KWJ43" s="47"/>
      <c r="KWK43" s="47"/>
      <c r="KWL43" s="47"/>
      <c r="KWM43" s="47"/>
      <c r="KWN43" s="47"/>
      <c r="KWO43" s="47"/>
      <c r="KWP43" s="47"/>
      <c r="KWQ43" s="47"/>
      <c r="KWR43" s="47"/>
      <c r="KWS43" s="47"/>
      <c r="KWT43" s="47"/>
      <c r="KWU43" s="47"/>
      <c r="KWV43" s="47"/>
      <c r="KWW43" s="47"/>
      <c r="KWX43" s="47"/>
      <c r="KWY43" s="47"/>
      <c r="KWZ43" s="47"/>
      <c r="KXA43" s="47"/>
      <c r="KXB43" s="47"/>
      <c r="KXC43" s="47"/>
      <c r="KXD43" s="47"/>
      <c r="KXE43" s="47"/>
      <c r="KXF43" s="47"/>
      <c r="KXG43" s="47"/>
      <c r="KXH43" s="47"/>
      <c r="KXI43" s="47"/>
      <c r="KXJ43" s="47"/>
      <c r="KXK43" s="47"/>
      <c r="KXL43" s="47"/>
      <c r="KXM43" s="47"/>
      <c r="KXN43" s="47"/>
      <c r="KXO43" s="47"/>
      <c r="KXP43" s="47"/>
      <c r="KXQ43" s="47"/>
      <c r="KXR43" s="47"/>
      <c r="KXS43" s="47"/>
      <c r="KXT43" s="47"/>
      <c r="KXU43" s="47"/>
      <c r="KXV43" s="47"/>
      <c r="KXW43" s="47"/>
      <c r="KXX43" s="47"/>
      <c r="KXY43" s="47"/>
      <c r="KXZ43" s="47"/>
      <c r="KYA43" s="47"/>
      <c r="KYB43" s="47"/>
      <c r="KYC43" s="47"/>
      <c r="KYD43" s="47"/>
      <c r="KYE43" s="47"/>
      <c r="KYF43" s="47"/>
      <c r="KYG43" s="47"/>
      <c r="KYH43" s="47"/>
      <c r="KYI43" s="47"/>
      <c r="KYJ43" s="47"/>
      <c r="KYK43" s="47"/>
      <c r="KYL43" s="47"/>
      <c r="KYM43" s="47"/>
      <c r="KYN43" s="47"/>
      <c r="KYO43" s="47"/>
      <c r="KYP43" s="47"/>
      <c r="KYQ43" s="47"/>
      <c r="KYR43" s="47"/>
      <c r="KYS43" s="47"/>
      <c r="KYT43" s="47"/>
      <c r="KYU43" s="47"/>
      <c r="KYV43" s="47"/>
      <c r="KYW43" s="47"/>
      <c r="KYX43" s="47"/>
      <c r="KYY43" s="47"/>
      <c r="KYZ43" s="47"/>
      <c r="KZA43" s="47"/>
      <c r="KZB43" s="47"/>
      <c r="KZC43" s="47"/>
      <c r="KZD43" s="47"/>
      <c r="KZE43" s="47"/>
      <c r="KZF43" s="47"/>
      <c r="KZG43" s="47"/>
      <c r="KZH43" s="47"/>
      <c r="KZI43" s="47"/>
      <c r="KZJ43" s="47"/>
      <c r="KZK43" s="47"/>
      <c r="KZL43" s="47"/>
      <c r="KZM43" s="47"/>
      <c r="KZN43" s="47"/>
      <c r="KZO43" s="47"/>
      <c r="KZP43" s="47"/>
      <c r="KZQ43" s="47"/>
      <c r="KZR43" s="47"/>
      <c r="KZS43" s="47"/>
      <c r="KZT43" s="47"/>
      <c r="KZU43" s="47"/>
      <c r="KZV43" s="47"/>
      <c r="KZW43" s="47"/>
      <c r="KZX43" s="47"/>
      <c r="KZY43" s="47"/>
      <c r="KZZ43" s="47"/>
      <c r="LAA43" s="47"/>
      <c r="LAB43" s="47"/>
      <c r="LAC43" s="47"/>
      <c r="LAD43" s="47"/>
      <c r="LAE43" s="47"/>
      <c r="LAF43" s="47"/>
      <c r="LAG43" s="47"/>
      <c r="LAH43" s="47"/>
      <c r="LAI43" s="47"/>
      <c r="LAJ43" s="47"/>
      <c r="LAK43" s="47"/>
      <c r="LAL43" s="47"/>
      <c r="LAM43" s="47"/>
      <c r="LAN43" s="47"/>
      <c r="LAO43" s="47"/>
      <c r="LAP43" s="47"/>
      <c r="LAQ43" s="47"/>
      <c r="LAR43" s="47"/>
      <c r="LAS43" s="47"/>
      <c r="LAT43" s="47"/>
      <c r="LAU43" s="47"/>
      <c r="LAV43" s="47"/>
      <c r="LAW43" s="47"/>
      <c r="LAX43" s="47"/>
      <c r="LAY43" s="47"/>
      <c r="LAZ43" s="47"/>
      <c r="LBA43" s="47"/>
      <c r="LBB43" s="47"/>
      <c r="LBC43" s="47"/>
      <c r="LBD43" s="47"/>
      <c r="LBE43" s="47"/>
      <c r="LBF43" s="47"/>
      <c r="LBG43" s="47"/>
      <c r="LBH43" s="47"/>
      <c r="LBI43" s="47"/>
      <c r="LBJ43" s="47"/>
      <c r="LBK43" s="47"/>
      <c r="LBL43" s="47"/>
      <c r="LBM43" s="47"/>
      <c r="LBN43" s="47"/>
      <c r="LBO43" s="47"/>
      <c r="LBP43" s="47"/>
      <c r="LBQ43" s="47"/>
      <c r="LBR43" s="47"/>
      <c r="LBS43" s="47"/>
      <c r="LBT43" s="47"/>
      <c r="LBU43" s="47"/>
      <c r="LBV43" s="47"/>
      <c r="LBW43" s="47"/>
      <c r="LBX43" s="47"/>
      <c r="LBY43" s="47"/>
      <c r="LBZ43" s="47"/>
      <c r="LCA43" s="47"/>
      <c r="LCB43" s="47"/>
      <c r="LCC43" s="47"/>
      <c r="LCD43" s="47"/>
      <c r="LCE43" s="47"/>
      <c r="LCF43" s="47"/>
      <c r="LCG43" s="47"/>
      <c r="LCH43" s="47"/>
      <c r="LCI43" s="47"/>
      <c r="LCJ43" s="47"/>
      <c r="LCK43" s="47"/>
      <c r="LCL43" s="47"/>
      <c r="LCM43" s="47"/>
      <c r="LCN43" s="47"/>
      <c r="LCO43" s="47"/>
      <c r="LCP43" s="47"/>
      <c r="LCQ43" s="47"/>
      <c r="LCR43" s="47"/>
      <c r="LCS43" s="47"/>
      <c r="LCT43" s="47"/>
      <c r="LCU43" s="47"/>
      <c r="LCV43" s="47"/>
      <c r="LCW43" s="47"/>
      <c r="LCX43" s="47"/>
      <c r="LCY43" s="47"/>
      <c r="LCZ43" s="47"/>
      <c r="LDA43" s="47"/>
      <c r="LDB43" s="47"/>
      <c r="LDC43" s="47"/>
      <c r="LDD43" s="47"/>
      <c r="LDE43" s="47"/>
      <c r="LDF43" s="47"/>
      <c r="LDG43" s="47"/>
      <c r="LDH43" s="47"/>
      <c r="LDI43" s="47"/>
      <c r="LDJ43" s="47"/>
      <c r="LDK43" s="47"/>
      <c r="LDL43" s="47"/>
      <c r="LDM43" s="47"/>
      <c r="LDN43" s="47"/>
      <c r="LDO43" s="47"/>
      <c r="LDP43" s="47"/>
      <c r="LDQ43" s="47"/>
      <c r="LDR43" s="47"/>
      <c r="LDS43" s="47"/>
      <c r="LDT43" s="47"/>
      <c r="LDU43" s="47"/>
      <c r="LDV43" s="47"/>
      <c r="LDW43" s="47"/>
      <c r="LDX43" s="47"/>
      <c r="LDY43" s="47"/>
      <c r="LDZ43" s="47"/>
      <c r="LEA43" s="47"/>
      <c r="LEB43" s="47"/>
      <c r="LEC43" s="47"/>
      <c r="LED43" s="47"/>
      <c r="LEE43" s="47"/>
      <c r="LEF43" s="47"/>
      <c r="LEG43" s="47"/>
      <c r="LEH43" s="47"/>
      <c r="LEI43" s="47"/>
      <c r="LEJ43" s="47"/>
      <c r="LEK43" s="47"/>
      <c r="LEL43" s="47"/>
      <c r="LEM43" s="47"/>
      <c r="LEN43" s="47"/>
      <c r="LEO43" s="47"/>
      <c r="LEP43" s="47"/>
      <c r="LEQ43" s="47"/>
      <c r="LER43" s="47"/>
      <c r="LES43" s="47"/>
      <c r="LET43" s="47"/>
      <c r="LEU43" s="47"/>
      <c r="LEV43" s="47"/>
      <c r="LEW43" s="47"/>
      <c r="LEX43" s="47"/>
      <c r="LEY43" s="47"/>
      <c r="LEZ43" s="47"/>
      <c r="LFA43" s="47"/>
      <c r="LFB43" s="47"/>
      <c r="LFC43" s="47"/>
      <c r="LFD43" s="47"/>
      <c r="LFE43" s="47"/>
      <c r="LFF43" s="47"/>
      <c r="LFG43" s="47"/>
      <c r="LFH43" s="47"/>
      <c r="LFI43" s="47"/>
      <c r="LFJ43" s="47"/>
      <c r="LFK43" s="47"/>
      <c r="LFL43" s="47"/>
      <c r="LFM43" s="47"/>
      <c r="LFN43" s="47"/>
      <c r="LFO43" s="47"/>
      <c r="LFP43" s="47"/>
      <c r="LFQ43" s="47"/>
      <c r="LFR43" s="47"/>
      <c r="LFS43" s="47"/>
      <c r="LFT43" s="47"/>
      <c r="LFU43" s="47"/>
      <c r="LFV43" s="47"/>
      <c r="LFW43" s="47"/>
      <c r="LFX43" s="47"/>
      <c r="LFY43" s="47"/>
      <c r="LFZ43" s="47"/>
      <c r="LGA43" s="47"/>
      <c r="LGB43" s="47"/>
      <c r="LGC43" s="47"/>
      <c r="LGD43" s="47"/>
      <c r="LGE43" s="47"/>
      <c r="LGF43" s="47"/>
      <c r="LGG43" s="47"/>
      <c r="LGH43" s="47"/>
      <c r="LGI43" s="47"/>
      <c r="LGJ43" s="47"/>
      <c r="LGK43" s="47"/>
      <c r="LGL43" s="47"/>
      <c r="LGM43" s="47"/>
      <c r="LGN43" s="47"/>
      <c r="LGO43" s="47"/>
      <c r="LGP43" s="47"/>
      <c r="LGQ43" s="47"/>
      <c r="LGR43" s="47"/>
      <c r="LGS43" s="47"/>
      <c r="LGT43" s="47"/>
      <c r="LGU43" s="47"/>
      <c r="LGV43" s="47"/>
      <c r="LGW43" s="47"/>
      <c r="LGX43" s="47"/>
      <c r="LGY43" s="47"/>
      <c r="LGZ43" s="47"/>
      <c r="LHA43" s="47"/>
      <c r="LHB43" s="47"/>
      <c r="LHC43" s="47"/>
      <c r="LHD43" s="47"/>
      <c r="LHE43" s="47"/>
      <c r="LHF43" s="47"/>
      <c r="LHG43" s="47"/>
      <c r="LHH43" s="47"/>
      <c r="LHI43" s="47"/>
      <c r="LHJ43" s="47"/>
      <c r="LHK43" s="47"/>
      <c r="LHL43" s="47"/>
      <c r="LHM43" s="47"/>
      <c r="LHN43" s="47"/>
      <c r="LHO43" s="47"/>
      <c r="LHP43" s="47"/>
      <c r="LHQ43" s="47"/>
      <c r="LHR43" s="47"/>
      <c r="LHS43" s="47"/>
      <c r="LHT43" s="47"/>
      <c r="LHU43" s="47"/>
      <c r="LHV43" s="47"/>
      <c r="LHW43" s="47"/>
      <c r="LHX43" s="47"/>
      <c r="LHY43" s="47"/>
      <c r="LHZ43" s="47"/>
      <c r="LIA43" s="47"/>
      <c r="LIB43" s="47"/>
      <c r="LIC43" s="47"/>
      <c r="LID43" s="47"/>
      <c r="LIE43" s="47"/>
      <c r="LIF43" s="47"/>
      <c r="LIG43" s="47"/>
      <c r="LIH43" s="47"/>
      <c r="LII43" s="47"/>
      <c r="LIJ43" s="47"/>
      <c r="LIK43" s="47"/>
      <c r="LIL43" s="47"/>
      <c r="LIM43" s="47"/>
      <c r="LIN43" s="47"/>
      <c r="LIO43" s="47"/>
      <c r="LIP43" s="47"/>
      <c r="LIQ43" s="47"/>
      <c r="LIR43" s="47"/>
      <c r="LIS43" s="47"/>
      <c r="LIT43" s="47"/>
      <c r="LIU43" s="47"/>
      <c r="LIV43" s="47"/>
      <c r="LIW43" s="47"/>
      <c r="LIX43" s="47"/>
      <c r="LIY43" s="47"/>
      <c r="LIZ43" s="47"/>
      <c r="LJA43" s="47"/>
      <c r="LJB43" s="47"/>
      <c r="LJC43" s="47"/>
      <c r="LJD43" s="47"/>
      <c r="LJE43" s="47"/>
      <c r="LJF43" s="47"/>
      <c r="LJG43" s="47"/>
      <c r="LJH43" s="47"/>
      <c r="LJI43" s="47"/>
      <c r="LJJ43" s="47"/>
      <c r="LJK43" s="47"/>
      <c r="LJL43" s="47"/>
      <c r="LJM43" s="47"/>
      <c r="LJN43" s="47"/>
      <c r="LJO43" s="47"/>
      <c r="LJP43" s="47"/>
      <c r="LJQ43" s="47"/>
      <c r="LJR43" s="47"/>
      <c r="LJS43" s="47"/>
      <c r="LJT43" s="47"/>
      <c r="LJU43" s="47"/>
      <c r="LJV43" s="47"/>
      <c r="LJW43" s="47"/>
      <c r="LJX43" s="47"/>
      <c r="LJY43" s="47"/>
      <c r="LJZ43" s="47"/>
      <c r="LKA43" s="47"/>
      <c r="LKB43" s="47"/>
      <c r="LKC43" s="47"/>
      <c r="LKD43" s="47"/>
      <c r="LKE43" s="47"/>
      <c r="LKF43" s="47"/>
      <c r="LKG43" s="47"/>
      <c r="LKH43" s="47"/>
      <c r="LKI43" s="47"/>
      <c r="LKJ43" s="47"/>
      <c r="LKK43" s="47"/>
      <c r="LKL43" s="47"/>
      <c r="LKM43" s="47"/>
      <c r="LKN43" s="47"/>
      <c r="LKO43" s="47"/>
      <c r="LKP43" s="47"/>
      <c r="LKQ43" s="47"/>
      <c r="LKR43" s="47"/>
      <c r="LKS43" s="47"/>
      <c r="LKT43" s="47"/>
      <c r="LKU43" s="47"/>
      <c r="LKV43" s="47"/>
      <c r="LKW43" s="47"/>
      <c r="LKX43" s="47"/>
      <c r="LKY43" s="47"/>
      <c r="LKZ43" s="47"/>
      <c r="LLA43" s="47"/>
      <c r="LLB43" s="47"/>
      <c r="LLC43" s="47"/>
      <c r="LLD43" s="47"/>
      <c r="LLE43" s="47"/>
      <c r="LLF43" s="47"/>
      <c r="LLG43" s="47"/>
      <c r="LLH43" s="47"/>
      <c r="LLI43" s="47"/>
      <c r="LLJ43" s="47"/>
      <c r="LLK43" s="47"/>
      <c r="LLL43" s="47"/>
      <c r="LLM43" s="47"/>
      <c r="LLN43" s="47"/>
      <c r="LLO43" s="47"/>
      <c r="LLP43" s="47"/>
      <c r="LLQ43" s="47"/>
      <c r="LLR43" s="47"/>
      <c r="LLS43" s="47"/>
      <c r="LLT43" s="47"/>
      <c r="LLU43" s="47"/>
      <c r="LLV43" s="47"/>
      <c r="LLW43" s="47"/>
      <c r="LLX43" s="47"/>
      <c r="LLY43" s="47"/>
      <c r="LLZ43" s="47"/>
      <c r="LMA43" s="47"/>
      <c r="LMB43" s="47"/>
      <c r="LMC43" s="47"/>
      <c r="LMD43" s="47"/>
      <c r="LME43" s="47"/>
      <c r="LMF43" s="47"/>
      <c r="LMG43" s="47"/>
      <c r="LMH43" s="47"/>
      <c r="LMI43" s="47"/>
      <c r="LMJ43" s="47"/>
      <c r="LMK43" s="47"/>
      <c r="LML43" s="47"/>
      <c r="LMM43" s="47"/>
      <c r="LMN43" s="47"/>
      <c r="LMO43" s="47"/>
      <c r="LMP43" s="47"/>
      <c r="LMQ43" s="47"/>
      <c r="LMR43" s="47"/>
      <c r="LMS43" s="47"/>
      <c r="LMT43" s="47"/>
      <c r="LMU43" s="47"/>
      <c r="LMV43" s="47"/>
      <c r="LMW43" s="47"/>
      <c r="LMX43" s="47"/>
      <c r="LMY43" s="47"/>
      <c r="LMZ43" s="47"/>
      <c r="LNA43" s="47"/>
      <c r="LNB43" s="47"/>
      <c r="LNC43" s="47"/>
      <c r="LND43" s="47"/>
      <c r="LNE43" s="47"/>
      <c r="LNF43" s="47"/>
      <c r="LNG43" s="47"/>
      <c r="LNH43" s="47"/>
      <c r="LNI43" s="47"/>
      <c r="LNJ43" s="47"/>
      <c r="LNK43" s="47"/>
      <c r="LNL43" s="47"/>
      <c r="LNM43" s="47"/>
      <c r="LNN43" s="47"/>
      <c r="LNO43" s="47"/>
      <c r="LNP43" s="47"/>
      <c r="LNQ43" s="47"/>
      <c r="LNR43" s="47"/>
      <c r="LNS43" s="47"/>
      <c r="LNT43" s="47"/>
      <c r="LNU43" s="47"/>
      <c r="LNV43" s="47"/>
      <c r="LNW43" s="47"/>
      <c r="LNX43" s="47"/>
      <c r="LNY43" s="47"/>
      <c r="LNZ43" s="47"/>
      <c r="LOA43" s="47"/>
      <c r="LOB43" s="47"/>
      <c r="LOC43" s="47"/>
      <c r="LOD43" s="47"/>
      <c r="LOE43" s="47"/>
      <c r="LOF43" s="47"/>
      <c r="LOG43" s="47"/>
      <c r="LOH43" s="47"/>
      <c r="LOI43" s="47"/>
      <c r="LOJ43" s="47"/>
      <c r="LOK43" s="47"/>
      <c r="LOL43" s="47"/>
      <c r="LOM43" s="47"/>
      <c r="LON43" s="47"/>
      <c r="LOO43" s="47"/>
      <c r="LOP43" s="47"/>
      <c r="LOQ43" s="47"/>
      <c r="LOR43" s="47"/>
      <c r="LOS43" s="47"/>
      <c r="LOT43" s="47"/>
      <c r="LOU43" s="47"/>
      <c r="LOV43" s="47"/>
      <c r="LOW43" s="47"/>
      <c r="LOX43" s="47"/>
      <c r="LOY43" s="47"/>
      <c r="LOZ43" s="47"/>
      <c r="LPA43" s="47"/>
      <c r="LPB43" s="47"/>
      <c r="LPC43" s="47"/>
      <c r="LPD43" s="47"/>
      <c r="LPE43" s="47"/>
      <c r="LPF43" s="47"/>
      <c r="LPG43" s="47"/>
      <c r="LPH43" s="47"/>
      <c r="LPI43" s="47"/>
      <c r="LPJ43" s="47"/>
      <c r="LPK43" s="47"/>
      <c r="LPL43" s="47"/>
      <c r="LPM43" s="47"/>
      <c r="LPN43" s="47"/>
      <c r="LPO43" s="47"/>
      <c r="LPP43" s="47"/>
      <c r="LPQ43" s="47"/>
      <c r="LPR43" s="47"/>
      <c r="LPS43" s="47"/>
      <c r="LPT43" s="47"/>
      <c r="LPU43" s="47"/>
      <c r="LPV43" s="47"/>
      <c r="LPW43" s="47"/>
      <c r="LPX43" s="47"/>
      <c r="LPY43" s="47"/>
      <c r="LPZ43" s="47"/>
      <c r="LQA43" s="47"/>
      <c r="LQB43" s="47"/>
      <c r="LQC43" s="47"/>
      <c r="LQD43" s="47"/>
      <c r="LQE43" s="47"/>
      <c r="LQF43" s="47"/>
      <c r="LQG43" s="47"/>
      <c r="LQH43" s="47"/>
      <c r="LQI43" s="47"/>
      <c r="LQJ43" s="47"/>
      <c r="LQK43" s="47"/>
      <c r="LQL43" s="47"/>
      <c r="LQM43" s="47"/>
      <c r="LQN43" s="47"/>
      <c r="LQO43" s="47"/>
      <c r="LQP43" s="47"/>
      <c r="LQQ43" s="47"/>
      <c r="LQR43" s="47"/>
      <c r="LQS43" s="47"/>
      <c r="LQT43" s="47"/>
      <c r="LQU43" s="47"/>
      <c r="LQV43" s="47"/>
      <c r="LQW43" s="47"/>
      <c r="LQX43" s="47"/>
      <c r="LQY43" s="47"/>
      <c r="LQZ43" s="47"/>
      <c r="LRA43" s="47"/>
      <c r="LRB43" s="47"/>
      <c r="LRC43" s="47"/>
      <c r="LRD43" s="47"/>
      <c r="LRE43" s="47"/>
      <c r="LRF43" s="47"/>
      <c r="LRG43" s="47"/>
      <c r="LRH43" s="47"/>
      <c r="LRI43" s="47"/>
      <c r="LRJ43" s="47"/>
      <c r="LRK43" s="47"/>
      <c r="LRL43" s="47"/>
      <c r="LRM43" s="47"/>
      <c r="LRN43" s="47"/>
      <c r="LRO43" s="47"/>
      <c r="LRP43" s="47"/>
      <c r="LRQ43" s="47"/>
      <c r="LRR43" s="47"/>
      <c r="LRS43" s="47"/>
      <c r="LRT43" s="47"/>
      <c r="LRU43" s="47"/>
      <c r="LRV43" s="47"/>
      <c r="LRW43" s="47"/>
      <c r="LRX43" s="47"/>
      <c r="LRY43" s="47"/>
      <c r="LRZ43" s="47"/>
      <c r="LSA43" s="47"/>
      <c r="LSB43" s="47"/>
      <c r="LSC43" s="47"/>
      <c r="LSD43" s="47"/>
      <c r="LSE43" s="47"/>
      <c r="LSF43" s="47"/>
      <c r="LSG43" s="47"/>
      <c r="LSH43" s="47"/>
      <c r="LSI43" s="47"/>
      <c r="LSJ43" s="47"/>
      <c r="LSK43" s="47"/>
      <c r="LSL43" s="47"/>
      <c r="LSM43" s="47"/>
      <c r="LSN43" s="47"/>
      <c r="LSO43" s="47"/>
      <c r="LSP43" s="47"/>
      <c r="LSQ43" s="47"/>
      <c r="LSR43" s="47"/>
      <c r="LSS43" s="47"/>
      <c r="LST43" s="47"/>
      <c r="LSU43" s="47"/>
      <c r="LSV43" s="47"/>
      <c r="LSW43" s="47"/>
      <c r="LSX43" s="47"/>
      <c r="LSY43" s="47"/>
      <c r="LSZ43" s="47"/>
      <c r="LTA43" s="47"/>
      <c r="LTB43" s="47"/>
      <c r="LTC43" s="47"/>
      <c r="LTD43" s="47"/>
      <c r="LTE43" s="47"/>
      <c r="LTF43" s="47"/>
      <c r="LTG43" s="47"/>
      <c r="LTH43" s="47"/>
      <c r="LTI43" s="47"/>
      <c r="LTJ43" s="47"/>
      <c r="LTK43" s="47"/>
      <c r="LTL43" s="47"/>
      <c r="LTM43" s="47"/>
      <c r="LTN43" s="47"/>
      <c r="LTO43" s="47"/>
      <c r="LTP43" s="47"/>
      <c r="LTQ43" s="47"/>
      <c r="LTR43" s="47"/>
      <c r="LTS43" s="47"/>
      <c r="LTT43" s="47"/>
      <c r="LTU43" s="47"/>
      <c r="LTV43" s="47"/>
      <c r="LTW43" s="47"/>
      <c r="LTX43" s="47"/>
      <c r="LTY43" s="47"/>
      <c r="LTZ43" s="47"/>
      <c r="LUA43" s="47"/>
      <c r="LUB43" s="47"/>
      <c r="LUC43" s="47"/>
      <c r="LUD43" s="47"/>
      <c r="LUE43" s="47"/>
      <c r="LUF43" s="47"/>
      <c r="LUG43" s="47"/>
      <c r="LUH43" s="47"/>
      <c r="LUI43" s="47"/>
      <c r="LUJ43" s="47"/>
      <c r="LUK43" s="47"/>
      <c r="LUL43" s="47"/>
      <c r="LUM43" s="47"/>
      <c r="LUN43" s="47"/>
      <c r="LUO43" s="47"/>
      <c r="LUP43" s="47"/>
      <c r="LUQ43" s="47"/>
      <c r="LUR43" s="47"/>
      <c r="LUS43" s="47"/>
      <c r="LUT43" s="47"/>
      <c r="LUU43" s="47"/>
      <c r="LUV43" s="47"/>
      <c r="LUW43" s="47"/>
      <c r="LUX43" s="47"/>
      <c r="LUY43" s="47"/>
      <c r="LUZ43" s="47"/>
      <c r="LVA43" s="47"/>
      <c r="LVB43" s="47"/>
      <c r="LVC43" s="47"/>
      <c r="LVD43" s="47"/>
      <c r="LVE43" s="47"/>
      <c r="LVF43" s="47"/>
      <c r="LVG43" s="47"/>
      <c r="LVH43" s="47"/>
      <c r="LVI43" s="47"/>
      <c r="LVJ43" s="47"/>
      <c r="LVK43" s="47"/>
      <c r="LVL43" s="47"/>
      <c r="LVM43" s="47"/>
      <c r="LVN43" s="47"/>
      <c r="LVO43" s="47"/>
      <c r="LVP43" s="47"/>
      <c r="LVQ43" s="47"/>
      <c r="LVR43" s="47"/>
      <c r="LVS43" s="47"/>
      <c r="LVT43" s="47"/>
      <c r="LVU43" s="47"/>
      <c r="LVV43" s="47"/>
      <c r="LVW43" s="47"/>
      <c r="LVX43" s="47"/>
      <c r="LVY43" s="47"/>
      <c r="LVZ43" s="47"/>
      <c r="LWA43" s="47"/>
      <c r="LWB43" s="47"/>
      <c r="LWC43" s="47"/>
      <c r="LWD43" s="47"/>
      <c r="LWE43" s="47"/>
      <c r="LWF43" s="47"/>
      <c r="LWG43" s="47"/>
      <c r="LWH43" s="47"/>
      <c r="LWI43" s="47"/>
      <c r="LWJ43" s="47"/>
      <c r="LWK43" s="47"/>
      <c r="LWL43" s="47"/>
      <c r="LWM43" s="47"/>
      <c r="LWN43" s="47"/>
      <c r="LWO43" s="47"/>
      <c r="LWP43" s="47"/>
      <c r="LWQ43" s="47"/>
      <c r="LWR43" s="47"/>
      <c r="LWS43" s="47"/>
      <c r="LWT43" s="47"/>
      <c r="LWU43" s="47"/>
      <c r="LWV43" s="47"/>
      <c r="LWW43" s="47"/>
      <c r="LWX43" s="47"/>
      <c r="LWY43" s="47"/>
      <c r="LWZ43" s="47"/>
      <c r="LXA43" s="47"/>
      <c r="LXB43" s="47"/>
      <c r="LXC43" s="47"/>
      <c r="LXD43" s="47"/>
      <c r="LXE43" s="47"/>
      <c r="LXF43" s="47"/>
      <c r="LXG43" s="47"/>
      <c r="LXH43" s="47"/>
      <c r="LXI43" s="47"/>
      <c r="LXJ43" s="47"/>
      <c r="LXK43" s="47"/>
      <c r="LXL43" s="47"/>
      <c r="LXM43" s="47"/>
      <c r="LXN43" s="47"/>
      <c r="LXO43" s="47"/>
      <c r="LXP43" s="47"/>
      <c r="LXQ43" s="47"/>
      <c r="LXR43" s="47"/>
      <c r="LXS43" s="47"/>
      <c r="LXT43" s="47"/>
      <c r="LXU43" s="47"/>
      <c r="LXV43" s="47"/>
      <c r="LXW43" s="47"/>
      <c r="LXX43" s="47"/>
      <c r="LXY43" s="47"/>
      <c r="LXZ43" s="47"/>
      <c r="LYA43" s="47"/>
      <c r="LYB43" s="47"/>
      <c r="LYC43" s="47"/>
      <c r="LYD43" s="47"/>
      <c r="LYE43" s="47"/>
      <c r="LYF43" s="47"/>
      <c r="LYG43" s="47"/>
      <c r="LYH43" s="47"/>
      <c r="LYI43" s="47"/>
      <c r="LYJ43" s="47"/>
      <c r="LYK43" s="47"/>
      <c r="LYL43" s="47"/>
      <c r="LYM43" s="47"/>
      <c r="LYN43" s="47"/>
      <c r="LYO43" s="47"/>
      <c r="LYP43" s="47"/>
      <c r="LYQ43" s="47"/>
      <c r="LYR43" s="47"/>
      <c r="LYS43" s="47"/>
      <c r="LYT43" s="47"/>
      <c r="LYU43" s="47"/>
      <c r="LYV43" s="47"/>
      <c r="LYW43" s="47"/>
      <c r="LYX43" s="47"/>
      <c r="LYY43" s="47"/>
      <c r="LYZ43" s="47"/>
      <c r="LZA43" s="47"/>
      <c r="LZB43" s="47"/>
      <c r="LZC43" s="47"/>
      <c r="LZD43" s="47"/>
      <c r="LZE43" s="47"/>
      <c r="LZF43" s="47"/>
      <c r="LZG43" s="47"/>
      <c r="LZH43" s="47"/>
      <c r="LZI43" s="47"/>
      <c r="LZJ43" s="47"/>
      <c r="LZK43" s="47"/>
      <c r="LZL43" s="47"/>
      <c r="LZM43" s="47"/>
      <c r="LZN43" s="47"/>
      <c r="LZO43" s="47"/>
      <c r="LZP43" s="47"/>
      <c r="LZQ43" s="47"/>
      <c r="LZR43" s="47"/>
      <c r="LZS43" s="47"/>
      <c r="LZT43" s="47"/>
      <c r="LZU43" s="47"/>
      <c r="LZV43" s="47"/>
      <c r="LZW43" s="47"/>
      <c r="LZX43" s="47"/>
      <c r="LZY43" s="47"/>
      <c r="LZZ43" s="47"/>
      <c r="MAA43" s="47"/>
      <c r="MAB43" s="47"/>
      <c r="MAC43" s="47"/>
      <c r="MAD43" s="47"/>
      <c r="MAE43" s="47"/>
      <c r="MAF43" s="47"/>
      <c r="MAG43" s="47"/>
      <c r="MAH43" s="47"/>
      <c r="MAI43" s="47"/>
      <c r="MAJ43" s="47"/>
      <c r="MAK43" s="47"/>
      <c r="MAL43" s="47"/>
      <c r="MAM43" s="47"/>
      <c r="MAN43" s="47"/>
      <c r="MAO43" s="47"/>
      <c r="MAP43" s="47"/>
      <c r="MAQ43" s="47"/>
      <c r="MAR43" s="47"/>
      <c r="MAS43" s="47"/>
      <c r="MAT43" s="47"/>
      <c r="MAU43" s="47"/>
      <c r="MAV43" s="47"/>
      <c r="MAW43" s="47"/>
      <c r="MAX43" s="47"/>
      <c r="MAY43" s="47"/>
      <c r="MAZ43" s="47"/>
      <c r="MBA43" s="47"/>
      <c r="MBB43" s="47"/>
      <c r="MBC43" s="47"/>
      <c r="MBD43" s="47"/>
      <c r="MBE43" s="47"/>
      <c r="MBF43" s="47"/>
      <c r="MBG43" s="47"/>
      <c r="MBH43" s="47"/>
      <c r="MBI43" s="47"/>
      <c r="MBJ43" s="47"/>
      <c r="MBK43" s="47"/>
      <c r="MBL43" s="47"/>
      <c r="MBM43" s="47"/>
      <c r="MBN43" s="47"/>
      <c r="MBO43" s="47"/>
      <c r="MBP43" s="47"/>
      <c r="MBQ43" s="47"/>
      <c r="MBR43" s="47"/>
      <c r="MBS43" s="47"/>
      <c r="MBT43" s="47"/>
      <c r="MBU43" s="47"/>
      <c r="MBV43" s="47"/>
      <c r="MBW43" s="47"/>
      <c r="MBX43" s="47"/>
      <c r="MBY43" s="47"/>
      <c r="MBZ43" s="47"/>
      <c r="MCA43" s="47"/>
      <c r="MCB43" s="47"/>
      <c r="MCC43" s="47"/>
      <c r="MCD43" s="47"/>
      <c r="MCE43" s="47"/>
      <c r="MCF43" s="47"/>
      <c r="MCG43" s="47"/>
      <c r="MCH43" s="47"/>
      <c r="MCI43" s="47"/>
      <c r="MCJ43" s="47"/>
      <c r="MCK43" s="47"/>
      <c r="MCL43" s="47"/>
      <c r="MCM43" s="47"/>
      <c r="MCN43" s="47"/>
      <c r="MCO43" s="47"/>
      <c r="MCP43" s="47"/>
      <c r="MCQ43" s="47"/>
      <c r="MCR43" s="47"/>
      <c r="MCS43" s="47"/>
      <c r="MCT43" s="47"/>
      <c r="MCU43" s="47"/>
      <c r="MCV43" s="47"/>
      <c r="MCW43" s="47"/>
      <c r="MCX43" s="47"/>
      <c r="MCY43" s="47"/>
      <c r="MCZ43" s="47"/>
      <c r="MDA43" s="47"/>
      <c r="MDB43" s="47"/>
      <c r="MDC43" s="47"/>
      <c r="MDD43" s="47"/>
      <c r="MDE43" s="47"/>
      <c r="MDF43" s="47"/>
      <c r="MDG43" s="47"/>
      <c r="MDH43" s="47"/>
      <c r="MDI43" s="47"/>
      <c r="MDJ43" s="47"/>
      <c r="MDK43" s="47"/>
      <c r="MDL43" s="47"/>
      <c r="MDM43" s="47"/>
      <c r="MDN43" s="47"/>
      <c r="MDO43" s="47"/>
      <c r="MDP43" s="47"/>
      <c r="MDQ43" s="47"/>
      <c r="MDR43" s="47"/>
      <c r="MDS43" s="47"/>
      <c r="MDT43" s="47"/>
      <c r="MDU43" s="47"/>
      <c r="MDV43" s="47"/>
      <c r="MDW43" s="47"/>
      <c r="MDX43" s="47"/>
      <c r="MDY43" s="47"/>
      <c r="MDZ43" s="47"/>
      <c r="MEA43" s="47"/>
      <c r="MEB43" s="47"/>
      <c r="MEC43" s="47"/>
      <c r="MED43" s="47"/>
      <c r="MEE43" s="47"/>
      <c r="MEF43" s="47"/>
      <c r="MEG43" s="47"/>
      <c r="MEH43" s="47"/>
      <c r="MEI43" s="47"/>
      <c r="MEJ43" s="47"/>
      <c r="MEK43" s="47"/>
      <c r="MEL43" s="47"/>
      <c r="MEM43" s="47"/>
      <c r="MEN43" s="47"/>
      <c r="MEO43" s="47"/>
      <c r="MEP43" s="47"/>
      <c r="MEQ43" s="47"/>
      <c r="MER43" s="47"/>
      <c r="MES43" s="47"/>
      <c r="MET43" s="47"/>
      <c r="MEU43" s="47"/>
      <c r="MEV43" s="47"/>
      <c r="MEW43" s="47"/>
      <c r="MEX43" s="47"/>
      <c r="MEY43" s="47"/>
      <c r="MEZ43" s="47"/>
      <c r="MFA43" s="47"/>
      <c r="MFB43" s="47"/>
      <c r="MFC43" s="47"/>
      <c r="MFD43" s="47"/>
      <c r="MFE43" s="47"/>
      <c r="MFF43" s="47"/>
      <c r="MFG43" s="47"/>
      <c r="MFH43" s="47"/>
      <c r="MFI43" s="47"/>
      <c r="MFJ43" s="47"/>
      <c r="MFK43" s="47"/>
      <c r="MFL43" s="47"/>
      <c r="MFM43" s="47"/>
      <c r="MFN43" s="47"/>
      <c r="MFO43" s="47"/>
      <c r="MFP43" s="47"/>
      <c r="MFQ43" s="47"/>
      <c r="MFR43" s="47"/>
      <c r="MFS43" s="47"/>
      <c r="MFT43" s="47"/>
      <c r="MFU43" s="47"/>
      <c r="MFV43" s="47"/>
      <c r="MFW43" s="47"/>
      <c r="MFX43" s="47"/>
      <c r="MFY43" s="47"/>
      <c r="MFZ43" s="47"/>
      <c r="MGA43" s="47"/>
      <c r="MGB43" s="47"/>
      <c r="MGC43" s="47"/>
      <c r="MGD43" s="47"/>
      <c r="MGE43" s="47"/>
      <c r="MGF43" s="47"/>
      <c r="MGG43" s="47"/>
      <c r="MGH43" s="47"/>
      <c r="MGI43" s="47"/>
      <c r="MGJ43" s="47"/>
      <c r="MGK43" s="47"/>
      <c r="MGL43" s="47"/>
      <c r="MGM43" s="47"/>
      <c r="MGN43" s="47"/>
      <c r="MGO43" s="47"/>
      <c r="MGP43" s="47"/>
      <c r="MGQ43" s="47"/>
      <c r="MGR43" s="47"/>
      <c r="MGS43" s="47"/>
      <c r="MGT43" s="47"/>
      <c r="MGU43" s="47"/>
      <c r="MGV43" s="47"/>
      <c r="MGW43" s="47"/>
      <c r="MGX43" s="47"/>
      <c r="MGY43" s="47"/>
      <c r="MGZ43" s="47"/>
      <c r="MHA43" s="47"/>
      <c r="MHB43" s="47"/>
      <c r="MHC43" s="47"/>
      <c r="MHD43" s="47"/>
      <c r="MHE43" s="47"/>
      <c r="MHF43" s="47"/>
      <c r="MHG43" s="47"/>
      <c r="MHH43" s="47"/>
      <c r="MHI43" s="47"/>
      <c r="MHJ43" s="47"/>
      <c r="MHK43" s="47"/>
      <c r="MHL43" s="47"/>
      <c r="MHM43" s="47"/>
      <c r="MHN43" s="47"/>
      <c r="MHO43" s="47"/>
      <c r="MHP43" s="47"/>
      <c r="MHQ43" s="47"/>
      <c r="MHR43" s="47"/>
      <c r="MHS43" s="47"/>
      <c r="MHT43" s="47"/>
      <c r="MHU43" s="47"/>
      <c r="MHV43" s="47"/>
      <c r="MHW43" s="47"/>
      <c r="MHX43" s="47"/>
      <c r="MHY43" s="47"/>
      <c r="MHZ43" s="47"/>
      <c r="MIA43" s="47"/>
      <c r="MIB43" s="47"/>
      <c r="MIC43" s="47"/>
      <c r="MID43" s="47"/>
      <c r="MIE43" s="47"/>
      <c r="MIF43" s="47"/>
      <c r="MIG43" s="47"/>
      <c r="MIH43" s="47"/>
      <c r="MII43" s="47"/>
      <c r="MIJ43" s="47"/>
      <c r="MIK43" s="47"/>
      <c r="MIL43" s="47"/>
      <c r="MIM43" s="47"/>
      <c r="MIN43" s="47"/>
      <c r="MIO43" s="47"/>
      <c r="MIP43" s="47"/>
      <c r="MIQ43" s="47"/>
      <c r="MIR43" s="47"/>
      <c r="MIS43" s="47"/>
      <c r="MIT43" s="47"/>
      <c r="MIU43" s="47"/>
      <c r="MIV43" s="47"/>
      <c r="MIW43" s="47"/>
      <c r="MIX43" s="47"/>
      <c r="MIY43" s="47"/>
      <c r="MIZ43" s="47"/>
      <c r="MJA43" s="47"/>
      <c r="MJB43" s="47"/>
      <c r="MJC43" s="47"/>
      <c r="MJD43" s="47"/>
      <c r="MJE43" s="47"/>
      <c r="MJF43" s="47"/>
      <c r="MJG43" s="47"/>
      <c r="MJH43" s="47"/>
      <c r="MJI43" s="47"/>
      <c r="MJJ43" s="47"/>
      <c r="MJK43" s="47"/>
      <c r="MJL43" s="47"/>
      <c r="MJM43" s="47"/>
      <c r="MJN43" s="47"/>
      <c r="MJO43" s="47"/>
      <c r="MJP43" s="47"/>
      <c r="MJQ43" s="47"/>
      <c r="MJR43" s="47"/>
      <c r="MJS43" s="47"/>
      <c r="MJT43" s="47"/>
      <c r="MJU43" s="47"/>
      <c r="MJV43" s="47"/>
      <c r="MJW43" s="47"/>
      <c r="MJX43" s="47"/>
      <c r="MJY43" s="47"/>
      <c r="MJZ43" s="47"/>
      <c r="MKA43" s="47"/>
      <c r="MKB43" s="47"/>
      <c r="MKC43" s="47"/>
      <c r="MKD43" s="47"/>
      <c r="MKE43" s="47"/>
      <c r="MKF43" s="47"/>
      <c r="MKG43" s="47"/>
      <c r="MKH43" s="47"/>
      <c r="MKI43" s="47"/>
      <c r="MKJ43" s="47"/>
      <c r="MKK43" s="47"/>
      <c r="MKL43" s="47"/>
      <c r="MKM43" s="47"/>
      <c r="MKN43" s="47"/>
      <c r="MKO43" s="47"/>
      <c r="MKP43" s="47"/>
      <c r="MKQ43" s="47"/>
      <c r="MKR43" s="47"/>
      <c r="MKS43" s="47"/>
      <c r="MKT43" s="47"/>
      <c r="MKU43" s="47"/>
      <c r="MKV43" s="47"/>
      <c r="MKW43" s="47"/>
      <c r="MKX43" s="47"/>
      <c r="MKY43" s="47"/>
      <c r="MKZ43" s="47"/>
      <c r="MLA43" s="47"/>
      <c r="MLB43" s="47"/>
      <c r="MLC43" s="47"/>
      <c r="MLD43" s="47"/>
      <c r="MLE43" s="47"/>
      <c r="MLF43" s="47"/>
      <c r="MLG43" s="47"/>
      <c r="MLH43" s="47"/>
      <c r="MLI43" s="47"/>
      <c r="MLJ43" s="47"/>
      <c r="MLK43" s="47"/>
      <c r="MLL43" s="47"/>
      <c r="MLM43" s="47"/>
      <c r="MLN43" s="47"/>
      <c r="MLO43" s="47"/>
      <c r="MLP43" s="47"/>
      <c r="MLQ43" s="47"/>
      <c r="MLR43" s="47"/>
      <c r="MLS43" s="47"/>
      <c r="MLT43" s="47"/>
      <c r="MLU43" s="47"/>
      <c r="MLV43" s="47"/>
      <c r="MLW43" s="47"/>
      <c r="MLX43" s="47"/>
      <c r="MLY43" s="47"/>
      <c r="MLZ43" s="47"/>
      <c r="MMA43" s="47"/>
      <c r="MMB43" s="47"/>
      <c r="MMC43" s="47"/>
      <c r="MMD43" s="47"/>
      <c r="MME43" s="47"/>
      <c r="MMF43" s="47"/>
      <c r="MMG43" s="47"/>
      <c r="MMH43" s="47"/>
      <c r="MMI43" s="47"/>
      <c r="MMJ43" s="47"/>
      <c r="MMK43" s="47"/>
      <c r="MML43" s="47"/>
      <c r="MMM43" s="47"/>
      <c r="MMN43" s="47"/>
      <c r="MMO43" s="47"/>
      <c r="MMP43" s="47"/>
      <c r="MMQ43" s="47"/>
      <c r="MMR43" s="47"/>
      <c r="MMS43" s="47"/>
      <c r="MMT43" s="47"/>
      <c r="MMU43" s="47"/>
      <c r="MMV43" s="47"/>
      <c r="MMW43" s="47"/>
      <c r="MMX43" s="47"/>
      <c r="MMY43" s="47"/>
      <c r="MMZ43" s="47"/>
      <c r="MNA43" s="47"/>
      <c r="MNB43" s="47"/>
      <c r="MNC43" s="47"/>
      <c r="MND43" s="47"/>
      <c r="MNE43" s="47"/>
      <c r="MNF43" s="47"/>
      <c r="MNG43" s="47"/>
      <c r="MNH43" s="47"/>
      <c r="MNI43" s="47"/>
      <c r="MNJ43" s="47"/>
      <c r="MNK43" s="47"/>
      <c r="MNL43" s="47"/>
      <c r="MNM43" s="47"/>
      <c r="MNN43" s="47"/>
      <c r="MNO43" s="47"/>
      <c r="MNP43" s="47"/>
      <c r="MNQ43" s="47"/>
      <c r="MNR43" s="47"/>
      <c r="MNS43" s="47"/>
      <c r="MNT43" s="47"/>
      <c r="MNU43" s="47"/>
      <c r="MNV43" s="47"/>
      <c r="MNW43" s="47"/>
      <c r="MNX43" s="47"/>
      <c r="MNY43" s="47"/>
      <c r="MNZ43" s="47"/>
      <c r="MOA43" s="47"/>
      <c r="MOB43" s="47"/>
      <c r="MOC43" s="47"/>
      <c r="MOD43" s="47"/>
      <c r="MOE43" s="47"/>
      <c r="MOF43" s="47"/>
      <c r="MOG43" s="47"/>
      <c r="MOH43" s="47"/>
      <c r="MOI43" s="47"/>
      <c r="MOJ43" s="47"/>
      <c r="MOK43" s="47"/>
      <c r="MOL43" s="47"/>
      <c r="MOM43" s="47"/>
      <c r="MON43" s="47"/>
      <c r="MOO43" s="47"/>
      <c r="MOP43" s="47"/>
      <c r="MOQ43" s="47"/>
      <c r="MOR43" s="47"/>
      <c r="MOS43" s="47"/>
      <c r="MOT43" s="47"/>
      <c r="MOU43" s="47"/>
      <c r="MOV43" s="47"/>
      <c r="MOW43" s="47"/>
      <c r="MOX43" s="47"/>
      <c r="MOY43" s="47"/>
      <c r="MOZ43" s="47"/>
      <c r="MPA43" s="47"/>
      <c r="MPB43" s="47"/>
      <c r="MPC43" s="47"/>
      <c r="MPD43" s="47"/>
      <c r="MPE43" s="47"/>
      <c r="MPF43" s="47"/>
      <c r="MPG43" s="47"/>
      <c r="MPH43" s="47"/>
      <c r="MPI43" s="47"/>
      <c r="MPJ43" s="47"/>
      <c r="MPK43" s="47"/>
      <c r="MPL43" s="47"/>
      <c r="MPM43" s="47"/>
      <c r="MPN43" s="47"/>
      <c r="MPO43" s="47"/>
      <c r="MPP43" s="47"/>
      <c r="MPQ43" s="47"/>
      <c r="MPR43" s="47"/>
      <c r="MPS43" s="47"/>
      <c r="MPT43" s="47"/>
      <c r="MPU43" s="47"/>
      <c r="MPV43" s="47"/>
      <c r="MPW43" s="47"/>
      <c r="MPX43" s="47"/>
      <c r="MPY43" s="47"/>
      <c r="MPZ43" s="47"/>
      <c r="MQA43" s="47"/>
      <c r="MQB43" s="47"/>
      <c r="MQC43" s="47"/>
      <c r="MQD43" s="47"/>
      <c r="MQE43" s="47"/>
      <c r="MQF43" s="47"/>
      <c r="MQG43" s="47"/>
      <c r="MQH43" s="47"/>
      <c r="MQI43" s="47"/>
      <c r="MQJ43" s="47"/>
      <c r="MQK43" s="47"/>
      <c r="MQL43" s="47"/>
      <c r="MQM43" s="47"/>
      <c r="MQN43" s="47"/>
      <c r="MQO43" s="47"/>
      <c r="MQP43" s="47"/>
      <c r="MQQ43" s="47"/>
      <c r="MQR43" s="47"/>
      <c r="MQS43" s="47"/>
      <c r="MQT43" s="47"/>
      <c r="MQU43" s="47"/>
      <c r="MQV43" s="47"/>
      <c r="MQW43" s="47"/>
      <c r="MQX43" s="47"/>
      <c r="MQY43" s="47"/>
      <c r="MQZ43" s="47"/>
      <c r="MRA43" s="47"/>
      <c r="MRB43" s="47"/>
      <c r="MRC43" s="47"/>
      <c r="MRD43" s="47"/>
      <c r="MRE43" s="47"/>
      <c r="MRF43" s="47"/>
      <c r="MRG43" s="47"/>
      <c r="MRH43" s="47"/>
      <c r="MRI43" s="47"/>
      <c r="MRJ43" s="47"/>
      <c r="MRK43" s="47"/>
      <c r="MRL43" s="47"/>
      <c r="MRM43" s="47"/>
      <c r="MRN43" s="47"/>
      <c r="MRO43" s="47"/>
      <c r="MRP43" s="47"/>
      <c r="MRQ43" s="47"/>
      <c r="MRR43" s="47"/>
      <c r="MRS43" s="47"/>
      <c r="MRT43" s="47"/>
      <c r="MRU43" s="47"/>
      <c r="MRV43" s="47"/>
      <c r="MRW43" s="47"/>
      <c r="MRX43" s="47"/>
      <c r="MRY43" s="47"/>
      <c r="MRZ43" s="47"/>
      <c r="MSA43" s="47"/>
      <c r="MSB43" s="47"/>
      <c r="MSC43" s="47"/>
      <c r="MSD43" s="47"/>
      <c r="MSE43" s="47"/>
      <c r="MSF43" s="47"/>
      <c r="MSG43" s="47"/>
      <c r="MSH43" s="47"/>
      <c r="MSI43" s="47"/>
      <c r="MSJ43" s="47"/>
      <c r="MSK43" s="47"/>
      <c r="MSL43" s="47"/>
      <c r="MSM43" s="47"/>
      <c r="MSN43" s="47"/>
      <c r="MSO43" s="47"/>
      <c r="MSP43" s="47"/>
      <c r="MSQ43" s="47"/>
      <c r="MSR43" s="47"/>
      <c r="MSS43" s="47"/>
      <c r="MST43" s="47"/>
      <c r="MSU43" s="47"/>
      <c r="MSV43" s="47"/>
      <c r="MSW43" s="47"/>
      <c r="MSX43" s="47"/>
      <c r="MSY43" s="47"/>
      <c r="MSZ43" s="47"/>
      <c r="MTA43" s="47"/>
      <c r="MTB43" s="47"/>
      <c r="MTC43" s="47"/>
      <c r="MTD43" s="47"/>
      <c r="MTE43" s="47"/>
      <c r="MTF43" s="47"/>
      <c r="MTG43" s="47"/>
      <c r="MTH43" s="47"/>
      <c r="MTI43" s="47"/>
      <c r="MTJ43" s="47"/>
      <c r="MTK43" s="47"/>
      <c r="MTL43" s="47"/>
      <c r="MTM43" s="47"/>
      <c r="MTN43" s="47"/>
      <c r="MTO43" s="47"/>
      <c r="MTP43" s="47"/>
      <c r="MTQ43" s="47"/>
      <c r="MTR43" s="47"/>
      <c r="MTS43" s="47"/>
      <c r="MTT43" s="47"/>
      <c r="MTU43" s="47"/>
      <c r="MTV43" s="47"/>
      <c r="MTW43" s="47"/>
      <c r="MTX43" s="47"/>
      <c r="MTY43" s="47"/>
      <c r="MTZ43" s="47"/>
      <c r="MUA43" s="47"/>
      <c r="MUB43" s="47"/>
      <c r="MUC43" s="47"/>
      <c r="MUD43" s="47"/>
      <c r="MUE43" s="47"/>
      <c r="MUF43" s="47"/>
      <c r="MUG43" s="47"/>
      <c r="MUH43" s="47"/>
      <c r="MUI43" s="47"/>
      <c r="MUJ43" s="47"/>
      <c r="MUK43" s="47"/>
      <c r="MUL43" s="47"/>
      <c r="MUM43" s="47"/>
      <c r="MUN43" s="47"/>
      <c r="MUO43" s="47"/>
      <c r="MUP43" s="47"/>
      <c r="MUQ43" s="47"/>
      <c r="MUR43" s="47"/>
      <c r="MUS43" s="47"/>
      <c r="MUT43" s="47"/>
      <c r="MUU43" s="47"/>
      <c r="MUV43" s="47"/>
      <c r="MUW43" s="47"/>
      <c r="MUX43" s="47"/>
      <c r="MUY43" s="47"/>
      <c r="MUZ43" s="47"/>
      <c r="MVA43" s="47"/>
      <c r="MVB43" s="47"/>
      <c r="MVC43" s="47"/>
      <c r="MVD43" s="47"/>
      <c r="MVE43" s="47"/>
      <c r="MVF43" s="47"/>
      <c r="MVG43" s="47"/>
      <c r="MVH43" s="47"/>
      <c r="MVI43" s="47"/>
      <c r="MVJ43" s="47"/>
      <c r="MVK43" s="47"/>
      <c r="MVL43" s="47"/>
      <c r="MVM43" s="47"/>
      <c r="MVN43" s="47"/>
      <c r="MVO43" s="47"/>
      <c r="MVP43" s="47"/>
      <c r="MVQ43" s="47"/>
      <c r="MVR43" s="47"/>
      <c r="MVS43" s="47"/>
      <c r="MVT43" s="47"/>
      <c r="MVU43" s="47"/>
      <c r="MVV43" s="47"/>
      <c r="MVW43" s="47"/>
      <c r="MVX43" s="47"/>
      <c r="MVY43" s="47"/>
      <c r="MVZ43" s="47"/>
      <c r="MWA43" s="47"/>
      <c r="MWB43" s="47"/>
      <c r="MWC43" s="47"/>
      <c r="MWD43" s="47"/>
      <c r="MWE43" s="47"/>
      <c r="MWF43" s="47"/>
      <c r="MWG43" s="47"/>
      <c r="MWH43" s="47"/>
      <c r="MWI43" s="47"/>
      <c r="MWJ43" s="47"/>
      <c r="MWK43" s="47"/>
      <c r="MWL43" s="47"/>
      <c r="MWM43" s="47"/>
      <c r="MWN43" s="47"/>
      <c r="MWO43" s="47"/>
      <c r="MWP43" s="47"/>
      <c r="MWQ43" s="47"/>
      <c r="MWR43" s="47"/>
      <c r="MWS43" s="47"/>
      <c r="MWT43" s="47"/>
      <c r="MWU43" s="47"/>
      <c r="MWV43" s="47"/>
      <c r="MWW43" s="47"/>
      <c r="MWX43" s="47"/>
      <c r="MWY43" s="47"/>
      <c r="MWZ43" s="47"/>
      <c r="MXA43" s="47"/>
      <c r="MXB43" s="47"/>
      <c r="MXC43" s="47"/>
      <c r="MXD43" s="47"/>
      <c r="MXE43" s="47"/>
      <c r="MXF43" s="47"/>
      <c r="MXG43" s="47"/>
      <c r="MXH43" s="47"/>
      <c r="MXI43" s="47"/>
      <c r="MXJ43" s="47"/>
      <c r="MXK43" s="47"/>
      <c r="MXL43" s="47"/>
      <c r="MXM43" s="47"/>
      <c r="MXN43" s="47"/>
      <c r="MXO43" s="47"/>
      <c r="MXP43" s="47"/>
      <c r="MXQ43" s="47"/>
      <c r="MXR43" s="47"/>
      <c r="MXS43" s="47"/>
      <c r="MXT43" s="47"/>
      <c r="MXU43" s="47"/>
      <c r="MXV43" s="47"/>
      <c r="MXW43" s="47"/>
      <c r="MXX43" s="47"/>
      <c r="MXY43" s="47"/>
      <c r="MXZ43" s="47"/>
      <c r="MYA43" s="47"/>
      <c r="MYB43" s="47"/>
      <c r="MYC43" s="47"/>
      <c r="MYD43" s="47"/>
      <c r="MYE43" s="47"/>
      <c r="MYF43" s="47"/>
      <c r="MYG43" s="47"/>
      <c r="MYH43" s="47"/>
      <c r="MYI43" s="47"/>
      <c r="MYJ43" s="47"/>
      <c r="MYK43" s="47"/>
      <c r="MYL43" s="47"/>
      <c r="MYM43" s="47"/>
      <c r="MYN43" s="47"/>
      <c r="MYO43" s="47"/>
      <c r="MYP43" s="47"/>
      <c r="MYQ43" s="47"/>
      <c r="MYR43" s="47"/>
      <c r="MYS43" s="47"/>
      <c r="MYT43" s="47"/>
      <c r="MYU43" s="47"/>
      <c r="MYV43" s="47"/>
      <c r="MYW43" s="47"/>
      <c r="MYX43" s="47"/>
      <c r="MYY43" s="47"/>
      <c r="MYZ43" s="47"/>
      <c r="MZA43" s="47"/>
      <c r="MZB43" s="47"/>
      <c r="MZC43" s="47"/>
      <c r="MZD43" s="47"/>
      <c r="MZE43" s="47"/>
      <c r="MZF43" s="47"/>
      <c r="MZG43" s="47"/>
      <c r="MZH43" s="47"/>
      <c r="MZI43" s="47"/>
      <c r="MZJ43" s="47"/>
      <c r="MZK43" s="47"/>
      <c r="MZL43" s="47"/>
      <c r="MZM43" s="47"/>
      <c r="MZN43" s="47"/>
      <c r="MZO43" s="47"/>
      <c r="MZP43" s="47"/>
      <c r="MZQ43" s="47"/>
      <c r="MZR43" s="47"/>
      <c r="MZS43" s="47"/>
      <c r="MZT43" s="47"/>
      <c r="MZU43" s="47"/>
      <c r="MZV43" s="47"/>
      <c r="MZW43" s="47"/>
      <c r="MZX43" s="47"/>
      <c r="MZY43" s="47"/>
      <c r="MZZ43" s="47"/>
      <c r="NAA43" s="47"/>
      <c r="NAB43" s="47"/>
      <c r="NAC43" s="47"/>
      <c r="NAD43" s="47"/>
      <c r="NAE43" s="47"/>
      <c r="NAF43" s="47"/>
      <c r="NAG43" s="47"/>
      <c r="NAH43" s="47"/>
      <c r="NAI43" s="47"/>
      <c r="NAJ43" s="47"/>
      <c r="NAK43" s="47"/>
      <c r="NAL43" s="47"/>
      <c r="NAM43" s="47"/>
      <c r="NAN43" s="47"/>
      <c r="NAO43" s="47"/>
      <c r="NAP43" s="47"/>
      <c r="NAQ43" s="47"/>
      <c r="NAR43" s="47"/>
      <c r="NAS43" s="47"/>
      <c r="NAT43" s="47"/>
      <c r="NAU43" s="47"/>
      <c r="NAV43" s="47"/>
      <c r="NAW43" s="47"/>
      <c r="NAX43" s="47"/>
      <c r="NAY43" s="47"/>
      <c r="NAZ43" s="47"/>
      <c r="NBA43" s="47"/>
      <c r="NBB43" s="47"/>
      <c r="NBC43" s="47"/>
      <c r="NBD43" s="47"/>
      <c r="NBE43" s="47"/>
      <c r="NBF43" s="47"/>
      <c r="NBG43" s="47"/>
      <c r="NBH43" s="47"/>
      <c r="NBI43" s="47"/>
      <c r="NBJ43" s="47"/>
      <c r="NBK43" s="47"/>
      <c r="NBL43" s="47"/>
      <c r="NBM43" s="47"/>
      <c r="NBN43" s="47"/>
      <c r="NBO43" s="47"/>
      <c r="NBP43" s="47"/>
      <c r="NBQ43" s="47"/>
      <c r="NBR43" s="47"/>
      <c r="NBS43" s="47"/>
      <c r="NBT43" s="47"/>
      <c r="NBU43" s="47"/>
      <c r="NBV43" s="47"/>
      <c r="NBW43" s="47"/>
      <c r="NBX43" s="47"/>
      <c r="NBY43" s="47"/>
      <c r="NBZ43" s="47"/>
      <c r="NCA43" s="47"/>
      <c r="NCB43" s="47"/>
      <c r="NCC43" s="47"/>
      <c r="NCD43" s="47"/>
      <c r="NCE43" s="47"/>
      <c r="NCF43" s="47"/>
      <c r="NCG43" s="47"/>
      <c r="NCH43" s="47"/>
      <c r="NCI43" s="47"/>
      <c r="NCJ43" s="47"/>
      <c r="NCK43" s="47"/>
      <c r="NCL43" s="47"/>
      <c r="NCM43" s="47"/>
      <c r="NCN43" s="47"/>
      <c r="NCO43" s="47"/>
      <c r="NCP43" s="47"/>
      <c r="NCQ43" s="47"/>
      <c r="NCR43" s="47"/>
      <c r="NCS43" s="47"/>
      <c r="NCT43" s="47"/>
      <c r="NCU43" s="47"/>
      <c r="NCV43" s="47"/>
      <c r="NCW43" s="47"/>
      <c r="NCX43" s="47"/>
      <c r="NCY43" s="47"/>
      <c r="NCZ43" s="47"/>
      <c r="NDA43" s="47"/>
      <c r="NDB43" s="47"/>
      <c r="NDC43" s="47"/>
      <c r="NDD43" s="47"/>
      <c r="NDE43" s="47"/>
      <c r="NDF43" s="47"/>
      <c r="NDG43" s="47"/>
      <c r="NDH43" s="47"/>
      <c r="NDI43" s="47"/>
      <c r="NDJ43" s="47"/>
      <c r="NDK43" s="47"/>
      <c r="NDL43" s="47"/>
      <c r="NDM43" s="47"/>
      <c r="NDN43" s="47"/>
      <c r="NDO43" s="47"/>
      <c r="NDP43" s="47"/>
      <c r="NDQ43" s="47"/>
      <c r="NDR43" s="47"/>
      <c r="NDS43" s="47"/>
      <c r="NDT43" s="47"/>
      <c r="NDU43" s="47"/>
      <c r="NDV43" s="47"/>
      <c r="NDW43" s="47"/>
      <c r="NDX43" s="47"/>
      <c r="NDY43" s="47"/>
      <c r="NDZ43" s="47"/>
      <c r="NEA43" s="47"/>
      <c r="NEB43" s="47"/>
      <c r="NEC43" s="47"/>
      <c r="NED43" s="47"/>
      <c r="NEE43" s="47"/>
      <c r="NEF43" s="47"/>
      <c r="NEG43" s="47"/>
      <c r="NEH43" s="47"/>
      <c r="NEI43" s="47"/>
      <c r="NEJ43" s="47"/>
      <c r="NEK43" s="47"/>
      <c r="NEL43" s="47"/>
      <c r="NEM43" s="47"/>
      <c r="NEN43" s="47"/>
      <c r="NEO43" s="47"/>
      <c r="NEP43" s="47"/>
      <c r="NEQ43" s="47"/>
      <c r="NER43" s="47"/>
      <c r="NES43" s="47"/>
      <c r="NET43" s="47"/>
      <c r="NEU43" s="47"/>
      <c r="NEV43" s="47"/>
      <c r="NEW43" s="47"/>
      <c r="NEX43" s="47"/>
      <c r="NEY43" s="47"/>
      <c r="NEZ43" s="47"/>
      <c r="NFA43" s="47"/>
      <c r="NFB43" s="47"/>
      <c r="NFC43" s="47"/>
      <c r="NFD43" s="47"/>
      <c r="NFE43" s="47"/>
      <c r="NFF43" s="47"/>
      <c r="NFG43" s="47"/>
      <c r="NFH43" s="47"/>
      <c r="NFI43" s="47"/>
      <c r="NFJ43" s="47"/>
      <c r="NFK43" s="47"/>
      <c r="NFL43" s="47"/>
      <c r="NFM43" s="47"/>
      <c r="NFN43" s="47"/>
      <c r="NFO43" s="47"/>
      <c r="NFP43" s="47"/>
      <c r="NFQ43" s="47"/>
      <c r="NFR43" s="47"/>
      <c r="NFS43" s="47"/>
      <c r="NFT43" s="47"/>
      <c r="NFU43" s="47"/>
      <c r="NFV43" s="47"/>
      <c r="NFW43" s="47"/>
      <c r="NFX43" s="47"/>
      <c r="NFY43" s="47"/>
      <c r="NFZ43" s="47"/>
      <c r="NGA43" s="47"/>
      <c r="NGB43" s="47"/>
      <c r="NGC43" s="47"/>
      <c r="NGD43" s="47"/>
      <c r="NGE43" s="47"/>
      <c r="NGF43" s="47"/>
      <c r="NGG43" s="47"/>
      <c r="NGH43" s="47"/>
      <c r="NGI43" s="47"/>
      <c r="NGJ43" s="47"/>
      <c r="NGK43" s="47"/>
      <c r="NGL43" s="47"/>
      <c r="NGM43" s="47"/>
      <c r="NGN43" s="47"/>
      <c r="NGO43" s="47"/>
      <c r="NGP43" s="47"/>
      <c r="NGQ43" s="47"/>
      <c r="NGR43" s="47"/>
      <c r="NGS43" s="47"/>
      <c r="NGT43" s="47"/>
      <c r="NGU43" s="47"/>
      <c r="NGV43" s="47"/>
      <c r="NGW43" s="47"/>
      <c r="NGX43" s="47"/>
      <c r="NGY43" s="47"/>
      <c r="NGZ43" s="47"/>
      <c r="NHA43" s="47"/>
      <c r="NHB43" s="47"/>
      <c r="NHC43" s="47"/>
      <c r="NHD43" s="47"/>
      <c r="NHE43" s="47"/>
      <c r="NHF43" s="47"/>
      <c r="NHG43" s="47"/>
      <c r="NHH43" s="47"/>
      <c r="NHI43" s="47"/>
      <c r="NHJ43" s="47"/>
      <c r="NHK43" s="47"/>
      <c r="NHL43" s="47"/>
      <c r="NHM43" s="47"/>
      <c r="NHN43" s="47"/>
      <c r="NHO43" s="47"/>
      <c r="NHP43" s="47"/>
      <c r="NHQ43" s="47"/>
      <c r="NHR43" s="47"/>
      <c r="NHS43" s="47"/>
      <c r="NHT43" s="47"/>
      <c r="NHU43" s="47"/>
      <c r="NHV43" s="47"/>
      <c r="NHW43" s="47"/>
      <c r="NHX43" s="47"/>
      <c r="NHY43" s="47"/>
      <c r="NHZ43" s="47"/>
      <c r="NIA43" s="47"/>
      <c r="NIB43" s="47"/>
      <c r="NIC43" s="47"/>
      <c r="NID43" s="47"/>
      <c r="NIE43" s="47"/>
      <c r="NIF43" s="47"/>
      <c r="NIG43" s="47"/>
      <c r="NIH43" s="47"/>
      <c r="NII43" s="47"/>
      <c r="NIJ43" s="47"/>
      <c r="NIK43" s="47"/>
      <c r="NIL43" s="47"/>
      <c r="NIM43" s="47"/>
      <c r="NIN43" s="47"/>
      <c r="NIO43" s="47"/>
      <c r="NIP43" s="47"/>
      <c r="NIQ43" s="47"/>
      <c r="NIR43" s="47"/>
      <c r="NIS43" s="47"/>
      <c r="NIT43" s="47"/>
      <c r="NIU43" s="47"/>
      <c r="NIV43" s="47"/>
      <c r="NIW43" s="47"/>
      <c r="NIX43" s="47"/>
      <c r="NIY43" s="47"/>
      <c r="NIZ43" s="47"/>
      <c r="NJA43" s="47"/>
      <c r="NJB43" s="47"/>
      <c r="NJC43" s="47"/>
      <c r="NJD43" s="47"/>
      <c r="NJE43" s="47"/>
      <c r="NJF43" s="47"/>
      <c r="NJG43" s="47"/>
      <c r="NJH43" s="47"/>
      <c r="NJI43" s="47"/>
      <c r="NJJ43" s="47"/>
      <c r="NJK43" s="47"/>
      <c r="NJL43" s="47"/>
      <c r="NJM43" s="47"/>
      <c r="NJN43" s="47"/>
      <c r="NJO43" s="47"/>
      <c r="NJP43" s="47"/>
      <c r="NJQ43" s="47"/>
      <c r="NJR43" s="47"/>
      <c r="NJS43" s="47"/>
      <c r="NJT43" s="47"/>
      <c r="NJU43" s="47"/>
      <c r="NJV43" s="47"/>
      <c r="NJW43" s="47"/>
      <c r="NJX43" s="47"/>
      <c r="NJY43" s="47"/>
      <c r="NJZ43" s="47"/>
      <c r="NKA43" s="47"/>
      <c r="NKB43" s="47"/>
      <c r="NKC43" s="47"/>
      <c r="NKD43" s="47"/>
      <c r="NKE43" s="47"/>
      <c r="NKF43" s="47"/>
      <c r="NKG43" s="47"/>
      <c r="NKH43" s="47"/>
      <c r="NKI43" s="47"/>
      <c r="NKJ43" s="47"/>
      <c r="NKK43" s="47"/>
      <c r="NKL43" s="47"/>
      <c r="NKM43" s="47"/>
      <c r="NKN43" s="47"/>
      <c r="NKO43" s="47"/>
      <c r="NKP43" s="47"/>
      <c r="NKQ43" s="47"/>
      <c r="NKR43" s="47"/>
      <c r="NKS43" s="47"/>
      <c r="NKT43" s="47"/>
      <c r="NKU43" s="47"/>
      <c r="NKV43" s="47"/>
      <c r="NKW43" s="47"/>
      <c r="NKX43" s="47"/>
      <c r="NKY43" s="47"/>
      <c r="NKZ43" s="47"/>
      <c r="NLA43" s="47"/>
      <c r="NLB43" s="47"/>
      <c r="NLC43" s="47"/>
      <c r="NLD43" s="47"/>
      <c r="NLE43" s="47"/>
      <c r="NLF43" s="47"/>
      <c r="NLG43" s="47"/>
      <c r="NLH43" s="47"/>
      <c r="NLI43" s="47"/>
      <c r="NLJ43" s="47"/>
      <c r="NLK43" s="47"/>
      <c r="NLL43" s="47"/>
      <c r="NLM43" s="47"/>
      <c r="NLN43" s="47"/>
      <c r="NLO43" s="47"/>
      <c r="NLP43" s="47"/>
      <c r="NLQ43" s="47"/>
      <c r="NLR43" s="47"/>
      <c r="NLS43" s="47"/>
      <c r="NLT43" s="47"/>
      <c r="NLU43" s="47"/>
      <c r="NLV43" s="47"/>
      <c r="NLW43" s="47"/>
      <c r="NLX43" s="47"/>
      <c r="NLY43" s="47"/>
      <c r="NLZ43" s="47"/>
      <c r="NMA43" s="47"/>
      <c r="NMB43" s="47"/>
      <c r="NMC43" s="47"/>
      <c r="NMD43" s="47"/>
      <c r="NME43" s="47"/>
      <c r="NMF43" s="47"/>
      <c r="NMG43" s="47"/>
      <c r="NMH43" s="47"/>
      <c r="NMI43" s="47"/>
      <c r="NMJ43" s="47"/>
      <c r="NMK43" s="47"/>
      <c r="NML43" s="47"/>
      <c r="NMM43" s="47"/>
      <c r="NMN43" s="47"/>
      <c r="NMO43" s="47"/>
      <c r="NMP43" s="47"/>
      <c r="NMQ43" s="47"/>
      <c r="NMR43" s="47"/>
      <c r="NMS43" s="47"/>
      <c r="NMT43" s="47"/>
      <c r="NMU43" s="47"/>
      <c r="NMV43" s="47"/>
      <c r="NMW43" s="47"/>
      <c r="NMX43" s="47"/>
      <c r="NMY43" s="47"/>
      <c r="NMZ43" s="47"/>
      <c r="NNA43" s="47"/>
      <c r="NNB43" s="47"/>
      <c r="NNC43" s="47"/>
      <c r="NND43" s="47"/>
      <c r="NNE43" s="47"/>
      <c r="NNF43" s="47"/>
      <c r="NNG43" s="47"/>
      <c r="NNH43" s="47"/>
      <c r="NNI43" s="47"/>
      <c r="NNJ43" s="47"/>
      <c r="NNK43" s="47"/>
      <c r="NNL43" s="47"/>
      <c r="NNM43" s="47"/>
      <c r="NNN43" s="47"/>
      <c r="NNO43" s="47"/>
      <c r="NNP43" s="47"/>
      <c r="NNQ43" s="47"/>
      <c r="NNR43" s="47"/>
      <c r="NNS43" s="47"/>
      <c r="NNT43" s="47"/>
      <c r="NNU43" s="47"/>
      <c r="NNV43" s="47"/>
      <c r="NNW43" s="47"/>
      <c r="NNX43" s="47"/>
      <c r="NNY43" s="47"/>
      <c r="NNZ43" s="47"/>
      <c r="NOA43" s="47"/>
      <c r="NOB43" s="47"/>
      <c r="NOC43" s="47"/>
      <c r="NOD43" s="47"/>
      <c r="NOE43" s="47"/>
      <c r="NOF43" s="47"/>
      <c r="NOG43" s="47"/>
      <c r="NOH43" s="47"/>
      <c r="NOI43" s="47"/>
      <c r="NOJ43" s="47"/>
      <c r="NOK43" s="47"/>
      <c r="NOL43" s="47"/>
      <c r="NOM43" s="47"/>
      <c r="NON43" s="47"/>
      <c r="NOO43" s="47"/>
      <c r="NOP43" s="47"/>
      <c r="NOQ43" s="47"/>
      <c r="NOR43" s="47"/>
      <c r="NOS43" s="47"/>
      <c r="NOT43" s="47"/>
      <c r="NOU43" s="47"/>
      <c r="NOV43" s="47"/>
      <c r="NOW43" s="47"/>
      <c r="NOX43" s="47"/>
      <c r="NOY43" s="47"/>
      <c r="NOZ43" s="47"/>
      <c r="NPA43" s="47"/>
      <c r="NPB43" s="47"/>
      <c r="NPC43" s="47"/>
      <c r="NPD43" s="47"/>
      <c r="NPE43" s="47"/>
      <c r="NPF43" s="47"/>
      <c r="NPG43" s="47"/>
      <c r="NPH43" s="47"/>
      <c r="NPI43" s="47"/>
      <c r="NPJ43" s="47"/>
      <c r="NPK43" s="47"/>
      <c r="NPL43" s="47"/>
      <c r="NPM43" s="47"/>
      <c r="NPN43" s="47"/>
      <c r="NPO43" s="47"/>
      <c r="NPP43" s="47"/>
      <c r="NPQ43" s="47"/>
      <c r="NPR43" s="47"/>
      <c r="NPS43" s="47"/>
      <c r="NPT43" s="47"/>
      <c r="NPU43" s="47"/>
      <c r="NPV43" s="47"/>
      <c r="NPW43" s="47"/>
      <c r="NPX43" s="47"/>
      <c r="NPY43" s="47"/>
      <c r="NPZ43" s="47"/>
      <c r="NQA43" s="47"/>
      <c r="NQB43" s="47"/>
      <c r="NQC43" s="47"/>
      <c r="NQD43" s="47"/>
      <c r="NQE43" s="47"/>
      <c r="NQF43" s="47"/>
      <c r="NQG43" s="47"/>
      <c r="NQH43" s="47"/>
      <c r="NQI43" s="47"/>
      <c r="NQJ43" s="47"/>
      <c r="NQK43" s="47"/>
      <c r="NQL43" s="47"/>
      <c r="NQM43" s="47"/>
      <c r="NQN43" s="47"/>
      <c r="NQO43" s="47"/>
      <c r="NQP43" s="47"/>
      <c r="NQQ43" s="47"/>
      <c r="NQR43" s="47"/>
      <c r="NQS43" s="47"/>
      <c r="NQT43" s="47"/>
      <c r="NQU43" s="47"/>
      <c r="NQV43" s="47"/>
      <c r="NQW43" s="47"/>
      <c r="NQX43" s="47"/>
      <c r="NQY43" s="47"/>
      <c r="NQZ43" s="47"/>
      <c r="NRA43" s="47"/>
      <c r="NRB43" s="47"/>
      <c r="NRC43" s="47"/>
      <c r="NRD43" s="47"/>
      <c r="NRE43" s="47"/>
      <c r="NRF43" s="47"/>
      <c r="NRG43" s="47"/>
      <c r="NRH43" s="47"/>
      <c r="NRI43" s="47"/>
      <c r="NRJ43" s="47"/>
      <c r="NRK43" s="47"/>
      <c r="NRL43" s="47"/>
      <c r="NRM43" s="47"/>
      <c r="NRN43" s="47"/>
      <c r="NRO43" s="47"/>
      <c r="NRP43" s="47"/>
      <c r="NRQ43" s="47"/>
      <c r="NRR43" s="47"/>
      <c r="NRS43" s="47"/>
      <c r="NRT43" s="47"/>
      <c r="NRU43" s="47"/>
      <c r="NRV43" s="47"/>
      <c r="NRW43" s="47"/>
      <c r="NRX43" s="47"/>
      <c r="NRY43" s="47"/>
      <c r="NRZ43" s="47"/>
      <c r="NSA43" s="47"/>
      <c r="NSB43" s="47"/>
      <c r="NSC43" s="47"/>
      <c r="NSD43" s="47"/>
      <c r="NSE43" s="47"/>
      <c r="NSF43" s="47"/>
      <c r="NSG43" s="47"/>
      <c r="NSH43" s="47"/>
      <c r="NSI43" s="47"/>
      <c r="NSJ43" s="47"/>
      <c r="NSK43" s="47"/>
      <c r="NSL43" s="47"/>
      <c r="NSM43" s="47"/>
      <c r="NSN43" s="47"/>
      <c r="NSO43" s="47"/>
      <c r="NSP43" s="47"/>
      <c r="NSQ43" s="47"/>
      <c r="NSR43" s="47"/>
      <c r="NSS43" s="47"/>
      <c r="NST43" s="47"/>
      <c r="NSU43" s="47"/>
      <c r="NSV43" s="47"/>
      <c r="NSW43" s="47"/>
      <c r="NSX43" s="47"/>
      <c r="NSY43" s="47"/>
      <c r="NSZ43" s="47"/>
      <c r="NTA43" s="47"/>
      <c r="NTB43" s="47"/>
      <c r="NTC43" s="47"/>
      <c r="NTD43" s="47"/>
      <c r="NTE43" s="47"/>
      <c r="NTF43" s="47"/>
      <c r="NTG43" s="47"/>
      <c r="NTH43" s="47"/>
      <c r="NTI43" s="47"/>
      <c r="NTJ43" s="47"/>
      <c r="NTK43" s="47"/>
      <c r="NTL43" s="47"/>
      <c r="NTM43" s="47"/>
      <c r="NTN43" s="47"/>
      <c r="NTO43" s="47"/>
      <c r="NTP43" s="47"/>
      <c r="NTQ43" s="47"/>
      <c r="NTR43" s="47"/>
      <c r="NTS43" s="47"/>
      <c r="NTT43" s="47"/>
      <c r="NTU43" s="47"/>
      <c r="NTV43" s="47"/>
      <c r="NTW43" s="47"/>
      <c r="NTX43" s="47"/>
      <c r="NTY43" s="47"/>
      <c r="NTZ43" s="47"/>
      <c r="NUA43" s="47"/>
      <c r="NUB43" s="47"/>
      <c r="NUC43" s="47"/>
      <c r="NUD43" s="47"/>
      <c r="NUE43" s="47"/>
      <c r="NUF43" s="47"/>
      <c r="NUG43" s="47"/>
      <c r="NUH43" s="47"/>
      <c r="NUI43" s="47"/>
      <c r="NUJ43" s="47"/>
      <c r="NUK43" s="47"/>
      <c r="NUL43" s="47"/>
      <c r="NUM43" s="47"/>
      <c r="NUN43" s="47"/>
      <c r="NUO43" s="47"/>
      <c r="NUP43" s="47"/>
      <c r="NUQ43" s="47"/>
      <c r="NUR43" s="47"/>
      <c r="NUS43" s="47"/>
      <c r="NUT43" s="47"/>
      <c r="NUU43" s="47"/>
      <c r="NUV43" s="47"/>
      <c r="NUW43" s="47"/>
      <c r="NUX43" s="47"/>
      <c r="NUY43" s="47"/>
      <c r="NUZ43" s="47"/>
      <c r="NVA43" s="47"/>
      <c r="NVB43" s="47"/>
      <c r="NVC43" s="47"/>
      <c r="NVD43" s="47"/>
      <c r="NVE43" s="47"/>
      <c r="NVF43" s="47"/>
      <c r="NVG43" s="47"/>
      <c r="NVH43" s="47"/>
      <c r="NVI43" s="47"/>
      <c r="NVJ43" s="47"/>
      <c r="NVK43" s="47"/>
      <c r="NVL43" s="47"/>
      <c r="NVM43" s="47"/>
      <c r="NVN43" s="47"/>
      <c r="NVO43" s="47"/>
      <c r="NVP43" s="47"/>
      <c r="NVQ43" s="47"/>
      <c r="NVR43" s="47"/>
      <c r="NVS43" s="47"/>
      <c r="NVT43" s="47"/>
      <c r="NVU43" s="47"/>
      <c r="NVV43" s="47"/>
      <c r="NVW43" s="47"/>
      <c r="NVX43" s="47"/>
      <c r="NVY43" s="47"/>
      <c r="NVZ43" s="47"/>
      <c r="NWA43" s="47"/>
      <c r="NWB43" s="47"/>
      <c r="NWC43" s="47"/>
      <c r="NWD43" s="47"/>
      <c r="NWE43" s="47"/>
      <c r="NWF43" s="47"/>
      <c r="NWG43" s="47"/>
      <c r="NWH43" s="47"/>
      <c r="NWI43" s="47"/>
      <c r="NWJ43" s="47"/>
      <c r="NWK43" s="47"/>
      <c r="NWL43" s="47"/>
      <c r="NWM43" s="47"/>
      <c r="NWN43" s="47"/>
      <c r="NWO43" s="47"/>
      <c r="NWP43" s="47"/>
      <c r="NWQ43" s="47"/>
      <c r="NWR43" s="47"/>
      <c r="NWS43" s="47"/>
      <c r="NWT43" s="47"/>
      <c r="NWU43" s="47"/>
      <c r="NWV43" s="47"/>
      <c r="NWW43" s="47"/>
      <c r="NWX43" s="47"/>
      <c r="NWY43" s="47"/>
      <c r="NWZ43" s="47"/>
      <c r="NXA43" s="47"/>
      <c r="NXB43" s="47"/>
      <c r="NXC43" s="47"/>
      <c r="NXD43" s="47"/>
      <c r="NXE43" s="47"/>
      <c r="NXF43" s="47"/>
      <c r="NXG43" s="47"/>
      <c r="NXH43" s="47"/>
      <c r="NXI43" s="47"/>
      <c r="NXJ43" s="47"/>
      <c r="NXK43" s="47"/>
      <c r="NXL43" s="47"/>
      <c r="NXM43" s="47"/>
      <c r="NXN43" s="47"/>
      <c r="NXO43" s="47"/>
      <c r="NXP43" s="47"/>
      <c r="NXQ43" s="47"/>
      <c r="NXR43" s="47"/>
      <c r="NXS43" s="47"/>
      <c r="NXT43" s="47"/>
      <c r="NXU43" s="47"/>
      <c r="NXV43" s="47"/>
      <c r="NXW43" s="47"/>
      <c r="NXX43" s="47"/>
      <c r="NXY43" s="47"/>
      <c r="NXZ43" s="47"/>
      <c r="NYA43" s="47"/>
      <c r="NYB43" s="47"/>
      <c r="NYC43" s="47"/>
      <c r="NYD43" s="47"/>
      <c r="NYE43" s="47"/>
      <c r="NYF43" s="47"/>
      <c r="NYG43" s="47"/>
      <c r="NYH43" s="47"/>
      <c r="NYI43" s="47"/>
      <c r="NYJ43" s="47"/>
      <c r="NYK43" s="47"/>
      <c r="NYL43" s="47"/>
      <c r="NYM43" s="47"/>
      <c r="NYN43" s="47"/>
      <c r="NYO43" s="47"/>
      <c r="NYP43" s="47"/>
      <c r="NYQ43" s="47"/>
      <c r="NYR43" s="47"/>
      <c r="NYS43" s="47"/>
      <c r="NYT43" s="47"/>
      <c r="NYU43" s="47"/>
      <c r="NYV43" s="47"/>
      <c r="NYW43" s="47"/>
      <c r="NYX43" s="47"/>
      <c r="NYY43" s="47"/>
      <c r="NYZ43" s="47"/>
      <c r="NZA43" s="47"/>
      <c r="NZB43" s="47"/>
      <c r="NZC43" s="47"/>
      <c r="NZD43" s="47"/>
      <c r="NZE43" s="47"/>
      <c r="NZF43" s="47"/>
      <c r="NZG43" s="47"/>
      <c r="NZH43" s="47"/>
      <c r="NZI43" s="47"/>
      <c r="NZJ43" s="47"/>
      <c r="NZK43" s="47"/>
      <c r="NZL43" s="47"/>
      <c r="NZM43" s="47"/>
      <c r="NZN43" s="47"/>
      <c r="NZO43" s="47"/>
      <c r="NZP43" s="47"/>
      <c r="NZQ43" s="47"/>
      <c r="NZR43" s="47"/>
      <c r="NZS43" s="47"/>
      <c r="NZT43" s="47"/>
      <c r="NZU43" s="47"/>
      <c r="NZV43" s="47"/>
      <c r="NZW43" s="47"/>
      <c r="NZX43" s="47"/>
      <c r="NZY43" s="47"/>
      <c r="NZZ43" s="47"/>
      <c r="OAA43" s="47"/>
      <c r="OAB43" s="47"/>
      <c r="OAC43" s="47"/>
      <c r="OAD43" s="47"/>
      <c r="OAE43" s="47"/>
      <c r="OAF43" s="47"/>
      <c r="OAG43" s="47"/>
      <c r="OAH43" s="47"/>
      <c r="OAI43" s="47"/>
      <c r="OAJ43" s="47"/>
      <c r="OAK43" s="47"/>
      <c r="OAL43" s="47"/>
      <c r="OAM43" s="47"/>
      <c r="OAN43" s="47"/>
      <c r="OAO43" s="47"/>
      <c r="OAP43" s="47"/>
      <c r="OAQ43" s="47"/>
      <c r="OAR43" s="47"/>
      <c r="OAS43" s="47"/>
      <c r="OAT43" s="47"/>
      <c r="OAU43" s="47"/>
      <c r="OAV43" s="47"/>
      <c r="OAW43" s="47"/>
      <c r="OAX43" s="47"/>
      <c r="OAY43" s="47"/>
      <c r="OAZ43" s="47"/>
      <c r="OBA43" s="47"/>
      <c r="OBB43" s="47"/>
      <c r="OBC43" s="47"/>
      <c r="OBD43" s="47"/>
      <c r="OBE43" s="47"/>
      <c r="OBF43" s="47"/>
      <c r="OBG43" s="47"/>
      <c r="OBH43" s="47"/>
      <c r="OBI43" s="47"/>
      <c r="OBJ43" s="47"/>
      <c r="OBK43" s="47"/>
      <c r="OBL43" s="47"/>
      <c r="OBM43" s="47"/>
      <c r="OBN43" s="47"/>
      <c r="OBO43" s="47"/>
      <c r="OBP43" s="47"/>
      <c r="OBQ43" s="47"/>
      <c r="OBR43" s="47"/>
      <c r="OBS43" s="47"/>
      <c r="OBT43" s="47"/>
      <c r="OBU43" s="47"/>
      <c r="OBV43" s="47"/>
      <c r="OBW43" s="47"/>
      <c r="OBX43" s="47"/>
      <c r="OBY43" s="47"/>
      <c r="OBZ43" s="47"/>
      <c r="OCA43" s="47"/>
      <c r="OCB43" s="47"/>
      <c r="OCC43" s="47"/>
      <c r="OCD43" s="47"/>
      <c r="OCE43" s="47"/>
      <c r="OCF43" s="47"/>
      <c r="OCG43" s="47"/>
      <c r="OCH43" s="47"/>
      <c r="OCI43" s="47"/>
      <c r="OCJ43" s="47"/>
      <c r="OCK43" s="47"/>
      <c r="OCL43" s="47"/>
      <c r="OCM43" s="47"/>
      <c r="OCN43" s="47"/>
      <c r="OCO43" s="47"/>
      <c r="OCP43" s="47"/>
      <c r="OCQ43" s="47"/>
      <c r="OCR43" s="47"/>
      <c r="OCS43" s="47"/>
      <c r="OCT43" s="47"/>
      <c r="OCU43" s="47"/>
      <c r="OCV43" s="47"/>
      <c r="OCW43" s="47"/>
      <c r="OCX43" s="47"/>
      <c r="OCY43" s="47"/>
      <c r="OCZ43" s="47"/>
      <c r="ODA43" s="47"/>
      <c r="ODB43" s="47"/>
      <c r="ODC43" s="47"/>
      <c r="ODD43" s="47"/>
      <c r="ODE43" s="47"/>
      <c r="ODF43" s="47"/>
      <c r="ODG43" s="47"/>
      <c r="ODH43" s="47"/>
      <c r="ODI43" s="47"/>
      <c r="ODJ43" s="47"/>
      <c r="ODK43" s="47"/>
      <c r="ODL43" s="47"/>
      <c r="ODM43" s="47"/>
      <c r="ODN43" s="47"/>
      <c r="ODO43" s="47"/>
      <c r="ODP43" s="47"/>
      <c r="ODQ43" s="47"/>
      <c r="ODR43" s="47"/>
      <c r="ODS43" s="47"/>
      <c r="ODT43" s="47"/>
      <c r="ODU43" s="47"/>
      <c r="ODV43" s="47"/>
      <c r="ODW43" s="47"/>
      <c r="ODX43" s="47"/>
      <c r="ODY43" s="47"/>
      <c r="ODZ43" s="47"/>
      <c r="OEA43" s="47"/>
      <c r="OEB43" s="47"/>
      <c r="OEC43" s="47"/>
      <c r="OED43" s="47"/>
      <c r="OEE43" s="47"/>
      <c r="OEF43" s="47"/>
      <c r="OEG43" s="47"/>
      <c r="OEH43" s="47"/>
      <c r="OEI43" s="47"/>
      <c r="OEJ43" s="47"/>
      <c r="OEK43" s="47"/>
      <c r="OEL43" s="47"/>
      <c r="OEM43" s="47"/>
      <c r="OEN43" s="47"/>
      <c r="OEO43" s="47"/>
      <c r="OEP43" s="47"/>
      <c r="OEQ43" s="47"/>
      <c r="OER43" s="47"/>
      <c r="OES43" s="47"/>
      <c r="OET43" s="47"/>
      <c r="OEU43" s="47"/>
      <c r="OEV43" s="47"/>
      <c r="OEW43" s="47"/>
      <c r="OEX43" s="47"/>
      <c r="OEY43" s="47"/>
      <c r="OEZ43" s="47"/>
      <c r="OFA43" s="47"/>
      <c r="OFB43" s="47"/>
      <c r="OFC43" s="47"/>
      <c r="OFD43" s="47"/>
      <c r="OFE43" s="47"/>
      <c r="OFF43" s="47"/>
      <c r="OFG43" s="47"/>
      <c r="OFH43" s="47"/>
      <c r="OFI43" s="47"/>
      <c r="OFJ43" s="47"/>
      <c r="OFK43" s="47"/>
      <c r="OFL43" s="47"/>
      <c r="OFM43" s="47"/>
      <c r="OFN43" s="47"/>
      <c r="OFO43" s="47"/>
      <c r="OFP43" s="47"/>
      <c r="OFQ43" s="47"/>
      <c r="OFR43" s="47"/>
      <c r="OFS43" s="47"/>
      <c r="OFT43" s="47"/>
      <c r="OFU43" s="47"/>
      <c r="OFV43" s="47"/>
      <c r="OFW43" s="47"/>
      <c r="OFX43" s="47"/>
      <c r="OFY43" s="47"/>
      <c r="OFZ43" s="47"/>
      <c r="OGA43" s="47"/>
      <c r="OGB43" s="47"/>
      <c r="OGC43" s="47"/>
      <c r="OGD43" s="47"/>
      <c r="OGE43" s="47"/>
      <c r="OGF43" s="47"/>
      <c r="OGG43" s="47"/>
      <c r="OGH43" s="47"/>
      <c r="OGI43" s="47"/>
      <c r="OGJ43" s="47"/>
      <c r="OGK43" s="47"/>
      <c r="OGL43" s="47"/>
      <c r="OGM43" s="47"/>
      <c r="OGN43" s="47"/>
      <c r="OGO43" s="47"/>
      <c r="OGP43" s="47"/>
      <c r="OGQ43" s="47"/>
      <c r="OGR43" s="47"/>
      <c r="OGS43" s="47"/>
      <c r="OGT43" s="47"/>
      <c r="OGU43" s="47"/>
      <c r="OGV43" s="47"/>
      <c r="OGW43" s="47"/>
      <c r="OGX43" s="47"/>
      <c r="OGY43" s="47"/>
      <c r="OGZ43" s="47"/>
      <c r="OHA43" s="47"/>
      <c r="OHB43" s="47"/>
      <c r="OHC43" s="47"/>
      <c r="OHD43" s="47"/>
      <c r="OHE43" s="47"/>
      <c r="OHF43" s="47"/>
      <c r="OHG43" s="47"/>
      <c r="OHH43" s="47"/>
      <c r="OHI43" s="47"/>
      <c r="OHJ43" s="47"/>
      <c r="OHK43" s="47"/>
      <c r="OHL43" s="47"/>
      <c r="OHM43" s="47"/>
      <c r="OHN43" s="47"/>
      <c r="OHO43" s="47"/>
      <c r="OHP43" s="47"/>
      <c r="OHQ43" s="47"/>
      <c r="OHR43" s="47"/>
      <c r="OHS43" s="47"/>
      <c r="OHT43" s="47"/>
      <c r="OHU43" s="47"/>
      <c r="OHV43" s="47"/>
      <c r="OHW43" s="47"/>
      <c r="OHX43" s="47"/>
      <c r="OHY43" s="47"/>
      <c r="OHZ43" s="47"/>
      <c r="OIA43" s="47"/>
      <c r="OIB43" s="47"/>
      <c r="OIC43" s="47"/>
      <c r="OID43" s="47"/>
      <c r="OIE43" s="47"/>
      <c r="OIF43" s="47"/>
      <c r="OIG43" s="47"/>
      <c r="OIH43" s="47"/>
      <c r="OII43" s="47"/>
      <c r="OIJ43" s="47"/>
      <c r="OIK43" s="47"/>
      <c r="OIL43" s="47"/>
      <c r="OIM43" s="47"/>
      <c r="OIN43" s="47"/>
      <c r="OIO43" s="47"/>
      <c r="OIP43" s="47"/>
      <c r="OIQ43" s="47"/>
      <c r="OIR43" s="47"/>
      <c r="OIS43" s="47"/>
      <c r="OIT43" s="47"/>
      <c r="OIU43" s="47"/>
      <c r="OIV43" s="47"/>
      <c r="OIW43" s="47"/>
      <c r="OIX43" s="47"/>
      <c r="OIY43" s="47"/>
      <c r="OIZ43" s="47"/>
      <c r="OJA43" s="47"/>
      <c r="OJB43" s="47"/>
      <c r="OJC43" s="47"/>
      <c r="OJD43" s="47"/>
      <c r="OJE43" s="47"/>
      <c r="OJF43" s="47"/>
      <c r="OJG43" s="47"/>
      <c r="OJH43" s="47"/>
      <c r="OJI43" s="47"/>
      <c r="OJJ43" s="47"/>
      <c r="OJK43" s="47"/>
      <c r="OJL43" s="47"/>
      <c r="OJM43" s="47"/>
      <c r="OJN43" s="47"/>
      <c r="OJO43" s="47"/>
      <c r="OJP43" s="47"/>
      <c r="OJQ43" s="47"/>
      <c r="OJR43" s="47"/>
      <c r="OJS43" s="47"/>
      <c r="OJT43" s="47"/>
      <c r="OJU43" s="47"/>
      <c r="OJV43" s="47"/>
      <c r="OJW43" s="47"/>
      <c r="OJX43" s="47"/>
      <c r="OJY43" s="47"/>
      <c r="OJZ43" s="47"/>
      <c r="OKA43" s="47"/>
      <c r="OKB43" s="47"/>
      <c r="OKC43" s="47"/>
      <c r="OKD43" s="47"/>
      <c r="OKE43" s="47"/>
      <c r="OKF43" s="47"/>
      <c r="OKG43" s="47"/>
      <c r="OKH43" s="47"/>
      <c r="OKI43" s="47"/>
      <c r="OKJ43" s="47"/>
      <c r="OKK43" s="47"/>
      <c r="OKL43" s="47"/>
      <c r="OKM43" s="47"/>
      <c r="OKN43" s="47"/>
      <c r="OKO43" s="47"/>
      <c r="OKP43" s="47"/>
      <c r="OKQ43" s="47"/>
      <c r="OKR43" s="47"/>
      <c r="OKS43" s="47"/>
      <c r="OKT43" s="47"/>
      <c r="OKU43" s="47"/>
      <c r="OKV43" s="47"/>
      <c r="OKW43" s="47"/>
      <c r="OKX43" s="47"/>
      <c r="OKY43" s="47"/>
      <c r="OKZ43" s="47"/>
      <c r="OLA43" s="47"/>
      <c r="OLB43" s="47"/>
      <c r="OLC43" s="47"/>
      <c r="OLD43" s="47"/>
      <c r="OLE43" s="47"/>
      <c r="OLF43" s="47"/>
      <c r="OLG43" s="47"/>
      <c r="OLH43" s="47"/>
      <c r="OLI43" s="47"/>
      <c r="OLJ43" s="47"/>
      <c r="OLK43" s="47"/>
      <c r="OLL43" s="47"/>
      <c r="OLM43" s="47"/>
      <c r="OLN43" s="47"/>
      <c r="OLO43" s="47"/>
      <c r="OLP43" s="47"/>
      <c r="OLQ43" s="47"/>
      <c r="OLR43" s="47"/>
      <c r="OLS43" s="47"/>
      <c r="OLT43" s="47"/>
      <c r="OLU43" s="47"/>
      <c r="OLV43" s="47"/>
      <c r="OLW43" s="47"/>
      <c r="OLX43" s="47"/>
      <c r="OLY43" s="47"/>
      <c r="OLZ43" s="47"/>
      <c r="OMA43" s="47"/>
      <c r="OMB43" s="47"/>
      <c r="OMC43" s="47"/>
      <c r="OMD43" s="47"/>
      <c r="OME43" s="47"/>
      <c r="OMF43" s="47"/>
      <c r="OMG43" s="47"/>
      <c r="OMH43" s="47"/>
      <c r="OMI43" s="47"/>
      <c r="OMJ43" s="47"/>
      <c r="OMK43" s="47"/>
      <c r="OML43" s="47"/>
      <c r="OMM43" s="47"/>
      <c r="OMN43" s="47"/>
      <c r="OMO43" s="47"/>
      <c r="OMP43" s="47"/>
      <c r="OMQ43" s="47"/>
      <c r="OMR43" s="47"/>
      <c r="OMS43" s="47"/>
      <c r="OMT43" s="47"/>
      <c r="OMU43" s="47"/>
      <c r="OMV43" s="47"/>
      <c r="OMW43" s="47"/>
      <c r="OMX43" s="47"/>
      <c r="OMY43" s="47"/>
      <c r="OMZ43" s="47"/>
      <c r="ONA43" s="47"/>
      <c r="ONB43" s="47"/>
      <c r="ONC43" s="47"/>
      <c r="OND43" s="47"/>
      <c r="ONE43" s="47"/>
      <c r="ONF43" s="47"/>
      <c r="ONG43" s="47"/>
      <c r="ONH43" s="47"/>
      <c r="ONI43" s="47"/>
      <c r="ONJ43" s="47"/>
      <c r="ONK43" s="47"/>
      <c r="ONL43" s="47"/>
      <c r="ONM43" s="47"/>
      <c r="ONN43" s="47"/>
      <c r="ONO43" s="47"/>
      <c r="ONP43" s="47"/>
      <c r="ONQ43" s="47"/>
      <c r="ONR43" s="47"/>
      <c r="ONS43" s="47"/>
      <c r="ONT43" s="47"/>
      <c r="ONU43" s="47"/>
      <c r="ONV43" s="47"/>
      <c r="ONW43" s="47"/>
      <c r="ONX43" s="47"/>
      <c r="ONY43" s="47"/>
      <c r="ONZ43" s="47"/>
      <c r="OOA43" s="47"/>
      <c r="OOB43" s="47"/>
      <c r="OOC43" s="47"/>
      <c r="OOD43" s="47"/>
      <c r="OOE43" s="47"/>
      <c r="OOF43" s="47"/>
      <c r="OOG43" s="47"/>
      <c r="OOH43" s="47"/>
      <c r="OOI43" s="47"/>
      <c r="OOJ43" s="47"/>
      <c r="OOK43" s="47"/>
      <c r="OOL43" s="47"/>
      <c r="OOM43" s="47"/>
      <c r="OON43" s="47"/>
      <c r="OOO43" s="47"/>
      <c r="OOP43" s="47"/>
      <c r="OOQ43" s="47"/>
      <c r="OOR43" s="47"/>
      <c r="OOS43" s="47"/>
      <c r="OOT43" s="47"/>
      <c r="OOU43" s="47"/>
      <c r="OOV43" s="47"/>
      <c r="OOW43" s="47"/>
      <c r="OOX43" s="47"/>
      <c r="OOY43" s="47"/>
      <c r="OOZ43" s="47"/>
      <c r="OPA43" s="47"/>
      <c r="OPB43" s="47"/>
      <c r="OPC43" s="47"/>
      <c r="OPD43" s="47"/>
      <c r="OPE43" s="47"/>
      <c r="OPF43" s="47"/>
      <c r="OPG43" s="47"/>
      <c r="OPH43" s="47"/>
      <c r="OPI43" s="47"/>
      <c r="OPJ43" s="47"/>
      <c r="OPK43" s="47"/>
      <c r="OPL43" s="47"/>
      <c r="OPM43" s="47"/>
      <c r="OPN43" s="47"/>
      <c r="OPO43" s="47"/>
      <c r="OPP43" s="47"/>
      <c r="OPQ43" s="47"/>
      <c r="OPR43" s="47"/>
      <c r="OPS43" s="47"/>
      <c r="OPT43" s="47"/>
      <c r="OPU43" s="47"/>
      <c r="OPV43" s="47"/>
      <c r="OPW43" s="47"/>
      <c r="OPX43" s="47"/>
      <c r="OPY43" s="47"/>
      <c r="OPZ43" s="47"/>
      <c r="OQA43" s="47"/>
      <c r="OQB43" s="47"/>
      <c r="OQC43" s="47"/>
      <c r="OQD43" s="47"/>
      <c r="OQE43" s="47"/>
      <c r="OQF43" s="47"/>
      <c r="OQG43" s="47"/>
      <c r="OQH43" s="47"/>
      <c r="OQI43" s="47"/>
      <c r="OQJ43" s="47"/>
      <c r="OQK43" s="47"/>
      <c r="OQL43" s="47"/>
      <c r="OQM43" s="47"/>
      <c r="OQN43" s="47"/>
      <c r="OQO43" s="47"/>
      <c r="OQP43" s="47"/>
      <c r="OQQ43" s="47"/>
      <c r="OQR43" s="47"/>
      <c r="OQS43" s="47"/>
      <c r="OQT43" s="47"/>
      <c r="OQU43" s="47"/>
      <c r="OQV43" s="47"/>
      <c r="OQW43" s="47"/>
      <c r="OQX43" s="47"/>
      <c r="OQY43" s="47"/>
      <c r="OQZ43" s="47"/>
      <c r="ORA43" s="47"/>
      <c r="ORB43" s="47"/>
      <c r="ORC43" s="47"/>
      <c r="ORD43" s="47"/>
      <c r="ORE43" s="47"/>
      <c r="ORF43" s="47"/>
      <c r="ORG43" s="47"/>
      <c r="ORH43" s="47"/>
      <c r="ORI43" s="47"/>
      <c r="ORJ43" s="47"/>
      <c r="ORK43" s="47"/>
      <c r="ORL43" s="47"/>
      <c r="ORM43" s="47"/>
      <c r="ORN43" s="47"/>
      <c r="ORO43" s="47"/>
      <c r="ORP43" s="47"/>
      <c r="ORQ43" s="47"/>
      <c r="ORR43" s="47"/>
      <c r="ORS43" s="47"/>
      <c r="ORT43" s="47"/>
      <c r="ORU43" s="47"/>
      <c r="ORV43" s="47"/>
      <c r="ORW43" s="47"/>
      <c r="ORX43" s="47"/>
      <c r="ORY43" s="47"/>
      <c r="ORZ43" s="47"/>
      <c r="OSA43" s="47"/>
      <c r="OSB43" s="47"/>
      <c r="OSC43" s="47"/>
      <c r="OSD43" s="47"/>
      <c r="OSE43" s="47"/>
      <c r="OSF43" s="47"/>
      <c r="OSG43" s="47"/>
      <c r="OSH43" s="47"/>
      <c r="OSI43" s="47"/>
      <c r="OSJ43" s="47"/>
      <c r="OSK43" s="47"/>
      <c r="OSL43" s="47"/>
      <c r="OSM43" s="47"/>
      <c r="OSN43" s="47"/>
      <c r="OSO43" s="47"/>
      <c r="OSP43" s="47"/>
      <c r="OSQ43" s="47"/>
      <c r="OSR43" s="47"/>
      <c r="OSS43" s="47"/>
      <c r="OST43" s="47"/>
      <c r="OSU43" s="47"/>
      <c r="OSV43" s="47"/>
      <c r="OSW43" s="47"/>
      <c r="OSX43" s="47"/>
      <c r="OSY43" s="47"/>
      <c r="OSZ43" s="47"/>
      <c r="OTA43" s="47"/>
      <c r="OTB43" s="47"/>
      <c r="OTC43" s="47"/>
      <c r="OTD43" s="47"/>
      <c r="OTE43" s="47"/>
      <c r="OTF43" s="47"/>
      <c r="OTG43" s="47"/>
      <c r="OTH43" s="47"/>
      <c r="OTI43" s="47"/>
      <c r="OTJ43" s="47"/>
      <c r="OTK43" s="47"/>
      <c r="OTL43" s="47"/>
      <c r="OTM43" s="47"/>
      <c r="OTN43" s="47"/>
      <c r="OTO43" s="47"/>
      <c r="OTP43" s="47"/>
      <c r="OTQ43" s="47"/>
      <c r="OTR43" s="47"/>
      <c r="OTS43" s="47"/>
      <c r="OTT43" s="47"/>
      <c r="OTU43" s="47"/>
      <c r="OTV43" s="47"/>
      <c r="OTW43" s="47"/>
      <c r="OTX43" s="47"/>
      <c r="OTY43" s="47"/>
      <c r="OTZ43" s="47"/>
      <c r="OUA43" s="47"/>
      <c r="OUB43" s="47"/>
      <c r="OUC43" s="47"/>
      <c r="OUD43" s="47"/>
      <c r="OUE43" s="47"/>
      <c r="OUF43" s="47"/>
      <c r="OUG43" s="47"/>
      <c r="OUH43" s="47"/>
      <c r="OUI43" s="47"/>
      <c r="OUJ43" s="47"/>
      <c r="OUK43" s="47"/>
      <c r="OUL43" s="47"/>
      <c r="OUM43" s="47"/>
      <c r="OUN43" s="47"/>
      <c r="OUO43" s="47"/>
      <c r="OUP43" s="47"/>
      <c r="OUQ43" s="47"/>
      <c r="OUR43" s="47"/>
      <c r="OUS43" s="47"/>
      <c r="OUT43" s="47"/>
      <c r="OUU43" s="47"/>
      <c r="OUV43" s="47"/>
      <c r="OUW43" s="47"/>
      <c r="OUX43" s="47"/>
      <c r="OUY43" s="47"/>
      <c r="OUZ43" s="47"/>
      <c r="OVA43" s="47"/>
      <c r="OVB43" s="47"/>
      <c r="OVC43" s="47"/>
      <c r="OVD43" s="47"/>
      <c r="OVE43" s="47"/>
      <c r="OVF43" s="47"/>
      <c r="OVG43" s="47"/>
      <c r="OVH43" s="47"/>
      <c r="OVI43" s="47"/>
      <c r="OVJ43" s="47"/>
      <c r="OVK43" s="47"/>
      <c r="OVL43" s="47"/>
      <c r="OVM43" s="47"/>
      <c r="OVN43" s="47"/>
      <c r="OVO43" s="47"/>
      <c r="OVP43" s="47"/>
      <c r="OVQ43" s="47"/>
      <c r="OVR43" s="47"/>
      <c r="OVS43" s="47"/>
      <c r="OVT43" s="47"/>
      <c r="OVU43" s="47"/>
      <c r="OVV43" s="47"/>
      <c r="OVW43" s="47"/>
      <c r="OVX43" s="47"/>
      <c r="OVY43" s="47"/>
      <c r="OVZ43" s="47"/>
      <c r="OWA43" s="47"/>
      <c r="OWB43" s="47"/>
      <c r="OWC43" s="47"/>
      <c r="OWD43" s="47"/>
      <c r="OWE43" s="47"/>
      <c r="OWF43" s="47"/>
      <c r="OWG43" s="47"/>
      <c r="OWH43" s="47"/>
      <c r="OWI43" s="47"/>
      <c r="OWJ43" s="47"/>
      <c r="OWK43" s="47"/>
      <c r="OWL43" s="47"/>
      <c r="OWM43" s="47"/>
      <c r="OWN43" s="47"/>
      <c r="OWO43" s="47"/>
      <c r="OWP43" s="47"/>
      <c r="OWQ43" s="47"/>
      <c r="OWR43" s="47"/>
      <c r="OWS43" s="47"/>
      <c r="OWT43" s="47"/>
      <c r="OWU43" s="47"/>
      <c r="OWV43" s="47"/>
      <c r="OWW43" s="47"/>
      <c r="OWX43" s="47"/>
      <c r="OWY43" s="47"/>
      <c r="OWZ43" s="47"/>
      <c r="OXA43" s="47"/>
      <c r="OXB43" s="47"/>
      <c r="OXC43" s="47"/>
      <c r="OXD43" s="47"/>
      <c r="OXE43" s="47"/>
      <c r="OXF43" s="47"/>
      <c r="OXG43" s="47"/>
      <c r="OXH43" s="47"/>
      <c r="OXI43" s="47"/>
      <c r="OXJ43" s="47"/>
      <c r="OXK43" s="47"/>
      <c r="OXL43" s="47"/>
      <c r="OXM43" s="47"/>
      <c r="OXN43" s="47"/>
      <c r="OXO43" s="47"/>
      <c r="OXP43" s="47"/>
      <c r="OXQ43" s="47"/>
      <c r="OXR43" s="47"/>
      <c r="OXS43" s="47"/>
      <c r="OXT43" s="47"/>
      <c r="OXU43" s="47"/>
      <c r="OXV43" s="47"/>
      <c r="OXW43" s="47"/>
      <c r="OXX43" s="47"/>
      <c r="OXY43" s="47"/>
      <c r="OXZ43" s="47"/>
      <c r="OYA43" s="47"/>
      <c r="OYB43" s="47"/>
      <c r="OYC43" s="47"/>
      <c r="OYD43" s="47"/>
      <c r="OYE43" s="47"/>
      <c r="OYF43" s="47"/>
      <c r="OYG43" s="47"/>
      <c r="OYH43" s="47"/>
      <c r="OYI43" s="47"/>
      <c r="OYJ43" s="47"/>
      <c r="OYK43" s="47"/>
      <c r="OYL43" s="47"/>
      <c r="OYM43" s="47"/>
      <c r="OYN43" s="47"/>
      <c r="OYO43" s="47"/>
      <c r="OYP43" s="47"/>
      <c r="OYQ43" s="47"/>
      <c r="OYR43" s="47"/>
      <c r="OYS43" s="47"/>
      <c r="OYT43" s="47"/>
      <c r="OYU43" s="47"/>
      <c r="OYV43" s="47"/>
      <c r="OYW43" s="47"/>
      <c r="OYX43" s="47"/>
      <c r="OYY43" s="47"/>
      <c r="OYZ43" s="47"/>
      <c r="OZA43" s="47"/>
      <c r="OZB43" s="47"/>
      <c r="OZC43" s="47"/>
      <c r="OZD43" s="47"/>
      <c r="OZE43" s="47"/>
      <c r="OZF43" s="47"/>
      <c r="OZG43" s="47"/>
      <c r="OZH43" s="47"/>
      <c r="OZI43" s="47"/>
      <c r="OZJ43" s="47"/>
      <c r="OZK43" s="47"/>
      <c r="OZL43" s="47"/>
      <c r="OZM43" s="47"/>
      <c r="OZN43" s="47"/>
      <c r="OZO43" s="47"/>
      <c r="OZP43" s="47"/>
      <c r="OZQ43" s="47"/>
      <c r="OZR43" s="47"/>
      <c r="OZS43" s="47"/>
      <c r="OZT43" s="47"/>
      <c r="OZU43" s="47"/>
      <c r="OZV43" s="47"/>
      <c r="OZW43" s="47"/>
      <c r="OZX43" s="47"/>
      <c r="OZY43" s="47"/>
      <c r="OZZ43" s="47"/>
      <c r="PAA43" s="47"/>
      <c r="PAB43" s="47"/>
      <c r="PAC43" s="47"/>
      <c r="PAD43" s="47"/>
      <c r="PAE43" s="47"/>
      <c r="PAF43" s="47"/>
      <c r="PAG43" s="47"/>
      <c r="PAH43" s="47"/>
      <c r="PAI43" s="47"/>
      <c r="PAJ43" s="47"/>
      <c r="PAK43" s="47"/>
      <c r="PAL43" s="47"/>
      <c r="PAM43" s="47"/>
      <c r="PAN43" s="47"/>
      <c r="PAO43" s="47"/>
      <c r="PAP43" s="47"/>
      <c r="PAQ43" s="47"/>
      <c r="PAR43" s="47"/>
      <c r="PAS43" s="47"/>
      <c r="PAT43" s="47"/>
      <c r="PAU43" s="47"/>
      <c r="PAV43" s="47"/>
      <c r="PAW43" s="47"/>
      <c r="PAX43" s="47"/>
      <c r="PAY43" s="47"/>
      <c r="PAZ43" s="47"/>
      <c r="PBA43" s="47"/>
      <c r="PBB43" s="47"/>
      <c r="PBC43" s="47"/>
      <c r="PBD43" s="47"/>
      <c r="PBE43" s="47"/>
      <c r="PBF43" s="47"/>
      <c r="PBG43" s="47"/>
      <c r="PBH43" s="47"/>
      <c r="PBI43" s="47"/>
      <c r="PBJ43" s="47"/>
      <c r="PBK43" s="47"/>
      <c r="PBL43" s="47"/>
      <c r="PBM43" s="47"/>
      <c r="PBN43" s="47"/>
      <c r="PBO43" s="47"/>
      <c r="PBP43" s="47"/>
      <c r="PBQ43" s="47"/>
      <c r="PBR43" s="47"/>
      <c r="PBS43" s="47"/>
      <c r="PBT43" s="47"/>
      <c r="PBU43" s="47"/>
      <c r="PBV43" s="47"/>
      <c r="PBW43" s="47"/>
      <c r="PBX43" s="47"/>
      <c r="PBY43" s="47"/>
      <c r="PBZ43" s="47"/>
      <c r="PCA43" s="47"/>
      <c r="PCB43" s="47"/>
      <c r="PCC43" s="47"/>
      <c r="PCD43" s="47"/>
      <c r="PCE43" s="47"/>
      <c r="PCF43" s="47"/>
      <c r="PCG43" s="47"/>
      <c r="PCH43" s="47"/>
      <c r="PCI43" s="47"/>
      <c r="PCJ43" s="47"/>
      <c r="PCK43" s="47"/>
      <c r="PCL43" s="47"/>
      <c r="PCM43" s="47"/>
      <c r="PCN43" s="47"/>
      <c r="PCO43" s="47"/>
      <c r="PCP43" s="47"/>
      <c r="PCQ43" s="47"/>
      <c r="PCR43" s="47"/>
      <c r="PCS43" s="47"/>
      <c r="PCT43" s="47"/>
      <c r="PCU43" s="47"/>
      <c r="PCV43" s="47"/>
      <c r="PCW43" s="47"/>
      <c r="PCX43" s="47"/>
      <c r="PCY43" s="47"/>
      <c r="PCZ43" s="47"/>
      <c r="PDA43" s="47"/>
      <c r="PDB43" s="47"/>
      <c r="PDC43" s="47"/>
      <c r="PDD43" s="47"/>
      <c r="PDE43" s="47"/>
      <c r="PDF43" s="47"/>
      <c r="PDG43" s="47"/>
      <c r="PDH43" s="47"/>
      <c r="PDI43" s="47"/>
      <c r="PDJ43" s="47"/>
      <c r="PDK43" s="47"/>
      <c r="PDL43" s="47"/>
      <c r="PDM43" s="47"/>
      <c r="PDN43" s="47"/>
      <c r="PDO43" s="47"/>
      <c r="PDP43" s="47"/>
      <c r="PDQ43" s="47"/>
      <c r="PDR43" s="47"/>
      <c r="PDS43" s="47"/>
      <c r="PDT43" s="47"/>
      <c r="PDU43" s="47"/>
      <c r="PDV43" s="47"/>
      <c r="PDW43" s="47"/>
      <c r="PDX43" s="47"/>
      <c r="PDY43" s="47"/>
      <c r="PDZ43" s="47"/>
      <c r="PEA43" s="47"/>
      <c r="PEB43" s="47"/>
      <c r="PEC43" s="47"/>
      <c r="PED43" s="47"/>
      <c r="PEE43" s="47"/>
      <c r="PEF43" s="47"/>
      <c r="PEG43" s="47"/>
      <c r="PEH43" s="47"/>
      <c r="PEI43" s="47"/>
      <c r="PEJ43" s="47"/>
      <c r="PEK43" s="47"/>
      <c r="PEL43" s="47"/>
      <c r="PEM43" s="47"/>
      <c r="PEN43" s="47"/>
      <c r="PEO43" s="47"/>
      <c r="PEP43" s="47"/>
      <c r="PEQ43" s="47"/>
      <c r="PER43" s="47"/>
      <c r="PES43" s="47"/>
      <c r="PET43" s="47"/>
      <c r="PEU43" s="47"/>
      <c r="PEV43" s="47"/>
      <c r="PEW43" s="47"/>
      <c r="PEX43" s="47"/>
      <c r="PEY43" s="47"/>
      <c r="PEZ43" s="47"/>
      <c r="PFA43" s="47"/>
      <c r="PFB43" s="47"/>
      <c r="PFC43" s="47"/>
      <c r="PFD43" s="47"/>
      <c r="PFE43" s="47"/>
      <c r="PFF43" s="47"/>
      <c r="PFG43" s="47"/>
      <c r="PFH43" s="47"/>
      <c r="PFI43" s="47"/>
      <c r="PFJ43" s="47"/>
      <c r="PFK43" s="47"/>
      <c r="PFL43" s="47"/>
      <c r="PFM43" s="47"/>
      <c r="PFN43" s="47"/>
      <c r="PFO43" s="47"/>
      <c r="PFP43" s="47"/>
      <c r="PFQ43" s="47"/>
      <c r="PFR43" s="47"/>
      <c r="PFS43" s="47"/>
      <c r="PFT43" s="47"/>
      <c r="PFU43" s="47"/>
      <c r="PFV43" s="47"/>
      <c r="PFW43" s="47"/>
      <c r="PFX43" s="47"/>
      <c r="PFY43" s="47"/>
      <c r="PFZ43" s="47"/>
      <c r="PGA43" s="47"/>
      <c r="PGB43" s="47"/>
      <c r="PGC43" s="47"/>
      <c r="PGD43" s="47"/>
      <c r="PGE43" s="47"/>
      <c r="PGF43" s="47"/>
      <c r="PGG43" s="47"/>
      <c r="PGH43" s="47"/>
      <c r="PGI43" s="47"/>
      <c r="PGJ43" s="47"/>
      <c r="PGK43" s="47"/>
      <c r="PGL43" s="47"/>
      <c r="PGM43" s="47"/>
      <c r="PGN43" s="47"/>
      <c r="PGO43" s="47"/>
      <c r="PGP43" s="47"/>
      <c r="PGQ43" s="47"/>
      <c r="PGR43" s="47"/>
      <c r="PGS43" s="47"/>
      <c r="PGT43" s="47"/>
      <c r="PGU43" s="47"/>
      <c r="PGV43" s="47"/>
      <c r="PGW43" s="47"/>
      <c r="PGX43" s="47"/>
      <c r="PGY43" s="47"/>
      <c r="PGZ43" s="47"/>
      <c r="PHA43" s="47"/>
      <c r="PHB43" s="47"/>
      <c r="PHC43" s="47"/>
      <c r="PHD43" s="47"/>
      <c r="PHE43" s="47"/>
      <c r="PHF43" s="47"/>
      <c r="PHG43" s="47"/>
      <c r="PHH43" s="47"/>
      <c r="PHI43" s="47"/>
      <c r="PHJ43" s="47"/>
      <c r="PHK43" s="47"/>
      <c r="PHL43" s="47"/>
      <c r="PHM43" s="47"/>
      <c r="PHN43" s="47"/>
      <c r="PHO43" s="47"/>
      <c r="PHP43" s="47"/>
      <c r="PHQ43" s="47"/>
      <c r="PHR43" s="47"/>
      <c r="PHS43" s="47"/>
      <c r="PHT43" s="47"/>
      <c r="PHU43" s="47"/>
      <c r="PHV43" s="47"/>
      <c r="PHW43" s="47"/>
      <c r="PHX43" s="47"/>
      <c r="PHY43" s="47"/>
      <c r="PHZ43" s="47"/>
      <c r="PIA43" s="47"/>
      <c r="PIB43" s="47"/>
      <c r="PIC43" s="47"/>
      <c r="PID43" s="47"/>
      <c r="PIE43" s="47"/>
      <c r="PIF43" s="47"/>
      <c r="PIG43" s="47"/>
      <c r="PIH43" s="47"/>
      <c r="PII43" s="47"/>
      <c r="PIJ43" s="47"/>
      <c r="PIK43" s="47"/>
      <c r="PIL43" s="47"/>
      <c r="PIM43" s="47"/>
      <c r="PIN43" s="47"/>
      <c r="PIO43" s="47"/>
      <c r="PIP43" s="47"/>
      <c r="PIQ43" s="47"/>
      <c r="PIR43" s="47"/>
      <c r="PIS43" s="47"/>
      <c r="PIT43" s="47"/>
      <c r="PIU43" s="47"/>
      <c r="PIV43" s="47"/>
      <c r="PIW43" s="47"/>
      <c r="PIX43" s="47"/>
      <c r="PIY43" s="47"/>
      <c r="PIZ43" s="47"/>
      <c r="PJA43" s="47"/>
      <c r="PJB43" s="47"/>
      <c r="PJC43" s="47"/>
      <c r="PJD43" s="47"/>
      <c r="PJE43" s="47"/>
      <c r="PJF43" s="47"/>
      <c r="PJG43" s="47"/>
      <c r="PJH43" s="47"/>
      <c r="PJI43" s="47"/>
      <c r="PJJ43" s="47"/>
      <c r="PJK43" s="47"/>
      <c r="PJL43" s="47"/>
      <c r="PJM43" s="47"/>
      <c r="PJN43" s="47"/>
      <c r="PJO43" s="47"/>
      <c r="PJP43" s="47"/>
      <c r="PJQ43" s="47"/>
      <c r="PJR43" s="47"/>
      <c r="PJS43" s="47"/>
      <c r="PJT43" s="47"/>
      <c r="PJU43" s="47"/>
      <c r="PJV43" s="47"/>
      <c r="PJW43" s="47"/>
      <c r="PJX43" s="47"/>
      <c r="PJY43" s="47"/>
      <c r="PJZ43" s="47"/>
      <c r="PKA43" s="47"/>
      <c r="PKB43" s="47"/>
      <c r="PKC43" s="47"/>
      <c r="PKD43" s="47"/>
      <c r="PKE43" s="47"/>
      <c r="PKF43" s="47"/>
      <c r="PKG43" s="47"/>
      <c r="PKH43" s="47"/>
      <c r="PKI43" s="47"/>
      <c r="PKJ43" s="47"/>
      <c r="PKK43" s="47"/>
      <c r="PKL43" s="47"/>
      <c r="PKM43" s="47"/>
      <c r="PKN43" s="47"/>
      <c r="PKO43" s="47"/>
      <c r="PKP43" s="47"/>
      <c r="PKQ43" s="47"/>
      <c r="PKR43" s="47"/>
      <c r="PKS43" s="47"/>
      <c r="PKT43" s="47"/>
      <c r="PKU43" s="47"/>
      <c r="PKV43" s="47"/>
      <c r="PKW43" s="47"/>
      <c r="PKX43" s="47"/>
      <c r="PKY43" s="47"/>
      <c r="PKZ43" s="47"/>
      <c r="PLA43" s="47"/>
      <c r="PLB43" s="47"/>
      <c r="PLC43" s="47"/>
      <c r="PLD43" s="47"/>
      <c r="PLE43" s="47"/>
      <c r="PLF43" s="47"/>
      <c r="PLG43" s="47"/>
      <c r="PLH43" s="47"/>
      <c r="PLI43" s="47"/>
      <c r="PLJ43" s="47"/>
      <c r="PLK43" s="47"/>
      <c r="PLL43" s="47"/>
      <c r="PLM43" s="47"/>
      <c r="PLN43" s="47"/>
      <c r="PLO43" s="47"/>
      <c r="PLP43" s="47"/>
      <c r="PLQ43" s="47"/>
      <c r="PLR43" s="47"/>
      <c r="PLS43" s="47"/>
      <c r="PLT43" s="47"/>
      <c r="PLU43" s="47"/>
      <c r="PLV43" s="47"/>
      <c r="PLW43" s="47"/>
      <c r="PLX43" s="47"/>
      <c r="PLY43" s="47"/>
      <c r="PLZ43" s="47"/>
      <c r="PMA43" s="47"/>
      <c r="PMB43" s="47"/>
      <c r="PMC43" s="47"/>
      <c r="PMD43" s="47"/>
      <c r="PME43" s="47"/>
      <c r="PMF43" s="47"/>
      <c r="PMG43" s="47"/>
      <c r="PMH43" s="47"/>
      <c r="PMI43" s="47"/>
      <c r="PMJ43" s="47"/>
      <c r="PMK43" s="47"/>
      <c r="PML43" s="47"/>
      <c r="PMM43" s="47"/>
      <c r="PMN43" s="47"/>
      <c r="PMO43" s="47"/>
      <c r="PMP43" s="47"/>
      <c r="PMQ43" s="47"/>
      <c r="PMR43" s="47"/>
      <c r="PMS43" s="47"/>
      <c r="PMT43" s="47"/>
      <c r="PMU43" s="47"/>
      <c r="PMV43" s="47"/>
      <c r="PMW43" s="47"/>
      <c r="PMX43" s="47"/>
      <c r="PMY43" s="47"/>
      <c r="PMZ43" s="47"/>
      <c r="PNA43" s="47"/>
      <c r="PNB43" s="47"/>
      <c r="PNC43" s="47"/>
      <c r="PND43" s="47"/>
      <c r="PNE43" s="47"/>
      <c r="PNF43" s="47"/>
      <c r="PNG43" s="47"/>
      <c r="PNH43" s="47"/>
      <c r="PNI43" s="47"/>
      <c r="PNJ43" s="47"/>
      <c r="PNK43" s="47"/>
      <c r="PNL43" s="47"/>
      <c r="PNM43" s="47"/>
      <c r="PNN43" s="47"/>
      <c r="PNO43" s="47"/>
      <c r="PNP43" s="47"/>
      <c r="PNQ43" s="47"/>
      <c r="PNR43" s="47"/>
      <c r="PNS43" s="47"/>
      <c r="PNT43" s="47"/>
      <c r="PNU43" s="47"/>
      <c r="PNV43" s="47"/>
      <c r="PNW43" s="47"/>
      <c r="PNX43" s="47"/>
      <c r="PNY43" s="47"/>
      <c r="PNZ43" s="47"/>
      <c r="POA43" s="47"/>
      <c r="POB43" s="47"/>
      <c r="POC43" s="47"/>
      <c r="POD43" s="47"/>
      <c r="POE43" s="47"/>
      <c r="POF43" s="47"/>
      <c r="POG43" s="47"/>
      <c r="POH43" s="47"/>
      <c r="POI43" s="47"/>
      <c r="POJ43" s="47"/>
      <c r="POK43" s="47"/>
      <c r="POL43" s="47"/>
      <c r="POM43" s="47"/>
      <c r="PON43" s="47"/>
      <c r="POO43" s="47"/>
      <c r="POP43" s="47"/>
      <c r="POQ43" s="47"/>
      <c r="POR43" s="47"/>
      <c r="POS43" s="47"/>
      <c r="POT43" s="47"/>
      <c r="POU43" s="47"/>
      <c r="POV43" s="47"/>
      <c r="POW43" s="47"/>
      <c r="POX43" s="47"/>
      <c r="POY43" s="47"/>
      <c r="POZ43" s="47"/>
      <c r="PPA43" s="47"/>
      <c r="PPB43" s="47"/>
      <c r="PPC43" s="47"/>
      <c r="PPD43" s="47"/>
      <c r="PPE43" s="47"/>
      <c r="PPF43" s="47"/>
      <c r="PPG43" s="47"/>
      <c r="PPH43" s="47"/>
      <c r="PPI43" s="47"/>
      <c r="PPJ43" s="47"/>
      <c r="PPK43" s="47"/>
      <c r="PPL43" s="47"/>
      <c r="PPM43" s="47"/>
      <c r="PPN43" s="47"/>
      <c r="PPO43" s="47"/>
      <c r="PPP43" s="47"/>
      <c r="PPQ43" s="47"/>
      <c r="PPR43" s="47"/>
      <c r="PPS43" s="47"/>
      <c r="PPT43" s="47"/>
      <c r="PPU43" s="47"/>
      <c r="PPV43" s="47"/>
      <c r="PPW43" s="47"/>
      <c r="PPX43" s="47"/>
      <c r="PPY43" s="47"/>
      <c r="PPZ43" s="47"/>
      <c r="PQA43" s="47"/>
      <c r="PQB43" s="47"/>
      <c r="PQC43" s="47"/>
      <c r="PQD43" s="47"/>
      <c r="PQE43" s="47"/>
      <c r="PQF43" s="47"/>
      <c r="PQG43" s="47"/>
      <c r="PQH43" s="47"/>
      <c r="PQI43" s="47"/>
      <c r="PQJ43" s="47"/>
      <c r="PQK43" s="47"/>
      <c r="PQL43" s="47"/>
      <c r="PQM43" s="47"/>
      <c r="PQN43" s="47"/>
      <c r="PQO43" s="47"/>
      <c r="PQP43" s="47"/>
      <c r="PQQ43" s="47"/>
      <c r="PQR43" s="47"/>
      <c r="PQS43" s="47"/>
      <c r="PQT43" s="47"/>
      <c r="PQU43" s="47"/>
      <c r="PQV43" s="47"/>
      <c r="PQW43" s="47"/>
      <c r="PQX43" s="47"/>
      <c r="PQY43" s="47"/>
      <c r="PQZ43" s="47"/>
      <c r="PRA43" s="47"/>
      <c r="PRB43" s="47"/>
      <c r="PRC43" s="47"/>
      <c r="PRD43" s="47"/>
      <c r="PRE43" s="47"/>
      <c r="PRF43" s="47"/>
      <c r="PRG43" s="47"/>
      <c r="PRH43" s="47"/>
      <c r="PRI43" s="47"/>
      <c r="PRJ43" s="47"/>
      <c r="PRK43" s="47"/>
      <c r="PRL43" s="47"/>
      <c r="PRM43" s="47"/>
      <c r="PRN43" s="47"/>
      <c r="PRO43" s="47"/>
      <c r="PRP43" s="47"/>
      <c r="PRQ43" s="47"/>
      <c r="PRR43" s="47"/>
      <c r="PRS43" s="47"/>
      <c r="PRT43" s="47"/>
      <c r="PRU43" s="47"/>
      <c r="PRV43" s="47"/>
      <c r="PRW43" s="47"/>
      <c r="PRX43" s="47"/>
      <c r="PRY43" s="47"/>
      <c r="PRZ43" s="47"/>
      <c r="PSA43" s="47"/>
      <c r="PSB43" s="47"/>
      <c r="PSC43" s="47"/>
      <c r="PSD43" s="47"/>
      <c r="PSE43" s="47"/>
      <c r="PSF43" s="47"/>
      <c r="PSG43" s="47"/>
      <c r="PSH43" s="47"/>
      <c r="PSI43" s="47"/>
      <c r="PSJ43" s="47"/>
      <c r="PSK43" s="47"/>
      <c r="PSL43" s="47"/>
      <c r="PSM43" s="47"/>
      <c r="PSN43" s="47"/>
      <c r="PSO43" s="47"/>
      <c r="PSP43" s="47"/>
      <c r="PSQ43" s="47"/>
      <c r="PSR43" s="47"/>
      <c r="PSS43" s="47"/>
      <c r="PST43" s="47"/>
      <c r="PSU43" s="47"/>
      <c r="PSV43" s="47"/>
      <c r="PSW43" s="47"/>
      <c r="PSX43" s="47"/>
      <c r="PSY43" s="47"/>
      <c r="PSZ43" s="47"/>
      <c r="PTA43" s="47"/>
      <c r="PTB43" s="47"/>
      <c r="PTC43" s="47"/>
      <c r="PTD43" s="47"/>
      <c r="PTE43" s="47"/>
      <c r="PTF43" s="47"/>
      <c r="PTG43" s="47"/>
      <c r="PTH43" s="47"/>
      <c r="PTI43" s="47"/>
      <c r="PTJ43" s="47"/>
      <c r="PTK43" s="47"/>
      <c r="PTL43" s="47"/>
      <c r="PTM43" s="47"/>
      <c r="PTN43" s="47"/>
      <c r="PTO43" s="47"/>
      <c r="PTP43" s="47"/>
      <c r="PTQ43" s="47"/>
      <c r="PTR43" s="47"/>
      <c r="PTS43" s="47"/>
      <c r="PTT43" s="47"/>
      <c r="PTU43" s="47"/>
      <c r="PTV43" s="47"/>
      <c r="PTW43" s="47"/>
      <c r="PTX43" s="47"/>
      <c r="PTY43" s="47"/>
      <c r="PTZ43" s="47"/>
      <c r="PUA43" s="47"/>
      <c r="PUB43" s="47"/>
      <c r="PUC43" s="47"/>
      <c r="PUD43" s="47"/>
      <c r="PUE43" s="47"/>
      <c r="PUF43" s="47"/>
      <c r="PUG43" s="47"/>
      <c r="PUH43" s="47"/>
      <c r="PUI43" s="47"/>
      <c r="PUJ43" s="47"/>
      <c r="PUK43" s="47"/>
      <c r="PUL43" s="47"/>
      <c r="PUM43" s="47"/>
      <c r="PUN43" s="47"/>
      <c r="PUO43" s="47"/>
      <c r="PUP43" s="47"/>
      <c r="PUQ43" s="47"/>
      <c r="PUR43" s="47"/>
      <c r="PUS43" s="47"/>
      <c r="PUT43" s="47"/>
      <c r="PUU43" s="47"/>
      <c r="PUV43" s="47"/>
      <c r="PUW43" s="47"/>
      <c r="PUX43" s="47"/>
      <c r="PUY43" s="47"/>
      <c r="PUZ43" s="47"/>
      <c r="PVA43" s="47"/>
      <c r="PVB43" s="47"/>
      <c r="PVC43" s="47"/>
      <c r="PVD43" s="47"/>
      <c r="PVE43" s="47"/>
      <c r="PVF43" s="47"/>
      <c r="PVG43" s="47"/>
      <c r="PVH43" s="47"/>
      <c r="PVI43" s="47"/>
      <c r="PVJ43" s="47"/>
      <c r="PVK43" s="47"/>
      <c r="PVL43" s="47"/>
      <c r="PVM43" s="47"/>
      <c r="PVN43" s="47"/>
      <c r="PVO43" s="47"/>
      <c r="PVP43" s="47"/>
      <c r="PVQ43" s="47"/>
      <c r="PVR43" s="47"/>
      <c r="PVS43" s="47"/>
      <c r="PVT43" s="47"/>
      <c r="PVU43" s="47"/>
      <c r="PVV43" s="47"/>
      <c r="PVW43" s="47"/>
      <c r="PVX43" s="47"/>
      <c r="PVY43" s="47"/>
      <c r="PVZ43" s="47"/>
      <c r="PWA43" s="47"/>
      <c r="PWB43" s="47"/>
      <c r="PWC43" s="47"/>
      <c r="PWD43" s="47"/>
      <c r="PWE43" s="47"/>
      <c r="PWF43" s="47"/>
      <c r="PWG43" s="47"/>
      <c r="PWH43" s="47"/>
      <c r="PWI43" s="47"/>
      <c r="PWJ43" s="47"/>
      <c r="PWK43" s="47"/>
      <c r="PWL43" s="47"/>
      <c r="PWM43" s="47"/>
      <c r="PWN43" s="47"/>
      <c r="PWO43" s="47"/>
      <c r="PWP43" s="47"/>
      <c r="PWQ43" s="47"/>
      <c r="PWR43" s="47"/>
      <c r="PWS43" s="47"/>
      <c r="PWT43" s="47"/>
      <c r="PWU43" s="47"/>
      <c r="PWV43" s="47"/>
      <c r="PWW43" s="47"/>
      <c r="PWX43" s="47"/>
      <c r="PWY43" s="47"/>
      <c r="PWZ43" s="47"/>
      <c r="PXA43" s="47"/>
      <c r="PXB43" s="47"/>
      <c r="PXC43" s="47"/>
      <c r="PXD43" s="47"/>
      <c r="PXE43" s="47"/>
      <c r="PXF43" s="47"/>
      <c r="PXG43" s="47"/>
      <c r="PXH43" s="47"/>
      <c r="PXI43" s="47"/>
      <c r="PXJ43" s="47"/>
      <c r="PXK43" s="47"/>
      <c r="PXL43" s="47"/>
      <c r="PXM43" s="47"/>
      <c r="PXN43" s="47"/>
      <c r="PXO43" s="47"/>
      <c r="PXP43" s="47"/>
      <c r="PXQ43" s="47"/>
      <c r="PXR43" s="47"/>
      <c r="PXS43" s="47"/>
      <c r="PXT43" s="47"/>
      <c r="PXU43" s="47"/>
      <c r="PXV43" s="47"/>
      <c r="PXW43" s="47"/>
      <c r="PXX43" s="47"/>
      <c r="PXY43" s="47"/>
      <c r="PXZ43" s="47"/>
      <c r="PYA43" s="47"/>
      <c r="PYB43" s="47"/>
      <c r="PYC43" s="47"/>
      <c r="PYD43" s="47"/>
      <c r="PYE43" s="47"/>
      <c r="PYF43" s="47"/>
      <c r="PYG43" s="47"/>
      <c r="PYH43" s="47"/>
      <c r="PYI43" s="47"/>
      <c r="PYJ43" s="47"/>
      <c r="PYK43" s="47"/>
      <c r="PYL43" s="47"/>
      <c r="PYM43" s="47"/>
      <c r="PYN43" s="47"/>
      <c r="PYO43" s="47"/>
      <c r="PYP43" s="47"/>
      <c r="PYQ43" s="47"/>
      <c r="PYR43" s="47"/>
      <c r="PYS43" s="47"/>
      <c r="PYT43" s="47"/>
      <c r="PYU43" s="47"/>
      <c r="PYV43" s="47"/>
      <c r="PYW43" s="47"/>
      <c r="PYX43" s="47"/>
      <c r="PYY43" s="47"/>
      <c r="PYZ43" s="47"/>
      <c r="PZA43" s="47"/>
      <c r="PZB43" s="47"/>
      <c r="PZC43" s="47"/>
      <c r="PZD43" s="47"/>
      <c r="PZE43" s="47"/>
      <c r="PZF43" s="47"/>
      <c r="PZG43" s="47"/>
      <c r="PZH43" s="47"/>
      <c r="PZI43" s="47"/>
      <c r="PZJ43" s="47"/>
      <c r="PZK43" s="47"/>
      <c r="PZL43" s="47"/>
      <c r="PZM43" s="47"/>
      <c r="PZN43" s="47"/>
      <c r="PZO43" s="47"/>
      <c r="PZP43" s="47"/>
      <c r="PZQ43" s="47"/>
      <c r="PZR43" s="47"/>
      <c r="PZS43" s="47"/>
      <c r="PZT43" s="47"/>
      <c r="PZU43" s="47"/>
      <c r="PZV43" s="47"/>
      <c r="PZW43" s="47"/>
      <c r="PZX43" s="47"/>
      <c r="PZY43" s="47"/>
      <c r="PZZ43" s="47"/>
      <c r="QAA43" s="47"/>
      <c r="QAB43" s="47"/>
      <c r="QAC43" s="47"/>
      <c r="QAD43" s="47"/>
      <c r="QAE43" s="47"/>
      <c r="QAF43" s="47"/>
      <c r="QAG43" s="47"/>
      <c r="QAH43" s="47"/>
      <c r="QAI43" s="47"/>
      <c r="QAJ43" s="47"/>
      <c r="QAK43" s="47"/>
      <c r="QAL43" s="47"/>
      <c r="QAM43" s="47"/>
      <c r="QAN43" s="47"/>
      <c r="QAO43" s="47"/>
      <c r="QAP43" s="47"/>
      <c r="QAQ43" s="47"/>
      <c r="QAR43" s="47"/>
      <c r="QAS43" s="47"/>
      <c r="QAT43" s="47"/>
      <c r="QAU43" s="47"/>
      <c r="QAV43" s="47"/>
      <c r="QAW43" s="47"/>
      <c r="QAX43" s="47"/>
      <c r="QAY43" s="47"/>
      <c r="QAZ43" s="47"/>
      <c r="QBA43" s="47"/>
      <c r="QBB43" s="47"/>
      <c r="QBC43" s="47"/>
      <c r="QBD43" s="47"/>
      <c r="QBE43" s="47"/>
      <c r="QBF43" s="47"/>
      <c r="QBG43" s="47"/>
      <c r="QBH43" s="47"/>
      <c r="QBI43" s="47"/>
      <c r="QBJ43" s="47"/>
      <c r="QBK43" s="47"/>
      <c r="QBL43" s="47"/>
      <c r="QBM43" s="47"/>
      <c r="QBN43" s="47"/>
      <c r="QBO43" s="47"/>
      <c r="QBP43" s="47"/>
      <c r="QBQ43" s="47"/>
      <c r="QBR43" s="47"/>
      <c r="QBS43" s="47"/>
      <c r="QBT43" s="47"/>
      <c r="QBU43" s="47"/>
      <c r="QBV43" s="47"/>
      <c r="QBW43" s="47"/>
      <c r="QBX43" s="47"/>
      <c r="QBY43" s="47"/>
      <c r="QBZ43" s="47"/>
      <c r="QCA43" s="47"/>
      <c r="QCB43" s="47"/>
      <c r="QCC43" s="47"/>
      <c r="QCD43" s="47"/>
      <c r="QCE43" s="47"/>
      <c r="QCF43" s="47"/>
      <c r="QCG43" s="47"/>
      <c r="QCH43" s="47"/>
      <c r="QCI43" s="47"/>
      <c r="QCJ43" s="47"/>
      <c r="QCK43" s="47"/>
      <c r="QCL43" s="47"/>
      <c r="QCM43" s="47"/>
      <c r="QCN43" s="47"/>
      <c r="QCO43" s="47"/>
      <c r="QCP43" s="47"/>
      <c r="QCQ43" s="47"/>
      <c r="QCR43" s="47"/>
      <c r="QCS43" s="47"/>
      <c r="QCT43" s="47"/>
      <c r="QCU43" s="47"/>
      <c r="QCV43" s="47"/>
      <c r="QCW43" s="47"/>
      <c r="QCX43" s="47"/>
      <c r="QCY43" s="47"/>
      <c r="QCZ43" s="47"/>
      <c r="QDA43" s="47"/>
      <c r="QDB43" s="47"/>
      <c r="QDC43" s="47"/>
      <c r="QDD43" s="47"/>
      <c r="QDE43" s="47"/>
      <c r="QDF43" s="47"/>
      <c r="QDG43" s="47"/>
      <c r="QDH43" s="47"/>
      <c r="QDI43" s="47"/>
      <c r="QDJ43" s="47"/>
      <c r="QDK43" s="47"/>
      <c r="QDL43" s="47"/>
      <c r="QDM43" s="47"/>
      <c r="QDN43" s="47"/>
      <c r="QDO43" s="47"/>
      <c r="QDP43" s="47"/>
      <c r="QDQ43" s="47"/>
      <c r="QDR43" s="47"/>
      <c r="QDS43" s="47"/>
      <c r="QDT43" s="47"/>
      <c r="QDU43" s="47"/>
      <c r="QDV43" s="47"/>
      <c r="QDW43" s="47"/>
      <c r="QDX43" s="47"/>
      <c r="QDY43" s="47"/>
      <c r="QDZ43" s="47"/>
      <c r="QEA43" s="47"/>
      <c r="QEB43" s="47"/>
      <c r="QEC43" s="47"/>
      <c r="QED43" s="47"/>
      <c r="QEE43" s="47"/>
      <c r="QEF43" s="47"/>
      <c r="QEG43" s="47"/>
      <c r="QEH43" s="47"/>
      <c r="QEI43" s="47"/>
      <c r="QEJ43" s="47"/>
      <c r="QEK43" s="47"/>
      <c r="QEL43" s="47"/>
      <c r="QEM43" s="47"/>
      <c r="QEN43" s="47"/>
      <c r="QEO43" s="47"/>
      <c r="QEP43" s="47"/>
      <c r="QEQ43" s="47"/>
      <c r="QER43" s="47"/>
      <c r="QES43" s="47"/>
      <c r="QET43" s="47"/>
      <c r="QEU43" s="47"/>
      <c r="QEV43" s="47"/>
      <c r="QEW43" s="47"/>
      <c r="QEX43" s="47"/>
      <c r="QEY43" s="47"/>
      <c r="QEZ43" s="47"/>
      <c r="QFA43" s="47"/>
      <c r="QFB43" s="47"/>
      <c r="QFC43" s="47"/>
      <c r="QFD43" s="47"/>
      <c r="QFE43" s="47"/>
      <c r="QFF43" s="47"/>
      <c r="QFG43" s="47"/>
      <c r="QFH43" s="47"/>
      <c r="QFI43" s="47"/>
      <c r="QFJ43" s="47"/>
      <c r="QFK43" s="47"/>
      <c r="QFL43" s="47"/>
      <c r="QFM43" s="47"/>
      <c r="QFN43" s="47"/>
      <c r="QFO43" s="47"/>
      <c r="QFP43" s="47"/>
      <c r="QFQ43" s="47"/>
      <c r="QFR43" s="47"/>
      <c r="QFS43" s="47"/>
      <c r="QFT43" s="47"/>
      <c r="QFU43" s="47"/>
      <c r="QFV43" s="47"/>
      <c r="QFW43" s="47"/>
      <c r="QFX43" s="47"/>
      <c r="QFY43" s="47"/>
      <c r="QFZ43" s="47"/>
      <c r="QGA43" s="47"/>
      <c r="QGB43" s="47"/>
      <c r="QGC43" s="47"/>
      <c r="QGD43" s="47"/>
      <c r="QGE43" s="47"/>
      <c r="QGF43" s="47"/>
      <c r="QGG43" s="47"/>
      <c r="QGH43" s="47"/>
      <c r="QGI43" s="47"/>
      <c r="QGJ43" s="47"/>
      <c r="QGK43" s="47"/>
      <c r="QGL43" s="47"/>
      <c r="QGM43" s="47"/>
      <c r="QGN43" s="47"/>
      <c r="QGO43" s="47"/>
      <c r="QGP43" s="47"/>
      <c r="QGQ43" s="47"/>
      <c r="QGR43" s="47"/>
      <c r="QGS43" s="47"/>
      <c r="QGT43" s="47"/>
      <c r="QGU43" s="47"/>
      <c r="QGV43" s="47"/>
      <c r="QGW43" s="47"/>
      <c r="QGX43" s="47"/>
      <c r="QGY43" s="47"/>
      <c r="QGZ43" s="47"/>
      <c r="QHA43" s="47"/>
      <c r="QHB43" s="47"/>
      <c r="QHC43" s="47"/>
      <c r="QHD43" s="47"/>
      <c r="QHE43" s="47"/>
      <c r="QHF43" s="47"/>
      <c r="QHG43" s="47"/>
      <c r="QHH43" s="47"/>
      <c r="QHI43" s="47"/>
      <c r="QHJ43" s="47"/>
      <c r="QHK43" s="47"/>
      <c r="QHL43" s="47"/>
      <c r="QHM43" s="47"/>
      <c r="QHN43" s="47"/>
      <c r="QHO43" s="47"/>
      <c r="QHP43" s="47"/>
      <c r="QHQ43" s="47"/>
      <c r="QHR43" s="47"/>
      <c r="QHS43" s="47"/>
      <c r="QHT43" s="47"/>
      <c r="QHU43" s="47"/>
      <c r="QHV43" s="47"/>
      <c r="QHW43" s="47"/>
      <c r="QHX43" s="47"/>
      <c r="QHY43" s="47"/>
      <c r="QHZ43" s="47"/>
      <c r="QIA43" s="47"/>
      <c r="QIB43" s="47"/>
      <c r="QIC43" s="47"/>
      <c r="QID43" s="47"/>
      <c r="QIE43" s="47"/>
      <c r="QIF43" s="47"/>
      <c r="QIG43" s="47"/>
      <c r="QIH43" s="47"/>
      <c r="QII43" s="47"/>
      <c r="QIJ43" s="47"/>
      <c r="QIK43" s="47"/>
      <c r="QIL43" s="47"/>
      <c r="QIM43" s="47"/>
      <c r="QIN43" s="47"/>
      <c r="QIO43" s="47"/>
      <c r="QIP43" s="47"/>
      <c r="QIQ43" s="47"/>
      <c r="QIR43" s="47"/>
      <c r="QIS43" s="47"/>
      <c r="QIT43" s="47"/>
      <c r="QIU43" s="47"/>
      <c r="QIV43" s="47"/>
      <c r="QIW43" s="47"/>
      <c r="QIX43" s="47"/>
      <c r="QIY43" s="47"/>
      <c r="QIZ43" s="47"/>
      <c r="QJA43" s="47"/>
      <c r="QJB43" s="47"/>
      <c r="QJC43" s="47"/>
      <c r="QJD43" s="47"/>
      <c r="QJE43" s="47"/>
      <c r="QJF43" s="47"/>
      <c r="QJG43" s="47"/>
      <c r="QJH43" s="47"/>
      <c r="QJI43" s="47"/>
      <c r="QJJ43" s="47"/>
      <c r="QJK43" s="47"/>
      <c r="QJL43" s="47"/>
      <c r="QJM43" s="47"/>
      <c r="QJN43" s="47"/>
      <c r="QJO43" s="47"/>
      <c r="QJP43" s="47"/>
      <c r="QJQ43" s="47"/>
      <c r="QJR43" s="47"/>
      <c r="QJS43" s="47"/>
      <c r="QJT43" s="47"/>
      <c r="QJU43" s="47"/>
      <c r="QJV43" s="47"/>
      <c r="QJW43" s="47"/>
      <c r="QJX43" s="47"/>
      <c r="QJY43" s="47"/>
      <c r="QJZ43" s="47"/>
      <c r="QKA43" s="47"/>
      <c r="QKB43" s="47"/>
      <c r="QKC43" s="47"/>
      <c r="QKD43" s="47"/>
      <c r="QKE43" s="47"/>
      <c r="QKF43" s="47"/>
      <c r="QKG43" s="47"/>
      <c r="QKH43" s="47"/>
      <c r="QKI43" s="47"/>
      <c r="QKJ43" s="47"/>
      <c r="QKK43" s="47"/>
      <c r="QKL43" s="47"/>
      <c r="QKM43" s="47"/>
      <c r="QKN43" s="47"/>
      <c r="QKO43" s="47"/>
      <c r="QKP43" s="47"/>
      <c r="QKQ43" s="47"/>
      <c r="QKR43" s="47"/>
      <c r="QKS43" s="47"/>
      <c r="QKT43" s="47"/>
      <c r="QKU43" s="47"/>
      <c r="QKV43" s="47"/>
      <c r="QKW43" s="47"/>
      <c r="QKX43" s="47"/>
      <c r="QKY43" s="47"/>
      <c r="QKZ43" s="47"/>
      <c r="QLA43" s="47"/>
      <c r="QLB43" s="47"/>
      <c r="QLC43" s="47"/>
      <c r="QLD43" s="47"/>
      <c r="QLE43" s="47"/>
      <c r="QLF43" s="47"/>
      <c r="QLG43" s="47"/>
      <c r="QLH43" s="47"/>
      <c r="QLI43" s="47"/>
      <c r="QLJ43" s="47"/>
      <c r="QLK43" s="47"/>
      <c r="QLL43" s="47"/>
      <c r="QLM43" s="47"/>
      <c r="QLN43" s="47"/>
      <c r="QLO43" s="47"/>
      <c r="QLP43" s="47"/>
      <c r="QLQ43" s="47"/>
      <c r="QLR43" s="47"/>
      <c r="QLS43" s="47"/>
      <c r="QLT43" s="47"/>
      <c r="QLU43" s="47"/>
      <c r="QLV43" s="47"/>
      <c r="QLW43" s="47"/>
      <c r="QLX43" s="47"/>
      <c r="QLY43" s="47"/>
      <c r="QLZ43" s="47"/>
      <c r="QMA43" s="47"/>
      <c r="QMB43" s="47"/>
      <c r="QMC43" s="47"/>
      <c r="QMD43" s="47"/>
      <c r="QME43" s="47"/>
      <c r="QMF43" s="47"/>
      <c r="QMG43" s="47"/>
      <c r="QMH43" s="47"/>
      <c r="QMI43" s="47"/>
      <c r="QMJ43" s="47"/>
      <c r="QMK43" s="47"/>
      <c r="QML43" s="47"/>
      <c r="QMM43" s="47"/>
      <c r="QMN43" s="47"/>
      <c r="QMO43" s="47"/>
      <c r="QMP43" s="47"/>
      <c r="QMQ43" s="47"/>
      <c r="QMR43" s="47"/>
      <c r="QMS43" s="47"/>
      <c r="QMT43" s="47"/>
      <c r="QMU43" s="47"/>
      <c r="QMV43" s="47"/>
      <c r="QMW43" s="47"/>
      <c r="QMX43" s="47"/>
      <c r="QMY43" s="47"/>
      <c r="QMZ43" s="47"/>
      <c r="QNA43" s="47"/>
      <c r="QNB43" s="47"/>
      <c r="QNC43" s="47"/>
      <c r="QND43" s="47"/>
      <c r="QNE43" s="47"/>
      <c r="QNF43" s="47"/>
      <c r="QNG43" s="47"/>
      <c r="QNH43" s="47"/>
      <c r="QNI43" s="47"/>
      <c r="QNJ43" s="47"/>
      <c r="QNK43" s="47"/>
      <c r="QNL43" s="47"/>
      <c r="QNM43" s="47"/>
      <c r="QNN43" s="47"/>
      <c r="QNO43" s="47"/>
      <c r="QNP43" s="47"/>
      <c r="QNQ43" s="47"/>
      <c r="QNR43" s="47"/>
      <c r="QNS43" s="47"/>
      <c r="QNT43" s="47"/>
      <c r="QNU43" s="47"/>
      <c r="QNV43" s="47"/>
      <c r="QNW43" s="47"/>
      <c r="QNX43" s="47"/>
      <c r="QNY43" s="47"/>
      <c r="QNZ43" s="47"/>
      <c r="QOA43" s="47"/>
      <c r="QOB43" s="47"/>
      <c r="QOC43" s="47"/>
      <c r="QOD43" s="47"/>
      <c r="QOE43" s="47"/>
      <c r="QOF43" s="47"/>
      <c r="QOG43" s="47"/>
      <c r="QOH43" s="47"/>
      <c r="QOI43" s="47"/>
      <c r="QOJ43" s="47"/>
      <c r="QOK43" s="47"/>
      <c r="QOL43" s="47"/>
      <c r="QOM43" s="47"/>
      <c r="QON43" s="47"/>
      <c r="QOO43" s="47"/>
      <c r="QOP43" s="47"/>
      <c r="QOQ43" s="47"/>
      <c r="QOR43" s="47"/>
      <c r="QOS43" s="47"/>
      <c r="QOT43" s="47"/>
      <c r="QOU43" s="47"/>
      <c r="QOV43" s="47"/>
      <c r="QOW43" s="47"/>
      <c r="QOX43" s="47"/>
      <c r="QOY43" s="47"/>
      <c r="QOZ43" s="47"/>
      <c r="QPA43" s="47"/>
      <c r="QPB43" s="47"/>
      <c r="QPC43" s="47"/>
      <c r="QPD43" s="47"/>
      <c r="QPE43" s="47"/>
      <c r="QPF43" s="47"/>
      <c r="QPG43" s="47"/>
      <c r="QPH43" s="47"/>
      <c r="QPI43" s="47"/>
      <c r="QPJ43" s="47"/>
      <c r="QPK43" s="47"/>
      <c r="QPL43" s="47"/>
      <c r="QPM43" s="47"/>
      <c r="QPN43" s="47"/>
      <c r="QPO43" s="47"/>
      <c r="QPP43" s="47"/>
      <c r="QPQ43" s="47"/>
      <c r="QPR43" s="47"/>
      <c r="QPS43" s="47"/>
      <c r="QPT43" s="47"/>
      <c r="QPU43" s="47"/>
      <c r="QPV43" s="47"/>
      <c r="QPW43" s="47"/>
      <c r="QPX43" s="47"/>
      <c r="QPY43" s="47"/>
      <c r="QPZ43" s="47"/>
      <c r="QQA43" s="47"/>
      <c r="QQB43" s="47"/>
      <c r="QQC43" s="47"/>
      <c r="QQD43" s="47"/>
      <c r="QQE43" s="47"/>
      <c r="QQF43" s="47"/>
      <c r="QQG43" s="47"/>
      <c r="QQH43" s="47"/>
      <c r="QQI43" s="47"/>
      <c r="QQJ43" s="47"/>
      <c r="QQK43" s="47"/>
      <c r="QQL43" s="47"/>
      <c r="QQM43" s="47"/>
      <c r="QQN43" s="47"/>
      <c r="QQO43" s="47"/>
      <c r="QQP43" s="47"/>
      <c r="QQQ43" s="47"/>
      <c r="QQR43" s="47"/>
      <c r="QQS43" s="47"/>
      <c r="QQT43" s="47"/>
      <c r="QQU43" s="47"/>
      <c r="QQV43" s="47"/>
      <c r="QQW43" s="47"/>
      <c r="QQX43" s="47"/>
      <c r="QQY43" s="47"/>
      <c r="QQZ43" s="47"/>
      <c r="QRA43" s="47"/>
      <c r="QRB43" s="47"/>
      <c r="QRC43" s="47"/>
      <c r="QRD43" s="47"/>
      <c r="QRE43" s="47"/>
      <c r="QRF43" s="47"/>
      <c r="QRG43" s="47"/>
      <c r="QRH43" s="47"/>
      <c r="QRI43" s="47"/>
      <c r="QRJ43" s="47"/>
      <c r="QRK43" s="47"/>
      <c r="QRL43" s="47"/>
      <c r="QRM43" s="47"/>
      <c r="QRN43" s="47"/>
      <c r="QRO43" s="47"/>
      <c r="QRP43" s="47"/>
      <c r="QRQ43" s="47"/>
      <c r="QRR43" s="47"/>
      <c r="QRS43" s="47"/>
      <c r="QRT43" s="47"/>
      <c r="QRU43" s="47"/>
      <c r="QRV43" s="47"/>
      <c r="QRW43" s="47"/>
      <c r="QRX43" s="47"/>
      <c r="QRY43" s="47"/>
      <c r="QRZ43" s="47"/>
      <c r="QSA43" s="47"/>
      <c r="QSB43" s="47"/>
      <c r="QSC43" s="47"/>
      <c r="QSD43" s="47"/>
      <c r="QSE43" s="47"/>
      <c r="QSF43" s="47"/>
      <c r="QSG43" s="47"/>
      <c r="QSH43" s="47"/>
      <c r="QSI43" s="47"/>
      <c r="QSJ43" s="47"/>
      <c r="QSK43" s="47"/>
      <c r="QSL43" s="47"/>
      <c r="QSM43" s="47"/>
      <c r="QSN43" s="47"/>
      <c r="QSO43" s="47"/>
      <c r="QSP43" s="47"/>
      <c r="QSQ43" s="47"/>
      <c r="QSR43" s="47"/>
      <c r="QSS43" s="47"/>
      <c r="QST43" s="47"/>
      <c r="QSU43" s="47"/>
      <c r="QSV43" s="47"/>
      <c r="QSW43" s="47"/>
      <c r="QSX43" s="47"/>
      <c r="QSY43" s="47"/>
      <c r="QSZ43" s="47"/>
      <c r="QTA43" s="47"/>
      <c r="QTB43" s="47"/>
      <c r="QTC43" s="47"/>
      <c r="QTD43" s="47"/>
      <c r="QTE43" s="47"/>
      <c r="QTF43" s="47"/>
      <c r="QTG43" s="47"/>
      <c r="QTH43" s="47"/>
      <c r="QTI43" s="47"/>
      <c r="QTJ43" s="47"/>
      <c r="QTK43" s="47"/>
      <c r="QTL43" s="47"/>
      <c r="QTM43" s="47"/>
      <c r="QTN43" s="47"/>
      <c r="QTO43" s="47"/>
      <c r="QTP43" s="47"/>
      <c r="QTQ43" s="47"/>
      <c r="QTR43" s="47"/>
      <c r="QTS43" s="47"/>
      <c r="QTT43" s="47"/>
      <c r="QTU43" s="47"/>
      <c r="QTV43" s="47"/>
      <c r="QTW43" s="47"/>
      <c r="QTX43" s="47"/>
      <c r="QTY43" s="47"/>
      <c r="QTZ43" s="47"/>
      <c r="QUA43" s="47"/>
      <c r="QUB43" s="47"/>
      <c r="QUC43" s="47"/>
      <c r="QUD43" s="47"/>
      <c r="QUE43" s="47"/>
      <c r="QUF43" s="47"/>
      <c r="QUG43" s="47"/>
      <c r="QUH43" s="47"/>
      <c r="QUI43" s="47"/>
      <c r="QUJ43" s="47"/>
      <c r="QUK43" s="47"/>
      <c r="QUL43" s="47"/>
      <c r="QUM43" s="47"/>
      <c r="QUN43" s="47"/>
      <c r="QUO43" s="47"/>
      <c r="QUP43" s="47"/>
      <c r="QUQ43" s="47"/>
      <c r="QUR43" s="47"/>
      <c r="QUS43" s="47"/>
      <c r="QUT43" s="47"/>
      <c r="QUU43" s="47"/>
      <c r="QUV43" s="47"/>
      <c r="QUW43" s="47"/>
      <c r="QUX43" s="47"/>
      <c r="QUY43" s="47"/>
      <c r="QUZ43" s="47"/>
      <c r="QVA43" s="47"/>
      <c r="QVB43" s="47"/>
      <c r="QVC43" s="47"/>
      <c r="QVD43" s="47"/>
      <c r="QVE43" s="47"/>
      <c r="QVF43" s="47"/>
      <c r="QVG43" s="47"/>
      <c r="QVH43" s="47"/>
      <c r="QVI43" s="47"/>
      <c r="QVJ43" s="47"/>
      <c r="QVK43" s="47"/>
      <c r="QVL43" s="47"/>
      <c r="QVM43" s="47"/>
      <c r="QVN43" s="47"/>
      <c r="QVO43" s="47"/>
      <c r="QVP43" s="47"/>
      <c r="QVQ43" s="47"/>
      <c r="QVR43" s="47"/>
      <c r="QVS43" s="47"/>
      <c r="QVT43" s="47"/>
      <c r="QVU43" s="47"/>
      <c r="QVV43" s="47"/>
      <c r="QVW43" s="47"/>
      <c r="QVX43" s="47"/>
      <c r="QVY43" s="47"/>
      <c r="QVZ43" s="47"/>
      <c r="QWA43" s="47"/>
      <c r="QWB43" s="47"/>
      <c r="QWC43" s="47"/>
      <c r="QWD43" s="47"/>
      <c r="QWE43" s="47"/>
      <c r="QWF43" s="47"/>
      <c r="QWG43" s="47"/>
      <c r="QWH43" s="47"/>
      <c r="QWI43" s="47"/>
      <c r="QWJ43" s="47"/>
      <c r="QWK43" s="47"/>
      <c r="QWL43" s="47"/>
      <c r="QWM43" s="47"/>
      <c r="QWN43" s="47"/>
      <c r="QWO43" s="47"/>
      <c r="QWP43" s="47"/>
      <c r="QWQ43" s="47"/>
      <c r="QWR43" s="47"/>
      <c r="QWS43" s="47"/>
      <c r="QWT43" s="47"/>
      <c r="QWU43" s="47"/>
      <c r="QWV43" s="47"/>
      <c r="QWW43" s="47"/>
      <c r="QWX43" s="47"/>
      <c r="QWY43" s="47"/>
      <c r="QWZ43" s="47"/>
      <c r="QXA43" s="47"/>
      <c r="QXB43" s="47"/>
      <c r="QXC43" s="47"/>
      <c r="QXD43" s="47"/>
      <c r="QXE43" s="47"/>
      <c r="QXF43" s="47"/>
      <c r="QXG43" s="47"/>
      <c r="QXH43" s="47"/>
      <c r="QXI43" s="47"/>
      <c r="QXJ43" s="47"/>
      <c r="QXK43" s="47"/>
      <c r="QXL43" s="47"/>
      <c r="QXM43" s="47"/>
      <c r="QXN43" s="47"/>
      <c r="QXO43" s="47"/>
      <c r="QXP43" s="47"/>
      <c r="QXQ43" s="47"/>
      <c r="QXR43" s="47"/>
      <c r="QXS43" s="47"/>
      <c r="QXT43" s="47"/>
      <c r="QXU43" s="47"/>
      <c r="QXV43" s="47"/>
      <c r="QXW43" s="47"/>
      <c r="QXX43" s="47"/>
      <c r="QXY43" s="47"/>
      <c r="QXZ43" s="47"/>
      <c r="QYA43" s="47"/>
      <c r="QYB43" s="47"/>
      <c r="QYC43" s="47"/>
      <c r="QYD43" s="47"/>
      <c r="QYE43" s="47"/>
      <c r="QYF43" s="47"/>
      <c r="QYG43" s="47"/>
      <c r="QYH43" s="47"/>
      <c r="QYI43" s="47"/>
      <c r="QYJ43" s="47"/>
      <c r="QYK43" s="47"/>
      <c r="QYL43" s="47"/>
      <c r="QYM43" s="47"/>
      <c r="QYN43" s="47"/>
      <c r="QYO43" s="47"/>
      <c r="QYP43" s="47"/>
      <c r="QYQ43" s="47"/>
      <c r="QYR43" s="47"/>
      <c r="QYS43" s="47"/>
      <c r="QYT43" s="47"/>
      <c r="QYU43" s="47"/>
      <c r="QYV43" s="47"/>
      <c r="QYW43" s="47"/>
      <c r="QYX43" s="47"/>
      <c r="QYY43" s="47"/>
      <c r="QYZ43" s="47"/>
      <c r="QZA43" s="47"/>
      <c r="QZB43" s="47"/>
      <c r="QZC43" s="47"/>
      <c r="QZD43" s="47"/>
      <c r="QZE43" s="47"/>
      <c r="QZF43" s="47"/>
      <c r="QZG43" s="47"/>
      <c r="QZH43" s="47"/>
      <c r="QZI43" s="47"/>
      <c r="QZJ43" s="47"/>
      <c r="QZK43" s="47"/>
      <c r="QZL43" s="47"/>
      <c r="QZM43" s="47"/>
      <c r="QZN43" s="47"/>
      <c r="QZO43" s="47"/>
      <c r="QZP43" s="47"/>
      <c r="QZQ43" s="47"/>
      <c r="QZR43" s="47"/>
      <c r="QZS43" s="47"/>
      <c r="QZT43" s="47"/>
      <c r="QZU43" s="47"/>
      <c r="QZV43" s="47"/>
      <c r="QZW43" s="47"/>
      <c r="QZX43" s="47"/>
      <c r="QZY43" s="47"/>
      <c r="QZZ43" s="47"/>
      <c r="RAA43" s="47"/>
      <c r="RAB43" s="47"/>
      <c r="RAC43" s="47"/>
      <c r="RAD43" s="47"/>
      <c r="RAE43" s="47"/>
      <c r="RAF43" s="47"/>
      <c r="RAG43" s="47"/>
      <c r="RAH43" s="47"/>
      <c r="RAI43" s="47"/>
      <c r="RAJ43" s="47"/>
      <c r="RAK43" s="47"/>
      <c r="RAL43" s="47"/>
      <c r="RAM43" s="47"/>
      <c r="RAN43" s="47"/>
      <c r="RAO43" s="47"/>
      <c r="RAP43" s="47"/>
      <c r="RAQ43" s="47"/>
      <c r="RAR43" s="47"/>
      <c r="RAS43" s="47"/>
      <c r="RAT43" s="47"/>
      <c r="RAU43" s="47"/>
      <c r="RAV43" s="47"/>
      <c r="RAW43" s="47"/>
      <c r="RAX43" s="47"/>
      <c r="RAY43" s="47"/>
      <c r="RAZ43" s="47"/>
      <c r="RBA43" s="47"/>
      <c r="RBB43" s="47"/>
      <c r="RBC43" s="47"/>
      <c r="RBD43" s="47"/>
      <c r="RBE43" s="47"/>
      <c r="RBF43" s="47"/>
      <c r="RBG43" s="47"/>
      <c r="RBH43" s="47"/>
      <c r="RBI43" s="47"/>
      <c r="RBJ43" s="47"/>
      <c r="RBK43" s="47"/>
      <c r="RBL43" s="47"/>
      <c r="RBM43" s="47"/>
      <c r="RBN43" s="47"/>
      <c r="RBO43" s="47"/>
      <c r="RBP43" s="47"/>
      <c r="RBQ43" s="47"/>
      <c r="RBR43" s="47"/>
      <c r="RBS43" s="47"/>
      <c r="RBT43" s="47"/>
      <c r="RBU43" s="47"/>
      <c r="RBV43" s="47"/>
      <c r="RBW43" s="47"/>
      <c r="RBX43" s="47"/>
      <c r="RBY43" s="47"/>
      <c r="RBZ43" s="47"/>
      <c r="RCA43" s="47"/>
      <c r="RCB43" s="47"/>
      <c r="RCC43" s="47"/>
      <c r="RCD43" s="47"/>
      <c r="RCE43" s="47"/>
      <c r="RCF43" s="47"/>
      <c r="RCG43" s="47"/>
      <c r="RCH43" s="47"/>
      <c r="RCI43" s="47"/>
      <c r="RCJ43" s="47"/>
      <c r="RCK43" s="47"/>
      <c r="RCL43" s="47"/>
      <c r="RCM43" s="47"/>
      <c r="RCN43" s="47"/>
      <c r="RCO43" s="47"/>
      <c r="RCP43" s="47"/>
      <c r="RCQ43" s="47"/>
      <c r="RCR43" s="47"/>
      <c r="RCS43" s="47"/>
      <c r="RCT43" s="47"/>
      <c r="RCU43" s="47"/>
      <c r="RCV43" s="47"/>
      <c r="RCW43" s="47"/>
      <c r="RCX43" s="47"/>
      <c r="RCY43" s="47"/>
      <c r="RCZ43" s="47"/>
      <c r="RDA43" s="47"/>
      <c r="RDB43" s="47"/>
      <c r="RDC43" s="47"/>
      <c r="RDD43" s="47"/>
      <c r="RDE43" s="47"/>
      <c r="RDF43" s="47"/>
      <c r="RDG43" s="47"/>
      <c r="RDH43" s="47"/>
      <c r="RDI43" s="47"/>
      <c r="RDJ43" s="47"/>
      <c r="RDK43" s="47"/>
      <c r="RDL43" s="47"/>
      <c r="RDM43" s="47"/>
      <c r="RDN43" s="47"/>
      <c r="RDO43" s="47"/>
      <c r="RDP43" s="47"/>
      <c r="RDQ43" s="47"/>
      <c r="RDR43" s="47"/>
      <c r="RDS43" s="47"/>
      <c r="RDT43" s="47"/>
      <c r="RDU43" s="47"/>
      <c r="RDV43" s="47"/>
      <c r="RDW43" s="47"/>
      <c r="RDX43" s="47"/>
      <c r="RDY43" s="47"/>
      <c r="RDZ43" s="47"/>
      <c r="REA43" s="47"/>
      <c r="REB43" s="47"/>
      <c r="REC43" s="47"/>
      <c r="RED43" s="47"/>
      <c r="REE43" s="47"/>
      <c r="REF43" s="47"/>
      <c r="REG43" s="47"/>
      <c r="REH43" s="47"/>
      <c r="REI43" s="47"/>
      <c r="REJ43" s="47"/>
      <c r="REK43" s="47"/>
      <c r="REL43" s="47"/>
      <c r="REM43" s="47"/>
      <c r="REN43" s="47"/>
      <c r="REO43" s="47"/>
      <c r="REP43" s="47"/>
      <c r="REQ43" s="47"/>
      <c r="RER43" s="47"/>
      <c r="RES43" s="47"/>
      <c r="RET43" s="47"/>
      <c r="REU43" s="47"/>
      <c r="REV43" s="47"/>
      <c r="REW43" s="47"/>
      <c r="REX43" s="47"/>
      <c r="REY43" s="47"/>
      <c r="REZ43" s="47"/>
      <c r="RFA43" s="47"/>
      <c r="RFB43" s="47"/>
      <c r="RFC43" s="47"/>
      <c r="RFD43" s="47"/>
      <c r="RFE43" s="47"/>
      <c r="RFF43" s="47"/>
      <c r="RFG43" s="47"/>
      <c r="RFH43" s="47"/>
      <c r="RFI43" s="47"/>
      <c r="RFJ43" s="47"/>
      <c r="RFK43" s="47"/>
      <c r="RFL43" s="47"/>
      <c r="RFM43" s="47"/>
      <c r="RFN43" s="47"/>
      <c r="RFO43" s="47"/>
      <c r="RFP43" s="47"/>
      <c r="RFQ43" s="47"/>
      <c r="RFR43" s="47"/>
      <c r="RFS43" s="47"/>
      <c r="RFT43" s="47"/>
      <c r="RFU43" s="47"/>
      <c r="RFV43" s="47"/>
      <c r="RFW43" s="47"/>
      <c r="RFX43" s="47"/>
      <c r="RFY43" s="47"/>
      <c r="RFZ43" s="47"/>
      <c r="RGA43" s="47"/>
      <c r="RGB43" s="47"/>
      <c r="RGC43" s="47"/>
      <c r="RGD43" s="47"/>
      <c r="RGE43" s="47"/>
      <c r="RGF43" s="47"/>
      <c r="RGG43" s="47"/>
      <c r="RGH43" s="47"/>
      <c r="RGI43" s="47"/>
      <c r="RGJ43" s="47"/>
      <c r="RGK43" s="47"/>
      <c r="RGL43" s="47"/>
      <c r="RGM43" s="47"/>
      <c r="RGN43" s="47"/>
      <c r="RGO43" s="47"/>
      <c r="RGP43" s="47"/>
      <c r="RGQ43" s="47"/>
      <c r="RGR43" s="47"/>
      <c r="RGS43" s="47"/>
      <c r="RGT43" s="47"/>
      <c r="RGU43" s="47"/>
      <c r="RGV43" s="47"/>
      <c r="RGW43" s="47"/>
      <c r="RGX43" s="47"/>
      <c r="RGY43" s="47"/>
      <c r="RGZ43" s="47"/>
      <c r="RHA43" s="47"/>
      <c r="RHB43" s="47"/>
      <c r="RHC43" s="47"/>
      <c r="RHD43" s="47"/>
      <c r="RHE43" s="47"/>
      <c r="RHF43" s="47"/>
      <c r="RHG43" s="47"/>
      <c r="RHH43" s="47"/>
      <c r="RHI43" s="47"/>
      <c r="RHJ43" s="47"/>
      <c r="RHK43" s="47"/>
      <c r="RHL43" s="47"/>
      <c r="RHM43" s="47"/>
      <c r="RHN43" s="47"/>
      <c r="RHO43" s="47"/>
      <c r="RHP43" s="47"/>
      <c r="RHQ43" s="47"/>
      <c r="RHR43" s="47"/>
      <c r="RHS43" s="47"/>
      <c r="RHT43" s="47"/>
      <c r="RHU43" s="47"/>
      <c r="RHV43" s="47"/>
      <c r="RHW43" s="47"/>
      <c r="RHX43" s="47"/>
      <c r="RHY43" s="47"/>
      <c r="RHZ43" s="47"/>
      <c r="RIA43" s="47"/>
      <c r="RIB43" s="47"/>
      <c r="RIC43" s="47"/>
      <c r="RID43" s="47"/>
      <c r="RIE43" s="47"/>
      <c r="RIF43" s="47"/>
      <c r="RIG43" s="47"/>
      <c r="RIH43" s="47"/>
      <c r="RII43" s="47"/>
      <c r="RIJ43" s="47"/>
      <c r="RIK43" s="47"/>
      <c r="RIL43" s="47"/>
      <c r="RIM43" s="47"/>
      <c r="RIN43" s="47"/>
      <c r="RIO43" s="47"/>
      <c r="RIP43" s="47"/>
      <c r="RIQ43" s="47"/>
      <c r="RIR43" s="47"/>
      <c r="RIS43" s="47"/>
      <c r="RIT43" s="47"/>
      <c r="RIU43" s="47"/>
      <c r="RIV43" s="47"/>
      <c r="RIW43" s="47"/>
      <c r="RIX43" s="47"/>
      <c r="RIY43" s="47"/>
      <c r="RIZ43" s="47"/>
      <c r="RJA43" s="47"/>
      <c r="RJB43" s="47"/>
      <c r="RJC43" s="47"/>
      <c r="RJD43" s="47"/>
      <c r="RJE43" s="47"/>
      <c r="RJF43" s="47"/>
      <c r="RJG43" s="47"/>
      <c r="RJH43" s="47"/>
      <c r="RJI43" s="47"/>
      <c r="RJJ43" s="47"/>
      <c r="RJK43" s="47"/>
      <c r="RJL43" s="47"/>
      <c r="RJM43" s="47"/>
      <c r="RJN43" s="47"/>
      <c r="RJO43" s="47"/>
      <c r="RJP43" s="47"/>
      <c r="RJQ43" s="47"/>
      <c r="RJR43" s="47"/>
      <c r="RJS43" s="47"/>
      <c r="RJT43" s="47"/>
      <c r="RJU43" s="47"/>
      <c r="RJV43" s="47"/>
      <c r="RJW43" s="47"/>
      <c r="RJX43" s="47"/>
      <c r="RJY43" s="47"/>
      <c r="RJZ43" s="47"/>
      <c r="RKA43" s="47"/>
      <c r="RKB43" s="47"/>
      <c r="RKC43" s="47"/>
      <c r="RKD43" s="47"/>
      <c r="RKE43" s="47"/>
      <c r="RKF43" s="47"/>
      <c r="RKG43" s="47"/>
      <c r="RKH43" s="47"/>
      <c r="RKI43" s="47"/>
      <c r="RKJ43" s="47"/>
      <c r="RKK43" s="47"/>
      <c r="RKL43" s="47"/>
      <c r="RKM43" s="47"/>
      <c r="RKN43" s="47"/>
      <c r="RKO43" s="47"/>
      <c r="RKP43" s="47"/>
      <c r="RKQ43" s="47"/>
      <c r="RKR43" s="47"/>
      <c r="RKS43" s="47"/>
      <c r="RKT43" s="47"/>
      <c r="RKU43" s="47"/>
      <c r="RKV43" s="47"/>
      <c r="RKW43" s="47"/>
      <c r="RKX43" s="47"/>
      <c r="RKY43" s="47"/>
      <c r="RKZ43" s="47"/>
      <c r="RLA43" s="47"/>
      <c r="RLB43" s="47"/>
      <c r="RLC43" s="47"/>
      <c r="RLD43" s="47"/>
      <c r="RLE43" s="47"/>
      <c r="RLF43" s="47"/>
      <c r="RLG43" s="47"/>
      <c r="RLH43" s="47"/>
      <c r="RLI43" s="47"/>
      <c r="RLJ43" s="47"/>
      <c r="RLK43" s="47"/>
      <c r="RLL43" s="47"/>
      <c r="RLM43" s="47"/>
      <c r="RLN43" s="47"/>
      <c r="RLO43" s="47"/>
      <c r="RLP43" s="47"/>
      <c r="RLQ43" s="47"/>
      <c r="RLR43" s="47"/>
      <c r="RLS43" s="47"/>
      <c r="RLT43" s="47"/>
      <c r="RLU43" s="47"/>
      <c r="RLV43" s="47"/>
      <c r="RLW43" s="47"/>
      <c r="RLX43" s="47"/>
      <c r="RLY43" s="47"/>
      <c r="RLZ43" s="47"/>
      <c r="RMA43" s="47"/>
      <c r="RMB43" s="47"/>
      <c r="RMC43" s="47"/>
      <c r="RMD43" s="47"/>
      <c r="RME43" s="47"/>
      <c r="RMF43" s="47"/>
      <c r="RMG43" s="47"/>
      <c r="RMH43" s="47"/>
      <c r="RMI43" s="47"/>
      <c r="RMJ43" s="47"/>
      <c r="RMK43" s="47"/>
      <c r="RML43" s="47"/>
      <c r="RMM43" s="47"/>
      <c r="RMN43" s="47"/>
      <c r="RMO43" s="47"/>
      <c r="RMP43" s="47"/>
      <c r="RMQ43" s="47"/>
      <c r="RMR43" s="47"/>
      <c r="RMS43" s="47"/>
      <c r="RMT43" s="47"/>
      <c r="RMU43" s="47"/>
      <c r="RMV43" s="47"/>
      <c r="RMW43" s="47"/>
      <c r="RMX43" s="47"/>
      <c r="RMY43" s="47"/>
      <c r="RMZ43" s="47"/>
      <c r="RNA43" s="47"/>
      <c r="RNB43" s="47"/>
      <c r="RNC43" s="47"/>
      <c r="RND43" s="47"/>
      <c r="RNE43" s="47"/>
      <c r="RNF43" s="47"/>
      <c r="RNG43" s="47"/>
      <c r="RNH43" s="47"/>
      <c r="RNI43" s="47"/>
      <c r="RNJ43" s="47"/>
      <c r="RNK43" s="47"/>
      <c r="RNL43" s="47"/>
      <c r="RNM43" s="47"/>
      <c r="RNN43" s="47"/>
      <c r="RNO43" s="47"/>
      <c r="RNP43" s="47"/>
      <c r="RNQ43" s="47"/>
      <c r="RNR43" s="47"/>
      <c r="RNS43" s="47"/>
      <c r="RNT43" s="47"/>
      <c r="RNU43" s="47"/>
      <c r="RNV43" s="47"/>
      <c r="RNW43" s="47"/>
      <c r="RNX43" s="47"/>
      <c r="RNY43" s="47"/>
      <c r="RNZ43" s="47"/>
      <c r="ROA43" s="47"/>
      <c r="ROB43" s="47"/>
      <c r="ROC43" s="47"/>
      <c r="ROD43" s="47"/>
      <c r="ROE43" s="47"/>
      <c r="ROF43" s="47"/>
      <c r="ROG43" s="47"/>
      <c r="ROH43" s="47"/>
      <c r="ROI43" s="47"/>
      <c r="ROJ43" s="47"/>
      <c r="ROK43" s="47"/>
      <c r="ROL43" s="47"/>
      <c r="ROM43" s="47"/>
      <c r="RON43" s="47"/>
      <c r="ROO43" s="47"/>
      <c r="ROP43" s="47"/>
      <c r="ROQ43" s="47"/>
      <c r="ROR43" s="47"/>
      <c r="ROS43" s="47"/>
      <c r="ROT43" s="47"/>
      <c r="ROU43" s="47"/>
      <c r="ROV43" s="47"/>
      <c r="ROW43" s="47"/>
      <c r="ROX43" s="47"/>
      <c r="ROY43" s="47"/>
      <c r="ROZ43" s="47"/>
      <c r="RPA43" s="47"/>
      <c r="RPB43" s="47"/>
      <c r="RPC43" s="47"/>
      <c r="RPD43" s="47"/>
      <c r="RPE43" s="47"/>
      <c r="RPF43" s="47"/>
      <c r="RPG43" s="47"/>
      <c r="RPH43" s="47"/>
      <c r="RPI43" s="47"/>
      <c r="RPJ43" s="47"/>
      <c r="RPK43" s="47"/>
      <c r="RPL43" s="47"/>
      <c r="RPM43" s="47"/>
      <c r="RPN43" s="47"/>
      <c r="RPO43" s="47"/>
      <c r="RPP43" s="47"/>
      <c r="RPQ43" s="47"/>
      <c r="RPR43" s="47"/>
      <c r="RPS43" s="47"/>
      <c r="RPT43" s="47"/>
      <c r="RPU43" s="47"/>
      <c r="RPV43" s="47"/>
      <c r="RPW43" s="47"/>
      <c r="RPX43" s="47"/>
      <c r="RPY43" s="47"/>
      <c r="RPZ43" s="47"/>
      <c r="RQA43" s="47"/>
      <c r="RQB43" s="47"/>
      <c r="RQC43" s="47"/>
      <c r="RQD43" s="47"/>
      <c r="RQE43" s="47"/>
      <c r="RQF43" s="47"/>
      <c r="RQG43" s="47"/>
      <c r="RQH43" s="47"/>
      <c r="RQI43" s="47"/>
      <c r="RQJ43" s="47"/>
      <c r="RQK43" s="47"/>
      <c r="RQL43" s="47"/>
      <c r="RQM43" s="47"/>
      <c r="RQN43" s="47"/>
      <c r="RQO43" s="47"/>
      <c r="RQP43" s="47"/>
      <c r="RQQ43" s="47"/>
      <c r="RQR43" s="47"/>
      <c r="RQS43" s="47"/>
      <c r="RQT43" s="47"/>
      <c r="RQU43" s="47"/>
      <c r="RQV43" s="47"/>
      <c r="RQW43" s="47"/>
      <c r="RQX43" s="47"/>
      <c r="RQY43" s="47"/>
      <c r="RQZ43" s="47"/>
      <c r="RRA43" s="47"/>
      <c r="RRB43" s="47"/>
      <c r="RRC43" s="47"/>
      <c r="RRD43" s="47"/>
      <c r="RRE43" s="47"/>
      <c r="RRF43" s="47"/>
      <c r="RRG43" s="47"/>
      <c r="RRH43" s="47"/>
      <c r="RRI43" s="47"/>
      <c r="RRJ43" s="47"/>
      <c r="RRK43" s="47"/>
      <c r="RRL43" s="47"/>
      <c r="RRM43" s="47"/>
      <c r="RRN43" s="47"/>
      <c r="RRO43" s="47"/>
      <c r="RRP43" s="47"/>
      <c r="RRQ43" s="47"/>
      <c r="RRR43" s="47"/>
      <c r="RRS43" s="47"/>
      <c r="RRT43" s="47"/>
      <c r="RRU43" s="47"/>
      <c r="RRV43" s="47"/>
      <c r="RRW43" s="47"/>
      <c r="RRX43" s="47"/>
      <c r="RRY43" s="47"/>
      <c r="RRZ43" s="47"/>
      <c r="RSA43" s="47"/>
      <c r="RSB43" s="47"/>
      <c r="RSC43" s="47"/>
      <c r="RSD43" s="47"/>
      <c r="RSE43" s="47"/>
      <c r="RSF43" s="47"/>
      <c r="RSG43" s="47"/>
      <c r="RSH43" s="47"/>
      <c r="RSI43" s="47"/>
      <c r="RSJ43" s="47"/>
      <c r="RSK43" s="47"/>
      <c r="RSL43" s="47"/>
      <c r="RSM43" s="47"/>
      <c r="RSN43" s="47"/>
      <c r="RSO43" s="47"/>
      <c r="RSP43" s="47"/>
      <c r="RSQ43" s="47"/>
      <c r="RSR43" s="47"/>
      <c r="RSS43" s="47"/>
      <c r="RST43" s="47"/>
      <c r="RSU43" s="47"/>
      <c r="RSV43" s="47"/>
      <c r="RSW43" s="47"/>
      <c r="RSX43" s="47"/>
      <c r="RSY43" s="47"/>
      <c r="RSZ43" s="47"/>
      <c r="RTA43" s="47"/>
      <c r="RTB43" s="47"/>
      <c r="RTC43" s="47"/>
      <c r="RTD43" s="47"/>
      <c r="RTE43" s="47"/>
      <c r="RTF43" s="47"/>
      <c r="RTG43" s="47"/>
      <c r="RTH43" s="47"/>
      <c r="RTI43" s="47"/>
      <c r="RTJ43" s="47"/>
      <c r="RTK43" s="47"/>
      <c r="RTL43" s="47"/>
      <c r="RTM43" s="47"/>
      <c r="RTN43" s="47"/>
      <c r="RTO43" s="47"/>
      <c r="RTP43" s="47"/>
      <c r="RTQ43" s="47"/>
      <c r="RTR43" s="47"/>
      <c r="RTS43" s="47"/>
      <c r="RTT43" s="47"/>
      <c r="RTU43" s="47"/>
      <c r="RTV43" s="47"/>
      <c r="RTW43" s="47"/>
      <c r="RTX43" s="47"/>
      <c r="RTY43" s="47"/>
      <c r="RTZ43" s="47"/>
      <c r="RUA43" s="47"/>
      <c r="RUB43" s="47"/>
      <c r="RUC43" s="47"/>
      <c r="RUD43" s="47"/>
      <c r="RUE43" s="47"/>
      <c r="RUF43" s="47"/>
      <c r="RUG43" s="47"/>
      <c r="RUH43" s="47"/>
      <c r="RUI43" s="47"/>
      <c r="RUJ43" s="47"/>
      <c r="RUK43" s="47"/>
      <c r="RUL43" s="47"/>
      <c r="RUM43" s="47"/>
      <c r="RUN43" s="47"/>
      <c r="RUO43" s="47"/>
      <c r="RUP43" s="47"/>
      <c r="RUQ43" s="47"/>
      <c r="RUR43" s="47"/>
      <c r="RUS43" s="47"/>
      <c r="RUT43" s="47"/>
      <c r="RUU43" s="47"/>
      <c r="RUV43" s="47"/>
      <c r="RUW43" s="47"/>
      <c r="RUX43" s="47"/>
      <c r="RUY43" s="47"/>
      <c r="RUZ43" s="47"/>
      <c r="RVA43" s="47"/>
      <c r="RVB43" s="47"/>
      <c r="RVC43" s="47"/>
      <c r="RVD43" s="47"/>
      <c r="RVE43" s="47"/>
      <c r="RVF43" s="47"/>
      <c r="RVG43" s="47"/>
      <c r="RVH43" s="47"/>
      <c r="RVI43" s="47"/>
      <c r="RVJ43" s="47"/>
      <c r="RVK43" s="47"/>
      <c r="RVL43" s="47"/>
      <c r="RVM43" s="47"/>
      <c r="RVN43" s="47"/>
      <c r="RVO43" s="47"/>
      <c r="RVP43" s="47"/>
      <c r="RVQ43" s="47"/>
      <c r="RVR43" s="47"/>
      <c r="RVS43" s="47"/>
      <c r="RVT43" s="47"/>
      <c r="RVU43" s="47"/>
      <c r="RVV43" s="47"/>
      <c r="RVW43" s="47"/>
      <c r="RVX43" s="47"/>
      <c r="RVY43" s="47"/>
      <c r="RVZ43" s="47"/>
      <c r="RWA43" s="47"/>
      <c r="RWB43" s="47"/>
      <c r="RWC43" s="47"/>
      <c r="RWD43" s="47"/>
      <c r="RWE43" s="47"/>
      <c r="RWF43" s="47"/>
      <c r="RWG43" s="47"/>
      <c r="RWH43" s="47"/>
      <c r="RWI43" s="47"/>
      <c r="RWJ43" s="47"/>
      <c r="RWK43" s="47"/>
      <c r="RWL43" s="47"/>
      <c r="RWM43" s="47"/>
      <c r="RWN43" s="47"/>
      <c r="RWO43" s="47"/>
      <c r="RWP43" s="47"/>
      <c r="RWQ43" s="47"/>
      <c r="RWR43" s="47"/>
      <c r="RWS43" s="47"/>
      <c r="RWT43" s="47"/>
      <c r="RWU43" s="47"/>
      <c r="RWV43" s="47"/>
      <c r="RWW43" s="47"/>
      <c r="RWX43" s="47"/>
      <c r="RWY43" s="47"/>
      <c r="RWZ43" s="47"/>
      <c r="RXA43" s="47"/>
      <c r="RXB43" s="47"/>
      <c r="RXC43" s="47"/>
      <c r="RXD43" s="47"/>
      <c r="RXE43" s="47"/>
      <c r="RXF43" s="47"/>
      <c r="RXG43" s="47"/>
      <c r="RXH43" s="47"/>
      <c r="RXI43" s="47"/>
      <c r="RXJ43" s="47"/>
      <c r="RXK43" s="47"/>
      <c r="RXL43" s="47"/>
      <c r="RXM43" s="47"/>
      <c r="RXN43" s="47"/>
      <c r="RXO43" s="47"/>
      <c r="RXP43" s="47"/>
      <c r="RXQ43" s="47"/>
      <c r="RXR43" s="47"/>
      <c r="RXS43" s="47"/>
      <c r="RXT43" s="47"/>
      <c r="RXU43" s="47"/>
      <c r="RXV43" s="47"/>
      <c r="RXW43" s="47"/>
      <c r="RXX43" s="47"/>
      <c r="RXY43" s="47"/>
      <c r="RXZ43" s="47"/>
      <c r="RYA43" s="47"/>
      <c r="RYB43" s="47"/>
      <c r="RYC43" s="47"/>
      <c r="RYD43" s="47"/>
      <c r="RYE43" s="47"/>
      <c r="RYF43" s="47"/>
      <c r="RYG43" s="47"/>
      <c r="RYH43" s="47"/>
      <c r="RYI43" s="47"/>
      <c r="RYJ43" s="47"/>
      <c r="RYK43" s="47"/>
      <c r="RYL43" s="47"/>
      <c r="RYM43" s="47"/>
      <c r="RYN43" s="47"/>
      <c r="RYO43" s="47"/>
      <c r="RYP43" s="47"/>
      <c r="RYQ43" s="47"/>
      <c r="RYR43" s="47"/>
      <c r="RYS43" s="47"/>
      <c r="RYT43" s="47"/>
      <c r="RYU43" s="47"/>
      <c r="RYV43" s="47"/>
      <c r="RYW43" s="47"/>
      <c r="RYX43" s="47"/>
      <c r="RYY43" s="47"/>
      <c r="RYZ43" s="47"/>
      <c r="RZA43" s="47"/>
      <c r="RZB43" s="47"/>
      <c r="RZC43" s="47"/>
      <c r="RZD43" s="47"/>
      <c r="RZE43" s="47"/>
      <c r="RZF43" s="47"/>
      <c r="RZG43" s="47"/>
      <c r="RZH43" s="47"/>
      <c r="RZI43" s="47"/>
      <c r="RZJ43" s="47"/>
      <c r="RZK43" s="47"/>
      <c r="RZL43" s="47"/>
      <c r="RZM43" s="47"/>
      <c r="RZN43" s="47"/>
      <c r="RZO43" s="47"/>
      <c r="RZP43" s="47"/>
      <c r="RZQ43" s="47"/>
      <c r="RZR43" s="47"/>
      <c r="RZS43" s="47"/>
      <c r="RZT43" s="47"/>
      <c r="RZU43" s="47"/>
      <c r="RZV43" s="47"/>
      <c r="RZW43" s="47"/>
      <c r="RZX43" s="47"/>
      <c r="RZY43" s="47"/>
      <c r="RZZ43" s="47"/>
      <c r="SAA43" s="47"/>
      <c r="SAB43" s="47"/>
      <c r="SAC43" s="47"/>
      <c r="SAD43" s="47"/>
      <c r="SAE43" s="47"/>
      <c r="SAF43" s="47"/>
      <c r="SAG43" s="47"/>
      <c r="SAH43" s="47"/>
      <c r="SAI43" s="47"/>
      <c r="SAJ43" s="47"/>
      <c r="SAK43" s="47"/>
      <c r="SAL43" s="47"/>
      <c r="SAM43" s="47"/>
      <c r="SAN43" s="47"/>
      <c r="SAO43" s="47"/>
      <c r="SAP43" s="47"/>
      <c r="SAQ43" s="47"/>
      <c r="SAR43" s="47"/>
      <c r="SAS43" s="47"/>
      <c r="SAT43" s="47"/>
      <c r="SAU43" s="47"/>
      <c r="SAV43" s="47"/>
      <c r="SAW43" s="47"/>
      <c r="SAX43" s="47"/>
      <c r="SAY43" s="47"/>
      <c r="SAZ43" s="47"/>
      <c r="SBA43" s="47"/>
      <c r="SBB43" s="47"/>
      <c r="SBC43" s="47"/>
      <c r="SBD43" s="47"/>
      <c r="SBE43" s="47"/>
      <c r="SBF43" s="47"/>
      <c r="SBG43" s="47"/>
      <c r="SBH43" s="47"/>
      <c r="SBI43" s="47"/>
      <c r="SBJ43" s="47"/>
      <c r="SBK43" s="47"/>
      <c r="SBL43" s="47"/>
      <c r="SBM43" s="47"/>
      <c r="SBN43" s="47"/>
      <c r="SBO43" s="47"/>
      <c r="SBP43" s="47"/>
      <c r="SBQ43" s="47"/>
      <c r="SBR43" s="47"/>
      <c r="SBS43" s="47"/>
      <c r="SBT43" s="47"/>
      <c r="SBU43" s="47"/>
      <c r="SBV43" s="47"/>
      <c r="SBW43" s="47"/>
      <c r="SBX43" s="47"/>
      <c r="SBY43" s="47"/>
      <c r="SBZ43" s="47"/>
      <c r="SCA43" s="47"/>
      <c r="SCB43" s="47"/>
      <c r="SCC43" s="47"/>
      <c r="SCD43" s="47"/>
      <c r="SCE43" s="47"/>
      <c r="SCF43" s="47"/>
      <c r="SCG43" s="47"/>
      <c r="SCH43" s="47"/>
      <c r="SCI43" s="47"/>
      <c r="SCJ43" s="47"/>
      <c r="SCK43" s="47"/>
      <c r="SCL43" s="47"/>
      <c r="SCM43" s="47"/>
      <c r="SCN43" s="47"/>
      <c r="SCO43" s="47"/>
      <c r="SCP43" s="47"/>
      <c r="SCQ43" s="47"/>
      <c r="SCR43" s="47"/>
      <c r="SCS43" s="47"/>
      <c r="SCT43" s="47"/>
      <c r="SCU43" s="47"/>
      <c r="SCV43" s="47"/>
      <c r="SCW43" s="47"/>
      <c r="SCX43" s="47"/>
      <c r="SCY43" s="47"/>
      <c r="SCZ43" s="47"/>
      <c r="SDA43" s="47"/>
      <c r="SDB43" s="47"/>
      <c r="SDC43" s="47"/>
      <c r="SDD43" s="47"/>
      <c r="SDE43" s="47"/>
      <c r="SDF43" s="47"/>
      <c r="SDG43" s="47"/>
      <c r="SDH43" s="47"/>
      <c r="SDI43" s="47"/>
      <c r="SDJ43" s="47"/>
      <c r="SDK43" s="47"/>
      <c r="SDL43" s="47"/>
      <c r="SDM43" s="47"/>
      <c r="SDN43" s="47"/>
      <c r="SDO43" s="47"/>
      <c r="SDP43" s="47"/>
      <c r="SDQ43" s="47"/>
      <c r="SDR43" s="47"/>
      <c r="SDS43" s="47"/>
      <c r="SDT43" s="47"/>
      <c r="SDU43" s="47"/>
      <c r="SDV43" s="47"/>
      <c r="SDW43" s="47"/>
      <c r="SDX43" s="47"/>
      <c r="SDY43" s="47"/>
      <c r="SDZ43" s="47"/>
      <c r="SEA43" s="47"/>
      <c r="SEB43" s="47"/>
      <c r="SEC43" s="47"/>
      <c r="SED43" s="47"/>
      <c r="SEE43" s="47"/>
      <c r="SEF43" s="47"/>
      <c r="SEG43" s="47"/>
      <c r="SEH43" s="47"/>
      <c r="SEI43" s="47"/>
      <c r="SEJ43" s="47"/>
      <c r="SEK43" s="47"/>
      <c r="SEL43" s="47"/>
      <c r="SEM43" s="47"/>
      <c r="SEN43" s="47"/>
      <c r="SEO43" s="47"/>
      <c r="SEP43" s="47"/>
      <c r="SEQ43" s="47"/>
      <c r="SER43" s="47"/>
      <c r="SES43" s="47"/>
      <c r="SET43" s="47"/>
      <c r="SEU43" s="47"/>
      <c r="SEV43" s="47"/>
      <c r="SEW43" s="47"/>
      <c r="SEX43" s="47"/>
      <c r="SEY43" s="47"/>
      <c r="SEZ43" s="47"/>
      <c r="SFA43" s="47"/>
      <c r="SFB43" s="47"/>
      <c r="SFC43" s="47"/>
      <c r="SFD43" s="47"/>
      <c r="SFE43" s="47"/>
      <c r="SFF43" s="47"/>
      <c r="SFG43" s="47"/>
      <c r="SFH43" s="47"/>
      <c r="SFI43" s="47"/>
      <c r="SFJ43" s="47"/>
      <c r="SFK43" s="47"/>
      <c r="SFL43" s="47"/>
      <c r="SFM43" s="47"/>
      <c r="SFN43" s="47"/>
      <c r="SFO43" s="47"/>
      <c r="SFP43" s="47"/>
      <c r="SFQ43" s="47"/>
      <c r="SFR43" s="47"/>
      <c r="SFS43" s="47"/>
      <c r="SFT43" s="47"/>
      <c r="SFU43" s="47"/>
      <c r="SFV43" s="47"/>
      <c r="SFW43" s="47"/>
      <c r="SFX43" s="47"/>
      <c r="SFY43" s="47"/>
      <c r="SFZ43" s="47"/>
      <c r="SGA43" s="47"/>
      <c r="SGB43" s="47"/>
      <c r="SGC43" s="47"/>
      <c r="SGD43" s="47"/>
      <c r="SGE43" s="47"/>
      <c r="SGF43" s="47"/>
      <c r="SGG43" s="47"/>
      <c r="SGH43" s="47"/>
      <c r="SGI43" s="47"/>
      <c r="SGJ43" s="47"/>
      <c r="SGK43" s="47"/>
      <c r="SGL43" s="47"/>
      <c r="SGM43" s="47"/>
      <c r="SGN43" s="47"/>
      <c r="SGO43" s="47"/>
      <c r="SGP43" s="47"/>
      <c r="SGQ43" s="47"/>
      <c r="SGR43" s="47"/>
      <c r="SGS43" s="47"/>
      <c r="SGT43" s="47"/>
      <c r="SGU43" s="47"/>
      <c r="SGV43" s="47"/>
      <c r="SGW43" s="47"/>
      <c r="SGX43" s="47"/>
      <c r="SGY43" s="47"/>
      <c r="SGZ43" s="47"/>
      <c r="SHA43" s="47"/>
      <c r="SHB43" s="47"/>
      <c r="SHC43" s="47"/>
      <c r="SHD43" s="47"/>
      <c r="SHE43" s="47"/>
      <c r="SHF43" s="47"/>
      <c r="SHG43" s="47"/>
      <c r="SHH43" s="47"/>
      <c r="SHI43" s="47"/>
      <c r="SHJ43" s="47"/>
      <c r="SHK43" s="47"/>
      <c r="SHL43" s="47"/>
      <c r="SHM43" s="47"/>
      <c r="SHN43" s="47"/>
      <c r="SHO43" s="47"/>
      <c r="SHP43" s="47"/>
      <c r="SHQ43" s="47"/>
      <c r="SHR43" s="47"/>
      <c r="SHS43" s="47"/>
      <c r="SHT43" s="47"/>
      <c r="SHU43" s="47"/>
      <c r="SHV43" s="47"/>
      <c r="SHW43" s="47"/>
      <c r="SHX43" s="47"/>
      <c r="SHY43" s="47"/>
      <c r="SHZ43" s="47"/>
      <c r="SIA43" s="47"/>
      <c r="SIB43" s="47"/>
      <c r="SIC43" s="47"/>
      <c r="SID43" s="47"/>
      <c r="SIE43" s="47"/>
      <c r="SIF43" s="47"/>
      <c r="SIG43" s="47"/>
      <c r="SIH43" s="47"/>
      <c r="SII43" s="47"/>
      <c r="SIJ43" s="47"/>
      <c r="SIK43" s="47"/>
      <c r="SIL43" s="47"/>
      <c r="SIM43" s="47"/>
      <c r="SIN43" s="47"/>
      <c r="SIO43" s="47"/>
      <c r="SIP43" s="47"/>
      <c r="SIQ43" s="47"/>
      <c r="SIR43" s="47"/>
      <c r="SIS43" s="47"/>
      <c r="SIT43" s="47"/>
      <c r="SIU43" s="47"/>
      <c r="SIV43" s="47"/>
      <c r="SIW43" s="47"/>
      <c r="SIX43" s="47"/>
      <c r="SIY43" s="47"/>
      <c r="SIZ43" s="47"/>
      <c r="SJA43" s="47"/>
      <c r="SJB43" s="47"/>
      <c r="SJC43" s="47"/>
      <c r="SJD43" s="47"/>
      <c r="SJE43" s="47"/>
      <c r="SJF43" s="47"/>
      <c r="SJG43" s="47"/>
      <c r="SJH43" s="47"/>
      <c r="SJI43" s="47"/>
      <c r="SJJ43" s="47"/>
      <c r="SJK43" s="47"/>
      <c r="SJL43" s="47"/>
      <c r="SJM43" s="47"/>
      <c r="SJN43" s="47"/>
      <c r="SJO43" s="47"/>
      <c r="SJP43" s="47"/>
      <c r="SJQ43" s="47"/>
      <c r="SJR43" s="47"/>
      <c r="SJS43" s="47"/>
      <c r="SJT43" s="47"/>
      <c r="SJU43" s="47"/>
      <c r="SJV43" s="47"/>
      <c r="SJW43" s="47"/>
      <c r="SJX43" s="47"/>
      <c r="SJY43" s="47"/>
      <c r="SJZ43" s="47"/>
      <c r="SKA43" s="47"/>
      <c r="SKB43" s="47"/>
      <c r="SKC43" s="47"/>
      <c r="SKD43" s="47"/>
      <c r="SKE43" s="47"/>
      <c r="SKF43" s="47"/>
      <c r="SKG43" s="47"/>
      <c r="SKH43" s="47"/>
      <c r="SKI43" s="47"/>
      <c r="SKJ43" s="47"/>
      <c r="SKK43" s="47"/>
      <c r="SKL43" s="47"/>
      <c r="SKM43" s="47"/>
      <c r="SKN43" s="47"/>
      <c r="SKO43" s="47"/>
      <c r="SKP43" s="47"/>
      <c r="SKQ43" s="47"/>
      <c r="SKR43" s="47"/>
      <c r="SKS43" s="47"/>
      <c r="SKT43" s="47"/>
      <c r="SKU43" s="47"/>
      <c r="SKV43" s="47"/>
      <c r="SKW43" s="47"/>
      <c r="SKX43" s="47"/>
      <c r="SKY43" s="47"/>
      <c r="SKZ43" s="47"/>
      <c r="SLA43" s="47"/>
      <c r="SLB43" s="47"/>
      <c r="SLC43" s="47"/>
      <c r="SLD43" s="47"/>
      <c r="SLE43" s="47"/>
      <c r="SLF43" s="47"/>
      <c r="SLG43" s="47"/>
      <c r="SLH43" s="47"/>
      <c r="SLI43" s="47"/>
      <c r="SLJ43" s="47"/>
      <c r="SLK43" s="47"/>
      <c r="SLL43" s="47"/>
      <c r="SLM43" s="47"/>
      <c r="SLN43" s="47"/>
      <c r="SLO43" s="47"/>
      <c r="SLP43" s="47"/>
      <c r="SLQ43" s="47"/>
      <c r="SLR43" s="47"/>
      <c r="SLS43" s="47"/>
      <c r="SLT43" s="47"/>
      <c r="SLU43" s="47"/>
      <c r="SLV43" s="47"/>
      <c r="SLW43" s="47"/>
      <c r="SLX43" s="47"/>
      <c r="SLY43" s="47"/>
      <c r="SLZ43" s="47"/>
      <c r="SMA43" s="47"/>
      <c r="SMB43" s="47"/>
      <c r="SMC43" s="47"/>
      <c r="SMD43" s="47"/>
      <c r="SME43" s="47"/>
      <c r="SMF43" s="47"/>
      <c r="SMG43" s="47"/>
      <c r="SMH43" s="47"/>
      <c r="SMI43" s="47"/>
      <c r="SMJ43" s="47"/>
      <c r="SMK43" s="47"/>
      <c r="SML43" s="47"/>
      <c r="SMM43" s="47"/>
      <c r="SMN43" s="47"/>
      <c r="SMO43" s="47"/>
      <c r="SMP43" s="47"/>
      <c r="SMQ43" s="47"/>
      <c r="SMR43" s="47"/>
      <c r="SMS43" s="47"/>
      <c r="SMT43" s="47"/>
      <c r="SMU43" s="47"/>
      <c r="SMV43" s="47"/>
      <c r="SMW43" s="47"/>
      <c r="SMX43" s="47"/>
      <c r="SMY43" s="47"/>
      <c r="SMZ43" s="47"/>
      <c r="SNA43" s="47"/>
      <c r="SNB43" s="47"/>
      <c r="SNC43" s="47"/>
      <c r="SND43" s="47"/>
      <c r="SNE43" s="47"/>
      <c r="SNF43" s="47"/>
      <c r="SNG43" s="47"/>
      <c r="SNH43" s="47"/>
      <c r="SNI43" s="47"/>
      <c r="SNJ43" s="47"/>
      <c r="SNK43" s="47"/>
      <c r="SNL43" s="47"/>
      <c r="SNM43" s="47"/>
      <c r="SNN43" s="47"/>
      <c r="SNO43" s="47"/>
      <c r="SNP43" s="47"/>
      <c r="SNQ43" s="47"/>
      <c r="SNR43" s="47"/>
      <c r="SNS43" s="47"/>
      <c r="SNT43" s="47"/>
      <c r="SNU43" s="47"/>
      <c r="SNV43" s="47"/>
      <c r="SNW43" s="47"/>
      <c r="SNX43" s="47"/>
      <c r="SNY43" s="47"/>
      <c r="SNZ43" s="47"/>
      <c r="SOA43" s="47"/>
      <c r="SOB43" s="47"/>
      <c r="SOC43" s="47"/>
      <c r="SOD43" s="47"/>
      <c r="SOE43" s="47"/>
      <c r="SOF43" s="47"/>
      <c r="SOG43" s="47"/>
      <c r="SOH43" s="47"/>
      <c r="SOI43" s="47"/>
      <c r="SOJ43" s="47"/>
      <c r="SOK43" s="47"/>
      <c r="SOL43" s="47"/>
      <c r="SOM43" s="47"/>
      <c r="SON43" s="47"/>
      <c r="SOO43" s="47"/>
      <c r="SOP43" s="47"/>
      <c r="SOQ43" s="47"/>
      <c r="SOR43" s="47"/>
      <c r="SOS43" s="47"/>
      <c r="SOT43" s="47"/>
      <c r="SOU43" s="47"/>
      <c r="SOV43" s="47"/>
      <c r="SOW43" s="47"/>
      <c r="SOX43" s="47"/>
      <c r="SOY43" s="47"/>
      <c r="SOZ43" s="47"/>
      <c r="SPA43" s="47"/>
      <c r="SPB43" s="47"/>
      <c r="SPC43" s="47"/>
      <c r="SPD43" s="47"/>
      <c r="SPE43" s="47"/>
      <c r="SPF43" s="47"/>
      <c r="SPG43" s="47"/>
      <c r="SPH43" s="47"/>
      <c r="SPI43" s="47"/>
      <c r="SPJ43" s="47"/>
      <c r="SPK43" s="47"/>
      <c r="SPL43" s="47"/>
      <c r="SPM43" s="47"/>
      <c r="SPN43" s="47"/>
      <c r="SPO43" s="47"/>
      <c r="SPP43" s="47"/>
      <c r="SPQ43" s="47"/>
      <c r="SPR43" s="47"/>
      <c r="SPS43" s="47"/>
      <c r="SPT43" s="47"/>
      <c r="SPU43" s="47"/>
      <c r="SPV43" s="47"/>
      <c r="SPW43" s="47"/>
      <c r="SPX43" s="47"/>
      <c r="SPY43" s="47"/>
      <c r="SPZ43" s="47"/>
      <c r="SQA43" s="47"/>
      <c r="SQB43" s="47"/>
      <c r="SQC43" s="47"/>
      <c r="SQD43" s="47"/>
      <c r="SQE43" s="47"/>
      <c r="SQF43" s="47"/>
      <c r="SQG43" s="47"/>
      <c r="SQH43" s="47"/>
      <c r="SQI43" s="47"/>
      <c r="SQJ43" s="47"/>
      <c r="SQK43" s="47"/>
      <c r="SQL43" s="47"/>
      <c r="SQM43" s="47"/>
      <c r="SQN43" s="47"/>
      <c r="SQO43" s="47"/>
      <c r="SQP43" s="47"/>
      <c r="SQQ43" s="47"/>
      <c r="SQR43" s="47"/>
      <c r="SQS43" s="47"/>
      <c r="SQT43" s="47"/>
      <c r="SQU43" s="47"/>
      <c r="SQV43" s="47"/>
      <c r="SQW43" s="47"/>
      <c r="SQX43" s="47"/>
      <c r="SQY43" s="47"/>
      <c r="SQZ43" s="47"/>
      <c r="SRA43" s="47"/>
      <c r="SRB43" s="47"/>
      <c r="SRC43" s="47"/>
      <c r="SRD43" s="47"/>
      <c r="SRE43" s="47"/>
      <c r="SRF43" s="47"/>
      <c r="SRG43" s="47"/>
      <c r="SRH43" s="47"/>
      <c r="SRI43" s="47"/>
      <c r="SRJ43" s="47"/>
      <c r="SRK43" s="47"/>
      <c r="SRL43" s="47"/>
      <c r="SRM43" s="47"/>
      <c r="SRN43" s="47"/>
      <c r="SRO43" s="47"/>
      <c r="SRP43" s="47"/>
      <c r="SRQ43" s="47"/>
      <c r="SRR43" s="47"/>
      <c r="SRS43" s="47"/>
      <c r="SRT43" s="47"/>
      <c r="SRU43" s="47"/>
      <c r="SRV43" s="47"/>
      <c r="SRW43" s="47"/>
      <c r="SRX43" s="47"/>
      <c r="SRY43" s="47"/>
      <c r="SRZ43" s="47"/>
      <c r="SSA43" s="47"/>
      <c r="SSB43" s="47"/>
      <c r="SSC43" s="47"/>
      <c r="SSD43" s="47"/>
      <c r="SSE43" s="47"/>
      <c r="SSF43" s="47"/>
      <c r="SSG43" s="47"/>
      <c r="SSH43" s="47"/>
      <c r="SSI43" s="47"/>
      <c r="SSJ43" s="47"/>
      <c r="SSK43" s="47"/>
      <c r="SSL43" s="47"/>
      <c r="SSM43" s="47"/>
      <c r="SSN43" s="47"/>
      <c r="SSO43" s="47"/>
      <c r="SSP43" s="47"/>
      <c r="SSQ43" s="47"/>
      <c r="SSR43" s="47"/>
      <c r="SSS43" s="47"/>
      <c r="SST43" s="47"/>
      <c r="SSU43" s="47"/>
      <c r="SSV43" s="47"/>
      <c r="SSW43" s="47"/>
      <c r="SSX43" s="47"/>
      <c r="SSY43" s="47"/>
      <c r="SSZ43" s="47"/>
      <c r="STA43" s="47"/>
      <c r="STB43" s="47"/>
      <c r="STC43" s="47"/>
      <c r="STD43" s="47"/>
      <c r="STE43" s="47"/>
      <c r="STF43" s="47"/>
      <c r="STG43" s="47"/>
      <c r="STH43" s="47"/>
      <c r="STI43" s="47"/>
      <c r="STJ43" s="47"/>
      <c r="STK43" s="47"/>
      <c r="STL43" s="47"/>
      <c r="STM43" s="47"/>
      <c r="STN43" s="47"/>
      <c r="STO43" s="47"/>
      <c r="STP43" s="47"/>
      <c r="STQ43" s="47"/>
      <c r="STR43" s="47"/>
      <c r="STS43" s="47"/>
      <c r="STT43" s="47"/>
      <c r="STU43" s="47"/>
      <c r="STV43" s="47"/>
      <c r="STW43" s="47"/>
      <c r="STX43" s="47"/>
      <c r="STY43" s="47"/>
      <c r="STZ43" s="47"/>
      <c r="SUA43" s="47"/>
      <c r="SUB43" s="47"/>
      <c r="SUC43" s="47"/>
      <c r="SUD43" s="47"/>
      <c r="SUE43" s="47"/>
      <c r="SUF43" s="47"/>
      <c r="SUG43" s="47"/>
      <c r="SUH43" s="47"/>
      <c r="SUI43" s="47"/>
      <c r="SUJ43" s="47"/>
      <c r="SUK43" s="47"/>
      <c r="SUL43" s="47"/>
      <c r="SUM43" s="47"/>
      <c r="SUN43" s="47"/>
      <c r="SUO43" s="47"/>
      <c r="SUP43" s="47"/>
      <c r="SUQ43" s="47"/>
      <c r="SUR43" s="47"/>
      <c r="SUS43" s="47"/>
      <c r="SUT43" s="47"/>
      <c r="SUU43" s="47"/>
      <c r="SUV43" s="47"/>
      <c r="SUW43" s="47"/>
      <c r="SUX43" s="47"/>
      <c r="SUY43" s="47"/>
      <c r="SUZ43" s="47"/>
      <c r="SVA43" s="47"/>
      <c r="SVB43" s="47"/>
      <c r="SVC43" s="47"/>
      <c r="SVD43" s="47"/>
      <c r="SVE43" s="47"/>
      <c r="SVF43" s="47"/>
      <c r="SVG43" s="47"/>
      <c r="SVH43" s="47"/>
      <c r="SVI43" s="47"/>
      <c r="SVJ43" s="47"/>
      <c r="SVK43" s="47"/>
      <c r="SVL43" s="47"/>
      <c r="SVM43" s="47"/>
      <c r="SVN43" s="47"/>
      <c r="SVO43" s="47"/>
      <c r="SVP43" s="47"/>
      <c r="SVQ43" s="47"/>
      <c r="SVR43" s="47"/>
      <c r="SVS43" s="47"/>
      <c r="SVT43" s="47"/>
      <c r="SVU43" s="47"/>
      <c r="SVV43" s="47"/>
      <c r="SVW43" s="47"/>
      <c r="SVX43" s="47"/>
      <c r="SVY43" s="47"/>
      <c r="SVZ43" s="47"/>
      <c r="SWA43" s="47"/>
      <c r="SWB43" s="47"/>
      <c r="SWC43" s="47"/>
      <c r="SWD43" s="47"/>
      <c r="SWE43" s="47"/>
      <c r="SWF43" s="47"/>
      <c r="SWG43" s="47"/>
      <c r="SWH43" s="47"/>
      <c r="SWI43" s="47"/>
      <c r="SWJ43" s="47"/>
      <c r="SWK43" s="47"/>
      <c r="SWL43" s="47"/>
      <c r="SWM43" s="47"/>
      <c r="SWN43" s="47"/>
      <c r="SWO43" s="47"/>
      <c r="SWP43" s="47"/>
      <c r="SWQ43" s="47"/>
      <c r="SWR43" s="47"/>
      <c r="SWS43" s="47"/>
      <c r="SWT43" s="47"/>
      <c r="SWU43" s="47"/>
      <c r="SWV43" s="47"/>
      <c r="SWW43" s="47"/>
      <c r="SWX43" s="47"/>
      <c r="SWY43" s="47"/>
      <c r="SWZ43" s="47"/>
      <c r="SXA43" s="47"/>
      <c r="SXB43" s="47"/>
      <c r="SXC43" s="47"/>
      <c r="SXD43" s="47"/>
      <c r="SXE43" s="47"/>
      <c r="SXF43" s="47"/>
      <c r="SXG43" s="47"/>
      <c r="SXH43" s="47"/>
      <c r="SXI43" s="47"/>
      <c r="SXJ43" s="47"/>
      <c r="SXK43" s="47"/>
      <c r="SXL43" s="47"/>
      <c r="SXM43" s="47"/>
      <c r="SXN43" s="47"/>
      <c r="SXO43" s="47"/>
      <c r="SXP43" s="47"/>
      <c r="SXQ43" s="47"/>
      <c r="SXR43" s="47"/>
      <c r="SXS43" s="47"/>
      <c r="SXT43" s="47"/>
      <c r="SXU43" s="47"/>
      <c r="SXV43" s="47"/>
      <c r="SXW43" s="47"/>
      <c r="SXX43" s="47"/>
      <c r="SXY43" s="47"/>
      <c r="SXZ43" s="47"/>
      <c r="SYA43" s="47"/>
      <c r="SYB43" s="47"/>
      <c r="SYC43" s="47"/>
      <c r="SYD43" s="47"/>
      <c r="SYE43" s="47"/>
      <c r="SYF43" s="47"/>
      <c r="SYG43" s="47"/>
      <c r="SYH43" s="47"/>
      <c r="SYI43" s="47"/>
      <c r="SYJ43" s="47"/>
      <c r="SYK43" s="47"/>
      <c r="SYL43" s="47"/>
      <c r="SYM43" s="47"/>
      <c r="SYN43" s="47"/>
      <c r="SYO43" s="47"/>
      <c r="SYP43" s="47"/>
      <c r="SYQ43" s="47"/>
      <c r="SYR43" s="47"/>
      <c r="SYS43" s="47"/>
      <c r="SYT43" s="47"/>
      <c r="SYU43" s="47"/>
      <c r="SYV43" s="47"/>
      <c r="SYW43" s="47"/>
      <c r="SYX43" s="47"/>
      <c r="SYY43" s="47"/>
      <c r="SYZ43" s="47"/>
      <c r="SZA43" s="47"/>
      <c r="SZB43" s="47"/>
      <c r="SZC43" s="47"/>
      <c r="SZD43" s="47"/>
      <c r="SZE43" s="47"/>
      <c r="SZF43" s="47"/>
      <c r="SZG43" s="47"/>
      <c r="SZH43" s="47"/>
      <c r="SZI43" s="47"/>
      <c r="SZJ43" s="47"/>
      <c r="SZK43" s="47"/>
      <c r="SZL43" s="47"/>
      <c r="SZM43" s="47"/>
      <c r="SZN43" s="47"/>
      <c r="SZO43" s="47"/>
      <c r="SZP43" s="47"/>
      <c r="SZQ43" s="47"/>
      <c r="SZR43" s="47"/>
      <c r="SZS43" s="47"/>
      <c r="SZT43" s="47"/>
      <c r="SZU43" s="47"/>
      <c r="SZV43" s="47"/>
      <c r="SZW43" s="47"/>
      <c r="SZX43" s="47"/>
      <c r="SZY43" s="47"/>
      <c r="SZZ43" s="47"/>
      <c r="TAA43" s="47"/>
      <c r="TAB43" s="47"/>
      <c r="TAC43" s="47"/>
      <c r="TAD43" s="47"/>
      <c r="TAE43" s="47"/>
      <c r="TAF43" s="47"/>
      <c r="TAG43" s="47"/>
      <c r="TAH43" s="47"/>
      <c r="TAI43" s="47"/>
      <c r="TAJ43" s="47"/>
      <c r="TAK43" s="47"/>
      <c r="TAL43" s="47"/>
      <c r="TAM43" s="47"/>
      <c r="TAN43" s="47"/>
      <c r="TAO43" s="47"/>
      <c r="TAP43" s="47"/>
      <c r="TAQ43" s="47"/>
      <c r="TAR43" s="47"/>
      <c r="TAS43" s="47"/>
      <c r="TAT43" s="47"/>
      <c r="TAU43" s="47"/>
      <c r="TAV43" s="47"/>
      <c r="TAW43" s="47"/>
      <c r="TAX43" s="47"/>
      <c r="TAY43" s="47"/>
      <c r="TAZ43" s="47"/>
      <c r="TBA43" s="47"/>
      <c r="TBB43" s="47"/>
      <c r="TBC43" s="47"/>
      <c r="TBD43" s="47"/>
      <c r="TBE43" s="47"/>
      <c r="TBF43" s="47"/>
      <c r="TBG43" s="47"/>
      <c r="TBH43" s="47"/>
      <c r="TBI43" s="47"/>
      <c r="TBJ43" s="47"/>
      <c r="TBK43" s="47"/>
      <c r="TBL43" s="47"/>
      <c r="TBM43" s="47"/>
      <c r="TBN43" s="47"/>
      <c r="TBO43" s="47"/>
      <c r="TBP43" s="47"/>
      <c r="TBQ43" s="47"/>
      <c r="TBR43" s="47"/>
      <c r="TBS43" s="47"/>
      <c r="TBT43" s="47"/>
      <c r="TBU43" s="47"/>
      <c r="TBV43" s="47"/>
      <c r="TBW43" s="47"/>
      <c r="TBX43" s="47"/>
      <c r="TBY43" s="47"/>
      <c r="TBZ43" s="47"/>
      <c r="TCA43" s="47"/>
      <c r="TCB43" s="47"/>
      <c r="TCC43" s="47"/>
      <c r="TCD43" s="47"/>
      <c r="TCE43" s="47"/>
      <c r="TCF43" s="47"/>
      <c r="TCG43" s="47"/>
      <c r="TCH43" s="47"/>
      <c r="TCI43" s="47"/>
      <c r="TCJ43" s="47"/>
      <c r="TCK43" s="47"/>
      <c r="TCL43" s="47"/>
      <c r="TCM43" s="47"/>
      <c r="TCN43" s="47"/>
      <c r="TCO43" s="47"/>
      <c r="TCP43" s="47"/>
      <c r="TCQ43" s="47"/>
      <c r="TCR43" s="47"/>
      <c r="TCS43" s="47"/>
      <c r="TCT43" s="47"/>
      <c r="TCU43" s="47"/>
      <c r="TCV43" s="47"/>
      <c r="TCW43" s="47"/>
      <c r="TCX43" s="47"/>
      <c r="TCY43" s="47"/>
      <c r="TCZ43" s="47"/>
      <c r="TDA43" s="47"/>
      <c r="TDB43" s="47"/>
      <c r="TDC43" s="47"/>
      <c r="TDD43" s="47"/>
      <c r="TDE43" s="47"/>
      <c r="TDF43" s="47"/>
      <c r="TDG43" s="47"/>
      <c r="TDH43" s="47"/>
      <c r="TDI43" s="47"/>
      <c r="TDJ43" s="47"/>
      <c r="TDK43" s="47"/>
      <c r="TDL43" s="47"/>
      <c r="TDM43" s="47"/>
      <c r="TDN43" s="47"/>
      <c r="TDO43" s="47"/>
      <c r="TDP43" s="47"/>
      <c r="TDQ43" s="47"/>
      <c r="TDR43" s="47"/>
      <c r="TDS43" s="47"/>
      <c r="TDT43" s="47"/>
      <c r="TDU43" s="47"/>
      <c r="TDV43" s="47"/>
      <c r="TDW43" s="47"/>
      <c r="TDX43" s="47"/>
      <c r="TDY43" s="47"/>
      <c r="TDZ43" s="47"/>
      <c r="TEA43" s="47"/>
      <c r="TEB43" s="47"/>
      <c r="TEC43" s="47"/>
      <c r="TED43" s="47"/>
      <c r="TEE43" s="47"/>
      <c r="TEF43" s="47"/>
      <c r="TEG43" s="47"/>
      <c r="TEH43" s="47"/>
      <c r="TEI43" s="47"/>
      <c r="TEJ43" s="47"/>
      <c r="TEK43" s="47"/>
      <c r="TEL43" s="47"/>
      <c r="TEM43" s="47"/>
      <c r="TEN43" s="47"/>
      <c r="TEO43" s="47"/>
      <c r="TEP43" s="47"/>
      <c r="TEQ43" s="47"/>
      <c r="TER43" s="47"/>
      <c r="TES43" s="47"/>
      <c r="TET43" s="47"/>
      <c r="TEU43" s="47"/>
      <c r="TEV43" s="47"/>
      <c r="TEW43" s="47"/>
      <c r="TEX43" s="47"/>
      <c r="TEY43" s="47"/>
      <c r="TEZ43" s="47"/>
      <c r="TFA43" s="47"/>
      <c r="TFB43" s="47"/>
      <c r="TFC43" s="47"/>
      <c r="TFD43" s="47"/>
      <c r="TFE43" s="47"/>
      <c r="TFF43" s="47"/>
      <c r="TFG43" s="47"/>
      <c r="TFH43" s="47"/>
      <c r="TFI43" s="47"/>
      <c r="TFJ43" s="47"/>
      <c r="TFK43" s="47"/>
      <c r="TFL43" s="47"/>
      <c r="TFM43" s="47"/>
      <c r="TFN43" s="47"/>
      <c r="TFO43" s="47"/>
      <c r="TFP43" s="47"/>
      <c r="TFQ43" s="47"/>
      <c r="TFR43" s="47"/>
      <c r="TFS43" s="47"/>
      <c r="TFT43" s="47"/>
      <c r="TFU43" s="47"/>
      <c r="TFV43" s="47"/>
      <c r="TFW43" s="47"/>
      <c r="TFX43" s="47"/>
      <c r="TFY43" s="47"/>
      <c r="TFZ43" s="47"/>
      <c r="TGA43" s="47"/>
      <c r="TGB43" s="47"/>
      <c r="TGC43" s="47"/>
      <c r="TGD43" s="47"/>
      <c r="TGE43" s="47"/>
      <c r="TGF43" s="47"/>
      <c r="TGG43" s="47"/>
      <c r="TGH43" s="47"/>
      <c r="TGI43" s="47"/>
      <c r="TGJ43" s="47"/>
      <c r="TGK43" s="47"/>
      <c r="TGL43" s="47"/>
      <c r="TGM43" s="47"/>
      <c r="TGN43" s="47"/>
      <c r="TGO43" s="47"/>
      <c r="TGP43" s="47"/>
      <c r="TGQ43" s="47"/>
      <c r="TGR43" s="47"/>
      <c r="TGS43" s="47"/>
      <c r="TGT43" s="47"/>
      <c r="TGU43" s="47"/>
      <c r="TGV43" s="47"/>
      <c r="TGW43" s="47"/>
      <c r="TGX43" s="47"/>
      <c r="TGY43" s="47"/>
      <c r="TGZ43" s="47"/>
      <c r="THA43" s="47"/>
      <c r="THB43" s="47"/>
      <c r="THC43" s="47"/>
      <c r="THD43" s="47"/>
      <c r="THE43" s="47"/>
      <c r="THF43" s="47"/>
      <c r="THG43" s="47"/>
      <c r="THH43" s="47"/>
      <c r="THI43" s="47"/>
      <c r="THJ43" s="47"/>
      <c r="THK43" s="47"/>
      <c r="THL43" s="47"/>
      <c r="THM43" s="47"/>
      <c r="THN43" s="47"/>
      <c r="THO43" s="47"/>
      <c r="THP43" s="47"/>
      <c r="THQ43" s="47"/>
      <c r="THR43" s="47"/>
      <c r="THS43" s="47"/>
      <c r="THT43" s="47"/>
      <c r="THU43" s="47"/>
      <c r="THV43" s="47"/>
      <c r="THW43" s="47"/>
      <c r="THX43" s="47"/>
      <c r="THY43" s="47"/>
      <c r="THZ43" s="47"/>
      <c r="TIA43" s="47"/>
      <c r="TIB43" s="47"/>
      <c r="TIC43" s="47"/>
      <c r="TID43" s="47"/>
      <c r="TIE43" s="47"/>
      <c r="TIF43" s="47"/>
      <c r="TIG43" s="47"/>
      <c r="TIH43" s="47"/>
      <c r="TII43" s="47"/>
      <c r="TIJ43" s="47"/>
      <c r="TIK43" s="47"/>
      <c r="TIL43" s="47"/>
      <c r="TIM43" s="47"/>
      <c r="TIN43" s="47"/>
      <c r="TIO43" s="47"/>
      <c r="TIP43" s="47"/>
      <c r="TIQ43" s="47"/>
      <c r="TIR43" s="47"/>
      <c r="TIS43" s="47"/>
      <c r="TIT43" s="47"/>
      <c r="TIU43" s="47"/>
      <c r="TIV43" s="47"/>
      <c r="TIW43" s="47"/>
      <c r="TIX43" s="47"/>
      <c r="TIY43" s="47"/>
      <c r="TIZ43" s="47"/>
      <c r="TJA43" s="47"/>
      <c r="TJB43" s="47"/>
      <c r="TJC43" s="47"/>
      <c r="TJD43" s="47"/>
      <c r="TJE43" s="47"/>
      <c r="TJF43" s="47"/>
      <c r="TJG43" s="47"/>
      <c r="TJH43" s="47"/>
      <c r="TJI43" s="47"/>
      <c r="TJJ43" s="47"/>
      <c r="TJK43" s="47"/>
      <c r="TJL43" s="47"/>
      <c r="TJM43" s="47"/>
      <c r="TJN43" s="47"/>
      <c r="TJO43" s="47"/>
      <c r="TJP43" s="47"/>
      <c r="TJQ43" s="47"/>
      <c r="TJR43" s="47"/>
      <c r="TJS43" s="47"/>
      <c r="TJT43" s="47"/>
      <c r="TJU43" s="47"/>
      <c r="TJV43" s="47"/>
      <c r="TJW43" s="47"/>
      <c r="TJX43" s="47"/>
      <c r="TJY43" s="47"/>
      <c r="TJZ43" s="47"/>
      <c r="TKA43" s="47"/>
      <c r="TKB43" s="47"/>
      <c r="TKC43" s="47"/>
      <c r="TKD43" s="47"/>
      <c r="TKE43" s="47"/>
      <c r="TKF43" s="47"/>
      <c r="TKG43" s="47"/>
      <c r="TKH43" s="47"/>
      <c r="TKI43" s="47"/>
      <c r="TKJ43" s="47"/>
      <c r="TKK43" s="47"/>
      <c r="TKL43" s="47"/>
      <c r="TKM43" s="47"/>
      <c r="TKN43" s="47"/>
      <c r="TKO43" s="47"/>
      <c r="TKP43" s="47"/>
      <c r="TKQ43" s="47"/>
      <c r="TKR43" s="47"/>
      <c r="TKS43" s="47"/>
      <c r="TKT43" s="47"/>
      <c r="TKU43" s="47"/>
      <c r="TKV43" s="47"/>
      <c r="TKW43" s="47"/>
      <c r="TKX43" s="47"/>
      <c r="TKY43" s="47"/>
      <c r="TKZ43" s="47"/>
      <c r="TLA43" s="47"/>
      <c r="TLB43" s="47"/>
      <c r="TLC43" s="47"/>
      <c r="TLD43" s="47"/>
      <c r="TLE43" s="47"/>
      <c r="TLF43" s="47"/>
      <c r="TLG43" s="47"/>
      <c r="TLH43" s="47"/>
      <c r="TLI43" s="47"/>
      <c r="TLJ43" s="47"/>
      <c r="TLK43" s="47"/>
      <c r="TLL43" s="47"/>
      <c r="TLM43" s="47"/>
      <c r="TLN43" s="47"/>
      <c r="TLO43" s="47"/>
      <c r="TLP43" s="47"/>
      <c r="TLQ43" s="47"/>
      <c r="TLR43" s="47"/>
      <c r="TLS43" s="47"/>
      <c r="TLT43" s="47"/>
      <c r="TLU43" s="47"/>
      <c r="TLV43" s="47"/>
      <c r="TLW43" s="47"/>
      <c r="TLX43" s="47"/>
      <c r="TLY43" s="47"/>
      <c r="TLZ43" s="47"/>
      <c r="TMA43" s="47"/>
      <c r="TMB43" s="47"/>
      <c r="TMC43" s="47"/>
      <c r="TMD43" s="47"/>
      <c r="TME43" s="47"/>
      <c r="TMF43" s="47"/>
      <c r="TMG43" s="47"/>
      <c r="TMH43" s="47"/>
      <c r="TMI43" s="47"/>
      <c r="TMJ43" s="47"/>
      <c r="TMK43" s="47"/>
      <c r="TML43" s="47"/>
      <c r="TMM43" s="47"/>
      <c r="TMN43" s="47"/>
      <c r="TMO43" s="47"/>
      <c r="TMP43" s="47"/>
      <c r="TMQ43" s="47"/>
      <c r="TMR43" s="47"/>
      <c r="TMS43" s="47"/>
      <c r="TMT43" s="47"/>
      <c r="TMU43" s="47"/>
      <c r="TMV43" s="47"/>
      <c r="TMW43" s="47"/>
      <c r="TMX43" s="47"/>
      <c r="TMY43" s="47"/>
      <c r="TMZ43" s="47"/>
      <c r="TNA43" s="47"/>
      <c r="TNB43" s="47"/>
      <c r="TNC43" s="47"/>
      <c r="TND43" s="47"/>
      <c r="TNE43" s="47"/>
      <c r="TNF43" s="47"/>
      <c r="TNG43" s="47"/>
      <c r="TNH43" s="47"/>
      <c r="TNI43" s="47"/>
      <c r="TNJ43" s="47"/>
      <c r="TNK43" s="47"/>
      <c r="TNL43" s="47"/>
      <c r="TNM43" s="47"/>
      <c r="TNN43" s="47"/>
      <c r="TNO43" s="47"/>
      <c r="TNP43" s="47"/>
      <c r="TNQ43" s="47"/>
      <c r="TNR43" s="47"/>
      <c r="TNS43" s="47"/>
      <c r="TNT43" s="47"/>
      <c r="TNU43" s="47"/>
      <c r="TNV43" s="47"/>
      <c r="TNW43" s="47"/>
      <c r="TNX43" s="47"/>
      <c r="TNY43" s="47"/>
      <c r="TNZ43" s="47"/>
      <c r="TOA43" s="47"/>
      <c r="TOB43" s="47"/>
      <c r="TOC43" s="47"/>
      <c r="TOD43" s="47"/>
      <c r="TOE43" s="47"/>
      <c r="TOF43" s="47"/>
      <c r="TOG43" s="47"/>
      <c r="TOH43" s="47"/>
      <c r="TOI43" s="47"/>
      <c r="TOJ43" s="47"/>
      <c r="TOK43" s="47"/>
      <c r="TOL43" s="47"/>
      <c r="TOM43" s="47"/>
      <c r="TON43" s="47"/>
      <c r="TOO43" s="47"/>
      <c r="TOP43" s="47"/>
      <c r="TOQ43" s="47"/>
      <c r="TOR43" s="47"/>
      <c r="TOS43" s="47"/>
      <c r="TOT43" s="47"/>
      <c r="TOU43" s="47"/>
      <c r="TOV43" s="47"/>
      <c r="TOW43" s="47"/>
      <c r="TOX43" s="47"/>
      <c r="TOY43" s="47"/>
      <c r="TOZ43" s="47"/>
      <c r="TPA43" s="47"/>
      <c r="TPB43" s="47"/>
      <c r="TPC43" s="47"/>
      <c r="TPD43" s="47"/>
      <c r="TPE43" s="47"/>
      <c r="TPF43" s="47"/>
      <c r="TPG43" s="47"/>
      <c r="TPH43" s="47"/>
      <c r="TPI43" s="47"/>
      <c r="TPJ43" s="47"/>
      <c r="TPK43" s="47"/>
      <c r="TPL43" s="47"/>
      <c r="TPM43" s="47"/>
      <c r="TPN43" s="47"/>
      <c r="TPO43" s="47"/>
      <c r="TPP43" s="47"/>
      <c r="TPQ43" s="47"/>
      <c r="TPR43" s="47"/>
      <c r="TPS43" s="47"/>
      <c r="TPT43" s="47"/>
      <c r="TPU43" s="47"/>
      <c r="TPV43" s="47"/>
      <c r="TPW43" s="47"/>
      <c r="TPX43" s="47"/>
      <c r="TPY43" s="47"/>
      <c r="TPZ43" s="47"/>
      <c r="TQA43" s="47"/>
      <c r="TQB43" s="47"/>
      <c r="TQC43" s="47"/>
      <c r="TQD43" s="47"/>
      <c r="TQE43" s="47"/>
      <c r="TQF43" s="47"/>
      <c r="TQG43" s="47"/>
      <c r="TQH43" s="47"/>
      <c r="TQI43" s="47"/>
      <c r="TQJ43" s="47"/>
      <c r="TQK43" s="47"/>
      <c r="TQL43" s="47"/>
      <c r="TQM43" s="47"/>
      <c r="TQN43" s="47"/>
      <c r="TQO43" s="47"/>
      <c r="TQP43" s="47"/>
      <c r="TQQ43" s="47"/>
      <c r="TQR43" s="47"/>
      <c r="TQS43" s="47"/>
      <c r="TQT43" s="47"/>
      <c r="TQU43" s="47"/>
      <c r="TQV43" s="47"/>
      <c r="TQW43" s="47"/>
      <c r="TQX43" s="47"/>
      <c r="TQY43" s="47"/>
      <c r="TQZ43" s="47"/>
      <c r="TRA43" s="47"/>
      <c r="TRB43" s="47"/>
      <c r="TRC43" s="47"/>
      <c r="TRD43" s="47"/>
      <c r="TRE43" s="47"/>
      <c r="TRF43" s="47"/>
      <c r="TRG43" s="47"/>
      <c r="TRH43" s="47"/>
      <c r="TRI43" s="47"/>
      <c r="TRJ43" s="47"/>
      <c r="TRK43" s="47"/>
      <c r="TRL43" s="47"/>
      <c r="TRM43" s="47"/>
      <c r="TRN43" s="47"/>
      <c r="TRO43" s="47"/>
      <c r="TRP43" s="47"/>
      <c r="TRQ43" s="47"/>
      <c r="TRR43" s="47"/>
      <c r="TRS43" s="47"/>
      <c r="TRT43" s="47"/>
      <c r="TRU43" s="47"/>
      <c r="TRV43" s="47"/>
      <c r="TRW43" s="47"/>
      <c r="TRX43" s="47"/>
      <c r="TRY43" s="47"/>
      <c r="TRZ43" s="47"/>
      <c r="TSA43" s="47"/>
      <c r="TSB43" s="47"/>
      <c r="TSC43" s="47"/>
      <c r="TSD43" s="47"/>
      <c r="TSE43" s="47"/>
      <c r="TSF43" s="47"/>
      <c r="TSG43" s="47"/>
      <c r="TSH43" s="47"/>
      <c r="TSI43" s="47"/>
      <c r="TSJ43" s="47"/>
      <c r="TSK43" s="47"/>
      <c r="TSL43" s="47"/>
      <c r="TSM43" s="47"/>
      <c r="TSN43" s="47"/>
      <c r="TSO43" s="47"/>
      <c r="TSP43" s="47"/>
      <c r="TSQ43" s="47"/>
      <c r="TSR43" s="47"/>
      <c r="TSS43" s="47"/>
      <c r="TST43" s="47"/>
      <c r="TSU43" s="47"/>
      <c r="TSV43" s="47"/>
      <c r="TSW43" s="47"/>
      <c r="TSX43" s="47"/>
      <c r="TSY43" s="47"/>
      <c r="TSZ43" s="47"/>
      <c r="TTA43" s="47"/>
      <c r="TTB43" s="47"/>
      <c r="TTC43" s="47"/>
      <c r="TTD43" s="47"/>
      <c r="TTE43" s="47"/>
      <c r="TTF43" s="47"/>
      <c r="TTG43" s="47"/>
      <c r="TTH43" s="47"/>
      <c r="TTI43" s="47"/>
      <c r="TTJ43" s="47"/>
      <c r="TTK43" s="47"/>
      <c r="TTL43" s="47"/>
      <c r="TTM43" s="47"/>
      <c r="TTN43" s="47"/>
      <c r="TTO43" s="47"/>
      <c r="TTP43" s="47"/>
      <c r="TTQ43" s="47"/>
      <c r="TTR43" s="47"/>
      <c r="TTS43" s="47"/>
      <c r="TTT43" s="47"/>
      <c r="TTU43" s="47"/>
      <c r="TTV43" s="47"/>
      <c r="TTW43" s="47"/>
      <c r="TTX43" s="47"/>
      <c r="TTY43" s="47"/>
      <c r="TTZ43" s="47"/>
      <c r="TUA43" s="47"/>
      <c r="TUB43" s="47"/>
      <c r="TUC43" s="47"/>
      <c r="TUD43" s="47"/>
      <c r="TUE43" s="47"/>
      <c r="TUF43" s="47"/>
      <c r="TUG43" s="47"/>
      <c r="TUH43" s="47"/>
      <c r="TUI43" s="47"/>
      <c r="TUJ43" s="47"/>
      <c r="TUK43" s="47"/>
      <c r="TUL43" s="47"/>
      <c r="TUM43" s="47"/>
      <c r="TUN43" s="47"/>
      <c r="TUO43" s="47"/>
      <c r="TUP43" s="47"/>
      <c r="TUQ43" s="47"/>
      <c r="TUR43" s="47"/>
      <c r="TUS43" s="47"/>
      <c r="TUT43" s="47"/>
      <c r="TUU43" s="47"/>
      <c r="TUV43" s="47"/>
      <c r="TUW43" s="47"/>
      <c r="TUX43" s="47"/>
      <c r="TUY43" s="47"/>
      <c r="TUZ43" s="47"/>
      <c r="TVA43" s="47"/>
      <c r="TVB43" s="47"/>
      <c r="TVC43" s="47"/>
      <c r="TVD43" s="47"/>
      <c r="TVE43" s="47"/>
      <c r="TVF43" s="47"/>
      <c r="TVG43" s="47"/>
      <c r="TVH43" s="47"/>
      <c r="TVI43" s="47"/>
      <c r="TVJ43" s="47"/>
      <c r="TVK43" s="47"/>
      <c r="TVL43" s="47"/>
      <c r="TVM43" s="47"/>
      <c r="TVN43" s="47"/>
      <c r="TVO43" s="47"/>
      <c r="TVP43" s="47"/>
      <c r="TVQ43" s="47"/>
      <c r="TVR43" s="47"/>
      <c r="TVS43" s="47"/>
      <c r="TVT43" s="47"/>
      <c r="TVU43" s="47"/>
      <c r="TVV43" s="47"/>
      <c r="TVW43" s="47"/>
      <c r="TVX43" s="47"/>
      <c r="TVY43" s="47"/>
      <c r="TVZ43" s="47"/>
      <c r="TWA43" s="47"/>
      <c r="TWB43" s="47"/>
      <c r="TWC43" s="47"/>
      <c r="TWD43" s="47"/>
      <c r="TWE43" s="47"/>
      <c r="TWF43" s="47"/>
      <c r="TWG43" s="47"/>
      <c r="TWH43" s="47"/>
      <c r="TWI43" s="47"/>
      <c r="TWJ43" s="47"/>
      <c r="TWK43" s="47"/>
      <c r="TWL43" s="47"/>
      <c r="TWM43" s="47"/>
      <c r="TWN43" s="47"/>
      <c r="TWO43" s="47"/>
      <c r="TWP43" s="47"/>
      <c r="TWQ43" s="47"/>
      <c r="TWR43" s="47"/>
      <c r="TWS43" s="47"/>
      <c r="TWT43" s="47"/>
      <c r="TWU43" s="47"/>
      <c r="TWV43" s="47"/>
      <c r="TWW43" s="47"/>
      <c r="TWX43" s="47"/>
      <c r="TWY43" s="47"/>
      <c r="TWZ43" s="47"/>
      <c r="TXA43" s="47"/>
      <c r="TXB43" s="47"/>
      <c r="TXC43" s="47"/>
      <c r="TXD43" s="47"/>
      <c r="TXE43" s="47"/>
      <c r="TXF43" s="47"/>
      <c r="TXG43" s="47"/>
      <c r="TXH43" s="47"/>
      <c r="TXI43" s="47"/>
      <c r="TXJ43" s="47"/>
      <c r="TXK43" s="47"/>
      <c r="TXL43" s="47"/>
      <c r="TXM43" s="47"/>
      <c r="TXN43" s="47"/>
      <c r="TXO43" s="47"/>
      <c r="TXP43" s="47"/>
      <c r="TXQ43" s="47"/>
      <c r="TXR43" s="47"/>
      <c r="TXS43" s="47"/>
      <c r="TXT43" s="47"/>
      <c r="TXU43" s="47"/>
      <c r="TXV43" s="47"/>
      <c r="TXW43" s="47"/>
      <c r="TXX43" s="47"/>
      <c r="TXY43" s="47"/>
      <c r="TXZ43" s="47"/>
      <c r="TYA43" s="47"/>
      <c r="TYB43" s="47"/>
      <c r="TYC43" s="47"/>
      <c r="TYD43" s="47"/>
      <c r="TYE43" s="47"/>
      <c r="TYF43" s="47"/>
      <c r="TYG43" s="47"/>
      <c r="TYH43" s="47"/>
      <c r="TYI43" s="47"/>
      <c r="TYJ43" s="47"/>
      <c r="TYK43" s="47"/>
      <c r="TYL43" s="47"/>
      <c r="TYM43" s="47"/>
      <c r="TYN43" s="47"/>
      <c r="TYO43" s="47"/>
      <c r="TYP43" s="47"/>
      <c r="TYQ43" s="47"/>
      <c r="TYR43" s="47"/>
      <c r="TYS43" s="47"/>
      <c r="TYT43" s="47"/>
      <c r="TYU43" s="47"/>
      <c r="TYV43" s="47"/>
      <c r="TYW43" s="47"/>
      <c r="TYX43" s="47"/>
      <c r="TYY43" s="47"/>
      <c r="TYZ43" s="47"/>
      <c r="TZA43" s="47"/>
      <c r="TZB43" s="47"/>
      <c r="TZC43" s="47"/>
      <c r="TZD43" s="47"/>
      <c r="TZE43" s="47"/>
      <c r="TZF43" s="47"/>
      <c r="TZG43" s="47"/>
      <c r="TZH43" s="47"/>
      <c r="TZI43" s="47"/>
      <c r="TZJ43" s="47"/>
      <c r="TZK43" s="47"/>
      <c r="TZL43" s="47"/>
      <c r="TZM43" s="47"/>
      <c r="TZN43" s="47"/>
      <c r="TZO43" s="47"/>
      <c r="TZP43" s="47"/>
      <c r="TZQ43" s="47"/>
      <c r="TZR43" s="47"/>
      <c r="TZS43" s="47"/>
      <c r="TZT43" s="47"/>
      <c r="TZU43" s="47"/>
      <c r="TZV43" s="47"/>
      <c r="TZW43" s="47"/>
      <c r="TZX43" s="47"/>
      <c r="TZY43" s="47"/>
      <c r="TZZ43" s="47"/>
      <c r="UAA43" s="47"/>
      <c r="UAB43" s="47"/>
      <c r="UAC43" s="47"/>
      <c r="UAD43" s="47"/>
      <c r="UAE43" s="47"/>
      <c r="UAF43" s="47"/>
      <c r="UAG43" s="47"/>
      <c r="UAH43" s="47"/>
      <c r="UAI43" s="47"/>
      <c r="UAJ43" s="47"/>
      <c r="UAK43" s="47"/>
      <c r="UAL43" s="47"/>
      <c r="UAM43" s="47"/>
      <c r="UAN43" s="47"/>
      <c r="UAO43" s="47"/>
      <c r="UAP43" s="47"/>
      <c r="UAQ43" s="47"/>
      <c r="UAR43" s="47"/>
      <c r="UAS43" s="47"/>
      <c r="UAT43" s="47"/>
      <c r="UAU43" s="47"/>
      <c r="UAV43" s="47"/>
      <c r="UAW43" s="47"/>
      <c r="UAX43" s="47"/>
      <c r="UAY43" s="47"/>
      <c r="UAZ43" s="47"/>
      <c r="UBA43" s="47"/>
      <c r="UBB43" s="47"/>
      <c r="UBC43" s="47"/>
      <c r="UBD43" s="47"/>
      <c r="UBE43" s="47"/>
      <c r="UBF43" s="47"/>
      <c r="UBG43" s="47"/>
      <c r="UBH43" s="47"/>
      <c r="UBI43" s="47"/>
      <c r="UBJ43" s="47"/>
      <c r="UBK43" s="47"/>
      <c r="UBL43" s="47"/>
      <c r="UBM43" s="47"/>
      <c r="UBN43" s="47"/>
      <c r="UBO43" s="47"/>
      <c r="UBP43" s="47"/>
      <c r="UBQ43" s="47"/>
      <c r="UBR43" s="47"/>
      <c r="UBS43" s="47"/>
      <c r="UBT43" s="47"/>
      <c r="UBU43" s="47"/>
      <c r="UBV43" s="47"/>
      <c r="UBW43" s="47"/>
      <c r="UBX43" s="47"/>
      <c r="UBY43" s="47"/>
      <c r="UBZ43" s="47"/>
      <c r="UCA43" s="47"/>
      <c r="UCB43" s="47"/>
      <c r="UCC43" s="47"/>
      <c r="UCD43" s="47"/>
      <c r="UCE43" s="47"/>
      <c r="UCF43" s="47"/>
      <c r="UCG43" s="47"/>
      <c r="UCH43" s="47"/>
      <c r="UCI43" s="47"/>
      <c r="UCJ43" s="47"/>
      <c r="UCK43" s="47"/>
      <c r="UCL43" s="47"/>
      <c r="UCM43" s="47"/>
      <c r="UCN43" s="47"/>
      <c r="UCO43" s="47"/>
      <c r="UCP43" s="47"/>
      <c r="UCQ43" s="47"/>
      <c r="UCR43" s="47"/>
      <c r="UCS43" s="47"/>
      <c r="UCT43" s="47"/>
      <c r="UCU43" s="47"/>
      <c r="UCV43" s="47"/>
      <c r="UCW43" s="47"/>
      <c r="UCX43" s="47"/>
      <c r="UCY43" s="47"/>
      <c r="UCZ43" s="47"/>
      <c r="UDA43" s="47"/>
      <c r="UDB43" s="47"/>
      <c r="UDC43" s="47"/>
      <c r="UDD43" s="47"/>
      <c r="UDE43" s="47"/>
      <c r="UDF43" s="47"/>
      <c r="UDG43" s="47"/>
      <c r="UDH43" s="47"/>
      <c r="UDI43" s="47"/>
      <c r="UDJ43" s="47"/>
      <c r="UDK43" s="47"/>
      <c r="UDL43" s="47"/>
      <c r="UDM43" s="47"/>
      <c r="UDN43" s="47"/>
      <c r="UDO43" s="47"/>
      <c r="UDP43" s="47"/>
      <c r="UDQ43" s="47"/>
      <c r="UDR43" s="47"/>
      <c r="UDS43" s="47"/>
      <c r="UDT43" s="47"/>
      <c r="UDU43" s="47"/>
      <c r="UDV43" s="47"/>
      <c r="UDW43" s="47"/>
      <c r="UDX43" s="47"/>
      <c r="UDY43" s="47"/>
      <c r="UDZ43" s="47"/>
      <c r="UEA43" s="47"/>
      <c r="UEB43" s="47"/>
      <c r="UEC43" s="47"/>
      <c r="UED43" s="47"/>
      <c r="UEE43" s="47"/>
      <c r="UEF43" s="47"/>
      <c r="UEG43" s="47"/>
      <c r="UEH43" s="47"/>
      <c r="UEI43" s="47"/>
      <c r="UEJ43" s="47"/>
      <c r="UEK43" s="47"/>
      <c r="UEL43" s="47"/>
      <c r="UEM43" s="47"/>
      <c r="UEN43" s="47"/>
      <c r="UEO43" s="47"/>
      <c r="UEP43" s="47"/>
      <c r="UEQ43" s="47"/>
      <c r="UER43" s="47"/>
      <c r="UES43" s="47"/>
      <c r="UET43" s="47"/>
      <c r="UEU43" s="47"/>
      <c r="UEV43" s="47"/>
      <c r="UEW43" s="47"/>
      <c r="UEX43" s="47"/>
      <c r="UEY43" s="47"/>
      <c r="UEZ43" s="47"/>
      <c r="UFA43" s="47"/>
      <c r="UFB43" s="47"/>
      <c r="UFC43" s="47"/>
      <c r="UFD43" s="47"/>
      <c r="UFE43" s="47"/>
      <c r="UFF43" s="47"/>
      <c r="UFG43" s="47"/>
      <c r="UFH43" s="47"/>
      <c r="UFI43" s="47"/>
      <c r="UFJ43" s="47"/>
      <c r="UFK43" s="47"/>
      <c r="UFL43" s="47"/>
      <c r="UFM43" s="47"/>
      <c r="UFN43" s="47"/>
      <c r="UFO43" s="47"/>
      <c r="UFP43" s="47"/>
      <c r="UFQ43" s="47"/>
      <c r="UFR43" s="47"/>
      <c r="UFS43" s="47"/>
      <c r="UFT43" s="47"/>
      <c r="UFU43" s="47"/>
      <c r="UFV43" s="47"/>
      <c r="UFW43" s="47"/>
      <c r="UFX43" s="47"/>
      <c r="UFY43" s="47"/>
      <c r="UFZ43" s="47"/>
      <c r="UGA43" s="47"/>
      <c r="UGB43" s="47"/>
      <c r="UGC43" s="47"/>
      <c r="UGD43" s="47"/>
      <c r="UGE43" s="47"/>
      <c r="UGF43" s="47"/>
      <c r="UGG43" s="47"/>
      <c r="UGH43" s="47"/>
      <c r="UGI43" s="47"/>
      <c r="UGJ43" s="47"/>
      <c r="UGK43" s="47"/>
      <c r="UGL43" s="47"/>
      <c r="UGM43" s="47"/>
      <c r="UGN43" s="47"/>
      <c r="UGO43" s="47"/>
      <c r="UGP43" s="47"/>
      <c r="UGQ43" s="47"/>
      <c r="UGR43" s="47"/>
      <c r="UGS43" s="47"/>
      <c r="UGT43" s="47"/>
      <c r="UGU43" s="47"/>
      <c r="UGV43" s="47"/>
      <c r="UGW43" s="47"/>
      <c r="UGX43" s="47"/>
      <c r="UGY43" s="47"/>
      <c r="UGZ43" s="47"/>
      <c r="UHA43" s="47"/>
      <c r="UHB43" s="47"/>
      <c r="UHC43" s="47"/>
      <c r="UHD43" s="47"/>
      <c r="UHE43" s="47"/>
      <c r="UHF43" s="47"/>
      <c r="UHG43" s="47"/>
      <c r="UHH43" s="47"/>
      <c r="UHI43" s="47"/>
      <c r="UHJ43" s="47"/>
      <c r="UHK43" s="47"/>
      <c r="UHL43" s="47"/>
      <c r="UHM43" s="47"/>
      <c r="UHN43" s="47"/>
      <c r="UHO43" s="47"/>
      <c r="UHP43" s="47"/>
      <c r="UHQ43" s="47"/>
      <c r="UHR43" s="47"/>
      <c r="UHS43" s="47"/>
      <c r="UHT43" s="47"/>
      <c r="UHU43" s="47"/>
      <c r="UHV43" s="47"/>
      <c r="UHW43" s="47"/>
      <c r="UHX43" s="47"/>
      <c r="UHY43" s="47"/>
      <c r="UHZ43" s="47"/>
      <c r="UIA43" s="47"/>
      <c r="UIB43" s="47"/>
      <c r="UIC43" s="47"/>
      <c r="UID43" s="47"/>
      <c r="UIE43" s="47"/>
      <c r="UIF43" s="47"/>
      <c r="UIG43" s="47"/>
      <c r="UIH43" s="47"/>
      <c r="UII43" s="47"/>
      <c r="UIJ43" s="47"/>
      <c r="UIK43" s="47"/>
      <c r="UIL43" s="47"/>
      <c r="UIM43" s="47"/>
      <c r="UIN43" s="47"/>
      <c r="UIO43" s="47"/>
      <c r="UIP43" s="47"/>
      <c r="UIQ43" s="47"/>
      <c r="UIR43" s="47"/>
      <c r="UIS43" s="47"/>
      <c r="UIT43" s="47"/>
      <c r="UIU43" s="47"/>
      <c r="UIV43" s="47"/>
      <c r="UIW43" s="47"/>
      <c r="UIX43" s="47"/>
      <c r="UIY43" s="47"/>
      <c r="UIZ43" s="47"/>
      <c r="UJA43" s="47"/>
      <c r="UJB43" s="47"/>
      <c r="UJC43" s="47"/>
      <c r="UJD43" s="47"/>
      <c r="UJE43" s="47"/>
      <c r="UJF43" s="47"/>
      <c r="UJG43" s="47"/>
      <c r="UJH43" s="47"/>
      <c r="UJI43" s="47"/>
      <c r="UJJ43" s="47"/>
      <c r="UJK43" s="47"/>
      <c r="UJL43" s="47"/>
      <c r="UJM43" s="47"/>
      <c r="UJN43" s="47"/>
      <c r="UJO43" s="47"/>
      <c r="UJP43" s="47"/>
      <c r="UJQ43" s="47"/>
      <c r="UJR43" s="47"/>
      <c r="UJS43" s="47"/>
      <c r="UJT43" s="47"/>
      <c r="UJU43" s="47"/>
      <c r="UJV43" s="47"/>
      <c r="UJW43" s="47"/>
      <c r="UJX43" s="47"/>
      <c r="UJY43" s="47"/>
      <c r="UJZ43" s="47"/>
      <c r="UKA43" s="47"/>
      <c r="UKB43" s="47"/>
      <c r="UKC43" s="47"/>
      <c r="UKD43" s="47"/>
      <c r="UKE43" s="47"/>
      <c r="UKF43" s="47"/>
      <c r="UKG43" s="47"/>
      <c r="UKH43" s="47"/>
      <c r="UKI43" s="47"/>
      <c r="UKJ43" s="47"/>
      <c r="UKK43" s="47"/>
      <c r="UKL43" s="47"/>
      <c r="UKM43" s="47"/>
      <c r="UKN43" s="47"/>
      <c r="UKO43" s="47"/>
      <c r="UKP43" s="47"/>
      <c r="UKQ43" s="47"/>
      <c r="UKR43" s="47"/>
      <c r="UKS43" s="47"/>
      <c r="UKT43" s="47"/>
      <c r="UKU43" s="47"/>
      <c r="UKV43" s="47"/>
      <c r="UKW43" s="47"/>
      <c r="UKX43" s="47"/>
      <c r="UKY43" s="47"/>
      <c r="UKZ43" s="47"/>
      <c r="ULA43" s="47"/>
      <c r="ULB43" s="47"/>
      <c r="ULC43" s="47"/>
      <c r="ULD43" s="47"/>
      <c r="ULE43" s="47"/>
      <c r="ULF43" s="47"/>
      <c r="ULG43" s="47"/>
      <c r="ULH43" s="47"/>
      <c r="ULI43" s="47"/>
      <c r="ULJ43" s="47"/>
      <c r="ULK43" s="47"/>
      <c r="ULL43" s="47"/>
      <c r="ULM43" s="47"/>
      <c r="ULN43" s="47"/>
      <c r="ULO43" s="47"/>
      <c r="ULP43" s="47"/>
      <c r="ULQ43" s="47"/>
      <c r="ULR43" s="47"/>
      <c r="ULS43" s="47"/>
      <c r="ULT43" s="47"/>
      <c r="ULU43" s="47"/>
      <c r="ULV43" s="47"/>
      <c r="ULW43" s="47"/>
      <c r="ULX43" s="47"/>
      <c r="ULY43" s="47"/>
      <c r="ULZ43" s="47"/>
      <c r="UMA43" s="47"/>
      <c r="UMB43" s="47"/>
      <c r="UMC43" s="47"/>
      <c r="UMD43" s="47"/>
      <c r="UME43" s="47"/>
      <c r="UMF43" s="47"/>
      <c r="UMG43" s="47"/>
      <c r="UMH43" s="47"/>
      <c r="UMI43" s="47"/>
      <c r="UMJ43" s="47"/>
      <c r="UMK43" s="47"/>
      <c r="UML43" s="47"/>
      <c r="UMM43" s="47"/>
      <c r="UMN43" s="47"/>
      <c r="UMO43" s="47"/>
      <c r="UMP43" s="47"/>
      <c r="UMQ43" s="47"/>
      <c r="UMR43" s="47"/>
      <c r="UMS43" s="47"/>
      <c r="UMT43" s="47"/>
      <c r="UMU43" s="47"/>
      <c r="UMV43" s="47"/>
      <c r="UMW43" s="47"/>
      <c r="UMX43" s="47"/>
      <c r="UMY43" s="47"/>
      <c r="UMZ43" s="47"/>
      <c r="UNA43" s="47"/>
      <c r="UNB43" s="47"/>
      <c r="UNC43" s="47"/>
      <c r="UND43" s="47"/>
      <c r="UNE43" s="47"/>
      <c r="UNF43" s="47"/>
      <c r="UNG43" s="47"/>
      <c r="UNH43" s="47"/>
      <c r="UNI43" s="47"/>
      <c r="UNJ43" s="47"/>
      <c r="UNK43" s="47"/>
      <c r="UNL43" s="47"/>
      <c r="UNM43" s="47"/>
      <c r="UNN43" s="47"/>
      <c r="UNO43" s="47"/>
      <c r="UNP43" s="47"/>
      <c r="UNQ43" s="47"/>
      <c r="UNR43" s="47"/>
      <c r="UNS43" s="47"/>
      <c r="UNT43" s="47"/>
      <c r="UNU43" s="47"/>
      <c r="UNV43" s="47"/>
      <c r="UNW43" s="47"/>
      <c r="UNX43" s="47"/>
      <c r="UNY43" s="47"/>
      <c r="UNZ43" s="47"/>
      <c r="UOA43" s="47"/>
      <c r="UOB43" s="47"/>
      <c r="UOC43" s="47"/>
      <c r="UOD43" s="47"/>
      <c r="UOE43" s="47"/>
      <c r="UOF43" s="47"/>
      <c r="UOG43" s="47"/>
      <c r="UOH43" s="47"/>
      <c r="UOI43" s="47"/>
      <c r="UOJ43" s="47"/>
      <c r="UOK43" s="47"/>
      <c r="UOL43" s="47"/>
      <c r="UOM43" s="47"/>
      <c r="UON43" s="47"/>
      <c r="UOO43" s="47"/>
      <c r="UOP43" s="47"/>
      <c r="UOQ43" s="47"/>
      <c r="UOR43" s="47"/>
      <c r="UOS43" s="47"/>
      <c r="UOT43" s="47"/>
      <c r="UOU43" s="47"/>
      <c r="UOV43" s="47"/>
      <c r="UOW43" s="47"/>
      <c r="UOX43" s="47"/>
      <c r="UOY43" s="47"/>
      <c r="UOZ43" s="47"/>
      <c r="UPA43" s="47"/>
      <c r="UPB43" s="47"/>
      <c r="UPC43" s="47"/>
      <c r="UPD43" s="47"/>
      <c r="UPE43" s="47"/>
      <c r="UPF43" s="47"/>
      <c r="UPG43" s="47"/>
      <c r="UPH43" s="47"/>
      <c r="UPI43" s="47"/>
      <c r="UPJ43" s="47"/>
      <c r="UPK43" s="47"/>
      <c r="UPL43" s="47"/>
      <c r="UPM43" s="47"/>
      <c r="UPN43" s="47"/>
      <c r="UPO43" s="47"/>
      <c r="UPP43" s="47"/>
      <c r="UPQ43" s="47"/>
      <c r="UPR43" s="47"/>
      <c r="UPS43" s="47"/>
      <c r="UPT43" s="47"/>
      <c r="UPU43" s="47"/>
      <c r="UPV43" s="47"/>
      <c r="UPW43" s="47"/>
      <c r="UPX43" s="47"/>
      <c r="UPY43" s="47"/>
      <c r="UPZ43" s="47"/>
      <c r="UQA43" s="47"/>
      <c r="UQB43" s="47"/>
      <c r="UQC43" s="47"/>
      <c r="UQD43" s="47"/>
      <c r="UQE43" s="47"/>
      <c r="UQF43" s="47"/>
      <c r="UQG43" s="47"/>
      <c r="UQH43" s="47"/>
      <c r="UQI43" s="47"/>
      <c r="UQJ43" s="47"/>
      <c r="UQK43" s="47"/>
      <c r="UQL43" s="47"/>
      <c r="UQM43" s="47"/>
      <c r="UQN43" s="47"/>
      <c r="UQO43" s="47"/>
      <c r="UQP43" s="47"/>
      <c r="UQQ43" s="47"/>
      <c r="UQR43" s="47"/>
      <c r="UQS43" s="47"/>
      <c r="UQT43" s="47"/>
      <c r="UQU43" s="47"/>
      <c r="UQV43" s="47"/>
      <c r="UQW43" s="47"/>
      <c r="UQX43" s="47"/>
      <c r="UQY43" s="47"/>
      <c r="UQZ43" s="47"/>
      <c r="URA43" s="47"/>
      <c r="URB43" s="47"/>
      <c r="URC43" s="47"/>
      <c r="URD43" s="47"/>
      <c r="URE43" s="47"/>
      <c r="URF43" s="47"/>
      <c r="URG43" s="47"/>
      <c r="URH43" s="47"/>
      <c r="URI43" s="47"/>
      <c r="URJ43" s="47"/>
      <c r="URK43" s="47"/>
      <c r="URL43" s="47"/>
      <c r="URM43" s="47"/>
      <c r="URN43" s="47"/>
      <c r="URO43" s="47"/>
      <c r="URP43" s="47"/>
      <c r="URQ43" s="47"/>
      <c r="URR43" s="47"/>
      <c r="URS43" s="47"/>
      <c r="URT43" s="47"/>
      <c r="URU43" s="47"/>
      <c r="URV43" s="47"/>
      <c r="URW43" s="47"/>
      <c r="URX43" s="47"/>
      <c r="URY43" s="47"/>
      <c r="URZ43" s="47"/>
      <c r="USA43" s="47"/>
      <c r="USB43" s="47"/>
      <c r="USC43" s="47"/>
      <c r="USD43" s="47"/>
      <c r="USE43" s="47"/>
      <c r="USF43" s="47"/>
      <c r="USG43" s="47"/>
      <c r="USH43" s="47"/>
      <c r="USI43" s="47"/>
      <c r="USJ43" s="47"/>
      <c r="USK43" s="47"/>
      <c r="USL43" s="47"/>
      <c r="USM43" s="47"/>
      <c r="USN43" s="47"/>
      <c r="USO43" s="47"/>
      <c r="USP43" s="47"/>
      <c r="USQ43" s="47"/>
      <c r="USR43" s="47"/>
      <c r="USS43" s="47"/>
      <c r="UST43" s="47"/>
      <c r="USU43" s="47"/>
      <c r="USV43" s="47"/>
      <c r="USW43" s="47"/>
      <c r="USX43" s="47"/>
      <c r="USY43" s="47"/>
      <c r="USZ43" s="47"/>
      <c r="UTA43" s="47"/>
      <c r="UTB43" s="47"/>
      <c r="UTC43" s="47"/>
      <c r="UTD43" s="47"/>
      <c r="UTE43" s="47"/>
      <c r="UTF43" s="47"/>
      <c r="UTG43" s="47"/>
      <c r="UTH43" s="47"/>
      <c r="UTI43" s="47"/>
      <c r="UTJ43" s="47"/>
      <c r="UTK43" s="47"/>
      <c r="UTL43" s="47"/>
      <c r="UTM43" s="47"/>
      <c r="UTN43" s="47"/>
      <c r="UTO43" s="47"/>
      <c r="UTP43" s="47"/>
      <c r="UTQ43" s="47"/>
      <c r="UTR43" s="47"/>
      <c r="UTS43" s="47"/>
      <c r="UTT43" s="47"/>
      <c r="UTU43" s="47"/>
      <c r="UTV43" s="47"/>
      <c r="UTW43" s="47"/>
      <c r="UTX43" s="47"/>
      <c r="UTY43" s="47"/>
      <c r="UTZ43" s="47"/>
      <c r="UUA43" s="47"/>
      <c r="UUB43" s="47"/>
      <c r="UUC43" s="47"/>
      <c r="UUD43" s="47"/>
      <c r="UUE43" s="47"/>
      <c r="UUF43" s="47"/>
      <c r="UUG43" s="47"/>
      <c r="UUH43" s="47"/>
      <c r="UUI43" s="47"/>
      <c r="UUJ43" s="47"/>
      <c r="UUK43" s="47"/>
      <c r="UUL43" s="47"/>
      <c r="UUM43" s="47"/>
      <c r="UUN43" s="47"/>
      <c r="UUO43" s="47"/>
      <c r="UUP43" s="47"/>
      <c r="UUQ43" s="47"/>
      <c r="UUR43" s="47"/>
      <c r="UUS43" s="47"/>
      <c r="UUT43" s="47"/>
      <c r="UUU43" s="47"/>
      <c r="UUV43" s="47"/>
      <c r="UUW43" s="47"/>
      <c r="UUX43" s="47"/>
      <c r="UUY43" s="47"/>
      <c r="UUZ43" s="47"/>
      <c r="UVA43" s="47"/>
      <c r="UVB43" s="47"/>
      <c r="UVC43" s="47"/>
      <c r="UVD43" s="47"/>
      <c r="UVE43" s="47"/>
      <c r="UVF43" s="47"/>
      <c r="UVG43" s="47"/>
      <c r="UVH43" s="47"/>
      <c r="UVI43" s="47"/>
      <c r="UVJ43" s="47"/>
      <c r="UVK43" s="47"/>
      <c r="UVL43" s="47"/>
      <c r="UVM43" s="47"/>
      <c r="UVN43" s="47"/>
      <c r="UVO43" s="47"/>
      <c r="UVP43" s="47"/>
      <c r="UVQ43" s="47"/>
      <c r="UVR43" s="47"/>
      <c r="UVS43" s="47"/>
      <c r="UVT43" s="47"/>
      <c r="UVU43" s="47"/>
      <c r="UVV43" s="47"/>
      <c r="UVW43" s="47"/>
      <c r="UVX43" s="47"/>
      <c r="UVY43" s="47"/>
      <c r="UVZ43" s="47"/>
      <c r="UWA43" s="47"/>
      <c r="UWB43" s="47"/>
      <c r="UWC43" s="47"/>
      <c r="UWD43" s="47"/>
      <c r="UWE43" s="47"/>
      <c r="UWF43" s="47"/>
      <c r="UWG43" s="47"/>
      <c r="UWH43" s="47"/>
      <c r="UWI43" s="47"/>
      <c r="UWJ43" s="47"/>
      <c r="UWK43" s="47"/>
      <c r="UWL43" s="47"/>
      <c r="UWM43" s="47"/>
      <c r="UWN43" s="47"/>
      <c r="UWO43" s="47"/>
      <c r="UWP43" s="47"/>
      <c r="UWQ43" s="47"/>
      <c r="UWR43" s="47"/>
      <c r="UWS43" s="47"/>
      <c r="UWT43" s="47"/>
      <c r="UWU43" s="47"/>
      <c r="UWV43" s="47"/>
      <c r="UWW43" s="47"/>
      <c r="UWX43" s="47"/>
      <c r="UWY43" s="47"/>
      <c r="UWZ43" s="47"/>
      <c r="UXA43" s="47"/>
      <c r="UXB43" s="47"/>
      <c r="UXC43" s="47"/>
      <c r="UXD43" s="47"/>
      <c r="UXE43" s="47"/>
      <c r="UXF43" s="47"/>
      <c r="UXG43" s="47"/>
      <c r="UXH43" s="47"/>
      <c r="UXI43" s="47"/>
      <c r="UXJ43" s="47"/>
      <c r="UXK43" s="47"/>
      <c r="UXL43" s="47"/>
      <c r="UXM43" s="47"/>
      <c r="UXN43" s="47"/>
      <c r="UXO43" s="47"/>
      <c r="UXP43" s="47"/>
      <c r="UXQ43" s="47"/>
      <c r="UXR43" s="47"/>
      <c r="UXS43" s="47"/>
      <c r="UXT43" s="47"/>
      <c r="UXU43" s="47"/>
      <c r="UXV43" s="47"/>
      <c r="UXW43" s="47"/>
      <c r="UXX43" s="47"/>
      <c r="UXY43" s="47"/>
      <c r="UXZ43" s="47"/>
      <c r="UYA43" s="47"/>
      <c r="UYB43" s="47"/>
      <c r="UYC43" s="47"/>
      <c r="UYD43" s="47"/>
      <c r="UYE43" s="47"/>
      <c r="UYF43" s="47"/>
      <c r="UYG43" s="47"/>
      <c r="UYH43" s="47"/>
      <c r="UYI43" s="47"/>
      <c r="UYJ43" s="47"/>
      <c r="UYK43" s="47"/>
      <c r="UYL43" s="47"/>
      <c r="UYM43" s="47"/>
      <c r="UYN43" s="47"/>
      <c r="UYO43" s="47"/>
      <c r="UYP43" s="47"/>
      <c r="UYQ43" s="47"/>
      <c r="UYR43" s="47"/>
      <c r="UYS43" s="47"/>
      <c r="UYT43" s="47"/>
      <c r="UYU43" s="47"/>
      <c r="UYV43" s="47"/>
      <c r="UYW43" s="47"/>
      <c r="UYX43" s="47"/>
      <c r="UYY43" s="47"/>
      <c r="UYZ43" s="47"/>
      <c r="UZA43" s="47"/>
      <c r="UZB43" s="47"/>
      <c r="UZC43" s="47"/>
      <c r="UZD43" s="47"/>
      <c r="UZE43" s="47"/>
      <c r="UZF43" s="47"/>
      <c r="UZG43" s="47"/>
      <c r="UZH43" s="47"/>
      <c r="UZI43" s="47"/>
      <c r="UZJ43" s="47"/>
      <c r="UZK43" s="47"/>
      <c r="UZL43" s="47"/>
      <c r="UZM43" s="47"/>
      <c r="UZN43" s="47"/>
      <c r="UZO43" s="47"/>
      <c r="UZP43" s="47"/>
      <c r="UZQ43" s="47"/>
      <c r="UZR43" s="47"/>
      <c r="UZS43" s="47"/>
      <c r="UZT43" s="47"/>
      <c r="UZU43" s="47"/>
      <c r="UZV43" s="47"/>
      <c r="UZW43" s="47"/>
      <c r="UZX43" s="47"/>
      <c r="UZY43" s="47"/>
      <c r="UZZ43" s="47"/>
      <c r="VAA43" s="47"/>
      <c r="VAB43" s="47"/>
      <c r="VAC43" s="47"/>
      <c r="VAD43" s="47"/>
      <c r="VAE43" s="47"/>
      <c r="VAF43" s="47"/>
      <c r="VAG43" s="47"/>
      <c r="VAH43" s="47"/>
      <c r="VAI43" s="47"/>
      <c r="VAJ43" s="47"/>
      <c r="VAK43" s="47"/>
      <c r="VAL43" s="47"/>
      <c r="VAM43" s="47"/>
      <c r="VAN43" s="47"/>
      <c r="VAO43" s="47"/>
      <c r="VAP43" s="47"/>
      <c r="VAQ43" s="47"/>
      <c r="VAR43" s="47"/>
      <c r="VAS43" s="47"/>
      <c r="VAT43" s="47"/>
      <c r="VAU43" s="47"/>
      <c r="VAV43" s="47"/>
      <c r="VAW43" s="47"/>
      <c r="VAX43" s="47"/>
      <c r="VAY43" s="47"/>
      <c r="VAZ43" s="47"/>
      <c r="VBA43" s="47"/>
      <c r="VBB43" s="47"/>
      <c r="VBC43" s="47"/>
      <c r="VBD43" s="47"/>
      <c r="VBE43" s="47"/>
      <c r="VBF43" s="47"/>
      <c r="VBG43" s="47"/>
      <c r="VBH43" s="47"/>
      <c r="VBI43" s="47"/>
      <c r="VBJ43" s="47"/>
      <c r="VBK43" s="47"/>
      <c r="VBL43" s="47"/>
      <c r="VBM43" s="47"/>
      <c r="VBN43" s="47"/>
      <c r="VBO43" s="47"/>
      <c r="VBP43" s="47"/>
      <c r="VBQ43" s="47"/>
      <c r="VBR43" s="47"/>
      <c r="VBS43" s="47"/>
      <c r="VBT43" s="47"/>
      <c r="VBU43" s="47"/>
      <c r="VBV43" s="47"/>
      <c r="VBW43" s="47"/>
      <c r="VBX43" s="47"/>
      <c r="VBY43" s="47"/>
      <c r="VBZ43" s="47"/>
      <c r="VCA43" s="47"/>
      <c r="VCB43" s="47"/>
      <c r="VCC43" s="47"/>
      <c r="VCD43" s="47"/>
      <c r="VCE43" s="47"/>
      <c r="VCF43" s="47"/>
      <c r="VCG43" s="47"/>
      <c r="VCH43" s="47"/>
      <c r="VCI43" s="47"/>
      <c r="VCJ43" s="47"/>
      <c r="VCK43" s="47"/>
      <c r="VCL43" s="47"/>
      <c r="VCM43" s="47"/>
      <c r="VCN43" s="47"/>
      <c r="VCO43" s="47"/>
      <c r="VCP43" s="47"/>
      <c r="VCQ43" s="47"/>
      <c r="VCR43" s="47"/>
      <c r="VCS43" s="47"/>
      <c r="VCT43" s="47"/>
      <c r="VCU43" s="47"/>
      <c r="VCV43" s="47"/>
      <c r="VCW43" s="47"/>
      <c r="VCX43" s="47"/>
      <c r="VCY43" s="47"/>
      <c r="VCZ43" s="47"/>
      <c r="VDA43" s="47"/>
      <c r="VDB43" s="47"/>
      <c r="VDC43" s="47"/>
      <c r="VDD43" s="47"/>
      <c r="VDE43" s="47"/>
      <c r="VDF43" s="47"/>
      <c r="VDG43" s="47"/>
      <c r="VDH43" s="47"/>
      <c r="VDI43" s="47"/>
      <c r="VDJ43" s="47"/>
      <c r="VDK43" s="47"/>
      <c r="VDL43" s="47"/>
      <c r="VDM43" s="47"/>
      <c r="VDN43" s="47"/>
      <c r="VDO43" s="47"/>
      <c r="VDP43" s="47"/>
      <c r="VDQ43" s="47"/>
      <c r="VDR43" s="47"/>
      <c r="VDS43" s="47"/>
      <c r="VDT43" s="47"/>
      <c r="VDU43" s="47"/>
      <c r="VDV43" s="47"/>
      <c r="VDW43" s="47"/>
      <c r="VDX43" s="47"/>
      <c r="VDY43" s="47"/>
      <c r="VDZ43" s="47"/>
      <c r="VEA43" s="47"/>
      <c r="VEB43" s="47"/>
      <c r="VEC43" s="47"/>
      <c r="VED43" s="47"/>
      <c r="VEE43" s="47"/>
      <c r="VEF43" s="47"/>
      <c r="VEG43" s="47"/>
      <c r="VEH43" s="47"/>
      <c r="VEI43" s="47"/>
      <c r="VEJ43" s="47"/>
      <c r="VEK43" s="47"/>
      <c r="VEL43" s="47"/>
      <c r="VEM43" s="47"/>
      <c r="VEN43" s="47"/>
      <c r="VEO43" s="47"/>
      <c r="VEP43" s="47"/>
      <c r="VEQ43" s="47"/>
      <c r="VER43" s="47"/>
      <c r="VES43" s="47"/>
      <c r="VET43" s="47"/>
      <c r="VEU43" s="47"/>
      <c r="VEV43" s="47"/>
      <c r="VEW43" s="47"/>
      <c r="VEX43" s="47"/>
      <c r="VEY43" s="47"/>
      <c r="VEZ43" s="47"/>
      <c r="VFA43" s="47"/>
      <c r="VFB43" s="47"/>
      <c r="VFC43" s="47"/>
      <c r="VFD43" s="47"/>
      <c r="VFE43" s="47"/>
      <c r="VFF43" s="47"/>
      <c r="VFG43" s="47"/>
      <c r="VFH43" s="47"/>
      <c r="VFI43" s="47"/>
      <c r="VFJ43" s="47"/>
      <c r="VFK43" s="47"/>
      <c r="VFL43" s="47"/>
      <c r="VFM43" s="47"/>
      <c r="VFN43" s="47"/>
      <c r="VFO43" s="47"/>
      <c r="VFP43" s="47"/>
      <c r="VFQ43" s="47"/>
      <c r="VFR43" s="47"/>
      <c r="VFS43" s="47"/>
      <c r="VFT43" s="47"/>
      <c r="VFU43" s="47"/>
      <c r="VFV43" s="47"/>
      <c r="VFW43" s="47"/>
      <c r="VFX43" s="47"/>
      <c r="VFY43" s="47"/>
      <c r="VFZ43" s="47"/>
      <c r="VGA43" s="47"/>
      <c r="VGB43" s="47"/>
      <c r="VGC43" s="47"/>
      <c r="VGD43" s="47"/>
      <c r="VGE43" s="47"/>
      <c r="VGF43" s="47"/>
      <c r="VGG43" s="47"/>
      <c r="VGH43" s="47"/>
      <c r="VGI43" s="47"/>
      <c r="VGJ43" s="47"/>
      <c r="VGK43" s="47"/>
      <c r="VGL43" s="47"/>
      <c r="VGM43" s="47"/>
      <c r="VGN43" s="47"/>
      <c r="VGO43" s="47"/>
      <c r="VGP43" s="47"/>
      <c r="VGQ43" s="47"/>
      <c r="VGR43" s="47"/>
      <c r="VGS43" s="47"/>
      <c r="VGT43" s="47"/>
      <c r="VGU43" s="47"/>
      <c r="VGV43" s="47"/>
      <c r="VGW43" s="47"/>
      <c r="VGX43" s="47"/>
      <c r="VGY43" s="47"/>
      <c r="VGZ43" s="47"/>
      <c r="VHA43" s="47"/>
      <c r="VHB43" s="47"/>
      <c r="VHC43" s="47"/>
      <c r="VHD43" s="47"/>
      <c r="VHE43" s="47"/>
      <c r="VHF43" s="47"/>
      <c r="VHG43" s="47"/>
      <c r="VHH43" s="47"/>
      <c r="VHI43" s="47"/>
      <c r="VHJ43" s="47"/>
      <c r="VHK43" s="47"/>
      <c r="VHL43" s="47"/>
      <c r="VHM43" s="47"/>
      <c r="VHN43" s="47"/>
      <c r="VHO43" s="47"/>
      <c r="VHP43" s="47"/>
      <c r="VHQ43" s="47"/>
      <c r="VHR43" s="47"/>
      <c r="VHS43" s="47"/>
      <c r="VHT43" s="47"/>
      <c r="VHU43" s="47"/>
      <c r="VHV43" s="47"/>
      <c r="VHW43" s="47"/>
      <c r="VHX43" s="47"/>
      <c r="VHY43" s="47"/>
      <c r="VHZ43" s="47"/>
      <c r="VIA43" s="47"/>
      <c r="VIB43" s="47"/>
      <c r="VIC43" s="47"/>
      <c r="VID43" s="47"/>
      <c r="VIE43" s="47"/>
      <c r="VIF43" s="47"/>
      <c r="VIG43" s="47"/>
      <c r="VIH43" s="47"/>
      <c r="VII43" s="47"/>
      <c r="VIJ43" s="47"/>
      <c r="VIK43" s="47"/>
      <c r="VIL43" s="47"/>
      <c r="VIM43" s="47"/>
      <c r="VIN43" s="47"/>
      <c r="VIO43" s="47"/>
      <c r="VIP43" s="47"/>
      <c r="VIQ43" s="47"/>
      <c r="VIR43" s="47"/>
      <c r="VIS43" s="47"/>
      <c r="VIT43" s="47"/>
      <c r="VIU43" s="47"/>
      <c r="VIV43" s="47"/>
      <c r="VIW43" s="47"/>
      <c r="VIX43" s="47"/>
      <c r="VIY43" s="47"/>
      <c r="VIZ43" s="47"/>
      <c r="VJA43" s="47"/>
      <c r="VJB43" s="47"/>
      <c r="VJC43" s="47"/>
      <c r="VJD43" s="47"/>
      <c r="VJE43" s="47"/>
      <c r="VJF43" s="47"/>
      <c r="VJG43" s="47"/>
      <c r="VJH43" s="47"/>
      <c r="VJI43" s="47"/>
      <c r="VJJ43" s="47"/>
      <c r="VJK43" s="47"/>
      <c r="VJL43" s="47"/>
      <c r="VJM43" s="47"/>
      <c r="VJN43" s="47"/>
      <c r="VJO43" s="47"/>
      <c r="VJP43" s="47"/>
      <c r="VJQ43" s="47"/>
      <c r="VJR43" s="47"/>
      <c r="VJS43" s="47"/>
      <c r="VJT43" s="47"/>
      <c r="VJU43" s="47"/>
      <c r="VJV43" s="47"/>
      <c r="VJW43" s="47"/>
      <c r="VJX43" s="47"/>
      <c r="VJY43" s="47"/>
      <c r="VJZ43" s="47"/>
      <c r="VKA43" s="47"/>
      <c r="VKB43" s="47"/>
      <c r="VKC43" s="47"/>
      <c r="VKD43" s="47"/>
      <c r="VKE43" s="47"/>
      <c r="VKF43" s="47"/>
      <c r="VKG43" s="47"/>
      <c r="VKH43" s="47"/>
      <c r="VKI43" s="47"/>
      <c r="VKJ43" s="47"/>
      <c r="VKK43" s="47"/>
      <c r="VKL43" s="47"/>
      <c r="VKM43" s="47"/>
      <c r="VKN43" s="47"/>
      <c r="VKO43" s="47"/>
      <c r="VKP43" s="47"/>
      <c r="VKQ43" s="47"/>
      <c r="VKR43" s="47"/>
      <c r="VKS43" s="47"/>
      <c r="VKT43" s="47"/>
      <c r="VKU43" s="47"/>
      <c r="VKV43" s="47"/>
      <c r="VKW43" s="47"/>
      <c r="VKX43" s="47"/>
      <c r="VKY43" s="47"/>
      <c r="VKZ43" s="47"/>
      <c r="VLA43" s="47"/>
      <c r="VLB43" s="47"/>
      <c r="VLC43" s="47"/>
      <c r="VLD43" s="47"/>
      <c r="VLE43" s="47"/>
      <c r="VLF43" s="47"/>
      <c r="VLG43" s="47"/>
      <c r="VLH43" s="47"/>
      <c r="VLI43" s="47"/>
      <c r="VLJ43" s="47"/>
      <c r="VLK43" s="47"/>
      <c r="VLL43" s="47"/>
      <c r="VLM43" s="47"/>
      <c r="VLN43" s="47"/>
      <c r="VLO43" s="47"/>
      <c r="VLP43" s="47"/>
      <c r="VLQ43" s="47"/>
      <c r="VLR43" s="47"/>
      <c r="VLS43" s="47"/>
      <c r="VLT43" s="47"/>
      <c r="VLU43" s="47"/>
      <c r="VLV43" s="47"/>
      <c r="VLW43" s="47"/>
      <c r="VLX43" s="47"/>
      <c r="VLY43" s="47"/>
      <c r="VLZ43" s="47"/>
      <c r="VMA43" s="47"/>
      <c r="VMB43" s="47"/>
      <c r="VMC43" s="47"/>
      <c r="VMD43" s="47"/>
      <c r="VME43" s="47"/>
      <c r="VMF43" s="47"/>
      <c r="VMG43" s="47"/>
      <c r="VMH43" s="47"/>
      <c r="VMI43" s="47"/>
      <c r="VMJ43" s="47"/>
      <c r="VMK43" s="47"/>
      <c r="VML43" s="47"/>
      <c r="VMM43" s="47"/>
      <c r="VMN43" s="47"/>
      <c r="VMO43" s="47"/>
      <c r="VMP43" s="47"/>
      <c r="VMQ43" s="47"/>
      <c r="VMR43" s="47"/>
      <c r="VMS43" s="47"/>
      <c r="VMT43" s="47"/>
      <c r="VMU43" s="47"/>
      <c r="VMV43" s="47"/>
      <c r="VMW43" s="47"/>
      <c r="VMX43" s="47"/>
      <c r="VMY43" s="47"/>
      <c r="VMZ43" s="47"/>
      <c r="VNA43" s="47"/>
      <c r="VNB43" s="47"/>
      <c r="VNC43" s="47"/>
      <c r="VND43" s="47"/>
      <c r="VNE43" s="47"/>
      <c r="VNF43" s="47"/>
      <c r="VNG43" s="47"/>
      <c r="VNH43" s="47"/>
      <c r="VNI43" s="47"/>
      <c r="VNJ43" s="47"/>
      <c r="VNK43" s="47"/>
      <c r="VNL43" s="47"/>
      <c r="VNM43" s="47"/>
      <c r="VNN43" s="47"/>
      <c r="VNO43" s="47"/>
      <c r="VNP43" s="47"/>
      <c r="VNQ43" s="47"/>
      <c r="VNR43" s="47"/>
      <c r="VNS43" s="47"/>
      <c r="VNT43" s="47"/>
      <c r="VNU43" s="47"/>
      <c r="VNV43" s="47"/>
      <c r="VNW43" s="47"/>
      <c r="VNX43" s="47"/>
      <c r="VNY43" s="47"/>
      <c r="VNZ43" s="47"/>
      <c r="VOA43" s="47"/>
      <c r="VOB43" s="47"/>
      <c r="VOC43" s="47"/>
      <c r="VOD43" s="47"/>
      <c r="VOE43" s="47"/>
      <c r="VOF43" s="47"/>
      <c r="VOG43" s="47"/>
      <c r="VOH43" s="47"/>
      <c r="VOI43" s="47"/>
      <c r="VOJ43" s="47"/>
      <c r="VOK43" s="47"/>
      <c r="VOL43" s="47"/>
      <c r="VOM43" s="47"/>
      <c r="VON43" s="47"/>
      <c r="VOO43" s="47"/>
      <c r="VOP43" s="47"/>
      <c r="VOQ43" s="47"/>
      <c r="VOR43" s="47"/>
      <c r="VOS43" s="47"/>
      <c r="VOT43" s="47"/>
      <c r="VOU43" s="47"/>
      <c r="VOV43" s="47"/>
      <c r="VOW43" s="47"/>
      <c r="VOX43" s="47"/>
      <c r="VOY43" s="47"/>
      <c r="VOZ43" s="47"/>
      <c r="VPA43" s="47"/>
      <c r="VPB43" s="47"/>
      <c r="VPC43" s="47"/>
      <c r="VPD43" s="47"/>
      <c r="VPE43" s="47"/>
      <c r="VPF43" s="47"/>
      <c r="VPG43" s="47"/>
      <c r="VPH43" s="47"/>
      <c r="VPI43" s="47"/>
      <c r="VPJ43" s="47"/>
      <c r="VPK43" s="47"/>
      <c r="VPL43" s="47"/>
      <c r="VPM43" s="47"/>
      <c r="VPN43" s="47"/>
      <c r="VPO43" s="47"/>
      <c r="VPP43" s="47"/>
      <c r="VPQ43" s="47"/>
      <c r="VPR43" s="47"/>
      <c r="VPS43" s="47"/>
      <c r="VPT43" s="47"/>
      <c r="VPU43" s="47"/>
      <c r="VPV43" s="47"/>
      <c r="VPW43" s="47"/>
      <c r="VPX43" s="47"/>
      <c r="VPY43" s="47"/>
      <c r="VPZ43" s="47"/>
      <c r="VQA43" s="47"/>
      <c r="VQB43" s="47"/>
      <c r="VQC43" s="47"/>
      <c r="VQD43" s="47"/>
      <c r="VQE43" s="47"/>
      <c r="VQF43" s="47"/>
      <c r="VQG43" s="47"/>
      <c r="VQH43" s="47"/>
      <c r="VQI43" s="47"/>
      <c r="VQJ43" s="47"/>
      <c r="VQK43" s="47"/>
      <c r="VQL43" s="47"/>
      <c r="VQM43" s="47"/>
      <c r="VQN43" s="47"/>
      <c r="VQO43" s="47"/>
      <c r="VQP43" s="47"/>
      <c r="VQQ43" s="47"/>
      <c r="VQR43" s="47"/>
      <c r="VQS43" s="47"/>
      <c r="VQT43" s="47"/>
      <c r="VQU43" s="47"/>
      <c r="VQV43" s="47"/>
      <c r="VQW43" s="47"/>
      <c r="VQX43" s="47"/>
      <c r="VQY43" s="47"/>
      <c r="VQZ43" s="47"/>
      <c r="VRA43" s="47"/>
      <c r="VRB43" s="47"/>
      <c r="VRC43" s="47"/>
      <c r="VRD43" s="47"/>
      <c r="VRE43" s="47"/>
      <c r="VRF43" s="47"/>
      <c r="VRG43" s="47"/>
      <c r="VRH43" s="47"/>
      <c r="VRI43" s="47"/>
      <c r="VRJ43" s="47"/>
      <c r="VRK43" s="47"/>
      <c r="VRL43" s="47"/>
      <c r="VRM43" s="47"/>
      <c r="VRN43" s="47"/>
      <c r="VRO43" s="47"/>
      <c r="VRP43" s="47"/>
      <c r="VRQ43" s="47"/>
      <c r="VRR43" s="47"/>
      <c r="VRS43" s="47"/>
      <c r="VRT43" s="47"/>
      <c r="VRU43" s="47"/>
      <c r="VRV43" s="47"/>
      <c r="VRW43" s="47"/>
      <c r="VRX43" s="47"/>
      <c r="VRY43" s="47"/>
      <c r="VRZ43" s="47"/>
      <c r="VSA43" s="47"/>
      <c r="VSB43" s="47"/>
      <c r="VSC43" s="47"/>
      <c r="VSD43" s="47"/>
      <c r="VSE43" s="47"/>
      <c r="VSF43" s="47"/>
      <c r="VSG43" s="47"/>
      <c r="VSH43" s="47"/>
      <c r="VSI43" s="47"/>
      <c r="VSJ43" s="47"/>
      <c r="VSK43" s="47"/>
      <c r="VSL43" s="47"/>
      <c r="VSM43" s="47"/>
      <c r="VSN43" s="47"/>
      <c r="VSO43" s="47"/>
      <c r="VSP43" s="47"/>
      <c r="VSQ43" s="47"/>
      <c r="VSR43" s="47"/>
      <c r="VSS43" s="47"/>
      <c r="VST43" s="47"/>
      <c r="VSU43" s="47"/>
      <c r="VSV43" s="47"/>
      <c r="VSW43" s="47"/>
      <c r="VSX43" s="47"/>
      <c r="VSY43" s="47"/>
      <c r="VSZ43" s="47"/>
      <c r="VTA43" s="47"/>
      <c r="VTB43" s="47"/>
      <c r="VTC43" s="47"/>
      <c r="VTD43" s="47"/>
      <c r="VTE43" s="47"/>
      <c r="VTF43" s="47"/>
      <c r="VTG43" s="47"/>
      <c r="VTH43" s="47"/>
      <c r="VTI43" s="47"/>
      <c r="VTJ43" s="47"/>
      <c r="VTK43" s="47"/>
      <c r="VTL43" s="47"/>
      <c r="VTM43" s="47"/>
      <c r="VTN43" s="47"/>
      <c r="VTO43" s="47"/>
      <c r="VTP43" s="47"/>
      <c r="VTQ43" s="47"/>
      <c r="VTR43" s="47"/>
      <c r="VTS43" s="47"/>
      <c r="VTT43" s="47"/>
      <c r="VTU43" s="47"/>
      <c r="VTV43" s="47"/>
      <c r="VTW43" s="47"/>
      <c r="VTX43" s="47"/>
      <c r="VTY43" s="47"/>
      <c r="VTZ43" s="47"/>
      <c r="VUA43" s="47"/>
      <c r="VUB43" s="47"/>
      <c r="VUC43" s="47"/>
      <c r="VUD43" s="47"/>
      <c r="VUE43" s="47"/>
      <c r="VUF43" s="47"/>
      <c r="VUG43" s="47"/>
      <c r="VUH43" s="47"/>
      <c r="VUI43" s="47"/>
      <c r="VUJ43" s="47"/>
      <c r="VUK43" s="47"/>
      <c r="VUL43" s="47"/>
      <c r="VUM43" s="47"/>
      <c r="VUN43" s="47"/>
      <c r="VUO43" s="47"/>
      <c r="VUP43" s="47"/>
      <c r="VUQ43" s="47"/>
      <c r="VUR43" s="47"/>
      <c r="VUS43" s="47"/>
      <c r="VUT43" s="47"/>
      <c r="VUU43" s="47"/>
      <c r="VUV43" s="47"/>
      <c r="VUW43" s="47"/>
      <c r="VUX43" s="47"/>
      <c r="VUY43" s="47"/>
      <c r="VUZ43" s="47"/>
      <c r="VVA43" s="47"/>
      <c r="VVB43" s="47"/>
      <c r="VVC43" s="47"/>
      <c r="VVD43" s="47"/>
      <c r="VVE43" s="47"/>
      <c r="VVF43" s="47"/>
      <c r="VVG43" s="47"/>
      <c r="VVH43" s="47"/>
      <c r="VVI43" s="47"/>
      <c r="VVJ43" s="47"/>
      <c r="VVK43" s="47"/>
      <c r="VVL43" s="47"/>
      <c r="VVM43" s="47"/>
      <c r="VVN43" s="47"/>
      <c r="VVO43" s="47"/>
      <c r="VVP43" s="47"/>
      <c r="VVQ43" s="47"/>
      <c r="VVR43" s="47"/>
      <c r="VVS43" s="47"/>
      <c r="VVT43" s="47"/>
      <c r="VVU43" s="47"/>
      <c r="VVV43" s="47"/>
      <c r="VVW43" s="47"/>
      <c r="VVX43" s="47"/>
      <c r="VVY43" s="47"/>
      <c r="VVZ43" s="47"/>
      <c r="VWA43" s="47"/>
      <c r="VWB43" s="47"/>
      <c r="VWC43" s="47"/>
      <c r="VWD43" s="47"/>
      <c r="VWE43" s="47"/>
      <c r="VWF43" s="47"/>
      <c r="VWG43" s="47"/>
      <c r="VWH43" s="47"/>
      <c r="VWI43" s="47"/>
      <c r="VWJ43" s="47"/>
      <c r="VWK43" s="47"/>
      <c r="VWL43" s="47"/>
      <c r="VWM43" s="47"/>
      <c r="VWN43" s="47"/>
      <c r="VWO43" s="47"/>
      <c r="VWP43" s="47"/>
      <c r="VWQ43" s="47"/>
      <c r="VWR43" s="47"/>
      <c r="VWS43" s="47"/>
      <c r="VWT43" s="47"/>
      <c r="VWU43" s="47"/>
      <c r="VWV43" s="47"/>
      <c r="VWW43" s="47"/>
      <c r="VWX43" s="47"/>
      <c r="VWY43" s="47"/>
      <c r="VWZ43" s="47"/>
      <c r="VXA43" s="47"/>
      <c r="VXB43" s="47"/>
      <c r="VXC43" s="47"/>
      <c r="VXD43" s="47"/>
      <c r="VXE43" s="47"/>
      <c r="VXF43" s="47"/>
      <c r="VXG43" s="47"/>
      <c r="VXH43" s="47"/>
      <c r="VXI43" s="47"/>
      <c r="VXJ43" s="47"/>
      <c r="VXK43" s="47"/>
      <c r="VXL43" s="47"/>
      <c r="VXM43" s="47"/>
      <c r="VXN43" s="47"/>
      <c r="VXO43" s="47"/>
      <c r="VXP43" s="47"/>
      <c r="VXQ43" s="47"/>
      <c r="VXR43" s="47"/>
      <c r="VXS43" s="47"/>
      <c r="VXT43" s="47"/>
      <c r="VXU43" s="47"/>
      <c r="VXV43" s="47"/>
      <c r="VXW43" s="47"/>
      <c r="VXX43" s="47"/>
      <c r="VXY43" s="47"/>
      <c r="VXZ43" s="47"/>
      <c r="VYA43" s="47"/>
      <c r="VYB43" s="47"/>
      <c r="VYC43" s="47"/>
      <c r="VYD43" s="47"/>
      <c r="VYE43" s="47"/>
      <c r="VYF43" s="47"/>
      <c r="VYG43" s="47"/>
      <c r="VYH43" s="47"/>
      <c r="VYI43" s="47"/>
      <c r="VYJ43" s="47"/>
      <c r="VYK43" s="47"/>
      <c r="VYL43" s="47"/>
      <c r="VYM43" s="47"/>
      <c r="VYN43" s="47"/>
      <c r="VYO43" s="47"/>
      <c r="VYP43" s="47"/>
      <c r="VYQ43" s="47"/>
      <c r="VYR43" s="47"/>
      <c r="VYS43" s="47"/>
      <c r="VYT43" s="47"/>
      <c r="VYU43" s="47"/>
      <c r="VYV43" s="47"/>
      <c r="VYW43" s="47"/>
      <c r="VYX43" s="47"/>
      <c r="VYY43" s="47"/>
      <c r="VYZ43" s="47"/>
      <c r="VZA43" s="47"/>
      <c r="VZB43" s="47"/>
      <c r="VZC43" s="47"/>
      <c r="VZD43" s="47"/>
      <c r="VZE43" s="47"/>
      <c r="VZF43" s="47"/>
      <c r="VZG43" s="47"/>
      <c r="VZH43" s="47"/>
      <c r="VZI43" s="47"/>
      <c r="VZJ43" s="47"/>
      <c r="VZK43" s="47"/>
      <c r="VZL43" s="47"/>
      <c r="VZM43" s="47"/>
      <c r="VZN43" s="47"/>
      <c r="VZO43" s="47"/>
      <c r="VZP43" s="47"/>
      <c r="VZQ43" s="47"/>
      <c r="VZR43" s="47"/>
      <c r="VZS43" s="47"/>
      <c r="VZT43" s="47"/>
      <c r="VZU43" s="47"/>
      <c r="VZV43" s="47"/>
      <c r="VZW43" s="47"/>
      <c r="VZX43" s="47"/>
      <c r="VZY43" s="47"/>
      <c r="VZZ43" s="47"/>
      <c r="WAA43" s="47"/>
      <c r="WAB43" s="47"/>
      <c r="WAC43" s="47"/>
      <c r="WAD43" s="47"/>
      <c r="WAE43" s="47"/>
      <c r="WAF43" s="47"/>
      <c r="WAG43" s="47"/>
      <c r="WAH43" s="47"/>
      <c r="WAI43" s="47"/>
      <c r="WAJ43" s="47"/>
      <c r="WAK43" s="47"/>
      <c r="WAL43" s="47"/>
      <c r="WAM43" s="47"/>
      <c r="WAN43" s="47"/>
      <c r="WAO43" s="47"/>
      <c r="WAP43" s="47"/>
      <c r="WAQ43" s="47"/>
      <c r="WAR43" s="47"/>
      <c r="WAS43" s="47"/>
      <c r="WAT43" s="47"/>
      <c r="WAU43" s="47"/>
      <c r="WAV43" s="47"/>
      <c r="WAW43" s="47"/>
      <c r="WAX43" s="47"/>
      <c r="WAY43" s="47"/>
      <c r="WAZ43" s="47"/>
      <c r="WBA43" s="47"/>
      <c r="WBB43" s="47"/>
      <c r="WBC43" s="47"/>
      <c r="WBD43" s="47"/>
      <c r="WBE43" s="47"/>
      <c r="WBF43" s="47"/>
      <c r="WBG43" s="47"/>
      <c r="WBH43" s="47"/>
      <c r="WBI43" s="47"/>
      <c r="WBJ43" s="47"/>
      <c r="WBK43" s="47"/>
      <c r="WBL43" s="47"/>
      <c r="WBM43" s="47"/>
      <c r="WBN43" s="47"/>
      <c r="WBO43" s="47"/>
      <c r="WBP43" s="47"/>
      <c r="WBQ43" s="47"/>
      <c r="WBR43" s="47"/>
      <c r="WBS43" s="47"/>
      <c r="WBT43" s="47"/>
      <c r="WBU43" s="47"/>
      <c r="WBV43" s="47"/>
      <c r="WBW43" s="47"/>
      <c r="WBX43" s="47"/>
      <c r="WBY43" s="47"/>
      <c r="WBZ43" s="47"/>
      <c r="WCA43" s="47"/>
      <c r="WCB43" s="47"/>
      <c r="WCC43" s="47"/>
      <c r="WCD43" s="47"/>
      <c r="WCE43" s="47"/>
      <c r="WCF43" s="47"/>
      <c r="WCG43" s="47"/>
      <c r="WCH43" s="47"/>
      <c r="WCI43" s="47"/>
      <c r="WCJ43" s="47"/>
      <c r="WCK43" s="47"/>
      <c r="WCL43" s="47"/>
      <c r="WCM43" s="47"/>
      <c r="WCN43" s="47"/>
      <c r="WCO43" s="47"/>
      <c r="WCP43" s="47"/>
      <c r="WCQ43" s="47"/>
      <c r="WCR43" s="47"/>
      <c r="WCS43" s="47"/>
      <c r="WCT43" s="47"/>
      <c r="WCU43" s="47"/>
      <c r="WCV43" s="47"/>
      <c r="WCW43" s="47"/>
      <c r="WCX43" s="47"/>
      <c r="WCY43" s="47"/>
      <c r="WCZ43" s="47"/>
      <c r="WDA43" s="47"/>
      <c r="WDB43" s="47"/>
      <c r="WDC43" s="47"/>
      <c r="WDD43" s="47"/>
      <c r="WDE43" s="47"/>
      <c r="WDF43" s="47"/>
      <c r="WDG43" s="47"/>
      <c r="WDH43" s="47"/>
      <c r="WDI43" s="47"/>
      <c r="WDJ43" s="47"/>
      <c r="WDK43" s="47"/>
      <c r="WDL43" s="47"/>
      <c r="WDM43" s="47"/>
      <c r="WDN43" s="47"/>
      <c r="WDO43" s="47"/>
      <c r="WDP43" s="47"/>
      <c r="WDQ43" s="47"/>
      <c r="WDR43" s="47"/>
      <c r="WDS43" s="47"/>
      <c r="WDT43" s="47"/>
      <c r="WDU43" s="47"/>
      <c r="WDV43" s="47"/>
      <c r="WDW43" s="47"/>
      <c r="WDX43" s="47"/>
      <c r="WDY43" s="47"/>
      <c r="WDZ43" s="47"/>
      <c r="WEA43" s="47"/>
      <c r="WEB43" s="47"/>
      <c r="WEC43" s="47"/>
      <c r="WED43" s="47"/>
      <c r="WEE43" s="47"/>
      <c r="WEF43" s="47"/>
      <c r="WEG43" s="47"/>
      <c r="WEH43" s="47"/>
      <c r="WEI43" s="47"/>
      <c r="WEJ43" s="47"/>
      <c r="WEK43" s="47"/>
      <c r="WEL43" s="47"/>
      <c r="WEM43" s="47"/>
      <c r="WEN43" s="47"/>
      <c r="WEO43" s="47"/>
      <c r="WEP43" s="47"/>
      <c r="WEQ43" s="47"/>
      <c r="WER43" s="47"/>
      <c r="WES43" s="47"/>
      <c r="WET43" s="47"/>
      <c r="WEU43" s="47"/>
      <c r="WEV43" s="47"/>
      <c r="WEW43" s="47"/>
      <c r="WEX43" s="47"/>
      <c r="WEY43" s="47"/>
      <c r="WEZ43" s="47"/>
      <c r="WFA43" s="47"/>
      <c r="WFB43" s="47"/>
      <c r="WFC43" s="47"/>
      <c r="WFD43" s="47"/>
      <c r="WFE43" s="47"/>
      <c r="WFF43" s="47"/>
      <c r="WFG43" s="47"/>
      <c r="WFH43" s="47"/>
      <c r="WFI43" s="47"/>
      <c r="WFJ43" s="47"/>
      <c r="WFK43" s="47"/>
      <c r="WFL43" s="47"/>
      <c r="WFM43" s="47"/>
      <c r="WFN43" s="47"/>
      <c r="WFO43" s="47"/>
      <c r="WFP43" s="47"/>
      <c r="WFQ43" s="47"/>
      <c r="WFR43" s="47"/>
      <c r="WFS43" s="47"/>
      <c r="WFT43" s="47"/>
      <c r="WFU43" s="47"/>
      <c r="WFV43" s="47"/>
      <c r="WFW43" s="47"/>
      <c r="WFX43" s="47"/>
      <c r="WFY43" s="47"/>
      <c r="WFZ43" s="47"/>
      <c r="WGA43" s="47"/>
      <c r="WGB43" s="47"/>
      <c r="WGC43" s="47"/>
      <c r="WGD43" s="47"/>
      <c r="WGE43" s="47"/>
      <c r="WGF43" s="47"/>
      <c r="WGG43" s="47"/>
      <c r="WGH43" s="47"/>
      <c r="WGI43" s="47"/>
      <c r="WGJ43" s="47"/>
      <c r="WGK43" s="47"/>
      <c r="WGL43" s="47"/>
      <c r="WGM43" s="47"/>
      <c r="WGN43" s="47"/>
      <c r="WGO43" s="47"/>
      <c r="WGP43" s="47"/>
      <c r="WGQ43" s="47"/>
      <c r="WGR43" s="47"/>
      <c r="WGS43" s="47"/>
      <c r="WGT43" s="47"/>
      <c r="WGU43" s="47"/>
      <c r="WGV43" s="47"/>
      <c r="WGW43" s="47"/>
      <c r="WGX43" s="47"/>
      <c r="WGY43" s="47"/>
      <c r="WGZ43" s="47"/>
      <c r="WHA43" s="47"/>
      <c r="WHB43" s="47"/>
      <c r="WHC43" s="47"/>
      <c r="WHD43" s="47"/>
      <c r="WHE43" s="47"/>
      <c r="WHF43" s="47"/>
      <c r="WHG43" s="47"/>
      <c r="WHH43" s="47"/>
      <c r="WHI43" s="47"/>
      <c r="WHJ43" s="47"/>
      <c r="WHK43" s="47"/>
      <c r="WHL43" s="47"/>
      <c r="WHM43" s="47"/>
      <c r="WHN43" s="47"/>
      <c r="WHO43" s="47"/>
      <c r="WHP43" s="47"/>
      <c r="WHQ43" s="47"/>
      <c r="WHR43" s="47"/>
      <c r="WHS43" s="47"/>
      <c r="WHT43" s="47"/>
      <c r="WHU43" s="47"/>
      <c r="WHV43" s="47"/>
      <c r="WHW43" s="47"/>
      <c r="WHX43" s="47"/>
      <c r="WHY43" s="47"/>
      <c r="WHZ43" s="47"/>
      <c r="WIA43" s="47"/>
      <c r="WIB43" s="47"/>
      <c r="WIC43" s="47"/>
      <c r="WID43" s="47"/>
      <c r="WIE43" s="47"/>
      <c r="WIF43" s="47"/>
      <c r="WIG43" s="47"/>
      <c r="WIH43" s="47"/>
      <c r="WII43" s="47"/>
      <c r="WIJ43" s="47"/>
      <c r="WIK43" s="47"/>
      <c r="WIL43" s="47"/>
      <c r="WIM43" s="47"/>
      <c r="WIN43" s="47"/>
      <c r="WIO43" s="47"/>
      <c r="WIP43" s="47"/>
      <c r="WIQ43" s="47"/>
      <c r="WIR43" s="47"/>
      <c r="WIS43" s="47"/>
      <c r="WIT43" s="47"/>
      <c r="WIU43" s="47"/>
      <c r="WIV43" s="47"/>
      <c r="WIW43" s="47"/>
      <c r="WIX43" s="47"/>
      <c r="WIY43" s="47"/>
      <c r="WIZ43" s="47"/>
      <c r="WJA43" s="47"/>
      <c r="WJB43" s="47"/>
      <c r="WJC43" s="47"/>
      <c r="WJD43" s="47"/>
      <c r="WJE43" s="47"/>
      <c r="WJF43" s="47"/>
      <c r="WJG43" s="47"/>
      <c r="WJH43" s="47"/>
      <c r="WJI43" s="47"/>
      <c r="WJJ43" s="47"/>
      <c r="WJK43" s="47"/>
      <c r="WJL43" s="47"/>
      <c r="WJM43" s="47"/>
      <c r="WJN43" s="47"/>
      <c r="WJO43" s="47"/>
      <c r="WJP43" s="47"/>
      <c r="WJQ43" s="47"/>
      <c r="WJR43" s="47"/>
      <c r="WJS43" s="47"/>
      <c r="WJT43" s="47"/>
      <c r="WJU43" s="47"/>
      <c r="WJV43" s="47"/>
      <c r="WJW43" s="47"/>
      <c r="WJX43" s="47"/>
      <c r="WJY43" s="47"/>
      <c r="WJZ43" s="47"/>
      <c r="WKA43" s="47"/>
      <c r="WKB43" s="47"/>
      <c r="WKC43" s="47"/>
      <c r="WKD43" s="47"/>
      <c r="WKE43" s="47"/>
      <c r="WKF43" s="47"/>
      <c r="WKG43" s="47"/>
      <c r="WKH43" s="47"/>
      <c r="WKI43" s="47"/>
      <c r="WKJ43" s="47"/>
      <c r="WKK43" s="47"/>
      <c r="WKL43" s="47"/>
      <c r="WKM43" s="47"/>
      <c r="WKN43" s="47"/>
      <c r="WKO43" s="47"/>
      <c r="WKP43" s="47"/>
      <c r="WKQ43" s="47"/>
      <c r="WKR43" s="47"/>
      <c r="WKS43" s="47"/>
      <c r="WKT43" s="47"/>
      <c r="WKU43" s="47"/>
      <c r="WKV43" s="47"/>
      <c r="WKW43" s="47"/>
      <c r="WKX43" s="47"/>
      <c r="WKY43" s="47"/>
      <c r="WKZ43" s="47"/>
      <c r="WLA43" s="47"/>
      <c r="WLB43" s="47"/>
      <c r="WLC43" s="47"/>
      <c r="WLD43" s="47"/>
      <c r="WLE43" s="47"/>
      <c r="WLF43" s="47"/>
      <c r="WLG43" s="47"/>
      <c r="WLH43" s="47"/>
      <c r="WLI43" s="47"/>
      <c r="WLJ43" s="47"/>
      <c r="WLK43" s="47"/>
      <c r="WLL43" s="47"/>
      <c r="WLM43" s="47"/>
      <c r="WLN43" s="47"/>
      <c r="WLO43" s="47"/>
      <c r="WLP43" s="47"/>
      <c r="WLQ43" s="47"/>
      <c r="WLR43" s="47"/>
      <c r="WLS43" s="47"/>
      <c r="WLT43" s="47"/>
      <c r="WLU43" s="47"/>
      <c r="WLV43" s="47"/>
      <c r="WLW43" s="47"/>
      <c r="WLX43" s="47"/>
      <c r="WLY43" s="47"/>
      <c r="WLZ43" s="47"/>
      <c r="WMA43" s="47"/>
      <c r="WMB43" s="47"/>
      <c r="WMC43" s="47"/>
      <c r="WMD43" s="47"/>
      <c r="WME43" s="47"/>
      <c r="WMF43" s="47"/>
      <c r="WMG43" s="47"/>
      <c r="WMH43" s="47"/>
      <c r="WMI43" s="47"/>
      <c r="WMJ43" s="47"/>
      <c r="WMK43" s="47"/>
      <c r="WML43" s="47"/>
      <c r="WMM43" s="47"/>
      <c r="WMN43" s="47"/>
      <c r="WMO43" s="47"/>
      <c r="WMP43" s="47"/>
      <c r="WMQ43" s="47"/>
      <c r="WMR43" s="47"/>
      <c r="WMS43" s="47"/>
      <c r="WMT43" s="47"/>
      <c r="WMU43" s="47"/>
      <c r="WMV43" s="47"/>
      <c r="WMW43" s="47"/>
      <c r="WMX43" s="47"/>
      <c r="WMY43" s="47"/>
      <c r="WMZ43" s="47"/>
      <c r="WNA43" s="47"/>
      <c r="WNB43" s="47"/>
      <c r="WNC43" s="47"/>
      <c r="WND43" s="47"/>
      <c r="WNE43" s="47"/>
      <c r="WNF43" s="47"/>
      <c r="WNG43" s="47"/>
      <c r="WNH43" s="47"/>
      <c r="WNI43" s="47"/>
      <c r="WNJ43" s="47"/>
      <c r="WNK43" s="47"/>
      <c r="WNL43" s="47"/>
      <c r="WNM43" s="47"/>
      <c r="WNN43" s="47"/>
      <c r="WNO43" s="47"/>
      <c r="WNP43" s="47"/>
      <c r="WNQ43" s="47"/>
      <c r="WNR43" s="47"/>
      <c r="WNS43" s="47"/>
      <c r="WNT43" s="47"/>
      <c r="WNU43" s="47"/>
      <c r="WNV43" s="47"/>
      <c r="WNW43" s="47"/>
      <c r="WNX43" s="47"/>
      <c r="WNY43" s="47"/>
      <c r="WNZ43" s="47"/>
      <c r="WOA43" s="47"/>
      <c r="WOB43" s="47"/>
      <c r="WOC43" s="47"/>
      <c r="WOD43" s="47"/>
      <c r="WOE43" s="47"/>
      <c r="WOF43" s="47"/>
      <c r="WOG43" s="47"/>
      <c r="WOH43" s="47"/>
      <c r="WOI43" s="47"/>
      <c r="WOJ43" s="47"/>
      <c r="WOK43" s="47"/>
      <c r="WOL43" s="47"/>
      <c r="WOM43" s="47"/>
      <c r="WON43" s="47"/>
      <c r="WOO43" s="47"/>
      <c r="WOP43" s="47"/>
      <c r="WOQ43" s="47"/>
      <c r="WOR43" s="47"/>
      <c r="WOS43" s="47"/>
      <c r="WOT43" s="47"/>
      <c r="WOU43" s="47"/>
      <c r="WOV43" s="47"/>
      <c r="WOW43" s="47"/>
      <c r="WOX43" s="47"/>
      <c r="WOY43" s="47"/>
      <c r="WOZ43" s="47"/>
      <c r="WPA43" s="47"/>
      <c r="WPB43" s="47"/>
      <c r="WPC43" s="47"/>
      <c r="WPD43" s="47"/>
      <c r="WPE43" s="47"/>
      <c r="WPF43" s="47"/>
      <c r="WPG43" s="47"/>
      <c r="WPH43" s="47"/>
      <c r="WPI43" s="47"/>
      <c r="WPJ43" s="47"/>
      <c r="WPK43" s="47"/>
      <c r="WPL43" s="47"/>
      <c r="WPM43" s="47"/>
      <c r="WPN43" s="47"/>
      <c r="WPO43" s="47"/>
      <c r="WPP43" s="47"/>
      <c r="WPQ43" s="47"/>
      <c r="WPR43" s="47"/>
      <c r="WPS43" s="47"/>
      <c r="WPT43" s="47"/>
      <c r="WPU43" s="47"/>
      <c r="WPV43" s="47"/>
      <c r="WPW43" s="47"/>
      <c r="WPX43" s="47"/>
      <c r="WPY43" s="47"/>
      <c r="WPZ43" s="47"/>
      <c r="WQA43" s="47"/>
      <c r="WQB43" s="47"/>
      <c r="WQC43" s="47"/>
      <c r="WQD43" s="47"/>
      <c r="WQE43" s="47"/>
      <c r="WQF43" s="47"/>
      <c r="WQG43" s="47"/>
      <c r="WQH43" s="47"/>
      <c r="WQI43" s="47"/>
      <c r="WQJ43" s="47"/>
      <c r="WQK43" s="47"/>
      <c r="WQL43" s="47"/>
      <c r="WQM43" s="47"/>
      <c r="WQN43" s="47"/>
      <c r="WQO43" s="47"/>
      <c r="WQP43" s="47"/>
      <c r="WQQ43" s="47"/>
      <c r="WQR43" s="47"/>
      <c r="WQS43" s="47"/>
      <c r="WQT43" s="47"/>
      <c r="WQU43" s="47"/>
      <c r="WQV43" s="47"/>
      <c r="WQW43" s="47"/>
      <c r="WQX43" s="47"/>
      <c r="WQY43" s="47"/>
      <c r="WQZ43" s="47"/>
      <c r="WRA43" s="47"/>
      <c r="WRB43" s="47"/>
      <c r="WRC43" s="47"/>
      <c r="WRD43" s="47"/>
      <c r="WRE43" s="47"/>
      <c r="WRF43" s="47"/>
      <c r="WRG43" s="47"/>
      <c r="WRH43" s="47"/>
      <c r="WRI43" s="47"/>
      <c r="WRJ43" s="47"/>
      <c r="WRK43" s="47"/>
      <c r="WRL43" s="47"/>
      <c r="WRM43" s="47"/>
      <c r="WRN43" s="47"/>
      <c r="WRO43" s="47"/>
      <c r="WRP43" s="47"/>
      <c r="WRQ43" s="47"/>
      <c r="WRR43" s="47"/>
      <c r="WRS43" s="47"/>
      <c r="WRT43" s="47"/>
      <c r="WRU43" s="47"/>
      <c r="WRV43" s="47"/>
      <c r="WRW43" s="47"/>
      <c r="WRX43" s="47"/>
      <c r="WRY43" s="47"/>
      <c r="WRZ43" s="47"/>
      <c r="WSA43" s="47"/>
      <c r="WSB43" s="47"/>
      <c r="WSC43" s="47"/>
      <c r="WSD43" s="47"/>
      <c r="WSE43" s="47"/>
      <c r="WSF43" s="47"/>
      <c r="WSG43" s="47"/>
      <c r="WSH43" s="47"/>
      <c r="WSI43" s="47"/>
      <c r="WSJ43" s="47"/>
      <c r="WSK43" s="47"/>
      <c r="WSL43" s="47"/>
      <c r="WSM43" s="47"/>
      <c r="WSN43" s="47"/>
      <c r="WSO43" s="47"/>
      <c r="WSP43" s="47"/>
      <c r="WSQ43" s="47"/>
      <c r="WSR43" s="47"/>
      <c r="WSS43" s="47"/>
      <c r="WST43" s="47"/>
      <c r="WSU43" s="47"/>
      <c r="WSV43" s="47"/>
      <c r="WSW43" s="47"/>
      <c r="WSX43" s="47"/>
      <c r="WSY43" s="47"/>
      <c r="WSZ43" s="47"/>
      <c r="WTA43" s="47"/>
      <c r="WTB43" s="47"/>
      <c r="WTC43" s="47"/>
      <c r="WTD43" s="47"/>
      <c r="WTE43" s="47"/>
      <c r="WTF43" s="47"/>
      <c r="WTG43" s="47"/>
      <c r="WTH43" s="47"/>
      <c r="WTI43" s="47"/>
      <c r="WTJ43" s="47"/>
      <c r="WTK43" s="47"/>
      <c r="WTL43" s="47"/>
      <c r="WTM43" s="47"/>
      <c r="WTN43" s="47"/>
      <c r="WTO43" s="47"/>
      <c r="WTP43" s="47"/>
      <c r="WTQ43" s="47"/>
      <c r="WTR43" s="47"/>
      <c r="WTS43" s="47"/>
      <c r="WTT43" s="47"/>
      <c r="WTU43" s="47"/>
      <c r="WTV43" s="47"/>
      <c r="WTW43" s="47"/>
      <c r="WTX43" s="47"/>
      <c r="WTY43" s="47"/>
      <c r="WTZ43" s="47"/>
      <c r="WUA43" s="47"/>
      <c r="WUB43" s="47"/>
      <c r="WUC43" s="47"/>
      <c r="WUD43" s="47"/>
      <c r="WUE43" s="47"/>
      <c r="WUF43" s="47"/>
      <c r="WUG43" s="47"/>
      <c r="WUH43" s="47"/>
      <c r="WUI43" s="47"/>
      <c r="WUJ43" s="47"/>
      <c r="WUK43" s="47"/>
      <c r="WUL43" s="47"/>
      <c r="WUM43" s="47"/>
      <c r="WUN43" s="47"/>
      <c r="WUO43" s="47"/>
      <c r="WUP43" s="47"/>
      <c r="WUQ43" s="47"/>
      <c r="WUR43" s="47"/>
      <c r="WUS43" s="47"/>
      <c r="WUT43" s="47"/>
      <c r="WUU43" s="47"/>
      <c r="WUV43" s="47"/>
      <c r="WUW43" s="47"/>
      <c r="WUX43" s="47"/>
      <c r="WUY43" s="47"/>
      <c r="WUZ43" s="47"/>
      <c r="WVA43" s="47"/>
      <c r="WVB43" s="47"/>
      <c r="WVC43" s="47"/>
      <c r="WVD43" s="47"/>
      <c r="WVE43" s="47"/>
      <c r="WVF43" s="47"/>
      <c r="WVG43" s="47"/>
      <c r="WVH43" s="47"/>
      <c r="WVI43" s="47"/>
      <c r="WVJ43" s="47"/>
      <c r="WVK43" s="47"/>
      <c r="WVL43" s="47"/>
      <c r="WVM43" s="47"/>
      <c r="WVN43" s="47"/>
      <c r="WVO43" s="47"/>
      <c r="WVP43" s="47"/>
      <c r="WVQ43" s="47"/>
      <c r="WVR43" s="47"/>
      <c r="WVS43" s="47"/>
      <c r="WVT43" s="47"/>
      <c r="WVU43" s="47"/>
      <c r="WVV43" s="47"/>
      <c r="WVW43" s="47"/>
      <c r="WVX43" s="47"/>
      <c r="WVY43" s="47"/>
      <c r="WVZ43" s="47"/>
      <c r="WWA43" s="47"/>
      <c r="WWB43" s="47"/>
      <c r="WWC43" s="47"/>
      <c r="WWD43" s="47"/>
      <c r="WWE43" s="47"/>
      <c r="WWF43" s="47"/>
      <c r="WWG43" s="47"/>
      <c r="WWH43" s="47"/>
      <c r="WWI43" s="47"/>
      <c r="WWJ43" s="47"/>
      <c r="WWK43" s="47"/>
      <c r="WWL43" s="47"/>
      <c r="WWM43" s="47"/>
      <c r="WWN43" s="47"/>
      <c r="WWO43" s="47"/>
      <c r="WWP43" s="47"/>
      <c r="WWQ43" s="47"/>
      <c r="WWR43" s="47"/>
      <c r="WWS43" s="47"/>
      <c r="WWT43" s="47"/>
      <c r="WWU43" s="47"/>
      <c r="WWV43" s="47"/>
      <c r="WWW43" s="47"/>
      <c r="WWX43" s="47"/>
      <c r="WWY43" s="47"/>
      <c r="WWZ43" s="47"/>
      <c r="WXA43" s="47"/>
      <c r="WXB43" s="47"/>
      <c r="WXC43" s="47"/>
      <c r="WXD43" s="47"/>
      <c r="WXE43" s="47"/>
      <c r="WXF43" s="47"/>
      <c r="WXG43" s="47"/>
      <c r="WXH43" s="47"/>
      <c r="WXI43" s="47"/>
      <c r="WXJ43" s="47"/>
      <c r="WXK43" s="47"/>
      <c r="WXL43" s="47"/>
      <c r="WXM43" s="47"/>
      <c r="WXN43" s="47"/>
      <c r="WXO43" s="47"/>
      <c r="WXP43" s="47"/>
      <c r="WXQ43" s="47"/>
      <c r="WXR43" s="47"/>
      <c r="WXS43" s="47"/>
      <c r="WXT43" s="47"/>
      <c r="WXU43" s="47"/>
      <c r="WXV43" s="47"/>
      <c r="WXW43" s="47"/>
      <c r="WXX43" s="47"/>
      <c r="WXY43" s="47"/>
      <c r="WXZ43" s="47"/>
      <c r="WYA43" s="47"/>
      <c r="WYB43" s="47"/>
      <c r="WYC43" s="47"/>
      <c r="WYD43" s="47"/>
      <c r="WYE43" s="47"/>
      <c r="WYF43" s="47"/>
      <c r="WYG43" s="47"/>
      <c r="WYH43" s="47"/>
      <c r="WYI43" s="47"/>
      <c r="WYJ43" s="47"/>
      <c r="WYK43" s="47"/>
      <c r="WYL43" s="47"/>
      <c r="WYM43" s="47"/>
      <c r="WYN43" s="47"/>
      <c r="WYO43" s="47"/>
      <c r="WYP43" s="47"/>
      <c r="WYQ43" s="47"/>
      <c r="WYR43" s="47"/>
      <c r="WYS43" s="47"/>
      <c r="WYT43" s="47"/>
      <c r="WYU43" s="47"/>
      <c r="WYV43" s="47"/>
      <c r="WYW43" s="47"/>
      <c r="WYX43" s="47"/>
      <c r="WYY43" s="47"/>
      <c r="WYZ43" s="47"/>
      <c r="WZA43" s="47"/>
      <c r="WZB43" s="47"/>
      <c r="WZC43" s="47"/>
      <c r="WZD43" s="47"/>
      <c r="WZE43" s="47"/>
      <c r="WZF43" s="47"/>
      <c r="WZG43" s="47"/>
      <c r="WZH43" s="47"/>
      <c r="WZI43" s="47"/>
      <c r="WZJ43" s="47"/>
      <c r="WZK43" s="47"/>
      <c r="WZL43" s="47"/>
      <c r="WZM43" s="47"/>
      <c r="WZN43" s="47"/>
      <c r="WZO43" s="47"/>
      <c r="WZP43" s="47"/>
      <c r="WZQ43" s="47"/>
      <c r="WZR43" s="47"/>
      <c r="WZS43" s="47"/>
      <c r="WZT43" s="47"/>
      <c r="WZU43" s="47"/>
      <c r="WZV43" s="47"/>
      <c r="WZW43" s="47"/>
      <c r="WZX43" s="47"/>
      <c r="WZY43" s="47"/>
      <c r="WZZ43" s="47"/>
      <c r="XAA43" s="47"/>
      <c r="XAB43" s="47"/>
      <c r="XAC43" s="47"/>
      <c r="XAD43" s="47"/>
      <c r="XAE43" s="47"/>
      <c r="XAF43" s="47"/>
      <c r="XAG43" s="47"/>
      <c r="XAH43" s="47"/>
      <c r="XAI43" s="47"/>
      <c r="XAJ43" s="47"/>
      <c r="XAK43" s="47"/>
      <c r="XAL43" s="47"/>
      <c r="XAM43" s="47"/>
      <c r="XAN43" s="47"/>
      <c r="XAO43" s="47"/>
      <c r="XAP43" s="47"/>
      <c r="XAQ43" s="47"/>
      <c r="XAR43" s="47"/>
      <c r="XAS43" s="47"/>
      <c r="XAT43" s="47"/>
      <c r="XAU43" s="47"/>
      <c r="XAV43" s="47"/>
      <c r="XAW43" s="47"/>
      <c r="XAX43" s="47"/>
      <c r="XAY43" s="47"/>
      <c r="XAZ43" s="47"/>
      <c r="XBA43" s="47"/>
      <c r="XBB43" s="47"/>
      <c r="XBC43" s="47"/>
      <c r="XBD43" s="47"/>
      <c r="XBE43" s="47"/>
      <c r="XBF43" s="47"/>
      <c r="XBG43" s="47"/>
      <c r="XBH43" s="47"/>
      <c r="XBI43" s="47"/>
      <c r="XBJ43" s="47"/>
      <c r="XBK43" s="47"/>
      <c r="XBL43" s="47"/>
      <c r="XBM43" s="47"/>
      <c r="XBN43" s="47"/>
      <c r="XBO43" s="47"/>
      <c r="XBP43" s="47"/>
      <c r="XBQ43" s="47"/>
      <c r="XBR43" s="47"/>
      <c r="XBS43" s="47"/>
      <c r="XBT43" s="47"/>
      <c r="XBU43" s="47"/>
      <c r="XBV43" s="47"/>
      <c r="XBW43" s="47"/>
      <c r="XBX43" s="47"/>
      <c r="XBY43" s="47"/>
      <c r="XBZ43" s="47"/>
      <c r="XCA43" s="47"/>
      <c r="XCB43" s="47"/>
      <c r="XCC43" s="47"/>
      <c r="XCD43" s="47"/>
      <c r="XCE43" s="47"/>
      <c r="XCF43" s="47"/>
      <c r="XCG43" s="47"/>
      <c r="XCH43" s="47"/>
      <c r="XCI43" s="47"/>
      <c r="XCJ43" s="47"/>
      <c r="XCK43" s="47"/>
      <c r="XCL43" s="47"/>
      <c r="XCM43" s="47"/>
      <c r="XCN43" s="47"/>
      <c r="XCO43" s="47"/>
      <c r="XCP43" s="47"/>
      <c r="XCQ43" s="47"/>
      <c r="XCR43" s="47"/>
      <c r="XCS43" s="47"/>
      <c r="XCT43" s="47"/>
      <c r="XCU43" s="47"/>
      <c r="XCV43" s="47"/>
      <c r="XCW43" s="47"/>
      <c r="XCX43" s="47"/>
      <c r="XCY43" s="47"/>
      <c r="XCZ43" s="47"/>
      <c r="XDA43" s="47"/>
      <c r="XDB43" s="47"/>
      <c r="XDC43" s="47"/>
      <c r="XDD43" s="47"/>
      <c r="XDE43" s="47"/>
      <c r="XDF43" s="47"/>
      <c r="XDG43" s="47"/>
      <c r="XDH43" s="47"/>
      <c r="XDI43" s="47"/>
      <c r="XDJ43" s="47"/>
      <c r="XDK43" s="47"/>
      <c r="XDL43" s="47"/>
      <c r="XDM43" s="47"/>
      <c r="XDN43" s="47"/>
      <c r="XDO43" s="47"/>
      <c r="XDP43" s="47"/>
      <c r="XDQ43" s="47"/>
      <c r="XDR43" s="47"/>
      <c r="XDS43" s="47"/>
      <c r="XDT43" s="47"/>
      <c r="XDU43" s="47"/>
      <c r="XDV43" s="47"/>
      <c r="XDW43" s="47"/>
      <c r="XDX43" s="47"/>
      <c r="XDY43" s="47"/>
      <c r="XDZ43" s="47"/>
      <c r="XEA43" s="47"/>
      <c r="XEB43" s="47"/>
      <c r="XEC43" s="47"/>
      <c r="XED43" s="47"/>
      <c r="XEE43" s="47"/>
      <c r="XEF43" s="47"/>
      <c r="XEG43" s="47"/>
      <c r="XEH43" s="47"/>
      <c r="XEI43" s="47"/>
      <c r="XEJ43" s="47"/>
      <c r="XEK43" s="47"/>
      <c r="XEL43" s="47"/>
      <c r="XEM43" s="47"/>
      <c r="XEN43" s="47"/>
      <c r="XEO43" s="47"/>
      <c r="XEP43" s="47"/>
      <c r="XEQ43" s="47"/>
      <c r="XER43" s="47"/>
      <c r="XES43" s="47"/>
      <c r="XET43" s="47"/>
      <c r="XEU43" s="47"/>
    </row>
    <row r="44" spans="1:16376" outlineLevel="2" x14ac:dyDescent="0.15">
      <c r="B44" s="22" t="s">
        <v>76</v>
      </c>
      <c r="C44" s="29" t="s">
        <v>251</v>
      </c>
      <c r="D44" s="23" t="s">
        <v>20</v>
      </c>
      <c r="F44" s="14" t="s">
        <v>5</v>
      </c>
      <c r="M44" s="81">
        <v>60.6569</v>
      </c>
      <c r="N44" s="81">
        <v>57.600200000000001</v>
      </c>
      <c r="O44" s="81">
        <v>67.650000000000006</v>
      </c>
      <c r="P44" s="81">
        <v>65.23</v>
      </c>
      <c r="Q44" s="81">
        <v>65.010000000000005</v>
      </c>
      <c r="R44" s="81">
        <v>65.362987500000003</v>
      </c>
      <c r="S44" s="81">
        <v>66.346093749999994</v>
      </c>
      <c r="T44" s="81">
        <v>68.081164999999999</v>
      </c>
      <c r="U44" s="81">
        <v>70.212837500000006</v>
      </c>
      <c r="V44" s="81">
        <v>72.253114999999994</v>
      </c>
      <c r="W44" s="81">
        <v>73.828757499999995</v>
      </c>
      <c r="X44" s="81">
        <v>74.991813750000006</v>
      </c>
      <c r="Y44" s="81">
        <v>76.114821250000006</v>
      </c>
      <c r="Z44" s="81">
        <v>77.153611249999997</v>
      </c>
      <c r="AA44" s="81">
        <v>78.116934999999998</v>
      </c>
      <c r="AB44" s="81">
        <v>79.109106249999996</v>
      </c>
      <c r="AC44" s="81">
        <v>80.280956250000003</v>
      </c>
      <c r="AD44" s="81">
        <v>81.469274999999996</v>
      </c>
      <c r="AE44" s="81">
        <v>82.596818749999997</v>
      </c>
      <c r="AF44" s="81">
        <v>83.883413750000003</v>
      </c>
      <c r="AG44" s="81">
        <v>85.713286249999996</v>
      </c>
      <c r="AH44" s="81">
        <v>88.194577499999994</v>
      </c>
      <c r="AI44" s="81">
        <v>91.05785625</v>
      </c>
      <c r="AJ44" s="81">
        <v>94.095636249999998</v>
      </c>
      <c r="AK44" s="81">
        <v>97.397175000000004</v>
      </c>
      <c r="AL44" s="81">
        <v>100.8900975</v>
      </c>
      <c r="AM44" s="81">
        <v>104.30098750000001</v>
      </c>
      <c r="AN44" s="81">
        <v>107.6943</v>
      </c>
      <c r="AO44" s="81">
        <v>111.2456</v>
      </c>
      <c r="AP44" s="81">
        <v>115.028175</v>
      </c>
      <c r="AQ44" s="81">
        <v>119.0757625</v>
      </c>
      <c r="AR44" s="81">
        <v>123.23916250000001</v>
      </c>
      <c r="AS44" s="81">
        <v>127.4025625</v>
      </c>
      <c r="AT44" s="81">
        <v>127.4025625</v>
      </c>
      <c r="AU44" s="81">
        <v>127.4025625</v>
      </c>
    </row>
    <row r="45" spans="1:16376" outlineLevel="2" x14ac:dyDescent="0.15">
      <c r="B45" s="22" t="s">
        <v>77</v>
      </c>
      <c r="C45" s="29" t="s">
        <v>1</v>
      </c>
      <c r="D45" s="23" t="s">
        <v>20</v>
      </c>
      <c r="F45" s="14" t="s">
        <v>6</v>
      </c>
      <c r="M45" s="69">
        <v>7.0354248354176793E-2</v>
      </c>
      <c r="N45" s="69">
        <v>3.6814796382330699E-2</v>
      </c>
      <c r="O45" s="69">
        <v>3.0010354651920798E-2</v>
      </c>
      <c r="P45" s="69">
        <v>4.9225282530019898E-2</v>
      </c>
      <c r="Q45" s="69">
        <v>4.7447410209717503E-2</v>
      </c>
      <c r="R45" s="69">
        <v>4.1571372886482799E-2</v>
      </c>
      <c r="S45" s="69">
        <v>4.0983664261913903E-2</v>
      </c>
      <c r="T45" s="69">
        <v>4.4052186606564597E-2</v>
      </c>
      <c r="U45" s="69">
        <v>4.5332707625849802E-2</v>
      </c>
      <c r="V45" s="69">
        <v>4.3997924585830905E-2</v>
      </c>
      <c r="W45" s="69">
        <v>4.4379755555763005E-2</v>
      </c>
      <c r="X45" s="69">
        <v>4.6732424587093299E-2</v>
      </c>
      <c r="Y45" s="69">
        <v>4.4885631208551303E-2</v>
      </c>
      <c r="Z45" s="69">
        <v>4.2787208274782905E-2</v>
      </c>
      <c r="AA45" s="69">
        <v>4.5653639132118701E-2</v>
      </c>
      <c r="AB45" s="69">
        <v>4.2912216370341504E-2</v>
      </c>
      <c r="AC45" s="69">
        <v>4.2497280699301997E-2</v>
      </c>
      <c r="AD45" s="69">
        <v>4.16365003484667E-2</v>
      </c>
      <c r="AE45" s="69">
        <v>4.1375962681023504E-2</v>
      </c>
      <c r="AF45" s="69">
        <v>4.1261226457040896E-2</v>
      </c>
      <c r="AG45" s="69">
        <v>4.0012707963305499E-2</v>
      </c>
      <c r="AH45" s="69">
        <v>4.0038582545205002E-2</v>
      </c>
      <c r="AI45" s="69">
        <v>4.0062435009041497E-2</v>
      </c>
      <c r="AJ45" s="69">
        <v>4.0079526450073295E-2</v>
      </c>
      <c r="AK45" s="69">
        <v>4.0097611801443805E-2</v>
      </c>
      <c r="AL45" s="69">
        <v>4.0111520928066503E-2</v>
      </c>
      <c r="AM45" s="69">
        <v>4.0125648677968202E-2</v>
      </c>
      <c r="AN45" s="69">
        <v>4.0135212586983403E-2</v>
      </c>
      <c r="AO45" s="69">
        <v>4.0142957697313394E-2</v>
      </c>
      <c r="AP45" s="69">
        <v>4.0153022291601802E-2</v>
      </c>
      <c r="AQ45" s="69">
        <v>4.0157740506046001E-2</v>
      </c>
      <c r="AR45" s="69">
        <v>4.0162086098641601E-2</v>
      </c>
      <c r="AS45" s="69">
        <v>4.0167052436554697E-2</v>
      </c>
      <c r="AT45" s="69">
        <v>4.0167052436554697E-2</v>
      </c>
      <c r="AU45" s="69">
        <v>4.0167052436554697E-2</v>
      </c>
    </row>
    <row r="46" spans="1:16376" outlineLevel="2" x14ac:dyDescent="0.15">
      <c r="B46" s="22" t="s">
        <v>78</v>
      </c>
      <c r="C46" s="29" t="s">
        <v>1</v>
      </c>
      <c r="D46" s="23" t="s">
        <v>20</v>
      </c>
      <c r="F46" s="14" t="s">
        <v>7</v>
      </c>
      <c r="M46" s="69">
        <v>3.6777916131432102E-2</v>
      </c>
      <c r="N46" s="69">
        <v>8.3894722519613399E-2</v>
      </c>
      <c r="O46" s="69">
        <v>0.120233231552295</v>
      </c>
      <c r="P46" s="69">
        <v>0.11349535285395501</v>
      </c>
      <c r="Q46" s="69">
        <v>6.839036390970081E-2</v>
      </c>
      <c r="R46" s="69">
        <v>5.0521639360015393E-2</v>
      </c>
      <c r="S46" s="69">
        <v>5.8442453113391399E-2</v>
      </c>
      <c r="T46" s="69">
        <v>5.6723049712471801E-2</v>
      </c>
      <c r="U46" s="69">
        <v>5.6652450674044702E-2</v>
      </c>
      <c r="V46" s="69">
        <v>5.8900345109386999E-2</v>
      </c>
      <c r="W46" s="69">
        <v>5.7902782970718797E-2</v>
      </c>
      <c r="X46" s="69">
        <v>5.8454482316402795E-2</v>
      </c>
      <c r="Y46" s="69">
        <v>5.4186887537563296E-2</v>
      </c>
      <c r="Z46" s="69">
        <v>5.2689005754803703E-2</v>
      </c>
      <c r="AA46" s="69">
        <v>5.6537094461779305E-2</v>
      </c>
      <c r="AB46" s="69">
        <v>5.6784080017094701E-2</v>
      </c>
      <c r="AC46" s="69">
        <v>5.2603795557004493E-2</v>
      </c>
      <c r="AD46" s="69">
        <v>5.2777587042237097E-2</v>
      </c>
      <c r="AE46" s="69">
        <v>5.4436598611902899E-2</v>
      </c>
      <c r="AF46" s="69">
        <v>5.3164761423059301E-2</v>
      </c>
      <c r="AG46" s="69">
        <v>5.3266844798333296E-2</v>
      </c>
      <c r="AH46" s="69">
        <v>5.36483974102595E-2</v>
      </c>
      <c r="AI46" s="69">
        <v>5.4473452653549102E-2</v>
      </c>
      <c r="AJ46" s="69">
        <v>5.55026291289267E-2</v>
      </c>
      <c r="AK46" s="69">
        <v>5.6022378884875497E-2</v>
      </c>
      <c r="AL46" s="69">
        <v>5.6568794117719305E-2</v>
      </c>
      <c r="AM46" s="69">
        <v>5.7065265594895297E-2</v>
      </c>
      <c r="AN46" s="69">
        <v>5.7585766393148698E-2</v>
      </c>
      <c r="AO46" s="69">
        <v>5.6928388083971007E-2</v>
      </c>
      <c r="AP46" s="69">
        <v>5.7022077304810501E-2</v>
      </c>
      <c r="AQ46" s="69">
        <v>5.7374045262244204E-2</v>
      </c>
      <c r="AR46" s="69">
        <v>5.7879511433164096E-2</v>
      </c>
      <c r="AS46" s="69">
        <v>5.76308177858584E-2</v>
      </c>
      <c r="AT46" s="69">
        <v>5.76308177858584E-2</v>
      </c>
      <c r="AU46" s="69">
        <v>5.76308177858584E-2</v>
      </c>
    </row>
    <row r="47" spans="1:16376" outlineLevel="2" x14ac:dyDescent="0.15">
      <c r="B47" s="22" t="s">
        <v>204</v>
      </c>
      <c r="C47" s="29" t="s">
        <v>1</v>
      </c>
      <c r="D47" s="23" t="s">
        <v>20</v>
      </c>
      <c r="E47" s="44"/>
      <c r="F47" s="14" t="s">
        <v>8</v>
      </c>
      <c r="O47" s="69">
        <v>1</v>
      </c>
      <c r="P47" s="55">
        <f>O47*(1+O46)</f>
        <v>1.1202332315522949</v>
      </c>
      <c r="Q47" s="55">
        <f>P47*(1+P46)</f>
        <v>1.247374497446049</v>
      </c>
      <c r="R47" s="55">
        <f>Q47*(1+Q46)</f>
        <v>1.3326828932580643</v>
      </c>
      <c r="S47" s="55">
        <f>R47*(1+R46)</f>
        <v>1.4000122177725101</v>
      </c>
      <c r="T47" s="55">
        <f>S47*(1+S46)</f>
        <v>1.481832366167855</v>
      </c>
    </row>
    <row r="48" spans="1:16376" outlineLevel="2" x14ac:dyDescent="0.15">
      <c r="B48" s="22" t="s">
        <v>539</v>
      </c>
      <c r="C48" s="20"/>
      <c r="D48" s="20"/>
      <c r="E48"/>
      <c r="F48"/>
      <c r="G48"/>
      <c r="H48"/>
      <c r="I48"/>
      <c r="J48"/>
      <c r="K48"/>
      <c r="L48"/>
      <c r="M48" s="25"/>
      <c r="N48" s="25"/>
      <c r="O48" s="25"/>
      <c r="P48" s="25"/>
      <c r="Q48" s="25"/>
      <c r="R48" s="25"/>
      <c r="S48" s="25"/>
      <c r="T48" s="25"/>
      <c r="U48" s="188">
        <f t="shared" ref="U48:AU48" si="10">1+PPI</f>
        <v>1.0566524506740447</v>
      </c>
      <c r="V48" s="188">
        <f t="shared" si="10"/>
        <v>1.058900345109387</v>
      </c>
      <c r="W48" s="188">
        <f t="shared" si="10"/>
        <v>1.0579027829707188</v>
      </c>
      <c r="X48" s="188">
        <f t="shared" si="10"/>
        <v>1.0584544823164028</v>
      </c>
      <c r="Y48" s="188">
        <f t="shared" si="10"/>
        <v>1.0541868875375633</v>
      </c>
      <c r="Z48" s="188">
        <f t="shared" si="10"/>
        <v>1.0526890057548037</v>
      </c>
      <c r="AA48" s="188">
        <f t="shared" si="10"/>
        <v>1.0565370944617793</v>
      </c>
      <c r="AB48" s="188">
        <f t="shared" si="10"/>
        <v>1.0567840800170947</v>
      </c>
      <c r="AC48" s="188">
        <f t="shared" si="10"/>
        <v>1.0526037955570045</v>
      </c>
      <c r="AD48" s="188">
        <f t="shared" si="10"/>
        <v>1.0527775870422371</v>
      </c>
      <c r="AE48" s="188">
        <f t="shared" si="10"/>
        <v>1.0544365986119029</v>
      </c>
      <c r="AF48" s="188">
        <f t="shared" si="10"/>
        <v>1.0531647614230593</v>
      </c>
      <c r="AG48" s="188">
        <f t="shared" si="10"/>
        <v>1.0532668447983333</v>
      </c>
      <c r="AH48" s="188">
        <f t="shared" si="10"/>
        <v>1.0536483974102595</v>
      </c>
      <c r="AI48" s="188">
        <f t="shared" si="10"/>
        <v>1.0544734526535491</v>
      </c>
      <c r="AJ48" s="188">
        <f t="shared" si="10"/>
        <v>1.0555026291289267</v>
      </c>
      <c r="AK48" s="188">
        <f t="shared" si="10"/>
        <v>1.0560223788848755</v>
      </c>
      <c r="AL48" s="188">
        <f t="shared" si="10"/>
        <v>1.0565687941177193</v>
      </c>
      <c r="AM48" s="188">
        <f t="shared" si="10"/>
        <v>1.0570652655948953</v>
      </c>
      <c r="AN48" s="188">
        <f t="shared" si="10"/>
        <v>1.0575857663931487</v>
      </c>
      <c r="AO48" s="188">
        <f t="shared" si="10"/>
        <v>1.056928388083971</v>
      </c>
      <c r="AP48" s="188">
        <f t="shared" si="10"/>
        <v>1.0570220773048105</v>
      </c>
      <c r="AQ48" s="188">
        <f t="shared" si="10"/>
        <v>1.0573740452622442</v>
      </c>
      <c r="AR48" s="188">
        <f t="shared" si="10"/>
        <v>1.0578795114331641</v>
      </c>
      <c r="AS48" s="188">
        <f t="shared" si="10"/>
        <v>1.0576308177858584</v>
      </c>
      <c r="AT48" s="188">
        <f t="shared" si="10"/>
        <v>1.0576308177858584</v>
      </c>
      <c r="AU48" s="188">
        <f t="shared" si="10"/>
        <v>1.0576308177858584</v>
      </c>
    </row>
    <row r="49" spans="1:16376" outlineLevel="1" x14ac:dyDescent="0.15">
      <c r="B49" s="22" t="s">
        <v>541</v>
      </c>
      <c r="U49" s="188">
        <f t="shared" ref="U49:AU49" si="11">1+CPI</f>
        <v>1.0453327076258498</v>
      </c>
      <c r="V49" s="188">
        <f t="shared" si="11"/>
        <v>1.0439979245858308</v>
      </c>
      <c r="W49" s="188">
        <f t="shared" si="11"/>
        <v>1.044379755555763</v>
      </c>
      <c r="X49" s="188">
        <f t="shared" si="11"/>
        <v>1.0467324245870933</v>
      </c>
      <c r="Y49" s="188">
        <f t="shared" si="11"/>
        <v>1.0448856312085513</v>
      </c>
      <c r="Z49" s="188">
        <f t="shared" si="11"/>
        <v>1.0427872082747829</v>
      </c>
      <c r="AA49" s="188">
        <f t="shared" si="11"/>
        <v>1.0456536391321187</v>
      </c>
      <c r="AB49" s="188">
        <f t="shared" si="11"/>
        <v>1.0429122163703415</v>
      </c>
      <c r="AC49" s="188">
        <f t="shared" si="11"/>
        <v>1.042497280699302</v>
      </c>
      <c r="AD49" s="188">
        <f t="shared" si="11"/>
        <v>1.0416365003484667</v>
      </c>
      <c r="AE49" s="188">
        <f t="shared" si="11"/>
        <v>1.0413759626810235</v>
      </c>
      <c r="AF49" s="188">
        <f t="shared" si="11"/>
        <v>1.0412612264570409</v>
      </c>
      <c r="AG49" s="188">
        <f t="shared" si="11"/>
        <v>1.0400127079633055</v>
      </c>
      <c r="AH49" s="188">
        <f t="shared" si="11"/>
        <v>1.040038582545205</v>
      </c>
      <c r="AI49" s="188">
        <f t="shared" si="11"/>
        <v>1.0400624350090415</v>
      </c>
      <c r="AJ49" s="188">
        <f t="shared" si="11"/>
        <v>1.0400795264500733</v>
      </c>
      <c r="AK49" s="188">
        <f t="shared" si="11"/>
        <v>1.0400976118014438</v>
      </c>
      <c r="AL49" s="188">
        <f t="shared" si="11"/>
        <v>1.0401115209280665</v>
      </c>
      <c r="AM49" s="188">
        <f t="shared" si="11"/>
        <v>1.0401256486779682</v>
      </c>
      <c r="AN49" s="188">
        <f t="shared" si="11"/>
        <v>1.0401352125869834</v>
      </c>
      <c r="AO49" s="188">
        <f t="shared" si="11"/>
        <v>1.0401429576973134</v>
      </c>
      <c r="AP49" s="188">
        <f t="shared" si="11"/>
        <v>1.0401530222916018</v>
      </c>
      <c r="AQ49" s="188">
        <f t="shared" si="11"/>
        <v>1.040157740506046</v>
      </c>
      <c r="AR49" s="188">
        <f t="shared" si="11"/>
        <v>1.0401620860986416</v>
      </c>
      <c r="AS49" s="188">
        <f t="shared" si="11"/>
        <v>1.0401670524365547</v>
      </c>
      <c r="AT49" s="188">
        <f t="shared" si="11"/>
        <v>1.0401670524365547</v>
      </c>
      <c r="AU49" s="188">
        <f t="shared" si="11"/>
        <v>1.0401670524365547</v>
      </c>
      <c r="AV49" s="114"/>
    </row>
    <row r="50" spans="1:16376" outlineLevel="1" x14ac:dyDescent="0.15">
      <c r="A50" s="65">
        <f>MAX($A$1:A49)+0.1</f>
        <v>1.4000000000000004</v>
      </c>
      <c r="B50" s="67" t="s">
        <v>79</v>
      </c>
      <c r="C50" s="106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14"/>
      <c r="V50"/>
      <c r="W50"/>
      <c r="X50"/>
      <c r="Y50"/>
      <c r="Z50"/>
      <c r="AA50"/>
    </row>
    <row r="51" spans="1:16376" outlineLevel="2" x14ac:dyDescent="0.15">
      <c r="D51" s="22"/>
      <c r="U51" s="115"/>
      <c r="AB51" s="22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2"/>
      <c r="AN51" s="22"/>
      <c r="AO51" s="22"/>
      <c r="AP51" s="22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I51" s="22"/>
      <c r="BJ51" s="22"/>
      <c r="BK51" s="22"/>
      <c r="BL51" s="22"/>
      <c r="BM51" s="22"/>
      <c r="BN51" s="22"/>
      <c r="BO51" s="22"/>
      <c r="BP51" s="22"/>
      <c r="BQ51" s="22"/>
      <c r="BR51" s="22"/>
      <c r="BS51" s="22"/>
      <c r="BT51" s="22"/>
      <c r="BU51" s="22"/>
      <c r="BV51" s="22"/>
      <c r="BW51" s="22"/>
      <c r="BX51" s="22"/>
      <c r="BY51" s="22"/>
      <c r="BZ51" s="22"/>
      <c r="CA51" s="22"/>
      <c r="CB51" s="22"/>
      <c r="CC51" s="22"/>
      <c r="CD51" s="22"/>
      <c r="CE51" s="22"/>
      <c r="CF51" s="22"/>
      <c r="CG51" s="22"/>
      <c r="CH51" s="22"/>
      <c r="CI51" s="22"/>
      <c r="CJ51" s="22"/>
      <c r="CK51" s="22"/>
      <c r="CL51" s="22"/>
      <c r="CM51" s="22"/>
      <c r="CN51" s="22"/>
      <c r="CO51" s="22"/>
      <c r="CP51" s="22"/>
      <c r="CQ51" s="22"/>
      <c r="CR51" s="22"/>
      <c r="CS51" s="22"/>
      <c r="CT51" s="22"/>
      <c r="CU51" s="22"/>
      <c r="CV51" s="22"/>
      <c r="CW51" s="22"/>
      <c r="CX51" s="22"/>
      <c r="CY51" s="22"/>
      <c r="CZ51" s="22"/>
      <c r="DA51" s="22"/>
      <c r="DB51" s="22"/>
      <c r="DC51" s="22"/>
      <c r="DD51" s="22"/>
      <c r="DE51" s="22"/>
      <c r="DF51" s="22"/>
      <c r="DG51" s="22"/>
      <c r="DH51" s="22"/>
      <c r="DI51" s="22"/>
      <c r="DJ51" s="22"/>
      <c r="DK51" s="22"/>
      <c r="DL51" s="22"/>
      <c r="DM51" s="22"/>
      <c r="DN51" s="22"/>
      <c r="DO51" s="22"/>
      <c r="DP51" s="22"/>
      <c r="DQ51" s="22"/>
      <c r="DR51" s="22"/>
      <c r="DS51" s="22"/>
      <c r="DT51" s="22"/>
      <c r="DU51" s="22"/>
      <c r="DV51" s="22"/>
      <c r="DW51" s="22"/>
      <c r="DX51" s="22"/>
      <c r="DY51" s="22"/>
      <c r="DZ51" s="22"/>
      <c r="EA51" s="22"/>
      <c r="EB51" s="22"/>
      <c r="EC51" s="22"/>
      <c r="ED51" s="22"/>
      <c r="EE51" s="22"/>
      <c r="EF51" s="22"/>
      <c r="EG51" s="22"/>
      <c r="EH51" s="22"/>
      <c r="EI51" s="22"/>
      <c r="EJ51" s="22"/>
      <c r="EK51" s="22"/>
      <c r="EL51" s="22"/>
      <c r="EM51" s="22"/>
      <c r="EN51" s="22"/>
      <c r="EO51" s="22"/>
      <c r="EP51" s="22"/>
      <c r="EQ51" s="22"/>
      <c r="ER51" s="22"/>
      <c r="ES51" s="22"/>
      <c r="ET51" s="22"/>
      <c r="EU51" s="22"/>
      <c r="EV51" s="22"/>
      <c r="EW51" s="22"/>
      <c r="EX51" s="22"/>
      <c r="EY51" s="22"/>
      <c r="EZ51" s="22"/>
      <c r="FA51" s="22"/>
      <c r="FB51" s="22"/>
      <c r="FC51" s="22"/>
      <c r="FD51" s="22"/>
      <c r="FE51" s="22"/>
      <c r="FF51" s="22"/>
      <c r="FG51" s="22"/>
      <c r="FH51" s="22"/>
      <c r="FI51" s="22"/>
      <c r="FJ51" s="22"/>
      <c r="FK51" s="22"/>
      <c r="FL51" s="22"/>
      <c r="FM51" s="22"/>
      <c r="FN51" s="22"/>
      <c r="FO51" s="22"/>
      <c r="FP51" s="22"/>
      <c r="FQ51" s="22"/>
      <c r="FR51" s="22"/>
      <c r="FS51" s="22"/>
      <c r="FT51" s="22"/>
      <c r="FU51" s="22"/>
      <c r="FV51" s="22"/>
      <c r="FW51" s="22"/>
      <c r="FX51" s="22"/>
      <c r="FY51" s="22"/>
      <c r="FZ51" s="22"/>
      <c r="GA51" s="22"/>
      <c r="GB51" s="22"/>
      <c r="GC51" s="22"/>
      <c r="GD51" s="22"/>
      <c r="GE51" s="22"/>
      <c r="GF51" s="22"/>
      <c r="GG51" s="22"/>
      <c r="GH51" s="22"/>
      <c r="GI51" s="22"/>
      <c r="GJ51" s="22"/>
      <c r="GK51" s="22"/>
      <c r="GL51" s="22"/>
      <c r="GM51" s="22"/>
      <c r="GN51" s="22"/>
      <c r="GO51" s="22"/>
      <c r="GP51" s="22"/>
      <c r="GQ51" s="22"/>
      <c r="GR51" s="22"/>
      <c r="GS51" s="22"/>
      <c r="GT51" s="22"/>
      <c r="GU51" s="22"/>
      <c r="GV51" s="22"/>
      <c r="GW51" s="22"/>
      <c r="GX51" s="22"/>
      <c r="GY51" s="22"/>
      <c r="GZ51" s="22"/>
      <c r="HA51" s="22"/>
      <c r="HB51" s="22"/>
      <c r="HC51" s="22"/>
      <c r="HD51" s="22"/>
      <c r="HE51" s="22"/>
      <c r="HF51" s="22"/>
      <c r="HG51" s="22"/>
      <c r="HH51" s="22"/>
      <c r="HI51" s="22"/>
      <c r="HJ51" s="22"/>
      <c r="HK51" s="22"/>
      <c r="HL51" s="22"/>
      <c r="HM51" s="22"/>
      <c r="HN51" s="22"/>
      <c r="HO51" s="22"/>
      <c r="HP51" s="22"/>
      <c r="HQ51" s="22"/>
      <c r="HR51" s="22"/>
      <c r="HS51" s="22"/>
      <c r="HT51" s="22"/>
      <c r="HU51" s="22"/>
      <c r="HV51" s="22"/>
      <c r="HW51" s="22"/>
      <c r="HX51" s="22"/>
      <c r="HY51" s="22"/>
      <c r="HZ51" s="22"/>
      <c r="IA51" s="22"/>
      <c r="IB51" s="22"/>
      <c r="IC51" s="22"/>
      <c r="ID51" s="22"/>
      <c r="IE51" s="22"/>
      <c r="IF51" s="22"/>
      <c r="IG51" s="22"/>
      <c r="IH51" s="22"/>
      <c r="II51" s="22"/>
      <c r="IJ51" s="22"/>
      <c r="IK51" s="22"/>
      <c r="IL51" s="22"/>
      <c r="IM51" s="22"/>
      <c r="IN51" s="22"/>
      <c r="IO51" s="22"/>
      <c r="IP51" s="22"/>
      <c r="IQ51" s="22"/>
      <c r="IR51" s="22"/>
      <c r="IS51" s="22"/>
      <c r="IT51" s="22"/>
      <c r="IU51" s="22"/>
      <c r="IV51" s="22"/>
      <c r="IW51" s="22"/>
      <c r="IX51" s="22"/>
      <c r="IY51" s="22"/>
      <c r="IZ51" s="22"/>
      <c r="JA51" s="22"/>
      <c r="JB51" s="22"/>
      <c r="JC51" s="22"/>
      <c r="JD51" s="22"/>
      <c r="JE51" s="22"/>
      <c r="JF51" s="22"/>
      <c r="JG51" s="22"/>
      <c r="JH51" s="22"/>
      <c r="JI51" s="22"/>
      <c r="JJ51" s="22"/>
      <c r="JK51" s="22"/>
      <c r="JL51" s="22"/>
      <c r="JM51" s="22"/>
      <c r="JN51" s="22"/>
      <c r="JO51" s="22"/>
      <c r="JP51" s="22"/>
      <c r="JQ51" s="22"/>
      <c r="JR51" s="22"/>
      <c r="JS51" s="22"/>
      <c r="JT51" s="22"/>
      <c r="JU51" s="22"/>
      <c r="JV51" s="22"/>
      <c r="JW51" s="22"/>
      <c r="JX51" s="22"/>
      <c r="JY51" s="22"/>
      <c r="JZ51" s="22"/>
      <c r="KA51" s="22"/>
      <c r="KB51" s="22"/>
      <c r="KC51" s="22"/>
      <c r="KD51" s="22"/>
      <c r="KE51" s="22"/>
      <c r="KF51" s="22"/>
      <c r="KG51" s="22"/>
      <c r="KH51" s="22"/>
      <c r="KI51" s="22"/>
      <c r="KJ51" s="22"/>
      <c r="KK51" s="22"/>
      <c r="KL51" s="22"/>
      <c r="KM51" s="22"/>
      <c r="KN51" s="22"/>
      <c r="KO51" s="22"/>
      <c r="KP51" s="22"/>
      <c r="KQ51" s="22"/>
      <c r="KR51" s="22"/>
      <c r="KS51" s="22"/>
      <c r="KT51" s="22"/>
      <c r="KU51" s="22"/>
      <c r="KV51" s="22"/>
      <c r="KW51" s="22"/>
      <c r="KX51" s="22"/>
      <c r="KY51" s="22"/>
      <c r="KZ51" s="22"/>
      <c r="LA51" s="22"/>
      <c r="LB51" s="22"/>
      <c r="LC51" s="22"/>
      <c r="LD51" s="22"/>
      <c r="LE51" s="22"/>
      <c r="LF51" s="22"/>
      <c r="LG51" s="22"/>
      <c r="LH51" s="22"/>
      <c r="LI51" s="22"/>
      <c r="LJ51" s="22"/>
      <c r="LK51" s="22"/>
      <c r="LL51" s="22"/>
      <c r="LM51" s="22"/>
      <c r="LN51" s="22"/>
      <c r="LO51" s="22"/>
      <c r="LP51" s="22"/>
      <c r="LQ51" s="22"/>
      <c r="LR51" s="22"/>
      <c r="LS51" s="22"/>
      <c r="LT51" s="22"/>
      <c r="LU51" s="22"/>
      <c r="LV51" s="22"/>
      <c r="LW51" s="22"/>
      <c r="LX51" s="22"/>
      <c r="LY51" s="22"/>
      <c r="LZ51" s="22"/>
      <c r="MA51" s="22"/>
      <c r="MB51" s="22"/>
      <c r="MC51" s="22"/>
      <c r="MD51" s="22"/>
      <c r="ME51" s="22"/>
      <c r="MF51" s="22"/>
      <c r="MG51" s="22"/>
      <c r="MH51" s="22"/>
      <c r="MI51" s="22"/>
      <c r="MJ51" s="22"/>
      <c r="MK51" s="22"/>
      <c r="ML51" s="22"/>
      <c r="MM51" s="22"/>
      <c r="MN51" s="22"/>
      <c r="MO51" s="22"/>
      <c r="MP51" s="22"/>
      <c r="MQ51" s="22"/>
      <c r="MR51" s="22"/>
      <c r="MS51" s="22"/>
      <c r="MT51" s="22"/>
      <c r="MU51" s="22"/>
      <c r="MV51" s="22"/>
      <c r="MW51" s="22"/>
      <c r="MX51" s="22"/>
      <c r="MY51" s="22"/>
      <c r="MZ51" s="22"/>
      <c r="NA51" s="22"/>
      <c r="NB51" s="22"/>
      <c r="NC51" s="22"/>
      <c r="ND51" s="22"/>
      <c r="NE51" s="22"/>
      <c r="NF51" s="22"/>
      <c r="NG51" s="22"/>
      <c r="NH51" s="22"/>
      <c r="NI51" s="22"/>
      <c r="NJ51" s="22"/>
      <c r="NK51" s="22"/>
      <c r="NL51" s="22"/>
      <c r="NM51" s="22"/>
      <c r="NN51" s="22"/>
      <c r="NO51" s="22"/>
      <c r="NP51" s="22"/>
      <c r="NQ51" s="22"/>
      <c r="NR51" s="22"/>
      <c r="NS51" s="22"/>
      <c r="NT51" s="22"/>
      <c r="NU51" s="22"/>
      <c r="NV51" s="22"/>
      <c r="NW51" s="22"/>
      <c r="NX51" s="22"/>
      <c r="NY51" s="22"/>
      <c r="NZ51" s="22"/>
      <c r="OA51" s="22"/>
      <c r="OB51" s="22"/>
      <c r="OC51" s="22"/>
      <c r="OD51" s="22"/>
      <c r="OE51" s="22"/>
      <c r="OF51" s="22"/>
      <c r="OG51" s="22"/>
      <c r="OH51" s="22"/>
      <c r="OI51" s="22"/>
      <c r="OJ51" s="22"/>
      <c r="OK51" s="22"/>
      <c r="OL51" s="22"/>
      <c r="OM51" s="22"/>
      <c r="ON51" s="22"/>
      <c r="OO51" s="22"/>
      <c r="OP51" s="22"/>
      <c r="OQ51" s="22"/>
      <c r="OR51" s="22"/>
      <c r="OS51" s="22"/>
      <c r="OT51" s="22"/>
      <c r="OU51" s="22"/>
      <c r="OV51" s="22"/>
      <c r="OW51" s="22"/>
      <c r="OX51" s="22"/>
      <c r="OY51" s="22"/>
      <c r="OZ51" s="22"/>
      <c r="PA51" s="22"/>
      <c r="PB51" s="22"/>
      <c r="PC51" s="22"/>
      <c r="PD51" s="22"/>
      <c r="PE51" s="22"/>
      <c r="PF51" s="22"/>
      <c r="PG51" s="22"/>
      <c r="PH51" s="22"/>
      <c r="PI51" s="22"/>
      <c r="PJ51" s="22"/>
      <c r="PK51" s="22"/>
      <c r="PL51" s="22"/>
      <c r="PM51" s="22"/>
      <c r="PN51" s="22"/>
      <c r="PO51" s="22"/>
      <c r="PP51" s="22"/>
      <c r="PQ51" s="22"/>
      <c r="PR51" s="22"/>
      <c r="PS51" s="22"/>
      <c r="PT51" s="22"/>
      <c r="PU51" s="22"/>
      <c r="PV51" s="22"/>
      <c r="PW51" s="22"/>
      <c r="PX51" s="22"/>
      <c r="PY51" s="22"/>
      <c r="PZ51" s="22"/>
      <c r="QA51" s="22"/>
      <c r="QB51" s="22"/>
      <c r="QC51" s="22"/>
      <c r="QD51" s="22"/>
      <c r="QE51" s="22"/>
      <c r="QF51" s="22"/>
      <c r="QG51" s="22"/>
      <c r="QH51" s="22"/>
      <c r="QI51" s="22"/>
      <c r="QJ51" s="22"/>
      <c r="QK51" s="22"/>
      <c r="QL51" s="22"/>
      <c r="QM51" s="22"/>
      <c r="QN51" s="22"/>
      <c r="QO51" s="22"/>
      <c r="QP51" s="22"/>
      <c r="QQ51" s="22"/>
      <c r="QR51" s="22"/>
      <c r="QS51" s="22"/>
      <c r="QT51" s="22"/>
      <c r="QU51" s="22"/>
      <c r="QV51" s="22"/>
      <c r="QW51" s="22"/>
      <c r="QX51" s="22"/>
      <c r="QY51" s="22"/>
      <c r="QZ51" s="22"/>
      <c r="RA51" s="22"/>
      <c r="RB51" s="22"/>
      <c r="RC51" s="22"/>
      <c r="RD51" s="22"/>
      <c r="RE51" s="22"/>
      <c r="RF51" s="22"/>
      <c r="RG51" s="22"/>
      <c r="RH51" s="22"/>
      <c r="RI51" s="22"/>
      <c r="RJ51" s="22"/>
      <c r="RK51" s="22"/>
      <c r="RL51" s="22"/>
      <c r="RM51" s="22"/>
      <c r="RN51" s="22"/>
      <c r="RO51" s="22"/>
      <c r="RP51" s="22"/>
      <c r="RQ51" s="22"/>
      <c r="RR51" s="22"/>
      <c r="RS51" s="22"/>
      <c r="RT51" s="22"/>
      <c r="RU51" s="22"/>
      <c r="RV51" s="22"/>
      <c r="RW51" s="22"/>
      <c r="RX51" s="22"/>
      <c r="RY51" s="22"/>
      <c r="RZ51" s="22"/>
      <c r="SA51" s="22"/>
      <c r="SB51" s="22"/>
      <c r="SC51" s="22"/>
      <c r="SD51" s="22"/>
      <c r="SE51" s="22"/>
      <c r="SF51" s="22"/>
      <c r="SG51" s="22"/>
      <c r="SH51" s="22"/>
      <c r="SI51" s="22"/>
      <c r="SJ51" s="22"/>
      <c r="SK51" s="22"/>
      <c r="SL51" s="22"/>
      <c r="SM51" s="22"/>
      <c r="SN51" s="22"/>
      <c r="SO51" s="22"/>
      <c r="SP51" s="22"/>
      <c r="SQ51" s="22"/>
      <c r="SR51" s="22"/>
      <c r="SS51" s="22"/>
      <c r="ST51" s="22"/>
      <c r="SU51" s="22"/>
      <c r="SV51" s="22"/>
      <c r="SW51" s="22"/>
      <c r="SX51" s="22"/>
      <c r="SY51" s="22"/>
      <c r="SZ51" s="22"/>
      <c r="TA51" s="22"/>
      <c r="TB51" s="22"/>
      <c r="TC51" s="22"/>
      <c r="TD51" s="22"/>
      <c r="TE51" s="22"/>
      <c r="TF51" s="22"/>
      <c r="TG51" s="22"/>
      <c r="TH51" s="22"/>
      <c r="TI51" s="22"/>
      <c r="TJ51" s="22"/>
      <c r="TK51" s="22"/>
      <c r="TL51" s="22"/>
      <c r="TM51" s="22"/>
      <c r="TN51" s="22"/>
      <c r="TO51" s="22"/>
      <c r="TP51" s="22"/>
      <c r="TQ51" s="22"/>
      <c r="TR51" s="22"/>
      <c r="TS51" s="22"/>
      <c r="TT51" s="22"/>
      <c r="TU51" s="22"/>
      <c r="TV51" s="22"/>
      <c r="TW51" s="22"/>
      <c r="TX51" s="22"/>
      <c r="TY51" s="22"/>
      <c r="TZ51" s="22"/>
      <c r="UA51" s="22"/>
      <c r="UB51" s="22"/>
      <c r="UC51" s="22"/>
      <c r="UD51" s="22"/>
      <c r="UE51" s="22"/>
      <c r="UF51" s="22"/>
      <c r="UG51" s="22"/>
      <c r="UH51" s="22"/>
      <c r="UI51" s="22"/>
      <c r="UJ51" s="22"/>
      <c r="UK51" s="22"/>
      <c r="UL51" s="22"/>
      <c r="UM51" s="22"/>
      <c r="UN51" s="22"/>
      <c r="UO51" s="22"/>
      <c r="UP51" s="22"/>
      <c r="UQ51" s="22"/>
      <c r="UR51" s="22"/>
      <c r="US51" s="22"/>
      <c r="UT51" s="22"/>
      <c r="UU51" s="22"/>
      <c r="UV51" s="22"/>
      <c r="UW51" s="22"/>
      <c r="UX51" s="22"/>
      <c r="UY51" s="22"/>
      <c r="UZ51" s="22"/>
      <c r="VA51" s="22"/>
      <c r="VB51" s="22"/>
      <c r="VC51" s="22"/>
      <c r="VD51" s="22"/>
      <c r="VE51" s="22"/>
      <c r="VF51" s="22"/>
      <c r="VG51" s="22"/>
      <c r="VH51" s="22"/>
      <c r="VI51" s="22"/>
      <c r="VJ51" s="22"/>
      <c r="VK51" s="22"/>
      <c r="VL51" s="22"/>
      <c r="VM51" s="22"/>
      <c r="VN51" s="22"/>
      <c r="VO51" s="22"/>
      <c r="VP51" s="22"/>
      <c r="VQ51" s="22"/>
      <c r="VR51" s="22"/>
      <c r="VS51" s="22"/>
      <c r="VT51" s="22"/>
      <c r="VU51" s="22"/>
      <c r="VV51" s="22"/>
      <c r="VW51" s="22"/>
      <c r="VX51" s="22"/>
      <c r="VY51" s="22"/>
      <c r="VZ51" s="22"/>
      <c r="WA51" s="22"/>
      <c r="WB51" s="22"/>
      <c r="WC51" s="22"/>
      <c r="WD51" s="22"/>
      <c r="WE51" s="22"/>
      <c r="WF51" s="22"/>
      <c r="WG51" s="22"/>
      <c r="WH51" s="22"/>
      <c r="WI51" s="22"/>
      <c r="WJ51" s="22"/>
      <c r="WK51" s="22"/>
      <c r="WL51" s="22"/>
      <c r="WM51" s="22"/>
      <c r="WN51" s="22"/>
      <c r="WO51" s="22"/>
      <c r="WP51" s="22"/>
      <c r="WQ51" s="22"/>
      <c r="WR51" s="22"/>
      <c r="WS51" s="22"/>
      <c r="WT51" s="22"/>
      <c r="WU51" s="22"/>
      <c r="WV51" s="22"/>
      <c r="WW51" s="22"/>
      <c r="WX51" s="22"/>
      <c r="WY51" s="22"/>
      <c r="WZ51" s="22"/>
      <c r="XA51" s="22"/>
      <c r="XB51" s="22"/>
      <c r="XC51" s="22"/>
      <c r="XD51" s="22"/>
      <c r="XE51" s="22"/>
      <c r="XF51" s="22"/>
      <c r="XG51" s="22"/>
      <c r="XH51" s="22"/>
      <c r="XI51" s="22"/>
      <c r="XJ51" s="22"/>
      <c r="XK51" s="22"/>
      <c r="XL51" s="22"/>
      <c r="XM51" s="22"/>
      <c r="XN51" s="22"/>
      <c r="XO51" s="22"/>
      <c r="XP51" s="22"/>
      <c r="XQ51" s="22"/>
      <c r="XR51" s="22"/>
      <c r="XS51" s="22"/>
      <c r="XT51" s="22"/>
      <c r="XU51" s="22"/>
      <c r="XV51" s="22"/>
      <c r="XW51" s="22"/>
      <c r="XX51" s="22"/>
      <c r="XY51" s="22"/>
      <c r="XZ51" s="22"/>
      <c r="YA51" s="22"/>
      <c r="YB51" s="22"/>
      <c r="YC51" s="22"/>
      <c r="YD51" s="22"/>
      <c r="YE51" s="22"/>
      <c r="YF51" s="22"/>
      <c r="YG51" s="22"/>
      <c r="YH51" s="22"/>
      <c r="YI51" s="22"/>
      <c r="YJ51" s="22"/>
      <c r="YK51" s="22"/>
      <c r="YL51" s="22"/>
      <c r="YM51" s="22"/>
      <c r="YN51" s="22"/>
      <c r="YO51" s="22"/>
      <c r="YP51" s="22"/>
      <c r="YQ51" s="22"/>
      <c r="YR51" s="22"/>
      <c r="YS51" s="22"/>
      <c r="YT51" s="22"/>
      <c r="YU51" s="22"/>
      <c r="YV51" s="22"/>
      <c r="YW51" s="22"/>
      <c r="YX51" s="22"/>
      <c r="YY51" s="22"/>
      <c r="YZ51" s="22"/>
      <c r="ZA51" s="22"/>
      <c r="ZB51" s="22"/>
      <c r="ZC51" s="22"/>
      <c r="ZD51" s="22"/>
      <c r="ZE51" s="22"/>
      <c r="ZF51" s="22"/>
      <c r="ZG51" s="22"/>
      <c r="ZH51" s="22"/>
      <c r="ZI51" s="22"/>
      <c r="ZJ51" s="22"/>
      <c r="ZK51" s="22"/>
      <c r="ZL51" s="22"/>
      <c r="ZM51" s="22"/>
      <c r="ZN51" s="22"/>
      <c r="ZO51" s="22"/>
      <c r="ZP51" s="22"/>
      <c r="ZQ51" s="22"/>
      <c r="ZR51" s="22"/>
      <c r="ZS51" s="22"/>
      <c r="ZT51" s="22"/>
      <c r="ZU51" s="22"/>
      <c r="ZV51" s="22"/>
      <c r="ZW51" s="22"/>
      <c r="ZX51" s="22"/>
      <c r="ZY51" s="22"/>
      <c r="ZZ51" s="22"/>
      <c r="AAA51" s="22"/>
      <c r="AAB51" s="22"/>
      <c r="AAC51" s="22"/>
      <c r="AAD51" s="22"/>
      <c r="AAE51" s="22"/>
      <c r="AAF51" s="22"/>
      <c r="AAG51" s="22"/>
      <c r="AAH51" s="22"/>
      <c r="AAI51" s="22"/>
      <c r="AAJ51" s="22"/>
      <c r="AAK51" s="22"/>
      <c r="AAL51" s="22"/>
      <c r="AAM51" s="22"/>
      <c r="AAN51" s="22"/>
      <c r="AAO51" s="22"/>
      <c r="AAP51" s="22"/>
      <c r="AAQ51" s="22"/>
      <c r="AAR51" s="22"/>
      <c r="AAS51" s="22"/>
      <c r="AAT51" s="22"/>
      <c r="AAU51" s="22"/>
      <c r="AAV51" s="22"/>
      <c r="AAW51" s="22"/>
      <c r="AAX51" s="22"/>
      <c r="AAY51" s="22"/>
      <c r="AAZ51" s="22"/>
      <c r="ABA51" s="22"/>
      <c r="ABB51" s="22"/>
      <c r="ABC51" s="22"/>
      <c r="ABD51" s="22"/>
      <c r="ABE51" s="22"/>
      <c r="ABF51" s="22"/>
      <c r="ABG51" s="22"/>
      <c r="ABH51" s="22"/>
      <c r="ABI51" s="22"/>
      <c r="ABJ51" s="22"/>
      <c r="ABK51" s="22"/>
      <c r="ABL51" s="22"/>
      <c r="ABM51" s="22"/>
      <c r="ABN51" s="22"/>
      <c r="ABO51" s="22"/>
      <c r="ABP51" s="22"/>
      <c r="ABQ51" s="22"/>
      <c r="ABR51" s="22"/>
      <c r="ABS51" s="22"/>
      <c r="ABT51" s="22"/>
      <c r="ABU51" s="22"/>
      <c r="ABV51" s="22"/>
      <c r="ABW51" s="22"/>
      <c r="ABX51" s="22"/>
      <c r="ABY51" s="22"/>
      <c r="ABZ51" s="22"/>
      <c r="ACA51" s="22"/>
      <c r="ACB51" s="22"/>
      <c r="ACC51" s="22"/>
      <c r="ACD51" s="22"/>
      <c r="ACE51" s="22"/>
      <c r="ACF51" s="22"/>
      <c r="ACG51" s="22"/>
      <c r="ACH51" s="22"/>
      <c r="ACI51" s="22"/>
      <c r="ACJ51" s="22"/>
      <c r="ACK51" s="22"/>
      <c r="ACL51" s="22"/>
      <c r="ACM51" s="22"/>
      <c r="ACN51" s="22"/>
      <c r="ACO51" s="22"/>
      <c r="ACP51" s="22"/>
      <c r="ACQ51" s="22"/>
      <c r="ACR51" s="22"/>
      <c r="ACS51" s="22"/>
      <c r="ACT51" s="22"/>
      <c r="ACU51" s="22"/>
      <c r="ACV51" s="22"/>
      <c r="ACW51" s="22"/>
      <c r="ACX51" s="22"/>
      <c r="ACY51" s="22"/>
      <c r="ACZ51" s="22"/>
      <c r="ADA51" s="22"/>
      <c r="ADB51" s="22"/>
      <c r="ADC51" s="22"/>
      <c r="ADD51" s="22"/>
      <c r="ADE51" s="22"/>
      <c r="ADF51" s="22"/>
      <c r="ADG51" s="22"/>
      <c r="ADH51" s="22"/>
      <c r="ADI51" s="22"/>
      <c r="ADJ51" s="22"/>
      <c r="ADK51" s="22"/>
      <c r="ADL51" s="22"/>
      <c r="ADM51" s="22"/>
      <c r="ADN51" s="22"/>
      <c r="ADO51" s="22"/>
      <c r="ADP51" s="22"/>
      <c r="ADQ51" s="22"/>
      <c r="ADR51" s="22"/>
      <c r="ADS51" s="22"/>
      <c r="ADT51" s="22"/>
      <c r="ADU51" s="22"/>
      <c r="ADV51" s="22"/>
      <c r="ADW51" s="22"/>
      <c r="ADX51" s="22"/>
      <c r="ADY51" s="22"/>
      <c r="ADZ51" s="22"/>
      <c r="AEA51" s="22"/>
      <c r="AEB51" s="22"/>
      <c r="AEC51" s="22"/>
      <c r="AED51" s="22"/>
      <c r="AEE51" s="22"/>
      <c r="AEF51" s="22"/>
      <c r="AEG51" s="22"/>
      <c r="AEH51" s="22"/>
      <c r="AEI51" s="22"/>
      <c r="AEJ51" s="22"/>
      <c r="AEK51" s="22"/>
      <c r="AEL51" s="22"/>
      <c r="AEM51" s="22"/>
      <c r="AEN51" s="22"/>
      <c r="AEO51" s="22"/>
      <c r="AEP51" s="22"/>
      <c r="AEQ51" s="22"/>
      <c r="AER51" s="22"/>
      <c r="AES51" s="22"/>
      <c r="AET51" s="22"/>
      <c r="AEU51" s="22"/>
      <c r="AEV51" s="22"/>
      <c r="AEW51" s="22"/>
      <c r="AEX51" s="22"/>
      <c r="AEY51" s="22"/>
      <c r="AEZ51" s="22"/>
      <c r="AFA51" s="22"/>
      <c r="AFB51" s="22"/>
      <c r="AFC51" s="22"/>
      <c r="AFD51" s="22"/>
      <c r="AFE51" s="22"/>
      <c r="AFF51" s="22"/>
      <c r="AFG51" s="22"/>
      <c r="AFH51" s="22"/>
      <c r="AFI51" s="22"/>
      <c r="AFJ51" s="22"/>
      <c r="AFK51" s="22"/>
      <c r="AFL51" s="22"/>
      <c r="AFM51" s="22"/>
      <c r="AFN51" s="22"/>
      <c r="AFO51" s="22"/>
      <c r="AFP51" s="22"/>
      <c r="AFQ51" s="22"/>
      <c r="AFR51" s="22"/>
      <c r="AFS51" s="22"/>
      <c r="AFT51" s="22"/>
      <c r="AFU51" s="22"/>
      <c r="AFV51" s="22"/>
      <c r="AFW51" s="22"/>
      <c r="AFX51" s="22"/>
      <c r="AFY51" s="22"/>
      <c r="AFZ51" s="22"/>
      <c r="AGA51" s="22"/>
      <c r="AGB51" s="22"/>
      <c r="AGC51" s="22"/>
      <c r="AGD51" s="22"/>
      <c r="AGE51" s="22"/>
      <c r="AGF51" s="22"/>
      <c r="AGG51" s="22"/>
      <c r="AGH51" s="22"/>
      <c r="AGI51" s="22"/>
      <c r="AGJ51" s="22"/>
      <c r="AGK51" s="22"/>
      <c r="AGL51" s="22"/>
      <c r="AGM51" s="22"/>
      <c r="AGN51" s="22"/>
      <c r="AGO51" s="22"/>
      <c r="AGP51" s="22"/>
      <c r="AGQ51" s="22"/>
      <c r="AGR51" s="22"/>
      <c r="AGS51" s="22"/>
      <c r="AGT51" s="22"/>
      <c r="AGU51" s="22"/>
      <c r="AGV51" s="22"/>
      <c r="AGW51" s="22"/>
      <c r="AGX51" s="22"/>
      <c r="AGY51" s="22"/>
      <c r="AGZ51" s="22"/>
      <c r="AHA51" s="22"/>
      <c r="AHB51" s="22"/>
      <c r="AHC51" s="22"/>
      <c r="AHD51" s="22"/>
      <c r="AHE51" s="22"/>
      <c r="AHF51" s="22"/>
      <c r="AHG51" s="22"/>
      <c r="AHH51" s="22"/>
      <c r="AHI51" s="22"/>
      <c r="AHJ51" s="22"/>
      <c r="AHK51" s="22"/>
      <c r="AHL51" s="22"/>
      <c r="AHM51" s="22"/>
      <c r="AHN51" s="22"/>
      <c r="AHO51" s="22"/>
      <c r="AHP51" s="22"/>
      <c r="AHQ51" s="22"/>
      <c r="AHR51" s="22"/>
      <c r="AHS51" s="22"/>
      <c r="AHT51" s="22"/>
      <c r="AHU51" s="22"/>
      <c r="AHV51" s="22"/>
      <c r="AHW51" s="22"/>
      <c r="AHX51" s="22"/>
      <c r="AHY51" s="22"/>
      <c r="AHZ51" s="22"/>
      <c r="AIA51" s="22"/>
      <c r="AIB51" s="22"/>
      <c r="AIC51" s="22"/>
      <c r="AID51" s="22"/>
      <c r="AIE51" s="22"/>
      <c r="AIF51" s="22"/>
      <c r="AIG51" s="22"/>
      <c r="AIH51" s="22"/>
      <c r="AII51" s="22"/>
      <c r="AIJ51" s="22"/>
      <c r="AIK51" s="22"/>
      <c r="AIL51" s="22"/>
      <c r="AIM51" s="22"/>
      <c r="AIN51" s="22"/>
      <c r="AIO51" s="22"/>
      <c r="AIP51" s="22"/>
      <c r="AIQ51" s="22"/>
      <c r="AIR51" s="22"/>
      <c r="AIS51" s="22"/>
      <c r="AIT51" s="22"/>
      <c r="AIU51" s="22"/>
      <c r="AIV51" s="22"/>
      <c r="AIW51" s="22"/>
      <c r="AIX51" s="22"/>
      <c r="AIY51" s="22"/>
      <c r="AIZ51" s="22"/>
      <c r="AJA51" s="22"/>
      <c r="AJB51" s="22"/>
      <c r="AJC51" s="22"/>
      <c r="AJD51" s="22"/>
      <c r="AJE51" s="22"/>
      <c r="AJF51" s="22"/>
      <c r="AJG51" s="22"/>
      <c r="AJH51" s="22"/>
      <c r="AJI51" s="22"/>
      <c r="AJJ51" s="22"/>
      <c r="AJK51" s="22"/>
      <c r="AJL51" s="22"/>
      <c r="AJM51" s="22"/>
      <c r="AJN51" s="22"/>
      <c r="AJO51" s="22"/>
      <c r="AJP51" s="22"/>
      <c r="AJQ51" s="22"/>
      <c r="AJR51" s="22"/>
      <c r="AJS51" s="22"/>
      <c r="AJT51" s="22"/>
      <c r="AJU51" s="22"/>
      <c r="AJV51" s="22"/>
      <c r="AJW51" s="22"/>
      <c r="AJX51" s="22"/>
      <c r="AJY51" s="22"/>
      <c r="AJZ51" s="22"/>
      <c r="AKA51" s="22"/>
      <c r="AKB51" s="22"/>
      <c r="AKC51" s="22"/>
      <c r="AKD51" s="22"/>
      <c r="AKE51" s="22"/>
      <c r="AKF51" s="22"/>
      <c r="AKG51" s="22"/>
      <c r="AKH51" s="22"/>
      <c r="AKI51" s="22"/>
      <c r="AKJ51" s="22"/>
      <c r="AKK51" s="22"/>
      <c r="AKL51" s="22"/>
      <c r="AKM51" s="22"/>
      <c r="AKN51" s="22"/>
      <c r="AKO51" s="22"/>
      <c r="AKP51" s="22"/>
      <c r="AKQ51" s="22"/>
      <c r="AKR51" s="22"/>
      <c r="AKS51" s="22"/>
      <c r="AKT51" s="22"/>
      <c r="AKU51" s="22"/>
      <c r="AKV51" s="22"/>
      <c r="AKW51" s="22"/>
      <c r="AKX51" s="22"/>
      <c r="AKY51" s="22"/>
      <c r="AKZ51" s="22"/>
      <c r="ALA51" s="22"/>
      <c r="ALB51" s="22"/>
      <c r="ALC51" s="22"/>
      <c r="ALD51" s="22"/>
      <c r="ALE51" s="22"/>
      <c r="ALF51" s="22"/>
      <c r="ALG51" s="22"/>
      <c r="ALH51" s="22"/>
      <c r="ALI51" s="22"/>
      <c r="ALJ51" s="22"/>
      <c r="ALK51" s="22"/>
      <c r="ALL51" s="22"/>
      <c r="ALM51" s="22"/>
      <c r="ALN51" s="22"/>
      <c r="ALO51" s="22"/>
      <c r="ALP51" s="22"/>
      <c r="ALQ51" s="22"/>
      <c r="ALR51" s="22"/>
      <c r="ALS51" s="22"/>
      <c r="ALT51" s="22"/>
      <c r="ALU51" s="22"/>
      <c r="ALV51" s="22"/>
      <c r="ALW51" s="22"/>
      <c r="ALX51" s="22"/>
      <c r="ALY51" s="22"/>
      <c r="ALZ51" s="22"/>
      <c r="AMA51" s="22"/>
      <c r="AMB51" s="22"/>
      <c r="AMC51" s="22"/>
      <c r="AMD51" s="22"/>
      <c r="AME51" s="22"/>
      <c r="AMF51" s="22"/>
      <c r="AMG51" s="22"/>
      <c r="AMH51" s="22"/>
      <c r="AMI51" s="22"/>
      <c r="AMJ51" s="22"/>
      <c r="AMK51" s="22"/>
      <c r="AML51" s="22"/>
      <c r="AMM51" s="22"/>
      <c r="AMN51" s="22"/>
      <c r="AMO51" s="22"/>
      <c r="AMP51" s="22"/>
      <c r="AMQ51" s="22"/>
      <c r="AMR51" s="22"/>
      <c r="AMS51" s="22"/>
      <c r="AMT51" s="22"/>
      <c r="AMU51" s="22"/>
      <c r="AMV51" s="22"/>
      <c r="AMW51" s="22"/>
      <c r="AMX51" s="22"/>
      <c r="AMY51" s="22"/>
      <c r="AMZ51" s="22"/>
      <c r="ANA51" s="22"/>
      <c r="ANB51" s="22"/>
      <c r="ANC51" s="22"/>
      <c r="AND51" s="22"/>
      <c r="ANE51" s="22"/>
      <c r="ANF51" s="22"/>
      <c r="ANG51" s="22"/>
      <c r="ANH51" s="22"/>
      <c r="ANI51" s="22"/>
      <c r="ANJ51" s="22"/>
      <c r="ANK51" s="22"/>
      <c r="ANL51" s="22"/>
      <c r="ANM51" s="22"/>
      <c r="ANN51" s="22"/>
      <c r="ANO51" s="22"/>
      <c r="ANP51" s="22"/>
      <c r="ANQ51" s="22"/>
      <c r="ANR51" s="22"/>
      <c r="ANS51" s="22"/>
      <c r="ANT51" s="22"/>
      <c r="ANU51" s="22"/>
      <c r="ANV51" s="22"/>
      <c r="ANW51" s="22"/>
      <c r="ANX51" s="22"/>
      <c r="ANY51" s="22"/>
      <c r="ANZ51" s="22"/>
      <c r="AOA51" s="22"/>
      <c r="AOB51" s="22"/>
      <c r="AOC51" s="22"/>
      <c r="AOD51" s="22"/>
      <c r="AOE51" s="22"/>
      <c r="AOF51" s="22"/>
      <c r="AOG51" s="22"/>
      <c r="AOH51" s="22"/>
      <c r="AOI51" s="22"/>
      <c r="AOJ51" s="22"/>
      <c r="AOK51" s="22"/>
      <c r="AOL51" s="22"/>
      <c r="AOM51" s="22"/>
      <c r="AON51" s="22"/>
      <c r="AOO51" s="22"/>
      <c r="AOP51" s="22"/>
      <c r="AOQ51" s="22"/>
      <c r="AOR51" s="22"/>
      <c r="AOS51" s="22"/>
      <c r="AOT51" s="22"/>
      <c r="AOU51" s="22"/>
      <c r="AOV51" s="22"/>
      <c r="AOW51" s="22"/>
      <c r="AOX51" s="22"/>
      <c r="AOY51" s="22"/>
      <c r="AOZ51" s="22"/>
      <c r="APA51" s="22"/>
      <c r="APB51" s="22"/>
      <c r="APC51" s="22"/>
      <c r="APD51" s="22"/>
      <c r="APE51" s="22"/>
      <c r="APF51" s="22"/>
      <c r="APG51" s="22"/>
      <c r="APH51" s="22"/>
      <c r="API51" s="22"/>
      <c r="APJ51" s="22"/>
      <c r="APK51" s="22"/>
      <c r="APL51" s="22"/>
      <c r="APM51" s="22"/>
      <c r="APN51" s="22"/>
      <c r="APO51" s="22"/>
      <c r="APP51" s="22"/>
      <c r="APQ51" s="22"/>
      <c r="APR51" s="22"/>
      <c r="APS51" s="22"/>
      <c r="APT51" s="22"/>
      <c r="APU51" s="22"/>
      <c r="APV51" s="22"/>
      <c r="APW51" s="22"/>
      <c r="APX51" s="22"/>
      <c r="APY51" s="22"/>
      <c r="APZ51" s="22"/>
      <c r="AQA51" s="22"/>
      <c r="AQB51" s="22"/>
      <c r="AQC51" s="22"/>
      <c r="AQD51" s="22"/>
      <c r="AQE51" s="22"/>
      <c r="AQF51" s="22"/>
      <c r="AQG51" s="22"/>
      <c r="AQH51" s="22"/>
      <c r="AQI51" s="22"/>
      <c r="AQJ51" s="22"/>
      <c r="AQK51" s="22"/>
      <c r="AQL51" s="22"/>
      <c r="AQM51" s="22"/>
      <c r="AQN51" s="22"/>
      <c r="AQO51" s="22"/>
      <c r="AQP51" s="22"/>
      <c r="AQQ51" s="22"/>
      <c r="AQR51" s="22"/>
      <c r="AQS51" s="22"/>
      <c r="AQT51" s="22"/>
      <c r="AQU51" s="22"/>
      <c r="AQV51" s="22"/>
      <c r="AQW51" s="22"/>
      <c r="AQX51" s="22"/>
      <c r="AQY51" s="22"/>
      <c r="AQZ51" s="22"/>
      <c r="ARA51" s="22"/>
      <c r="ARB51" s="22"/>
      <c r="ARC51" s="22"/>
      <c r="ARD51" s="22"/>
      <c r="ARE51" s="22"/>
      <c r="ARF51" s="22"/>
      <c r="ARG51" s="22"/>
      <c r="ARH51" s="22"/>
      <c r="ARI51" s="22"/>
      <c r="ARJ51" s="22"/>
      <c r="ARK51" s="22"/>
      <c r="ARL51" s="22"/>
      <c r="ARM51" s="22"/>
      <c r="ARN51" s="22"/>
      <c r="ARO51" s="22"/>
      <c r="ARP51" s="22"/>
      <c r="ARQ51" s="22"/>
      <c r="ARR51" s="22"/>
      <c r="ARS51" s="22"/>
      <c r="ART51" s="22"/>
      <c r="ARU51" s="22"/>
      <c r="ARV51" s="22"/>
      <c r="ARW51" s="22"/>
      <c r="ARX51" s="22"/>
      <c r="ARY51" s="22"/>
      <c r="ARZ51" s="22"/>
      <c r="ASA51" s="22"/>
      <c r="ASB51" s="22"/>
      <c r="ASC51" s="22"/>
      <c r="ASD51" s="22"/>
      <c r="ASE51" s="22"/>
      <c r="ASF51" s="22"/>
      <c r="ASG51" s="22"/>
      <c r="ASH51" s="22"/>
      <c r="ASI51" s="22"/>
      <c r="ASJ51" s="22"/>
      <c r="ASK51" s="22"/>
      <c r="ASL51" s="22"/>
      <c r="ASM51" s="22"/>
      <c r="ASN51" s="22"/>
      <c r="ASO51" s="22"/>
      <c r="ASP51" s="22"/>
      <c r="ASQ51" s="22"/>
      <c r="ASR51" s="22"/>
      <c r="ASS51" s="22"/>
      <c r="AST51" s="22"/>
      <c r="ASU51" s="22"/>
      <c r="ASV51" s="22"/>
      <c r="ASW51" s="22"/>
      <c r="ASX51" s="22"/>
      <c r="ASY51" s="22"/>
      <c r="ASZ51" s="22"/>
      <c r="ATA51" s="22"/>
      <c r="ATB51" s="22"/>
      <c r="ATC51" s="22"/>
      <c r="ATD51" s="22"/>
      <c r="ATE51" s="22"/>
      <c r="ATF51" s="22"/>
      <c r="ATG51" s="22"/>
      <c r="ATH51" s="22"/>
      <c r="ATI51" s="22"/>
      <c r="ATJ51" s="22"/>
      <c r="ATK51" s="22"/>
      <c r="ATL51" s="22"/>
      <c r="ATM51" s="22"/>
      <c r="ATN51" s="22"/>
      <c r="ATO51" s="22"/>
      <c r="ATP51" s="22"/>
      <c r="ATQ51" s="22"/>
      <c r="ATR51" s="22"/>
      <c r="ATS51" s="22"/>
      <c r="ATT51" s="22"/>
      <c r="ATU51" s="22"/>
      <c r="ATV51" s="22"/>
      <c r="ATW51" s="22"/>
      <c r="ATX51" s="22"/>
      <c r="ATY51" s="22"/>
      <c r="ATZ51" s="22"/>
      <c r="AUA51" s="22"/>
      <c r="AUB51" s="22"/>
      <c r="AUC51" s="22"/>
      <c r="AUD51" s="22"/>
      <c r="AUE51" s="22"/>
      <c r="AUF51" s="22"/>
      <c r="AUG51" s="22"/>
      <c r="AUH51" s="22"/>
      <c r="AUI51" s="22"/>
      <c r="AUJ51" s="22"/>
      <c r="AUK51" s="22"/>
      <c r="AUL51" s="22"/>
      <c r="AUM51" s="22"/>
      <c r="AUN51" s="22"/>
      <c r="AUO51" s="22"/>
      <c r="AUP51" s="22"/>
      <c r="AUQ51" s="22"/>
      <c r="AUR51" s="22"/>
      <c r="AUS51" s="22"/>
      <c r="AUT51" s="22"/>
      <c r="AUU51" s="22"/>
      <c r="AUV51" s="22"/>
      <c r="AUW51" s="22"/>
      <c r="AUX51" s="22"/>
      <c r="AUY51" s="22"/>
      <c r="AUZ51" s="22"/>
      <c r="AVA51" s="22"/>
      <c r="AVB51" s="22"/>
      <c r="AVC51" s="22"/>
      <c r="AVD51" s="22"/>
      <c r="AVE51" s="22"/>
      <c r="AVF51" s="22"/>
      <c r="AVG51" s="22"/>
      <c r="AVH51" s="22"/>
      <c r="AVI51" s="22"/>
      <c r="AVJ51" s="22"/>
      <c r="AVK51" s="22"/>
      <c r="AVL51" s="22"/>
      <c r="AVM51" s="22"/>
      <c r="AVN51" s="22"/>
      <c r="AVO51" s="22"/>
      <c r="AVP51" s="22"/>
      <c r="AVQ51" s="22"/>
      <c r="AVR51" s="22"/>
      <c r="AVS51" s="22"/>
      <c r="AVT51" s="22"/>
      <c r="AVU51" s="22"/>
      <c r="AVV51" s="22"/>
      <c r="AVW51" s="22"/>
      <c r="AVX51" s="22"/>
      <c r="AVY51" s="22"/>
      <c r="AVZ51" s="22"/>
      <c r="AWA51" s="22"/>
      <c r="AWB51" s="22"/>
      <c r="AWC51" s="22"/>
      <c r="AWD51" s="22"/>
      <c r="AWE51" s="22"/>
      <c r="AWF51" s="22"/>
      <c r="AWG51" s="22"/>
      <c r="AWH51" s="22"/>
      <c r="AWI51" s="22"/>
      <c r="AWJ51" s="22"/>
      <c r="AWK51" s="22"/>
      <c r="AWL51" s="22"/>
      <c r="AWM51" s="22"/>
      <c r="AWN51" s="22"/>
      <c r="AWO51" s="22"/>
      <c r="AWP51" s="22"/>
      <c r="AWQ51" s="22"/>
      <c r="AWR51" s="22"/>
      <c r="AWS51" s="22"/>
      <c r="AWT51" s="22"/>
      <c r="AWU51" s="22"/>
      <c r="AWV51" s="22"/>
      <c r="AWW51" s="22"/>
      <c r="AWX51" s="22"/>
      <c r="AWY51" s="22"/>
      <c r="AWZ51" s="22"/>
      <c r="AXA51" s="22"/>
      <c r="AXB51" s="22"/>
      <c r="AXC51" s="22"/>
      <c r="AXD51" s="22"/>
      <c r="AXE51" s="22"/>
      <c r="AXF51" s="22"/>
      <c r="AXG51" s="22"/>
      <c r="AXH51" s="22"/>
      <c r="AXI51" s="22"/>
      <c r="AXJ51" s="22"/>
      <c r="AXK51" s="22"/>
      <c r="AXL51" s="22"/>
      <c r="AXM51" s="22"/>
      <c r="AXN51" s="22"/>
      <c r="AXO51" s="22"/>
      <c r="AXP51" s="22"/>
      <c r="AXQ51" s="22"/>
      <c r="AXR51" s="22"/>
      <c r="AXS51" s="22"/>
      <c r="AXT51" s="22"/>
      <c r="AXU51" s="22"/>
      <c r="AXV51" s="22"/>
      <c r="AXW51" s="22"/>
      <c r="AXX51" s="22"/>
      <c r="AXY51" s="22"/>
      <c r="AXZ51" s="22"/>
      <c r="AYA51" s="22"/>
      <c r="AYB51" s="22"/>
      <c r="AYC51" s="22"/>
      <c r="AYD51" s="22"/>
      <c r="AYE51" s="22"/>
      <c r="AYF51" s="22"/>
      <c r="AYG51" s="22"/>
      <c r="AYH51" s="22"/>
      <c r="AYI51" s="22"/>
      <c r="AYJ51" s="22"/>
      <c r="AYK51" s="22"/>
      <c r="AYL51" s="22"/>
      <c r="AYM51" s="22"/>
      <c r="AYN51" s="22"/>
      <c r="AYO51" s="22"/>
      <c r="AYP51" s="22"/>
      <c r="AYQ51" s="22"/>
      <c r="AYR51" s="22"/>
      <c r="AYS51" s="22"/>
      <c r="AYT51" s="22"/>
      <c r="AYU51" s="22"/>
      <c r="AYV51" s="22"/>
      <c r="AYW51" s="22"/>
      <c r="AYX51" s="22"/>
      <c r="AYY51" s="22"/>
      <c r="AYZ51" s="22"/>
      <c r="AZA51" s="22"/>
      <c r="AZB51" s="22"/>
      <c r="AZC51" s="22"/>
      <c r="AZD51" s="22"/>
      <c r="AZE51" s="22"/>
      <c r="AZF51" s="22"/>
      <c r="AZG51" s="22"/>
      <c r="AZH51" s="22"/>
      <c r="AZI51" s="22"/>
      <c r="AZJ51" s="22"/>
      <c r="AZK51" s="22"/>
      <c r="AZL51" s="22"/>
      <c r="AZM51" s="22"/>
      <c r="AZN51" s="22"/>
      <c r="AZO51" s="22"/>
      <c r="AZP51" s="22"/>
      <c r="AZQ51" s="22"/>
      <c r="AZR51" s="22"/>
      <c r="AZS51" s="22"/>
      <c r="AZT51" s="22"/>
      <c r="AZU51" s="22"/>
      <c r="AZV51" s="22"/>
      <c r="AZW51" s="22"/>
      <c r="AZX51" s="22"/>
      <c r="AZY51" s="22"/>
      <c r="AZZ51" s="22"/>
      <c r="BAA51" s="22"/>
      <c r="BAB51" s="22"/>
      <c r="BAC51" s="22"/>
      <c r="BAD51" s="22"/>
      <c r="BAE51" s="22"/>
      <c r="BAF51" s="22"/>
      <c r="BAG51" s="22"/>
      <c r="BAH51" s="22"/>
      <c r="BAI51" s="22"/>
      <c r="BAJ51" s="22"/>
      <c r="BAK51" s="22"/>
      <c r="BAL51" s="22"/>
      <c r="BAM51" s="22"/>
      <c r="BAN51" s="22"/>
      <c r="BAO51" s="22"/>
      <c r="BAP51" s="22"/>
      <c r="BAQ51" s="22"/>
      <c r="BAR51" s="22"/>
      <c r="BAS51" s="22"/>
      <c r="BAT51" s="22"/>
      <c r="BAU51" s="22"/>
      <c r="BAV51" s="22"/>
      <c r="BAW51" s="22"/>
      <c r="BAX51" s="22"/>
      <c r="BAY51" s="22"/>
      <c r="BAZ51" s="22"/>
      <c r="BBA51" s="22"/>
      <c r="BBB51" s="22"/>
      <c r="BBC51" s="22"/>
      <c r="BBD51" s="22"/>
      <c r="BBE51" s="22"/>
      <c r="BBF51" s="22"/>
      <c r="BBG51" s="22"/>
      <c r="BBH51" s="22"/>
      <c r="BBI51" s="22"/>
      <c r="BBJ51" s="22"/>
      <c r="BBK51" s="22"/>
      <c r="BBL51" s="22"/>
      <c r="BBM51" s="22"/>
      <c r="BBN51" s="22"/>
      <c r="BBO51" s="22"/>
      <c r="BBP51" s="22"/>
      <c r="BBQ51" s="22"/>
      <c r="BBR51" s="22"/>
      <c r="BBS51" s="22"/>
      <c r="BBT51" s="22"/>
      <c r="BBU51" s="22"/>
      <c r="BBV51" s="22"/>
      <c r="BBW51" s="22"/>
      <c r="BBX51" s="22"/>
      <c r="BBY51" s="22"/>
      <c r="BBZ51" s="22"/>
      <c r="BCA51" s="22"/>
      <c r="BCB51" s="22"/>
      <c r="BCC51" s="22"/>
      <c r="BCD51" s="22"/>
      <c r="BCE51" s="22"/>
      <c r="BCF51" s="22"/>
      <c r="BCG51" s="22"/>
      <c r="BCH51" s="22"/>
      <c r="BCI51" s="22"/>
      <c r="BCJ51" s="22"/>
      <c r="BCK51" s="22"/>
      <c r="BCL51" s="22"/>
      <c r="BCM51" s="22"/>
      <c r="BCN51" s="22"/>
      <c r="BCO51" s="22"/>
      <c r="BCP51" s="22"/>
      <c r="BCQ51" s="22"/>
      <c r="BCR51" s="22"/>
      <c r="BCS51" s="22"/>
      <c r="BCT51" s="22"/>
      <c r="BCU51" s="22"/>
      <c r="BCV51" s="22"/>
      <c r="BCW51" s="22"/>
      <c r="BCX51" s="22"/>
      <c r="BCY51" s="22"/>
      <c r="BCZ51" s="22"/>
      <c r="BDA51" s="22"/>
      <c r="BDB51" s="22"/>
      <c r="BDC51" s="22"/>
      <c r="BDD51" s="22"/>
      <c r="BDE51" s="22"/>
      <c r="BDF51" s="22"/>
      <c r="BDG51" s="22"/>
      <c r="BDH51" s="22"/>
      <c r="BDI51" s="22"/>
      <c r="BDJ51" s="22"/>
      <c r="BDK51" s="22"/>
      <c r="BDL51" s="22"/>
      <c r="BDM51" s="22"/>
      <c r="BDN51" s="22"/>
      <c r="BDO51" s="22"/>
      <c r="BDP51" s="22"/>
      <c r="BDQ51" s="22"/>
      <c r="BDR51" s="22"/>
      <c r="BDS51" s="22"/>
      <c r="BDT51" s="22"/>
      <c r="BDU51" s="22"/>
      <c r="BDV51" s="22"/>
      <c r="BDW51" s="22"/>
      <c r="BDX51" s="22"/>
      <c r="BDY51" s="22"/>
      <c r="BDZ51" s="22"/>
      <c r="BEA51" s="22"/>
      <c r="BEB51" s="22"/>
      <c r="BEC51" s="22"/>
      <c r="BED51" s="22"/>
      <c r="BEE51" s="22"/>
      <c r="BEF51" s="22"/>
      <c r="BEG51" s="22"/>
      <c r="BEH51" s="22"/>
      <c r="BEI51" s="22"/>
      <c r="BEJ51" s="22"/>
      <c r="BEK51" s="22"/>
      <c r="BEL51" s="22"/>
      <c r="BEM51" s="22"/>
      <c r="BEN51" s="22"/>
      <c r="BEO51" s="22"/>
      <c r="BEP51" s="22"/>
      <c r="BEQ51" s="22"/>
      <c r="BER51" s="22"/>
      <c r="BES51" s="22"/>
      <c r="BET51" s="22"/>
      <c r="BEU51" s="22"/>
      <c r="BEV51" s="22"/>
      <c r="BEW51" s="22"/>
      <c r="BEX51" s="22"/>
      <c r="BEY51" s="22"/>
      <c r="BEZ51" s="22"/>
      <c r="BFA51" s="22"/>
      <c r="BFB51" s="22"/>
      <c r="BFC51" s="22"/>
      <c r="BFD51" s="22"/>
      <c r="BFE51" s="22"/>
      <c r="BFF51" s="22"/>
      <c r="BFG51" s="22"/>
      <c r="BFH51" s="22"/>
      <c r="BFI51" s="22"/>
      <c r="BFJ51" s="22"/>
      <c r="BFK51" s="22"/>
      <c r="BFL51" s="22"/>
      <c r="BFM51" s="22"/>
      <c r="BFN51" s="22"/>
      <c r="BFO51" s="22"/>
      <c r="BFP51" s="22"/>
      <c r="BFQ51" s="22"/>
      <c r="BFR51" s="22"/>
      <c r="BFS51" s="22"/>
      <c r="BFT51" s="22"/>
      <c r="BFU51" s="22"/>
      <c r="BFV51" s="22"/>
      <c r="BFW51" s="22"/>
      <c r="BFX51" s="22"/>
      <c r="BFY51" s="22"/>
      <c r="BFZ51" s="22"/>
      <c r="BGA51" s="22"/>
      <c r="BGB51" s="22"/>
      <c r="BGC51" s="22"/>
      <c r="BGD51" s="22"/>
      <c r="BGE51" s="22"/>
      <c r="BGF51" s="22"/>
      <c r="BGG51" s="22"/>
      <c r="BGH51" s="22"/>
      <c r="BGI51" s="22"/>
      <c r="BGJ51" s="22"/>
      <c r="BGK51" s="22"/>
      <c r="BGL51" s="22"/>
      <c r="BGM51" s="22"/>
      <c r="BGN51" s="22"/>
      <c r="BGO51" s="22"/>
      <c r="BGP51" s="22"/>
      <c r="BGQ51" s="22"/>
      <c r="BGR51" s="22"/>
      <c r="BGS51" s="22"/>
      <c r="BGT51" s="22"/>
      <c r="BGU51" s="22"/>
      <c r="BGV51" s="22"/>
      <c r="BGW51" s="22"/>
      <c r="BGX51" s="22"/>
      <c r="BGY51" s="22"/>
      <c r="BGZ51" s="22"/>
      <c r="BHA51" s="22"/>
      <c r="BHB51" s="22"/>
      <c r="BHC51" s="22"/>
      <c r="BHD51" s="22"/>
      <c r="BHE51" s="22"/>
      <c r="BHF51" s="22"/>
      <c r="BHG51" s="22"/>
      <c r="BHH51" s="22"/>
      <c r="BHI51" s="22"/>
      <c r="BHJ51" s="22"/>
      <c r="BHK51" s="22"/>
      <c r="BHL51" s="22"/>
      <c r="BHM51" s="22"/>
      <c r="BHN51" s="22"/>
      <c r="BHO51" s="22"/>
      <c r="BHP51" s="22"/>
      <c r="BHQ51" s="22"/>
      <c r="BHR51" s="22"/>
      <c r="BHS51" s="22"/>
      <c r="BHT51" s="22"/>
      <c r="BHU51" s="22"/>
      <c r="BHV51" s="22"/>
      <c r="BHW51" s="22"/>
      <c r="BHX51" s="22"/>
      <c r="BHY51" s="22"/>
      <c r="BHZ51" s="22"/>
      <c r="BIA51" s="22"/>
      <c r="BIB51" s="22"/>
      <c r="BIC51" s="22"/>
      <c r="BID51" s="22"/>
      <c r="BIE51" s="22"/>
      <c r="BIF51" s="22"/>
      <c r="BIG51" s="22"/>
      <c r="BIH51" s="22"/>
      <c r="BII51" s="22"/>
      <c r="BIJ51" s="22"/>
      <c r="BIK51" s="22"/>
      <c r="BIL51" s="22"/>
      <c r="BIM51" s="22"/>
      <c r="BIN51" s="22"/>
      <c r="BIO51" s="22"/>
      <c r="BIP51" s="22"/>
      <c r="BIQ51" s="22"/>
      <c r="BIR51" s="22"/>
      <c r="BIS51" s="22"/>
      <c r="BIT51" s="22"/>
      <c r="BIU51" s="22"/>
      <c r="BIV51" s="22"/>
      <c r="BIW51" s="22"/>
      <c r="BIX51" s="22"/>
      <c r="BIY51" s="22"/>
      <c r="BIZ51" s="22"/>
      <c r="BJA51" s="22"/>
      <c r="BJB51" s="22"/>
      <c r="BJC51" s="22"/>
      <c r="BJD51" s="22"/>
      <c r="BJE51" s="22"/>
      <c r="BJF51" s="22"/>
      <c r="BJG51" s="22"/>
      <c r="BJH51" s="22"/>
      <c r="BJI51" s="22"/>
      <c r="BJJ51" s="22"/>
      <c r="BJK51" s="22"/>
      <c r="BJL51" s="22"/>
      <c r="BJM51" s="22"/>
      <c r="BJN51" s="22"/>
      <c r="BJO51" s="22"/>
      <c r="BJP51" s="22"/>
      <c r="BJQ51" s="22"/>
      <c r="BJR51" s="22"/>
      <c r="BJS51" s="22"/>
      <c r="BJT51" s="22"/>
      <c r="BJU51" s="22"/>
      <c r="BJV51" s="22"/>
      <c r="BJW51" s="22"/>
      <c r="BJX51" s="22"/>
      <c r="BJY51" s="22"/>
      <c r="BJZ51" s="22"/>
      <c r="BKA51" s="22"/>
      <c r="BKB51" s="22"/>
      <c r="BKC51" s="22"/>
      <c r="BKD51" s="22"/>
      <c r="BKE51" s="22"/>
      <c r="BKF51" s="22"/>
      <c r="BKG51" s="22"/>
      <c r="BKH51" s="22"/>
      <c r="BKI51" s="22"/>
      <c r="BKJ51" s="22"/>
      <c r="BKK51" s="22"/>
      <c r="BKL51" s="22"/>
      <c r="BKM51" s="22"/>
      <c r="BKN51" s="22"/>
      <c r="BKO51" s="22"/>
      <c r="BKP51" s="22"/>
      <c r="BKQ51" s="22"/>
      <c r="BKR51" s="22"/>
      <c r="BKS51" s="22"/>
      <c r="BKT51" s="22"/>
      <c r="BKU51" s="22"/>
      <c r="BKV51" s="22"/>
      <c r="BKW51" s="22"/>
      <c r="BKX51" s="22"/>
      <c r="BKY51" s="22"/>
      <c r="BKZ51" s="22"/>
      <c r="BLA51" s="22"/>
      <c r="BLB51" s="22"/>
      <c r="BLC51" s="22"/>
      <c r="BLD51" s="22"/>
      <c r="BLE51" s="22"/>
      <c r="BLF51" s="22"/>
      <c r="BLG51" s="22"/>
      <c r="BLH51" s="22"/>
      <c r="BLI51" s="22"/>
      <c r="BLJ51" s="22"/>
      <c r="BLK51" s="22"/>
      <c r="BLL51" s="22"/>
      <c r="BLM51" s="22"/>
      <c r="BLN51" s="22"/>
      <c r="BLO51" s="22"/>
      <c r="BLP51" s="22"/>
      <c r="BLQ51" s="22"/>
      <c r="BLR51" s="22"/>
      <c r="BLS51" s="22"/>
      <c r="BLT51" s="22"/>
      <c r="BLU51" s="22"/>
      <c r="BLV51" s="22"/>
      <c r="BLW51" s="22"/>
      <c r="BLX51" s="22"/>
      <c r="BLY51" s="22"/>
      <c r="BLZ51" s="22"/>
      <c r="BMA51" s="22"/>
      <c r="BMB51" s="22"/>
      <c r="BMC51" s="22"/>
      <c r="BMD51" s="22"/>
      <c r="BME51" s="22"/>
      <c r="BMF51" s="22"/>
      <c r="BMG51" s="22"/>
      <c r="BMH51" s="22"/>
      <c r="BMI51" s="22"/>
      <c r="BMJ51" s="22"/>
      <c r="BMK51" s="22"/>
      <c r="BML51" s="22"/>
      <c r="BMM51" s="22"/>
      <c r="BMN51" s="22"/>
      <c r="BMO51" s="22"/>
      <c r="BMP51" s="22"/>
      <c r="BMQ51" s="22"/>
      <c r="BMR51" s="22"/>
      <c r="BMS51" s="22"/>
      <c r="BMT51" s="22"/>
      <c r="BMU51" s="22"/>
      <c r="BMV51" s="22"/>
      <c r="BMW51" s="22"/>
      <c r="BMX51" s="22"/>
      <c r="BMY51" s="22"/>
      <c r="BMZ51" s="22"/>
      <c r="BNA51" s="22"/>
      <c r="BNB51" s="22"/>
      <c r="BNC51" s="22"/>
      <c r="BND51" s="22"/>
      <c r="BNE51" s="22"/>
      <c r="BNF51" s="22"/>
      <c r="BNG51" s="22"/>
      <c r="BNH51" s="22"/>
      <c r="BNI51" s="22"/>
      <c r="BNJ51" s="22"/>
      <c r="BNK51" s="22"/>
      <c r="BNL51" s="22"/>
      <c r="BNM51" s="22"/>
      <c r="BNN51" s="22"/>
      <c r="BNO51" s="22"/>
      <c r="BNP51" s="22"/>
      <c r="BNQ51" s="22"/>
      <c r="BNR51" s="22"/>
      <c r="BNS51" s="22"/>
      <c r="BNT51" s="22"/>
      <c r="BNU51" s="22"/>
      <c r="BNV51" s="22"/>
      <c r="BNW51" s="22"/>
      <c r="BNX51" s="22"/>
      <c r="BNY51" s="22"/>
      <c r="BNZ51" s="22"/>
      <c r="BOA51" s="22"/>
      <c r="BOB51" s="22"/>
      <c r="BOC51" s="22"/>
      <c r="BOD51" s="22"/>
      <c r="BOE51" s="22"/>
      <c r="BOF51" s="22"/>
      <c r="BOG51" s="22"/>
      <c r="BOH51" s="22"/>
      <c r="BOI51" s="22"/>
      <c r="BOJ51" s="22"/>
      <c r="BOK51" s="22"/>
      <c r="BOL51" s="22"/>
      <c r="BOM51" s="22"/>
      <c r="BON51" s="22"/>
      <c r="BOO51" s="22"/>
      <c r="BOP51" s="22"/>
      <c r="BOQ51" s="22"/>
      <c r="BOR51" s="22"/>
      <c r="BOS51" s="22"/>
      <c r="BOT51" s="22"/>
      <c r="BOU51" s="22"/>
      <c r="BOV51" s="22"/>
      <c r="BOW51" s="22"/>
      <c r="BOX51" s="22"/>
      <c r="BOY51" s="22"/>
      <c r="BOZ51" s="22"/>
      <c r="BPA51" s="22"/>
      <c r="BPB51" s="22"/>
      <c r="BPC51" s="22"/>
      <c r="BPD51" s="22"/>
      <c r="BPE51" s="22"/>
      <c r="BPF51" s="22"/>
      <c r="BPG51" s="22"/>
      <c r="BPH51" s="22"/>
      <c r="BPI51" s="22"/>
      <c r="BPJ51" s="22"/>
      <c r="BPK51" s="22"/>
      <c r="BPL51" s="22"/>
      <c r="BPM51" s="22"/>
      <c r="BPN51" s="22"/>
      <c r="BPO51" s="22"/>
      <c r="BPP51" s="22"/>
      <c r="BPQ51" s="22"/>
      <c r="BPR51" s="22"/>
      <c r="BPS51" s="22"/>
      <c r="BPT51" s="22"/>
      <c r="BPU51" s="22"/>
      <c r="BPV51" s="22"/>
      <c r="BPW51" s="22"/>
      <c r="BPX51" s="22"/>
      <c r="BPY51" s="22"/>
      <c r="BPZ51" s="22"/>
      <c r="BQA51" s="22"/>
      <c r="BQB51" s="22"/>
      <c r="BQC51" s="22"/>
      <c r="BQD51" s="22"/>
      <c r="BQE51" s="22"/>
      <c r="BQF51" s="22"/>
      <c r="BQG51" s="22"/>
      <c r="BQH51" s="22"/>
      <c r="BQI51" s="22"/>
      <c r="BQJ51" s="22"/>
      <c r="BQK51" s="22"/>
      <c r="BQL51" s="22"/>
      <c r="BQM51" s="22"/>
      <c r="BQN51" s="22"/>
      <c r="BQO51" s="22"/>
      <c r="BQP51" s="22"/>
      <c r="BQQ51" s="22"/>
      <c r="BQR51" s="22"/>
      <c r="BQS51" s="22"/>
      <c r="BQT51" s="22"/>
      <c r="BQU51" s="22"/>
      <c r="BQV51" s="22"/>
      <c r="BQW51" s="22"/>
      <c r="BQX51" s="22"/>
      <c r="BQY51" s="22"/>
      <c r="BQZ51" s="22"/>
      <c r="BRA51" s="22"/>
      <c r="BRB51" s="22"/>
      <c r="BRC51" s="22"/>
      <c r="BRD51" s="22"/>
      <c r="BRE51" s="22"/>
      <c r="BRF51" s="22"/>
      <c r="BRG51" s="22"/>
      <c r="BRH51" s="22"/>
      <c r="BRI51" s="22"/>
      <c r="BRJ51" s="22"/>
      <c r="BRK51" s="22"/>
      <c r="BRL51" s="22"/>
      <c r="BRM51" s="22"/>
      <c r="BRN51" s="22"/>
      <c r="BRO51" s="22"/>
      <c r="BRP51" s="22"/>
      <c r="BRQ51" s="22"/>
      <c r="BRR51" s="22"/>
      <c r="BRS51" s="22"/>
      <c r="BRT51" s="22"/>
      <c r="BRU51" s="22"/>
      <c r="BRV51" s="22"/>
      <c r="BRW51" s="22"/>
      <c r="BRX51" s="22"/>
      <c r="BRY51" s="22"/>
      <c r="BRZ51" s="22"/>
      <c r="BSA51" s="22"/>
      <c r="BSB51" s="22"/>
      <c r="BSC51" s="22"/>
      <c r="BSD51" s="22"/>
      <c r="BSE51" s="22"/>
      <c r="BSF51" s="22"/>
      <c r="BSG51" s="22"/>
      <c r="BSH51" s="22"/>
      <c r="BSI51" s="22"/>
      <c r="BSJ51" s="22"/>
      <c r="BSK51" s="22"/>
      <c r="BSL51" s="22"/>
      <c r="BSM51" s="22"/>
      <c r="BSN51" s="22"/>
      <c r="BSO51" s="22"/>
      <c r="BSP51" s="22"/>
      <c r="BSQ51" s="22"/>
      <c r="BSR51" s="22"/>
      <c r="BSS51" s="22"/>
      <c r="BST51" s="22"/>
      <c r="BSU51" s="22"/>
      <c r="BSV51" s="22"/>
      <c r="BSW51" s="22"/>
      <c r="BSX51" s="22"/>
      <c r="BSY51" s="22"/>
      <c r="BSZ51" s="22"/>
      <c r="BTA51" s="22"/>
      <c r="BTB51" s="22"/>
      <c r="BTC51" s="22"/>
      <c r="BTD51" s="22"/>
      <c r="BTE51" s="22"/>
      <c r="BTF51" s="22"/>
      <c r="BTG51" s="22"/>
      <c r="BTH51" s="22"/>
      <c r="BTI51" s="22"/>
      <c r="BTJ51" s="22"/>
      <c r="BTK51" s="22"/>
      <c r="BTL51" s="22"/>
      <c r="BTM51" s="22"/>
      <c r="BTN51" s="22"/>
      <c r="BTO51" s="22"/>
      <c r="BTP51" s="22"/>
      <c r="BTQ51" s="22"/>
      <c r="BTR51" s="22"/>
      <c r="BTS51" s="22"/>
      <c r="BTT51" s="22"/>
      <c r="BTU51" s="22"/>
      <c r="BTV51" s="22"/>
      <c r="BTW51" s="22"/>
      <c r="BTX51" s="22"/>
      <c r="BTY51" s="22"/>
      <c r="BTZ51" s="22"/>
      <c r="BUA51" s="22"/>
      <c r="BUB51" s="22"/>
      <c r="BUC51" s="22"/>
      <c r="BUD51" s="22"/>
      <c r="BUE51" s="22"/>
      <c r="BUF51" s="22"/>
      <c r="BUG51" s="22"/>
      <c r="BUH51" s="22"/>
      <c r="BUI51" s="22"/>
      <c r="BUJ51" s="22"/>
      <c r="BUK51" s="22"/>
      <c r="BUL51" s="22"/>
      <c r="BUM51" s="22"/>
      <c r="BUN51" s="22"/>
      <c r="BUO51" s="22"/>
      <c r="BUP51" s="22"/>
      <c r="BUQ51" s="22"/>
      <c r="BUR51" s="22"/>
      <c r="BUS51" s="22"/>
      <c r="BUT51" s="22"/>
      <c r="BUU51" s="22"/>
      <c r="BUV51" s="22"/>
      <c r="BUW51" s="22"/>
      <c r="BUX51" s="22"/>
      <c r="BUY51" s="22"/>
      <c r="BUZ51" s="22"/>
      <c r="BVA51" s="22"/>
      <c r="BVB51" s="22"/>
      <c r="BVC51" s="22"/>
      <c r="BVD51" s="22"/>
      <c r="BVE51" s="22"/>
      <c r="BVF51" s="22"/>
      <c r="BVG51" s="22"/>
      <c r="BVH51" s="22"/>
      <c r="BVI51" s="22"/>
      <c r="BVJ51" s="22"/>
      <c r="BVK51" s="22"/>
      <c r="BVL51" s="22"/>
      <c r="BVM51" s="22"/>
      <c r="BVN51" s="22"/>
      <c r="BVO51" s="22"/>
      <c r="BVP51" s="22"/>
      <c r="BVQ51" s="22"/>
      <c r="BVR51" s="22"/>
      <c r="BVS51" s="22"/>
      <c r="BVT51" s="22"/>
      <c r="BVU51" s="22"/>
      <c r="BVV51" s="22"/>
      <c r="BVW51" s="22"/>
      <c r="BVX51" s="22"/>
      <c r="BVY51" s="22"/>
      <c r="BVZ51" s="22"/>
      <c r="BWA51" s="22"/>
      <c r="BWB51" s="22"/>
      <c r="BWC51" s="22"/>
      <c r="BWD51" s="22"/>
      <c r="BWE51" s="22"/>
      <c r="BWF51" s="22"/>
      <c r="BWG51" s="22"/>
      <c r="BWH51" s="22"/>
      <c r="BWI51" s="22"/>
      <c r="BWJ51" s="22"/>
      <c r="BWK51" s="22"/>
      <c r="BWL51" s="22"/>
      <c r="BWM51" s="22"/>
      <c r="BWN51" s="22"/>
      <c r="BWO51" s="22"/>
      <c r="BWP51" s="22"/>
      <c r="BWQ51" s="22"/>
      <c r="BWR51" s="22"/>
      <c r="BWS51" s="22"/>
      <c r="BWT51" s="22"/>
      <c r="BWU51" s="22"/>
      <c r="BWV51" s="22"/>
      <c r="BWW51" s="22"/>
      <c r="BWX51" s="22"/>
      <c r="BWY51" s="22"/>
      <c r="BWZ51" s="22"/>
      <c r="BXA51" s="22"/>
      <c r="BXB51" s="22"/>
      <c r="BXC51" s="22"/>
      <c r="BXD51" s="22"/>
      <c r="BXE51" s="22"/>
      <c r="BXF51" s="22"/>
      <c r="BXG51" s="22"/>
      <c r="BXH51" s="22"/>
      <c r="BXI51" s="22"/>
      <c r="BXJ51" s="22"/>
      <c r="BXK51" s="22"/>
      <c r="BXL51" s="22"/>
      <c r="BXM51" s="22"/>
      <c r="BXN51" s="22"/>
      <c r="BXO51" s="22"/>
      <c r="BXP51" s="22"/>
      <c r="BXQ51" s="22"/>
      <c r="BXR51" s="22"/>
      <c r="BXS51" s="22"/>
      <c r="BXT51" s="22"/>
      <c r="BXU51" s="22"/>
      <c r="BXV51" s="22"/>
      <c r="BXW51" s="22"/>
      <c r="BXX51" s="22"/>
      <c r="BXY51" s="22"/>
      <c r="BXZ51" s="22"/>
      <c r="BYA51" s="22"/>
      <c r="BYB51" s="22"/>
      <c r="BYC51" s="22"/>
      <c r="BYD51" s="22"/>
      <c r="BYE51" s="22"/>
      <c r="BYF51" s="22"/>
      <c r="BYG51" s="22"/>
      <c r="BYH51" s="22"/>
      <c r="BYI51" s="22"/>
      <c r="BYJ51" s="22"/>
      <c r="BYK51" s="22"/>
      <c r="BYL51" s="22"/>
      <c r="BYM51" s="22"/>
      <c r="BYN51" s="22"/>
      <c r="BYO51" s="22"/>
      <c r="BYP51" s="22"/>
      <c r="BYQ51" s="22"/>
      <c r="BYR51" s="22"/>
      <c r="BYS51" s="22"/>
      <c r="BYT51" s="22"/>
      <c r="BYU51" s="22"/>
      <c r="BYV51" s="22"/>
      <c r="BYW51" s="22"/>
      <c r="BYX51" s="22"/>
      <c r="BYY51" s="22"/>
      <c r="BYZ51" s="22"/>
      <c r="BZA51" s="22"/>
      <c r="BZB51" s="22"/>
      <c r="BZC51" s="22"/>
      <c r="BZD51" s="22"/>
      <c r="BZE51" s="22"/>
      <c r="BZF51" s="22"/>
      <c r="BZG51" s="22"/>
      <c r="BZH51" s="22"/>
      <c r="BZI51" s="22"/>
      <c r="BZJ51" s="22"/>
      <c r="BZK51" s="22"/>
      <c r="BZL51" s="22"/>
      <c r="BZM51" s="22"/>
      <c r="BZN51" s="22"/>
      <c r="BZO51" s="22"/>
      <c r="BZP51" s="22"/>
      <c r="BZQ51" s="22"/>
      <c r="BZR51" s="22"/>
      <c r="BZS51" s="22"/>
      <c r="BZT51" s="22"/>
      <c r="BZU51" s="22"/>
      <c r="BZV51" s="22"/>
      <c r="BZW51" s="22"/>
      <c r="BZX51" s="22"/>
      <c r="BZY51" s="22"/>
      <c r="BZZ51" s="22"/>
      <c r="CAA51" s="22"/>
      <c r="CAB51" s="22"/>
      <c r="CAC51" s="22"/>
      <c r="CAD51" s="22"/>
      <c r="CAE51" s="22"/>
      <c r="CAF51" s="22"/>
      <c r="CAG51" s="22"/>
      <c r="CAH51" s="22"/>
      <c r="CAI51" s="22"/>
      <c r="CAJ51" s="22"/>
      <c r="CAK51" s="22"/>
      <c r="CAL51" s="22"/>
      <c r="CAM51" s="22"/>
      <c r="CAN51" s="22"/>
      <c r="CAO51" s="22"/>
      <c r="CAP51" s="22"/>
      <c r="CAQ51" s="22"/>
      <c r="CAR51" s="22"/>
      <c r="CAS51" s="22"/>
      <c r="CAT51" s="22"/>
      <c r="CAU51" s="22"/>
      <c r="CAV51" s="22"/>
      <c r="CAW51" s="22"/>
      <c r="CAX51" s="22"/>
      <c r="CAY51" s="22"/>
      <c r="CAZ51" s="22"/>
      <c r="CBA51" s="22"/>
      <c r="CBB51" s="22"/>
      <c r="CBC51" s="22"/>
      <c r="CBD51" s="22"/>
      <c r="CBE51" s="22"/>
      <c r="CBF51" s="22"/>
      <c r="CBG51" s="22"/>
      <c r="CBH51" s="22"/>
      <c r="CBI51" s="22"/>
      <c r="CBJ51" s="22"/>
      <c r="CBK51" s="22"/>
      <c r="CBL51" s="22"/>
      <c r="CBM51" s="22"/>
      <c r="CBN51" s="22"/>
      <c r="CBO51" s="22"/>
      <c r="CBP51" s="22"/>
      <c r="CBQ51" s="22"/>
      <c r="CBR51" s="22"/>
      <c r="CBS51" s="22"/>
      <c r="CBT51" s="22"/>
      <c r="CBU51" s="22"/>
      <c r="CBV51" s="22"/>
      <c r="CBW51" s="22"/>
      <c r="CBX51" s="22"/>
      <c r="CBY51" s="22"/>
      <c r="CBZ51" s="22"/>
      <c r="CCA51" s="22"/>
      <c r="CCB51" s="22"/>
      <c r="CCC51" s="22"/>
      <c r="CCD51" s="22"/>
      <c r="CCE51" s="22"/>
      <c r="CCF51" s="22"/>
      <c r="CCG51" s="22"/>
      <c r="CCH51" s="22"/>
      <c r="CCI51" s="22"/>
      <c r="CCJ51" s="22"/>
      <c r="CCK51" s="22"/>
      <c r="CCL51" s="22"/>
      <c r="CCM51" s="22"/>
      <c r="CCN51" s="22"/>
      <c r="CCO51" s="22"/>
      <c r="CCP51" s="22"/>
      <c r="CCQ51" s="22"/>
      <c r="CCR51" s="22"/>
      <c r="CCS51" s="22"/>
      <c r="CCT51" s="22"/>
      <c r="CCU51" s="22"/>
      <c r="CCV51" s="22"/>
      <c r="CCW51" s="22"/>
      <c r="CCX51" s="22"/>
      <c r="CCY51" s="22"/>
      <c r="CCZ51" s="22"/>
      <c r="CDA51" s="22"/>
      <c r="CDB51" s="22"/>
      <c r="CDC51" s="22"/>
      <c r="CDD51" s="22"/>
      <c r="CDE51" s="22"/>
      <c r="CDF51" s="22"/>
      <c r="CDG51" s="22"/>
      <c r="CDH51" s="22"/>
      <c r="CDI51" s="22"/>
      <c r="CDJ51" s="22"/>
      <c r="CDK51" s="22"/>
      <c r="CDL51" s="22"/>
      <c r="CDM51" s="22"/>
      <c r="CDN51" s="22"/>
      <c r="CDO51" s="22"/>
      <c r="CDP51" s="22"/>
      <c r="CDQ51" s="22"/>
      <c r="CDR51" s="22"/>
      <c r="CDS51" s="22"/>
      <c r="CDT51" s="22"/>
      <c r="CDU51" s="22"/>
      <c r="CDV51" s="22"/>
      <c r="CDW51" s="22"/>
      <c r="CDX51" s="22"/>
      <c r="CDY51" s="22"/>
      <c r="CDZ51" s="22"/>
      <c r="CEA51" s="22"/>
      <c r="CEB51" s="22"/>
      <c r="CEC51" s="22"/>
      <c r="CED51" s="22"/>
      <c r="CEE51" s="22"/>
      <c r="CEF51" s="22"/>
      <c r="CEG51" s="22"/>
      <c r="CEH51" s="22"/>
      <c r="CEI51" s="22"/>
      <c r="CEJ51" s="22"/>
      <c r="CEK51" s="22"/>
      <c r="CEL51" s="22"/>
      <c r="CEM51" s="22"/>
      <c r="CEN51" s="22"/>
      <c r="CEO51" s="22"/>
      <c r="CEP51" s="22"/>
      <c r="CEQ51" s="22"/>
      <c r="CER51" s="22"/>
      <c r="CES51" s="22"/>
      <c r="CET51" s="22"/>
      <c r="CEU51" s="22"/>
      <c r="CEV51" s="22"/>
      <c r="CEW51" s="22"/>
      <c r="CEX51" s="22"/>
      <c r="CEY51" s="22"/>
      <c r="CEZ51" s="22"/>
      <c r="CFA51" s="22"/>
      <c r="CFB51" s="22"/>
      <c r="CFC51" s="22"/>
      <c r="CFD51" s="22"/>
      <c r="CFE51" s="22"/>
      <c r="CFF51" s="22"/>
      <c r="CFG51" s="22"/>
      <c r="CFH51" s="22"/>
      <c r="CFI51" s="22"/>
      <c r="CFJ51" s="22"/>
      <c r="CFK51" s="22"/>
      <c r="CFL51" s="22"/>
      <c r="CFM51" s="22"/>
      <c r="CFN51" s="22"/>
      <c r="CFO51" s="22"/>
      <c r="CFP51" s="22"/>
      <c r="CFQ51" s="22"/>
      <c r="CFR51" s="22"/>
      <c r="CFS51" s="22"/>
      <c r="CFT51" s="22"/>
      <c r="CFU51" s="22"/>
      <c r="CFV51" s="22"/>
      <c r="CFW51" s="22"/>
      <c r="CFX51" s="22"/>
      <c r="CFY51" s="22"/>
      <c r="CFZ51" s="22"/>
      <c r="CGA51" s="22"/>
      <c r="CGB51" s="22"/>
      <c r="CGC51" s="22"/>
      <c r="CGD51" s="22"/>
      <c r="CGE51" s="22"/>
      <c r="CGF51" s="22"/>
      <c r="CGG51" s="22"/>
      <c r="CGH51" s="22"/>
      <c r="CGI51" s="22"/>
      <c r="CGJ51" s="22"/>
      <c r="CGK51" s="22"/>
      <c r="CGL51" s="22"/>
      <c r="CGM51" s="22"/>
      <c r="CGN51" s="22"/>
      <c r="CGO51" s="22"/>
      <c r="CGP51" s="22"/>
      <c r="CGQ51" s="22"/>
      <c r="CGR51" s="22"/>
      <c r="CGS51" s="22"/>
      <c r="CGT51" s="22"/>
      <c r="CGU51" s="22"/>
      <c r="CGV51" s="22"/>
      <c r="CGW51" s="22"/>
      <c r="CGX51" s="22"/>
      <c r="CGY51" s="22"/>
      <c r="CGZ51" s="22"/>
      <c r="CHA51" s="22"/>
      <c r="CHB51" s="22"/>
      <c r="CHC51" s="22"/>
      <c r="CHD51" s="22"/>
      <c r="CHE51" s="22"/>
      <c r="CHF51" s="22"/>
      <c r="CHG51" s="22"/>
      <c r="CHH51" s="22"/>
      <c r="CHI51" s="22"/>
      <c r="CHJ51" s="22"/>
      <c r="CHK51" s="22"/>
      <c r="CHL51" s="22"/>
      <c r="CHM51" s="22"/>
      <c r="CHN51" s="22"/>
      <c r="CHO51" s="22"/>
      <c r="CHP51" s="22"/>
      <c r="CHQ51" s="22"/>
      <c r="CHR51" s="22"/>
      <c r="CHS51" s="22"/>
      <c r="CHT51" s="22"/>
      <c r="CHU51" s="22"/>
      <c r="CHV51" s="22"/>
      <c r="CHW51" s="22"/>
      <c r="CHX51" s="22"/>
      <c r="CHY51" s="22"/>
      <c r="CHZ51" s="22"/>
      <c r="CIA51" s="22"/>
      <c r="CIB51" s="22"/>
      <c r="CIC51" s="22"/>
      <c r="CID51" s="22"/>
      <c r="CIE51" s="22"/>
      <c r="CIF51" s="22"/>
      <c r="CIG51" s="22"/>
      <c r="CIH51" s="22"/>
      <c r="CII51" s="22"/>
      <c r="CIJ51" s="22"/>
      <c r="CIK51" s="22"/>
      <c r="CIL51" s="22"/>
      <c r="CIM51" s="22"/>
      <c r="CIN51" s="22"/>
      <c r="CIO51" s="22"/>
      <c r="CIP51" s="22"/>
      <c r="CIQ51" s="22"/>
      <c r="CIR51" s="22"/>
      <c r="CIS51" s="22"/>
      <c r="CIT51" s="22"/>
      <c r="CIU51" s="22"/>
      <c r="CIV51" s="22"/>
      <c r="CIW51" s="22"/>
      <c r="CIX51" s="22"/>
      <c r="CIY51" s="22"/>
      <c r="CIZ51" s="22"/>
      <c r="CJA51" s="22"/>
      <c r="CJB51" s="22"/>
      <c r="CJC51" s="22"/>
      <c r="CJD51" s="22"/>
      <c r="CJE51" s="22"/>
      <c r="CJF51" s="22"/>
      <c r="CJG51" s="22"/>
      <c r="CJH51" s="22"/>
      <c r="CJI51" s="22"/>
      <c r="CJJ51" s="22"/>
      <c r="CJK51" s="22"/>
      <c r="CJL51" s="22"/>
      <c r="CJM51" s="22"/>
      <c r="CJN51" s="22"/>
      <c r="CJO51" s="22"/>
      <c r="CJP51" s="22"/>
      <c r="CJQ51" s="22"/>
      <c r="CJR51" s="22"/>
      <c r="CJS51" s="22"/>
      <c r="CJT51" s="22"/>
      <c r="CJU51" s="22"/>
      <c r="CJV51" s="22"/>
      <c r="CJW51" s="22"/>
      <c r="CJX51" s="22"/>
      <c r="CJY51" s="22"/>
      <c r="CJZ51" s="22"/>
      <c r="CKA51" s="22"/>
      <c r="CKB51" s="22"/>
      <c r="CKC51" s="22"/>
      <c r="CKD51" s="22"/>
      <c r="CKE51" s="22"/>
      <c r="CKF51" s="22"/>
      <c r="CKG51" s="22"/>
      <c r="CKH51" s="22"/>
      <c r="CKI51" s="22"/>
      <c r="CKJ51" s="22"/>
      <c r="CKK51" s="22"/>
      <c r="CKL51" s="22"/>
      <c r="CKM51" s="22"/>
      <c r="CKN51" s="22"/>
      <c r="CKO51" s="22"/>
      <c r="CKP51" s="22"/>
      <c r="CKQ51" s="22"/>
      <c r="CKR51" s="22"/>
      <c r="CKS51" s="22"/>
      <c r="CKT51" s="22"/>
      <c r="CKU51" s="22"/>
      <c r="CKV51" s="22"/>
      <c r="CKW51" s="22"/>
      <c r="CKX51" s="22"/>
      <c r="CKY51" s="22"/>
      <c r="CKZ51" s="22"/>
      <c r="CLA51" s="22"/>
      <c r="CLB51" s="22"/>
      <c r="CLC51" s="22"/>
      <c r="CLD51" s="22"/>
      <c r="CLE51" s="22"/>
      <c r="CLF51" s="22"/>
      <c r="CLG51" s="22"/>
      <c r="CLH51" s="22"/>
      <c r="CLI51" s="22"/>
      <c r="CLJ51" s="22"/>
      <c r="CLK51" s="22"/>
      <c r="CLL51" s="22"/>
      <c r="CLM51" s="22"/>
      <c r="CLN51" s="22"/>
      <c r="CLO51" s="22"/>
      <c r="CLP51" s="22"/>
      <c r="CLQ51" s="22"/>
      <c r="CLR51" s="22"/>
      <c r="CLS51" s="22"/>
      <c r="CLT51" s="22"/>
      <c r="CLU51" s="22"/>
      <c r="CLV51" s="22"/>
      <c r="CLW51" s="22"/>
      <c r="CLX51" s="22"/>
      <c r="CLY51" s="22"/>
      <c r="CLZ51" s="22"/>
      <c r="CMA51" s="22"/>
      <c r="CMB51" s="22"/>
      <c r="CMC51" s="22"/>
      <c r="CMD51" s="22"/>
      <c r="CME51" s="22"/>
      <c r="CMF51" s="22"/>
      <c r="CMG51" s="22"/>
      <c r="CMH51" s="22"/>
      <c r="CMI51" s="22"/>
      <c r="CMJ51" s="22"/>
      <c r="CMK51" s="22"/>
      <c r="CML51" s="22"/>
      <c r="CMM51" s="22"/>
      <c r="CMN51" s="22"/>
      <c r="CMO51" s="22"/>
      <c r="CMP51" s="22"/>
      <c r="CMQ51" s="22"/>
      <c r="CMR51" s="22"/>
      <c r="CMS51" s="22"/>
      <c r="CMT51" s="22"/>
      <c r="CMU51" s="22"/>
      <c r="CMV51" s="22"/>
      <c r="CMW51" s="22"/>
      <c r="CMX51" s="22"/>
      <c r="CMY51" s="22"/>
      <c r="CMZ51" s="22"/>
      <c r="CNA51" s="22"/>
      <c r="CNB51" s="22"/>
      <c r="CNC51" s="22"/>
      <c r="CND51" s="22"/>
      <c r="CNE51" s="22"/>
      <c r="CNF51" s="22"/>
      <c r="CNG51" s="22"/>
      <c r="CNH51" s="22"/>
      <c r="CNI51" s="22"/>
      <c r="CNJ51" s="22"/>
      <c r="CNK51" s="22"/>
      <c r="CNL51" s="22"/>
      <c r="CNM51" s="22"/>
      <c r="CNN51" s="22"/>
      <c r="CNO51" s="22"/>
      <c r="CNP51" s="22"/>
      <c r="CNQ51" s="22"/>
      <c r="CNR51" s="22"/>
      <c r="CNS51" s="22"/>
      <c r="CNT51" s="22"/>
      <c r="CNU51" s="22"/>
      <c r="CNV51" s="22"/>
      <c r="CNW51" s="22"/>
      <c r="CNX51" s="22"/>
      <c r="CNY51" s="22"/>
      <c r="CNZ51" s="22"/>
      <c r="COA51" s="22"/>
      <c r="COB51" s="22"/>
      <c r="COC51" s="22"/>
      <c r="COD51" s="22"/>
      <c r="COE51" s="22"/>
      <c r="COF51" s="22"/>
      <c r="COG51" s="22"/>
      <c r="COH51" s="22"/>
      <c r="COI51" s="22"/>
      <c r="COJ51" s="22"/>
      <c r="COK51" s="22"/>
      <c r="COL51" s="22"/>
      <c r="COM51" s="22"/>
      <c r="CON51" s="22"/>
      <c r="COO51" s="22"/>
      <c r="COP51" s="22"/>
      <c r="COQ51" s="22"/>
      <c r="COR51" s="22"/>
      <c r="COS51" s="22"/>
      <c r="COT51" s="22"/>
      <c r="COU51" s="22"/>
      <c r="COV51" s="22"/>
      <c r="COW51" s="22"/>
      <c r="COX51" s="22"/>
      <c r="COY51" s="22"/>
      <c r="COZ51" s="22"/>
      <c r="CPA51" s="22"/>
      <c r="CPB51" s="22"/>
      <c r="CPC51" s="22"/>
      <c r="CPD51" s="22"/>
      <c r="CPE51" s="22"/>
      <c r="CPF51" s="22"/>
      <c r="CPG51" s="22"/>
      <c r="CPH51" s="22"/>
      <c r="CPI51" s="22"/>
      <c r="CPJ51" s="22"/>
      <c r="CPK51" s="22"/>
      <c r="CPL51" s="22"/>
      <c r="CPM51" s="22"/>
      <c r="CPN51" s="22"/>
      <c r="CPO51" s="22"/>
      <c r="CPP51" s="22"/>
      <c r="CPQ51" s="22"/>
      <c r="CPR51" s="22"/>
      <c r="CPS51" s="22"/>
      <c r="CPT51" s="22"/>
      <c r="CPU51" s="22"/>
      <c r="CPV51" s="22"/>
      <c r="CPW51" s="22"/>
      <c r="CPX51" s="22"/>
      <c r="CPY51" s="22"/>
      <c r="CPZ51" s="22"/>
      <c r="CQA51" s="22"/>
      <c r="CQB51" s="22"/>
      <c r="CQC51" s="22"/>
      <c r="CQD51" s="22"/>
      <c r="CQE51" s="22"/>
      <c r="CQF51" s="22"/>
      <c r="CQG51" s="22"/>
      <c r="CQH51" s="22"/>
      <c r="CQI51" s="22"/>
      <c r="CQJ51" s="22"/>
      <c r="CQK51" s="22"/>
      <c r="CQL51" s="22"/>
      <c r="CQM51" s="22"/>
      <c r="CQN51" s="22"/>
      <c r="CQO51" s="22"/>
      <c r="CQP51" s="22"/>
      <c r="CQQ51" s="22"/>
      <c r="CQR51" s="22"/>
      <c r="CQS51" s="22"/>
      <c r="CQT51" s="22"/>
      <c r="CQU51" s="22"/>
      <c r="CQV51" s="22"/>
      <c r="CQW51" s="22"/>
      <c r="CQX51" s="22"/>
      <c r="CQY51" s="22"/>
      <c r="CQZ51" s="22"/>
      <c r="CRA51" s="22"/>
      <c r="CRB51" s="22"/>
      <c r="CRC51" s="22"/>
      <c r="CRD51" s="22"/>
      <c r="CRE51" s="22"/>
      <c r="CRF51" s="22"/>
      <c r="CRG51" s="22"/>
      <c r="CRH51" s="22"/>
      <c r="CRI51" s="22"/>
      <c r="CRJ51" s="22"/>
      <c r="CRK51" s="22"/>
      <c r="CRL51" s="22"/>
      <c r="CRM51" s="22"/>
      <c r="CRN51" s="22"/>
      <c r="CRO51" s="22"/>
      <c r="CRP51" s="22"/>
      <c r="CRQ51" s="22"/>
      <c r="CRR51" s="22"/>
      <c r="CRS51" s="22"/>
      <c r="CRT51" s="22"/>
      <c r="CRU51" s="22"/>
      <c r="CRV51" s="22"/>
      <c r="CRW51" s="22"/>
      <c r="CRX51" s="22"/>
      <c r="CRY51" s="22"/>
      <c r="CRZ51" s="22"/>
      <c r="CSA51" s="22"/>
      <c r="CSB51" s="22"/>
      <c r="CSC51" s="22"/>
      <c r="CSD51" s="22"/>
      <c r="CSE51" s="22"/>
      <c r="CSF51" s="22"/>
      <c r="CSG51" s="22"/>
      <c r="CSH51" s="22"/>
      <c r="CSI51" s="22"/>
      <c r="CSJ51" s="22"/>
      <c r="CSK51" s="22"/>
      <c r="CSL51" s="22"/>
      <c r="CSM51" s="22"/>
      <c r="CSN51" s="22"/>
      <c r="CSO51" s="22"/>
      <c r="CSP51" s="22"/>
      <c r="CSQ51" s="22"/>
      <c r="CSR51" s="22"/>
      <c r="CSS51" s="22"/>
      <c r="CST51" s="22"/>
      <c r="CSU51" s="22"/>
      <c r="CSV51" s="22"/>
      <c r="CSW51" s="22"/>
      <c r="CSX51" s="22"/>
      <c r="CSY51" s="22"/>
      <c r="CSZ51" s="22"/>
      <c r="CTA51" s="22"/>
      <c r="CTB51" s="22"/>
      <c r="CTC51" s="22"/>
      <c r="CTD51" s="22"/>
      <c r="CTE51" s="22"/>
      <c r="CTF51" s="22"/>
      <c r="CTG51" s="22"/>
      <c r="CTH51" s="22"/>
      <c r="CTI51" s="22"/>
      <c r="CTJ51" s="22"/>
      <c r="CTK51" s="22"/>
      <c r="CTL51" s="22"/>
      <c r="CTM51" s="22"/>
      <c r="CTN51" s="22"/>
      <c r="CTO51" s="22"/>
      <c r="CTP51" s="22"/>
      <c r="CTQ51" s="22"/>
      <c r="CTR51" s="22"/>
      <c r="CTS51" s="22"/>
      <c r="CTT51" s="22"/>
      <c r="CTU51" s="22"/>
      <c r="CTV51" s="22"/>
      <c r="CTW51" s="22"/>
      <c r="CTX51" s="22"/>
      <c r="CTY51" s="22"/>
      <c r="CTZ51" s="22"/>
      <c r="CUA51" s="22"/>
      <c r="CUB51" s="22"/>
      <c r="CUC51" s="22"/>
      <c r="CUD51" s="22"/>
      <c r="CUE51" s="22"/>
      <c r="CUF51" s="22"/>
      <c r="CUG51" s="22"/>
      <c r="CUH51" s="22"/>
      <c r="CUI51" s="22"/>
      <c r="CUJ51" s="22"/>
      <c r="CUK51" s="22"/>
      <c r="CUL51" s="22"/>
      <c r="CUM51" s="22"/>
      <c r="CUN51" s="22"/>
      <c r="CUO51" s="22"/>
      <c r="CUP51" s="22"/>
      <c r="CUQ51" s="22"/>
      <c r="CUR51" s="22"/>
      <c r="CUS51" s="22"/>
      <c r="CUT51" s="22"/>
      <c r="CUU51" s="22"/>
      <c r="CUV51" s="22"/>
      <c r="CUW51" s="22"/>
      <c r="CUX51" s="22"/>
      <c r="CUY51" s="22"/>
      <c r="CUZ51" s="22"/>
      <c r="CVA51" s="22"/>
      <c r="CVB51" s="22"/>
      <c r="CVC51" s="22"/>
      <c r="CVD51" s="22"/>
      <c r="CVE51" s="22"/>
      <c r="CVF51" s="22"/>
      <c r="CVG51" s="22"/>
      <c r="CVH51" s="22"/>
      <c r="CVI51" s="22"/>
      <c r="CVJ51" s="22"/>
      <c r="CVK51" s="22"/>
      <c r="CVL51" s="22"/>
      <c r="CVM51" s="22"/>
      <c r="CVN51" s="22"/>
      <c r="CVO51" s="22"/>
      <c r="CVP51" s="22"/>
      <c r="CVQ51" s="22"/>
      <c r="CVR51" s="22"/>
      <c r="CVS51" s="22"/>
      <c r="CVT51" s="22"/>
      <c r="CVU51" s="22"/>
      <c r="CVV51" s="22"/>
      <c r="CVW51" s="22"/>
      <c r="CVX51" s="22"/>
      <c r="CVY51" s="22"/>
      <c r="CVZ51" s="22"/>
      <c r="CWA51" s="22"/>
      <c r="CWB51" s="22"/>
      <c r="CWC51" s="22"/>
      <c r="CWD51" s="22"/>
      <c r="CWE51" s="22"/>
      <c r="CWF51" s="22"/>
      <c r="CWG51" s="22"/>
      <c r="CWH51" s="22"/>
      <c r="CWI51" s="22"/>
      <c r="CWJ51" s="22"/>
      <c r="CWK51" s="22"/>
      <c r="CWL51" s="22"/>
      <c r="CWM51" s="22"/>
      <c r="CWN51" s="22"/>
      <c r="CWO51" s="22"/>
      <c r="CWP51" s="22"/>
      <c r="CWQ51" s="22"/>
      <c r="CWR51" s="22"/>
      <c r="CWS51" s="22"/>
      <c r="CWT51" s="22"/>
      <c r="CWU51" s="22"/>
      <c r="CWV51" s="22"/>
      <c r="CWW51" s="22"/>
      <c r="CWX51" s="22"/>
      <c r="CWY51" s="22"/>
      <c r="CWZ51" s="22"/>
      <c r="CXA51" s="22"/>
      <c r="CXB51" s="22"/>
      <c r="CXC51" s="22"/>
      <c r="CXD51" s="22"/>
      <c r="CXE51" s="22"/>
      <c r="CXF51" s="22"/>
      <c r="CXG51" s="22"/>
      <c r="CXH51" s="22"/>
      <c r="CXI51" s="22"/>
      <c r="CXJ51" s="22"/>
      <c r="CXK51" s="22"/>
      <c r="CXL51" s="22"/>
      <c r="CXM51" s="22"/>
      <c r="CXN51" s="22"/>
      <c r="CXO51" s="22"/>
      <c r="CXP51" s="22"/>
      <c r="CXQ51" s="22"/>
      <c r="CXR51" s="22"/>
      <c r="CXS51" s="22"/>
      <c r="CXT51" s="22"/>
      <c r="CXU51" s="22"/>
      <c r="CXV51" s="22"/>
      <c r="CXW51" s="22"/>
      <c r="CXX51" s="22"/>
      <c r="CXY51" s="22"/>
      <c r="CXZ51" s="22"/>
      <c r="CYA51" s="22"/>
      <c r="CYB51" s="22"/>
      <c r="CYC51" s="22"/>
      <c r="CYD51" s="22"/>
      <c r="CYE51" s="22"/>
      <c r="CYF51" s="22"/>
      <c r="CYG51" s="22"/>
      <c r="CYH51" s="22"/>
      <c r="CYI51" s="22"/>
      <c r="CYJ51" s="22"/>
      <c r="CYK51" s="22"/>
      <c r="CYL51" s="22"/>
      <c r="CYM51" s="22"/>
      <c r="CYN51" s="22"/>
      <c r="CYO51" s="22"/>
      <c r="CYP51" s="22"/>
      <c r="CYQ51" s="22"/>
      <c r="CYR51" s="22"/>
      <c r="CYS51" s="22"/>
      <c r="CYT51" s="22"/>
      <c r="CYU51" s="22"/>
      <c r="CYV51" s="22"/>
      <c r="CYW51" s="22"/>
      <c r="CYX51" s="22"/>
      <c r="CYY51" s="22"/>
      <c r="CYZ51" s="22"/>
      <c r="CZA51" s="22"/>
      <c r="CZB51" s="22"/>
      <c r="CZC51" s="22"/>
      <c r="CZD51" s="22"/>
      <c r="CZE51" s="22"/>
      <c r="CZF51" s="22"/>
      <c r="CZG51" s="22"/>
      <c r="CZH51" s="22"/>
      <c r="CZI51" s="22"/>
      <c r="CZJ51" s="22"/>
      <c r="CZK51" s="22"/>
      <c r="CZL51" s="22"/>
      <c r="CZM51" s="22"/>
      <c r="CZN51" s="22"/>
      <c r="CZO51" s="22"/>
      <c r="CZP51" s="22"/>
      <c r="CZQ51" s="22"/>
      <c r="CZR51" s="22"/>
      <c r="CZS51" s="22"/>
      <c r="CZT51" s="22"/>
      <c r="CZU51" s="22"/>
      <c r="CZV51" s="22"/>
      <c r="CZW51" s="22"/>
      <c r="CZX51" s="22"/>
      <c r="CZY51" s="22"/>
      <c r="CZZ51" s="22"/>
      <c r="DAA51" s="22"/>
      <c r="DAB51" s="22"/>
      <c r="DAC51" s="22"/>
      <c r="DAD51" s="22"/>
      <c r="DAE51" s="22"/>
      <c r="DAF51" s="22"/>
      <c r="DAG51" s="22"/>
      <c r="DAH51" s="22"/>
      <c r="DAI51" s="22"/>
      <c r="DAJ51" s="22"/>
      <c r="DAK51" s="22"/>
      <c r="DAL51" s="22"/>
      <c r="DAM51" s="22"/>
      <c r="DAN51" s="22"/>
      <c r="DAO51" s="22"/>
      <c r="DAP51" s="22"/>
      <c r="DAQ51" s="22"/>
      <c r="DAR51" s="22"/>
      <c r="DAS51" s="22"/>
      <c r="DAT51" s="22"/>
      <c r="DAU51" s="22"/>
      <c r="DAV51" s="22"/>
      <c r="DAW51" s="22"/>
      <c r="DAX51" s="22"/>
      <c r="DAY51" s="22"/>
      <c r="DAZ51" s="22"/>
      <c r="DBA51" s="22"/>
      <c r="DBB51" s="22"/>
      <c r="DBC51" s="22"/>
      <c r="DBD51" s="22"/>
      <c r="DBE51" s="22"/>
      <c r="DBF51" s="22"/>
      <c r="DBG51" s="22"/>
      <c r="DBH51" s="22"/>
      <c r="DBI51" s="22"/>
      <c r="DBJ51" s="22"/>
      <c r="DBK51" s="22"/>
      <c r="DBL51" s="22"/>
      <c r="DBM51" s="22"/>
      <c r="DBN51" s="22"/>
      <c r="DBO51" s="22"/>
      <c r="DBP51" s="22"/>
      <c r="DBQ51" s="22"/>
      <c r="DBR51" s="22"/>
      <c r="DBS51" s="22"/>
      <c r="DBT51" s="22"/>
      <c r="DBU51" s="22"/>
      <c r="DBV51" s="22"/>
      <c r="DBW51" s="22"/>
      <c r="DBX51" s="22"/>
      <c r="DBY51" s="22"/>
      <c r="DBZ51" s="22"/>
      <c r="DCA51" s="22"/>
      <c r="DCB51" s="22"/>
      <c r="DCC51" s="22"/>
      <c r="DCD51" s="22"/>
      <c r="DCE51" s="22"/>
      <c r="DCF51" s="22"/>
      <c r="DCG51" s="22"/>
      <c r="DCH51" s="22"/>
      <c r="DCI51" s="22"/>
      <c r="DCJ51" s="22"/>
      <c r="DCK51" s="22"/>
      <c r="DCL51" s="22"/>
      <c r="DCM51" s="22"/>
      <c r="DCN51" s="22"/>
      <c r="DCO51" s="22"/>
      <c r="DCP51" s="22"/>
      <c r="DCQ51" s="22"/>
      <c r="DCR51" s="22"/>
      <c r="DCS51" s="22"/>
      <c r="DCT51" s="22"/>
      <c r="DCU51" s="22"/>
      <c r="DCV51" s="22"/>
      <c r="DCW51" s="22"/>
      <c r="DCX51" s="22"/>
      <c r="DCY51" s="22"/>
      <c r="DCZ51" s="22"/>
      <c r="DDA51" s="22"/>
      <c r="DDB51" s="22"/>
      <c r="DDC51" s="22"/>
      <c r="DDD51" s="22"/>
      <c r="DDE51" s="22"/>
      <c r="DDF51" s="22"/>
      <c r="DDG51" s="22"/>
      <c r="DDH51" s="22"/>
      <c r="DDI51" s="22"/>
      <c r="DDJ51" s="22"/>
      <c r="DDK51" s="22"/>
      <c r="DDL51" s="22"/>
      <c r="DDM51" s="22"/>
      <c r="DDN51" s="22"/>
      <c r="DDO51" s="22"/>
      <c r="DDP51" s="22"/>
      <c r="DDQ51" s="22"/>
      <c r="DDR51" s="22"/>
      <c r="DDS51" s="22"/>
      <c r="DDT51" s="22"/>
      <c r="DDU51" s="22"/>
      <c r="DDV51" s="22"/>
      <c r="DDW51" s="22"/>
      <c r="DDX51" s="22"/>
      <c r="DDY51" s="22"/>
      <c r="DDZ51" s="22"/>
      <c r="DEA51" s="22"/>
      <c r="DEB51" s="22"/>
      <c r="DEC51" s="22"/>
      <c r="DED51" s="22"/>
      <c r="DEE51" s="22"/>
      <c r="DEF51" s="22"/>
      <c r="DEG51" s="22"/>
      <c r="DEH51" s="22"/>
      <c r="DEI51" s="22"/>
      <c r="DEJ51" s="22"/>
      <c r="DEK51" s="22"/>
      <c r="DEL51" s="22"/>
      <c r="DEM51" s="22"/>
      <c r="DEN51" s="22"/>
      <c r="DEO51" s="22"/>
      <c r="DEP51" s="22"/>
      <c r="DEQ51" s="22"/>
      <c r="DER51" s="22"/>
      <c r="DES51" s="22"/>
      <c r="DET51" s="22"/>
      <c r="DEU51" s="22"/>
      <c r="DEV51" s="22"/>
      <c r="DEW51" s="22"/>
      <c r="DEX51" s="22"/>
      <c r="DEY51" s="22"/>
      <c r="DEZ51" s="22"/>
      <c r="DFA51" s="22"/>
      <c r="DFB51" s="22"/>
      <c r="DFC51" s="22"/>
      <c r="DFD51" s="22"/>
      <c r="DFE51" s="22"/>
      <c r="DFF51" s="22"/>
      <c r="DFG51" s="22"/>
      <c r="DFH51" s="22"/>
      <c r="DFI51" s="22"/>
      <c r="DFJ51" s="22"/>
      <c r="DFK51" s="22"/>
      <c r="DFL51" s="22"/>
      <c r="DFM51" s="22"/>
      <c r="DFN51" s="22"/>
      <c r="DFO51" s="22"/>
      <c r="DFP51" s="22"/>
      <c r="DFQ51" s="22"/>
      <c r="DFR51" s="22"/>
      <c r="DFS51" s="22"/>
      <c r="DFT51" s="22"/>
      <c r="DFU51" s="22"/>
      <c r="DFV51" s="22"/>
      <c r="DFW51" s="22"/>
      <c r="DFX51" s="22"/>
      <c r="DFY51" s="22"/>
      <c r="DFZ51" s="22"/>
      <c r="DGA51" s="22"/>
      <c r="DGB51" s="22"/>
      <c r="DGC51" s="22"/>
      <c r="DGD51" s="22"/>
      <c r="DGE51" s="22"/>
      <c r="DGF51" s="22"/>
      <c r="DGG51" s="22"/>
      <c r="DGH51" s="22"/>
      <c r="DGI51" s="22"/>
      <c r="DGJ51" s="22"/>
      <c r="DGK51" s="22"/>
      <c r="DGL51" s="22"/>
      <c r="DGM51" s="22"/>
      <c r="DGN51" s="22"/>
      <c r="DGO51" s="22"/>
      <c r="DGP51" s="22"/>
      <c r="DGQ51" s="22"/>
      <c r="DGR51" s="22"/>
      <c r="DGS51" s="22"/>
      <c r="DGT51" s="22"/>
      <c r="DGU51" s="22"/>
      <c r="DGV51" s="22"/>
      <c r="DGW51" s="22"/>
      <c r="DGX51" s="22"/>
      <c r="DGY51" s="22"/>
      <c r="DGZ51" s="22"/>
      <c r="DHA51" s="22"/>
      <c r="DHB51" s="22"/>
      <c r="DHC51" s="22"/>
      <c r="DHD51" s="22"/>
      <c r="DHE51" s="22"/>
      <c r="DHF51" s="22"/>
      <c r="DHG51" s="22"/>
      <c r="DHH51" s="22"/>
      <c r="DHI51" s="22"/>
      <c r="DHJ51" s="22"/>
      <c r="DHK51" s="22"/>
      <c r="DHL51" s="22"/>
      <c r="DHM51" s="22"/>
      <c r="DHN51" s="22"/>
      <c r="DHO51" s="22"/>
      <c r="DHP51" s="22"/>
      <c r="DHQ51" s="22"/>
      <c r="DHR51" s="22"/>
      <c r="DHS51" s="22"/>
      <c r="DHT51" s="22"/>
      <c r="DHU51" s="22"/>
      <c r="DHV51" s="22"/>
      <c r="DHW51" s="22"/>
      <c r="DHX51" s="22"/>
      <c r="DHY51" s="22"/>
      <c r="DHZ51" s="22"/>
      <c r="DIA51" s="22"/>
      <c r="DIB51" s="22"/>
      <c r="DIC51" s="22"/>
      <c r="DID51" s="22"/>
      <c r="DIE51" s="22"/>
      <c r="DIF51" s="22"/>
      <c r="DIG51" s="22"/>
      <c r="DIH51" s="22"/>
      <c r="DII51" s="22"/>
      <c r="DIJ51" s="22"/>
      <c r="DIK51" s="22"/>
      <c r="DIL51" s="22"/>
      <c r="DIM51" s="22"/>
      <c r="DIN51" s="22"/>
      <c r="DIO51" s="22"/>
      <c r="DIP51" s="22"/>
      <c r="DIQ51" s="22"/>
      <c r="DIR51" s="22"/>
      <c r="DIS51" s="22"/>
      <c r="DIT51" s="22"/>
      <c r="DIU51" s="22"/>
      <c r="DIV51" s="22"/>
      <c r="DIW51" s="22"/>
      <c r="DIX51" s="22"/>
      <c r="DIY51" s="22"/>
      <c r="DIZ51" s="22"/>
      <c r="DJA51" s="22"/>
      <c r="DJB51" s="22"/>
      <c r="DJC51" s="22"/>
      <c r="DJD51" s="22"/>
      <c r="DJE51" s="22"/>
      <c r="DJF51" s="22"/>
      <c r="DJG51" s="22"/>
      <c r="DJH51" s="22"/>
      <c r="DJI51" s="22"/>
      <c r="DJJ51" s="22"/>
      <c r="DJK51" s="22"/>
      <c r="DJL51" s="22"/>
      <c r="DJM51" s="22"/>
      <c r="DJN51" s="22"/>
      <c r="DJO51" s="22"/>
      <c r="DJP51" s="22"/>
      <c r="DJQ51" s="22"/>
      <c r="DJR51" s="22"/>
      <c r="DJS51" s="22"/>
      <c r="DJT51" s="22"/>
      <c r="DJU51" s="22"/>
      <c r="DJV51" s="22"/>
      <c r="DJW51" s="22"/>
      <c r="DJX51" s="22"/>
      <c r="DJY51" s="22"/>
      <c r="DJZ51" s="22"/>
      <c r="DKA51" s="22"/>
      <c r="DKB51" s="22"/>
      <c r="DKC51" s="22"/>
      <c r="DKD51" s="22"/>
      <c r="DKE51" s="22"/>
      <c r="DKF51" s="22"/>
      <c r="DKG51" s="22"/>
      <c r="DKH51" s="22"/>
      <c r="DKI51" s="22"/>
      <c r="DKJ51" s="22"/>
      <c r="DKK51" s="22"/>
      <c r="DKL51" s="22"/>
      <c r="DKM51" s="22"/>
      <c r="DKN51" s="22"/>
      <c r="DKO51" s="22"/>
      <c r="DKP51" s="22"/>
      <c r="DKQ51" s="22"/>
      <c r="DKR51" s="22"/>
      <c r="DKS51" s="22"/>
      <c r="DKT51" s="22"/>
      <c r="DKU51" s="22"/>
      <c r="DKV51" s="22"/>
      <c r="DKW51" s="22"/>
      <c r="DKX51" s="22"/>
      <c r="DKY51" s="22"/>
      <c r="DKZ51" s="22"/>
      <c r="DLA51" s="22"/>
      <c r="DLB51" s="22"/>
      <c r="DLC51" s="22"/>
      <c r="DLD51" s="22"/>
      <c r="DLE51" s="22"/>
      <c r="DLF51" s="22"/>
      <c r="DLG51" s="22"/>
      <c r="DLH51" s="22"/>
      <c r="DLI51" s="22"/>
      <c r="DLJ51" s="22"/>
      <c r="DLK51" s="22"/>
      <c r="DLL51" s="22"/>
      <c r="DLM51" s="22"/>
      <c r="DLN51" s="22"/>
      <c r="DLO51" s="22"/>
      <c r="DLP51" s="22"/>
      <c r="DLQ51" s="22"/>
      <c r="DLR51" s="22"/>
      <c r="DLS51" s="22"/>
      <c r="DLT51" s="22"/>
      <c r="DLU51" s="22"/>
      <c r="DLV51" s="22"/>
      <c r="DLW51" s="22"/>
      <c r="DLX51" s="22"/>
      <c r="DLY51" s="22"/>
      <c r="DLZ51" s="22"/>
      <c r="DMA51" s="22"/>
      <c r="DMB51" s="22"/>
      <c r="DMC51" s="22"/>
      <c r="DMD51" s="22"/>
      <c r="DME51" s="22"/>
      <c r="DMF51" s="22"/>
      <c r="DMG51" s="22"/>
      <c r="DMH51" s="22"/>
      <c r="DMI51" s="22"/>
      <c r="DMJ51" s="22"/>
      <c r="DMK51" s="22"/>
      <c r="DML51" s="22"/>
      <c r="DMM51" s="22"/>
      <c r="DMN51" s="22"/>
      <c r="DMO51" s="22"/>
      <c r="DMP51" s="22"/>
      <c r="DMQ51" s="22"/>
      <c r="DMR51" s="22"/>
      <c r="DMS51" s="22"/>
      <c r="DMT51" s="22"/>
      <c r="DMU51" s="22"/>
      <c r="DMV51" s="22"/>
      <c r="DMW51" s="22"/>
      <c r="DMX51" s="22"/>
      <c r="DMY51" s="22"/>
      <c r="DMZ51" s="22"/>
      <c r="DNA51" s="22"/>
      <c r="DNB51" s="22"/>
      <c r="DNC51" s="22"/>
      <c r="DND51" s="22"/>
      <c r="DNE51" s="22"/>
      <c r="DNF51" s="22"/>
      <c r="DNG51" s="22"/>
      <c r="DNH51" s="22"/>
      <c r="DNI51" s="22"/>
      <c r="DNJ51" s="22"/>
      <c r="DNK51" s="22"/>
      <c r="DNL51" s="22"/>
      <c r="DNM51" s="22"/>
      <c r="DNN51" s="22"/>
      <c r="DNO51" s="22"/>
      <c r="DNP51" s="22"/>
      <c r="DNQ51" s="22"/>
      <c r="DNR51" s="22"/>
      <c r="DNS51" s="22"/>
      <c r="DNT51" s="22"/>
      <c r="DNU51" s="22"/>
      <c r="DNV51" s="22"/>
      <c r="DNW51" s="22"/>
      <c r="DNX51" s="22"/>
      <c r="DNY51" s="22"/>
      <c r="DNZ51" s="22"/>
      <c r="DOA51" s="22"/>
      <c r="DOB51" s="22"/>
      <c r="DOC51" s="22"/>
      <c r="DOD51" s="22"/>
      <c r="DOE51" s="22"/>
      <c r="DOF51" s="22"/>
      <c r="DOG51" s="22"/>
      <c r="DOH51" s="22"/>
      <c r="DOI51" s="22"/>
      <c r="DOJ51" s="22"/>
      <c r="DOK51" s="22"/>
      <c r="DOL51" s="22"/>
      <c r="DOM51" s="22"/>
      <c r="DON51" s="22"/>
      <c r="DOO51" s="22"/>
      <c r="DOP51" s="22"/>
      <c r="DOQ51" s="22"/>
      <c r="DOR51" s="22"/>
      <c r="DOS51" s="22"/>
      <c r="DOT51" s="22"/>
      <c r="DOU51" s="22"/>
      <c r="DOV51" s="22"/>
      <c r="DOW51" s="22"/>
      <c r="DOX51" s="22"/>
      <c r="DOY51" s="22"/>
      <c r="DOZ51" s="22"/>
      <c r="DPA51" s="22"/>
      <c r="DPB51" s="22"/>
      <c r="DPC51" s="22"/>
      <c r="DPD51" s="22"/>
      <c r="DPE51" s="22"/>
      <c r="DPF51" s="22"/>
      <c r="DPG51" s="22"/>
      <c r="DPH51" s="22"/>
      <c r="DPI51" s="22"/>
      <c r="DPJ51" s="22"/>
      <c r="DPK51" s="22"/>
      <c r="DPL51" s="22"/>
      <c r="DPM51" s="22"/>
      <c r="DPN51" s="22"/>
      <c r="DPO51" s="22"/>
      <c r="DPP51" s="22"/>
      <c r="DPQ51" s="22"/>
      <c r="DPR51" s="22"/>
      <c r="DPS51" s="22"/>
      <c r="DPT51" s="22"/>
      <c r="DPU51" s="22"/>
      <c r="DPV51" s="22"/>
      <c r="DPW51" s="22"/>
      <c r="DPX51" s="22"/>
      <c r="DPY51" s="22"/>
      <c r="DPZ51" s="22"/>
      <c r="DQA51" s="22"/>
      <c r="DQB51" s="22"/>
      <c r="DQC51" s="22"/>
      <c r="DQD51" s="22"/>
      <c r="DQE51" s="22"/>
      <c r="DQF51" s="22"/>
      <c r="DQG51" s="22"/>
      <c r="DQH51" s="22"/>
      <c r="DQI51" s="22"/>
      <c r="DQJ51" s="22"/>
      <c r="DQK51" s="22"/>
      <c r="DQL51" s="22"/>
      <c r="DQM51" s="22"/>
      <c r="DQN51" s="22"/>
      <c r="DQO51" s="22"/>
      <c r="DQP51" s="22"/>
      <c r="DQQ51" s="22"/>
      <c r="DQR51" s="22"/>
      <c r="DQS51" s="22"/>
      <c r="DQT51" s="22"/>
      <c r="DQU51" s="22"/>
      <c r="DQV51" s="22"/>
      <c r="DQW51" s="22"/>
      <c r="DQX51" s="22"/>
      <c r="DQY51" s="22"/>
      <c r="DQZ51" s="22"/>
      <c r="DRA51" s="22"/>
      <c r="DRB51" s="22"/>
      <c r="DRC51" s="22"/>
      <c r="DRD51" s="22"/>
      <c r="DRE51" s="22"/>
      <c r="DRF51" s="22"/>
      <c r="DRG51" s="22"/>
      <c r="DRH51" s="22"/>
      <c r="DRI51" s="22"/>
      <c r="DRJ51" s="22"/>
      <c r="DRK51" s="22"/>
      <c r="DRL51" s="22"/>
      <c r="DRM51" s="22"/>
      <c r="DRN51" s="22"/>
      <c r="DRO51" s="22"/>
      <c r="DRP51" s="22"/>
      <c r="DRQ51" s="22"/>
      <c r="DRR51" s="22"/>
      <c r="DRS51" s="22"/>
      <c r="DRT51" s="22"/>
      <c r="DRU51" s="22"/>
      <c r="DRV51" s="22"/>
      <c r="DRW51" s="22"/>
      <c r="DRX51" s="22"/>
      <c r="DRY51" s="22"/>
      <c r="DRZ51" s="22"/>
      <c r="DSA51" s="22"/>
      <c r="DSB51" s="22"/>
      <c r="DSC51" s="22"/>
      <c r="DSD51" s="22"/>
      <c r="DSE51" s="22"/>
      <c r="DSF51" s="22"/>
      <c r="DSG51" s="22"/>
      <c r="DSH51" s="22"/>
      <c r="DSI51" s="22"/>
      <c r="DSJ51" s="22"/>
      <c r="DSK51" s="22"/>
      <c r="DSL51" s="22"/>
      <c r="DSM51" s="22"/>
      <c r="DSN51" s="22"/>
      <c r="DSO51" s="22"/>
      <c r="DSP51" s="22"/>
      <c r="DSQ51" s="22"/>
      <c r="DSR51" s="22"/>
      <c r="DSS51" s="22"/>
      <c r="DST51" s="22"/>
      <c r="DSU51" s="22"/>
      <c r="DSV51" s="22"/>
      <c r="DSW51" s="22"/>
      <c r="DSX51" s="22"/>
      <c r="DSY51" s="22"/>
      <c r="DSZ51" s="22"/>
      <c r="DTA51" s="22"/>
      <c r="DTB51" s="22"/>
      <c r="DTC51" s="22"/>
      <c r="DTD51" s="22"/>
      <c r="DTE51" s="22"/>
      <c r="DTF51" s="22"/>
      <c r="DTG51" s="22"/>
      <c r="DTH51" s="22"/>
      <c r="DTI51" s="22"/>
      <c r="DTJ51" s="22"/>
      <c r="DTK51" s="22"/>
      <c r="DTL51" s="22"/>
      <c r="DTM51" s="22"/>
      <c r="DTN51" s="22"/>
      <c r="DTO51" s="22"/>
      <c r="DTP51" s="22"/>
      <c r="DTQ51" s="22"/>
      <c r="DTR51" s="22"/>
      <c r="DTS51" s="22"/>
      <c r="DTT51" s="22"/>
      <c r="DTU51" s="22"/>
      <c r="DTV51" s="22"/>
      <c r="DTW51" s="22"/>
      <c r="DTX51" s="22"/>
      <c r="DTY51" s="22"/>
      <c r="DTZ51" s="22"/>
      <c r="DUA51" s="22"/>
      <c r="DUB51" s="22"/>
      <c r="DUC51" s="22"/>
      <c r="DUD51" s="22"/>
      <c r="DUE51" s="22"/>
      <c r="DUF51" s="22"/>
      <c r="DUG51" s="22"/>
      <c r="DUH51" s="22"/>
      <c r="DUI51" s="22"/>
      <c r="DUJ51" s="22"/>
      <c r="DUK51" s="22"/>
      <c r="DUL51" s="22"/>
      <c r="DUM51" s="22"/>
      <c r="DUN51" s="22"/>
      <c r="DUO51" s="22"/>
      <c r="DUP51" s="22"/>
      <c r="DUQ51" s="22"/>
      <c r="DUR51" s="22"/>
      <c r="DUS51" s="22"/>
      <c r="DUT51" s="22"/>
      <c r="DUU51" s="22"/>
      <c r="DUV51" s="22"/>
      <c r="DUW51" s="22"/>
      <c r="DUX51" s="22"/>
      <c r="DUY51" s="22"/>
      <c r="DUZ51" s="22"/>
      <c r="DVA51" s="22"/>
      <c r="DVB51" s="22"/>
      <c r="DVC51" s="22"/>
      <c r="DVD51" s="22"/>
      <c r="DVE51" s="22"/>
      <c r="DVF51" s="22"/>
      <c r="DVG51" s="22"/>
      <c r="DVH51" s="22"/>
      <c r="DVI51" s="22"/>
      <c r="DVJ51" s="22"/>
      <c r="DVK51" s="22"/>
      <c r="DVL51" s="22"/>
      <c r="DVM51" s="22"/>
      <c r="DVN51" s="22"/>
      <c r="DVO51" s="22"/>
      <c r="DVP51" s="22"/>
      <c r="DVQ51" s="22"/>
      <c r="DVR51" s="22"/>
      <c r="DVS51" s="22"/>
      <c r="DVT51" s="22"/>
      <c r="DVU51" s="22"/>
      <c r="DVV51" s="22"/>
      <c r="DVW51" s="22"/>
      <c r="DVX51" s="22"/>
      <c r="DVY51" s="22"/>
      <c r="DVZ51" s="22"/>
      <c r="DWA51" s="22"/>
      <c r="DWB51" s="22"/>
      <c r="DWC51" s="22"/>
      <c r="DWD51" s="22"/>
      <c r="DWE51" s="22"/>
      <c r="DWF51" s="22"/>
      <c r="DWG51" s="22"/>
      <c r="DWH51" s="22"/>
      <c r="DWI51" s="22"/>
      <c r="DWJ51" s="22"/>
      <c r="DWK51" s="22"/>
      <c r="DWL51" s="22"/>
      <c r="DWM51" s="22"/>
      <c r="DWN51" s="22"/>
      <c r="DWO51" s="22"/>
      <c r="DWP51" s="22"/>
      <c r="DWQ51" s="22"/>
      <c r="DWR51" s="22"/>
      <c r="DWS51" s="22"/>
      <c r="DWT51" s="22"/>
      <c r="DWU51" s="22"/>
      <c r="DWV51" s="22"/>
      <c r="DWW51" s="22"/>
      <c r="DWX51" s="22"/>
      <c r="DWY51" s="22"/>
      <c r="DWZ51" s="22"/>
      <c r="DXA51" s="22"/>
      <c r="DXB51" s="22"/>
      <c r="DXC51" s="22"/>
      <c r="DXD51" s="22"/>
      <c r="DXE51" s="22"/>
      <c r="DXF51" s="22"/>
      <c r="DXG51" s="22"/>
      <c r="DXH51" s="22"/>
      <c r="DXI51" s="22"/>
      <c r="DXJ51" s="22"/>
      <c r="DXK51" s="22"/>
      <c r="DXL51" s="22"/>
      <c r="DXM51" s="22"/>
      <c r="DXN51" s="22"/>
      <c r="DXO51" s="22"/>
      <c r="DXP51" s="22"/>
      <c r="DXQ51" s="22"/>
      <c r="DXR51" s="22"/>
      <c r="DXS51" s="22"/>
      <c r="DXT51" s="22"/>
      <c r="DXU51" s="22"/>
      <c r="DXV51" s="22"/>
      <c r="DXW51" s="22"/>
      <c r="DXX51" s="22"/>
      <c r="DXY51" s="22"/>
      <c r="DXZ51" s="22"/>
      <c r="DYA51" s="22"/>
      <c r="DYB51" s="22"/>
      <c r="DYC51" s="22"/>
      <c r="DYD51" s="22"/>
      <c r="DYE51" s="22"/>
      <c r="DYF51" s="22"/>
      <c r="DYG51" s="22"/>
      <c r="DYH51" s="22"/>
      <c r="DYI51" s="22"/>
      <c r="DYJ51" s="22"/>
      <c r="DYK51" s="22"/>
      <c r="DYL51" s="22"/>
      <c r="DYM51" s="22"/>
      <c r="DYN51" s="22"/>
      <c r="DYO51" s="22"/>
      <c r="DYP51" s="22"/>
      <c r="DYQ51" s="22"/>
      <c r="DYR51" s="22"/>
      <c r="DYS51" s="22"/>
      <c r="DYT51" s="22"/>
      <c r="DYU51" s="22"/>
      <c r="DYV51" s="22"/>
      <c r="DYW51" s="22"/>
      <c r="DYX51" s="22"/>
      <c r="DYY51" s="22"/>
      <c r="DYZ51" s="22"/>
      <c r="DZA51" s="22"/>
      <c r="DZB51" s="22"/>
      <c r="DZC51" s="22"/>
      <c r="DZD51" s="22"/>
      <c r="DZE51" s="22"/>
      <c r="DZF51" s="22"/>
      <c r="DZG51" s="22"/>
      <c r="DZH51" s="22"/>
      <c r="DZI51" s="22"/>
      <c r="DZJ51" s="22"/>
      <c r="DZK51" s="22"/>
      <c r="DZL51" s="22"/>
      <c r="DZM51" s="22"/>
      <c r="DZN51" s="22"/>
      <c r="DZO51" s="22"/>
      <c r="DZP51" s="22"/>
      <c r="DZQ51" s="22"/>
      <c r="DZR51" s="22"/>
      <c r="DZS51" s="22"/>
      <c r="DZT51" s="22"/>
      <c r="DZU51" s="22"/>
      <c r="DZV51" s="22"/>
      <c r="DZW51" s="22"/>
      <c r="DZX51" s="22"/>
      <c r="DZY51" s="22"/>
      <c r="DZZ51" s="22"/>
      <c r="EAA51" s="22"/>
      <c r="EAB51" s="22"/>
      <c r="EAC51" s="22"/>
      <c r="EAD51" s="22"/>
      <c r="EAE51" s="22"/>
      <c r="EAF51" s="22"/>
      <c r="EAG51" s="22"/>
      <c r="EAH51" s="22"/>
      <c r="EAI51" s="22"/>
      <c r="EAJ51" s="22"/>
      <c r="EAK51" s="22"/>
      <c r="EAL51" s="22"/>
      <c r="EAM51" s="22"/>
      <c r="EAN51" s="22"/>
      <c r="EAO51" s="22"/>
      <c r="EAP51" s="22"/>
      <c r="EAQ51" s="22"/>
      <c r="EAR51" s="22"/>
      <c r="EAS51" s="22"/>
      <c r="EAT51" s="22"/>
      <c r="EAU51" s="22"/>
      <c r="EAV51" s="22"/>
      <c r="EAW51" s="22"/>
      <c r="EAX51" s="22"/>
      <c r="EAY51" s="22"/>
      <c r="EAZ51" s="22"/>
      <c r="EBA51" s="22"/>
      <c r="EBB51" s="22"/>
      <c r="EBC51" s="22"/>
      <c r="EBD51" s="22"/>
      <c r="EBE51" s="22"/>
      <c r="EBF51" s="22"/>
      <c r="EBG51" s="22"/>
      <c r="EBH51" s="22"/>
      <c r="EBI51" s="22"/>
      <c r="EBJ51" s="22"/>
      <c r="EBK51" s="22"/>
      <c r="EBL51" s="22"/>
      <c r="EBM51" s="22"/>
      <c r="EBN51" s="22"/>
      <c r="EBO51" s="22"/>
      <c r="EBP51" s="22"/>
      <c r="EBQ51" s="22"/>
      <c r="EBR51" s="22"/>
      <c r="EBS51" s="22"/>
      <c r="EBT51" s="22"/>
      <c r="EBU51" s="22"/>
      <c r="EBV51" s="22"/>
      <c r="EBW51" s="22"/>
      <c r="EBX51" s="22"/>
      <c r="EBY51" s="22"/>
      <c r="EBZ51" s="22"/>
      <c r="ECA51" s="22"/>
      <c r="ECB51" s="22"/>
      <c r="ECC51" s="22"/>
      <c r="ECD51" s="22"/>
      <c r="ECE51" s="22"/>
      <c r="ECF51" s="22"/>
      <c r="ECG51" s="22"/>
      <c r="ECH51" s="22"/>
      <c r="ECI51" s="22"/>
      <c r="ECJ51" s="22"/>
      <c r="ECK51" s="22"/>
      <c r="ECL51" s="22"/>
      <c r="ECM51" s="22"/>
      <c r="ECN51" s="22"/>
      <c r="ECO51" s="22"/>
      <c r="ECP51" s="22"/>
      <c r="ECQ51" s="22"/>
      <c r="ECR51" s="22"/>
      <c r="ECS51" s="22"/>
      <c r="ECT51" s="22"/>
      <c r="ECU51" s="22"/>
      <c r="ECV51" s="22"/>
      <c r="ECW51" s="22"/>
      <c r="ECX51" s="22"/>
      <c r="ECY51" s="22"/>
      <c r="ECZ51" s="22"/>
      <c r="EDA51" s="22"/>
      <c r="EDB51" s="22"/>
      <c r="EDC51" s="22"/>
      <c r="EDD51" s="22"/>
      <c r="EDE51" s="22"/>
      <c r="EDF51" s="22"/>
      <c r="EDG51" s="22"/>
      <c r="EDH51" s="22"/>
      <c r="EDI51" s="22"/>
      <c r="EDJ51" s="22"/>
      <c r="EDK51" s="22"/>
      <c r="EDL51" s="22"/>
      <c r="EDM51" s="22"/>
      <c r="EDN51" s="22"/>
      <c r="EDO51" s="22"/>
      <c r="EDP51" s="22"/>
      <c r="EDQ51" s="22"/>
      <c r="EDR51" s="22"/>
      <c r="EDS51" s="22"/>
      <c r="EDT51" s="22"/>
      <c r="EDU51" s="22"/>
      <c r="EDV51" s="22"/>
      <c r="EDW51" s="22"/>
      <c r="EDX51" s="22"/>
      <c r="EDY51" s="22"/>
      <c r="EDZ51" s="22"/>
      <c r="EEA51" s="22"/>
      <c r="EEB51" s="22"/>
      <c r="EEC51" s="22"/>
      <c r="EED51" s="22"/>
      <c r="EEE51" s="22"/>
      <c r="EEF51" s="22"/>
      <c r="EEG51" s="22"/>
      <c r="EEH51" s="22"/>
      <c r="EEI51" s="22"/>
      <c r="EEJ51" s="22"/>
      <c r="EEK51" s="22"/>
      <c r="EEL51" s="22"/>
      <c r="EEM51" s="22"/>
      <c r="EEN51" s="22"/>
      <c r="EEO51" s="22"/>
      <c r="EEP51" s="22"/>
      <c r="EEQ51" s="22"/>
      <c r="EER51" s="22"/>
      <c r="EES51" s="22"/>
      <c r="EET51" s="22"/>
      <c r="EEU51" s="22"/>
      <c r="EEV51" s="22"/>
      <c r="EEW51" s="22"/>
      <c r="EEX51" s="22"/>
      <c r="EEY51" s="22"/>
      <c r="EEZ51" s="22"/>
      <c r="EFA51" s="22"/>
      <c r="EFB51" s="22"/>
      <c r="EFC51" s="22"/>
      <c r="EFD51" s="22"/>
      <c r="EFE51" s="22"/>
      <c r="EFF51" s="22"/>
      <c r="EFG51" s="22"/>
      <c r="EFH51" s="22"/>
      <c r="EFI51" s="22"/>
      <c r="EFJ51" s="22"/>
      <c r="EFK51" s="22"/>
      <c r="EFL51" s="22"/>
      <c r="EFM51" s="22"/>
      <c r="EFN51" s="22"/>
      <c r="EFO51" s="22"/>
      <c r="EFP51" s="22"/>
      <c r="EFQ51" s="22"/>
      <c r="EFR51" s="22"/>
      <c r="EFS51" s="22"/>
      <c r="EFT51" s="22"/>
      <c r="EFU51" s="22"/>
      <c r="EFV51" s="22"/>
      <c r="EFW51" s="22"/>
      <c r="EFX51" s="22"/>
      <c r="EFY51" s="22"/>
      <c r="EFZ51" s="22"/>
      <c r="EGA51" s="22"/>
      <c r="EGB51" s="22"/>
      <c r="EGC51" s="22"/>
      <c r="EGD51" s="22"/>
      <c r="EGE51" s="22"/>
      <c r="EGF51" s="22"/>
      <c r="EGG51" s="22"/>
      <c r="EGH51" s="22"/>
      <c r="EGI51" s="22"/>
      <c r="EGJ51" s="22"/>
      <c r="EGK51" s="22"/>
      <c r="EGL51" s="22"/>
      <c r="EGM51" s="22"/>
      <c r="EGN51" s="22"/>
      <c r="EGO51" s="22"/>
      <c r="EGP51" s="22"/>
      <c r="EGQ51" s="22"/>
      <c r="EGR51" s="22"/>
      <c r="EGS51" s="22"/>
      <c r="EGT51" s="22"/>
      <c r="EGU51" s="22"/>
      <c r="EGV51" s="22"/>
      <c r="EGW51" s="22"/>
      <c r="EGX51" s="22"/>
      <c r="EGY51" s="22"/>
      <c r="EGZ51" s="22"/>
      <c r="EHA51" s="22"/>
      <c r="EHB51" s="22"/>
      <c r="EHC51" s="22"/>
      <c r="EHD51" s="22"/>
      <c r="EHE51" s="22"/>
      <c r="EHF51" s="22"/>
      <c r="EHG51" s="22"/>
      <c r="EHH51" s="22"/>
      <c r="EHI51" s="22"/>
      <c r="EHJ51" s="22"/>
      <c r="EHK51" s="22"/>
      <c r="EHL51" s="22"/>
      <c r="EHM51" s="22"/>
      <c r="EHN51" s="22"/>
      <c r="EHO51" s="22"/>
      <c r="EHP51" s="22"/>
      <c r="EHQ51" s="22"/>
      <c r="EHR51" s="22"/>
      <c r="EHS51" s="22"/>
      <c r="EHT51" s="22"/>
      <c r="EHU51" s="22"/>
      <c r="EHV51" s="22"/>
      <c r="EHW51" s="22"/>
      <c r="EHX51" s="22"/>
      <c r="EHY51" s="22"/>
      <c r="EHZ51" s="22"/>
      <c r="EIA51" s="22"/>
      <c r="EIB51" s="22"/>
      <c r="EIC51" s="22"/>
      <c r="EID51" s="22"/>
      <c r="EIE51" s="22"/>
      <c r="EIF51" s="22"/>
      <c r="EIG51" s="22"/>
      <c r="EIH51" s="22"/>
      <c r="EII51" s="22"/>
      <c r="EIJ51" s="22"/>
      <c r="EIK51" s="22"/>
      <c r="EIL51" s="22"/>
      <c r="EIM51" s="22"/>
      <c r="EIN51" s="22"/>
      <c r="EIO51" s="22"/>
      <c r="EIP51" s="22"/>
      <c r="EIQ51" s="22"/>
      <c r="EIR51" s="22"/>
      <c r="EIS51" s="22"/>
      <c r="EIT51" s="22"/>
      <c r="EIU51" s="22"/>
      <c r="EIV51" s="22"/>
      <c r="EIW51" s="22"/>
      <c r="EIX51" s="22"/>
      <c r="EIY51" s="22"/>
      <c r="EIZ51" s="22"/>
      <c r="EJA51" s="22"/>
      <c r="EJB51" s="22"/>
      <c r="EJC51" s="22"/>
      <c r="EJD51" s="22"/>
      <c r="EJE51" s="22"/>
      <c r="EJF51" s="22"/>
      <c r="EJG51" s="22"/>
      <c r="EJH51" s="22"/>
      <c r="EJI51" s="22"/>
      <c r="EJJ51" s="22"/>
      <c r="EJK51" s="22"/>
      <c r="EJL51" s="22"/>
      <c r="EJM51" s="22"/>
      <c r="EJN51" s="22"/>
      <c r="EJO51" s="22"/>
      <c r="EJP51" s="22"/>
      <c r="EJQ51" s="22"/>
      <c r="EJR51" s="22"/>
      <c r="EJS51" s="22"/>
      <c r="EJT51" s="22"/>
      <c r="EJU51" s="22"/>
      <c r="EJV51" s="22"/>
      <c r="EJW51" s="22"/>
      <c r="EJX51" s="22"/>
      <c r="EJY51" s="22"/>
      <c r="EJZ51" s="22"/>
      <c r="EKA51" s="22"/>
      <c r="EKB51" s="22"/>
      <c r="EKC51" s="22"/>
      <c r="EKD51" s="22"/>
      <c r="EKE51" s="22"/>
      <c r="EKF51" s="22"/>
      <c r="EKG51" s="22"/>
      <c r="EKH51" s="22"/>
      <c r="EKI51" s="22"/>
      <c r="EKJ51" s="22"/>
      <c r="EKK51" s="22"/>
      <c r="EKL51" s="22"/>
      <c r="EKM51" s="22"/>
      <c r="EKN51" s="22"/>
      <c r="EKO51" s="22"/>
      <c r="EKP51" s="22"/>
      <c r="EKQ51" s="22"/>
      <c r="EKR51" s="22"/>
      <c r="EKS51" s="22"/>
      <c r="EKT51" s="22"/>
      <c r="EKU51" s="22"/>
      <c r="EKV51" s="22"/>
      <c r="EKW51" s="22"/>
      <c r="EKX51" s="22"/>
      <c r="EKY51" s="22"/>
      <c r="EKZ51" s="22"/>
      <c r="ELA51" s="22"/>
      <c r="ELB51" s="22"/>
      <c r="ELC51" s="22"/>
      <c r="ELD51" s="22"/>
      <c r="ELE51" s="22"/>
      <c r="ELF51" s="22"/>
      <c r="ELG51" s="22"/>
      <c r="ELH51" s="22"/>
      <c r="ELI51" s="22"/>
      <c r="ELJ51" s="22"/>
      <c r="ELK51" s="22"/>
      <c r="ELL51" s="22"/>
      <c r="ELM51" s="22"/>
      <c r="ELN51" s="22"/>
      <c r="ELO51" s="22"/>
      <c r="ELP51" s="22"/>
      <c r="ELQ51" s="22"/>
      <c r="ELR51" s="22"/>
      <c r="ELS51" s="22"/>
      <c r="ELT51" s="22"/>
      <c r="ELU51" s="22"/>
      <c r="ELV51" s="22"/>
      <c r="ELW51" s="22"/>
      <c r="ELX51" s="22"/>
      <c r="ELY51" s="22"/>
      <c r="ELZ51" s="22"/>
      <c r="EMA51" s="22"/>
      <c r="EMB51" s="22"/>
      <c r="EMC51" s="22"/>
      <c r="EMD51" s="22"/>
      <c r="EME51" s="22"/>
      <c r="EMF51" s="22"/>
      <c r="EMG51" s="22"/>
      <c r="EMH51" s="22"/>
      <c r="EMI51" s="22"/>
      <c r="EMJ51" s="22"/>
      <c r="EMK51" s="22"/>
      <c r="EML51" s="22"/>
      <c r="EMM51" s="22"/>
      <c r="EMN51" s="22"/>
      <c r="EMO51" s="22"/>
      <c r="EMP51" s="22"/>
      <c r="EMQ51" s="22"/>
      <c r="EMR51" s="22"/>
      <c r="EMS51" s="22"/>
      <c r="EMT51" s="22"/>
      <c r="EMU51" s="22"/>
      <c r="EMV51" s="22"/>
      <c r="EMW51" s="22"/>
      <c r="EMX51" s="22"/>
      <c r="EMY51" s="22"/>
      <c r="EMZ51" s="22"/>
      <c r="ENA51" s="22"/>
      <c r="ENB51" s="22"/>
      <c r="ENC51" s="22"/>
      <c r="END51" s="22"/>
      <c r="ENE51" s="22"/>
      <c r="ENF51" s="22"/>
      <c r="ENG51" s="22"/>
      <c r="ENH51" s="22"/>
      <c r="ENI51" s="22"/>
      <c r="ENJ51" s="22"/>
      <c r="ENK51" s="22"/>
      <c r="ENL51" s="22"/>
      <c r="ENM51" s="22"/>
      <c r="ENN51" s="22"/>
      <c r="ENO51" s="22"/>
      <c r="ENP51" s="22"/>
      <c r="ENQ51" s="22"/>
      <c r="ENR51" s="22"/>
      <c r="ENS51" s="22"/>
      <c r="ENT51" s="22"/>
      <c r="ENU51" s="22"/>
      <c r="ENV51" s="22"/>
      <c r="ENW51" s="22"/>
      <c r="ENX51" s="22"/>
      <c r="ENY51" s="22"/>
      <c r="ENZ51" s="22"/>
      <c r="EOA51" s="22"/>
      <c r="EOB51" s="22"/>
      <c r="EOC51" s="22"/>
      <c r="EOD51" s="22"/>
      <c r="EOE51" s="22"/>
      <c r="EOF51" s="22"/>
      <c r="EOG51" s="22"/>
      <c r="EOH51" s="22"/>
      <c r="EOI51" s="22"/>
      <c r="EOJ51" s="22"/>
      <c r="EOK51" s="22"/>
      <c r="EOL51" s="22"/>
      <c r="EOM51" s="22"/>
      <c r="EON51" s="22"/>
      <c r="EOO51" s="22"/>
      <c r="EOP51" s="22"/>
      <c r="EOQ51" s="22"/>
      <c r="EOR51" s="22"/>
      <c r="EOS51" s="22"/>
      <c r="EOT51" s="22"/>
      <c r="EOU51" s="22"/>
      <c r="EOV51" s="22"/>
      <c r="EOW51" s="22"/>
      <c r="EOX51" s="22"/>
      <c r="EOY51" s="22"/>
      <c r="EOZ51" s="22"/>
      <c r="EPA51" s="22"/>
      <c r="EPB51" s="22"/>
      <c r="EPC51" s="22"/>
      <c r="EPD51" s="22"/>
      <c r="EPE51" s="22"/>
      <c r="EPF51" s="22"/>
      <c r="EPG51" s="22"/>
      <c r="EPH51" s="22"/>
      <c r="EPI51" s="22"/>
      <c r="EPJ51" s="22"/>
      <c r="EPK51" s="22"/>
      <c r="EPL51" s="22"/>
      <c r="EPM51" s="22"/>
      <c r="EPN51" s="22"/>
      <c r="EPO51" s="22"/>
      <c r="EPP51" s="22"/>
      <c r="EPQ51" s="22"/>
      <c r="EPR51" s="22"/>
      <c r="EPS51" s="22"/>
      <c r="EPT51" s="22"/>
      <c r="EPU51" s="22"/>
      <c r="EPV51" s="22"/>
      <c r="EPW51" s="22"/>
      <c r="EPX51" s="22"/>
      <c r="EPY51" s="22"/>
      <c r="EPZ51" s="22"/>
      <c r="EQA51" s="22"/>
      <c r="EQB51" s="22"/>
      <c r="EQC51" s="22"/>
      <c r="EQD51" s="22"/>
      <c r="EQE51" s="22"/>
      <c r="EQF51" s="22"/>
      <c r="EQG51" s="22"/>
      <c r="EQH51" s="22"/>
      <c r="EQI51" s="22"/>
      <c r="EQJ51" s="22"/>
      <c r="EQK51" s="22"/>
      <c r="EQL51" s="22"/>
      <c r="EQM51" s="22"/>
      <c r="EQN51" s="22"/>
      <c r="EQO51" s="22"/>
      <c r="EQP51" s="22"/>
      <c r="EQQ51" s="22"/>
      <c r="EQR51" s="22"/>
      <c r="EQS51" s="22"/>
      <c r="EQT51" s="22"/>
      <c r="EQU51" s="22"/>
      <c r="EQV51" s="22"/>
      <c r="EQW51" s="22"/>
      <c r="EQX51" s="22"/>
      <c r="EQY51" s="22"/>
      <c r="EQZ51" s="22"/>
      <c r="ERA51" s="22"/>
      <c r="ERB51" s="22"/>
      <c r="ERC51" s="22"/>
      <c r="ERD51" s="22"/>
      <c r="ERE51" s="22"/>
      <c r="ERF51" s="22"/>
      <c r="ERG51" s="22"/>
      <c r="ERH51" s="22"/>
      <c r="ERI51" s="22"/>
      <c r="ERJ51" s="22"/>
      <c r="ERK51" s="22"/>
      <c r="ERL51" s="22"/>
      <c r="ERM51" s="22"/>
      <c r="ERN51" s="22"/>
      <c r="ERO51" s="22"/>
      <c r="ERP51" s="22"/>
      <c r="ERQ51" s="22"/>
      <c r="ERR51" s="22"/>
      <c r="ERS51" s="22"/>
      <c r="ERT51" s="22"/>
      <c r="ERU51" s="22"/>
      <c r="ERV51" s="22"/>
      <c r="ERW51" s="22"/>
      <c r="ERX51" s="22"/>
      <c r="ERY51" s="22"/>
      <c r="ERZ51" s="22"/>
      <c r="ESA51" s="22"/>
      <c r="ESB51" s="22"/>
      <c r="ESC51" s="22"/>
      <c r="ESD51" s="22"/>
      <c r="ESE51" s="22"/>
      <c r="ESF51" s="22"/>
      <c r="ESG51" s="22"/>
      <c r="ESH51" s="22"/>
      <c r="ESI51" s="22"/>
      <c r="ESJ51" s="22"/>
      <c r="ESK51" s="22"/>
      <c r="ESL51" s="22"/>
      <c r="ESM51" s="22"/>
      <c r="ESN51" s="22"/>
      <c r="ESO51" s="22"/>
      <c r="ESP51" s="22"/>
      <c r="ESQ51" s="22"/>
      <c r="ESR51" s="22"/>
      <c r="ESS51" s="22"/>
      <c r="EST51" s="22"/>
      <c r="ESU51" s="22"/>
      <c r="ESV51" s="22"/>
      <c r="ESW51" s="22"/>
      <c r="ESX51" s="22"/>
      <c r="ESY51" s="22"/>
      <c r="ESZ51" s="22"/>
      <c r="ETA51" s="22"/>
      <c r="ETB51" s="22"/>
      <c r="ETC51" s="22"/>
      <c r="ETD51" s="22"/>
      <c r="ETE51" s="22"/>
      <c r="ETF51" s="22"/>
      <c r="ETG51" s="22"/>
      <c r="ETH51" s="22"/>
      <c r="ETI51" s="22"/>
      <c r="ETJ51" s="22"/>
      <c r="ETK51" s="22"/>
      <c r="ETL51" s="22"/>
      <c r="ETM51" s="22"/>
      <c r="ETN51" s="22"/>
      <c r="ETO51" s="22"/>
      <c r="ETP51" s="22"/>
      <c r="ETQ51" s="22"/>
      <c r="ETR51" s="22"/>
      <c r="ETS51" s="22"/>
      <c r="ETT51" s="22"/>
      <c r="ETU51" s="22"/>
      <c r="ETV51" s="22"/>
      <c r="ETW51" s="22"/>
      <c r="ETX51" s="22"/>
      <c r="ETY51" s="22"/>
      <c r="ETZ51" s="22"/>
      <c r="EUA51" s="22"/>
      <c r="EUB51" s="22"/>
      <c r="EUC51" s="22"/>
      <c r="EUD51" s="22"/>
      <c r="EUE51" s="22"/>
      <c r="EUF51" s="22"/>
      <c r="EUG51" s="22"/>
      <c r="EUH51" s="22"/>
      <c r="EUI51" s="22"/>
      <c r="EUJ51" s="22"/>
      <c r="EUK51" s="22"/>
      <c r="EUL51" s="22"/>
      <c r="EUM51" s="22"/>
      <c r="EUN51" s="22"/>
      <c r="EUO51" s="22"/>
      <c r="EUP51" s="22"/>
      <c r="EUQ51" s="22"/>
      <c r="EUR51" s="22"/>
      <c r="EUS51" s="22"/>
      <c r="EUT51" s="22"/>
      <c r="EUU51" s="22"/>
      <c r="EUV51" s="22"/>
      <c r="EUW51" s="22"/>
      <c r="EUX51" s="22"/>
      <c r="EUY51" s="22"/>
      <c r="EUZ51" s="22"/>
      <c r="EVA51" s="22"/>
      <c r="EVB51" s="22"/>
      <c r="EVC51" s="22"/>
      <c r="EVD51" s="22"/>
      <c r="EVE51" s="22"/>
      <c r="EVF51" s="22"/>
      <c r="EVG51" s="22"/>
      <c r="EVH51" s="22"/>
      <c r="EVI51" s="22"/>
      <c r="EVJ51" s="22"/>
      <c r="EVK51" s="22"/>
      <c r="EVL51" s="22"/>
      <c r="EVM51" s="22"/>
      <c r="EVN51" s="22"/>
      <c r="EVO51" s="22"/>
      <c r="EVP51" s="22"/>
      <c r="EVQ51" s="22"/>
      <c r="EVR51" s="22"/>
      <c r="EVS51" s="22"/>
      <c r="EVT51" s="22"/>
      <c r="EVU51" s="22"/>
      <c r="EVV51" s="22"/>
      <c r="EVW51" s="22"/>
      <c r="EVX51" s="22"/>
      <c r="EVY51" s="22"/>
      <c r="EVZ51" s="22"/>
      <c r="EWA51" s="22"/>
      <c r="EWB51" s="22"/>
      <c r="EWC51" s="22"/>
      <c r="EWD51" s="22"/>
      <c r="EWE51" s="22"/>
      <c r="EWF51" s="22"/>
      <c r="EWG51" s="22"/>
      <c r="EWH51" s="22"/>
      <c r="EWI51" s="22"/>
      <c r="EWJ51" s="22"/>
      <c r="EWK51" s="22"/>
      <c r="EWL51" s="22"/>
      <c r="EWM51" s="22"/>
      <c r="EWN51" s="22"/>
      <c r="EWO51" s="22"/>
      <c r="EWP51" s="22"/>
      <c r="EWQ51" s="22"/>
      <c r="EWR51" s="22"/>
      <c r="EWS51" s="22"/>
      <c r="EWT51" s="22"/>
      <c r="EWU51" s="22"/>
      <c r="EWV51" s="22"/>
      <c r="EWW51" s="22"/>
      <c r="EWX51" s="22"/>
      <c r="EWY51" s="22"/>
      <c r="EWZ51" s="22"/>
      <c r="EXA51" s="22"/>
      <c r="EXB51" s="22"/>
      <c r="EXC51" s="22"/>
      <c r="EXD51" s="22"/>
      <c r="EXE51" s="22"/>
      <c r="EXF51" s="22"/>
      <c r="EXG51" s="22"/>
      <c r="EXH51" s="22"/>
      <c r="EXI51" s="22"/>
      <c r="EXJ51" s="22"/>
      <c r="EXK51" s="22"/>
      <c r="EXL51" s="22"/>
      <c r="EXM51" s="22"/>
      <c r="EXN51" s="22"/>
      <c r="EXO51" s="22"/>
      <c r="EXP51" s="22"/>
      <c r="EXQ51" s="22"/>
      <c r="EXR51" s="22"/>
      <c r="EXS51" s="22"/>
      <c r="EXT51" s="22"/>
      <c r="EXU51" s="22"/>
      <c r="EXV51" s="22"/>
      <c r="EXW51" s="22"/>
      <c r="EXX51" s="22"/>
      <c r="EXY51" s="22"/>
      <c r="EXZ51" s="22"/>
      <c r="EYA51" s="22"/>
      <c r="EYB51" s="22"/>
      <c r="EYC51" s="22"/>
      <c r="EYD51" s="22"/>
      <c r="EYE51" s="22"/>
      <c r="EYF51" s="22"/>
      <c r="EYG51" s="22"/>
      <c r="EYH51" s="22"/>
      <c r="EYI51" s="22"/>
      <c r="EYJ51" s="22"/>
      <c r="EYK51" s="22"/>
      <c r="EYL51" s="22"/>
      <c r="EYM51" s="22"/>
      <c r="EYN51" s="22"/>
      <c r="EYO51" s="22"/>
      <c r="EYP51" s="22"/>
      <c r="EYQ51" s="22"/>
      <c r="EYR51" s="22"/>
      <c r="EYS51" s="22"/>
      <c r="EYT51" s="22"/>
      <c r="EYU51" s="22"/>
      <c r="EYV51" s="22"/>
      <c r="EYW51" s="22"/>
      <c r="EYX51" s="22"/>
      <c r="EYY51" s="22"/>
      <c r="EYZ51" s="22"/>
      <c r="EZA51" s="22"/>
      <c r="EZB51" s="22"/>
      <c r="EZC51" s="22"/>
      <c r="EZD51" s="22"/>
      <c r="EZE51" s="22"/>
      <c r="EZF51" s="22"/>
      <c r="EZG51" s="22"/>
      <c r="EZH51" s="22"/>
      <c r="EZI51" s="22"/>
      <c r="EZJ51" s="22"/>
      <c r="EZK51" s="22"/>
      <c r="EZL51" s="22"/>
      <c r="EZM51" s="22"/>
      <c r="EZN51" s="22"/>
      <c r="EZO51" s="22"/>
      <c r="EZP51" s="22"/>
      <c r="EZQ51" s="22"/>
      <c r="EZR51" s="22"/>
      <c r="EZS51" s="22"/>
      <c r="EZT51" s="22"/>
      <c r="EZU51" s="22"/>
      <c r="EZV51" s="22"/>
      <c r="EZW51" s="22"/>
      <c r="EZX51" s="22"/>
      <c r="EZY51" s="22"/>
      <c r="EZZ51" s="22"/>
      <c r="FAA51" s="22"/>
      <c r="FAB51" s="22"/>
      <c r="FAC51" s="22"/>
      <c r="FAD51" s="22"/>
      <c r="FAE51" s="22"/>
      <c r="FAF51" s="22"/>
      <c r="FAG51" s="22"/>
      <c r="FAH51" s="22"/>
      <c r="FAI51" s="22"/>
      <c r="FAJ51" s="22"/>
      <c r="FAK51" s="22"/>
      <c r="FAL51" s="22"/>
      <c r="FAM51" s="22"/>
      <c r="FAN51" s="22"/>
      <c r="FAO51" s="22"/>
      <c r="FAP51" s="22"/>
      <c r="FAQ51" s="22"/>
      <c r="FAR51" s="22"/>
      <c r="FAS51" s="22"/>
      <c r="FAT51" s="22"/>
      <c r="FAU51" s="22"/>
      <c r="FAV51" s="22"/>
      <c r="FAW51" s="22"/>
      <c r="FAX51" s="22"/>
      <c r="FAY51" s="22"/>
      <c r="FAZ51" s="22"/>
      <c r="FBA51" s="22"/>
      <c r="FBB51" s="22"/>
      <c r="FBC51" s="22"/>
      <c r="FBD51" s="22"/>
      <c r="FBE51" s="22"/>
      <c r="FBF51" s="22"/>
      <c r="FBG51" s="22"/>
      <c r="FBH51" s="22"/>
      <c r="FBI51" s="22"/>
      <c r="FBJ51" s="22"/>
      <c r="FBK51" s="22"/>
      <c r="FBL51" s="22"/>
      <c r="FBM51" s="22"/>
      <c r="FBN51" s="22"/>
      <c r="FBO51" s="22"/>
      <c r="FBP51" s="22"/>
      <c r="FBQ51" s="22"/>
      <c r="FBR51" s="22"/>
      <c r="FBS51" s="22"/>
      <c r="FBT51" s="22"/>
      <c r="FBU51" s="22"/>
      <c r="FBV51" s="22"/>
      <c r="FBW51" s="22"/>
      <c r="FBX51" s="22"/>
      <c r="FBY51" s="22"/>
      <c r="FBZ51" s="22"/>
      <c r="FCA51" s="22"/>
      <c r="FCB51" s="22"/>
      <c r="FCC51" s="22"/>
      <c r="FCD51" s="22"/>
      <c r="FCE51" s="22"/>
      <c r="FCF51" s="22"/>
      <c r="FCG51" s="22"/>
      <c r="FCH51" s="22"/>
      <c r="FCI51" s="22"/>
      <c r="FCJ51" s="22"/>
      <c r="FCK51" s="22"/>
      <c r="FCL51" s="22"/>
      <c r="FCM51" s="22"/>
      <c r="FCN51" s="22"/>
      <c r="FCO51" s="22"/>
      <c r="FCP51" s="22"/>
      <c r="FCQ51" s="22"/>
      <c r="FCR51" s="22"/>
      <c r="FCS51" s="22"/>
      <c r="FCT51" s="22"/>
      <c r="FCU51" s="22"/>
      <c r="FCV51" s="22"/>
      <c r="FCW51" s="22"/>
      <c r="FCX51" s="22"/>
      <c r="FCY51" s="22"/>
      <c r="FCZ51" s="22"/>
      <c r="FDA51" s="22"/>
      <c r="FDB51" s="22"/>
      <c r="FDC51" s="22"/>
      <c r="FDD51" s="22"/>
      <c r="FDE51" s="22"/>
      <c r="FDF51" s="22"/>
      <c r="FDG51" s="22"/>
      <c r="FDH51" s="22"/>
      <c r="FDI51" s="22"/>
      <c r="FDJ51" s="22"/>
      <c r="FDK51" s="22"/>
      <c r="FDL51" s="22"/>
      <c r="FDM51" s="22"/>
      <c r="FDN51" s="22"/>
      <c r="FDO51" s="22"/>
      <c r="FDP51" s="22"/>
      <c r="FDQ51" s="22"/>
      <c r="FDR51" s="22"/>
      <c r="FDS51" s="22"/>
      <c r="FDT51" s="22"/>
      <c r="FDU51" s="22"/>
      <c r="FDV51" s="22"/>
      <c r="FDW51" s="22"/>
      <c r="FDX51" s="22"/>
      <c r="FDY51" s="22"/>
      <c r="FDZ51" s="22"/>
      <c r="FEA51" s="22"/>
      <c r="FEB51" s="22"/>
      <c r="FEC51" s="22"/>
      <c r="FED51" s="22"/>
      <c r="FEE51" s="22"/>
      <c r="FEF51" s="22"/>
      <c r="FEG51" s="22"/>
      <c r="FEH51" s="22"/>
      <c r="FEI51" s="22"/>
      <c r="FEJ51" s="22"/>
      <c r="FEK51" s="22"/>
      <c r="FEL51" s="22"/>
      <c r="FEM51" s="22"/>
      <c r="FEN51" s="22"/>
      <c r="FEO51" s="22"/>
      <c r="FEP51" s="22"/>
      <c r="FEQ51" s="22"/>
      <c r="FER51" s="22"/>
      <c r="FES51" s="22"/>
      <c r="FET51" s="22"/>
      <c r="FEU51" s="22"/>
      <c r="FEV51" s="22"/>
      <c r="FEW51" s="22"/>
      <c r="FEX51" s="22"/>
      <c r="FEY51" s="22"/>
      <c r="FEZ51" s="22"/>
      <c r="FFA51" s="22"/>
      <c r="FFB51" s="22"/>
      <c r="FFC51" s="22"/>
      <c r="FFD51" s="22"/>
      <c r="FFE51" s="22"/>
      <c r="FFF51" s="22"/>
      <c r="FFG51" s="22"/>
      <c r="FFH51" s="22"/>
      <c r="FFI51" s="22"/>
      <c r="FFJ51" s="22"/>
      <c r="FFK51" s="22"/>
      <c r="FFL51" s="22"/>
      <c r="FFM51" s="22"/>
      <c r="FFN51" s="22"/>
      <c r="FFO51" s="22"/>
      <c r="FFP51" s="22"/>
      <c r="FFQ51" s="22"/>
      <c r="FFR51" s="22"/>
      <c r="FFS51" s="22"/>
      <c r="FFT51" s="22"/>
      <c r="FFU51" s="22"/>
      <c r="FFV51" s="22"/>
      <c r="FFW51" s="22"/>
      <c r="FFX51" s="22"/>
      <c r="FFY51" s="22"/>
      <c r="FFZ51" s="22"/>
      <c r="FGA51" s="22"/>
      <c r="FGB51" s="22"/>
      <c r="FGC51" s="22"/>
      <c r="FGD51" s="22"/>
      <c r="FGE51" s="22"/>
      <c r="FGF51" s="22"/>
      <c r="FGG51" s="22"/>
      <c r="FGH51" s="22"/>
      <c r="FGI51" s="22"/>
      <c r="FGJ51" s="22"/>
      <c r="FGK51" s="22"/>
      <c r="FGL51" s="22"/>
      <c r="FGM51" s="22"/>
      <c r="FGN51" s="22"/>
      <c r="FGO51" s="22"/>
      <c r="FGP51" s="22"/>
      <c r="FGQ51" s="22"/>
      <c r="FGR51" s="22"/>
      <c r="FGS51" s="22"/>
      <c r="FGT51" s="22"/>
      <c r="FGU51" s="22"/>
      <c r="FGV51" s="22"/>
      <c r="FGW51" s="22"/>
      <c r="FGX51" s="22"/>
      <c r="FGY51" s="22"/>
      <c r="FGZ51" s="22"/>
      <c r="FHA51" s="22"/>
      <c r="FHB51" s="22"/>
      <c r="FHC51" s="22"/>
      <c r="FHD51" s="22"/>
      <c r="FHE51" s="22"/>
      <c r="FHF51" s="22"/>
      <c r="FHG51" s="22"/>
      <c r="FHH51" s="22"/>
      <c r="FHI51" s="22"/>
      <c r="FHJ51" s="22"/>
      <c r="FHK51" s="22"/>
      <c r="FHL51" s="22"/>
      <c r="FHM51" s="22"/>
      <c r="FHN51" s="22"/>
      <c r="FHO51" s="22"/>
      <c r="FHP51" s="22"/>
      <c r="FHQ51" s="22"/>
      <c r="FHR51" s="22"/>
      <c r="FHS51" s="22"/>
      <c r="FHT51" s="22"/>
      <c r="FHU51" s="22"/>
      <c r="FHV51" s="22"/>
      <c r="FHW51" s="22"/>
      <c r="FHX51" s="22"/>
      <c r="FHY51" s="22"/>
      <c r="FHZ51" s="22"/>
      <c r="FIA51" s="22"/>
      <c r="FIB51" s="22"/>
      <c r="FIC51" s="22"/>
      <c r="FID51" s="22"/>
      <c r="FIE51" s="22"/>
      <c r="FIF51" s="22"/>
      <c r="FIG51" s="22"/>
      <c r="FIH51" s="22"/>
      <c r="FII51" s="22"/>
      <c r="FIJ51" s="22"/>
      <c r="FIK51" s="22"/>
      <c r="FIL51" s="22"/>
      <c r="FIM51" s="22"/>
      <c r="FIN51" s="22"/>
      <c r="FIO51" s="22"/>
      <c r="FIP51" s="22"/>
      <c r="FIQ51" s="22"/>
      <c r="FIR51" s="22"/>
      <c r="FIS51" s="22"/>
      <c r="FIT51" s="22"/>
      <c r="FIU51" s="22"/>
      <c r="FIV51" s="22"/>
      <c r="FIW51" s="22"/>
      <c r="FIX51" s="22"/>
      <c r="FIY51" s="22"/>
      <c r="FIZ51" s="22"/>
      <c r="FJA51" s="22"/>
      <c r="FJB51" s="22"/>
      <c r="FJC51" s="22"/>
      <c r="FJD51" s="22"/>
      <c r="FJE51" s="22"/>
      <c r="FJF51" s="22"/>
      <c r="FJG51" s="22"/>
      <c r="FJH51" s="22"/>
      <c r="FJI51" s="22"/>
      <c r="FJJ51" s="22"/>
      <c r="FJK51" s="22"/>
      <c r="FJL51" s="22"/>
      <c r="FJM51" s="22"/>
      <c r="FJN51" s="22"/>
      <c r="FJO51" s="22"/>
      <c r="FJP51" s="22"/>
      <c r="FJQ51" s="22"/>
      <c r="FJR51" s="22"/>
      <c r="FJS51" s="22"/>
      <c r="FJT51" s="22"/>
      <c r="FJU51" s="22"/>
      <c r="FJV51" s="22"/>
      <c r="FJW51" s="22"/>
      <c r="FJX51" s="22"/>
      <c r="FJY51" s="22"/>
      <c r="FJZ51" s="22"/>
      <c r="FKA51" s="22"/>
      <c r="FKB51" s="22"/>
      <c r="FKC51" s="22"/>
      <c r="FKD51" s="22"/>
      <c r="FKE51" s="22"/>
      <c r="FKF51" s="22"/>
      <c r="FKG51" s="22"/>
      <c r="FKH51" s="22"/>
      <c r="FKI51" s="22"/>
      <c r="FKJ51" s="22"/>
      <c r="FKK51" s="22"/>
      <c r="FKL51" s="22"/>
      <c r="FKM51" s="22"/>
      <c r="FKN51" s="22"/>
      <c r="FKO51" s="22"/>
      <c r="FKP51" s="22"/>
      <c r="FKQ51" s="22"/>
      <c r="FKR51" s="22"/>
      <c r="FKS51" s="22"/>
      <c r="FKT51" s="22"/>
      <c r="FKU51" s="22"/>
      <c r="FKV51" s="22"/>
      <c r="FKW51" s="22"/>
      <c r="FKX51" s="22"/>
      <c r="FKY51" s="22"/>
      <c r="FKZ51" s="22"/>
      <c r="FLA51" s="22"/>
      <c r="FLB51" s="22"/>
      <c r="FLC51" s="22"/>
      <c r="FLD51" s="22"/>
      <c r="FLE51" s="22"/>
      <c r="FLF51" s="22"/>
      <c r="FLG51" s="22"/>
      <c r="FLH51" s="22"/>
      <c r="FLI51" s="22"/>
      <c r="FLJ51" s="22"/>
      <c r="FLK51" s="22"/>
      <c r="FLL51" s="22"/>
      <c r="FLM51" s="22"/>
      <c r="FLN51" s="22"/>
      <c r="FLO51" s="22"/>
      <c r="FLP51" s="22"/>
      <c r="FLQ51" s="22"/>
      <c r="FLR51" s="22"/>
      <c r="FLS51" s="22"/>
      <c r="FLT51" s="22"/>
      <c r="FLU51" s="22"/>
      <c r="FLV51" s="22"/>
      <c r="FLW51" s="22"/>
      <c r="FLX51" s="22"/>
      <c r="FLY51" s="22"/>
      <c r="FLZ51" s="22"/>
      <c r="FMA51" s="22"/>
      <c r="FMB51" s="22"/>
      <c r="FMC51" s="22"/>
      <c r="FMD51" s="22"/>
      <c r="FME51" s="22"/>
      <c r="FMF51" s="22"/>
      <c r="FMG51" s="22"/>
      <c r="FMH51" s="22"/>
      <c r="FMI51" s="22"/>
      <c r="FMJ51" s="22"/>
      <c r="FMK51" s="22"/>
      <c r="FML51" s="22"/>
      <c r="FMM51" s="22"/>
      <c r="FMN51" s="22"/>
      <c r="FMO51" s="22"/>
      <c r="FMP51" s="22"/>
      <c r="FMQ51" s="22"/>
      <c r="FMR51" s="22"/>
      <c r="FMS51" s="22"/>
      <c r="FMT51" s="22"/>
      <c r="FMU51" s="22"/>
      <c r="FMV51" s="22"/>
      <c r="FMW51" s="22"/>
      <c r="FMX51" s="22"/>
      <c r="FMY51" s="22"/>
      <c r="FMZ51" s="22"/>
      <c r="FNA51" s="22"/>
      <c r="FNB51" s="22"/>
      <c r="FNC51" s="22"/>
      <c r="FND51" s="22"/>
      <c r="FNE51" s="22"/>
      <c r="FNF51" s="22"/>
      <c r="FNG51" s="22"/>
      <c r="FNH51" s="22"/>
      <c r="FNI51" s="22"/>
      <c r="FNJ51" s="22"/>
      <c r="FNK51" s="22"/>
      <c r="FNL51" s="22"/>
      <c r="FNM51" s="22"/>
      <c r="FNN51" s="22"/>
      <c r="FNO51" s="22"/>
      <c r="FNP51" s="22"/>
      <c r="FNQ51" s="22"/>
      <c r="FNR51" s="22"/>
      <c r="FNS51" s="22"/>
      <c r="FNT51" s="22"/>
      <c r="FNU51" s="22"/>
      <c r="FNV51" s="22"/>
      <c r="FNW51" s="22"/>
      <c r="FNX51" s="22"/>
      <c r="FNY51" s="22"/>
      <c r="FNZ51" s="22"/>
      <c r="FOA51" s="22"/>
      <c r="FOB51" s="22"/>
      <c r="FOC51" s="22"/>
      <c r="FOD51" s="22"/>
      <c r="FOE51" s="22"/>
      <c r="FOF51" s="22"/>
      <c r="FOG51" s="22"/>
      <c r="FOH51" s="22"/>
      <c r="FOI51" s="22"/>
      <c r="FOJ51" s="22"/>
      <c r="FOK51" s="22"/>
      <c r="FOL51" s="22"/>
      <c r="FOM51" s="22"/>
      <c r="FON51" s="22"/>
      <c r="FOO51" s="22"/>
      <c r="FOP51" s="22"/>
      <c r="FOQ51" s="22"/>
      <c r="FOR51" s="22"/>
      <c r="FOS51" s="22"/>
      <c r="FOT51" s="22"/>
      <c r="FOU51" s="22"/>
      <c r="FOV51" s="22"/>
      <c r="FOW51" s="22"/>
      <c r="FOX51" s="22"/>
      <c r="FOY51" s="22"/>
      <c r="FOZ51" s="22"/>
      <c r="FPA51" s="22"/>
      <c r="FPB51" s="22"/>
      <c r="FPC51" s="22"/>
      <c r="FPD51" s="22"/>
      <c r="FPE51" s="22"/>
      <c r="FPF51" s="22"/>
      <c r="FPG51" s="22"/>
      <c r="FPH51" s="22"/>
      <c r="FPI51" s="22"/>
      <c r="FPJ51" s="22"/>
      <c r="FPK51" s="22"/>
      <c r="FPL51" s="22"/>
      <c r="FPM51" s="22"/>
      <c r="FPN51" s="22"/>
      <c r="FPO51" s="22"/>
      <c r="FPP51" s="22"/>
      <c r="FPQ51" s="22"/>
      <c r="FPR51" s="22"/>
      <c r="FPS51" s="22"/>
      <c r="FPT51" s="22"/>
      <c r="FPU51" s="22"/>
      <c r="FPV51" s="22"/>
      <c r="FPW51" s="22"/>
      <c r="FPX51" s="22"/>
      <c r="FPY51" s="22"/>
      <c r="FPZ51" s="22"/>
      <c r="FQA51" s="22"/>
      <c r="FQB51" s="22"/>
      <c r="FQC51" s="22"/>
      <c r="FQD51" s="22"/>
      <c r="FQE51" s="22"/>
      <c r="FQF51" s="22"/>
      <c r="FQG51" s="22"/>
      <c r="FQH51" s="22"/>
      <c r="FQI51" s="22"/>
      <c r="FQJ51" s="22"/>
      <c r="FQK51" s="22"/>
      <c r="FQL51" s="22"/>
      <c r="FQM51" s="22"/>
      <c r="FQN51" s="22"/>
      <c r="FQO51" s="22"/>
      <c r="FQP51" s="22"/>
      <c r="FQQ51" s="22"/>
      <c r="FQR51" s="22"/>
      <c r="FQS51" s="22"/>
      <c r="FQT51" s="22"/>
      <c r="FQU51" s="22"/>
      <c r="FQV51" s="22"/>
      <c r="FQW51" s="22"/>
      <c r="FQX51" s="22"/>
      <c r="FQY51" s="22"/>
      <c r="FQZ51" s="22"/>
      <c r="FRA51" s="22"/>
      <c r="FRB51" s="22"/>
      <c r="FRC51" s="22"/>
      <c r="FRD51" s="22"/>
      <c r="FRE51" s="22"/>
      <c r="FRF51" s="22"/>
      <c r="FRG51" s="22"/>
      <c r="FRH51" s="22"/>
      <c r="FRI51" s="22"/>
      <c r="FRJ51" s="22"/>
      <c r="FRK51" s="22"/>
      <c r="FRL51" s="22"/>
      <c r="FRM51" s="22"/>
      <c r="FRN51" s="22"/>
      <c r="FRO51" s="22"/>
      <c r="FRP51" s="22"/>
      <c r="FRQ51" s="22"/>
      <c r="FRR51" s="22"/>
      <c r="FRS51" s="22"/>
      <c r="FRT51" s="22"/>
      <c r="FRU51" s="22"/>
      <c r="FRV51" s="22"/>
      <c r="FRW51" s="22"/>
      <c r="FRX51" s="22"/>
      <c r="FRY51" s="22"/>
      <c r="FRZ51" s="22"/>
      <c r="FSA51" s="22"/>
      <c r="FSB51" s="22"/>
      <c r="FSC51" s="22"/>
      <c r="FSD51" s="22"/>
      <c r="FSE51" s="22"/>
      <c r="FSF51" s="22"/>
      <c r="FSG51" s="22"/>
      <c r="FSH51" s="22"/>
      <c r="FSI51" s="22"/>
      <c r="FSJ51" s="22"/>
      <c r="FSK51" s="22"/>
      <c r="FSL51" s="22"/>
      <c r="FSM51" s="22"/>
      <c r="FSN51" s="22"/>
      <c r="FSO51" s="22"/>
      <c r="FSP51" s="22"/>
      <c r="FSQ51" s="22"/>
      <c r="FSR51" s="22"/>
      <c r="FSS51" s="22"/>
      <c r="FST51" s="22"/>
      <c r="FSU51" s="22"/>
      <c r="FSV51" s="22"/>
      <c r="FSW51" s="22"/>
      <c r="FSX51" s="22"/>
      <c r="FSY51" s="22"/>
      <c r="FSZ51" s="22"/>
      <c r="FTA51" s="22"/>
      <c r="FTB51" s="22"/>
      <c r="FTC51" s="22"/>
      <c r="FTD51" s="22"/>
      <c r="FTE51" s="22"/>
      <c r="FTF51" s="22"/>
      <c r="FTG51" s="22"/>
      <c r="FTH51" s="22"/>
      <c r="FTI51" s="22"/>
      <c r="FTJ51" s="22"/>
      <c r="FTK51" s="22"/>
      <c r="FTL51" s="22"/>
      <c r="FTM51" s="22"/>
      <c r="FTN51" s="22"/>
      <c r="FTO51" s="22"/>
      <c r="FTP51" s="22"/>
      <c r="FTQ51" s="22"/>
      <c r="FTR51" s="22"/>
      <c r="FTS51" s="22"/>
      <c r="FTT51" s="22"/>
      <c r="FTU51" s="22"/>
      <c r="FTV51" s="22"/>
      <c r="FTW51" s="22"/>
      <c r="FTX51" s="22"/>
      <c r="FTY51" s="22"/>
      <c r="FTZ51" s="22"/>
      <c r="FUA51" s="22"/>
      <c r="FUB51" s="22"/>
      <c r="FUC51" s="22"/>
      <c r="FUD51" s="22"/>
      <c r="FUE51" s="22"/>
      <c r="FUF51" s="22"/>
      <c r="FUG51" s="22"/>
      <c r="FUH51" s="22"/>
      <c r="FUI51" s="22"/>
      <c r="FUJ51" s="22"/>
      <c r="FUK51" s="22"/>
      <c r="FUL51" s="22"/>
      <c r="FUM51" s="22"/>
      <c r="FUN51" s="22"/>
      <c r="FUO51" s="22"/>
      <c r="FUP51" s="22"/>
      <c r="FUQ51" s="22"/>
      <c r="FUR51" s="22"/>
      <c r="FUS51" s="22"/>
      <c r="FUT51" s="22"/>
      <c r="FUU51" s="22"/>
      <c r="FUV51" s="22"/>
      <c r="FUW51" s="22"/>
      <c r="FUX51" s="22"/>
      <c r="FUY51" s="22"/>
      <c r="FUZ51" s="22"/>
      <c r="FVA51" s="22"/>
      <c r="FVB51" s="22"/>
      <c r="FVC51" s="22"/>
      <c r="FVD51" s="22"/>
      <c r="FVE51" s="22"/>
      <c r="FVF51" s="22"/>
      <c r="FVG51" s="22"/>
      <c r="FVH51" s="22"/>
      <c r="FVI51" s="22"/>
      <c r="FVJ51" s="22"/>
      <c r="FVK51" s="22"/>
      <c r="FVL51" s="22"/>
      <c r="FVM51" s="22"/>
      <c r="FVN51" s="22"/>
      <c r="FVO51" s="22"/>
      <c r="FVP51" s="22"/>
      <c r="FVQ51" s="22"/>
      <c r="FVR51" s="22"/>
      <c r="FVS51" s="22"/>
      <c r="FVT51" s="22"/>
      <c r="FVU51" s="22"/>
      <c r="FVV51" s="22"/>
      <c r="FVW51" s="22"/>
      <c r="FVX51" s="22"/>
      <c r="FVY51" s="22"/>
      <c r="FVZ51" s="22"/>
      <c r="FWA51" s="22"/>
      <c r="FWB51" s="22"/>
      <c r="FWC51" s="22"/>
      <c r="FWD51" s="22"/>
      <c r="FWE51" s="22"/>
      <c r="FWF51" s="22"/>
      <c r="FWG51" s="22"/>
      <c r="FWH51" s="22"/>
      <c r="FWI51" s="22"/>
      <c r="FWJ51" s="22"/>
      <c r="FWK51" s="22"/>
      <c r="FWL51" s="22"/>
      <c r="FWM51" s="22"/>
      <c r="FWN51" s="22"/>
      <c r="FWO51" s="22"/>
      <c r="FWP51" s="22"/>
      <c r="FWQ51" s="22"/>
      <c r="FWR51" s="22"/>
      <c r="FWS51" s="22"/>
      <c r="FWT51" s="22"/>
      <c r="FWU51" s="22"/>
      <c r="FWV51" s="22"/>
      <c r="FWW51" s="22"/>
      <c r="FWX51" s="22"/>
      <c r="FWY51" s="22"/>
      <c r="FWZ51" s="22"/>
      <c r="FXA51" s="22"/>
      <c r="FXB51" s="22"/>
      <c r="FXC51" s="22"/>
      <c r="FXD51" s="22"/>
      <c r="FXE51" s="22"/>
      <c r="FXF51" s="22"/>
      <c r="FXG51" s="22"/>
      <c r="FXH51" s="22"/>
      <c r="FXI51" s="22"/>
      <c r="FXJ51" s="22"/>
      <c r="FXK51" s="22"/>
      <c r="FXL51" s="22"/>
      <c r="FXM51" s="22"/>
      <c r="FXN51" s="22"/>
      <c r="FXO51" s="22"/>
      <c r="FXP51" s="22"/>
      <c r="FXQ51" s="22"/>
      <c r="FXR51" s="22"/>
      <c r="FXS51" s="22"/>
      <c r="FXT51" s="22"/>
      <c r="FXU51" s="22"/>
      <c r="FXV51" s="22"/>
      <c r="FXW51" s="22"/>
      <c r="FXX51" s="22"/>
      <c r="FXY51" s="22"/>
      <c r="FXZ51" s="22"/>
      <c r="FYA51" s="22"/>
      <c r="FYB51" s="22"/>
      <c r="FYC51" s="22"/>
      <c r="FYD51" s="22"/>
      <c r="FYE51" s="22"/>
      <c r="FYF51" s="22"/>
      <c r="FYG51" s="22"/>
      <c r="FYH51" s="22"/>
      <c r="FYI51" s="22"/>
      <c r="FYJ51" s="22"/>
      <c r="FYK51" s="22"/>
      <c r="FYL51" s="22"/>
      <c r="FYM51" s="22"/>
      <c r="FYN51" s="22"/>
      <c r="FYO51" s="22"/>
      <c r="FYP51" s="22"/>
      <c r="FYQ51" s="22"/>
      <c r="FYR51" s="22"/>
      <c r="FYS51" s="22"/>
      <c r="FYT51" s="22"/>
      <c r="FYU51" s="22"/>
      <c r="FYV51" s="22"/>
      <c r="FYW51" s="22"/>
      <c r="FYX51" s="22"/>
      <c r="FYY51" s="22"/>
      <c r="FYZ51" s="22"/>
      <c r="FZA51" s="22"/>
      <c r="FZB51" s="22"/>
      <c r="FZC51" s="22"/>
      <c r="FZD51" s="22"/>
      <c r="FZE51" s="22"/>
      <c r="FZF51" s="22"/>
      <c r="FZG51" s="22"/>
      <c r="FZH51" s="22"/>
      <c r="FZI51" s="22"/>
      <c r="FZJ51" s="22"/>
      <c r="FZK51" s="22"/>
      <c r="FZL51" s="22"/>
      <c r="FZM51" s="22"/>
      <c r="FZN51" s="22"/>
      <c r="FZO51" s="22"/>
      <c r="FZP51" s="22"/>
      <c r="FZQ51" s="22"/>
      <c r="FZR51" s="22"/>
      <c r="FZS51" s="22"/>
      <c r="FZT51" s="22"/>
      <c r="FZU51" s="22"/>
      <c r="FZV51" s="22"/>
      <c r="FZW51" s="22"/>
      <c r="FZX51" s="22"/>
      <c r="FZY51" s="22"/>
      <c r="FZZ51" s="22"/>
      <c r="GAA51" s="22"/>
      <c r="GAB51" s="22"/>
      <c r="GAC51" s="22"/>
      <c r="GAD51" s="22"/>
      <c r="GAE51" s="22"/>
      <c r="GAF51" s="22"/>
      <c r="GAG51" s="22"/>
      <c r="GAH51" s="22"/>
      <c r="GAI51" s="22"/>
      <c r="GAJ51" s="22"/>
      <c r="GAK51" s="22"/>
      <c r="GAL51" s="22"/>
      <c r="GAM51" s="22"/>
      <c r="GAN51" s="22"/>
      <c r="GAO51" s="22"/>
      <c r="GAP51" s="22"/>
      <c r="GAQ51" s="22"/>
      <c r="GAR51" s="22"/>
      <c r="GAS51" s="22"/>
      <c r="GAT51" s="22"/>
      <c r="GAU51" s="22"/>
      <c r="GAV51" s="22"/>
      <c r="GAW51" s="22"/>
      <c r="GAX51" s="22"/>
      <c r="GAY51" s="22"/>
      <c r="GAZ51" s="22"/>
      <c r="GBA51" s="22"/>
      <c r="GBB51" s="22"/>
      <c r="GBC51" s="22"/>
      <c r="GBD51" s="22"/>
      <c r="GBE51" s="22"/>
      <c r="GBF51" s="22"/>
      <c r="GBG51" s="22"/>
      <c r="GBH51" s="22"/>
      <c r="GBI51" s="22"/>
      <c r="GBJ51" s="22"/>
      <c r="GBK51" s="22"/>
      <c r="GBL51" s="22"/>
      <c r="GBM51" s="22"/>
      <c r="GBN51" s="22"/>
      <c r="GBO51" s="22"/>
      <c r="GBP51" s="22"/>
      <c r="GBQ51" s="22"/>
      <c r="GBR51" s="22"/>
      <c r="GBS51" s="22"/>
      <c r="GBT51" s="22"/>
      <c r="GBU51" s="22"/>
      <c r="GBV51" s="22"/>
      <c r="GBW51" s="22"/>
      <c r="GBX51" s="22"/>
      <c r="GBY51" s="22"/>
      <c r="GBZ51" s="22"/>
      <c r="GCA51" s="22"/>
      <c r="GCB51" s="22"/>
      <c r="GCC51" s="22"/>
      <c r="GCD51" s="22"/>
      <c r="GCE51" s="22"/>
      <c r="GCF51" s="22"/>
      <c r="GCG51" s="22"/>
      <c r="GCH51" s="22"/>
      <c r="GCI51" s="22"/>
      <c r="GCJ51" s="22"/>
      <c r="GCK51" s="22"/>
      <c r="GCL51" s="22"/>
      <c r="GCM51" s="22"/>
      <c r="GCN51" s="22"/>
      <c r="GCO51" s="22"/>
      <c r="GCP51" s="22"/>
      <c r="GCQ51" s="22"/>
      <c r="GCR51" s="22"/>
      <c r="GCS51" s="22"/>
      <c r="GCT51" s="22"/>
      <c r="GCU51" s="22"/>
      <c r="GCV51" s="22"/>
      <c r="GCW51" s="22"/>
      <c r="GCX51" s="22"/>
      <c r="GCY51" s="22"/>
      <c r="GCZ51" s="22"/>
      <c r="GDA51" s="22"/>
      <c r="GDB51" s="22"/>
      <c r="GDC51" s="22"/>
      <c r="GDD51" s="22"/>
      <c r="GDE51" s="22"/>
      <c r="GDF51" s="22"/>
      <c r="GDG51" s="22"/>
      <c r="GDH51" s="22"/>
      <c r="GDI51" s="22"/>
      <c r="GDJ51" s="22"/>
      <c r="GDK51" s="22"/>
      <c r="GDL51" s="22"/>
      <c r="GDM51" s="22"/>
      <c r="GDN51" s="22"/>
      <c r="GDO51" s="22"/>
      <c r="GDP51" s="22"/>
      <c r="GDQ51" s="22"/>
      <c r="GDR51" s="22"/>
      <c r="GDS51" s="22"/>
      <c r="GDT51" s="22"/>
      <c r="GDU51" s="22"/>
      <c r="GDV51" s="22"/>
      <c r="GDW51" s="22"/>
      <c r="GDX51" s="22"/>
      <c r="GDY51" s="22"/>
      <c r="GDZ51" s="22"/>
      <c r="GEA51" s="22"/>
      <c r="GEB51" s="22"/>
      <c r="GEC51" s="22"/>
      <c r="GED51" s="22"/>
      <c r="GEE51" s="22"/>
      <c r="GEF51" s="22"/>
      <c r="GEG51" s="22"/>
      <c r="GEH51" s="22"/>
      <c r="GEI51" s="22"/>
      <c r="GEJ51" s="22"/>
      <c r="GEK51" s="22"/>
      <c r="GEL51" s="22"/>
      <c r="GEM51" s="22"/>
      <c r="GEN51" s="22"/>
      <c r="GEO51" s="22"/>
      <c r="GEP51" s="22"/>
      <c r="GEQ51" s="22"/>
      <c r="GER51" s="22"/>
      <c r="GES51" s="22"/>
      <c r="GET51" s="22"/>
      <c r="GEU51" s="22"/>
      <c r="GEV51" s="22"/>
      <c r="GEW51" s="22"/>
      <c r="GEX51" s="22"/>
      <c r="GEY51" s="22"/>
      <c r="GEZ51" s="22"/>
      <c r="GFA51" s="22"/>
      <c r="GFB51" s="22"/>
      <c r="GFC51" s="22"/>
      <c r="GFD51" s="22"/>
      <c r="GFE51" s="22"/>
      <c r="GFF51" s="22"/>
      <c r="GFG51" s="22"/>
      <c r="GFH51" s="22"/>
      <c r="GFI51" s="22"/>
      <c r="GFJ51" s="22"/>
      <c r="GFK51" s="22"/>
      <c r="GFL51" s="22"/>
      <c r="GFM51" s="22"/>
      <c r="GFN51" s="22"/>
      <c r="GFO51" s="22"/>
      <c r="GFP51" s="22"/>
      <c r="GFQ51" s="22"/>
      <c r="GFR51" s="22"/>
      <c r="GFS51" s="22"/>
      <c r="GFT51" s="22"/>
      <c r="GFU51" s="22"/>
      <c r="GFV51" s="22"/>
      <c r="GFW51" s="22"/>
      <c r="GFX51" s="22"/>
      <c r="GFY51" s="22"/>
      <c r="GFZ51" s="22"/>
      <c r="GGA51" s="22"/>
      <c r="GGB51" s="22"/>
      <c r="GGC51" s="22"/>
      <c r="GGD51" s="22"/>
      <c r="GGE51" s="22"/>
      <c r="GGF51" s="22"/>
      <c r="GGG51" s="22"/>
      <c r="GGH51" s="22"/>
      <c r="GGI51" s="22"/>
      <c r="GGJ51" s="22"/>
      <c r="GGK51" s="22"/>
      <c r="GGL51" s="22"/>
      <c r="GGM51" s="22"/>
      <c r="GGN51" s="22"/>
      <c r="GGO51" s="22"/>
      <c r="GGP51" s="22"/>
      <c r="GGQ51" s="22"/>
      <c r="GGR51" s="22"/>
      <c r="GGS51" s="22"/>
      <c r="GGT51" s="22"/>
      <c r="GGU51" s="22"/>
      <c r="GGV51" s="22"/>
      <c r="GGW51" s="22"/>
      <c r="GGX51" s="22"/>
      <c r="GGY51" s="22"/>
      <c r="GGZ51" s="22"/>
      <c r="GHA51" s="22"/>
      <c r="GHB51" s="22"/>
      <c r="GHC51" s="22"/>
      <c r="GHD51" s="22"/>
      <c r="GHE51" s="22"/>
      <c r="GHF51" s="22"/>
      <c r="GHG51" s="22"/>
      <c r="GHH51" s="22"/>
      <c r="GHI51" s="22"/>
      <c r="GHJ51" s="22"/>
      <c r="GHK51" s="22"/>
      <c r="GHL51" s="22"/>
      <c r="GHM51" s="22"/>
      <c r="GHN51" s="22"/>
      <c r="GHO51" s="22"/>
      <c r="GHP51" s="22"/>
      <c r="GHQ51" s="22"/>
      <c r="GHR51" s="22"/>
      <c r="GHS51" s="22"/>
      <c r="GHT51" s="22"/>
      <c r="GHU51" s="22"/>
      <c r="GHV51" s="22"/>
      <c r="GHW51" s="22"/>
      <c r="GHX51" s="22"/>
      <c r="GHY51" s="22"/>
      <c r="GHZ51" s="22"/>
      <c r="GIA51" s="22"/>
      <c r="GIB51" s="22"/>
      <c r="GIC51" s="22"/>
      <c r="GID51" s="22"/>
      <c r="GIE51" s="22"/>
      <c r="GIF51" s="22"/>
      <c r="GIG51" s="22"/>
      <c r="GIH51" s="22"/>
      <c r="GII51" s="22"/>
      <c r="GIJ51" s="22"/>
      <c r="GIK51" s="22"/>
      <c r="GIL51" s="22"/>
      <c r="GIM51" s="22"/>
      <c r="GIN51" s="22"/>
      <c r="GIO51" s="22"/>
      <c r="GIP51" s="22"/>
      <c r="GIQ51" s="22"/>
      <c r="GIR51" s="22"/>
      <c r="GIS51" s="22"/>
      <c r="GIT51" s="22"/>
      <c r="GIU51" s="22"/>
      <c r="GIV51" s="22"/>
      <c r="GIW51" s="22"/>
      <c r="GIX51" s="22"/>
      <c r="GIY51" s="22"/>
      <c r="GIZ51" s="22"/>
      <c r="GJA51" s="22"/>
      <c r="GJB51" s="22"/>
      <c r="GJC51" s="22"/>
      <c r="GJD51" s="22"/>
      <c r="GJE51" s="22"/>
      <c r="GJF51" s="22"/>
      <c r="GJG51" s="22"/>
      <c r="GJH51" s="22"/>
      <c r="GJI51" s="22"/>
      <c r="GJJ51" s="22"/>
      <c r="GJK51" s="22"/>
      <c r="GJL51" s="22"/>
      <c r="GJM51" s="22"/>
      <c r="GJN51" s="22"/>
      <c r="GJO51" s="22"/>
      <c r="GJP51" s="22"/>
      <c r="GJQ51" s="22"/>
      <c r="GJR51" s="22"/>
      <c r="GJS51" s="22"/>
      <c r="GJT51" s="22"/>
      <c r="GJU51" s="22"/>
      <c r="GJV51" s="22"/>
      <c r="GJW51" s="22"/>
      <c r="GJX51" s="22"/>
      <c r="GJY51" s="22"/>
      <c r="GJZ51" s="22"/>
      <c r="GKA51" s="22"/>
      <c r="GKB51" s="22"/>
      <c r="GKC51" s="22"/>
      <c r="GKD51" s="22"/>
      <c r="GKE51" s="22"/>
      <c r="GKF51" s="22"/>
      <c r="GKG51" s="22"/>
      <c r="GKH51" s="22"/>
      <c r="GKI51" s="22"/>
      <c r="GKJ51" s="22"/>
      <c r="GKK51" s="22"/>
      <c r="GKL51" s="22"/>
      <c r="GKM51" s="22"/>
      <c r="GKN51" s="22"/>
      <c r="GKO51" s="22"/>
      <c r="GKP51" s="22"/>
      <c r="GKQ51" s="22"/>
      <c r="GKR51" s="22"/>
      <c r="GKS51" s="22"/>
      <c r="GKT51" s="22"/>
      <c r="GKU51" s="22"/>
      <c r="GKV51" s="22"/>
      <c r="GKW51" s="22"/>
      <c r="GKX51" s="22"/>
      <c r="GKY51" s="22"/>
      <c r="GKZ51" s="22"/>
      <c r="GLA51" s="22"/>
      <c r="GLB51" s="22"/>
      <c r="GLC51" s="22"/>
      <c r="GLD51" s="22"/>
      <c r="GLE51" s="22"/>
      <c r="GLF51" s="22"/>
      <c r="GLG51" s="22"/>
      <c r="GLH51" s="22"/>
      <c r="GLI51" s="22"/>
      <c r="GLJ51" s="22"/>
      <c r="GLK51" s="22"/>
      <c r="GLL51" s="22"/>
      <c r="GLM51" s="22"/>
      <c r="GLN51" s="22"/>
      <c r="GLO51" s="22"/>
      <c r="GLP51" s="22"/>
      <c r="GLQ51" s="22"/>
      <c r="GLR51" s="22"/>
      <c r="GLS51" s="22"/>
      <c r="GLT51" s="22"/>
      <c r="GLU51" s="22"/>
      <c r="GLV51" s="22"/>
      <c r="GLW51" s="22"/>
      <c r="GLX51" s="22"/>
      <c r="GLY51" s="22"/>
      <c r="GLZ51" s="22"/>
      <c r="GMA51" s="22"/>
      <c r="GMB51" s="22"/>
      <c r="GMC51" s="22"/>
      <c r="GMD51" s="22"/>
      <c r="GME51" s="22"/>
      <c r="GMF51" s="22"/>
      <c r="GMG51" s="22"/>
      <c r="GMH51" s="22"/>
      <c r="GMI51" s="22"/>
      <c r="GMJ51" s="22"/>
      <c r="GMK51" s="22"/>
      <c r="GML51" s="22"/>
      <c r="GMM51" s="22"/>
      <c r="GMN51" s="22"/>
      <c r="GMO51" s="22"/>
      <c r="GMP51" s="22"/>
      <c r="GMQ51" s="22"/>
      <c r="GMR51" s="22"/>
      <c r="GMS51" s="22"/>
      <c r="GMT51" s="22"/>
      <c r="GMU51" s="22"/>
      <c r="GMV51" s="22"/>
      <c r="GMW51" s="22"/>
      <c r="GMX51" s="22"/>
      <c r="GMY51" s="22"/>
      <c r="GMZ51" s="22"/>
      <c r="GNA51" s="22"/>
      <c r="GNB51" s="22"/>
      <c r="GNC51" s="22"/>
      <c r="GND51" s="22"/>
      <c r="GNE51" s="22"/>
      <c r="GNF51" s="22"/>
      <c r="GNG51" s="22"/>
      <c r="GNH51" s="22"/>
      <c r="GNI51" s="22"/>
      <c r="GNJ51" s="22"/>
      <c r="GNK51" s="22"/>
      <c r="GNL51" s="22"/>
      <c r="GNM51" s="22"/>
      <c r="GNN51" s="22"/>
      <c r="GNO51" s="22"/>
      <c r="GNP51" s="22"/>
      <c r="GNQ51" s="22"/>
      <c r="GNR51" s="22"/>
      <c r="GNS51" s="22"/>
      <c r="GNT51" s="22"/>
      <c r="GNU51" s="22"/>
      <c r="GNV51" s="22"/>
      <c r="GNW51" s="22"/>
      <c r="GNX51" s="22"/>
      <c r="GNY51" s="22"/>
      <c r="GNZ51" s="22"/>
      <c r="GOA51" s="22"/>
      <c r="GOB51" s="22"/>
      <c r="GOC51" s="22"/>
      <c r="GOD51" s="22"/>
      <c r="GOE51" s="22"/>
      <c r="GOF51" s="22"/>
      <c r="GOG51" s="22"/>
      <c r="GOH51" s="22"/>
      <c r="GOI51" s="22"/>
      <c r="GOJ51" s="22"/>
      <c r="GOK51" s="22"/>
      <c r="GOL51" s="22"/>
      <c r="GOM51" s="22"/>
      <c r="GON51" s="22"/>
      <c r="GOO51" s="22"/>
      <c r="GOP51" s="22"/>
      <c r="GOQ51" s="22"/>
      <c r="GOR51" s="22"/>
      <c r="GOS51" s="22"/>
      <c r="GOT51" s="22"/>
      <c r="GOU51" s="22"/>
      <c r="GOV51" s="22"/>
      <c r="GOW51" s="22"/>
      <c r="GOX51" s="22"/>
      <c r="GOY51" s="22"/>
      <c r="GOZ51" s="22"/>
      <c r="GPA51" s="22"/>
      <c r="GPB51" s="22"/>
      <c r="GPC51" s="22"/>
      <c r="GPD51" s="22"/>
      <c r="GPE51" s="22"/>
      <c r="GPF51" s="22"/>
      <c r="GPG51" s="22"/>
      <c r="GPH51" s="22"/>
      <c r="GPI51" s="22"/>
      <c r="GPJ51" s="22"/>
      <c r="GPK51" s="22"/>
      <c r="GPL51" s="22"/>
      <c r="GPM51" s="22"/>
      <c r="GPN51" s="22"/>
      <c r="GPO51" s="22"/>
      <c r="GPP51" s="22"/>
      <c r="GPQ51" s="22"/>
      <c r="GPR51" s="22"/>
      <c r="GPS51" s="22"/>
      <c r="GPT51" s="22"/>
      <c r="GPU51" s="22"/>
      <c r="GPV51" s="22"/>
      <c r="GPW51" s="22"/>
      <c r="GPX51" s="22"/>
      <c r="GPY51" s="22"/>
      <c r="GPZ51" s="22"/>
      <c r="GQA51" s="22"/>
      <c r="GQB51" s="22"/>
      <c r="GQC51" s="22"/>
      <c r="GQD51" s="22"/>
      <c r="GQE51" s="22"/>
      <c r="GQF51" s="22"/>
      <c r="GQG51" s="22"/>
      <c r="GQH51" s="22"/>
      <c r="GQI51" s="22"/>
      <c r="GQJ51" s="22"/>
      <c r="GQK51" s="22"/>
      <c r="GQL51" s="22"/>
      <c r="GQM51" s="22"/>
      <c r="GQN51" s="22"/>
      <c r="GQO51" s="22"/>
      <c r="GQP51" s="22"/>
      <c r="GQQ51" s="22"/>
      <c r="GQR51" s="22"/>
      <c r="GQS51" s="22"/>
      <c r="GQT51" s="22"/>
      <c r="GQU51" s="22"/>
      <c r="GQV51" s="22"/>
      <c r="GQW51" s="22"/>
      <c r="GQX51" s="22"/>
      <c r="GQY51" s="22"/>
      <c r="GQZ51" s="22"/>
      <c r="GRA51" s="22"/>
      <c r="GRB51" s="22"/>
      <c r="GRC51" s="22"/>
      <c r="GRD51" s="22"/>
      <c r="GRE51" s="22"/>
      <c r="GRF51" s="22"/>
      <c r="GRG51" s="22"/>
      <c r="GRH51" s="22"/>
      <c r="GRI51" s="22"/>
      <c r="GRJ51" s="22"/>
      <c r="GRK51" s="22"/>
      <c r="GRL51" s="22"/>
      <c r="GRM51" s="22"/>
      <c r="GRN51" s="22"/>
      <c r="GRO51" s="22"/>
      <c r="GRP51" s="22"/>
      <c r="GRQ51" s="22"/>
      <c r="GRR51" s="22"/>
      <c r="GRS51" s="22"/>
      <c r="GRT51" s="22"/>
      <c r="GRU51" s="22"/>
      <c r="GRV51" s="22"/>
      <c r="GRW51" s="22"/>
      <c r="GRX51" s="22"/>
      <c r="GRY51" s="22"/>
      <c r="GRZ51" s="22"/>
      <c r="GSA51" s="22"/>
      <c r="GSB51" s="22"/>
      <c r="GSC51" s="22"/>
      <c r="GSD51" s="22"/>
      <c r="GSE51" s="22"/>
      <c r="GSF51" s="22"/>
      <c r="GSG51" s="22"/>
      <c r="GSH51" s="22"/>
      <c r="GSI51" s="22"/>
      <c r="GSJ51" s="22"/>
      <c r="GSK51" s="22"/>
      <c r="GSL51" s="22"/>
      <c r="GSM51" s="22"/>
      <c r="GSN51" s="22"/>
      <c r="GSO51" s="22"/>
      <c r="GSP51" s="22"/>
      <c r="GSQ51" s="22"/>
      <c r="GSR51" s="22"/>
      <c r="GSS51" s="22"/>
      <c r="GST51" s="22"/>
      <c r="GSU51" s="22"/>
      <c r="GSV51" s="22"/>
      <c r="GSW51" s="22"/>
      <c r="GSX51" s="22"/>
      <c r="GSY51" s="22"/>
      <c r="GSZ51" s="22"/>
      <c r="GTA51" s="22"/>
      <c r="GTB51" s="22"/>
      <c r="GTC51" s="22"/>
      <c r="GTD51" s="22"/>
      <c r="GTE51" s="22"/>
      <c r="GTF51" s="22"/>
      <c r="GTG51" s="22"/>
      <c r="GTH51" s="22"/>
      <c r="GTI51" s="22"/>
      <c r="GTJ51" s="22"/>
      <c r="GTK51" s="22"/>
      <c r="GTL51" s="22"/>
      <c r="GTM51" s="22"/>
      <c r="GTN51" s="22"/>
      <c r="GTO51" s="22"/>
      <c r="GTP51" s="22"/>
      <c r="GTQ51" s="22"/>
      <c r="GTR51" s="22"/>
      <c r="GTS51" s="22"/>
      <c r="GTT51" s="22"/>
      <c r="GTU51" s="22"/>
      <c r="GTV51" s="22"/>
      <c r="GTW51" s="22"/>
      <c r="GTX51" s="22"/>
      <c r="GTY51" s="22"/>
      <c r="GTZ51" s="22"/>
      <c r="GUA51" s="22"/>
      <c r="GUB51" s="22"/>
      <c r="GUC51" s="22"/>
      <c r="GUD51" s="22"/>
      <c r="GUE51" s="22"/>
      <c r="GUF51" s="22"/>
      <c r="GUG51" s="22"/>
      <c r="GUH51" s="22"/>
      <c r="GUI51" s="22"/>
      <c r="GUJ51" s="22"/>
      <c r="GUK51" s="22"/>
      <c r="GUL51" s="22"/>
      <c r="GUM51" s="22"/>
      <c r="GUN51" s="22"/>
      <c r="GUO51" s="22"/>
      <c r="GUP51" s="22"/>
      <c r="GUQ51" s="22"/>
      <c r="GUR51" s="22"/>
      <c r="GUS51" s="22"/>
      <c r="GUT51" s="22"/>
      <c r="GUU51" s="22"/>
      <c r="GUV51" s="22"/>
      <c r="GUW51" s="22"/>
      <c r="GUX51" s="22"/>
      <c r="GUY51" s="22"/>
      <c r="GUZ51" s="22"/>
      <c r="GVA51" s="22"/>
      <c r="GVB51" s="22"/>
      <c r="GVC51" s="22"/>
      <c r="GVD51" s="22"/>
      <c r="GVE51" s="22"/>
      <c r="GVF51" s="22"/>
      <c r="GVG51" s="22"/>
      <c r="GVH51" s="22"/>
      <c r="GVI51" s="22"/>
      <c r="GVJ51" s="22"/>
      <c r="GVK51" s="22"/>
      <c r="GVL51" s="22"/>
      <c r="GVM51" s="22"/>
      <c r="GVN51" s="22"/>
      <c r="GVO51" s="22"/>
      <c r="GVP51" s="22"/>
      <c r="GVQ51" s="22"/>
      <c r="GVR51" s="22"/>
      <c r="GVS51" s="22"/>
      <c r="GVT51" s="22"/>
      <c r="GVU51" s="22"/>
      <c r="GVV51" s="22"/>
      <c r="GVW51" s="22"/>
      <c r="GVX51" s="22"/>
      <c r="GVY51" s="22"/>
      <c r="GVZ51" s="22"/>
      <c r="GWA51" s="22"/>
      <c r="GWB51" s="22"/>
      <c r="GWC51" s="22"/>
      <c r="GWD51" s="22"/>
      <c r="GWE51" s="22"/>
      <c r="GWF51" s="22"/>
      <c r="GWG51" s="22"/>
      <c r="GWH51" s="22"/>
      <c r="GWI51" s="22"/>
      <c r="GWJ51" s="22"/>
      <c r="GWK51" s="22"/>
      <c r="GWL51" s="22"/>
      <c r="GWM51" s="22"/>
      <c r="GWN51" s="22"/>
      <c r="GWO51" s="22"/>
      <c r="GWP51" s="22"/>
      <c r="GWQ51" s="22"/>
      <c r="GWR51" s="22"/>
      <c r="GWS51" s="22"/>
      <c r="GWT51" s="22"/>
      <c r="GWU51" s="22"/>
      <c r="GWV51" s="22"/>
      <c r="GWW51" s="22"/>
      <c r="GWX51" s="22"/>
      <c r="GWY51" s="22"/>
      <c r="GWZ51" s="22"/>
      <c r="GXA51" s="22"/>
      <c r="GXB51" s="22"/>
      <c r="GXC51" s="22"/>
      <c r="GXD51" s="22"/>
      <c r="GXE51" s="22"/>
      <c r="GXF51" s="22"/>
      <c r="GXG51" s="22"/>
      <c r="GXH51" s="22"/>
      <c r="GXI51" s="22"/>
      <c r="GXJ51" s="22"/>
      <c r="GXK51" s="22"/>
      <c r="GXL51" s="22"/>
      <c r="GXM51" s="22"/>
      <c r="GXN51" s="22"/>
      <c r="GXO51" s="22"/>
      <c r="GXP51" s="22"/>
      <c r="GXQ51" s="22"/>
      <c r="GXR51" s="22"/>
      <c r="GXS51" s="22"/>
      <c r="GXT51" s="22"/>
      <c r="GXU51" s="22"/>
      <c r="GXV51" s="22"/>
      <c r="GXW51" s="22"/>
      <c r="GXX51" s="22"/>
      <c r="GXY51" s="22"/>
      <c r="GXZ51" s="22"/>
      <c r="GYA51" s="22"/>
      <c r="GYB51" s="22"/>
      <c r="GYC51" s="22"/>
      <c r="GYD51" s="22"/>
      <c r="GYE51" s="22"/>
      <c r="GYF51" s="22"/>
      <c r="GYG51" s="22"/>
      <c r="GYH51" s="22"/>
      <c r="GYI51" s="22"/>
      <c r="GYJ51" s="22"/>
      <c r="GYK51" s="22"/>
      <c r="GYL51" s="22"/>
      <c r="GYM51" s="22"/>
      <c r="GYN51" s="22"/>
      <c r="GYO51" s="22"/>
      <c r="GYP51" s="22"/>
      <c r="GYQ51" s="22"/>
      <c r="GYR51" s="22"/>
      <c r="GYS51" s="22"/>
      <c r="GYT51" s="22"/>
      <c r="GYU51" s="22"/>
      <c r="GYV51" s="22"/>
      <c r="GYW51" s="22"/>
      <c r="GYX51" s="22"/>
      <c r="GYY51" s="22"/>
      <c r="GYZ51" s="22"/>
      <c r="GZA51" s="22"/>
      <c r="GZB51" s="22"/>
      <c r="GZC51" s="22"/>
      <c r="GZD51" s="22"/>
      <c r="GZE51" s="22"/>
      <c r="GZF51" s="22"/>
      <c r="GZG51" s="22"/>
      <c r="GZH51" s="22"/>
      <c r="GZI51" s="22"/>
      <c r="GZJ51" s="22"/>
      <c r="GZK51" s="22"/>
      <c r="GZL51" s="22"/>
      <c r="GZM51" s="22"/>
      <c r="GZN51" s="22"/>
      <c r="GZO51" s="22"/>
      <c r="GZP51" s="22"/>
      <c r="GZQ51" s="22"/>
      <c r="GZR51" s="22"/>
      <c r="GZS51" s="22"/>
      <c r="GZT51" s="22"/>
      <c r="GZU51" s="22"/>
      <c r="GZV51" s="22"/>
      <c r="GZW51" s="22"/>
      <c r="GZX51" s="22"/>
      <c r="GZY51" s="22"/>
      <c r="GZZ51" s="22"/>
      <c r="HAA51" s="22"/>
      <c r="HAB51" s="22"/>
      <c r="HAC51" s="22"/>
      <c r="HAD51" s="22"/>
      <c r="HAE51" s="22"/>
      <c r="HAF51" s="22"/>
      <c r="HAG51" s="22"/>
      <c r="HAH51" s="22"/>
      <c r="HAI51" s="22"/>
      <c r="HAJ51" s="22"/>
      <c r="HAK51" s="22"/>
      <c r="HAL51" s="22"/>
      <c r="HAM51" s="22"/>
      <c r="HAN51" s="22"/>
      <c r="HAO51" s="22"/>
      <c r="HAP51" s="22"/>
      <c r="HAQ51" s="22"/>
      <c r="HAR51" s="22"/>
      <c r="HAS51" s="22"/>
      <c r="HAT51" s="22"/>
      <c r="HAU51" s="22"/>
      <c r="HAV51" s="22"/>
      <c r="HAW51" s="22"/>
      <c r="HAX51" s="22"/>
      <c r="HAY51" s="22"/>
      <c r="HAZ51" s="22"/>
      <c r="HBA51" s="22"/>
      <c r="HBB51" s="22"/>
      <c r="HBC51" s="22"/>
      <c r="HBD51" s="22"/>
      <c r="HBE51" s="22"/>
      <c r="HBF51" s="22"/>
      <c r="HBG51" s="22"/>
      <c r="HBH51" s="22"/>
      <c r="HBI51" s="22"/>
      <c r="HBJ51" s="22"/>
      <c r="HBK51" s="22"/>
      <c r="HBL51" s="22"/>
      <c r="HBM51" s="22"/>
      <c r="HBN51" s="22"/>
      <c r="HBO51" s="22"/>
      <c r="HBP51" s="22"/>
      <c r="HBQ51" s="22"/>
      <c r="HBR51" s="22"/>
      <c r="HBS51" s="22"/>
      <c r="HBT51" s="22"/>
      <c r="HBU51" s="22"/>
      <c r="HBV51" s="22"/>
      <c r="HBW51" s="22"/>
      <c r="HBX51" s="22"/>
      <c r="HBY51" s="22"/>
      <c r="HBZ51" s="22"/>
      <c r="HCA51" s="22"/>
      <c r="HCB51" s="22"/>
      <c r="HCC51" s="22"/>
      <c r="HCD51" s="22"/>
      <c r="HCE51" s="22"/>
      <c r="HCF51" s="22"/>
      <c r="HCG51" s="22"/>
      <c r="HCH51" s="22"/>
      <c r="HCI51" s="22"/>
      <c r="HCJ51" s="22"/>
      <c r="HCK51" s="22"/>
      <c r="HCL51" s="22"/>
      <c r="HCM51" s="22"/>
      <c r="HCN51" s="22"/>
      <c r="HCO51" s="22"/>
      <c r="HCP51" s="22"/>
      <c r="HCQ51" s="22"/>
      <c r="HCR51" s="22"/>
      <c r="HCS51" s="22"/>
      <c r="HCT51" s="22"/>
      <c r="HCU51" s="22"/>
      <c r="HCV51" s="22"/>
      <c r="HCW51" s="22"/>
      <c r="HCX51" s="22"/>
      <c r="HCY51" s="22"/>
      <c r="HCZ51" s="22"/>
      <c r="HDA51" s="22"/>
      <c r="HDB51" s="22"/>
      <c r="HDC51" s="22"/>
      <c r="HDD51" s="22"/>
      <c r="HDE51" s="22"/>
      <c r="HDF51" s="22"/>
      <c r="HDG51" s="22"/>
      <c r="HDH51" s="22"/>
      <c r="HDI51" s="22"/>
      <c r="HDJ51" s="22"/>
      <c r="HDK51" s="22"/>
      <c r="HDL51" s="22"/>
      <c r="HDM51" s="22"/>
      <c r="HDN51" s="22"/>
      <c r="HDO51" s="22"/>
      <c r="HDP51" s="22"/>
      <c r="HDQ51" s="22"/>
      <c r="HDR51" s="22"/>
      <c r="HDS51" s="22"/>
      <c r="HDT51" s="22"/>
      <c r="HDU51" s="22"/>
      <c r="HDV51" s="22"/>
      <c r="HDW51" s="22"/>
      <c r="HDX51" s="22"/>
      <c r="HDY51" s="22"/>
      <c r="HDZ51" s="22"/>
      <c r="HEA51" s="22"/>
      <c r="HEB51" s="22"/>
      <c r="HEC51" s="22"/>
      <c r="HED51" s="22"/>
      <c r="HEE51" s="22"/>
      <c r="HEF51" s="22"/>
      <c r="HEG51" s="22"/>
      <c r="HEH51" s="22"/>
      <c r="HEI51" s="22"/>
      <c r="HEJ51" s="22"/>
      <c r="HEK51" s="22"/>
      <c r="HEL51" s="22"/>
      <c r="HEM51" s="22"/>
      <c r="HEN51" s="22"/>
      <c r="HEO51" s="22"/>
      <c r="HEP51" s="22"/>
      <c r="HEQ51" s="22"/>
      <c r="HER51" s="22"/>
      <c r="HES51" s="22"/>
      <c r="HET51" s="22"/>
      <c r="HEU51" s="22"/>
      <c r="HEV51" s="22"/>
      <c r="HEW51" s="22"/>
      <c r="HEX51" s="22"/>
      <c r="HEY51" s="22"/>
      <c r="HEZ51" s="22"/>
      <c r="HFA51" s="22"/>
      <c r="HFB51" s="22"/>
      <c r="HFC51" s="22"/>
      <c r="HFD51" s="22"/>
      <c r="HFE51" s="22"/>
      <c r="HFF51" s="22"/>
      <c r="HFG51" s="22"/>
      <c r="HFH51" s="22"/>
      <c r="HFI51" s="22"/>
      <c r="HFJ51" s="22"/>
      <c r="HFK51" s="22"/>
      <c r="HFL51" s="22"/>
      <c r="HFM51" s="22"/>
      <c r="HFN51" s="22"/>
      <c r="HFO51" s="22"/>
      <c r="HFP51" s="22"/>
      <c r="HFQ51" s="22"/>
      <c r="HFR51" s="22"/>
      <c r="HFS51" s="22"/>
      <c r="HFT51" s="22"/>
      <c r="HFU51" s="22"/>
      <c r="HFV51" s="22"/>
      <c r="HFW51" s="22"/>
      <c r="HFX51" s="22"/>
      <c r="HFY51" s="22"/>
      <c r="HFZ51" s="22"/>
      <c r="HGA51" s="22"/>
      <c r="HGB51" s="22"/>
      <c r="HGC51" s="22"/>
      <c r="HGD51" s="22"/>
      <c r="HGE51" s="22"/>
      <c r="HGF51" s="22"/>
      <c r="HGG51" s="22"/>
      <c r="HGH51" s="22"/>
      <c r="HGI51" s="22"/>
      <c r="HGJ51" s="22"/>
      <c r="HGK51" s="22"/>
      <c r="HGL51" s="22"/>
      <c r="HGM51" s="22"/>
      <c r="HGN51" s="22"/>
      <c r="HGO51" s="22"/>
      <c r="HGP51" s="22"/>
      <c r="HGQ51" s="22"/>
      <c r="HGR51" s="22"/>
      <c r="HGS51" s="22"/>
      <c r="HGT51" s="22"/>
      <c r="HGU51" s="22"/>
      <c r="HGV51" s="22"/>
      <c r="HGW51" s="22"/>
      <c r="HGX51" s="22"/>
      <c r="HGY51" s="22"/>
      <c r="HGZ51" s="22"/>
      <c r="HHA51" s="22"/>
      <c r="HHB51" s="22"/>
      <c r="HHC51" s="22"/>
      <c r="HHD51" s="22"/>
      <c r="HHE51" s="22"/>
      <c r="HHF51" s="22"/>
      <c r="HHG51" s="22"/>
      <c r="HHH51" s="22"/>
      <c r="HHI51" s="22"/>
      <c r="HHJ51" s="22"/>
      <c r="HHK51" s="22"/>
      <c r="HHL51" s="22"/>
      <c r="HHM51" s="22"/>
      <c r="HHN51" s="22"/>
      <c r="HHO51" s="22"/>
      <c r="HHP51" s="22"/>
      <c r="HHQ51" s="22"/>
      <c r="HHR51" s="22"/>
      <c r="HHS51" s="22"/>
      <c r="HHT51" s="22"/>
      <c r="HHU51" s="22"/>
      <c r="HHV51" s="22"/>
      <c r="HHW51" s="22"/>
      <c r="HHX51" s="22"/>
      <c r="HHY51" s="22"/>
      <c r="HHZ51" s="22"/>
      <c r="HIA51" s="22"/>
      <c r="HIB51" s="22"/>
      <c r="HIC51" s="22"/>
      <c r="HID51" s="22"/>
      <c r="HIE51" s="22"/>
      <c r="HIF51" s="22"/>
      <c r="HIG51" s="22"/>
      <c r="HIH51" s="22"/>
      <c r="HII51" s="22"/>
      <c r="HIJ51" s="22"/>
      <c r="HIK51" s="22"/>
      <c r="HIL51" s="22"/>
      <c r="HIM51" s="22"/>
      <c r="HIN51" s="22"/>
      <c r="HIO51" s="22"/>
      <c r="HIP51" s="22"/>
      <c r="HIQ51" s="22"/>
      <c r="HIR51" s="22"/>
      <c r="HIS51" s="22"/>
      <c r="HIT51" s="22"/>
      <c r="HIU51" s="22"/>
      <c r="HIV51" s="22"/>
      <c r="HIW51" s="22"/>
      <c r="HIX51" s="22"/>
      <c r="HIY51" s="22"/>
      <c r="HIZ51" s="22"/>
      <c r="HJA51" s="22"/>
      <c r="HJB51" s="22"/>
      <c r="HJC51" s="22"/>
      <c r="HJD51" s="22"/>
      <c r="HJE51" s="22"/>
      <c r="HJF51" s="22"/>
      <c r="HJG51" s="22"/>
      <c r="HJH51" s="22"/>
      <c r="HJI51" s="22"/>
      <c r="HJJ51" s="22"/>
      <c r="HJK51" s="22"/>
      <c r="HJL51" s="22"/>
      <c r="HJM51" s="22"/>
      <c r="HJN51" s="22"/>
      <c r="HJO51" s="22"/>
      <c r="HJP51" s="22"/>
      <c r="HJQ51" s="22"/>
      <c r="HJR51" s="22"/>
      <c r="HJS51" s="22"/>
      <c r="HJT51" s="22"/>
      <c r="HJU51" s="22"/>
      <c r="HJV51" s="22"/>
      <c r="HJW51" s="22"/>
      <c r="HJX51" s="22"/>
      <c r="HJY51" s="22"/>
      <c r="HJZ51" s="22"/>
      <c r="HKA51" s="22"/>
      <c r="HKB51" s="22"/>
      <c r="HKC51" s="22"/>
      <c r="HKD51" s="22"/>
      <c r="HKE51" s="22"/>
      <c r="HKF51" s="22"/>
      <c r="HKG51" s="22"/>
      <c r="HKH51" s="22"/>
      <c r="HKI51" s="22"/>
      <c r="HKJ51" s="22"/>
      <c r="HKK51" s="22"/>
      <c r="HKL51" s="22"/>
      <c r="HKM51" s="22"/>
      <c r="HKN51" s="22"/>
      <c r="HKO51" s="22"/>
      <c r="HKP51" s="22"/>
      <c r="HKQ51" s="22"/>
      <c r="HKR51" s="22"/>
      <c r="HKS51" s="22"/>
      <c r="HKT51" s="22"/>
      <c r="HKU51" s="22"/>
      <c r="HKV51" s="22"/>
      <c r="HKW51" s="22"/>
      <c r="HKX51" s="22"/>
      <c r="HKY51" s="22"/>
      <c r="HKZ51" s="22"/>
      <c r="HLA51" s="22"/>
      <c r="HLB51" s="22"/>
      <c r="HLC51" s="22"/>
      <c r="HLD51" s="22"/>
      <c r="HLE51" s="22"/>
      <c r="HLF51" s="22"/>
      <c r="HLG51" s="22"/>
      <c r="HLH51" s="22"/>
      <c r="HLI51" s="22"/>
      <c r="HLJ51" s="22"/>
      <c r="HLK51" s="22"/>
      <c r="HLL51" s="22"/>
      <c r="HLM51" s="22"/>
      <c r="HLN51" s="22"/>
      <c r="HLO51" s="22"/>
      <c r="HLP51" s="22"/>
      <c r="HLQ51" s="22"/>
      <c r="HLR51" s="22"/>
      <c r="HLS51" s="22"/>
      <c r="HLT51" s="22"/>
      <c r="HLU51" s="22"/>
      <c r="HLV51" s="22"/>
      <c r="HLW51" s="22"/>
      <c r="HLX51" s="22"/>
      <c r="HLY51" s="22"/>
      <c r="HLZ51" s="22"/>
      <c r="HMA51" s="22"/>
      <c r="HMB51" s="22"/>
      <c r="HMC51" s="22"/>
      <c r="HMD51" s="22"/>
      <c r="HME51" s="22"/>
      <c r="HMF51" s="22"/>
      <c r="HMG51" s="22"/>
      <c r="HMH51" s="22"/>
      <c r="HMI51" s="22"/>
      <c r="HMJ51" s="22"/>
      <c r="HMK51" s="22"/>
      <c r="HML51" s="22"/>
      <c r="HMM51" s="22"/>
      <c r="HMN51" s="22"/>
      <c r="HMO51" s="22"/>
      <c r="HMP51" s="22"/>
      <c r="HMQ51" s="22"/>
      <c r="HMR51" s="22"/>
      <c r="HMS51" s="22"/>
      <c r="HMT51" s="22"/>
      <c r="HMU51" s="22"/>
      <c r="HMV51" s="22"/>
      <c r="HMW51" s="22"/>
      <c r="HMX51" s="22"/>
      <c r="HMY51" s="22"/>
      <c r="HMZ51" s="22"/>
      <c r="HNA51" s="22"/>
      <c r="HNB51" s="22"/>
      <c r="HNC51" s="22"/>
      <c r="HND51" s="22"/>
      <c r="HNE51" s="22"/>
      <c r="HNF51" s="22"/>
      <c r="HNG51" s="22"/>
      <c r="HNH51" s="22"/>
      <c r="HNI51" s="22"/>
      <c r="HNJ51" s="22"/>
      <c r="HNK51" s="22"/>
      <c r="HNL51" s="22"/>
      <c r="HNM51" s="22"/>
      <c r="HNN51" s="22"/>
      <c r="HNO51" s="22"/>
      <c r="HNP51" s="22"/>
      <c r="HNQ51" s="22"/>
      <c r="HNR51" s="22"/>
      <c r="HNS51" s="22"/>
      <c r="HNT51" s="22"/>
      <c r="HNU51" s="22"/>
      <c r="HNV51" s="22"/>
      <c r="HNW51" s="22"/>
      <c r="HNX51" s="22"/>
      <c r="HNY51" s="22"/>
      <c r="HNZ51" s="22"/>
      <c r="HOA51" s="22"/>
      <c r="HOB51" s="22"/>
      <c r="HOC51" s="22"/>
      <c r="HOD51" s="22"/>
      <c r="HOE51" s="22"/>
      <c r="HOF51" s="22"/>
      <c r="HOG51" s="22"/>
      <c r="HOH51" s="22"/>
      <c r="HOI51" s="22"/>
      <c r="HOJ51" s="22"/>
      <c r="HOK51" s="22"/>
      <c r="HOL51" s="22"/>
      <c r="HOM51" s="22"/>
      <c r="HON51" s="22"/>
      <c r="HOO51" s="22"/>
      <c r="HOP51" s="22"/>
      <c r="HOQ51" s="22"/>
      <c r="HOR51" s="22"/>
      <c r="HOS51" s="22"/>
      <c r="HOT51" s="22"/>
      <c r="HOU51" s="22"/>
      <c r="HOV51" s="22"/>
      <c r="HOW51" s="22"/>
      <c r="HOX51" s="22"/>
      <c r="HOY51" s="22"/>
      <c r="HOZ51" s="22"/>
      <c r="HPA51" s="22"/>
      <c r="HPB51" s="22"/>
      <c r="HPC51" s="22"/>
      <c r="HPD51" s="22"/>
      <c r="HPE51" s="22"/>
      <c r="HPF51" s="22"/>
      <c r="HPG51" s="22"/>
      <c r="HPH51" s="22"/>
      <c r="HPI51" s="22"/>
      <c r="HPJ51" s="22"/>
      <c r="HPK51" s="22"/>
      <c r="HPL51" s="22"/>
      <c r="HPM51" s="22"/>
      <c r="HPN51" s="22"/>
      <c r="HPO51" s="22"/>
      <c r="HPP51" s="22"/>
      <c r="HPQ51" s="22"/>
      <c r="HPR51" s="22"/>
      <c r="HPS51" s="22"/>
      <c r="HPT51" s="22"/>
      <c r="HPU51" s="22"/>
      <c r="HPV51" s="22"/>
      <c r="HPW51" s="22"/>
      <c r="HPX51" s="22"/>
      <c r="HPY51" s="22"/>
      <c r="HPZ51" s="22"/>
      <c r="HQA51" s="22"/>
      <c r="HQB51" s="22"/>
      <c r="HQC51" s="22"/>
      <c r="HQD51" s="22"/>
      <c r="HQE51" s="22"/>
      <c r="HQF51" s="22"/>
      <c r="HQG51" s="22"/>
      <c r="HQH51" s="22"/>
      <c r="HQI51" s="22"/>
      <c r="HQJ51" s="22"/>
      <c r="HQK51" s="22"/>
      <c r="HQL51" s="22"/>
      <c r="HQM51" s="22"/>
      <c r="HQN51" s="22"/>
      <c r="HQO51" s="22"/>
      <c r="HQP51" s="22"/>
      <c r="HQQ51" s="22"/>
      <c r="HQR51" s="22"/>
      <c r="HQS51" s="22"/>
      <c r="HQT51" s="22"/>
      <c r="HQU51" s="22"/>
      <c r="HQV51" s="22"/>
      <c r="HQW51" s="22"/>
      <c r="HQX51" s="22"/>
      <c r="HQY51" s="22"/>
      <c r="HQZ51" s="22"/>
      <c r="HRA51" s="22"/>
      <c r="HRB51" s="22"/>
      <c r="HRC51" s="22"/>
      <c r="HRD51" s="22"/>
      <c r="HRE51" s="22"/>
      <c r="HRF51" s="22"/>
      <c r="HRG51" s="22"/>
      <c r="HRH51" s="22"/>
      <c r="HRI51" s="22"/>
      <c r="HRJ51" s="22"/>
      <c r="HRK51" s="22"/>
      <c r="HRL51" s="22"/>
      <c r="HRM51" s="22"/>
      <c r="HRN51" s="22"/>
      <c r="HRO51" s="22"/>
      <c r="HRP51" s="22"/>
      <c r="HRQ51" s="22"/>
      <c r="HRR51" s="22"/>
      <c r="HRS51" s="22"/>
      <c r="HRT51" s="22"/>
      <c r="HRU51" s="22"/>
      <c r="HRV51" s="22"/>
      <c r="HRW51" s="22"/>
      <c r="HRX51" s="22"/>
      <c r="HRY51" s="22"/>
      <c r="HRZ51" s="22"/>
      <c r="HSA51" s="22"/>
      <c r="HSB51" s="22"/>
      <c r="HSC51" s="22"/>
      <c r="HSD51" s="22"/>
      <c r="HSE51" s="22"/>
      <c r="HSF51" s="22"/>
      <c r="HSG51" s="22"/>
      <c r="HSH51" s="22"/>
      <c r="HSI51" s="22"/>
      <c r="HSJ51" s="22"/>
      <c r="HSK51" s="22"/>
      <c r="HSL51" s="22"/>
      <c r="HSM51" s="22"/>
      <c r="HSN51" s="22"/>
      <c r="HSO51" s="22"/>
      <c r="HSP51" s="22"/>
      <c r="HSQ51" s="22"/>
      <c r="HSR51" s="22"/>
      <c r="HSS51" s="22"/>
      <c r="HST51" s="22"/>
      <c r="HSU51" s="22"/>
      <c r="HSV51" s="22"/>
      <c r="HSW51" s="22"/>
      <c r="HSX51" s="22"/>
      <c r="HSY51" s="22"/>
      <c r="HSZ51" s="22"/>
      <c r="HTA51" s="22"/>
      <c r="HTB51" s="22"/>
      <c r="HTC51" s="22"/>
      <c r="HTD51" s="22"/>
      <c r="HTE51" s="22"/>
      <c r="HTF51" s="22"/>
      <c r="HTG51" s="22"/>
      <c r="HTH51" s="22"/>
      <c r="HTI51" s="22"/>
      <c r="HTJ51" s="22"/>
      <c r="HTK51" s="22"/>
      <c r="HTL51" s="22"/>
      <c r="HTM51" s="22"/>
      <c r="HTN51" s="22"/>
      <c r="HTO51" s="22"/>
      <c r="HTP51" s="22"/>
      <c r="HTQ51" s="22"/>
      <c r="HTR51" s="22"/>
      <c r="HTS51" s="22"/>
      <c r="HTT51" s="22"/>
      <c r="HTU51" s="22"/>
      <c r="HTV51" s="22"/>
      <c r="HTW51" s="22"/>
      <c r="HTX51" s="22"/>
      <c r="HTY51" s="22"/>
      <c r="HTZ51" s="22"/>
      <c r="HUA51" s="22"/>
      <c r="HUB51" s="22"/>
      <c r="HUC51" s="22"/>
      <c r="HUD51" s="22"/>
      <c r="HUE51" s="22"/>
      <c r="HUF51" s="22"/>
      <c r="HUG51" s="22"/>
      <c r="HUH51" s="22"/>
      <c r="HUI51" s="22"/>
      <c r="HUJ51" s="22"/>
      <c r="HUK51" s="22"/>
      <c r="HUL51" s="22"/>
      <c r="HUM51" s="22"/>
      <c r="HUN51" s="22"/>
      <c r="HUO51" s="22"/>
      <c r="HUP51" s="22"/>
      <c r="HUQ51" s="22"/>
      <c r="HUR51" s="22"/>
      <c r="HUS51" s="22"/>
      <c r="HUT51" s="22"/>
      <c r="HUU51" s="22"/>
      <c r="HUV51" s="22"/>
      <c r="HUW51" s="22"/>
      <c r="HUX51" s="22"/>
      <c r="HUY51" s="22"/>
      <c r="HUZ51" s="22"/>
      <c r="HVA51" s="22"/>
      <c r="HVB51" s="22"/>
      <c r="HVC51" s="22"/>
      <c r="HVD51" s="22"/>
      <c r="HVE51" s="22"/>
      <c r="HVF51" s="22"/>
      <c r="HVG51" s="22"/>
      <c r="HVH51" s="22"/>
      <c r="HVI51" s="22"/>
      <c r="HVJ51" s="22"/>
      <c r="HVK51" s="22"/>
      <c r="HVL51" s="22"/>
      <c r="HVM51" s="22"/>
      <c r="HVN51" s="22"/>
      <c r="HVO51" s="22"/>
      <c r="HVP51" s="22"/>
      <c r="HVQ51" s="22"/>
      <c r="HVR51" s="22"/>
      <c r="HVS51" s="22"/>
      <c r="HVT51" s="22"/>
      <c r="HVU51" s="22"/>
      <c r="HVV51" s="22"/>
      <c r="HVW51" s="22"/>
      <c r="HVX51" s="22"/>
      <c r="HVY51" s="22"/>
      <c r="HVZ51" s="22"/>
      <c r="HWA51" s="22"/>
      <c r="HWB51" s="22"/>
      <c r="HWC51" s="22"/>
      <c r="HWD51" s="22"/>
      <c r="HWE51" s="22"/>
      <c r="HWF51" s="22"/>
      <c r="HWG51" s="22"/>
      <c r="HWH51" s="22"/>
      <c r="HWI51" s="22"/>
      <c r="HWJ51" s="22"/>
      <c r="HWK51" s="22"/>
      <c r="HWL51" s="22"/>
      <c r="HWM51" s="22"/>
      <c r="HWN51" s="22"/>
      <c r="HWO51" s="22"/>
      <c r="HWP51" s="22"/>
      <c r="HWQ51" s="22"/>
      <c r="HWR51" s="22"/>
      <c r="HWS51" s="22"/>
      <c r="HWT51" s="22"/>
      <c r="HWU51" s="22"/>
      <c r="HWV51" s="22"/>
      <c r="HWW51" s="22"/>
      <c r="HWX51" s="22"/>
      <c r="HWY51" s="22"/>
      <c r="HWZ51" s="22"/>
      <c r="HXA51" s="22"/>
      <c r="HXB51" s="22"/>
      <c r="HXC51" s="22"/>
      <c r="HXD51" s="22"/>
      <c r="HXE51" s="22"/>
      <c r="HXF51" s="22"/>
      <c r="HXG51" s="22"/>
      <c r="HXH51" s="22"/>
      <c r="HXI51" s="22"/>
      <c r="HXJ51" s="22"/>
      <c r="HXK51" s="22"/>
      <c r="HXL51" s="22"/>
      <c r="HXM51" s="22"/>
      <c r="HXN51" s="22"/>
      <c r="HXO51" s="22"/>
      <c r="HXP51" s="22"/>
      <c r="HXQ51" s="22"/>
      <c r="HXR51" s="22"/>
      <c r="HXS51" s="22"/>
      <c r="HXT51" s="22"/>
      <c r="HXU51" s="22"/>
      <c r="HXV51" s="22"/>
      <c r="HXW51" s="22"/>
      <c r="HXX51" s="22"/>
      <c r="HXY51" s="22"/>
      <c r="HXZ51" s="22"/>
      <c r="HYA51" s="22"/>
      <c r="HYB51" s="22"/>
      <c r="HYC51" s="22"/>
      <c r="HYD51" s="22"/>
      <c r="HYE51" s="22"/>
      <c r="HYF51" s="22"/>
      <c r="HYG51" s="22"/>
      <c r="HYH51" s="22"/>
      <c r="HYI51" s="22"/>
      <c r="HYJ51" s="22"/>
      <c r="HYK51" s="22"/>
      <c r="HYL51" s="22"/>
      <c r="HYM51" s="22"/>
      <c r="HYN51" s="22"/>
      <c r="HYO51" s="22"/>
      <c r="HYP51" s="22"/>
      <c r="HYQ51" s="22"/>
      <c r="HYR51" s="22"/>
      <c r="HYS51" s="22"/>
      <c r="HYT51" s="22"/>
      <c r="HYU51" s="22"/>
      <c r="HYV51" s="22"/>
      <c r="HYW51" s="22"/>
      <c r="HYX51" s="22"/>
      <c r="HYY51" s="22"/>
      <c r="HYZ51" s="22"/>
      <c r="HZA51" s="22"/>
      <c r="HZB51" s="22"/>
      <c r="HZC51" s="22"/>
      <c r="HZD51" s="22"/>
      <c r="HZE51" s="22"/>
      <c r="HZF51" s="22"/>
      <c r="HZG51" s="22"/>
      <c r="HZH51" s="22"/>
      <c r="HZI51" s="22"/>
      <c r="HZJ51" s="22"/>
      <c r="HZK51" s="22"/>
      <c r="HZL51" s="22"/>
      <c r="HZM51" s="22"/>
      <c r="HZN51" s="22"/>
      <c r="HZO51" s="22"/>
      <c r="HZP51" s="22"/>
      <c r="HZQ51" s="22"/>
      <c r="HZR51" s="22"/>
      <c r="HZS51" s="22"/>
      <c r="HZT51" s="22"/>
      <c r="HZU51" s="22"/>
      <c r="HZV51" s="22"/>
      <c r="HZW51" s="22"/>
      <c r="HZX51" s="22"/>
      <c r="HZY51" s="22"/>
      <c r="HZZ51" s="22"/>
      <c r="IAA51" s="22"/>
      <c r="IAB51" s="22"/>
      <c r="IAC51" s="22"/>
      <c r="IAD51" s="22"/>
      <c r="IAE51" s="22"/>
      <c r="IAF51" s="22"/>
      <c r="IAG51" s="22"/>
      <c r="IAH51" s="22"/>
      <c r="IAI51" s="22"/>
      <c r="IAJ51" s="22"/>
      <c r="IAK51" s="22"/>
      <c r="IAL51" s="22"/>
      <c r="IAM51" s="22"/>
      <c r="IAN51" s="22"/>
      <c r="IAO51" s="22"/>
      <c r="IAP51" s="22"/>
      <c r="IAQ51" s="22"/>
      <c r="IAR51" s="22"/>
      <c r="IAS51" s="22"/>
      <c r="IAT51" s="22"/>
      <c r="IAU51" s="22"/>
      <c r="IAV51" s="22"/>
      <c r="IAW51" s="22"/>
      <c r="IAX51" s="22"/>
      <c r="IAY51" s="22"/>
      <c r="IAZ51" s="22"/>
      <c r="IBA51" s="22"/>
      <c r="IBB51" s="22"/>
      <c r="IBC51" s="22"/>
      <c r="IBD51" s="22"/>
      <c r="IBE51" s="22"/>
      <c r="IBF51" s="22"/>
      <c r="IBG51" s="22"/>
      <c r="IBH51" s="22"/>
      <c r="IBI51" s="22"/>
      <c r="IBJ51" s="22"/>
      <c r="IBK51" s="22"/>
      <c r="IBL51" s="22"/>
      <c r="IBM51" s="22"/>
      <c r="IBN51" s="22"/>
      <c r="IBO51" s="22"/>
      <c r="IBP51" s="22"/>
      <c r="IBQ51" s="22"/>
      <c r="IBR51" s="22"/>
      <c r="IBS51" s="22"/>
      <c r="IBT51" s="22"/>
      <c r="IBU51" s="22"/>
      <c r="IBV51" s="22"/>
      <c r="IBW51" s="22"/>
      <c r="IBX51" s="22"/>
      <c r="IBY51" s="22"/>
      <c r="IBZ51" s="22"/>
      <c r="ICA51" s="22"/>
      <c r="ICB51" s="22"/>
      <c r="ICC51" s="22"/>
      <c r="ICD51" s="22"/>
      <c r="ICE51" s="22"/>
      <c r="ICF51" s="22"/>
      <c r="ICG51" s="22"/>
      <c r="ICH51" s="22"/>
      <c r="ICI51" s="22"/>
      <c r="ICJ51" s="22"/>
      <c r="ICK51" s="22"/>
      <c r="ICL51" s="22"/>
      <c r="ICM51" s="22"/>
      <c r="ICN51" s="22"/>
      <c r="ICO51" s="22"/>
      <c r="ICP51" s="22"/>
      <c r="ICQ51" s="22"/>
      <c r="ICR51" s="22"/>
      <c r="ICS51" s="22"/>
      <c r="ICT51" s="22"/>
      <c r="ICU51" s="22"/>
      <c r="ICV51" s="22"/>
      <c r="ICW51" s="22"/>
      <c r="ICX51" s="22"/>
      <c r="ICY51" s="22"/>
      <c r="ICZ51" s="22"/>
      <c r="IDA51" s="22"/>
      <c r="IDB51" s="22"/>
      <c r="IDC51" s="22"/>
      <c r="IDD51" s="22"/>
      <c r="IDE51" s="22"/>
      <c r="IDF51" s="22"/>
      <c r="IDG51" s="22"/>
      <c r="IDH51" s="22"/>
      <c r="IDI51" s="22"/>
      <c r="IDJ51" s="22"/>
      <c r="IDK51" s="22"/>
      <c r="IDL51" s="22"/>
      <c r="IDM51" s="22"/>
      <c r="IDN51" s="22"/>
      <c r="IDO51" s="22"/>
      <c r="IDP51" s="22"/>
      <c r="IDQ51" s="22"/>
      <c r="IDR51" s="22"/>
      <c r="IDS51" s="22"/>
      <c r="IDT51" s="22"/>
      <c r="IDU51" s="22"/>
      <c r="IDV51" s="22"/>
      <c r="IDW51" s="22"/>
      <c r="IDX51" s="22"/>
      <c r="IDY51" s="22"/>
      <c r="IDZ51" s="22"/>
      <c r="IEA51" s="22"/>
      <c r="IEB51" s="22"/>
      <c r="IEC51" s="22"/>
      <c r="IED51" s="22"/>
      <c r="IEE51" s="22"/>
      <c r="IEF51" s="22"/>
      <c r="IEG51" s="22"/>
      <c r="IEH51" s="22"/>
      <c r="IEI51" s="22"/>
      <c r="IEJ51" s="22"/>
      <c r="IEK51" s="22"/>
      <c r="IEL51" s="22"/>
      <c r="IEM51" s="22"/>
      <c r="IEN51" s="22"/>
      <c r="IEO51" s="22"/>
      <c r="IEP51" s="22"/>
      <c r="IEQ51" s="22"/>
      <c r="IER51" s="22"/>
      <c r="IES51" s="22"/>
      <c r="IET51" s="22"/>
      <c r="IEU51" s="22"/>
      <c r="IEV51" s="22"/>
      <c r="IEW51" s="22"/>
      <c r="IEX51" s="22"/>
      <c r="IEY51" s="22"/>
      <c r="IEZ51" s="22"/>
      <c r="IFA51" s="22"/>
      <c r="IFB51" s="22"/>
      <c r="IFC51" s="22"/>
      <c r="IFD51" s="22"/>
      <c r="IFE51" s="22"/>
      <c r="IFF51" s="22"/>
      <c r="IFG51" s="22"/>
      <c r="IFH51" s="22"/>
      <c r="IFI51" s="22"/>
      <c r="IFJ51" s="22"/>
      <c r="IFK51" s="22"/>
      <c r="IFL51" s="22"/>
      <c r="IFM51" s="22"/>
      <c r="IFN51" s="22"/>
      <c r="IFO51" s="22"/>
      <c r="IFP51" s="22"/>
      <c r="IFQ51" s="22"/>
      <c r="IFR51" s="22"/>
      <c r="IFS51" s="22"/>
      <c r="IFT51" s="22"/>
      <c r="IFU51" s="22"/>
      <c r="IFV51" s="22"/>
      <c r="IFW51" s="22"/>
      <c r="IFX51" s="22"/>
      <c r="IFY51" s="22"/>
      <c r="IFZ51" s="22"/>
      <c r="IGA51" s="22"/>
      <c r="IGB51" s="22"/>
      <c r="IGC51" s="22"/>
      <c r="IGD51" s="22"/>
      <c r="IGE51" s="22"/>
      <c r="IGF51" s="22"/>
      <c r="IGG51" s="22"/>
      <c r="IGH51" s="22"/>
      <c r="IGI51" s="22"/>
      <c r="IGJ51" s="22"/>
      <c r="IGK51" s="22"/>
      <c r="IGL51" s="22"/>
      <c r="IGM51" s="22"/>
      <c r="IGN51" s="22"/>
      <c r="IGO51" s="22"/>
      <c r="IGP51" s="22"/>
      <c r="IGQ51" s="22"/>
      <c r="IGR51" s="22"/>
      <c r="IGS51" s="22"/>
      <c r="IGT51" s="22"/>
      <c r="IGU51" s="22"/>
      <c r="IGV51" s="22"/>
      <c r="IGW51" s="22"/>
      <c r="IGX51" s="22"/>
      <c r="IGY51" s="22"/>
      <c r="IGZ51" s="22"/>
      <c r="IHA51" s="22"/>
      <c r="IHB51" s="22"/>
      <c r="IHC51" s="22"/>
      <c r="IHD51" s="22"/>
      <c r="IHE51" s="22"/>
      <c r="IHF51" s="22"/>
      <c r="IHG51" s="22"/>
      <c r="IHH51" s="22"/>
      <c r="IHI51" s="22"/>
      <c r="IHJ51" s="22"/>
      <c r="IHK51" s="22"/>
      <c r="IHL51" s="22"/>
      <c r="IHM51" s="22"/>
      <c r="IHN51" s="22"/>
      <c r="IHO51" s="22"/>
      <c r="IHP51" s="22"/>
      <c r="IHQ51" s="22"/>
      <c r="IHR51" s="22"/>
      <c r="IHS51" s="22"/>
      <c r="IHT51" s="22"/>
      <c r="IHU51" s="22"/>
      <c r="IHV51" s="22"/>
      <c r="IHW51" s="22"/>
      <c r="IHX51" s="22"/>
      <c r="IHY51" s="22"/>
      <c r="IHZ51" s="22"/>
      <c r="IIA51" s="22"/>
      <c r="IIB51" s="22"/>
      <c r="IIC51" s="22"/>
      <c r="IID51" s="22"/>
      <c r="IIE51" s="22"/>
      <c r="IIF51" s="22"/>
      <c r="IIG51" s="22"/>
      <c r="IIH51" s="22"/>
      <c r="III51" s="22"/>
      <c r="IIJ51" s="22"/>
      <c r="IIK51" s="22"/>
      <c r="IIL51" s="22"/>
      <c r="IIM51" s="22"/>
      <c r="IIN51" s="22"/>
      <c r="IIO51" s="22"/>
      <c r="IIP51" s="22"/>
      <c r="IIQ51" s="22"/>
      <c r="IIR51" s="22"/>
      <c r="IIS51" s="22"/>
      <c r="IIT51" s="22"/>
      <c r="IIU51" s="22"/>
      <c r="IIV51" s="22"/>
      <c r="IIW51" s="22"/>
      <c r="IIX51" s="22"/>
      <c r="IIY51" s="22"/>
      <c r="IIZ51" s="22"/>
      <c r="IJA51" s="22"/>
      <c r="IJB51" s="22"/>
      <c r="IJC51" s="22"/>
      <c r="IJD51" s="22"/>
      <c r="IJE51" s="22"/>
      <c r="IJF51" s="22"/>
      <c r="IJG51" s="22"/>
      <c r="IJH51" s="22"/>
      <c r="IJI51" s="22"/>
      <c r="IJJ51" s="22"/>
      <c r="IJK51" s="22"/>
      <c r="IJL51" s="22"/>
      <c r="IJM51" s="22"/>
      <c r="IJN51" s="22"/>
      <c r="IJO51" s="22"/>
      <c r="IJP51" s="22"/>
      <c r="IJQ51" s="22"/>
      <c r="IJR51" s="22"/>
      <c r="IJS51" s="22"/>
      <c r="IJT51" s="22"/>
      <c r="IJU51" s="22"/>
      <c r="IJV51" s="22"/>
      <c r="IJW51" s="22"/>
      <c r="IJX51" s="22"/>
      <c r="IJY51" s="22"/>
      <c r="IJZ51" s="22"/>
      <c r="IKA51" s="22"/>
      <c r="IKB51" s="22"/>
      <c r="IKC51" s="22"/>
      <c r="IKD51" s="22"/>
      <c r="IKE51" s="22"/>
      <c r="IKF51" s="22"/>
      <c r="IKG51" s="22"/>
      <c r="IKH51" s="22"/>
      <c r="IKI51" s="22"/>
      <c r="IKJ51" s="22"/>
      <c r="IKK51" s="22"/>
      <c r="IKL51" s="22"/>
      <c r="IKM51" s="22"/>
      <c r="IKN51" s="22"/>
      <c r="IKO51" s="22"/>
      <c r="IKP51" s="22"/>
      <c r="IKQ51" s="22"/>
      <c r="IKR51" s="22"/>
      <c r="IKS51" s="22"/>
      <c r="IKT51" s="22"/>
      <c r="IKU51" s="22"/>
      <c r="IKV51" s="22"/>
      <c r="IKW51" s="22"/>
      <c r="IKX51" s="22"/>
      <c r="IKY51" s="22"/>
      <c r="IKZ51" s="22"/>
      <c r="ILA51" s="22"/>
      <c r="ILB51" s="22"/>
      <c r="ILC51" s="22"/>
      <c r="ILD51" s="22"/>
      <c r="ILE51" s="22"/>
      <c r="ILF51" s="22"/>
      <c r="ILG51" s="22"/>
      <c r="ILH51" s="22"/>
      <c r="ILI51" s="22"/>
      <c r="ILJ51" s="22"/>
      <c r="ILK51" s="22"/>
      <c r="ILL51" s="22"/>
      <c r="ILM51" s="22"/>
      <c r="ILN51" s="22"/>
      <c r="ILO51" s="22"/>
      <c r="ILP51" s="22"/>
      <c r="ILQ51" s="22"/>
      <c r="ILR51" s="22"/>
      <c r="ILS51" s="22"/>
      <c r="ILT51" s="22"/>
      <c r="ILU51" s="22"/>
      <c r="ILV51" s="22"/>
      <c r="ILW51" s="22"/>
      <c r="ILX51" s="22"/>
      <c r="ILY51" s="22"/>
      <c r="ILZ51" s="22"/>
      <c r="IMA51" s="22"/>
      <c r="IMB51" s="22"/>
      <c r="IMC51" s="22"/>
      <c r="IMD51" s="22"/>
      <c r="IME51" s="22"/>
      <c r="IMF51" s="22"/>
      <c r="IMG51" s="22"/>
      <c r="IMH51" s="22"/>
      <c r="IMI51" s="22"/>
      <c r="IMJ51" s="22"/>
      <c r="IMK51" s="22"/>
      <c r="IML51" s="22"/>
      <c r="IMM51" s="22"/>
      <c r="IMN51" s="22"/>
      <c r="IMO51" s="22"/>
      <c r="IMP51" s="22"/>
      <c r="IMQ51" s="22"/>
      <c r="IMR51" s="22"/>
      <c r="IMS51" s="22"/>
      <c r="IMT51" s="22"/>
      <c r="IMU51" s="22"/>
      <c r="IMV51" s="22"/>
      <c r="IMW51" s="22"/>
      <c r="IMX51" s="22"/>
      <c r="IMY51" s="22"/>
      <c r="IMZ51" s="22"/>
      <c r="INA51" s="22"/>
      <c r="INB51" s="22"/>
      <c r="INC51" s="22"/>
      <c r="IND51" s="22"/>
      <c r="INE51" s="22"/>
      <c r="INF51" s="22"/>
      <c r="ING51" s="22"/>
      <c r="INH51" s="22"/>
      <c r="INI51" s="22"/>
      <c r="INJ51" s="22"/>
      <c r="INK51" s="22"/>
      <c r="INL51" s="22"/>
      <c r="INM51" s="22"/>
      <c r="INN51" s="22"/>
      <c r="INO51" s="22"/>
      <c r="INP51" s="22"/>
      <c r="INQ51" s="22"/>
      <c r="INR51" s="22"/>
      <c r="INS51" s="22"/>
      <c r="INT51" s="22"/>
      <c r="INU51" s="22"/>
      <c r="INV51" s="22"/>
      <c r="INW51" s="22"/>
      <c r="INX51" s="22"/>
      <c r="INY51" s="22"/>
      <c r="INZ51" s="22"/>
      <c r="IOA51" s="22"/>
      <c r="IOB51" s="22"/>
      <c r="IOC51" s="22"/>
      <c r="IOD51" s="22"/>
      <c r="IOE51" s="22"/>
      <c r="IOF51" s="22"/>
      <c r="IOG51" s="22"/>
      <c r="IOH51" s="22"/>
      <c r="IOI51" s="22"/>
      <c r="IOJ51" s="22"/>
      <c r="IOK51" s="22"/>
      <c r="IOL51" s="22"/>
      <c r="IOM51" s="22"/>
      <c r="ION51" s="22"/>
      <c r="IOO51" s="22"/>
      <c r="IOP51" s="22"/>
      <c r="IOQ51" s="22"/>
      <c r="IOR51" s="22"/>
      <c r="IOS51" s="22"/>
      <c r="IOT51" s="22"/>
      <c r="IOU51" s="22"/>
      <c r="IOV51" s="22"/>
      <c r="IOW51" s="22"/>
      <c r="IOX51" s="22"/>
      <c r="IOY51" s="22"/>
      <c r="IOZ51" s="22"/>
      <c r="IPA51" s="22"/>
      <c r="IPB51" s="22"/>
      <c r="IPC51" s="22"/>
      <c r="IPD51" s="22"/>
      <c r="IPE51" s="22"/>
      <c r="IPF51" s="22"/>
      <c r="IPG51" s="22"/>
      <c r="IPH51" s="22"/>
      <c r="IPI51" s="22"/>
      <c r="IPJ51" s="22"/>
      <c r="IPK51" s="22"/>
      <c r="IPL51" s="22"/>
      <c r="IPM51" s="22"/>
      <c r="IPN51" s="22"/>
      <c r="IPO51" s="22"/>
      <c r="IPP51" s="22"/>
      <c r="IPQ51" s="22"/>
      <c r="IPR51" s="22"/>
      <c r="IPS51" s="22"/>
      <c r="IPT51" s="22"/>
      <c r="IPU51" s="22"/>
      <c r="IPV51" s="22"/>
      <c r="IPW51" s="22"/>
      <c r="IPX51" s="22"/>
      <c r="IPY51" s="22"/>
      <c r="IPZ51" s="22"/>
      <c r="IQA51" s="22"/>
      <c r="IQB51" s="22"/>
      <c r="IQC51" s="22"/>
      <c r="IQD51" s="22"/>
      <c r="IQE51" s="22"/>
      <c r="IQF51" s="22"/>
      <c r="IQG51" s="22"/>
      <c r="IQH51" s="22"/>
      <c r="IQI51" s="22"/>
      <c r="IQJ51" s="22"/>
      <c r="IQK51" s="22"/>
      <c r="IQL51" s="22"/>
      <c r="IQM51" s="22"/>
      <c r="IQN51" s="22"/>
      <c r="IQO51" s="22"/>
      <c r="IQP51" s="22"/>
      <c r="IQQ51" s="22"/>
      <c r="IQR51" s="22"/>
      <c r="IQS51" s="22"/>
      <c r="IQT51" s="22"/>
      <c r="IQU51" s="22"/>
      <c r="IQV51" s="22"/>
      <c r="IQW51" s="22"/>
      <c r="IQX51" s="22"/>
      <c r="IQY51" s="22"/>
      <c r="IQZ51" s="22"/>
      <c r="IRA51" s="22"/>
      <c r="IRB51" s="22"/>
      <c r="IRC51" s="22"/>
      <c r="IRD51" s="22"/>
      <c r="IRE51" s="22"/>
      <c r="IRF51" s="22"/>
      <c r="IRG51" s="22"/>
      <c r="IRH51" s="22"/>
      <c r="IRI51" s="22"/>
      <c r="IRJ51" s="22"/>
      <c r="IRK51" s="22"/>
      <c r="IRL51" s="22"/>
      <c r="IRM51" s="22"/>
      <c r="IRN51" s="22"/>
      <c r="IRO51" s="22"/>
      <c r="IRP51" s="22"/>
      <c r="IRQ51" s="22"/>
      <c r="IRR51" s="22"/>
      <c r="IRS51" s="22"/>
      <c r="IRT51" s="22"/>
      <c r="IRU51" s="22"/>
      <c r="IRV51" s="22"/>
      <c r="IRW51" s="22"/>
      <c r="IRX51" s="22"/>
      <c r="IRY51" s="22"/>
      <c r="IRZ51" s="22"/>
      <c r="ISA51" s="22"/>
      <c r="ISB51" s="22"/>
      <c r="ISC51" s="22"/>
      <c r="ISD51" s="22"/>
      <c r="ISE51" s="22"/>
      <c r="ISF51" s="22"/>
      <c r="ISG51" s="22"/>
      <c r="ISH51" s="22"/>
      <c r="ISI51" s="22"/>
      <c r="ISJ51" s="22"/>
      <c r="ISK51" s="22"/>
      <c r="ISL51" s="22"/>
      <c r="ISM51" s="22"/>
      <c r="ISN51" s="22"/>
      <c r="ISO51" s="22"/>
      <c r="ISP51" s="22"/>
      <c r="ISQ51" s="22"/>
      <c r="ISR51" s="22"/>
      <c r="ISS51" s="22"/>
      <c r="IST51" s="22"/>
      <c r="ISU51" s="22"/>
      <c r="ISV51" s="22"/>
      <c r="ISW51" s="22"/>
      <c r="ISX51" s="22"/>
      <c r="ISY51" s="22"/>
      <c r="ISZ51" s="22"/>
      <c r="ITA51" s="22"/>
      <c r="ITB51" s="22"/>
      <c r="ITC51" s="22"/>
      <c r="ITD51" s="22"/>
      <c r="ITE51" s="22"/>
      <c r="ITF51" s="22"/>
      <c r="ITG51" s="22"/>
      <c r="ITH51" s="22"/>
      <c r="ITI51" s="22"/>
      <c r="ITJ51" s="22"/>
      <c r="ITK51" s="22"/>
      <c r="ITL51" s="22"/>
      <c r="ITM51" s="22"/>
      <c r="ITN51" s="22"/>
      <c r="ITO51" s="22"/>
      <c r="ITP51" s="22"/>
      <c r="ITQ51" s="22"/>
      <c r="ITR51" s="22"/>
      <c r="ITS51" s="22"/>
      <c r="ITT51" s="22"/>
      <c r="ITU51" s="22"/>
      <c r="ITV51" s="22"/>
      <c r="ITW51" s="22"/>
      <c r="ITX51" s="22"/>
      <c r="ITY51" s="22"/>
      <c r="ITZ51" s="22"/>
      <c r="IUA51" s="22"/>
      <c r="IUB51" s="22"/>
      <c r="IUC51" s="22"/>
      <c r="IUD51" s="22"/>
      <c r="IUE51" s="22"/>
      <c r="IUF51" s="22"/>
      <c r="IUG51" s="22"/>
      <c r="IUH51" s="22"/>
      <c r="IUI51" s="22"/>
      <c r="IUJ51" s="22"/>
      <c r="IUK51" s="22"/>
      <c r="IUL51" s="22"/>
      <c r="IUM51" s="22"/>
      <c r="IUN51" s="22"/>
      <c r="IUO51" s="22"/>
      <c r="IUP51" s="22"/>
      <c r="IUQ51" s="22"/>
      <c r="IUR51" s="22"/>
      <c r="IUS51" s="22"/>
      <c r="IUT51" s="22"/>
      <c r="IUU51" s="22"/>
      <c r="IUV51" s="22"/>
      <c r="IUW51" s="22"/>
      <c r="IUX51" s="22"/>
      <c r="IUY51" s="22"/>
      <c r="IUZ51" s="22"/>
      <c r="IVA51" s="22"/>
      <c r="IVB51" s="22"/>
      <c r="IVC51" s="22"/>
      <c r="IVD51" s="22"/>
      <c r="IVE51" s="22"/>
      <c r="IVF51" s="22"/>
      <c r="IVG51" s="22"/>
      <c r="IVH51" s="22"/>
      <c r="IVI51" s="22"/>
      <c r="IVJ51" s="22"/>
      <c r="IVK51" s="22"/>
      <c r="IVL51" s="22"/>
      <c r="IVM51" s="22"/>
      <c r="IVN51" s="22"/>
      <c r="IVO51" s="22"/>
      <c r="IVP51" s="22"/>
      <c r="IVQ51" s="22"/>
      <c r="IVR51" s="22"/>
      <c r="IVS51" s="22"/>
      <c r="IVT51" s="22"/>
      <c r="IVU51" s="22"/>
      <c r="IVV51" s="22"/>
      <c r="IVW51" s="22"/>
      <c r="IVX51" s="22"/>
      <c r="IVY51" s="22"/>
      <c r="IVZ51" s="22"/>
      <c r="IWA51" s="22"/>
      <c r="IWB51" s="22"/>
      <c r="IWC51" s="22"/>
      <c r="IWD51" s="22"/>
      <c r="IWE51" s="22"/>
      <c r="IWF51" s="22"/>
      <c r="IWG51" s="22"/>
      <c r="IWH51" s="22"/>
      <c r="IWI51" s="22"/>
      <c r="IWJ51" s="22"/>
      <c r="IWK51" s="22"/>
      <c r="IWL51" s="22"/>
      <c r="IWM51" s="22"/>
      <c r="IWN51" s="22"/>
      <c r="IWO51" s="22"/>
      <c r="IWP51" s="22"/>
      <c r="IWQ51" s="22"/>
      <c r="IWR51" s="22"/>
      <c r="IWS51" s="22"/>
      <c r="IWT51" s="22"/>
      <c r="IWU51" s="22"/>
      <c r="IWV51" s="22"/>
      <c r="IWW51" s="22"/>
      <c r="IWX51" s="22"/>
      <c r="IWY51" s="22"/>
      <c r="IWZ51" s="22"/>
      <c r="IXA51" s="22"/>
      <c r="IXB51" s="22"/>
      <c r="IXC51" s="22"/>
      <c r="IXD51" s="22"/>
      <c r="IXE51" s="22"/>
      <c r="IXF51" s="22"/>
      <c r="IXG51" s="22"/>
      <c r="IXH51" s="22"/>
      <c r="IXI51" s="22"/>
      <c r="IXJ51" s="22"/>
      <c r="IXK51" s="22"/>
      <c r="IXL51" s="22"/>
      <c r="IXM51" s="22"/>
      <c r="IXN51" s="22"/>
      <c r="IXO51" s="22"/>
      <c r="IXP51" s="22"/>
      <c r="IXQ51" s="22"/>
      <c r="IXR51" s="22"/>
      <c r="IXS51" s="22"/>
      <c r="IXT51" s="22"/>
      <c r="IXU51" s="22"/>
      <c r="IXV51" s="22"/>
      <c r="IXW51" s="22"/>
      <c r="IXX51" s="22"/>
      <c r="IXY51" s="22"/>
      <c r="IXZ51" s="22"/>
      <c r="IYA51" s="22"/>
      <c r="IYB51" s="22"/>
      <c r="IYC51" s="22"/>
      <c r="IYD51" s="22"/>
      <c r="IYE51" s="22"/>
      <c r="IYF51" s="22"/>
      <c r="IYG51" s="22"/>
      <c r="IYH51" s="22"/>
      <c r="IYI51" s="22"/>
      <c r="IYJ51" s="22"/>
      <c r="IYK51" s="22"/>
      <c r="IYL51" s="22"/>
      <c r="IYM51" s="22"/>
      <c r="IYN51" s="22"/>
      <c r="IYO51" s="22"/>
      <c r="IYP51" s="22"/>
      <c r="IYQ51" s="22"/>
      <c r="IYR51" s="22"/>
      <c r="IYS51" s="22"/>
      <c r="IYT51" s="22"/>
      <c r="IYU51" s="22"/>
      <c r="IYV51" s="22"/>
      <c r="IYW51" s="22"/>
      <c r="IYX51" s="22"/>
      <c r="IYY51" s="22"/>
      <c r="IYZ51" s="22"/>
      <c r="IZA51" s="22"/>
      <c r="IZB51" s="22"/>
      <c r="IZC51" s="22"/>
      <c r="IZD51" s="22"/>
      <c r="IZE51" s="22"/>
      <c r="IZF51" s="22"/>
      <c r="IZG51" s="22"/>
      <c r="IZH51" s="22"/>
      <c r="IZI51" s="22"/>
      <c r="IZJ51" s="22"/>
      <c r="IZK51" s="22"/>
      <c r="IZL51" s="22"/>
      <c r="IZM51" s="22"/>
      <c r="IZN51" s="22"/>
      <c r="IZO51" s="22"/>
      <c r="IZP51" s="22"/>
      <c r="IZQ51" s="22"/>
      <c r="IZR51" s="22"/>
      <c r="IZS51" s="22"/>
      <c r="IZT51" s="22"/>
      <c r="IZU51" s="22"/>
      <c r="IZV51" s="22"/>
      <c r="IZW51" s="22"/>
      <c r="IZX51" s="22"/>
      <c r="IZY51" s="22"/>
      <c r="IZZ51" s="22"/>
      <c r="JAA51" s="22"/>
      <c r="JAB51" s="22"/>
      <c r="JAC51" s="22"/>
      <c r="JAD51" s="22"/>
      <c r="JAE51" s="22"/>
      <c r="JAF51" s="22"/>
      <c r="JAG51" s="22"/>
      <c r="JAH51" s="22"/>
      <c r="JAI51" s="22"/>
      <c r="JAJ51" s="22"/>
      <c r="JAK51" s="22"/>
      <c r="JAL51" s="22"/>
      <c r="JAM51" s="22"/>
      <c r="JAN51" s="22"/>
      <c r="JAO51" s="22"/>
      <c r="JAP51" s="22"/>
      <c r="JAQ51" s="22"/>
      <c r="JAR51" s="22"/>
      <c r="JAS51" s="22"/>
      <c r="JAT51" s="22"/>
      <c r="JAU51" s="22"/>
      <c r="JAV51" s="22"/>
      <c r="JAW51" s="22"/>
      <c r="JAX51" s="22"/>
      <c r="JAY51" s="22"/>
      <c r="JAZ51" s="22"/>
      <c r="JBA51" s="22"/>
      <c r="JBB51" s="22"/>
      <c r="JBC51" s="22"/>
      <c r="JBD51" s="22"/>
      <c r="JBE51" s="22"/>
      <c r="JBF51" s="22"/>
      <c r="JBG51" s="22"/>
      <c r="JBH51" s="22"/>
      <c r="JBI51" s="22"/>
      <c r="JBJ51" s="22"/>
      <c r="JBK51" s="22"/>
      <c r="JBL51" s="22"/>
      <c r="JBM51" s="22"/>
      <c r="JBN51" s="22"/>
      <c r="JBO51" s="22"/>
      <c r="JBP51" s="22"/>
      <c r="JBQ51" s="22"/>
      <c r="JBR51" s="22"/>
      <c r="JBS51" s="22"/>
      <c r="JBT51" s="22"/>
      <c r="JBU51" s="22"/>
      <c r="JBV51" s="22"/>
      <c r="JBW51" s="22"/>
      <c r="JBX51" s="22"/>
      <c r="JBY51" s="22"/>
      <c r="JBZ51" s="22"/>
      <c r="JCA51" s="22"/>
      <c r="JCB51" s="22"/>
      <c r="JCC51" s="22"/>
      <c r="JCD51" s="22"/>
      <c r="JCE51" s="22"/>
      <c r="JCF51" s="22"/>
      <c r="JCG51" s="22"/>
      <c r="JCH51" s="22"/>
      <c r="JCI51" s="22"/>
      <c r="JCJ51" s="22"/>
      <c r="JCK51" s="22"/>
      <c r="JCL51" s="22"/>
      <c r="JCM51" s="22"/>
      <c r="JCN51" s="22"/>
      <c r="JCO51" s="22"/>
      <c r="JCP51" s="22"/>
      <c r="JCQ51" s="22"/>
      <c r="JCR51" s="22"/>
      <c r="JCS51" s="22"/>
      <c r="JCT51" s="22"/>
      <c r="JCU51" s="22"/>
      <c r="JCV51" s="22"/>
      <c r="JCW51" s="22"/>
      <c r="JCX51" s="22"/>
      <c r="JCY51" s="22"/>
      <c r="JCZ51" s="22"/>
      <c r="JDA51" s="22"/>
      <c r="JDB51" s="22"/>
      <c r="JDC51" s="22"/>
      <c r="JDD51" s="22"/>
      <c r="JDE51" s="22"/>
      <c r="JDF51" s="22"/>
      <c r="JDG51" s="22"/>
      <c r="JDH51" s="22"/>
      <c r="JDI51" s="22"/>
      <c r="JDJ51" s="22"/>
      <c r="JDK51" s="22"/>
      <c r="JDL51" s="22"/>
      <c r="JDM51" s="22"/>
      <c r="JDN51" s="22"/>
      <c r="JDO51" s="22"/>
      <c r="JDP51" s="22"/>
      <c r="JDQ51" s="22"/>
      <c r="JDR51" s="22"/>
      <c r="JDS51" s="22"/>
      <c r="JDT51" s="22"/>
      <c r="JDU51" s="22"/>
      <c r="JDV51" s="22"/>
      <c r="JDW51" s="22"/>
      <c r="JDX51" s="22"/>
      <c r="JDY51" s="22"/>
      <c r="JDZ51" s="22"/>
      <c r="JEA51" s="22"/>
      <c r="JEB51" s="22"/>
      <c r="JEC51" s="22"/>
      <c r="JED51" s="22"/>
      <c r="JEE51" s="22"/>
      <c r="JEF51" s="22"/>
      <c r="JEG51" s="22"/>
      <c r="JEH51" s="22"/>
      <c r="JEI51" s="22"/>
      <c r="JEJ51" s="22"/>
      <c r="JEK51" s="22"/>
      <c r="JEL51" s="22"/>
      <c r="JEM51" s="22"/>
      <c r="JEN51" s="22"/>
      <c r="JEO51" s="22"/>
      <c r="JEP51" s="22"/>
      <c r="JEQ51" s="22"/>
      <c r="JER51" s="22"/>
      <c r="JES51" s="22"/>
      <c r="JET51" s="22"/>
      <c r="JEU51" s="22"/>
      <c r="JEV51" s="22"/>
      <c r="JEW51" s="22"/>
      <c r="JEX51" s="22"/>
      <c r="JEY51" s="22"/>
      <c r="JEZ51" s="22"/>
      <c r="JFA51" s="22"/>
      <c r="JFB51" s="22"/>
      <c r="JFC51" s="22"/>
      <c r="JFD51" s="22"/>
      <c r="JFE51" s="22"/>
      <c r="JFF51" s="22"/>
      <c r="JFG51" s="22"/>
      <c r="JFH51" s="22"/>
      <c r="JFI51" s="22"/>
      <c r="JFJ51" s="22"/>
      <c r="JFK51" s="22"/>
      <c r="JFL51" s="22"/>
      <c r="JFM51" s="22"/>
      <c r="JFN51" s="22"/>
      <c r="JFO51" s="22"/>
      <c r="JFP51" s="22"/>
      <c r="JFQ51" s="22"/>
      <c r="JFR51" s="22"/>
      <c r="JFS51" s="22"/>
      <c r="JFT51" s="22"/>
      <c r="JFU51" s="22"/>
      <c r="JFV51" s="22"/>
      <c r="JFW51" s="22"/>
      <c r="JFX51" s="22"/>
      <c r="JFY51" s="22"/>
      <c r="JFZ51" s="22"/>
      <c r="JGA51" s="22"/>
      <c r="JGB51" s="22"/>
      <c r="JGC51" s="22"/>
      <c r="JGD51" s="22"/>
      <c r="JGE51" s="22"/>
      <c r="JGF51" s="22"/>
      <c r="JGG51" s="22"/>
      <c r="JGH51" s="22"/>
      <c r="JGI51" s="22"/>
      <c r="JGJ51" s="22"/>
      <c r="JGK51" s="22"/>
      <c r="JGL51" s="22"/>
      <c r="JGM51" s="22"/>
      <c r="JGN51" s="22"/>
      <c r="JGO51" s="22"/>
      <c r="JGP51" s="22"/>
      <c r="JGQ51" s="22"/>
      <c r="JGR51" s="22"/>
      <c r="JGS51" s="22"/>
      <c r="JGT51" s="22"/>
      <c r="JGU51" s="22"/>
      <c r="JGV51" s="22"/>
      <c r="JGW51" s="22"/>
      <c r="JGX51" s="22"/>
      <c r="JGY51" s="22"/>
      <c r="JGZ51" s="22"/>
      <c r="JHA51" s="22"/>
      <c r="JHB51" s="22"/>
      <c r="JHC51" s="22"/>
      <c r="JHD51" s="22"/>
      <c r="JHE51" s="22"/>
      <c r="JHF51" s="22"/>
      <c r="JHG51" s="22"/>
      <c r="JHH51" s="22"/>
      <c r="JHI51" s="22"/>
      <c r="JHJ51" s="22"/>
      <c r="JHK51" s="22"/>
      <c r="JHL51" s="22"/>
      <c r="JHM51" s="22"/>
      <c r="JHN51" s="22"/>
      <c r="JHO51" s="22"/>
      <c r="JHP51" s="22"/>
      <c r="JHQ51" s="22"/>
      <c r="JHR51" s="22"/>
      <c r="JHS51" s="22"/>
      <c r="JHT51" s="22"/>
      <c r="JHU51" s="22"/>
      <c r="JHV51" s="22"/>
      <c r="JHW51" s="22"/>
      <c r="JHX51" s="22"/>
      <c r="JHY51" s="22"/>
      <c r="JHZ51" s="22"/>
      <c r="JIA51" s="22"/>
      <c r="JIB51" s="22"/>
      <c r="JIC51" s="22"/>
      <c r="JID51" s="22"/>
      <c r="JIE51" s="22"/>
      <c r="JIF51" s="22"/>
      <c r="JIG51" s="22"/>
      <c r="JIH51" s="22"/>
      <c r="JII51" s="22"/>
      <c r="JIJ51" s="22"/>
      <c r="JIK51" s="22"/>
      <c r="JIL51" s="22"/>
      <c r="JIM51" s="22"/>
      <c r="JIN51" s="22"/>
      <c r="JIO51" s="22"/>
      <c r="JIP51" s="22"/>
      <c r="JIQ51" s="22"/>
      <c r="JIR51" s="22"/>
      <c r="JIS51" s="22"/>
      <c r="JIT51" s="22"/>
      <c r="JIU51" s="22"/>
      <c r="JIV51" s="22"/>
      <c r="JIW51" s="22"/>
      <c r="JIX51" s="22"/>
      <c r="JIY51" s="22"/>
      <c r="JIZ51" s="22"/>
      <c r="JJA51" s="22"/>
      <c r="JJB51" s="22"/>
      <c r="JJC51" s="22"/>
      <c r="JJD51" s="22"/>
      <c r="JJE51" s="22"/>
      <c r="JJF51" s="22"/>
      <c r="JJG51" s="22"/>
      <c r="JJH51" s="22"/>
      <c r="JJI51" s="22"/>
      <c r="JJJ51" s="22"/>
      <c r="JJK51" s="22"/>
      <c r="JJL51" s="22"/>
      <c r="JJM51" s="22"/>
      <c r="JJN51" s="22"/>
      <c r="JJO51" s="22"/>
      <c r="JJP51" s="22"/>
      <c r="JJQ51" s="22"/>
      <c r="JJR51" s="22"/>
      <c r="JJS51" s="22"/>
      <c r="JJT51" s="22"/>
      <c r="JJU51" s="22"/>
      <c r="JJV51" s="22"/>
      <c r="JJW51" s="22"/>
      <c r="JJX51" s="22"/>
      <c r="JJY51" s="22"/>
      <c r="JJZ51" s="22"/>
      <c r="JKA51" s="22"/>
      <c r="JKB51" s="22"/>
      <c r="JKC51" s="22"/>
      <c r="JKD51" s="22"/>
      <c r="JKE51" s="22"/>
      <c r="JKF51" s="22"/>
      <c r="JKG51" s="22"/>
      <c r="JKH51" s="22"/>
      <c r="JKI51" s="22"/>
      <c r="JKJ51" s="22"/>
      <c r="JKK51" s="22"/>
      <c r="JKL51" s="22"/>
      <c r="JKM51" s="22"/>
      <c r="JKN51" s="22"/>
      <c r="JKO51" s="22"/>
      <c r="JKP51" s="22"/>
      <c r="JKQ51" s="22"/>
      <c r="JKR51" s="22"/>
      <c r="JKS51" s="22"/>
      <c r="JKT51" s="22"/>
      <c r="JKU51" s="22"/>
      <c r="JKV51" s="22"/>
      <c r="JKW51" s="22"/>
      <c r="JKX51" s="22"/>
      <c r="JKY51" s="22"/>
      <c r="JKZ51" s="22"/>
      <c r="JLA51" s="22"/>
      <c r="JLB51" s="22"/>
      <c r="JLC51" s="22"/>
      <c r="JLD51" s="22"/>
      <c r="JLE51" s="22"/>
      <c r="JLF51" s="22"/>
      <c r="JLG51" s="22"/>
      <c r="JLH51" s="22"/>
      <c r="JLI51" s="22"/>
      <c r="JLJ51" s="22"/>
      <c r="JLK51" s="22"/>
      <c r="JLL51" s="22"/>
      <c r="JLM51" s="22"/>
      <c r="JLN51" s="22"/>
      <c r="JLO51" s="22"/>
      <c r="JLP51" s="22"/>
      <c r="JLQ51" s="22"/>
      <c r="JLR51" s="22"/>
      <c r="JLS51" s="22"/>
      <c r="JLT51" s="22"/>
      <c r="JLU51" s="22"/>
      <c r="JLV51" s="22"/>
      <c r="JLW51" s="22"/>
      <c r="JLX51" s="22"/>
      <c r="JLY51" s="22"/>
      <c r="JLZ51" s="22"/>
      <c r="JMA51" s="22"/>
      <c r="JMB51" s="22"/>
      <c r="JMC51" s="22"/>
      <c r="JMD51" s="22"/>
      <c r="JME51" s="22"/>
      <c r="JMF51" s="22"/>
      <c r="JMG51" s="22"/>
      <c r="JMH51" s="22"/>
      <c r="JMI51" s="22"/>
      <c r="JMJ51" s="22"/>
      <c r="JMK51" s="22"/>
      <c r="JML51" s="22"/>
      <c r="JMM51" s="22"/>
      <c r="JMN51" s="22"/>
      <c r="JMO51" s="22"/>
      <c r="JMP51" s="22"/>
      <c r="JMQ51" s="22"/>
      <c r="JMR51" s="22"/>
      <c r="JMS51" s="22"/>
      <c r="JMT51" s="22"/>
      <c r="JMU51" s="22"/>
      <c r="JMV51" s="22"/>
      <c r="JMW51" s="22"/>
      <c r="JMX51" s="22"/>
      <c r="JMY51" s="22"/>
      <c r="JMZ51" s="22"/>
      <c r="JNA51" s="22"/>
      <c r="JNB51" s="22"/>
      <c r="JNC51" s="22"/>
      <c r="JND51" s="22"/>
      <c r="JNE51" s="22"/>
      <c r="JNF51" s="22"/>
      <c r="JNG51" s="22"/>
      <c r="JNH51" s="22"/>
      <c r="JNI51" s="22"/>
      <c r="JNJ51" s="22"/>
      <c r="JNK51" s="22"/>
      <c r="JNL51" s="22"/>
      <c r="JNM51" s="22"/>
      <c r="JNN51" s="22"/>
      <c r="JNO51" s="22"/>
      <c r="JNP51" s="22"/>
      <c r="JNQ51" s="22"/>
      <c r="JNR51" s="22"/>
      <c r="JNS51" s="22"/>
      <c r="JNT51" s="22"/>
      <c r="JNU51" s="22"/>
      <c r="JNV51" s="22"/>
      <c r="JNW51" s="22"/>
      <c r="JNX51" s="22"/>
      <c r="JNY51" s="22"/>
      <c r="JNZ51" s="22"/>
      <c r="JOA51" s="22"/>
      <c r="JOB51" s="22"/>
      <c r="JOC51" s="22"/>
      <c r="JOD51" s="22"/>
      <c r="JOE51" s="22"/>
      <c r="JOF51" s="22"/>
      <c r="JOG51" s="22"/>
      <c r="JOH51" s="22"/>
      <c r="JOI51" s="22"/>
      <c r="JOJ51" s="22"/>
      <c r="JOK51" s="22"/>
      <c r="JOL51" s="22"/>
      <c r="JOM51" s="22"/>
      <c r="JON51" s="22"/>
      <c r="JOO51" s="22"/>
      <c r="JOP51" s="22"/>
      <c r="JOQ51" s="22"/>
      <c r="JOR51" s="22"/>
      <c r="JOS51" s="22"/>
      <c r="JOT51" s="22"/>
      <c r="JOU51" s="22"/>
      <c r="JOV51" s="22"/>
      <c r="JOW51" s="22"/>
      <c r="JOX51" s="22"/>
      <c r="JOY51" s="22"/>
      <c r="JOZ51" s="22"/>
      <c r="JPA51" s="22"/>
      <c r="JPB51" s="22"/>
      <c r="JPC51" s="22"/>
      <c r="JPD51" s="22"/>
      <c r="JPE51" s="22"/>
      <c r="JPF51" s="22"/>
      <c r="JPG51" s="22"/>
      <c r="JPH51" s="22"/>
      <c r="JPI51" s="22"/>
      <c r="JPJ51" s="22"/>
      <c r="JPK51" s="22"/>
      <c r="JPL51" s="22"/>
      <c r="JPM51" s="22"/>
      <c r="JPN51" s="22"/>
      <c r="JPO51" s="22"/>
      <c r="JPP51" s="22"/>
      <c r="JPQ51" s="22"/>
      <c r="JPR51" s="22"/>
      <c r="JPS51" s="22"/>
      <c r="JPT51" s="22"/>
      <c r="JPU51" s="22"/>
      <c r="JPV51" s="22"/>
      <c r="JPW51" s="22"/>
      <c r="JPX51" s="22"/>
      <c r="JPY51" s="22"/>
      <c r="JPZ51" s="22"/>
      <c r="JQA51" s="22"/>
      <c r="JQB51" s="22"/>
      <c r="JQC51" s="22"/>
      <c r="JQD51" s="22"/>
      <c r="JQE51" s="22"/>
      <c r="JQF51" s="22"/>
      <c r="JQG51" s="22"/>
      <c r="JQH51" s="22"/>
      <c r="JQI51" s="22"/>
      <c r="JQJ51" s="22"/>
      <c r="JQK51" s="22"/>
      <c r="JQL51" s="22"/>
      <c r="JQM51" s="22"/>
      <c r="JQN51" s="22"/>
      <c r="JQO51" s="22"/>
      <c r="JQP51" s="22"/>
      <c r="JQQ51" s="22"/>
      <c r="JQR51" s="22"/>
      <c r="JQS51" s="22"/>
      <c r="JQT51" s="22"/>
      <c r="JQU51" s="22"/>
      <c r="JQV51" s="22"/>
      <c r="JQW51" s="22"/>
      <c r="JQX51" s="22"/>
      <c r="JQY51" s="22"/>
      <c r="JQZ51" s="22"/>
      <c r="JRA51" s="22"/>
      <c r="JRB51" s="22"/>
      <c r="JRC51" s="22"/>
      <c r="JRD51" s="22"/>
      <c r="JRE51" s="22"/>
      <c r="JRF51" s="22"/>
      <c r="JRG51" s="22"/>
      <c r="JRH51" s="22"/>
      <c r="JRI51" s="22"/>
      <c r="JRJ51" s="22"/>
      <c r="JRK51" s="22"/>
      <c r="JRL51" s="22"/>
      <c r="JRM51" s="22"/>
      <c r="JRN51" s="22"/>
      <c r="JRO51" s="22"/>
      <c r="JRP51" s="22"/>
      <c r="JRQ51" s="22"/>
      <c r="JRR51" s="22"/>
      <c r="JRS51" s="22"/>
      <c r="JRT51" s="22"/>
      <c r="JRU51" s="22"/>
      <c r="JRV51" s="22"/>
      <c r="JRW51" s="22"/>
      <c r="JRX51" s="22"/>
      <c r="JRY51" s="22"/>
      <c r="JRZ51" s="22"/>
      <c r="JSA51" s="22"/>
      <c r="JSB51" s="22"/>
      <c r="JSC51" s="22"/>
      <c r="JSD51" s="22"/>
      <c r="JSE51" s="22"/>
      <c r="JSF51" s="22"/>
      <c r="JSG51" s="22"/>
      <c r="JSH51" s="22"/>
      <c r="JSI51" s="22"/>
      <c r="JSJ51" s="22"/>
      <c r="JSK51" s="22"/>
      <c r="JSL51" s="22"/>
      <c r="JSM51" s="22"/>
      <c r="JSN51" s="22"/>
      <c r="JSO51" s="22"/>
      <c r="JSP51" s="22"/>
      <c r="JSQ51" s="22"/>
      <c r="JSR51" s="22"/>
      <c r="JSS51" s="22"/>
      <c r="JST51" s="22"/>
      <c r="JSU51" s="22"/>
      <c r="JSV51" s="22"/>
      <c r="JSW51" s="22"/>
      <c r="JSX51" s="22"/>
      <c r="JSY51" s="22"/>
      <c r="JSZ51" s="22"/>
      <c r="JTA51" s="22"/>
      <c r="JTB51" s="22"/>
      <c r="JTC51" s="22"/>
      <c r="JTD51" s="22"/>
      <c r="JTE51" s="22"/>
      <c r="JTF51" s="22"/>
      <c r="JTG51" s="22"/>
      <c r="JTH51" s="22"/>
      <c r="JTI51" s="22"/>
      <c r="JTJ51" s="22"/>
      <c r="JTK51" s="22"/>
      <c r="JTL51" s="22"/>
      <c r="JTM51" s="22"/>
      <c r="JTN51" s="22"/>
      <c r="JTO51" s="22"/>
      <c r="JTP51" s="22"/>
      <c r="JTQ51" s="22"/>
      <c r="JTR51" s="22"/>
      <c r="JTS51" s="22"/>
      <c r="JTT51" s="22"/>
      <c r="JTU51" s="22"/>
      <c r="JTV51" s="22"/>
      <c r="JTW51" s="22"/>
      <c r="JTX51" s="22"/>
      <c r="JTY51" s="22"/>
      <c r="JTZ51" s="22"/>
      <c r="JUA51" s="22"/>
      <c r="JUB51" s="22"/>
      <c r="JUC51" s="22"/>
      <c r="JUD51" s="22"/>
      <c r="JUE51" s="22"/>
      <c r="JUF51" s="22"/>
      <c r="JUG51" s="22"/>
      <c r="JUH51" s="22"/>
      <c r="JUI51" s="22"/>
      <c r="JUJ51" s="22"/>
      <c r="JUK51" s="22"/>
      <c r="JUL51" s="22"/>
      <c r="JUM51" s="22"/>
      <c r="JUN51" s="22"/>
      <c r="JUO51" s="22"/>
      <c r="JUP51" s="22"/>
      <c r="JUQ51" s="22"/>
      <c r="JUR51" s="22"/>
      <c r="JUS51" s="22"/>
      <c r="JUT51" s="22"/>
      <c r="JUU51" s="22"/>
      <c r="JUV51" s="22"/>
      <c r="JUW51" s="22"/>
      <c r="JUX51" s="22"/>
      <c r="JUY51" s="22"/>
      <c r="JUZ51" s="22"/>
      <c r="JVA51" s="22"/>
      <c r="JVB51" s="22"/>
      <c r="JVC51" s="22"/>
      <c r="JVD51" s="22"/>
      <c r="JVE51" s="22"/>
      <c r="JVF51" s="22"/>
      <c r="JVG51" s="22"/>
      <c r="JVH51" s="22"/>
      <c r="JVI51" s="22"/>
      <c r="JVJ51" s="22"/>
      <c r="JVK51" s="22"/>
      <c r="JVL51" s="22"/>
      <c r="JVM51" s="22"/>
      <c r="JVN51" s="22"/>
      <c r="JVO51" s="22"/>
      <c r="JVP51" s="22"/>
      <c r="JVQ51" s="22"/>
      <c r="JVR51" s="22"/>
      <c r="JVS51" s="22"/>
      <c r="JVT51" s="22"/>
      <c r="JVU51" s="22"/>
      <c r="JVV51" s="22"/>
      <c r="JVW51" s="22"/>
      <c r="JVX51" s="22"/>
      <c r="JVY51" s="22"/>
      <c r="JVZ51" s="22"/>
      <c r="JWA51" s="22"/>
      <c r="JWB51" s="22"/>
      <c r="JWC51" s="22"/>
      <c r="JWD51" s="22"/>
      <c r="JWE51" s="22"/>
      <c r="JWF51" s="22"/>
      <c r="JWG51" s="22"/>
      <c r="JWH51" s="22"/>
      <c r="JWI51" s="22"/>
      <c r="JWJ51" s="22"/>
      <c r="JWK51" s="22"/>
      <c r="JWL51" s="22"/>
      <c r="JWM51" s="22"/>
      <c r="JWN51" s="22"/>
      <c r="JWO51" s="22"/>
      <c r="JWP51" s="22"/>
      <c r="JWQ51" s="22"/>
      <c r="JWR51" s="22"/>
      <c r="JWS51" s="22"/>
      <c r="JWT51" s="22"/>
      <c r="JWU51" s="22"/>
      <c r="JWV51" s="22"/>
      <c r="JWW51" s="22"/>
      <c r="JWX51" s="22"/>
      <c r="JWY51" s="22"/>
      <c r="JWZ51" s="22"/>
      <c r="JXA51" s="22"/>
      <c r="JXB51" s="22"/>
      <c r="JXC51" s="22"/>
      <c r="JXD51" s="22"/>
      <c r="JXE51" s="22"/>
      <c r="JXF51" s="22"/>
      <c r="JXG51" s="22"/>
      <c r="JXH51" s="22"/>
      <c r="JXI51" s="22"/>
      <c r="JXJ51" s="22"/>
      <c r="JXK51" s="22"/>
      <c r="JXL51" s="22"/>
      <c r="JXM51" s="22"/>
      <c r="JXN51" s="22"/>
      <c r="JXO51" s="22"/>
      <c r="JXP51" s="22"/>
      <c r="JXQ51" s="22"/>
      <c r="JXR51" s="22"/>
      <c r="JXS51" s="22"/>
      <c r="JXT51" s="22"/>
      <c r="JXU51" s="22"/>
      <c r="JXV51" s="22"/>
      <c r="JXW51" s="22"/>
      <c r="JXX51" s="22"/>
      <c r="JXY51" s="22"/>
      <c r="JXZ51" s="22"/>
      <c r="JYA51" s="22"/>
      <c r="JYB51" s="22"/>
      <c r="JYC51" s="22"/>
      <c r="JYD51" s="22"/>
      <c r="JYE51" s="22"/>
      <c r="JYF51" s="22"/>
      <c r="JYG51" s="22"/>
      <c r="JYH51" s="22"/>
      <c r="JYI51" s="22"/>
      <c r="JYJ51" s="22"/>
      <c r="JYK51" s="22"/>
      <c r="JYL51" s="22"/>
      <c r="JYM51" s="22"/>
      <c r="JYN51" s="22"/>
      <c r="JYO51" s="22"/>
      <c r="JYP51" s="22"/>
      <c r="JYQ51" s="22"/>
      <c r="JYR51" s="22"/>
      <c r="JYS51" s="22"/>
      <c r="JYT51" s="22"/>
      <c r="JYU51" s="22"/>
      <c r="JYV51" s="22"/>
      <c r="JYW51" s="22"/>
      <c r="JYX51" s="22"/>
      <c r="JYY51" s="22"/>
      <c r="JYZ51" s="22"/>
      <c r="JZA51" s="22"/>
      <c r="JZB51" s="22"/>
      <c r="JZC51" s="22"/>
      <c r="JZD51" s="22"/>
      <c r="JZE51" s="22"/>
      <c r="JZF51" s="22"/>
      <c r="JZG51" s="22"/>
      <c r="JZH51" s="22"/>
      <c r="JZI51" s="22"/>
      <c r="JZJ51" s="22"/>
      <c r="JZK51" s="22"/>
      <c r="JZL51" s="22"/>
      <c r="JZM51" s="22"/>
      <c r="JZN51" s="22"/>
      <c r="JZO51" s="22"/>
      <c r="JZP51" s="22"/>
      <c r="JZQ51" s="22"/>
      <c r="JZR51" s="22"/>
      <c r="JZS51" s="22"/>
      <c r="JZT51" s="22"/>
      <c r="JZU51" s="22"/>
      <c r="JZV51" s="22"/>
      <c r="JZW51" s="22"/>
      <c r="JZX51" s="22"/>
      <c r="JZY51" s="22"/>
      <c r="JZZ51" s="22"/>
      <c r="KAA51" s="22"/>
      <c r="KAB51" s="22"/>
      <c r="KAC51" s="22"/>
      <c r="KAD51" s="22"/>
      <c r="KAE51" s="22"/>
      <c r="KAF51" s="22"/>
      <c r="KAG51" s="22"/>
      <c r="KAH51" s="22"/>
      <c r="KAI51" s="22"/>
      <c r="KAJ51" s="22"/>
      <c r="KAK51" s="22"/>
      <c r="KAL51" s="22"/>
      <c r="KAM51" s="22"/>
      <c r="KAN51" s="22"/>
      <c r="KAO51" s="22"/>
      <c r="KAP51" s="22"/>
      <c r="KAQ51" s="22"/>
      <c r="KAR51" s="22"/>
      <c r="KAS51" s="22"/>
      <c r="KAT51" s="22"/>
      <c r="KAU51" s="22"/>
      <c r="KAV51" s="22"/>
      <c r="KAW51" s="22"/>
      <c r="KAX51" s="22"/>
      <c r="KAY51" s="22"/>
      <c r="KAZ51" s="22"/>
      <c r="KBA51" s="22"/>
      <c r="KBB51" s="22"/>
      <c r="KBC51" s="22"/>
      <c r="KBD51" s="22"/>
      <c r="KBE51" s="22"/>
      <c r="KBF51" s="22"/>
      <c r="KBG51" s="22"/>
      <c r="KBH51" s="22"/>
      <c r="KBI51" s="22"/>
      <c r="KBJ51" s="22"/>
      <c r="KBK51" s="22"/>
      <c r="KBL51" s="22"/>
      <c r="KBM51" s="22"/>
      <c r="KBN51" s="22"/>
      <c r="KBO51" s="22"/>
      <c r="KBP51" s="22"/>
      <c r="KBQ51" s="22"/>
      <c r="KBR51" s="22"/>
      <c r="KBS51" s="22"/>
      <c r="KBT51" s="22"/>
      <c r="KBU51" s="22"/>
      <c r="KBV51" s="22"/>
      <c r="KBW51" s="22"/>
      <c r="KBX51" s="22"/>
      <c r="KBY51" s="22"/>
      <c r="KBZ51" s="22"/>
      <c r="KCA51" s="22"/>
      <c r="KCB51" s="22"/>
      <c r="KCC51" s="22"/>
      <c r="KCD51" s="22"/>
      <c r="KCE51" s="22"/>
      <c r="KCF51" s="22"/>
      <c r="KCG51" s="22"/>
      <c r="KCH51" s="22"/>
      <c r="KCI51" s="22"/>
      <c r="KCJ51" s="22"/>
      <c r="KCK51" s="22"/>
      <c r="KCL51" s="22"/>
      <c r="KCM51" s="22"/>
      <c r="KCN51" s="22"/>
      <c r="KCO51" s="22"/>
      <c r="KCP51" s="22"/>
      <c r="KCQ51" s="22"/>
      <c r="KCR51" s="22"/>
      <c r="KCS51" s="22"/>
      <c r="KCT51" s="22"/>
      <c r="KCU51" s="22"/>
      <c r="KCV51" s="22"/>
      <c r="KCW51" s="22"/>
      <c r="KCX51" s="22"/>
      <c r="KCY51" s="22"/>
      <c r="KCZ51" s="22"/>
      <c r="KDA51" s="22"/>
      <c r="KDB51" s="22"/>
      <c r="KDC51" s="22"/>
      <c r="KDD51" s="22"/>
      <c r="KDE51" s="22"/>
      <c r="KDF51" s="22"/>
      <c r="KDG51" s="22"/>
      <c r="KDH51" s="22"/>
      <c r="KDI51" s="22"/>
      <c r="KDJ51" s="22"/>
      <c r="KDK51" s="22"/>
      <c r="KDL51" s="22"/>
      <c r="KDM51" s="22"/>
      <c r="KDN51" s="22"/>
      <c r="KDO51" s="22"/>
      <c r="KDP51" s="22"/>
      <c r="KDQ51" s="22"/>
      <c r="KDR51" s="22"/>
      <c r="KDS51" s="22"/>
      <c r="KDT51" s="22"/>
      <c r="KDU51" s="22"/>
      <c r="KDV51" s="22"/>
      <c r="KDW51" s="22"/>
      <c r="KDX51" s="22"/>
      <c r="KDY51" s="22"/>
      <c r="KDZ51" s="22"/>
      <c r="KEA51" s="22"/>
      <c r="KEB51" s="22"/>
      <c r="KEC51" s="22"/>
      <c r="KED51" s="22"/>
      <c r="KEE51" s="22"/>
      <c r="KEF51" s="22"/>
      <c r="KEG51" s="22"/>
      <c r="KEH51" s="22"/>
      <c r="KEI51" s="22"/>
      <c r="KEJ51" s="22"/>
      <c r="KEK51" s="22"/>
      <c r="KEL51" s="22"/>
      <c r="KEM51" s="22"/>
      <c r="KEN51" s="22"/>
      <c r="KEO51" s="22"/>
      <c r="KEP51" s="22"/>
      <c r="KEQ51" s="22"/>
      <c r="KER51" s="22"/>
      <c r="KES51" s="22"/>
      <c r="KET51" s="22"/>
      <c r="KEU51" s="22"/>
      <c r="KEV51" s="22"/>
      <c r="KEW51" s="22"/>
      <c r="KEX51" s="22"/>
      <c r="KEY51" s="22"/>
      <c r="KEZ51" s="22"/>
      <c r="KFA51" s="22"/>
      <c r="KFB51" s="22"/>
      <c r="KFC51" s="22"/>
      <c r="KFD51" s="22"/>
      <c r="KFE51" s="22"/>
      <c r="KFF51" s="22"/>
      <c r="KFG51" s="22"/>
      <c r="KFH51" s="22"/>
      <c r="KFI51" s="22"/>
      <c r="KFJ51" s="22"/>
      <c r="KFK51" s="22"/>
      <c r="KFL51" s="22"/>
      <c r="KFM51" s="22"/>
      <c r="KFN51" s="22"/>
      <c r="KFO51" s="22"/>
      <c r="KFP51" s="22"/>
      <c r="KFQ51" s="22"/>
      <c r="KFR51" s="22"/>
      <c r="KFS51" s="22"/>
      <c r="KFT51" s="22"/>
      <c r="KFU51" s="22"/>
      <c r="KFV51" s="22"/>
      <c r="KFW51" s="22"/>
      <c r="KFX51" s="22"/>
      <c r="KFY51" s="22"/>
      <c r="KFZ51" s="22"/>
      <c r="KGA51" s="22"/>
      <c r="KGB51" s="22"/>
      <c r="KGC51" s="22"/>
      <c r="KGD51" s="22"/>
      <c r="KGE51" s="22"/>
      <c r="KGF51" s="22"/>
      <c r="KGG51" s="22"/>
      <c r="KGH51" s="22"/>
      <c r="KGI51" s="22"/>
      <c r="KGJ51" s="22"/>
      <c r="KGK51" s="22"/>
      <c r="KGL51" s="22"/>
      <c r="KGM51" s="22"/>
      <c r="KGN51" s="22"/>
      <c r="KGO51" s="22"/>
      <c r="KGP51" s="22"/>
      <c r="KGQ51" s="22"/>
      <c r="KGR51" s="22"/>
      <c r="KGS51" s="22"/>
      <c r="KGT51" s="22"/>
      <c r="KGU51" s="22"/>
      <c r="KGV51" s="22"/>
      <c r="KGW51" s="22"/>
      <c r="KGX51" s="22"/>
      <c r="KGY51" s="22"/>
      <c r="KGZ51" s="22"/>
      <c r="KHA51" s="22"/>
      <c r="KHB51" s="22"/>
      <c r="KHC51" s="22"/>
      <c r="KHD51" s="22"/>
      <c r="KHE51" s="22"/>
      <c r="KHF51" s="22"/>
      <c r="KHG51" s="22"/>
      <c r="KHH51" s="22"/>
      <c r="KHI51" s="22"/>
      <c r="KHJ51" s="22"/>
      <c r="KHK51" s="22"/>
      <c r="KHL51" s="22"/>
      <c r="KHM51" s="22"/>
      <c r="KHN51" s="22"/>
      <c r="KHO51" s="22"/>
      <c r="KHP51" s="22"/>
      <c r="KHQ51" s="22"/>
      <c r="KHR51" s="22"/>
      <c r="KHS51" s="22"/>
      <c r="KHT51" s="22"/>
      <c r="KHU51" s="22"/>
      <c r="KHV51" s="22"/>
      <c r="KHW51" s="22"/>
      <c r="KHX51" s="22"/>
      <c r="KHY51" s="22"/>
      <c r="KHZ51" s="22"/>
      <c r="KIA51" s="22"/>
      <c r="KIB51" s="22"/>
      <c r="KIC51" s="22"/>
      <c r="KID51" s="22"/>
      <c r="KIE51" s="22"/>
      <c r="KIF51" s="22"/>
      <c r="KIG51" s="22"/>
      <c r="KIH51" s="22"/>
      <c r="KII51" s="22"/>
      <c r="KIJ51" s="22"/>
      <c r="KIK51" s="22"/>
      <c r="KIL51" s="22"/>
      <c r="KIM51" s="22"/>
      <c r="KIN51" s="22"/>
      <c r="KIO51" s="22"/>
      <c r="KIP51" s="22"/>
      <c r="KIQ51" s="22"/>
      <c r="KIR51" s="22"/>
      <c r="KIS51" s="22"/>
      <c r="KIT51" s="22"/>
      <c r="KIU51" s="22"/>
      <c r="KIV51" s="22"/>
      <c r="KIW51" s="22"/>
      <c r="KIX51" s="22"/>
      <c r="KIY51" s="22"/>
      <c r="KIZ51" s="22"/>
      <c r="KJA51" s="22"/>
      <c r="KJB51" s="22"/>
      <c r="KJC51" s="22"/>
      <c r="KJD51" s="22"/>
      <c r="KJE51" s="22"/>
      <c r="KJF51" s="22"/>
      <c r="KJG51" s="22"/>
      <c r="KJH51" s="22"/>
      <c r="KJI51" s="22"/>
      <c r="KJJ51" s="22"/>
      <c r="KJK51" s="22"/>
      <c r="KJL51" s="22"/>
      <c r="KJM51" s="22"/>
      <c r="KJN51" s="22"/>
      <c r="KJO51" s="22"/>
      <c r="KJP51" s="22"/>
      <c r="KJQ51" s="22"/>
      <c r="KJR51" s="22"/>
      <c r="KJS51" s="22"/>
      <c r="KJT51" s="22"/>
      <c r="KJU51" s="22"/>
      <c r="KJV51" s="22"/>
      <c r="KJW51" s="22"/>
      <c r="KJX51" s="22"/>
      <c r="KJY51" s="22"/>
      <c r="KJZ51" s="22"/>
      <c r="KKA51" s="22"/>
      <c r="KKB51" s="22"/>
      <c r="KKC51" s="22"/>
      <c r="KKD51" s="22"/>
      <c r="KKE51" s="22"/>
      <c r="KKF51" s="22"/>
      <c r="KKG51" s="22"/>
      <c r="KKH51" s="22"/>
      <c r="KKI51" s="22"/>
      <c r="KKJ51" s="22"/>
      <c r="KKK51" s="22"/>
      <c r="KKL51" s="22"/>
      <c r="KKM51" s="22"/>
      <c r="KKN51" s="22"/>
      <c r="KKO51" s="22"/>
      <c r="KKP51" s="22"/>
      <c r="KKQ51" s="22"/>
      <c r="KKR51" s="22"/>
      <c r="KKS51" s="22"/>
      <c r="KKT51" s="22"/>
      <c r="KKU51" s="22"/>
      <c r="KKV51" s="22"/>
      <c r="KKW51" s="22"/>
      <c r="KKX51" s="22"/>
      <c r="KKY51" s="22"/>
      <c r="KKZ51" s="22"/>
      <c r="KLA51" s="22"/>
      <c r="KLB51" s="22"/>
      <c r="KLC51" s="22"/>
      <c r="KLD51" s="22"/>
      <c r="KLE51" s="22"/>
      <c r="KLF51" s="22"/>
      <c r="KLG51" s="22"/>
      <c r="KLH51" s="22"/>
      <c r="KLI51" s="22"/>
      <c r="KLJ51" s="22"/>
      <c r="KLK51" s="22"/>
      <c r="KLL51" s="22"/>
      <c r="KLM51" s="22"/>
      <c r="KLN51" s="22"/>
      <c r="KLO51" s="22"/>
      <c r="KLP51" s="22"/>
      <c r="KLQ51" s="22"/>
      <c r="KLR51" s="22"/>
      <c r="KLS51" s="22"/>
      <c r="KLT51" s="22"/>
      <c r="KLU51" s="22"/>
      <c r="KLV51" s="22"/>
      <c r="KLW51" s="22"/>
      <c r="KLX51" s="22"/>
      <c r="KLY51" s="22"/>
      <c r="KLZ51" s="22"/>
      <c r="KMA51" s="22"/>
      <c r="KMB51" s="22"/>
      <c r="KMC51" s="22"/>
      <c r="KMD51" s="22"/>
      <c r="KME51" s="22"/>
      <c r="KMF51" s="22"/>
      <c r="KMG51" s="22"/>
      <c r="KMH51" s="22"/>
      <c r="KMI51" s="22"/>
      <c r="KMJ51" s="22"/>
      <c r="KMK51" s="22"/>
      <c r="KML51" s="22"/>
      <c r="KMM51" s="22"/>
      <c r="KMN51" s="22"/>
      <c r="KMO51" s="22"/>
      <c r="KMP51" s="22"/>
      <c r="KMQ51" s="22"/>
      <c r="KMR51" s="22"/>
      <c r="KMS51" s="22"/>
      <c r="KMT51" s="22"/>
      <c r="KMU51" s="22"/>
      <c r="KMV51" s="22"/>
      <c r="KMW51" s="22"/>
      <c r="KMX51" s="22"/>
      <c r="KMY51" s="22"/>
      <c r="KMZ51" s="22"/>
      <c r="KNA51" s="22"/>
      <c r="KNB51" s="22"/>
      <c r="KNC51" s="22"/>
      <c r="KND51" s="22"/>
      <c r="KNE51" s="22"/>
      <c r="KNF51" s="22"/>
      <c r="KNG51" s="22"/>
      <c r="KNH51" s="22"/>
      <c r="KNI51" s="22"/>
      <c r="KNJ51" s="22"/>
      <c r="KNK51" s="22"/>
      <c r="KNL51" s="22"/>
      <c r="KNM51" s="22"/>
      <c r="KNN51" s="22"/>
      <c r="KNO51" s="22"/>
      <c r="KNP51" s="22"/>
      <c r="KNQ51" s="22"/>
      <c r="KNR51" s="22"/>
      <c r="KNS51" s="22"/>
      <c r="KNT51" s="22"/>
      <c r="KNU51" s="22"/>
      <c r="KNV51" s="22"/>
      <c r="KNW51" s="22"/>
      <c r="KNX51" s="22"/>
      <c r="KNY51" s="22"/>
      <c r="KNZ51" s="22"/>
      <c r="KOA51" s="22"/>
      <c r="KOB51" s="22"/>
      <c r="KOC51" s="22"/>
      <c r="KOD51" s="22"/>
      <c r="KOE51" s="22"/>
      <c r="KOF51" s="22"/>
      <c r="KOG51" s="22"/>
      <c r="KOH51" s="22"/>
      <c r="KOI51" s="22"/>
      <c r="KOJ51" s="22"/>
      <c r="KOK51" s="22"/>
      <c r="KOL51" s="22"/>
      <c r="KOM51" s="22"/>
      <c r="KON51" s="22"/>
      <c r="KOO51" s="22"/>
      <c r="KOP51" s="22"/>
      <c r="KOQ51" s="22"/>
      <c r="KOR51" s="22"/>
      <c r="KOS51" s="22"/>
      <c r="KOT51" s="22"/>
      <c r="KOU51" s="22"/>
      <c r="KOV51" s="22"/>
      <c r="KOW51" s="22"/>
      <c r="KOX51" s="22"/>
      <c r="KOY51" s="22"/>
      <c r="KOZ51" s="22"/>
      <c r="KPA51" s="22"/>
      <c r="KPB51" s="22"/>
      <c r="KPC51" s="22"/>
      <c r="KPD51" s="22"/>
      <c r="KPE51" s="22"/>
      <c r="KPF51" s="22"/>
      <c r="KPG51" s="22"/>
      <c r="KPH51" s="22"/>
      <c r="KPI51" s="22"/>
      <c r="KPJ51" s="22"/>
      <c r="KPK51" s="22"/>
      <c r="KPL51" s="22"/>
      <c r="KPM51" s="22"/>
      <c r="KPN51" s="22"/>
      <c r="KPO51" s="22"/>
      <c r="KPP51" s="22"/>
      <c r="KPQ51" s="22"/>
      <c r="KPR51" s="22"/>
      <c r="KPS51" s="22"/>
      <c r="KPT51" s="22"/>
      <c r="KPU51" s="22"/>
      <c r="KPV51" s="22"/>
      <c r="KPW51" s="22"/>
      <c r="KPX51" s="22"/>
      <c r="KPY51" s="22"/>
      <c r="KPZ51" s="22"/>
      <c r="KQA51" s="22"/>
      <c r="KQB51" s="22"/>
      <c r="KQC51" s="22"/>
      <c r="KQD51" s="22"/>
      <c r="KQE51" s="22"/>
      <c r="KQF51" s="22"/>
      <c r="KQG51" s="22"/>
      <c r="KQH51" s="22"/>
      <c r="KQI51" s="22"/>
      <c r="KQJ51" s="22"/>
      <c r="KQK51" s="22"/>
      <c r="KQL51" s="22"/>
      <c r="KQM51" s="22"/>
      <c r="KQN51" s="22"/>
      <c r="KQO51" s="22"/>
      <c r="KQP51" s="22"/>
      <c r="KQQ51" s="22"/>
      <c r="KQR51" s="22"/>
      <c r="KQS51" s="22"/>
      <c r="KQT51" s="22"/>
      <c r="KQU51" s="22"/>
      <c r="KQV51" s="22"/>
      <c r="KQW51" s="22"/>
      <c r="KQX51" s="22"/>
      <c r="KQY51" s="22"/>
      <c r="KQZ51" s="22"/>
      <c r="KRA51" s="22"/>
      <c r="KRB51" s="22"/>
      <c r="KRC51" s="22"/>
      <c r="KRD51" s="22"/>
      <c r="KRE51" s="22"/>
      <c r="KRF51" s="22"/>
      <c r="KRG51" s="22"/>
      <c r="KRH51" s="22"/>
      <c r="KRI51" s="22"/>
      <c r="KRJ51" s="22"/>
      <c r="KRK51" s="22"/>
      <c r="KRL51" s="22"/>
      <c r="KRM51" s="22"/>
      <c r="KRN51" s="22"/>
      <c r="KRO51" s="22"/>
      <c r="KRP51" s="22"/>
      <c r="KRQ51" s="22"/>
      <c r="KRR51" s="22"/>
      <c r="KRS51" s="22"/>
      <c r="KRT51" s="22"/>
      <c r="KRU51" s="22"/>
      <c r="KRV51" s="22"/>
      <c r="KRW51" s="22"/>
      <c r="KRX51" s="22"/>
      <c r="KRY51" s="22"/>
      <c r="KRZ51" s="22"/>
      <c r="KSA51" s="22"/>
      <c r="KSB51" s="22"/>
      <c r="KSC51" s="22"/>
      <c r="KSD51" s="22"/>
      <c r="KSE51" s="22"/>
      <c r="KSF51" s="22"/>
      <c r="KSG51" s="22"/>
      <c r="KSH51" s="22"/>
      <c r="KSI51" s="22"/>
      <c r="KSJ51" s="22"/>
      <c r="KSK51" s="22"/>
      <c r="KSL51" s="22"/>
      <c r="KSM51" s="22"/>
      <c r="KSN51" s="22"/>
      <c r="KSO51" s="22"/>
      <c r="KSP51" s="22"/>
      <c r="KSQ51" s="22"/>
      <c r="KSR51" s="22"/>
      <c r="KSS51" s="22"/>
      <c r="KST51" s="22"/>
      <c r="KSU51" s="22"/>
      <c r="KSV51" s="22"/>
      <c r="KSW51" s="22"/>
      <c r="KSX51" s="22"/>
      <c r="KSY51" s="22"/>
      <c r="KSZ51" s="22"/>
      <c r="KTA51" s="22"/>
      <c r="KTB51" s="22"/>
      <c r="KTC51" s="22"/>
      <c r="KTD51" s="22"/>
      <c r="KTE51" s="22"/>
      <c r="KTF51" s="22"/>
      <c r="KTG51" s="22"/>
      <c r="KTH51" s="22"/>
      <c r="KTI51" s="22"/>
      <c r="KTJ51" s="22"/>
      <c r="KTK51" s="22"/>
      <c r="KTL51" s="22"/>
      <c r="KTM51" s="22"/>
      <c r="KTN51" s="22"/>
      <c r="KTO51" s="22"/>
      <c r="KTP51" s="22"/>
      <c r="KTQ51" s="22"/>
      <c r="KTR51" s="22"/>
      <c r="KTS51" s="22"/>
      <c r="KTT51" s="22"/>
      <c r="KTU51" s="22"/>
      <c r="KTV51" s="22"/>
      <c r="KTW51" s="22"/>
      <c r="KTX51" s="22"/>
      <c r="KTY51" s="22"/>
      <c r="KTZ51" s="22"/>
      <c r="KUA51" s="22"/>
      <c r="KUB51" s="22"/>
      <c r="KUC51" s="22"/>
      <c r="KUD51" s="22"/>
      <c r="KUE51" s="22"/>
      <c r="KUF51" s="22"/>
      <c r="KUG51" s="22"/>
      <c r="KUH51" s="22"/>
      <c r="KUI51" s="22"/>
      <c r="KUJ51" s="22"/>
      <c r="KUK51" s="22"/>
      <c r="KUL51" s="22"/>
      <c r="KUM51" s="22"/>
      <c r="KUN51" s="22"/>
      <c r="KUO51" s="22"/>
      <c r="KUP51" s="22"/>
      <c r="KUQ51" s="22"/>
      <c r="KUR51" s="22"/>
      <c r="KUS51" s="22"/>
      <c r="KUT51" s="22"/>
      <c r="KUU51" s="22"/>
      <c r="KUV51" s="22"/>
      <c r="KUW51" s="22"/>
      <c r="KUX51" s="22"/>
      <c r="KUY51" s="22"/>
      <c r="KUZ51" s="22"/>
      <c r="KVA51" s="22"/>
      <c r="KVB51" s="22"/>
      <c r="KVC51" s="22"/>
      <c r="KVD51" s="22"/>
      <c r="KVE51" s="22"/>
      <c r="KVF51" s="22"/>
      <c r="KVG51" s="22"/>
      <c r="KVH51" s="22"/>
      <c r="KVI51" s="22"/>
      <c r="KVJ51" s="22"/>
      <c r="KVK51" s="22"/>
      <c r="KVL51" s="22"/>
      <c r="KVM51" s="22"/>
      <c r="KVN51" s="22"/>
      <c r="KVO51" s="22"/>
      <c r="KVP51" s="22"/>
      <c r="KVQ51" s="22"/>
      <c r="KVR51" s="22"/>
      <c r="KVS51" s="22"/>
      <c r="KVT51" s="22"/>
      <c r="KVU51" s="22"/>
      <c r="KVV51" s="22"/>
      <c r="KVW51" s="22"/>
      <c r="KVX51" s="22"/>
      <c r="KVY51" s="22"/>
      <c r="KVZ51" s="22"/>
      <c r="KWA51" s="22"/>
      <c r="KWB51" s="22"/>
      <c r="KWC51" s="22"/>
      <c r="KWD51" s="22"/>
      <c r="KWE51" s="22"/>
      <c r="KWF51" s="22"/>
      <c r="KWG51" s="22"/>
      <c r="KWH51" s="22"/>
      <c r="KWI51" s="22"/>
      <c r="KWJ51" s="22"/>
      <c r="KWK51" s="22"/>
      <c r="KWL51" s="22"/>
      <c r="KWM51" s="22"/>
      <c r="KWN51" s="22"/>
      <c r="KWO51" s="22"/>
      <c r="KWP51" s="22"/>
      <c r="KWQ51" s="22"/>
      <c r="KWR51" s="22"/>
      <c r="KWS51" s="22"/>
      <c r="KWT51" s="22"/>
      <c r="KWU51" s="22"/>
      <c r="KWV51" s="22"/>
      <c r="KWW51" s="22"/>
      <c r="KWX51" s="22"/>
      <c r="KWY51" s="22"/>
      <c r="KWZ51" s="22"/>
      <c r="KXA51" s="22"/>
      <c r="KXB51" s="22"/>
      <c r="KXC51" s="22"/>
      <c r="KXD51" s="22"/>
      <c r="KXE51" s="22"/>
      <c r="KXF51" s="22"/>
      <c r="KXG51" s="22"/>
      <c r="KXH51" s="22"/>
      <c r="KXI51" s="22"/>
      <c r="KXJ51" s="22"/>
      <c r="KXK51" s="22"/>
      <c r="KXL51" s="22"/>
      <c r="KXM51" s="22"/>
      <c r="KXN51" s="22"/>
      <c r="KXO51" s="22"/>
      <c r="KXP51" s="22"/>
      <c r="KXQ51" s="22"/>
      <c r="KXR51" s="22"/>
      <c r="KXS51" s="22"/>
      <c r="KXT51" s="22"/>
      <c r="KXU51" s="22"/>
      <c r="KXV51" s="22"/>
      <c r="KXW51" s="22"/>
      <c r="KXX51" s="22"/>
      <c r="KXY51" s="22"/>
      <c r="KXZ51" s="22"/>
      <c r="KYA51" s="22"/>
      <c r="KYB51" s="22"/>
      <c r="KYC51" s="22"/>
      <c r="KYD51" s="22"/>
      <c r="KYE51" s="22"/>
      <c r="KYF51" s="22"/>
      <c r="KYG51" s="22"/>
      <c r="KYH51" s="22"/>
      <c r="KYI51" s="22"/>
      <c r="KYJ51" s="22"/>
      <c r="KYK51" s="22"/>
      <c r="KYL51" s="22"/>
      <c r="KYM51" s="22"/>
      <c r="KYN51" s="22"/>
      <c r="KYO51" s="22"/>
      <c r="KYP51" s="22"/>
      <c r="KYQ51" s="22"/>
      <c r="KYR51" s="22"/>
      <c r="KYS51" s="22"/>
      <c r="KYT51" s="22"/>
      <c r="KYU51" s="22"/>
      <c r="KYV51" s="22"/>
      <c r="KYW51" s="22"/>
      <c r="KYX51" s="22"/>
      <c r="KYY51" s="22"/>
      <c r="KYZ51" s="22"/>
      <c r="KZA51" s="22"/>
      <c r="KZB51" s="22"/>
      <c r="KZC51" s="22"/>
      <c r="KZD51" s="22"/>
      <c r="KZE51" s="22"/>
      <c r="KZF51" s="22"/>
      <c r="KZG51" s="22"/>
      <c r="KZH51" s="22"/>
      <c r="KZI51" s="22"/>
      <c r="KZJ51" s="22"/>
      <c r="KZK51" s="22"/>
      <c r="KZL51" s="22"/>
      <c r="KZM51" s="22"/>
      <c r="KZN51" s="22"/>
      <c r="KZO51" s="22"/>
      <c r="KZP51" s="22"/>
      <c r="KZQ51" s="22"/>
      <c r="KZR51" s="22"/>
      <c r="KZS51" s="22"/>
      <c r="KZT51" s="22"/>
      <c r="KZU51" s="22"/>
      <c r="KZV51" s="22"/>
      <c r="KZW51" s="22"/>
      <c r="KZX51" s="22"/>
      <c r="KZY51" s="22"/>
      <c r="KZZ51" s="22"/>
      <c r="LAA51" s="22"/>
      <c r="LAB51" s="22"/>
      <c r="LAC51" s="22"/>
      <c r="LAD51" s="22"/>
      <c r="LAE51" s="22"/>
      <c r="LAF51" s="22"/>
      <c r="LAG51" s="22"/>
      <c r="LAH51" s="22"/>
      <c r="LAI51" s="22"/>
      <c r="LAJ51" s="22"/>
      <c r="LAK51" s="22"/>
      <c r="LAL51" s="22"/>
      <c r="LAM51" s="22"/>
      <c r="LAN51" s="22"/>
      <c r="LAO51" s="22"/>
      <c r="LAP51" s="22"/>
      <c r="LAQ51" s="22"/>
      <c r="LAR51" s="22"/>
      <c r="LAS51" s="22"/>
      <c r="LAT51" s="22"/>
      <c r="LAU51" s="22"/>
      <c r="LAV51" s="22"/>
      <c r="LAW51" s="22"/>
      <c r="LAX51" s="22"/>
      <c r="LAY51" s="22"/>
      <c r="LAZ51" s="22"/>
      <c r="LBA51" s="22"/>
      <c r="LBB51" s="22"/>
      <c r="LBC51" s="22"/>
      <c r="LBD51" s="22"/>
      <c r="LBE51" s="22"/>
      <c r="LBF51" s="22"/>
      <c r="LBG51" s="22"/>
      <c r="LBH51" s="22"/>
      <c r="LBI51" s="22"/>
      <c r="LBJ51" s="22"/>
      <c r="LBK51" s="22"/>
      <c r="LBL51" s="22"/>
      <c r="LBM51" s="22"/>
      <c r="LBN51" s="22"/>
      <c r="LBO51" s="22"/>
      <c r="LBP51" s="22"/>
      <c r="LBQ51" s="22"/>
      <c r="LBR51" s="22"/>
      <c r="LBS51" s="22"/>
      <c r="LBT51" s="22"/>
      <c r="LBU51" s="22"/>
      <c r="LBV51" s="22"/>
      <c r="LBW51" s="22"/>
      <c r="LBX51" s="22"/>
      <c r="LBY51" s="22"/>
      <c r="LBZ51" s="22"/>
      <c r="LCA51" s="22"/>
      <c r="LCB51" s="22"/>
      <c r="LCC51" s="22"/>
      <c r="LCD51" s="22"/>
      <c r="LCE51" s="22"/>
      <c r="LCF51" s="22"/>
      <c r="LCG51" s="22"/>
      <c r="LCH51" s="22"/>
      <c r="LCI51" s="22"/>
      <c r="LCJ51" s="22"/>
      <c r="LCK51" s="22"/>
      <c r="LCL51" s="22"/>
      <c r="LCM51" s="22"/>
      <c r="LCN51" s="22"/>
      <c r="LCO51" s="22"/>
      <c r="LCP51" s="22"/>
      <c r="LCQ51" s="22"/>
      <c r="LCR51" s="22"/>
      <c r="LCS51" s="22"/>
      <c r="LCT51" s="22"/>
      <c r="LCU51" s="22"/>
      <c r="LCV51" s="22"/>
      <c r="LCW51" s="22"/>
      <c r="LCX51" s="22"/>
      <c r="LCY51" s="22"/>
      <c r="LCZ51" s="22"/>
      <c r="LDA51" s="22"/>
      <c r="LDB51" s="22"/>
      <c r="LDC51" s="22"/>
      <c r="LDD51" s="22"/>
      <c r="LDE51" s="22"/>
      <c r="LDF51" s="22"/>
      <c r="LDG51" s="22"/>
      <c r="LDH51" s="22"/>
      <c r="LDI51" s="22"/>
      <c r="LDJ51" s="22"/>
      <c r="LDK51" s="22"/>
      <c r="LDL51" s="22"/>
      <c r="LDM51" s="22"/>
      <c r="LDN51" s="22"/>
      <c r="LDO51" s="22"/>
      <c r="LDP51" s="22"/>
      <c r="LDQ51" s="22"/>
      <c r="LDR51" s="22"/>
      <c r="LDS51" s="22"/>
      <c r="LDT51" s="22"/>
      <c r="LDU51" s="22"/>
      <c r="LDV51" s="22"/>
      <c r="LDW51" s="22"/>
      <c r="LDX51" s="22"/>
      <c r="LDY51" s="22"/>
      <c r="LDZ51" s="22"/>
      <c r="LEA51" s="22"/>
      <c r="LEB51" s="22"/>
      <c r="LEC51" s="22"/>
      <c r="LED51" s="22"/>
      <c r="LEE51" s="22"/>
      <c r="LEF51" s="22"/>
      <c r="LEG51" s="22"/>
      <c r="LEH51" s="22"/>
      <c r="LEI51" s="22"/>
      <c r="LEJ51" s="22"/>
      <c r="LEK51" s="22"/>
      <c r="LEL51" s="22"/>
      <c r="LEM51" s="22"/>
      <c r="LEN51" s="22"/>
      <c r="LEO51" s="22"/>
      <c r="LEP51" s="22"/>
      <c r="LEQ51" s="22"/>
      <c r="LER51" s="22"/>
      <c r="LES51" s="22"/>
      <c r="LET51" s="22"/>
      <c r="LEU51" s="22"/>
      <c r="LEV51" s="22"/>
      <c r="LEW51" s="22"/>
      <c r="LEX51" s="22"/>
      <c r="LEY51" s="22"/>
      <c r="LEZ51" s="22"/>
      <c r="LFA51" s="22"/>
      <c r="LFB51" s="22"/>
      <c r="LFC51" s="22"/>
      <c r="LFD51" s="22"/>
      <c r="LFE51" s="22"/>
      <c r="LFF51" s="22"/>
      <c r="LFG51" s="22"/>
      <c r="LFH51" s="22"/>
      <c r="LFI51" s="22"/>
      <c r="LFJ51" s="22"/>
      <c r="LFK51" s="22"/>
      <c r="LFL51" s="22"/>
      <c r="LFM51" s="22"/>
      <c r="LFN51" s="22"/>
      <c r="LFO51" s="22"/>
      <c r="LFP51" s="22"/>
      <c r="LFQ51" s="22"/>
      <c r="LFR51" s="22"/>
      <c r="LFS51" s="22"/>
      <c r="LFT51" s="22"/>
      <c r="LFU51" s="22"/>
      <c r="LFV51" s="22"/>
      <c r="LFW51" s="22"/>
      <c r="LFX51" s="22"/>
      <c r="LFY51" s="22"/>
      <c r="LFZ51" s="22"/>
      <c r="LGA51" s="22"/>
      <c r="LGB51" s="22"/>
      <c r="LGC51" s="22"/>
      <c r="LGD51" s="22"/>
      <c r="LGE51" s="22"/>
      <c r="LGF51" s="22"/>
      <c r="LGG51" s="22"/>
      <c r="LGH51" s="22"/>
      <c r="LGI51" s="22"/>
      <c r="LGJ51" s="22"/>
      <c r="LGK51" s="22"/>
      <c r="LGL51" s="22"/>
      <c r="LGM51" s="22"/>
      <c r="LGN51" s="22"/>
      <c r="LGO51" s="22"/>
      <c r="LGP51" s="22"/>
      <c r="LGQ51" s="22"/>
      <c r="LGR51" s="22"/>
      <c r="LGS51" s="22"/>
      <c r="LGT51" s="22"/>
      <c r="LGU51" s="22"/>
      <c r="LGV51" s="22"/>
      <c r="LGW51" s="22"/>
      <c r="LGX51" s="22"/>
      <c r="LGY51" s="22"/>
      <c r="LGZ51" s="22"/>
      <c r="LHA51" s="22"/>
      <c r="LHB51" s="22"/>
      <c r="LHC51" s="22"/>
      <c r="LHD51" s="22"/>
      <c r="LHE51" s="22"/>
      <c r="LHF51" s="22"/>
      <c r="LHG51" s="22"/>
      <c r="LHH51" s="22"/>
      <c r="LHI51" s="22"/>
      <c r="LHJ51" s="22"/>
      <c r="LHK51" s="22"/>
      <c r="LHL51" s="22"/>
      <c r="LHM51" s="22"/>
      <c r="LHN51" s="22"/>
      <c r="LHO51" s="22"/>
      <c r="LHP51" s="22"/>
      <c r="LHQ51" s="22"/>
      <c r="LHR51" s="22"/>
      <c r="LHS51" s="22"/>
      <c r="LHT51" s="22"/>
      <c r="LHU51" s="22"/>
      <c r="LHV51" s="22"/>
      <c r="LHW51" s="22"/>
      <c r="LHX51" s="22"/>
      <c r="LHY51" s="22"/>
      <c r="LHZ51" s="22"/>
      <c r="LIA51" s="22"/>
      <c r="LIB51" s="22"/>
      <c r="LIC51" s="22"/>
      <c r="LID51" s="22"/>
      <c r="LIE51" s="22"/>
      <c r="LIF51" s="22"/>
      <c r="LIG51" s="22"/>
      <c r="LIH51" s="22"/>
      <c r="LII51" s="22"/>
      <c r="LIJ51" s="22"/>
      <c r="LIK51" s="22"/>
      <c r="LIL51" s="22"/>
      <c r="LIM51" s="22"/>
      <c r="LIN51" s="22"/>
      <c r="LIO51" s="22"/>
      <c r="LIP51" s="22"/>
      <c r="LIQ51" s="22"/>
      <c r="LIR51" s="22"/>
      <c r="LIS51" s="22"/>
      <c r="LIT51" s="22"/>
      <c r="LIU51" s="22"/>
      <c r="LIV51" s="22"/>
      <c r="LIW51" s="22"/>
      <c r="LIX51" s="22"/>
      <c r="LIY51" s="22"/>
      <c r="LIZ51" s="22"/>
      <c r="LJA51" s="22"/>
      <c r="LJB51" s="22"/>
      <c r="LJC51" s="22"/>
      <c r="LJD51" s="22"/>
      <c r="LJE51" s="22"/>
      <c r="LJF51" s="22"/>
      <c r="LJG51" s="22"/>
      <c r="LJH51" s="22"/>
      <c r="LJI51" s="22"/>
      <c r="LJJ51" s="22"/>
      <c r="LJK51" s="22"/>
      <c r="LJL51" s="22"/>
      <c r="LJM51" s="22"/>
      <c r="LJN51" s="22"/>
      <c r="LJO51" s="22"/>
      <c r="LJP51" s="22"/>
      <c r="LJQ51" s="22"/>
      <c r="LJR51" s="22"/>
      <c r="LJS51" s="22"/>
      <c r="LJT51" s="22"/>
      <c r="LJU51" s="22"/>
      <c r="LJV51" s="22"/>
      <c r="LJW51" s="22"/>
      <c r="LJX51" s="22"/>
      <c r="LJY51" s="22"/>
      <c r="LJZ51" s="22"/>
      <c r="LKA51" s="22"/>
      <c r="LKB51" s="22"/>
      <c r="LKC51" s="22"/>
      <c r="LKD51" s="22"/>
      <c r="LKE51" s="22"/>
      <c r="LKF51" s="22"/>
      <c r="LKG51" s="22"/>
      <c r="LKH51" s="22"/>
      <c r="LKI51" s="22"/>
      <c r="LKJ51" s="22"/>
      <c r="LKK51" s="22"/>
      <c r="LKL51" s="22"/>
      <c r="LKM51" s="22"/>
      <c r="LKN51" s="22"/>
      <c r="LKO51" s="22"/>
      <c r="LKP51" s="22"/>
      <c r="LKQ51" s="22"/>
      <c r="LKR51" s="22"/>
      <c r="LKS51" s="22"/>
      <c r="LKT51" s="22"/>
      <c r="LKU51" s="22"/>
      <c r="LKV51" s="22"/>
      <c r="LKW51" s="22"/>
      <c r="LKX51" s="22"/>
      <c r="LKY51" s="22"/>
      <c r="LKZ51" s="22"/>
      <c r="LLA51" s="22"/>
      <c r="LLB51" s="22"/>
      <c r="LLC51" s="22"/>
      <c r="LLD51" s="22"/>
      <c r="LLE51" s="22"/>
      <c r="LLF51" s="22"/>
      <c r="LLG51" s="22"/>
      <c r="LLH51" s="22"/>
      <c r="LLI51" s="22"/>
      <c r="LLJ51" s="22"/>
      <c r="LLK51" s="22"/>
      <c r="LLL51" s="22"/>
      <c r="LLM51" s="22"/>
      <c r="LLN51" s="22"/>
      <c r="LLO51" s="22"/>
      <c r="LLP51" s="22"/>
      <c r="LLQ51" s="22"/>
      <c r="LLR51" s="22"/>
      <c r="LLS51" s="22"/>
      <c r="LLT51" s="22"/>
      <c r="LLU51" s="22"/>
      <c r="LLV51" s="22"/>
      <c r="LLW51" s="22"/>
      <c r="LLX51" s="22"/>
      <c r="LLY51" s="22"/>
      <c r="LLZ51" s="22"/>
      <c r="LMA51" s="22"/>
      <c r="LMB51" s="22"/>
      <c r="LMC51" s="22"/>
      <c r="LMD51" s="22"/>
      <c r="LME51" s="22"/>
      <c r="LMF51" s="22"/>
      <c r="LMG51" s="22"/>
      <c r="LMH51" s="22"/>
      <c r="LMI51" s="22"/>
      <c r="LMJ51" s="22"/>
      <c r="LMK51" s="22"/>
      <c r="LML51" s="22"/>
      <c r="LMM51" s="22"/>
      <c r="LMN51" s="22"/>
      <c r="LMO51" s="22"/>
      <c r="LMP51" s="22"/>
      <c r="LMQ51" s="22"/>
      <c r="LMR51" s="22"/>
      <c r="LMS51" s="22"/>
      <c r="LMT51" s="22"/>
      <c r="LMU51" s="22"/>
      <c r="LMV51" s="22"/>
      <c r="LMW51" s="22"/>
      <c r="LMX51" s="22"/>
      <c r="LMY51" s="22"/>
      <c r="LMZ51" s="22"/>
      <c r="LNA51" s="22"/>
      <c r="LNB51" s="22"/>
      <c r="LNC51" s="22"/>
      <c r="LND51" s="22"/>
      <c r="LNE51" s="22"/>
      <c r="LNF51" s="22"/>
      <c r="LNG51" s="22"/>
      <c r="LNH51" s="22"/>
      <c r="LNI51" s="22"/>
      <c r="LNJ51" s="22"/>
      <c r="LNK51" s="22"/>
      <c r="LNL51" s="22"/>
      <c r="LNM51" s="22"/>
      <c r="LNN51" s="22"/>
      <c r="LNO51" s="22"/>
      <c r="LNP51" s="22"/>
      <c r="LNQ51" s="22"/>
      <c r="LNR51" s="22"/>
      <c r="LNS51" s="22"/>
      <c r="LNT51" s="22"/>
      <c r="LNU51" s="22"/>
      <c r="LNV51" s="22"/>
      <c r="LNW51" s="22"/>
      <c r="LNX51" s="22"/>
      <c r="LNY51" s="22"/>
      <c r="LNZ51" s="22"/>
      <c r="LOA51" s="22"/>
      <c r="LOB51" s="22"/>
      <c r="LOC51" s="22"/>
      <c r="LOD51" s="22"/>
      <c r="LOE51" s="22"/>
      <c r="LOF51" s="22"/>
      <c r="LOG51" s="22"/>
      <c r="LOH51" s="22"/>
      <c r="LOI51" s="22"/>
      <c r="LOJ51" s="22"/>
      <c r="LOK51" s="22"/>
      <c r="LOL51" s="22"/>
      <c r="LOM51" s="22"/>
      <c r="LON51" s="22"/>
      <c r="LOO51" s="22"/>
      <c r="LOP51" s="22"/>
      <c r="LOQ51" s="22"/>
      <c r="LOR51" s="22"/>
      <c r="LOS51" s="22"/>
      <c r="LOT51" s="22"/>
      <c r="LOU51" s="22"/>
      <c r="LOV51" s="22"/>
      <c r="LOW51" s="22"/>
      <c r="LOX51" s="22"/>
      <c r="LOY51" s="22"/>
      <c r="LOZ51" s="22"/>
      <c r="LPA51" s="22"/>
      <c r="LPB51" s="22"/>
      <c r="LPC51" s="22"/>
      <c r="LPD51" s="22"/>
      <c r="LPE51" s="22"/>
      <c r="LPF51" s="22"/>
      <c r="LPG51" s="22"/>
      <c r="LPH51" s="22"/>
      <c r="LPI51" s="22"/>
      <c r="LPJ51" s="22"/>
      <c r="LPK51" s="22"/>
      <c r="LPL51" s="22"/>
      <c r="LPM51" s="22"/>
      <c r="LPN51" s="22"/>
      <c r="LPO51" s="22"/>
      <c r="LPP51" s="22"/>
      <c r="LPQ51" s="22"/>
      <c r="LPR51" s="22"/>
      <c r="LPS51" s="22"/>
      <c r="LPT51" s="22"/>
      <c r="LPU51" s="22"/>
      <c r="LPV51" s="22"/>
      <c r="LPW51" s="22"/>
      <c r="LPX51" s="22"/>
      <c r="LPY51" s="22"/>
      <c r="LPZ51" s="22"/>
      <c r="LQA51" s="22"/>
      <c r="LQB51" s="22"/>
      <c r="LQC51" s="22"/>
      <c r="LQD51" s="22"/>
      <c r="LQE51" s="22"/>
      <c r="LQF51" s="22"/>
      <c r="LQG51" s="22"/>
      <c r="LQH51" s="22"/>
      <c r="LQI51" s="22"/>
      <c r="LQJ51" s="22"/>
      <c r="LQK51" s="22"/>
      <c r="LQL51" s="22"/>
      <c r="LQM51" s="22"/>
      <c r="LQN51" s="22"/>
      <c r="LQO51" s="22"/>
      <c r="LQP51" s="22"/>
      <c r="LQQ51" s="22"/>
      <c r="LQR51" s="22"/>
      <c r="LQS51" s="22"/>
      <c r="LQT51" s="22"/>
      <c r="LQU51" s="22"/>
      <c r="LQV51" s="22"/>
      <c r="LQW51" s="22"/>
      <c r="LQX51" s="22"/>
      <c r="LQY51" s="22"/>
      <c r="LQZ51" s="22"/>
      <c r="LRA51" s="22"/>
      <c r="LRB51" s="22"/>
      <c r="LRC51" s="22"/>
      <c r="LRD51" s="22"/>
      <c r="LRE51" s="22"/>
      <c r="LRF51" s="22"/>
      <c r="LRG51" s="22"/>
      <c r="LRH51" s="22"/>
      <c r="LRI51" s="22"/>
      <c r="LRJ51" s="22"/>
      <c r="LRK51" s="22"/>
      <c r="LRL51" s="22"/>
      <c r="LRM51" s="22"/>
      <c r="LRN51" s="22"/>
      <c r="LRO51" s="22"/>
      <c r="LRP51" s="22"/>
      <c r="LRQ51" s="22"/>
      <c r="LRR51" s="22"/>
      <c r="LRS51" s="22"/>
      <c r="LRT51" s="22"/>
      <c r="LRU51" s="22"/>
      <c r="LRV51" s="22"/>
      <c r="LRW51" s="22"/>
      <c r="LRX51" s="22"/>
      <c r="LRY51" s="22"/>
      <c r="LRZ51" s="22"/>
      <c r="LSA51" s="22"/>
      <c r="LSB51" s="22"/>
      <c r="LSC51" s="22"/>
      <c r="LSD51" s="22"/>
      <c r="LSE51" s="22"/>
      <c r="LSF51" s="22"/>
      <c r="LSG51" s="22"/>
      <c r="LSH51" s="22"/>
      <c r="LSI51" s="22"/>
      <c r="LSJ51" s="22"/>
      <c r="LSK51" s="22"/>
      <c r="LSL51" s="22"/>
      <c r="LSM51" s="22"/>
      <c r="LSN51" s="22"/>
      <c r="LSO51" s="22"/>
      <c r="LSP51" s="22"/>
      <c r="LSQ51" s="22"/>
      <c r="LSR51" s="22"/>
      <c r="LSS51" s="22"/>
      <c r="LST51" s="22"/>
      <c r="LSU51" s="22"/>
      <c r="LSV51" s="22"/>
      <c r="LSW51" s="22"/>
      <c r="LSX51" s="22"/>
      <c r="LSY51" s="22"/>
      <c r="LSZ51" s="22"/>
      <c r="LTA51" s="22"/>
      <c r="LTB51" s="22"/>
      <c r="LTC51" s="22"/>
      <c r="LTD51" s="22"/>
      <c r="LTE51" s="22"/>
      <c r="LTF51" s="22"/>
      <c r="LTG51" s="22"/>
      <c r="LTH51" s="22"/>
      <c r="LTI51" s="22"/>
      <c r="LTJ51" s="22"/>
      <c r="LTK51" s="22"/>
      <c r="LTL51" s="22"/>
      <c r="LTM51" s="22"/>
      <c r="LTN51" s="22"/>
      <c r="LTO51" s="22"/>
      <c r="LTP51" s="22"/>
      <c r="LTQ51" s="22"/>
      <c r="LTR51" s="22"/>
      <c r="LTS51" s="22"/>
      <c r="LTT51" s="22"/>
      <c r="LTU51" s="22"/>
      <c r="LTV51" s="22"/>
      <c r="LTW51" s="22"/>
      <c r="LTX51" s="22"/>
      <c r="LTY51" s="22"/>
      <c r="LTZ51" s="22"/>
      <c r="LUA51" s="22"/>
      <c r="LUB51" s="22"/>
      <c r="LUC51" s="22"/>
      <c r="LUD51" s="22"/>
      <c r="LUE51" s="22"/>
      <c r="LUF51" s="22"/>
      <c r="LUG51" s="22"/>
      <c r="LUH51" s="22"/>
      <c r="LUI51" s="22"/>
      <c r="LUJ51" s="22"/>
      <c r="LUK51" s="22"/>
      <c r="LUL51" s="22"/>
      <c r="LUM51" s="22"/>
      <c r="LUN51" s="22"/>
      <c r="LUO51" s="22"/>
      <c r="LUP51" s="22"/>
      <c r="LUQ51" s="22"/>
      <c r="LUR51" s="22"/>
      <c r="LUS51" s="22"/>
      <c r="LUT51" s="22"/>
      <c r="LUU51" s="22"/>
      <c r="LUV51" s="22"/>
      <c r="LUW51" s="22"/>
      <c r="LUX51" s="22"/>
      <c r="LUY51" s="22"/>
      <c r="LUZ51" s="22"/>
      <c r="LVA51" s="22"/>
      <c r="LVB51" s="22"/>
      <c r="LVC51" s="22"/>
      <c r="LVD51" s="22"/>
      <c r="LVE51" s="22"/>
      <c r="LVF51" s="22"/>
      <c r="LVG51" s="22"/>
      <c r="LVH51" s="22"/>
      <c r="LVI51" s="22"/>
      <c r="LVJ51" s="22"/>
      <c r="LVK51" s="22"/>
      <c r="LVL51" s="22"/>
      <c r="LVM51" s="22"/>
      <c r="LVN51" s="22"/>
      <c r="LVO51" s="22"/>
      <c r="LVP51" s="22"/>
      <c r="LVQ51" s="22"/>
      <c r="LVR51" s="22"/>
      <c r="LVS51" s="22"/>
      <c r="LVT51" s="22"/>
      <c r="LVU51" s="22"/>
      <c r="LVV51" s="22"/>
      <c r="LVW51" s="22"/>
      <c r="LVX51" s="22"/>
      <c r="LVY51" s="22"/>
      <c r="LVZ51" s="22"/>
      <c r="LWA51" s="22"/>
      <c r="LWB51" s="22"/>
      <c r="LWC51" s="22"/>
      <c r="LWD51" s="22"/>
      <c r="LWE51" s="22"/>
      <c r="LWF51" s="22"/>
      <c r="LWG51" s="22"/>
      <c r="LWH51" s="22"/>
      <c r="LWI51" s="22"/>
      <c r="LWJ51" s="22"/>
      <c r="LWK51" s="22"/>
      <c r="LWL51" s="22"/>
      <c r="LWM51" s="22"/>
      <c r="LWN51" s="22"/>
      <c r="LWO51" s="22"/>
      <c r="LWP51" s="22"/>
      <c r="LWQ51" s="22"/>
      <c r="LWR51" s="22"/>
      <c r="LWS51" s="22"/>
      <c r="LWT51" s="22"/>
      <c r="LWU51" s="22"/>
      <c r="LWV51" s="22"/>
      <c r="LWW51" s="22"/>
      <c r="LWX51" s="22"/>
      <c r="LWY51" s="22"/>
      <c r="LWZ51" s="22"/>
      <c r="LXA51" s="22"/>
      <c r="LXB51" s="22"/>
      <c r="LXC51" s="22"/>
      <c r="LXD51" s="22"/>
      <c r="LXE51" s="22"/>
      <c r="LXF51" s="22"/>
      <c r="LXG51" s="22"/>
      <c r="LXH51" s="22"/>
      <c r="LXI51" s="22"/>
      <c r="LXJ51" s="22"/>
      <c r="LXK51" s="22"/>
      <c r="LXL51" s="22"/>
      <c r="LXM51" s="22"/>
      <c r="LXN51" s="22"/>
      <c r="LXO51" s="22"/>
      <c r="LXP51" s="22"/>
      <c r="LXQ51" s="22"/>
      <c r="LXR51" s="22"/>
      <c r="LXS51" s="22"/>
      <c r="LXT51" s="22"/>
      <c r="LXU51" s="22"/>
      <c r="LXV51" s="22"/>
      <c r="LXW51" s="22"/>
      <c r="LXX51" s="22"/>
      <c r="LXY51" s="22"/>
      <c r="LXZ51" s="22"/>
      <c r="LYA51" s="22"/>
      <c r="LYB51" s="22"/>
      <c r="LYC51" s="22"/>
      <c r="LYD51" s="22"/>
      <c r="LYE51" s="22"/>
      <c r="LYF51" s="22"/>
      <c r="LYG51" s="22"/>
      <c r="LYH51" s="22"/>
      <c r="LYI51" s="22"/>
      <c r="LYJ51" s="22"/>
      <c r="LYK51" s="22"/>
      <c r="LYL51" s="22"/>
      <c r="LYM51" s="22"/>
      <c r="LYN51" s="22"/>
      <c r="LYO51" s="22"/>
      <c r="LYP51" s="22"/>
      <c r="LYQ51" s="22"/>
      <c r="LYR51" s="22"/>
      <c r="LYS51" s="22"/>
      <c r="LYT51" s="22"/>
      <c r="LYU51" s="22"/>
      <c r="LYV51" s="22"/>
      <c r="LYW51" s="22"/>
      <c r="LYX51" s="22"/>
      <c r="LYY51" s="22"/>
      <c r="LYZ51" s="22"/>
      <c r="LZA51" s="22"/>
      <c r="LZB51" s="22"/>
      <c r="LZC51" s="22"/>
      <c r="LZD51" s="22"/>
      <c r="LZE51" s="22"/>
      <c r="LZF51" s="22"/>
      <c r="LZG51" s="22"/>
      <c r="LZH51" s="22"/>
      <c r="LZI51" s="22"/>
      <c r="LZJ51" s="22"/>
      <c r="LZK51" s="22"/>
      <c r="LZL51" s="22"/>
      <c r="LZM51" s="22"/>
      <c r="LZN51" s="22"/>
      <c r="LZO51" s="22"/>
      <c r="LZP51" s="22"/>
      <c r="LZQ51" s="22"/>
      <c r="LZR51" s="22"/>
      <c r="LZS51" s="22"/>
      <c r="LZT51" s="22"/>
      <c r="LZU51" s="22"/>
      <c r="LZV51" s="22"/>
      <c r="LZW51" s="22"/>
      <c r="LZX51" s="22"/>
      <c r="LZY51" s="22"/>
      <c r="LZZ51" s="22"/>
      <c r="MAA51" s="22"/>
      <c r="MAB51" s="22"/>
      <c r="MAC51" s="22"/>
      <c r="MAD51" s="22"/>
      <c r="MAE51" s="22"/>
      <c r="MAF51" s="22"/>
      <c r="MAG51" s="22"/>
      <c r="MAH51" s="22"/>
      <c r="MAI51" s="22"/>
      <c r="MAJ51" s="22"/>
      <c r="MAK51" s="22"/>
      <c r="MAL51" s="22"/>
      <c r="MAM51" s="22"/>
      <c r="MAN51" s="22"/>
      <c r="MAO51" s="22"/>
      <c r="MAP51" s="22"/>
      <c r="MAQ51" s="22"/>
      <c r="MAR51" s="22"/>
      <c r="MAS51" s="22"/>
      <c r="MAT51" s="22"/>
      <c r="MAU51" s="22"/>
      <c r="MAV51" s="22"/>
      <c r="MAW51" s="22"/>
      <c r="MAX51" s="22"/>
      <c r="MAY51" s="22"/>
      <c r="MAZ51" s="22"/>
      <c r="MBA51" s="22"/>
      <c r="MBB51" s="22"/>
      <c r="MBC51" s="22"/>
      <c r="MBD51" s="22"/>
      <c r="MBE51" s="22"/>
      <c r="MBF51" s="22"/>
      <c r="MBG51" s="22"/>
      <c r="MBH51" s="22"/>
      <c r="MBI51" s="22"/>
      <c r="MBJ51" s="22"/>
      <c r="MBK51" s="22"/>
      <c r="MBL51" s="22"/>
      <c r="MBM51" s="22"/>
      <c r="MBN51" s="22"/>
      <c r="MBO51" s="22"/>
      <c r="MBP51" s="22"/>
      <c r="MBQ51" s="22"/>
      <c r="MBR51" s="22"/>
      <c r="MBS51" s="22"/>
      <c r="MBT51" s="22"/>
      <c r="MBU51" s="22"/>
      <c r="MBV51" s="22"/>
      <c r="MBW51" s="22"/>
      <c r="MBX51" s="22"/>
      <c r="MBY51" s="22"/>
      <c r="MBZ51" s="22"/>
      <c r="MCA51" s="22"/>
      <c r="MCB51" s="22"/>
      <c r="MCC51" s="22"/>
      <c r="MCD51" s="22"/>
      <c r="MCE51" s="22"/>
      <c r="MCF51" s="22"/>
      <c r="MCG51" s="22"/>
      <c r="MCH51" s="22"/>
      <c r="MCI51" s="22"/>
      <c r="MCJ51" s="22"/>
      <c r="MCK51" s="22"/>
      <c r="MCL51" s="22"/>
      <c r="MCM51" s="22"/>
      <c r="MCN51" s="22"/>
      <c r="MCO51" s="22"/>
      <c r="MCP51" s="22"/>
      <c r="MCQ51" s="22"/>
      <c r="MCR51" s="22"/>
      <c r="MCS51" s="22"/>
      <c r="MCT51" s="22"/>
      <c r="MCU51" s="22"/>
      <c r="MCV51" s="22"/>
      <c r="MCW51" s="22"/>
      <c r="MCX51" s="22"/>
      <c r="MCY51" s="22"/>
      <c r="MCZ51" s="22"/>
      <c r="MDA51" s="22"/>
      <c r="MDB51" s="22"/>
      <c r="MDC51" s="22"/>
      <c r="MDD51" s="22"/>
      <c r="MDE51" s="22"/>
      <c r="MDF51" s="22"/>
      <c r="MDG51" s="22"/>
      <c r="MDH51" s="22"/>
      <c r="MDI51" s="22"/>
      <c r="MDJ51" s="22"/>
      <c r="MDK51" s="22"/>
      <c r="MDL51" s="22"/>
      <c r="MDM51" s="22"/>
      <c r="MDN51" s="22"/>
      <c r="MDO51" s="22"/>
      <c r="MDP51" s="22"/>
      <c r="MDQ51" s="22"/>
      <c r="MDR51" s="22"/>
      <c r="MDS51" s="22"/>
      <c r="MDT51" s="22"/>
      <c r="MDU51" s="22"/>
      <c r="MDV51" s="22"/>
      <c r="MDW51" s="22"/>
      <c r="MDX51" s="22"/>
      <c r="MDY51" s="22"/>
      <c r="MDZ51" s="22"/>
      <c r="MEA51" s="22"/>
      <c r="MEB51" s="22"/>
      <c r="MEC51" s="22"/>
      <c r="MED51" s="22"/>
      <c r="MEE51" s="22"/>
      <c r="MEF51" s="22"/>
      <c r="MEG51" s="22"/>
      <c r="MEH51" s="22"/>
      <c r="MEI51" s="22"/>
      <c r="MEJ51" s="22"/>
      <c r="MEK51" s="22"/>
      <c r="MEL51" s="22"/>
      <c r="MEM51" s="22"/>
      <c r="MEN51" s="22"/>
      <c r="MEO51" s="22"/>
      <c r="MEP51" s="22"/>
      <c r="MEQ51" s="22"/>
      <c r="MER51" s="22"/>
      <c r="MES51" s="22"/>
      <c r="MET51" s="22"/>
      <c r="MEU51" s="22"/>
      <c r="MEV51" s="22"/>
      <c r="MEW51" s="22"/>
      <c r="MEX51" s="22"/>
      <c r="MEY51" s="22"/>
      <c r="MEZ51" s="22"/>
      <c r="MFA51" s="22"/>
      <c r="MFB51" s="22"/>
      <c r="MFC51" s="22"/>
      <c r="MFD51" s="22"/>
      <c r="MFE51" s="22"/>
      <c r="MFF51" s="22"/>
      <c r="MFG51" s="22"/>
      <c r="MFH51" s="22"/>
      <c r="MFI51" s="22"/>
      <c r="MFJ51" s="22"/>
      <c r="MFK51" s="22"/>
      <c r="MFL51" s="22"/>
      <c r="MFM51" s="22"/>
      <c r="MFN51" s="22"/>
      <c r="MFO51" s="22"/>
      <c r="MFP51" s="22"/>
      <c r="MFQ51" s="22"/>
      <c r="MFR51" s="22"/>
      <c r="MFS51" s="22"/>
      <c r="MFT51" s="22"/>
      <c r="MFU51" s="22"/>
      <c r="MFV51" s="22"/>
      <c r="MFW51" s="22"/>
      <c r="MFX51" s="22"/>
      <c r="MFY51" s="22"/>
      <c r="MFZ51" s="22"/>
      <c r="MGA51" s="22"/>
      <c r="MGB51" s="22"/>
      <c r="MGC51" s="22"/>
      <c r="MGD51" s="22"/>
      <c r="MGE51" s="22"/>
      <c r="MGF51" s="22"/>
      <c r="MGG51" s="22"/>
      <c r="MGH51" s="22"/>
      <c r="MGI51" s="22"/>
      <c r="MGJ51" s="22"/>
      <c r="MGK51" s="22"/>
      <c r="MGL51" s="22"/>
      <c r="MGM51" s="22"/>
      <c r="MGN51" s="22"/>
      <c r="MGO51" s="22"/>
      <c r="MGP51" s="22"/>
      <c r="MGQ51" s="22"/>
      <c r="MGR51" s="22"/>
      <c r="MGS51" s="22"/>
      <c r="MGT51" s="22"/>
      <c r="MGU51" s="22"/>
      <c r="MGV51" s="22"/>
      <c r="MGW51" s="22"/>
      <c r="MGX51" s="22"/>
      <c r="MGY51" s="22"/>
      <c r="MGZ51" s="22"/>
      <c r="MHA51" s="22"/>
      <c r="MHB51" s="22"/>
      <c r="MHC51" s="22"/>
      <c r="MHD51" s="22"/>
      <c r="MHE51" s="22"/>
      <c r="MHF51" s="22"/>
      <c r="MHG51" s="22"/>
      <c r="MHH51" s="22"/>
      <c r="MHI51" s="22"/>
      <c r="MHJ51" s="22"/>
      <c r="MHK51" s="22"/>
      <c r="MHL51" s="22"/>
      <c r="MHM51" s="22"/>
      <c r="MHN51" s="22"/>
      <c r="MHO51" s="22"/>
      <c r="MHP51" s="22"/>
      <c r="MHQ51" s="22"/>
      <c r="MHR51" s="22"/>
      <c r="MHS51" s="22"/>
      <c r="MHT51" s="22"/>
      <c r="MHU51" s="22"/>
      <c r="MHV51" s="22"/>
      <c r="MHW51" s="22"/>
      <c r="MHX51" s="22"/>
      <c r="MHY51" s="22"/>
      <c r="MHZ51" s="22"/>
      <c r="MIA51" s="22"/>
      <c r="MIB51" s="22"/>
      <c r="MIC51" s="22"/>
      <c r="MID51" s="22"/>
      <c r="MIE51" s="22"/>
      <c r="MIF51" s="22"/>
      <c r="MIG51" s="22"/>
      <c r="MIH51" s="22"/>
      <c r="MII51" s="22"/>
      <c r="MIJ51" s="22"/>
      <c r="MIK51" s="22"/>
      <c r="MIL51" s="22"/>
      <c r="MIM51" s="22"/>
      <c r="MIN51" s="22"/>
      <c r="MIO51" s="22"/>
      <c r="MIP51" s="22"/>
      <c r="MIQ51" s="22"/>
      <c r="MIR51" s="22"/>
      <c r="MIS51" s="22"/>
      <c r="MIT51" s="22"/>
      <c r="MIU51" s="22"/>
      <c r="MIV51" s="22"/>
      <c r="MIW51" s="22"/>
      <c r="MIX51" s="22"/>
      <c r="MIY51" s="22"/>
      <c r="MIZ51" s="22"/>
      <c r="MJA51" s="22"/>
      <c r="MJB51" s="22"/>
      <c r="MJC51" s="22"/>
      <c r="MJD51" s="22"/>
      <c r="MJE51" s="22"/>
      <c r="MJF51" s="22"/>
      <c r="MJG51" s="22"/>
      <c r="MJH51" s="22"/>
      <c r="MJI51" s="22"/>
      <c r="MJJ51" s="22"/>
      <c r="MJK51" s="22"/>
      <c r="MJL51" s="22"/>
      <c r="MJM51" s="22"/>
      <c r="MJN51" s="22"/>
      <c r="MJO51" s="22"/>
      <c r="MJP51" s="22"/>
      <c r="MJQ51" s="22"/>
      <c r="MJR51" s="22"/>
      <c r="MJS51" s="22"/>
      <c r="MJT51" s="22"/>
      <c r="MJU51" s="22"/>
      <c r="MJV51" s="22"/>
      <c r="MJW51" s="22"/>
      <c r="MJX51" s="22"/>
      <c r="MJY51" s="22"/>
      <c r="MJZ51" s="22"/>
      <c r="MKA51" s="22"/>
      <c r="MKB51" s="22"/>
      <c r="MKC51" s="22"/>
      <c r="MKD51" s="22"/>
      <c r="MKE51" s="22"/>
      <c r="MKF51" s="22"/>
      <c r="MKG51" s="22"/>
      <c r="MKH51" s="22"/>
      <c r="MKI51" s="22"/>
      <c r="MKJ51" s="22"/>
      <c r="MKK51" s="22"/>
      <c r="MKL51" s="22"/>
      <c r="MKM51" s="22"/>
      <c r="MKN51" s="22"/>
      <c r="MKO51" s="22"/>
      <c r="MKP51" s="22"/>
      <c r="MKQ51" s="22"/>
      <c r="MKR51" s="22"/>
      <c r="MKS51" s="22"/>
      <c r="MKT51" s="22"/>
      <c r="MKU51" s="22"/>
      <c r="MKV51" s="22"/>
      <c r="MKW51" s="22"/>
      <c r="MKX51" s="22"/>
      <c r="MKY51" s="22"/>
      <c r="MKZ51" s="22"/>
      <c r="MLA51" s="22"/>
      <c r="MLB51" s="22"/>
      <c r="MLC51" s="22"/>
      <c r="MLD51" s="22"/>
      <c r="MLE51" s="22"/>
      <c r="MLF51" s="22"/>
      <c r="MLG51" s="22"/>
      <c r="MLH51" s="22"/>
      <c r="MLI51" s="22"/>
      <c r="MLJ51" s="22"/>
      <c r="MLK51" s="22"/>
      <c r="MLL51" s="22"/>
      <c r="MLM51" s="22"/>
      <c r="MLN51" s="22"/>
      <c r="MLO51" s="22"/>
      <c r="MLP51" s="22"/>
      <c r="MLQ51" s="22"/>
      <c r="MLR51" s="22"/>
      <c r="MLS51" s="22"/>
      <c r="MLT51" s="22"/>
      <c r="MLU51" s="22"/>
      <c r="MLV51" s="22"/>
      <c r="MLW51" s="22"/>
      <c r="MLX51" s="22"/>
      <c r="MLY51" s="22"/>
      <c r="MLZ51" s="22"/>
      <c r="MMA51" s="22"/>
      <c r="MMB51" s="22"/>
      <c r="MMC51" s="22"/>
      <c r="MMD51" s="22"/>
      <c r="MME51" s="22"/>
      <c r="MMF51" s="22"/>
      <c r="MMG51" s="22"/>
      <c r="MMH51" s="22"/>
      <c r="MMI51" s="22"/>
      <c r="MMJ51" s="22"/>
      <c r="MMK51" s="22"/>
      <c r="MML51" s="22"/>
      <c r="MMM51" s="22"/>
      <c r="MMN51" s="22"/>
      <c r="MMO51" s="22"/>
      <c r="MMP51" s="22"/>
      <c r="MMQ51" s="22"/>
      <c r="MMR51" s="22"/>
      <c r="MMS51" s="22"/>
      <c r="MMT51" s="22"/>
      <c r="MMU51" s="22"/>
      <c r="MMV51" s="22"/>
      <c r="MMW51" s="22"/>
      <c r="MMX51" s="22"/>
      <c r="MMY51" s="22"/>
      <c r="MMZ51" s="22"/>
      <c r="MNA51" s="22"/>
      <c r="MNB51" s="22"/>
      <c r="MNC51" s="22"/>
      <c r="MND51" s="22"/>
      <c r="MNE51" s="22"/>
      <c r="MNF51" s="22"/>
      <c r="MNG51" s="22"/>
      <c r="MNH51" s="22"/>
      <c r="MNI51" s="22"/>
      <c r="MNJ51" s="22"/>
      <c r="MNK51" s="22"/>
      <c r="MNL51" s="22"/>
      <c r="MNM51" s="22"/>
      <c r="MNN51" s="22"/>
      <c r="MNO51" s="22"/>
      <c r="MNP51" s="22"/>
      <c r="MNQ51" s="22"/>
      <c r="MNR51" s="22"/>
      <c r="MNS51" s="22"/>
      <c r="MNT51" s="22"/>
      <c r="MNU51" s="22"/>
      <c r="MNV51" s="22"/>
      <c r="MNW51" s="22"/>
      <c r="MNX51" s="22"/>
      <c r="MNY51" s="22"/>
      <c r="MNZ51" s="22"/>
      <c r="MOA51" s="22"/>
      <c r="MOB51" s="22"/>
      <c r="MOC51" s="22"/>
      <c r="MOD51" s="22"/>
      <c r="MOE51" s="22"/>
      <c r="MOF51" s="22"/>
      <c r="MOG51" s="22"/>
      <c r="MOH51" s="22"/>
      <c r="MOI51" s="22"/>
      <c r="MOJ51" s="22"/>
      <c r="MOK51" s="22"/>
      <c r="MOL51" s="22"/>
      <c r="MOM51" s="22"/>
      <c r="MON51" s="22"/>
      <c r="MOO51" s="22"/>
      <c r="MOP51" s="22"/>
      <c r="MOQ51" s="22"/>
      <c r="MOR51" s="22"/>
      <c r="MOS51" s="22"/>
      <c r="MOT51" s="22"/>
      <c r="MOU51" s="22"/>
      <c r="MOV51" s="22"/>
      <c r="MOW51" s="22"/>
      <c r="MOX51" s="22"/>
      <c r="MOY51" s="22"/>
      <c r="MOZ51" s="22"/>
      <c r="MPA51" s="22"/>
      <c r="MPB51" s="22"/>
      <c r="MPC51" s="22"/>
      <c r="MPD51" s="22"/>
      <c r="MPE51" s="22"/>
      <c r="MPF51" s="22"/>
      <c r="MPG51" s="22"/>
      <c r="MPH51" s="22"/>
      <c r="MPI51" s="22"/>
      <c r="MPJ51" s="22"/>
      <c r="MPK51" s="22"/>
      <c r="MPL51" s="22"/>
      <c r="MPM51" s="22"/>
      <c r="MPN51" s="22"/>
      <c r="MPO51" s="22"/>
      <c r="MPP51" s="22"/>
      <c r="MPQ51" s="22"/>
      <c r="MPR51" s="22"/>
      <c r="MPS51" s="22"/>
      <c r="MPT51" s="22"/>
      <c r="MPU51" s="22"/>
      <c r="MPV51" s="22"/>
      <c r="MPW51" s="22"/>
      <c r="MPX51" s="22"/>
      <c r="MPY51" s="22"/>
      <c r="MPZ51" s="22"/>
      <c r="MQA51" s="22"/>
      <c r="MQB51" s="22"/>
      <c r="MQC51" s="22"/>
      <c r="MQD51" s="22"/>
      <c r="MQE51" s="22"/>
      <c r="MQF51" s="22"/>
      <c r="MQG51" s="22"/>
      <c r="MQH51" s="22"/>
      <c r="MQI51" s="22"/>
      <c r="MQJ51" s="22"/>
      <c r="MQK51" s="22"/>
      <c r="MQL51" s="22"/>
      <c r="MQM51" s="22"/>
      <c r="MQN51" s="22"/>
      <c r="MQO51" s="22"/>
      <c r="MQP51" s="22"/>
      <c r="MQQ51" s="22"/>
      <c r="MQR51" s="22"/>
      <c r="MQS51" s="22"/>
      <c r="MQT51" s="22"/>
      <c r="MQU51" s="22"/>
      <c r="MQV51" s="22"/>
      <c r="MQW51" s="22"/>
      <c r="MQX51" s="22"/>
      <c r="MQY51" s="22"/>
      <c r="MQZ51" s="22"/>
      <c r="MRA51" s="22"/>
      <c r="MRB51" s="22"/>
      <c r="MRC51" s="22"/>
      <c r="MRD51" s="22"/>
      <c r="MRE51" s="22"/>
      <c r="MRF51" s="22"/>
      <c r="MRG51" s="22"/>
      <c r="MRH51" s="22"/>
      <c r="MRI51" s="22"/>
      <c r="MRJ51" s="22"/>
      <c r="MRK51" s="22"/>
      <c r="MRL51" s="22"/>
      <c r="MRM51" s="22"/>
      <c r="MRN51" s="22"/>
      <c r="MRO51" s="22"/>
      <c r="MRP51" s="22"/>
      <c r="MRQ51" s="22"/>
      <c r="MRR51" s="22"/>
      <c r="MRS51" s="22"/>
      <c r="MRT51" s="22"/>
      <c r="MRU51" s="22"/>
      <c r="MRV51" s="22"/>
      <c r="MRW51" s="22"/>
      <c r="MRX51" s="22"/>
      <c r="MRY51" s="22"/>
      <c r="MRZ51" s="22"/>
      <c r="MSA51" s="22"/>
      <c r="MSB51" s="22"/>
      <c r="MSC51" s="22"/>
      <c r="MSD51" s="22"/>
      <c r="MSE51" s="22"/>
      <c r="MSF51" s="22"/>
      <c r="MSG51" s="22"/>
      <c r="MSH51" s="22"/>
      <c r="MSI51" s="22"/>
      <c r="MSJ51" s="22"/>
      <c r="MSK51" s="22"/>
      <c r="MSL51" s="22"/>
      <c r="MSM51" s="22"/>
      <c r="MSN51" s="22"/>
      <c r="MSO51" s="22"/>
      <c r="MSP51" s="22"/>
      <c r="MSQ51" s="22"/>
      <c r="MSR51" s="22"/>
      <c r="MSS51" s="22"/>
      <c r="MST51" s="22"/>
      <c r="MSU51" s="22"/>
      <c r="MSV51" s="22"/>
      <c r="MSW51" s="22"/>
      <c r="MSX51" s="22"/>
      <c r="MSY51" s="22"/>
      <c r="MSZ51" s="22"/>
      <c r="MTA51" s="22"/>
      <c r="MTB51" s="22"/>
      <c r="MTC51" s="22"/>
      <c r="MTD51" s="22"/>
      <c r="MTE51" s="22"/>
      <c r="MTF51" s="22"/>
      <c r="MTG51" s="22"/>
      <c r="MTH51" s="22"/>
      <c r="MTI51" s="22"/>
      <c r="MTJ51" s="22"/>
      <c r="MTK51" s="22"/>
      <c r="MTL51" s="22"/>
      <c r="MTM51" s="22"/>
      <c r="MTN51" s="22"/>
      <c r="MTO51" s="22"/>
      <c r="MTP51" s="22"/>
      <c r="MTQ51" s="22"/>
      <c r="MTR51" s="22"/>
      <c r="MTS51" s="22"/>
      <c r="MTT51" s="22"/>
      <c r="MTU51" s="22"/>
      <c r="MTV51" s="22"/>
      <c r="MTW51" s="22"/>
      <c r="MTX51" s="22"/>
      <c r="MTY51" s="22"/>
      <c r="MTZ51" s="22"/>
      <c r="MUA51" s="22"/>
      <c r="MUB51" s="22"/>
      <c r="MUC51" s="22"/>
      <c r="MUD51" s="22"/>
      <c r="MUE51" s="22"/>
      <c r="MUF51" s="22"/>
      <c r="MUG51" s="22"/>
      <c r="MUH51" s="22"/>
      <c r="MUI51" s="22"/>
      <c r="MUJ51" s="22"/>
      <c r="MUK51" s="22"/>
      <c r="MUL51" s="22"/>
      <c r="MUM51" s="22"/>
      <c r="MUN51" s="22"/>
      <c r="MUO51" s="22"/>
      <c r="MUP51" s="22"/>
      <c r="MUQ51" s="22"/>
      <c r="MUR51" s="22"/>
      <c r="MUS51" s="22"/>
      <c r="MUT51" s="22"/>
      <c r="MUU51" s="22"/>
      <c r="MUV51" s="22"/>
      <c r="MUW51" s="22"/>
      <c r="MUX51" s="22"/>
      <c r="MUY51" s="22"/>
      <c r="MUZ51" s="22"/>
      <c r="MVA51" s="22"/>
      <c r="MVB51" s="22"/>
      <c r="MVC51" s="22"/>
      <c r="MVD51" s="22"/>
      <c r="MVE51" s="22"/>
      <c r="MVF51" s="22"/>
      <c r="MVG51" s="22"/>
      <c r="MVH51" s="22"/>
      <c r="MVI51" s="22"/>
      <c r="MVJ51" s="22"/>
      <c r="MVK51" s="22"/>
      <c r="MVL51" s="22"/>
      <c r="MVM51" s="22"/>
      <c r="MVN51" s="22"/>
      <c r="MVO51" s="22"/>
      <c r="MVP51" s="22"/>
      <c r="MVQ51" s="22"/>
      <c r="MVR51" s="22"/>
      <c r="MVS51" s="22"/>
      <c r="MVT51" s="22"/>
      <c r="MVU51" s="22"/>
      <c r="MVV51" s="22"/>
      <c r="MVW51" s="22"/>
      <c r="MVX51" s="22"/>
      <c r="MVY51" s="22"/>
      <c r="MVZ51" s="22"/>
      <c r="MWA51" s="22"/>
      <c r="MWB51" s="22"/>
      <c r="MWC51" s="22"/>
      <c r="MWD51" s="22"/>
      <c r="MWE51" s="22"/>
      <c r="MWF51" s="22"/>
      <c r="MWG51" s="22"/>
      <c r="MWH51" s="22"/>
      <c r="MWI51" s="22"/>
      <c r="MWJ51" s="22"/>
      <c r="MWK51" s="22"/>
      <c r="MWL51" s="22"/>
      <c r="MWM51" s="22"/>
      <c r="MWN51" s="22"/>
      <c r="MWO51" s="22"/>
      <c r="MWP51" s="22"/>
      <c r="MWQ51" s="22"/>
      <c r="MWR51" s="22"/>
      <c r="MWS51" s="22"/>
      <c r="MWT51" s="22"/>
      <c r="MWU51" s="22"/>
      <c r="MWV51" s="22"/>
      <c r="MWW51" s="22"/>
      <c r="MWX51" s="22"/>
      <c r="MWY51" s="22"/>
      <c r="MWZ51" s="22"/>
      <c r="MXA51" s="22"/>
      <c r="MXB51" s="22"/>
      <c r="MXC51" s="22"/>
      <c r="MXD51" s="22"/>
      <c r="MXE51" s="22"/>
      <c r="MXF51" s="22"/>
      <c r="MXG51" s="22"/>
      <c r="MXH51" s="22"/>
      <c r="MXI51" s="22"/>
      <c r="MXJ51" s="22"/>
      <c r="MXK51" s="22"/>
      <c r="MXL51" s="22"/>
      <c r="MXM51" s="22"/>
      <c r="MXN51" s="22"/>
      <c r="MXO51" s="22"/>
      <c r="MXP51" s="22"/>
      <c r="MXQ51" s="22"/>
      <c r="MXR51" s="22"/>
      <c r="MXS51" s="22"/>
      <c r="MXT51" s="22"/>
      <c r="MXU51" s="22"/>
      <c r="MXV51" s="22"/>
      <c r="MXW51" s="22"/>
      <c r="MXX51" s="22"/>
      <c r="MXY51" s="22"/>
      <c r="MXZ51" s="22"/>
      <c r="MYA51" s="22"/>
      <c r="MYB51" s="22"/>
      <c r="MYC51" s="22"/>
      <c r="MYD51" s="22"/>
      <c r="MYE51" s="22"/>
      <c r="MYF51" s="22"/>
      <c r="MYG51" s="22"/>
      <c r="MYH51" s="22"/>
      <c r="MYI51" s="22"/>
      <c r="MYJ51" s="22"/>
      <c r="MYK51" s="22"/>
      <c r="MYL51" s="22"/>
      <c r="MYM51" s="22"/>
      <c r="MYN51" s="22"/>
      <c r="MYO51" s="22"/>
      <c r="MYP51" s="22"/>
      <c r="MYQ51" s="22"/>
      <c r="MYR51" s="22"/>
      <c r="MYS51" s="22"/>
      <c r="MYT51" s="22"/>
      <c r="MYU51" s="22"/>
      <c r="MYV51" s="22"/>
      <c r="MYW51" s="22"/>
      <c r="MYX51" s="22"/>
      <c r="MYY51" s="22"/>
      <c r="MYZ51" s="22"/>
      <c r="MZA51" s="22"/>
      <c r="MZB51" s="22"/>
      <c r="MZC51" s="22"/>
      <c r="MZD51" s="22"/>
      <c r="MZE51" s="22"/>
      <c r="MZF51" s="22"/>
      <c r="MZG51" s="22"/>
      <c r="MZH51" s="22"/>
      <c r="MZI51" s="22"/>
      <c r="MZJ51" s="22"/>
      <c r="MZK51" s="22"/>
      <c r="MZL51" s="22"/>
      <c r="MZM51" s="22"/>
      <c r="MZN51" s="22"/>
      <c r="MZO51" s="22"/>
      <c r="MZP51" s="22"/>
      <c r="MZQ51" s="22"/>
      <c r="MZR51" s="22"/>
      <c r="MZS51" s="22"/>
      <c r="MZT51" s="22"/>
      <c r="MZU51" s="22"/>
      <c r="MZV51" s="22"/>
      <c r="MZW51" s="22"/>
      <c r="MZX51" s="22"/>
      <c r="MZY51" s="22"/>
      <c r="MZZ51" s="22"/>
      <c r="NAA51" s="22"/>
      <c r="NAB51" s="22"/>
      <c r="NAC51" s="22"/>
      <c r="NAD51" s="22"/>
      <c r="NAE51" s="22"/>
      <c r="NAF51" s="22"/>
      <c r="NAG51" s="22"/>
      <c r="NAH51" s="22"/>
      <c r="NAI51" s="22"/>
      <c r="NAJ51" s="22"/>
      <c r="NAK51" s="22"/>
      <c r="NAL51" s="22"/>
      <c r="NAM51" s="22"/>
      <c r="NAN51" s="22"/>
      <c r="NAO51" s="22"/>
      <c r="NAP51" s="22"/>
      <c r="NAQ51" s="22"/>
      <c r="NAR51" s="22"/>
      <c r="NAS51" s="22"/>
      <c r="NAT51" s="22"/>
      <c r="NAU51" s="22"/>
      <c r="NAV51" s="22"/>
      <c r="NAW51" s="22"/>
      <c r="NAX51" s="22"/>
      <c r="NAY51" s="22"/>
      <c r="NAZ51" s="22"/>
      <c r="NBA51" s="22"/>
      <c r="NBB51" s="22"/>
      <c r="NBC51" s="22"/>
      <c r="NBD51" s="22"/>
      <c r="NBE51" s="22"/>
      <c r="NBF51" s="22"/>
      <c r="NBG51" s="22"/>
      <c r="NBH51" s="22"/>
      <c r="NBI51" s="22"/>
      <c r="NBJ51" s="22"/>
      <c r="NBK51" s="22"/>
      <c r="NBL51" s="22"/>
      <c r="NBM51" s="22"/>
      <c r="NBN51" s="22"/>
      <c r="NBO51" s="22"/>
      <c r="NBP51" s="22"/>
      <c r="NBQ51" s="22"/>
      <c r="NBR51" s="22"/>
      <c r="NBS51" s="22"/>
      <c r="NBT51" s="22"/>
      <c r="NBU51" s="22"/>
      <c r="NBV51" s="22"/>
      <c r="NBW51" s="22"/>
      <c r="NBX51" s="22"/>
      <c r="NBY51" s="22"/>
      <c r="NBZ51" s="22"/>
      <c r="NCA51" s="22"/>
      <c r="NCB51" s="22"/>
      <c r="NCC51" s="22"/>
      <c r="NCD51" s="22"/>
      <c r="NCE51" s="22"/>
      <c r="NCF51" s="22"/>
      <c r="NCG51" s="22"/>
      <c r="NCH51" s="22"/>
      <c r="NCI51" s="22"/>
      <c r="NCJ51" s="22"/>
      <c r="NCK51" s="22"/>
      <c r="NCL51" s="22"/>
      <c r="NCM51" s="22"/>
      <c r="NCN51" s="22"/>
      <c r="NCO51" s="22"/>
      <c r="NCP51" s="22"/>
      <c r="NCQ51" s="22"/>
      <c r="NCR51" s="22"/>
      <c r="NCS51" s="22"/>
      <c r="NCT51" s="22"/>
      <c r="NCU51" s="22"/>
      <c r="NCV51" s="22"/>
      <c r="NCW51" s="22"/>
      <c r="NCX51" s="22"/>
      <c r="NCY51" s="22"/>
      <c r="NCZ51" s="22"/>
      <c r="NDA51" s="22"/>
      <c r="NDB51" s="22"/>
      <c r="NDC51" s="22"/>
      <c r="NDD51" s="22"/>
      <c r="NDE51" s="22"/>
      <c r="NDF51" s="22"/>
      <c r="NDG51" s="22"/>
      <c r="NDH51" s="22"/>
      <c r="NDI51" s="22"/>
      <c r="NDJ51" s="22"/>
      <c r="NDK51" s="22"/>
      <c r="NDL51" s="22"/>
      <c r="NDM51" s="22"/>
      <c r="NDN51" s="22"/>
      <c r="NDO51" s="22"/>
      <c r="NDP51" s="22"/>
      <c r="NDQ51" s="22"/>
      <c r="NDR51" s="22"/>
      <c r="NDS51" s="22"/>
      <c r="NDT51" s="22"/>
      <c r="NDU51" s="22"/>
      <c r="NDV51" s="22"/>
      <c r="NDW51" s="22"/>
      <c r="NDX51" s="22"/>
      <c r="NDY51" s="22"/>
      <c r="NDZ51" s="22"/>
      <c r="NEA51" s="22"/>
      <c r="NEB51" s="22"/>
      <c r="NEC51" s="22"/>
      <c r="NED51" s="22"/>
      <c r="NEE51" s="22"/>
      <c r="NEF51" s="22"/>
      <c r="NEG51" s="22"/>
      <c r="NEH51" s="22"/>
      <c r="NEI51" s="22"/>
      <c r="NEJ51" s="22"/>
      <c r="NEK51" s="22"/>
      <c r="NEL51" s="22"/>
      <c r="NEM51" s="22"/>
      <c r="NEN51" s="22"/>
      <c r="NEO51" s="22"/>
      <c r="NEP51" s="22"/>
      <c r="NEQ51" s="22"/>
      <c r="NER51" s="22"/>
      <c r="NES51" s="22"/>
      <c r="NET51" s="22"/>
      <c r="NEU51" s="22"/>
      <c r="NEV51" s="22"/>
      <c r="NEW51" s="22"/>
      <c r="NEX51" s="22"/>
      <c r="NEY51" s="22"/>
      <c r="NEZ51" s="22"/>
      <c r="NFA51" s="22"/>
      <c r="NFB51" s="22"/>
      <c r="NFC51" s="22"/>
      <c r="NFD51" s="22"/>
      <c r="NFE51" s="22"/>
      <c r="NFF51" s="22"/>
      <c r="NFG51" s="22"/>
      <c r="NFH51" s="22"/>
      <c r="NFI51" s="22"/>
      <c r="NFJ51" s="22"/>
      <c r="NFK51" s="22"/>
      <c r="NFL51" s="22"/>
      <c r="NFM51" s="22"/>
      <c r="NFN51" s="22"/>
      <c r="NFO51" s="22"/>
      <c r="NFP51" s="22"/>
      <c r="NFQ51" s="22"/>
      <c r="NFR51" s="22"/>
      <c r="NFS51" s="22"/>
      <c r="NFT51" s="22"/>
      <c r="NFU51" s="22"/>
      <c r="NFV51" s="22"/>
      <c r="NFW51" s="22"/>
      <c r="NFX51" s="22"/>
      <c r="NFY51" s="22"/>
      <c r="NFZ51" s="22"/>
      <c r="NGA51" s="22"/>
      <c r="NGB51" s="22"/>
      <c r="NGC51" s="22"/>
      <c r="NGD51" s="22"/>
      <c r="NGE51" s="22"/>
      <c r="NGF51" s="22"/>
      <c r="NGG51" s="22"/>
      <c r="NGH51" s="22"/>
      <c r="NGI51" s="22"/>
      <c r="NGJ51" s="22"/>
      <c r="NGK51" s="22"/>
      <c r="NGL51" s="22"/>
      <c r="NGM51" s="22"/>
      <c r="NGN51" s="22"/>
      <c r="NGO51" s="22"/>
      <c r="NGP51" s="22"/>
      <c r="NGQ51" s="22"/>
      <c r="NGR51" s="22"/>
      <c r="NGS51" s="22"/>
      <c r="NGT51" s="22"/>
      <c r="NGU51" s="22"/>
      <c r="NGV51" s="22"/>
      <c r="NGW51" s="22"/>
      <c r="NGX51" s="22"/>
      <c r="NGY51" s="22"/>
      <c r="NGZ51" s="22"/>
      <c r="NHA51" s="22"/>
      <c r="NHB51" s="22"/>
      <c r="NHC51" s="22"/>
      <c r="NHD51" s="22"/>
      <c r="NHE51" s="22"/>
      <c r="NHF51" s="22"/>
      <c r="NHG51" s="22"/>
      <c r="NHH51" s="22"/>
      <c r="NHI51" s="22"/>
      <c r="NHJ51" s="22"/>
      <c r="NHK51" s="22"/>
      <c r="NHL51" s="22"/>
      <c r="NHM51" s="22"/>
      <c r="NHN51" s="22"/>
      <c r="NHO51" s="22"/>
      <c r="NHP51" s="22"/>
      <c r="NHQ51" s="22"/>
      <c r="NHR51" s="22"/>
      <c r="NHS51" s="22"/>
      <c r="NHT51" s="22"/>
      <c r="NHU51" s="22"/>
      <c r="NHV51" s="22"/>
      <c r="NHW51" s="22"/>
      <c r="NHX51" s="22"/>
      <c r="NHY51" s="22"/>
      <c r="NHZ51" s="22"/>
      <c r="NIA51" s="22"/>
      <c r="NIB51" s="22"/>
      <c r="NIC51" s="22"/>
      <c r="NID51" s="22"/>
      <c r="NIE51" s="22"/>
      <c r="NIF51" s="22"/>
      <c r="NIG51" s="22"/>
      <c r="NIH51" s="22"/>
      <c r="NII51" s="22"/>
      <c r="NIJ51" s="22"/>
      <c r="NIK51" s="22"/>
      <c r="NIL51" s="22"/>
      <c r="NIM51" s="22"/>
      <c r="NIN51" s="22"/>
      <c r="NIO51" s="22"/>
      <c r="NIP51" s="22"/>
      <c r="NIQ51" s="22"/>
      <c r="NIR51" s="22"/>
      <c r="NIS51" s="22"/>
      <c r="NIT51" s="22"/>
      <c r="NIU51" s="22"/>
      <c r="NIV51" s="22"/>
      <c r="NIW51" s="22"/>
      <c r="NIX51" s="22"/>
      <c r="NIY51" s="22"/>
      <c r="NIZ51" s="22"/>
      <c r="NJA51" s="22"/>
      <c r="NJB51" s="22"/>
      <c r="NJC51" s="22"/>
      <c r="NJD51" s="22"/>
      <c r="NJE51" s="22"/>
      <c r="NJF51" s="22"/>
      <c r="NJG51" s="22"/>
      <c r="NJH51" s="22"/>
      <c r="NJI51" s="22"/>
      <c r="NJJ51" s="22"/>
      <c r="NJK51" s="22"/>
      <c r="NJL51" s="22"/>
      <c r="NJM51" s="22"/>
      <c r="NJN51" s="22"/>
      <c r="NJO51" s="22"/>
      <c r="NJP51" s="22"/>
      <c r="NJQ51" s="22"/>
      <c r="NJR51" s="22"/>
      <c r="NJS51" s="22"/>
      <c r="NJT51" s="22"/>
      <c r="NJU51" s="22"/>
      <c r="NJV51" s="22"/>
      <c r="NJW51" s="22"/>
      <c r="NJX51" s="22"/>
      <c r="NJY51" s="22"/>
      <c r="NJZ51" s="22"/>
      <c r="NKA51" s="22"/>
      <c r="NKB51" s="22"/>
      <c r="NKC51" s="22"/>
      <c r="NKD51" s="22"/>
      <c r="NKE51" s="22"/>
      <c r="NKF51" s="22"/>
      <c r="NKG51" s="22"/>
      <c r="NKH51" s="22"/>
      <c r="NKI51" s="22"/>
      <c r="NKJ51" s="22"/>
      <c r="NKK51" s="22"/>
      <c r="NKL51" s="22"/>
      <c r="NKM51" s="22"/>
      <c r="NKN51" s="22"/>
      <c r="NKO51" s="22"/>
      <c r="NKP51" s="22"/>
      <c r="NKQ51" s="22"/>
      <c r="NKR51" s="22"/>
      <c r="NKS51" s="22"/>
      <c r="NKT51" s="22"/>
      <c r="NKU51" s="22"/>
      <c r="NKV51" s="22"/>
      <c r="NKW51" s="22"/>
      <c r="NKX51" s="22"/>
      <c r="NKY51" s="22"/>
      <c r="NKZ51" s="22"/>
      <c r="NLA51" s="22"/>
      <c r="NLB51" s="22"/>
      <c r="NLC51" s="22"/>
      <c r="NLD51" s="22"/>
      <c r="NLE51" s="22"/>
      <c r="NLF51" s="22"/>
      <c r="NLG51" s="22"/>
      <c r="NLH51" s="22"/>
      <c r="NLI51" s="22"/>
      <c r="NLJ51" s="22"/>
      <c r="NLK51" s="22"/>
      <c r="NLL51" s="22"/>
      <c r="NLM51" s="22"/>
      <c r="NLN51" s="22"/>
      <c r="NLO51" s="22"/>
      <c r="NLP51" s="22"/>
      <c r="NLQ51" s="22"/>
      <c r="NLR51" s="22"/>
      <c r="NLS51" s="22"/>
      <c r="NLT51" s="22"/>
      <c r="NLU51" s="22"/>
      <c r="NLV51" s="22"/>
      <c r="NLW51" s="22"/>
      <c r="NLX51" s="22"/>
      <c r="NLY51" s="22"/>
      <c r="NLZ51" s="22"/>
      <c r="NMA51" s="22"/>
      <c r="NMB51" s="22"/>
      <c r="NMC51" s="22"/>
      <c r="NMD51" s="22"/>
      <c r="NME51" s="22"/>
      <c r="NMF51" s="22"/>
      <c r="NMG51" s="22"/>
      <c r="NMH51" s="22"/>
      <c r="NMI51" s="22"/>
      <c r="NMJ51" s="22"/>
      <c r="NMK51" s="22"/>
      <c r="NML51" s="22"/>
      <c r="NMM51" s="22"/>
      <c r="NMN51" s="22"/>
      <c r="NMO51" s="22"/>
      <c r="NMP51" s="22"/>
      <c r="NMQ51" s="22"/>
      <c r="NMR51" s="22"/>
      <c r="NMS51" s="22"/>
      <c r="NMT51" s="22"/>
      <c r="NMU51" s="22"/>
      <c r="NMV51" s="22"/>
      <c r="NMW51" s="22"/>
      <c r="NMX51" s="22"/>
      <c r="NMY51" s="22"/>
      <c r="NMZ51" s="22"/>
      <c r="NNA51" s="22"/>
      <c r="NNB51" s="22"/>
      <c r="NNC51" s="22"/>
      <c r="NND51" s="22"/>
      <c r="NNE51" s="22"/>
      <c r="NNF51" s="22"/>
      <c r="NNG51" s="22"/>
      <c r="NNH51" s="22"/>
      <c r="NNI51" s="22"/>
      <c r="NNJ51" s="22"/>
      <c r="NNK51" s="22"/>
      <c r="NNL51" s="22"/>
      <c r="NNM51" s="22"/>
      <c r="NNN51" s="22"/>
      <c r="NNO51" s="22"/>
      <c r="NNP51" s="22"/>
      <c r="NNQ51" s="22"/>
      <c r="NNR51" s="22"/>
      <c r="NNS51" s="22"/>
      <c r="NNT51" s="22"/>
      <c r="NNU51" s="22"/>
      <c r="NNV51" s="22"/>
      <c r="NNW51" s="22"/>
      <c r="NNX51" s="22"/>
      <c r="NNY51" s="22"/>
      <c r="NNZ51" s="22"/>
      <c r="NOA51" s="22"/>
      <c r="NOB51" s="22"/>
      <c r="NOC51" s="22"/>
      <c r="NOD51" s="22"/>
      <c r="NOE51" s="22"/>
      <c r="NOF51" s="22"/>
      <c r="NOG51" s="22"/>
      <c r="NOH51" s="22"/>
      <c r="NOI51" s="22"/>
      <c r="NOJ51" s="22"/>
      <c r="NOK51" s="22"/>
      <c r="NOL51" s="22"/>
      <c r="NOM51" s="22"/>
      <c r="NON51" s="22"/>
      <c r="NOO51" s="22"/>
      <c r="NOP51" s="22"/>
      <c r="NOQ51" s="22"/>
      <c r="NOR51" s="22"/>
      <c r="NOS51" s="22"/>
      <c r="NOT51" s="22"/>
      <c r="NOU51" s="22"/>
      <c r="NOV51" s="22"/>
      <c r="NOW51" s="22"/>
      <c r="NOX51" s="22"/>
      <c r="NOY51" s="22"/>
      <c r="NOZ51" s="22"/>
      <c r="NPA51" s="22"/>
      <c r="NPB51" s="22"/>
      <c r="NPC51" s="22"/>
      <c r="NPD51" s="22"/>
      <c r="NPE51" s="22"/>
      <c r="NPF51" s="22"/>
      <c r="NPG51" s="22"/>
      <c r="NPH51" s="22"/>
      <c r="NPI51" s="22"/>
      <c r="NPJ51" s="22"/>
      <c r="NPK51" s="22"/>
      <c r="NPL51" s="22"/>
      <c r="NPM51" s="22"/>
      <c r="NPN51" s="22"/>
      <c r="NPO51" s="22"/>
      <c r="NPP51" s="22"/>
      <c r="NPQ51" s="22"/>
      <c r="NPR51" s="22"/>
      <c r="NPS51" s="22"/>
      <c r="NPT51" s="22"/>
      <c r="NPU51" s="22"/>
      <c r="NPV51" s="22"/>
      <c r="NPW51" s="22"/>
      <c r="NPX51" s="22"/>
      <c r="NPY51" s="22"/>
      <c r="NPZ51" s="22"/>
      <c r="NQA51" s="22"/>
      <c r="NQB51" s="22"/>
      <c r="NQC51" s="22"/>
      <c r="NQD51" s="22"/>
      <c r="NQE51" s="22"/>
      <c r="NQF51" s="22"/>
      <c r="NQG51" s="22"/>
      <c r="NQH51" s="22"/>
      <c r="NQI51" s="22"/>
      <c r="NQJ51" s="22"/>
      <c r="NQK51" s="22"/>
      <c r="NQL51" s="22"/>
      <c r="NQM51" s="22"/>
      <c r="NQN51" s="22"/>
      <c r="NQO51" s="22"/>
      <c r="NQP51" s="22"/>
      <c r="NQQ51" s="22"/>
      <c r="NQR51" s="22"/>
      <c r="NQS51" s="22"/>
      <c r="NQT51" s="22"/>
      <c r="NQU51" s="22"/>
      <c r="NQV51" s="22"/>
      <c r="NQW51" s="22"/>
      <c r="NQX51" s="22"/>
      <c r="NQY51" s="22"/>
      <c r="NQZ51" s="22"/>
      <c r="NRA51" s="22"/>
      <c r="NRB51" s="22"/>
      <c r="NRC51" s="22"/>
      <c r="NRD51" s="22"/>
      <c r="NRE51" s="22"/>
      <c r="NRF51" s="22"/>
      <c r="NRG51" s="22"/>
      <c r="NRH51" s="22"/>
      <c r="NRI51" s="22"/>
      <c r="NRJ51" s="22"/>
      <c r="NRK51" s="22"/>
      <c r="NRL51" s="22"/>
      <c r="NRM51" s="22"/>
      <c r="NRN51" s="22"/>
      <c r="NRO51" s="22"/>
      <c r="NRP51" s="22"/>
      <c r="NRQ51" s="22"/>
      <c r="NRR51" s="22"/>
      <c r="NRS51" s="22"/>
      <c r="NRT51" s="22"/>
      <c r="NRU51" s="22"/>
      <c r="NRV51" s="22"/>
      <c r="NRW51" s="22"/>
      <c r="NRX51" s="22"/>
      <c r="NRY51" s="22"/>
      <c r="NRZ51" s="22"/>
      <c r="NSA51" s="22"/>
      <c r="NSB51" s="22"/>
      <c r="NSC51" s="22"/>
      <c r="NSD51" s="22"/>
      <c r="NSE51" s="22"/>
      <c r="NSF51" s="22"/>
      <c r="NSG51" s="22"/>
      <c r="NSH51" s="22"/>
      <c r="NSI51" s="22"/>
      <c r="NSJ51" s="22"/>
      <c r="NSK51" s="22"/>
      <c r="NSL51" s="22"/>
      <c r="NSM51" s="22"/>
      <c r="NSN51" s="22"/>
      <c r="NSO51" s="22"/>
      <c r="NSP51" s="22"/>
      <c r="NSQ51" s="22"/>
      <c r="NSR51" s="22"/>
      <c r="NSS51" s="22"/>
      <c r="NST51" s="22"/>
      <c r="NSU51" s="22"/>
      <c r="NSV51" s="22"/>
      <c r="NSW51" s="22"/>
      <c r="NSX51" s="22"/>
      <c r="NSY51" s="22"/>
      <c r="NSZ51" s="22"/>
      <c r="NTA51" s="22"/>
      <c r="NTB51" s="22"/>
      <c r="NTC51" s="22"/>
      <c r="NTD51" s="22"/>
      <c r="NTE51" s="22"/>
      <c r="NTF51" s="22"/>
      <c r="NTG51" s="22"/>
      <c r="NTH51" s="22"/>
      <c r="NTI51" s="22"/>
      <c r="NTJ51" s="22"/>
      <c r="NTK51" s="22"/>
      <c r="NTL51" s="22"/>
      <c r="NTM51" s="22"/>
      <c r="NTN51" s="22"/>
      <c r="NTO51" s="22"/>
      <c r="NTP51" s="22"/>
      <c r="NTQ51" s="22"/>
      <c r="NTR51" s="22"/>
      <c r="NTS51" s="22"/>
      <c r="NTT51" s="22"/>
      <c r="NTU51" s="22"/>
      <c r="NTV51" s="22"/>
      <c r="NTW51" s="22"/>
      <c r="NTX51" s="22"/>
      <c r="NTY51" s="22"/>
      <c r="NTZ51" s="22"/>
      <c r="NUA51" s="22"/>
      <c r="NUB51" s="22"/>
      <c r="NUC51" s="22"/>
      <c r="NUD51" s="22"/>
      <c r="NUE51" s="22"/>
      <c r="NUF51" s="22"/>
      <c r="NUG51" s="22"/>
      <c r="NUH51" s="22"/>
      <c r="NUI51" s="22"/>
      <c r="NUJ51" s="22"/>
      <c r="NUK51" s="22"/>
      <c r="NUL51" s="22"/>
      <c r="NUM51" s="22"/>
      <c r="NUN51" s="22"/>
      <c r="NUO51" s="22"/>
      <c r="NUP51" s="22"/>
      <c r="NUQ51" s="22"/>
      <c r="NUR51" s="22"/>
      <c r="NUS51" s="22"/>
      <c r="NUT51" s="22"/>
      <c r="NUU51" s="22"/>
      <c r="NUV51" s="22"/>
      <c r="NUW51" s="22"/>
      <c r="NUX51" s="22"/>
      <c r="NUY51" s="22"/>
      <c r="NUZ51" s="22"/>
      <c r="NVA51" s="22"/>
      <c r="NVB51" s="22"/>
      <c r="NVC51" s="22"/>
      <c r="NVD51" s="22"/>
      <c r="NVE51" s="22"/>
      <c r="NVF51" s="22"/>
      <c r="NVG51" s="22"/>
      <c r="NVH51" s="22"/>
      <c r="NVI51" s="22"/>
      <c r="NVJ51" s="22"/>
      <c r="NVK51" s="22"/>
      <c r="NVL51" s="22"/>
      <c r="NVM51" s="22"/>
      <c r="NVN51" s="22"/>
      <c r="NVO51" s="22"/>
      <c r="NVP51" s="22"/>
      <c r="NVQ51" s="22"/>
      <c r="NVR51" s="22"/>
      <c r="NVS51" s="22"/>
      <c r="NVT51" s="22"/>
      <c r="NVU51" s="22"/>
      <c r="NVV51" s="22"/>
      <c r="NVW51" s="22"/>
      <c r="NVX51" s="22"/>
      <c r="NVY51" s="22"/>
      <c r="NVZ51" s="22"/>
      <c r="NWA51" s="22"/>
      <c r="NWB51" s="22"/>
      <c r="NWC51" s="22"/>
      <c r="NWD51" s="22"/>
      <c r="NWE51" s="22"/>
      <c r="NWF51" s="22"/>
      <c r="NWG51" s="22"/>
      <c r="NWH51" s="22"/>
      <c r="NWI51" s="22"/>
      <c r="NWJ51" s="22"/>
      <c r="NWK51" s="22"/>
      <c r="NWL51" s="22"/>
      <c r="NWM51" s="22"/>
      <c r="NWN51" s="22"/>
      <c r="NWO51" s="22"/>
      <c r="NWP51" s="22"/>
      <c r="NWQ51" s="22"/>
      <c r="NWR51" s="22"/>
      <c r="NWS51" s="22"/>
      <c r="NWT51" s="22"/>
      <c r="NWU51" s="22"/>
      <c r="NWV51" s="22"/>
      <c r="NWW51" s="22"/>
      <c r="NWX51" s="22"/>
      <c r="NWY51" s="22"/>
      <c r="NWZ51" s="22"/>
      <c r="NXA51" s="22"/>
      <c r="NXB51" s="22"/>
      <c r="NXC51" s="22"/>
      <c r="NXD51" s="22"/>
      <c r="NXE51" s="22"/>
      <c r="NXF51" s="22"/>
      <c r="NXG51" s="22"/>
      <c r="NXH51" s="22"/>
      <c r="NXI51" s="22"/>
      <c r="NXJ51" s="22"/>
      <c r="NXK51" s="22"/>
      <c r="NXL51" s="22"/>
      <c r="NXM51" s="22"/>
      <c r="NXN51" s="22"/>
      <c r="NXO51" s="22"/>
      <c r="NXP51" s="22"/>
      <c r="NXQ51" s="22"/>
      <c r="NXR51" s="22"/>
      <c r="NXS51" s="22"/>
      <c r="NXT51" s="22"/>
      <c r="NXU51" s="22"/>
      <c r="NXV51" s="22"/>
      <c r="NXW51" s="22"/>
      <c r="NXX51" s="22"/>
      <c r="NXY51" s="22"/>
      <c r="NXZ51" s="22"/>
      <c r="NYA51" s="22"/>
      <c r="NYB51" s="22"/>
      <c r="NYC51" s="22"/>
      <c r="NYD51" s="22"/>
      <c r="NYE51" s="22"/>
      <c r="NYF51" s="22"/>
      <c r="NYG51" s="22"/>
      <c r="NYH51" s="22"/>
      <c r="NYI51" s="22"/>
      <c r="NYJ51" s="22"/>
      <c r="NYK51" s="22"/>
      <c r="NYL51" s="22"/>
      <c r="NYM51" s="22"/>
      <c r="NYN51" s="22"/>
      <c r="NYO51" s="22"/>
      <c r="NYP51" s="22"/>
      <c r="NYQ51" s="22"/>
      <c r="NYR51" s="22"/>
      <c r="NYS51" s="22"/>
      <c r="NYT51" s="22"/>
      <c r="NYU51" s="22"/>
      <c r="NYV51" s="22"/>
      <c r="NYW51" s="22"/>
      <c r="NYX51" s="22"/>
      <c r="NYY51" s="22"/>
      <c r="NYZ51" s="22"/>
      <c r="NZA51" s="22"/>
      <c r="NZB51" s="22"/>
      <c r="NZC51" s="22"/>
      <c r="NZD51" s="22"/>
      <c r="NZE51" s="22"/>
      <c r="NZF51" s="22"/>
      <c r="NZG51" s="22"/>
      <c r="NZH51" s="22"/>
      <c r="NZI51" s="22"/>
      <c r="NZJ51" s="22"/>
      <c r="NZK51" s="22"/>
      <c r="NZL51" s="22"/>
      <c r="NZM51" s="22"/>
      <c r="NZN51" s="22"/>
      <c r="NZO51" s="22"/>
      <c r="NZP51" s="22"/>
      <c r="NZQ51" s="22"/>
      <c r="NZR51" s="22"/>
      <c r="NZS51" s="22"/>
      <c r="NZT51" s="22"/>
      <c r="NZU51" s="22"/>
      <c r="NZV51" s="22"/>
      <c r="NZW51" s="22"/>
      <c r="NZX51" s="22"/>
      <c r="NZY51" s="22"/>
      <c r="NZZ51" s="22"/>
      <c r="OAA51" s="22"/>
      <c r="OAB51" s="22"/>
      <c r="OAC51" s="22"/>
      <c r="OAD51" s="22"/>
      <c r="OAE51" s="22"/>
      <c r="OAF51" s="22"/>
      <c r="OAG51" s="22"/>
      <c r="OAH51" s="22"/>
      <c r="OAI51" s="22"/>
      <c r="OAJ51" s="22"/>
      <c r="OAK51" s="22"/>
      <c r="OAL51" s="22"/>
      <c r="OAM51" s="22"/>
      <c r="OAN51" s="22"/>
      <c r="OAO51" s="22"/>
      <c r="OAP51" s="22"/>
      <c r="OAQ51" s="22"/>
      <c r="OAR51" s="22"/>
      <c r="OAS51" s="22"/>
      <c r="OAT51" s="22"/>
      <c r="OAU51" s="22"/>
      <c r="OAV51" s="22"/>
      <c r="OAW51" s="22"/>
      <c r="OAX51" s="22"/>
      <c r="OAY51" s="22"/>
      <c r="OAZ51" s="22"/>
      <c r="OBA51" s="22"/>
      <c r="OBB51" s="22"/>
      <c r="OBC51" s="22"/>
      <c r="OBD51" s="22"/>
      <c r="OBE51" s="22"/>
      <c r="OBF51" s="22"/>
      <c r="OBG51" s="22"/>
      <c r="OBH51" s="22"/>
      <c r="OBI51" s="22"/>
      <c r="OBJ51" s="22"/>
      <c r="OBK51" s="22"/>
      <c r="OBL51" s="22"/>
      <c r="OBM51" s="22"/>
      <c r="OBN51" s="22"/>
      <c r="OBO51" s="22"/>
      <c r="OBP51" s="22"/>
      <c r="OBQ51" s="22"/>
      <c r="OBR51" s="22"/>
      <c r="OBS51" s="22"/>
      <c r="OBT51" s="22"/>
      <c r="OBU51" s="22"/>
      <c r="OBV51" s="22"/>
      <c r="OBW51" s="22"/>
      <c r="OBX51" s="22"/>
      <c r="OBY51" s="22"/>
      <c r="OBZ51" s="22"/>
      <c r="OCA51" s="22"/>
      <c r="OCB51" s="22"/>
      <c r="OCC51" s="22"/>
      <c r="OCD51" s="22"/>
      <c r="OCE51" s="22"/>
      <c r="OCF51" s="22"/>
      <c r="OCG51" s="22"/>
      <c r="OCH51" s="22"/>
      <c r="OCI51" s="22"/>
      <c r="OCJ51" s="22"/>
      <c r="OCK51" s="22"/>
      <c r="OCL51" s="22"/>
      <c r="OCM51" s="22"/>
      <c r="OCN51" s="22"/>
      <c r="OCO51" s="22"/>
      <c r="OCP51" s="22"/>
      <c r="OCQ51" s="22"/>
      <c r="OCR51" s="22"/>
      <c r="OCS51" s="22"/>
      <c r="OCT51" s="22"/>
      <c r="OCU51" s="22"/>
      <c r="OCV51" s="22"/>
      <c r="OCW51" s="22"/>
      <c r="OCX51" s="22"/>
      <c r="OCY51" s="22"/>
      <c r="OCZ51" s="22"/>
      <c r="ODA51" s="22"/>
      <c r="ODB51" s="22"/>
      <c r="ODC51" s="22"/>
      <c r="ODD51" s="22"/>
      <c r="ODE51" s="22"/>
      <c r="ODF51" s="22"/>
      <c r="ODG51" s="22"/>
      <c r="ODH51" s="22"/>
      <c r="ODI51" s="22"/>
      <c r="ODJ51" s="22"/>
      <c r="ODK51" s="22"/>
      <c r="ODL51" s="22"/>
      <c r="ODM51" s="22"/>
      <c r="ODN51" s="22"/>
      <c r="ODO51" s="22"/>
      <c r="ODP51" s="22"/>
      <c r="ODQ51" s="22"/>
      <c r="ODR51" s="22"/>
      <c r="ODS51" s="22"/>
      <c r="ODT51" s="22"/>
      <c r="ODU51" s="22"/>
      <c r="ODV51" s="22"/>
      <c r="ODW51" s="22"/>
      <c r="ODX51" s="22"/>
      <c r="ODY51" s="22"/>
      <c r="ODZ51" s="22"/>
      <c r="OEA51" s="22"/>
      <c r="OEB51" s="22"/>
      <c r="OEC51" s="22"/>
      <c r="OED51" s="22"/>
      <c r="OEE51" s="22"/>
      <c r="OEF51" s="22"/>
      <c r="OEG51" s="22"/>
      <c r="OEH51" s="22"/>
      <c r="OEI51" s="22"/>
      <c r="OEJ51" s="22"/>
      <c r="OEK51" s="22"/>
      <c r="OEL51" s="22"/>
      <c r="OEM51" s="22"/>
      <c r="OEN51" s="22"/>
      <c r="OEO51" s="22"/>
      <c r="OEP51" s="22"/>
      <c r="OEQ51" s="22"/>
      <c r="OER51" s="22"/>
      <c r="OES51" s="22"/>
      <c r="OET51" s="22"/>
      <c r="OEU51" s="22"/>
      <c r="OEV51" s="22"/>
      <c r="OEW51" s="22"/>
      <c r="OEX51" s="22"/>
      <c r="OEY51" s="22"/>
      <c r="OEZ51" s="22"/>
      <c r="OFA51" s="22"/>
      <c r="OFB51" s="22"/>
      <c r="OFC51" s="22"/>
      <c r="OFD51" s="22"/>
      <c r="OFE51" s="22"/>
      <c r="OFF51" s="22"/>
      <c r="OFG51" s="22"/>
      <c r="OFH51" s="22"/>
      <c r="OFI51" s="22"/>
      <c r="OFJ51" s="22"/>
      <c r="OFK51" s="22"/>
      <c r="OFL51" s="22"/>
      <c r="OFM51" s="22"/>
      <c r="OFN51" s="22"/>
      <c r="OFO51" s="22"/>
      <c r="OFP51" s="22"/>
      <c r="OFQ51" s="22"/>
      <c r="OFR51" s="22"/>
      <c r="OFS51" s="22"/>
      <c r="OFT51" s="22"/>
      <c r="OFU51" s="22"/>
      <c r="OFV51" s="22"/>
      <c r="OFW51" s="22"/>
      <c r="OFX51" s="22"/>
      <c r="OFY51" s="22"/>
      <c r="OFZ51" s="22"/>
      <c r="OGA51" s="22"/>
      <c r="OGB51" s="22"/>
      <c r="OGC51" s="22"/>
      <c r="OGD51" s="22"/>
      <c r="OGE51" s="22"/>
      <c r="OGF51" s="22"/>
      <c r="OGG51" s="22"/>
      <c r="OGH51" s="22"/>
      <c r="OGI51" s="22"/>
      <c r="OGJ51" s="22"/>
      <c r="OGK51" s="22"/>
      <c r="OGL51" s="22"/>
      <c r="OGM51" s="22"/>
      <c r="OGN51" s="22"/>
      <c r="OGO51" s="22"/>
      <c r="OGP51" s="22"/>
      <c r="OGQ51" s="22"/>
      <c r="OGR51" s="22"/>
      <c r="OGS51" s="22"/>
      <c r="OGT51" s="22"/>
      <c r="OGU51" s="22"/>
      <c r="OGV51" s="22"/>
      <c r="OGW51" s="22"/>
      <c r="OGX51" s="22"/>
      <c r="OGY51" s="22"/>
      <c r="OGZ51" s="22"/>
      <c r="OHA51" s="22"/>
      <c r="OHB51" s="22"/>
      <c r="OHC51" s="22"/>
      <c r="OHD51" s="22"/>
      <c r="OHE51" s="22"/>
      <c r="OHF51" s="22"/>
      <c r="OHG51" s="22"/>
      <c r="OHH51" s="22"/>
      <c r="OHI51" s="22"/>
      <c r="OHJ51" s="22"/>
      <c r="OHK51" s="22"/>
      <c r="OHL51" s="22"/>
      <c r="OHM51" s="22"/>
      <c r="OHN51" s="22"/>
      <c r="OHO51" s="22"/>
      <c r="OHP51" s="22"/>
      <c r="OHQ51" s="22"/>
      <c r="OHR51" s="22"/>
      <c r="OHS51" s="22"/>
      <c r="OHT51" s="22"/>
      <c r="OHU51" s="22"/>
      <c r="OHV51" s="22"/>
      <c r="OHW51" s="22"/>
      <c r="OHX51" s="22"/>
      <c r="OHY51" s="22"/>
      <c r="OHZ51" s="22"/>
      <c r="OIA51" s="22"/>
      <c r="OIB51" s="22"/>
      <c r="OIC51" s="22"/>
      <c r="OID51" s="22"/>
      <c r="OIE51" s="22"/>
      <c r="OIF51" s="22"/>
      <c r="OIG51" s="22"/>
      <c r="OIH51" s="22"/>
      <c r="OII51" s="22"/>
      <c r="OIJ51" s="22"/>
      <c r="OIK51" s="22"/>
      <c r="OIL51" s="22"/>
      <c r="OIM51" s="22"/>
      <c r="OIN51" s="22"/>
      <c r="OIO51" s="22"/>
      <c r="OIP51" s="22"/>
      <c r="OIQ51" s="22"/>
      <c r="OIR51" s="22"/>
      <c r="OIS51" s="22"/>
      <c r="OIT51" s="22"/>
      <c r="OIU51" s="22"/>
      <c r="OIV51" s="22"/>
      <c r="OIW51" s="22"/>
      <c r="OIX51" s="22"/>
      <c r="OIY51" s="22"/>
      <c r="OIZ51" s="22"/>
      <c r="OJA51" s="22"/>
      <c r="OJB51" s="22"/>
      <c r="OJC51" s="22"/>
      <c r="OJD51" s="22"/>
      <c r="OJE51" s="22"/>
      <c r="OJF51" s="22"/>
      <c r="OJG51" s="22"/>
      <c r="OJH51" s="22"/>
      <c r="OJI51" s="22"/>
      <c r="OJJ51" s="22"/>
      <c r="OJK51" s="22"/>
      <c r="OJL51" s="22"/>
      <c r="OJM51" s="22"/>
      <c r="OJN51" s="22"/>
      <c r="OJO51" s="22"/>
      <c r="OJP51" s="22"/>
      <c r="OJQ51" s="22"/>
      <c r="OJR51" s="22"/>
      <c r="OJS51" s="22"/>
      <c r="OJT51" s="22"/>
      <c r="OJU51" s="22"/>
      <c r="OJV51" s="22"/>
      <c r="OJW51" s="22"/>
      <c r="OJX51" s="22"/>
      <c r="OJY51" s="22"/>
      <c r="OJZ51" s="22"/>
      <c r="OKA51" s="22"/>
      <c r="OKB51" s="22"/>
      <c r="OKC51" s="22"/>
      <c r="OKD51" s="22"/>
      <c r="OKE51" s="22"/>
      <c r="OKF51" s="22"/>
      <c r="OKG51" s="22"/>
      <c r="OKH51" s="22"/>
      <c r="OKI51" s="22"/>
      <c r="OKJ51" s="22"/>
      <c r="OKK51" s="22"/>
      <c r="OKL51" s="22"/>
      <c r="OKM51" s="22"/>
      <c r="OKN51" s="22"/>
      <c r="OKO51" s="22"/>
      <c r="OKP51" s="22"/>
      <c r="OKQ51" s="22"/>
      <c r="OKR51" s="22"/>
      <c r="OKS51" s="22"/>
      <c r="OKT51" s="22"/>
      <c r="OKU51" s="22"/>
      <c r="OKV51" s="22"/>
      <c r="OKW51" s="22"/>
      <c r="OKX51" s="22"/>
      <c r="OKY51" s="22"/>
      <c r="OKZ51" s="22"/>
      <c r="OLA51" s="22"/>
      <c r="OLB51" s="22"/>
      <c r="OLC51" s="22"/>
      <c r="OLD51" s="22"/>
      <c r="OLE51" s="22"/>
      <c r="OLF51" s="22"/>
      <c r="OLG51" s="22"/>
      <c r="OLH51" s="22"/>
      <c r="OLI51" s="22"/>
      <c r="OLJ51" s="22"/>
      <c r="OLK51" s="22"/>
      <c r="OLL51" s="22"/>
      <c r="OLM51" s="22"/>
      <c r="OLN51" s="22"/>
      <c r="OLO51" s="22"/>
      <c r="OLP51" s="22"/>
      <c r="OLQ51" s="22"/>
      <c r="OLR51" s="22"/>
      <c r="OLS51" s="22"/>
      <c r="OLT51" s="22"/>
      <c r="OLU51" s="22"/>
      <c r="OLV51" s="22"/>
      <c r="OLW51" s="22"/>
      <c r="OLX51" s="22"/>
      <c r="OLY51" s="22"/>
      <c r="OLZ51" s="22"/>
      <c r="OMA51" s="22"/>
      <c r="OMB51" s="22"/>
      <c r="OMC51" s="22"/>
      <c r="OMD51" s="22"/>
      <c r="OME51" s="22"/>
      <c r="OMF51" s="22"/>
      <c r="OMG51" s="22"/>
      <c r="OMH51" s="22"/>
      <c r="OMI51" s="22"/>
      <c r="OMJ51" s="22"/>
      <c r="OMK51" s="22"/>
      <c r="OML51" s="22"/>
      <c r="OMM51" s="22"/>
      <c r="OMN51" s="22"/>
      <c r="OMO51" s="22"/>
      <c r="OMP51" s="22"/>
      <c r="OMQ51" s="22"/>
      <c r="OMR51" s="22"/>
      <c r="OMS51" s="22"/>
      <c r="OMT51" s="22"/>
      <c r="OMU51" s="22"/>
      <c r="OMV51" s="22"/>
      <c r="OMW51" s="22"/>
      <c r="OMX51" s="22"/>
      <c r="OMY51" s="22"/>
      <c r="OMZ51" s="22"/>
      <c r="ONA51" s="22"/>
      <c r="ONB51" s="22"/>
      <c r="ONC51" s="22"/>
      <c r="OND51" s="22"/>
      <c r="ONE51" s="22"/>
      <c r="ONF51" s="22"/>
      <c r="ONG51" s="22"/>
      <c r="ONH51" s="22"/>
      <c r="ONI51" s="22"/>
      <c r="ONJ51" s="22"/>
      <c r="ONK51" s="22"/>
      <c r="ONL51" s="22"/>
      <c r="ONM51" s="22"/>
      <c r="ONN51" s="22"/>
      <c r="ONO51" s="22"/>
      <c r="ONP51" s="22"/>
      <c r="ONQ51" s="22"/>
      <c r="ONR51" s="22"/>
      <c r="ONS51" s="22"/>
      <c r="ONT51" s="22"/>
      <c r="ONU51" s="22"/>
      <c r="ONV51" s="22"/>
      <c r="ONW51" s="22"/>
      <c r="ONX51" s="22"/>
      <c r="ONY51" s="22"/>
      <c r="ONZ51" s="22"/>
      <c r="OOA51" s="22"/>
      <c r="OOB51" s="22"/>
      <c r="OOC51" s="22"/>
      <c r="OOD51" s="22"/>
      <c r="OOE51" s="22"/>
      <c r="OOF51" s="22"/>
      <c r="OOG51" s="22"/>
      <c r="OOH51" s="22"/>
      <c r="OOI51" s="22"/>
      <c r="OOJ51" s="22"/>
      <c r="OOK51" s="22"/>
      <c r="OOL51" s="22"/>
      <c r="OOM51" s="22"/>
      <c r="OON51" s="22"/>
      <c r="OOO51" s="22"/>
      <c r="OOP51" s="22"/>
      <c r="OOQ51" s="22"/>
      <c r="OOR51" s="22"/>
      <c r="OOS51" s="22"/>
      <c r="OOT51" s="22"/>
      <c r="OOU51" s="22"/>
      <c r="OOV51" s="22"/>
      <c r="OOW51" s="22"/>
      <c r="OOX51" s="22"/>
      <c r="OOY51" s="22"/>
      <c r="OOZ51" s="22"/>
      <c r="OPA51" s="22"/>
      <c r="OPB51" s="22"/>
      <c r="OPC51" s="22"/>
      <c r="OPD51" s="22"/>
      <c r="OPE51" s="22"/>
      <c r="OPF51" s="22"/>
      <c r="OPG51" s="22"/>
      <c r="OPH51" s="22"/>
      <c r="OPI51" s="22"/>
      <c r="OPJ51" s="22"/>
      <c r="OPK51" s="22"/>
      <c r="OPL51" s="22"/>
      <c r="OPM51" s="22"/>
      <c r="OPN51" s="22"/>
      <c r="OPO51" s="22"/>
      <c r="OPP51" s="22"/>
      <c r="OPQ51" s="22"/>
      <c r="OPR51" s="22"/>
      <c r="OPS51" s="22"/>
      <c r="OPT51" s="22"/>
      <c r="OPU51" s="22"/>
      <c r="OPV51" s="22"/>
      <c r="OPW51" s="22"/>
      <c r="OPX51" s="22"/>
      <c r="OPY51" s="22"/>
      <c r="OPZ51" s="22"/>
      <c r="OQA51" s="22"/>
      <c r="OQB51" s="22"/>
      <c r="OQC51" s="22"/>
      <c r="OQD51" s="22"/>
      <c r="OQE51" s="22"/>
      <c r="OQF51" s="22"/>
      <c r="OQG51" s="22"/>
      <c r="OQH51" s="22"/>
      <c r="OQI51" s="22"/>
      <c r="OQJ51" s="22"/>
      <c r="OQK51" s="22"/>
      <c r="OQL51" s="22"/>
      <c r="OQM51" s="22"/>
      <c r="OQN51" s="22"/>
      <c r="OQO51" s="22"/>
      <c r="OQP51" s="22"/>
      <c r="OQQ51" s="22"/>
      <c r="OQR51" s="22"/>
      <c r="OQS51" s="22"/>
      <c r="OQT51" s="22"/>
      <c r="OQU51" s="22"/>
      <c r="OQV51" s="22"/>
      <c r="OQW51" s="22"/>
      <c r="OQX51" s="22"/>
      <c r="OQY51" s="22"/>
      <c r="OQZ51" s="22"/>
      <c r="ORA51" s="22"/>
      <c r="ORB51" s="22"/>
      <c r="ORC51" s="22"/>
      <c r="ORD51" s="22"/>
      <c r="ORE51" s="22"/>
      <c r="ORF51" s="22"/>
      <c r="ORG51" s="22"/>
      <c r="ORH51" s="22"/>
      <c r="ORI51" s="22"/>
      <c r="ORJ51" s="22"/>
      <c r="ORK51" s="22"/>
      <c r="ORL51" s="22"/>
      <c r="ORM51" s="22"/>
      <c r="ORN51" s="22"/>
      <c r="ORO51" s="22"/>
      <c r="ORP51" s="22"/>
      <c r="ORQ51" s="22"/>
      <c r="ORR51" s="22"/>
      <c r="ORS51" s="22"/>
      <c r="ORT51" s="22"/>
      <c r="ORU51" s="22"/>
      <c r="ORV51" s="22"/>
      <c r="ORW51" s="22"/>
      <c r="ORX51" s="22"/>
      <c r="ORY51" s="22"/>
      <c r="ORZ51" s="22"/>
      <c r="OSA51" s="22"/>
      <c r="OSB51" s="22"/>
      <c r="OSC51" s="22"/>
      <c r="OSD51" s="22"/>
      <c r="OSE51" s="22"/>
      <c r="OSF51" s="22"/>
      <c r="OSG51" s="22"/>
      <c r="OSH51" s="22"/>
      <c r="OSI51" s="22"/>
      <c r="OSJ51" s="22"/>
      <c r="OSK51" s="22"/>
      <c r="OSL51" s="22"/>
      <c r="OSM51" s="22"/>
      <c r="OSN51" s="22"/>
      <c r="OSO51" s="22"/>
      <c r="OSP51" s="22"/>
      <c r="OSQ51" s="22"/>
      <c r="OSR51" s="22"/>
      <c r="OSS51" s="22"/>
      <c r="OST51" s="22"/>
      <c r="OSU51" s="22"/>
      <c r="OSV51" s="22"/>
      <c r="OSW51" s="22"/>
      <c r="OSX51" s="22"/>
      <c r="OSY51" s="22"/>
      <c r="OSZ51" s="22"/>
      <c r="OTA51" s="22"/>
      <c r="OTB51" s="22"/>
      <c r="OTC51" s="22"/>
      <c r="OTD51" s="22"/>
      <c r="OTE51" s="22"/>
      <c r="OTF51" s="22"/>
      <c r="OTG51" s="22"/>
      <c r="OTH51" s="22"/>
      <c r="OTI51" s="22"/>
      <c r="OTJ51" s="22"/>
      <c r="OTK51" s="22"/>
      <c r="OTL51" s="22"/>
      <c r="OTM51" s="22"/>
      <c r="OTN51" s="22"/>
      <c r="OTO51" s="22"/>
      <c r="OTP51" s="22"/>
      <c r="OTQ51" s="22"/>
      <c r="OTR51" s="22"/>
      <c r="OTS51" s="22"/>
      <c r="OTT51" s="22"/>
      <c r="OTU51" s="22"/>
      <c r="OTV51" s="22"/>
      <c r="OTW51" s="22"/>
      <c r="OTX51" s="22"/>
      <c r="OTY51" s="22"/>
      <c r="OTZ51" s="22"/>
      <c r="OUA51" s="22"/>
      <c r="OUB51" s="22"/>
      <c r="OUC51" s="22"/>
      <c r="OUD51" s="22"/>
      <c r="OUE51" s="22"/>
      <c r="OUF51" s="22"/>
      <c r="OUG51" s="22"/>
      <c r="OUH51" s="22"/>
      <c r="OUI51" s="22"/>
      <c r="OUJ51" s="22"/>
      <c r="OUK51" s="22"/>
      <c r="OUL51" s="22"/>
      <c r="OUM51" s="22"/>
      <c r="OUN51" s="22"/>
      <c r="OUO51" s="22"/>
      <c r="OUP51" s="22"/>
      <c r="OUQ51" s="22"/>
      <c r="OUR51" s="22"/>
      <c r="OUS51" s="22"/>
      <c r="OUT51" s="22"/>
      <c r="OUU51" s="22"/>
      <c r="OUV51" s="22"/>
      <c r="OUW51" s="22"/>
      <c r="OUX51" s="22"/>
      <c r="OUY51" s="22"/>
      <c r="OUZ51" s="22"/>
      <c r="OVA51" s="22"/>
      <c r="OVB51" s="22"/>
      <c r="OVC51" s="22"/>
      <c r="OVD51" s="22"/>
      <c r="OVE51" s="22"/>
      <c r="OVF51" s="22"/>
      <c r="OVG51" s="22"/>
      <c r="OVH51" s="22"/>
      <c r="OVI51" s="22"/>
      <c r="OVJ51" s="22"/>
      <c r="OVK51" s="22"/>
      <c r="OVL51" s="22"/>
      <c r="OVM51" s="22"/>
      <c r="OVN51" s="22"/>
      <c r="OVO51" s="22"/>
      <c r="OVP51" s="22"/>
      <c r="OVQ51" s="22"/>
      <c r="OVR51" s="22"/>
      <c r="OVS51" s="22"/>
      <c r="OVT51" s="22"/>
      <c r="OVU51" s="22"/>
      <c r="OVV51" s="22"/>
      <c r="OVW51" s="22"/>
      <c r="OVX51" s="22"/>
      <c r="OVY51" s="22"/>
      <c r="OVZ51" s="22"/>
      <c r="OWA51" s="22"/>
      <c r="OWB51" s="22"/>
      <c r="OWC51" s="22"/>
      <c r="OWD51" s="22"/>
      <c r="OWE51" s="22"/>
      <c r="OWF51" s="22"/>
      <c r="OWG51" s="22"/>
      <c r="OWH51" s="22"/>
      <c r="OWI51" s="22"/>
      <c r="OWJ51" s="22"/>
      <c r="OWK51" s="22"/>
      <c r="OWL51" s="22"/>
      <c r="OWM51" s="22"/>
      <c r="OWN51" s="22"/>
      <c r="OWO51" s="22"/>
      <c r="OWP51" s="22"/>
      <c r="OWQ51" s="22"/>
      <c r="OWR51" s="22"/>
      <c r="OWS51" s="22"/>
      <c r="OWT51" s="22"/>
      <c r="OWU51" s="22"/>
      <c r="OWV51" s="22"/>
      <c r="OWW51" s="22"/>
      <c r="OWX51" s="22"/>
      <c r="OWY51" s="22"/>
      <c r="OWZ51" s="22"/>
      <c r="OXA51" s="22"/>
      <c r="OXB51" s="22"/>
      <c r="OXC51" s="22"/>
      <c r="OXD51" s="22"/>
      <c r="OXE51" s="22"/>
      <c r="OXF51" s="22"/>
      <c r="OXG51" s="22"/>
      <c r="OXH51" s="22"/>
      <c r="OXI51" s="22"/>
      <c r="OXJ51" s="22"/>
      <c r="OXK51" s="22"/>
      <c r="OXL51" s="22"/>
      <c r="OXM51" s="22"/>
      <c r="OXN51" s="22"/>
      <c r="OXO51" s="22"/>
      <c r="OXP51" s="22"/>
      <c r="OXQ51" s="22"/>
      <c r="OXR51" s="22"/>
      <c r="OXS51" s="22"/>
      <c r="OXT51" s="22"/>
      <c r="OXU51" s="22"/>
      <c r="OXV51" s="22"/>
      <c r="OXW51" s="22"/>
      <c r="OXX51" s="22"/>
      <c r="OXY51" s="22"/>
      <c r="OXZ51" s="22"/>
      <c r="OYA51" s="22"/>
      <c r="OYB51" s="22"/>
      <c r="OYC51" s="22"/>
      <c r="OYD51" s="22"/>
      <c r="OYE51" s="22"/>
      <c r="OYF51" s="22"/>
      <c r="OYG51" s="22"/>
      <c r="OYH51" s="22"/>
      <c r="OYI51" s="22"/>
      <c r="OYJ51" s="22"/>
      <c r="OYK51" s="22"/>
      <c r="OYL51" s="22"/>
      <c r="OYM51" s="22"/>
      <c r="OYN51" s="22"/>
      <c r="OYO51" s="22"/>
      <c r="OYP51" s="22"/>
      <c r="OYQ51" s="22"/>
      <c r="OYR51" s="22"/>
      <c r="OYS51" s="22"/>
      <c r="OYT51" s="22"/>
      <c r="OYU51" s="22"/>
      <c r="OYV51" s="22"/>
      <c r="OYW51" s="22"/>
      <c r="OYX51" s="22"/>
      <c r="OYY51" s="22"/>
      <c r="OYZ51" s="22"/>
      <c r="OZA51" s="22"/>
      <c r="OZB51" s="22"/>
      <c r="OZC51" s="22"/>
      <c r="OZD51" s="22"/>
      <c r="OZE51" s="22"/>
      <c r="OZF51" s="22"/>
      <c r="OZG51" s="22"/>
      <c r="OZH51" s="22"/>
      <c r="OZI51" s="22"/>
      <c r="OZJ51" s="22"/>
      <c r="OZK51" s="22"/>
      <c r="OZL51" s="22"/>
      <c r="OZM51" s="22"/>
      <c r="OZN51" s="22"/>
      <c r="OZO51" s="22"/>
      <c r="OZP51" s="22"/>
      <c r="OZQ51" s="22"/>
      <c r="OZR51" s="22"/>
      <c r="OZS51" s="22"/>
      <c r="OZT51" s="22"/>
      <c r="OZU51" s="22"/>
      <c r="OZV51" s="22"/>
      <c r="OZW51" s="22"/>
      <c r="OZX51" s="22"/>
      <c r="OZY51" s="22"/>
      <c r="OZZ51" s="22"/>
      <c r="PAA51" s="22"/>
      <c r="PAB51" s="22"/>
      <c r="PAC51" s="22"/>
      <c r="PAD51" s="22"/>
      <c r="PAE51" s="22"/>
      <c r="PAF51" s="22"/>
      <c r="PAG51" s="22"/>
      <c r="PAH51" s="22"/>
      <c r="PAI51" s="22"/>
      <c r="PAJ51" s="22"/>
      <c r="PAK51" s="22"/>
      <c r="PAL51" s="22"/>
      <c r="PAM51" s="22"/>
      <c r="PAN51" s="22"/>
      <c r="PAO51" s="22"/>
      <c r="PAP51" s="22"/>
      <c r="PAQ51" s="22"/>
      <c r="PAR51" s="22"/>
      <c r="PAS51" s="22"/>
      <c r="PAT51" s="22"/>
      <c r="PAU51" s="22"/>
      <c r="PAV51" s="22"/>
      <c r="PAW51" s="22"/>
      <c r="PAX51" s="22"/>
      <c r="PAY51" s="22"/>
      <c r="PAZ51" s="22"/>
      <c r="PBA51" s="22"/>
      <c r="PBB51" s="22"/>
      <c r="PBC51" s="22"/>
      <c r="PBD51" s="22"/>
      <c r="PBE51" s="22"/>
      <c r="PBF51" s="22"/>
      <c r="PBG51" s="22"/>
      <c r="PBH51" s="22"/>
      <c r="PBI51" s="22"/>
      <c r="PBJ51" s="22"/>
      <c r="PBK51" s="22"/>
      <c r="PBL51" s="22"/>
      <c r="PBM51" s="22"/>
      <c r="PBN51" s="22"/>
      <c r="PBO51" s="22"/>
      <c r="PBP51" s="22"/>
      <c r="PBQ51" s="22"/>
      <c r="PBR51" s="22"/>
      <c r="PBS51" s="22"/>
      <c r="PBT51" s="22"/>
      <c r="PBU51" s="22"/>
      <c r="PBV51" s="22"/>
      <c r="PBW51" s="22"/>
      <c r="PBX51" s="22"/>
      <c r="PBY51" s="22"/>
      <c r="PBZ51" s="22"/>
      <c r="PCA51" s="22"/>
      <c r="PCB51" s="22"/>
      <c r="PCC51" s="22"/>
      <c r="PCD51" s="22"/>
      <c r="PCE51" s="22"/>
      <c r="PCF51" s="22"/>
      <c r="PCG51" s="22"/>
      <c r="PCH51" s="22"/>
      <c r="PCI51" s="22"/>
      <c r="PCJ51" s="22"/>
      <c r="PCK51" s="22"/>
      <c r="PCL51" s="22"/>
      <c r="PCM51" s="22"/>
      <c r="PCN51" s="22"/>
      <c r="PCO51" s="22"/>
      <c r="PCP51" s="22"/>
      <c r="PCQ51" s="22"/>
      <c r="PCR51" s="22"/>
      <c r="PCS51" s="22"/>
      <c r="PCT51" s="22"/>
      <c r="PCU51" s="22"/>
      <c r="PCV51" s="22"/>
      <c r="PCW51" s="22"/>
      <c r="PCX51" s="22"/>
      <c r="PCY51" s="22"/>
      <c r="PCZ51" s="22"/>
      <c r="PDA51" s="22"/>
      <c r="PDB51" s="22"/>
      <c r="PDC51" s="22"/>
      <c r="PDD51" s="22"/>
      <c r="PDE51" s="22"/>
      <c r="PDF51" s="22"/>
      <c r="PDG51" s="22"/>
      <c r="PDH51" s="22"/>
      <c r="PDI51" s="22"/>
      <c r="PDJ51" s="22"/>
      <c r="PDK51" s="22"/>
      <c r="PDL51" s="22"/>
      <c r="PDM51" s="22"/>
      <c r="PDN51" s="22"/>
      <c r="PDO51" s="22"/>
      <c r="PDP51" s="22"/>
      <c r="PDQ51" s="22"/>
      <c r="PDR51" s="22"/>
      <c r="PDS51" s="22"/>
      <c r="PDT51" s="22"/>
      <c r="PDU51" s="22"/>
      <c r="PDV51" s="22"/>
      <c r="PDW51" s="22"/>
      <c r="PDX51" s="22"/>
      <c r="PDY51" s="22"/>
      <c r="PDZ51" s="22"/>
      <c r="PEA51" s="22"/>
      <c r="PEB51" s="22"/>
      <c r="PEC51" s="22"/>
      <c r="PED51" s="22"/>
      <c r="PEE51" s="22"/>
      <c r="PEF51" s="22"/>
      <c r="PEG51" s="22"/>
      <c r="PEH51" s="22"/>
      <c r="PEI51" s="22"/>
      <c r="PEJ51" s="22"/>
      <c r="PEK51" s="22"/>
      <c r="PEL51" s="22"/>
      <c r="PEM51" s="22"/>
      <c r="PEN51" s="22"/>
      <c r="PEO51" s="22"/>
      <c r="PEP51" s="22"/>
      <c r="PEQ51" s="22"/>
      <c r="PER51" s="22"/>
      <c r="PES51" s="22"/>
      <c r="PET51" s="22"/>
      <c r="PEU51" s="22"/>
      <c r="PEV51" s="22"/>
      <c r="PEW51" s="22"/>
      <c r="PEX51" s="22"/>
      <c r="PEY51" s="22"/>
      <c r="PEZ51" s="22"/>
      <c r="PFA51" s="22"/>
      <c r="PFB51" s="22"/>
      <c r="PFC51" s="22"/>
      <c r="PFD51" s="22"/>
      <c r="PFE51" s="22"/>
      <c r="PFF51" s="22"/>
      <c r="PFG51" s="22"/>
      <c r="PFH51" s="22"/>
      <c r="PFI51" s="22"/>
      <c r="PFJ51" s="22"/>
      <c r="PFK51" s="22"/>
      <c r="PFL51" s="22"/>
      <c r="PFM51" s="22"/>
      <c r="PFN51" s="22"/>
      <c r="PFO51" s="22"/>
      <c r="PFP51" s="22"/>
      <c r="PFQ51" s="22"/>
      <c r="PFR51" s="22"/>
      <c r="PFS51" s="22"/>
      <c r="PFT51" s="22"/>
      <c r="PFU51" s="22"/>
      <c r="PFV51" s="22"/>
      <c r="PFW51" s="22"/>
      <c r="PFX51" s="22"/>
      <c r="PFY51" s="22"/>
      <c r="PFZ51" s="22"/>
      <c r="PGA51" s="22"/>
      <c r="PGB51" s="22"/>
      <c r="PGC51" s="22"/>
      <c r="PGD51" s="22"/>
      <c r="PGE51" s="22"/>
      <c r="PGF51" s="22"/>
      <c r="PGG51" s="22"/>
      <c r="PGH51" s="22"/>
      <c r="PGI51" s="22"/>
      <c r="PGJ51" s="22"/>
      <c r="PGK51" s="22"/>
      <c r="PGL51" s="22"/>
      <c r="PGM51" s="22"/>
      <c r="PGN51" s="22"/>
      <c r="PGO51" s="22"/>
      <c r="PGP51" s="22"/>
      <c r="PGQ51" s="22"/>
      <c r="PGR51" s="22"/>
      <c r="PGS51" s="22"/>
      <c r="PGT51" s="22"/>
      <c r="PGU51" s="22"/>
      <c r="PGV51" s="22"/>
      <c r="PGW51" s="22"/>
      <c r="PGX51" s="22"/>
      <c r="PGY51" s="22"/>
      <c r="PGZ51" s="22"/>
      <c r="PHA51" s="22"/>
      <c r="PHB51" s="22"/>
      <c r="PHC51" s="22"/>
      <c r="PHD51" s="22"/>
      <c r="PHE51" s="22"/>
      <c r="PHF51" s="22"/>
      <c r="PHG51" s="22"/>
      <c r="PHH51" s="22"/>
      <c r="PHI51" s="22"/>
      <c r="PHJ51" s="22"/>
      <c r="PHK51" s="22"/>
      <c r="PHL51" s="22"/>
      <c r="PHM51" s="22"/>
      <c r="PHN51" s="22"/>
      <c r="PHO51" s="22"/>
      <c r="PHP51" s="22"/>
      <c r="PHQ51" s="22"/>
      <c r="PHR51" s="22"/>
      <c r="PHS51" s="22"/>
      <c r="PHT51" s="22"/>
      <c r="PHU51" s="22"/>
      <c r="PHV51" s="22"/>
      <c r="PHW51" s="22"/>
      <c r="PHX51" s="22"/>
      <c r="PHY51" s="22"/>
      <c r="PHZ51" s="22"/>
      <c r="PIA51" s="22"/>
      <c r="PIB51" s="22"/>
      <c r="PIC51" s="22"/>
      <c r="PID51" s="22"/>
      <c r="PIE51" s="22"/>
      <c r="PIF51" s="22"/>
      <c r="PIG51" s="22"/>
      <c r="PIH51" s="22"/>
      <c r="PII51" s="22"/>
      <c r="PIJ51" s="22"/>
      <c r="PIK51" s="22"/>
      <c r="PIL51" s="22"/>
      <c r="PIM51" s="22"/>
      <c r="PIN51" s="22"/>
      <c r="PIO51" s="22"/>
      <c r="PIP51" s="22"/>
      <c r="PIQ51" s="22"/>
      <c r="PIR51" s="22"/>
      <c r="PIS51" s="22"/>
      <c r="PIT51" s="22"/>
      <c r="PIU51" s="22"/>
      <c r="PIV51" s="22"/>
      <c r="PIW51" s="22"/>
      <c r="PIX51" s="22"/>
      <c r="PIY51" s="22"/>
      <c r="PIZ51" s="22"/>
      <c r="PJA51" s="22"/>
      <c r="PJB51" s="22"/>
      <c r="PJC51" s="22"/>
      <c r="PJD51" s="22"/>
      <c r="PJE51" s="22"/>
      <c r="PJF51" s="22"/>
      <c r="PJG51" s="22"/>
      <c r="PJH51" s="22"/>
      <c r="PJI51" s="22"/>
      <c r="PJJ51" s="22"/>
      <c r="PJK51" s="22"/>
      <c r="PJL51" s="22"/>
      <c r="PJM51" s="22"/>
      <c r="PJN51" s="22"/>
      <c r="PJO51" s="22"/>
      <c r="PJP51" s="22"/>
      <c r="PJQ51" s="22"/>
      <c r="PJR51" s="22"/>
      <c r="PJS51" s="22"/>
      <c r="PJT51" s="22"/>
      <c r="PJU51" s="22"/>
      <c r="PJV51" s="22"/>
      <c r="PJW51" s="22"/>
      <c r="PJX51" s="22"/>
      <c r="PJY51" s="22"/>
      <c r="PJZ51" s="22"/>
      <c r="PKA51" s="22"/>
      <c r="PKB51" s="22"/>
      <c r="PKC51" s="22"/>
      <c r="PKD51" s="22"/>
      <c r="PKE51" s="22"/>
      <c r="PKF51" s="22"/>
      <c r="PKG51" s="22"/>
      <c r="PKH51" s="22"/>
      <c r="PKI51" s="22"/>
      <c r="PKJ51" s="22"/>
      <c r="PKK51" s="22"/>
      <c r="PKL51" s="22"/>
      <c r="PKM51" s="22"/>
      <c r="PKN51" s="22"/>
      <c r="PKO51" s="22"/>
      <c r="PKP51" s="22"/>
      <c r="PKQ51" s="22"/>
      <c r="PKR51" s="22"/>
      <c r="PKS51" s="22"/>
      <c r="PKT51" s="22"/>
      <c r="PKU51" s="22"/>
      <c r="PKV51" s="22"/>
      <c r="PKW51" s="22"/>
      <c r="PKX51" s="22"/>
      <c r="PKY51" s="22"/>
      <c r="PKZ51" s="22"/>
      <c r="PLA51" s="22"/>
      <c r="PLB51" s="22"/>
      <c r="PLC51" s="22"/>
      <c r="PLD51" s="22"/>
      <c r="PLE51" s="22"/>
      <c r="PLF51" s="22"/>
      <c r="PLG51" s="22"/>
      <c r="PLH51" s="22"/>
      <c r="PLI51" s="22"/>
      <c r="PLJ51" s="22"/>
      <c r="PLK51" s="22"/>
      <c r="PLL51" s="22"/>
      <c r="PLM51" s="22"/>
      <c r="PLN51" s="22"/>
      <c r="PLO51" s="22"/>
      <c r="PLP51" s="22"/>
      <c r="PLQ51" s="22"/>
      <c r="PLR51" s="22"/>
      <c r="PLS51" s="22"/>
      <c r="PLT51" s="22"/>
      <c r="PLU51" s="22"/>
      <c r="PLV51" s="22"/>
      <c r="PLW51" s="22"/>
      <c r="PLX51" s="22"/>
      <c r="PLY51" s="22"/>
      <c r="PLZ51" s="22"/>
      <c r="PMA51" s="22"/>
      <c r="PMB51" s="22"/>
      <c r="PMC51" s="22"/>
      <c r="PMD51" s="22"/>
      <c r="PME51" s="22"/>
      <c r="PMF51" s="22"/>
      <c r="PMG51" s="22"/>
      <c r="PMH51" s="22"/>
      <c r="PMI51" s="22"/>
      <c r="PMJ51" s="22"/>
      <c r="PMK51" s="22"/>
      <c r="PML51" s="22"/>
      <c r="PMM51" s="22"/>
      <c r="PMN51" s="22"/>
      <c r="PMO51" s="22"/>
      <c r="PMP51" s="22"/>
      <c r="PMQ51" s="22"/>
      <c r="PMR51" s="22"/>
      <c r="PMS51" s="22"/>
      <c r="PMT51" s="22"/>
      <c r="PMU51" s="22"/>
      <c r="PMV51" s="22"/>
      <c r="PMW51" s="22"/>
      <c r="PMX51" s="22"/>
      <c r="PMY51" s="22"/>
      <c r="PMZ51" s="22"/>
      <c r="PNA51" s="22"/>
      <c r="PNB51" s="22"/>
      <c r="PNC51" s="22"/>
      <c r="PND51" s="22"/>
      <c r="PNE51" s="22"/>
      <c r="PNF51" s="22"/>
      <c r="PNG51" s="22"/>
      <c r="PNH51" s="22"/>
      <c r="PNI51" s="22"/>
      <c r="PNJ51" s="22"/>
      <c r="PNK51" s="22"/>
      <c r="PNL51" s="22"/>
      <c r="PNM51" s="22"/>
      <c r="PNN51" s="22"/>
      <c r="PNO51" s="22"/>
      <c r="PNP51" s="22"/>
      <c r="PNQ51" s="22"/>
      <c r="PNR51" s="22"/>
      <c r="PNS51" s="22"/>
      <c r="PNT51" s="22"/>
      <c r="PNU51" s="22"/>
      <c r="PNV51" s="22"/>
      <c r="PNW51" s="22"/>
      <c r="PNX51" s="22"/>
      <c r="PNY51" s="22"/>
      <c r="PNZ51" s="22"/>
      <c r="POA51" s="22"/>
      <c r="POB51" s="22"/>
      <c r="POC51" s="22"/>
      <c r="POD51" s="22"/>
      <c r="POE51" s="22"/>
      <c r="POF51" s="22"/>
      <c r="POG51" s="22"/>
      <c r="POH51" s="22"/>
      <c r="POI51" s="22"/>
      <c r="POJ51" s="22"/>
      <c r="POK51" s="22"/>
      <c r="POL51" s="22"/>
      <c r="POM51" s="22"/>
      <c r="PON51" s="22"/>
      <c r="POO51" s="22"/>
      <c r="POP51" s="22"/>
      <c r="POQ51" s="22"/>
      <c r="POR51" s="22"/>
      <c r="POS51" s="22"/>
      <c r="POT51" s="22"/>
      <c r="POU51" s="22"/>
      <c r="POV51" s="22"/>
      <c r="POW51" s="22"/>
      <c r="POX51" s="22"/>
      <c r="POY51" s="22"/>
      <c r="POZ51" s="22"/>
      <c r="PPA51" s="22"/>
      <c r="PPB51" s="22"/>
      <c r="PPC51" s="22"/>
      <c r="PPD51" s="22"/>
      <c r="PPE51" s="22"/>
      <c r="PPF51" s="22"/>
      <c r="PPG51" s="22"/>
      <c r="PPH51" s="22"/>
      <c r="PPI51" s="22"/>
      <c r="PPJ51" s="22"/>
      <c r="PPK51" s="22"/>
      <c r="PPL51" s="22"/>
      <c r="PPM51" s="22"/>
      <c r="PPN51" s="22"/>
      <c r="PPO51" s="22"/>
      <c r="PPP51" s="22"/>
      <c r="PPQ51" s="22"/>
      <c r="PPR51" s="22"/>
      <c r="PPS51" s="22"/>
      <c r="PPT51" s="22"/>
      <c r="PPU51" s="22"/>
      <c r="PPV51" s="22"/>
      <c r="PPW51" s="22"/>
      <c r="PPX51" s="22"/>
      <c r="PPY51" s="22"/>
      <c r="PPZ51" s="22"/>
      <c r="PQA51" s="22"/>
      <c r="PQB51" s="22"/>
      <c r="PQC51" s="22"/>
      <c r="PQD51" s="22"/>
      <c r="PQE51" s="22"/>
      <c r="PQF51" s="22"/>
      <c r="PQG51" s="22"/>
      <c r="PQH51" s="22"/>
      <c r="PQI51" s="22"/>
      <c r="PQJ51" s="22"/>
      <c r="PQK51" s="22"/>
      <c r="PQL51" s="22"/>
      <c r="PQM51" s="22"/>
      <c r="PQN51" s="22"/>
      <c r="PQO51" s="22"/>
      <c r="PQP51" s="22"/>
      <c r="PQQ51" s="22"/>
      <c r="PQR51" s="22"/>
      <c r="PQS51" s="22"/>
      <c r="PQT51" s="22"/>
      <c r="PQU51" s="22"/>
      <c r="PQV51" s="22"/>
      <c r="PQW51" s="22"/>
      <c r="PQX51" s="22"/>
      <c r="PQY51" s="22"/>
      <c r="PQZ51" s="22"/>
      <c r="PRA51" s="22"/>
      <c r="PRB51" s="22"/>
      <c r="PRC51" s="22"/>
      <c r="PRD51" s="22"/>
      <c r="PRE51" s="22"/>
      <c r="PRF51" s="22"/>
      <c r="PRG51" s="22"/>
      <c r="PRH51" s="22"/>
      <c r="PRI51" s="22"/>
      <c r="PRJ51" s="22"/>
      <c r="PRK51" s="22"/>
      <c r="PRL51" s="22"/>
      <c r="PRM51" s="22"/>
      <c r="PRN51" s="22"/>
      <c r="PRO51" s="22"/>
      <c r="PRP51" s="22"/>
      <c r="PRQ51" s="22"/>
      <c r="PRR51" s="22"/>
      <c r="PRS51" s="22"/>
      <c r="PRT51" s="22"/>
      <c r="PRU51" s="22"/>
      <c r="PRV51" s="22"/>
      <c r="PRW51" s="22"/>
      <c r="PRX51" s="22"/>
      <c r="PRY51" s="22"/>
      <c r="PRZ51" s="22"/>
      <c r="PSA51" s="22"/>
      <c r="PSB51" s="22"/>
      <c r="PSC51" s="22"/>
      <c r="PSD51" s="22"/>
      <c r="PSE51" s="22"/>
      <c r="PSF51" s="22"/>
      <c r="PSG51" s="22"/>
      <c r="PSH51" s="22"/>
      <c r="PSI51" s="22"/>
      <c r="PSJ51" s="22"/>
      <c r="PSK51" s="22"/>
      <c r="PSL51" s="22"/>
      <c r="PSM51" s="22"/>
      <c r="PSN51" s="22"/>
      <c r="PSO51" s="22"/>
      <c r="PSP51" s="22"/>
      <c r="PSQ51" s="22"/>
      <c r="PSR51" s="22"/>
      <c r="PSS51" s="22"/>
      <c r="PST51" s="22"/>
      <c r="PSU51" s="22"/>
      <c r="PSV51" s="22"/>
      <c r="PSW51" s="22"/>
      <c r="PSX51" s="22"/>
      <c r="PSY51" s="22"/>
      <c r="PSZ51" s="22"/>
      <c r="PTA51" s="22"/>
      <c r="PTB51" s="22"/>
      <c r="PTC51" s="22"/>
      <c r="PTD51" s="22"/>
      <c r="PTE51" s="22"/>
      <c r="PTF51" s="22"/>
      <c r="PTG51" s="22"/>
      <c r="PTH51" s="22"/>
      <c r="PTI51" s="22"/>
      <c r="PTJ51" s="22"/>
      <c r="PTK51" s="22"/>
      <c r="PTL51" s="22"/>
      <c r="PTM51" s="22"/>
      <c r="PTN51" s="22"/>
      <c r="PTO51" s="22"/>
      <c r="PTP51" s="22"/>
      <c r="PTQ51" s="22"/>
      <c r="PTR51" s="22"/>
      <c r="PTS51" s="22"/>
      <c r="PTT51" s="22"/>
      <c r="PTU51" s="22"/>
      <c r="PTV51" s="22"/>
      <c r="PTW51" s="22"/>
      <c r="PTX51" s="22"/>
      <c r="PTY51" s="22"/>
      <c r="PTZ51" s="22"/>
      <c r="PUA51" s="22"/>
      <c r="PUB51" s="22"/>
      <c r="PUC51" s="22"/>
      <c r="PUD51" s="22"/>
      <c r="PUE51" s="22"/>
      <c r="PUF51" s="22"/>
      <c r="PUG51" s="22"/>
      <c r="PUH51" s="22"/>
      <c r="PUI51" s="22"/>
      <c r="PUJ51" s="22"/>
      <c r="PUK51" s="22"/>
      <c r="PUL51" s="22"/>
      <c r="PUM51" s="22"/>
      <c r="PUN51" s="22"/>
      <c r="PUO51" s="22"/>
      <c r="PUP51" s="22"/>
      <c r="PUQ51" s="22"/>
      <c r="PUR51" s="22"/>
      <c r="PUS51" s="22"/>
      <c r="PUT51" s="22"/>
      <c r="PUU51" s="22"/>
      <c r="PUV51" s="22"/>
      <c r="PUW51" s="22"/>
      <c r="PUX51" s="22"/>
      <c r="PUY51" s="22"/>
      <c r="PUZ51" s="22"/>
      <c r="PVA51" s="22"/>
      <c r="PVB51" s="22"/>
      <c r="PVC51" s="22"/>
      <c r="PVD51" s="22"/>
      <c r="PVE51" s="22"/>
      <c r="PVF51" s="22"/>
      <c r="PVG51" s="22"/>
      <c r="PVH51" s="22"/>
      <c r="PVI51" s="22"/>
      <c r="PVJ51" s="22"/>
      <c r="PVK51" s="22"/>
      <c r="PVL51" s="22"/>
      <c r="PVM51" s="22"/>
      <c r="PVN51" s="22"/>
      <c r="PVO51" s="22"/>
      <c r="PVP51" s="22"/>
      <c r="PVQ51" s="22"/>
      <c r="PVR51" s="22"/>
      <c r="PVS51" s="22"/>
      <c r="PVT51" s="22"/>
      <c r="PVU51" s="22"/>
      <c r="PVV51" s="22"/>
      <c r="PVW51" s="22"/>
      <c r="PVX51" s="22"/>
      <c r="PVY51" s="22"/>
      <c r="PVZ51" s="22"/>
      <c r="PWA51" s="22"/>
      <c r="PWB51" s="22"/>
      <c r="PWC51" s="22"/>
      <c r="PWD51" s="22"/>
      <c r="PWE51" s="22"/>
      <c r="PWF51" s="22"/>
      <c r="PWG51" s="22"/>
      <c r="PWH51" s="22"/>
      <c r="PWI51" s="22"/>
      <c r="PWJ51" s="22"/>
      <c r="PWK51" s="22"/>
      <c r="PWL51" s="22"/>
      <c r="PWM51" s="22"/>
      <c r="PWN51" s="22"/>
      <c r="PWO51" s="22"/>
      <c r="PWP51" s="22"/>
      <c r="PWQ51" s="22"/>
      <c r="PWR51" s="22"/>
      <c r="PWS51" s="22"/>
      <c r="PWT51" s="22"/>
      <c r="PWU51" s="22"/>
      <c r="PWV51" s="22"/>
      <c r="PWW51" s="22"/>
      <c r="PWX51" s="22"/>
      <c r="PWY51" s="22"/>
      <c r="PWZ51" s="22"/>
      <c r="PXA51" s="22"/>
      <c r="PXB51" s="22"/>
      <c r="PXC51" s="22"/>
      <c r="PXD51" s="22"/>
      <c r="PXE51" s="22"/>
      <c r="PXF51" s="22"/>
      <c r="PXG51" s="22"/>
      <c r="PXH51" s="22"/>
      <c r="PXI51" s="22"/>
      <c r="PXJ51" s="22"/>
      <c r="PXK51" s="22"/>
      <c r="PXL51" s="22"/>
      <c r="PXM51" s="22"/>
      <c r="PXN51" s="22"/>
      <c r="PXO51" s="22"/>
      <c r="PXP51" s="22"/>
      <c r="PXQ51" s="22"/>
      <c r="PXR51" s="22"/>
      <c r="PXS51" s="22"/>
      <c r="PXT51" s="22"/>
      <c r="PXU51" s="22"/>
      <c r="PXV51" s="22"/>
      <c r="PXW51" s="22"/>
      <c r="PXX51" s="22"/>
      <c r="PXY51" s="22"/>
      <c r="PXZ51" s="22"/>
      <c r="PYA51" s="22"/>
      <c r="PYB51" s="22"/>
      <c r="PYC51" s="22"/>
      <c r="PYD51" s="22"/>
      <c r="PYE51" s="22"/>
      <c r="PYF51" s="22"/>
      <c r="PYG51" s="22"/>
      <c r="PYH51" s="22"/>
      <c r="PYI51" s="22"/>
      <c r="PYJ51" s="22"/>
      <c r="PYK51" s="22"/>
      <c r="PYL51" s="22"/>
      <c r="PYM51" s="22"/>
      <c r="PYN51" s="22"/>
      <c r="PYO51" s="22"/>
      <c r="PYP51" s="22"/>
      <c r="PYQ51" s="22"/>
      <c r="PYR51" s="22"/>
      <c r="PYS51" s="22"/>
      <c r="PYT51" s="22"/>
      <c r="PYU51" s="22"/>
      <c r="PYV51" s="22"/>
      <c r="PYW51" s="22"/>
      <c r="PYX51" s="22"/>
      <c r="PYY51" s="22"/>
      <c r="PYZ51" s="22"/>
      <c r="PZA51" s="22"/>
      <c r="PZB51" s="22"/>
      <c r="PZC51" s="22"/>
      <c r="PZD51" s="22"/>
      <c r="PZE51" s="22"/>
      <c r="PZF51" s="22"/>
      <c r="PZG51" s="22"/>
      <c r="PZH51" s="22"/>
      <c r="PZI51" s="22"/>
      <c r="PZJ51" s="22"/>
      <c r="PZK51" s="22"/>
      <c r="PZL51" s="22"/>
      <c r="PZM51" s="22"/>
      <c r="PZN51" s="22"/>
      <c r="PZO51" s="22"/>
      <c r="PZP51" s="22"/>
      <c r="PZQ51" s="22"/>
      <c r="PZR51" s="22"/>
      <c r="PZS51" s="22"/>
      <c r="PZT51" s="22"/>
      <c r="PZU51" s="22"/>
      <c r="PZV51" s="22"/>
      <c r="PZW51" s="22"/>
      <c r="PZX51" s="22"/>
      <c r="PZY51" s="22"/>
      <c r="PZZ51" s="22"/>
      <c r="QAA51" s="22"/>
      <c r="QAB51" s="22"/>
      <c r="QAC51" s="22"/>
      <c r="QAD51" s="22"/>
      <c r="QAE51" s="22"/>
      <c r="QAF51" s="22"/>
      <c r="QAG51" s="22"/>
      <c r="QAH51" s="22"/>
      <c r="QAI51" s="22"/>
      <c r="QAJ51" s="22"/>
      <c r="QAK51" s="22"/>
      <c r="QAL51" s="22"/>
      <c r="QAM51" s="22"/>
      <c r="QAN51" s="22"/>
      <c r="QAO51" s="22"/>
      <c r="QAP51" s="22"/>
      <c r="QAQ51" s="22"/>
      <c r="QAR51" s="22"/>
      <c r="QAS51" s="22"/>
      <c r="QAT51" s="22"/>
      <c r="QAU51" s="22"/>
      <c r="QAV51" s="22"/>
      <c r="QAW51" s="22"/>
      <c r="QAX51" s="22"/>
      <c r="QAY51" s="22"/>
      <c r="QAZ51" s="22"/>
      <c r="QBA51" s="22"/>
      <c r="QBB51" s="22"/>
      <c r="QBC51" s="22"/>
      <c r="QBD51" s="22"/>
      <c r="QBE51" s="22"/>
      <c r="QBF51" s="22"/>
      <c r="QBG51" s="22"/>
      <c r="QBH51" s="22"/>
      <c r="QBI51" s="22"/>
      <c r="QBJ51" s="22"/>
      <c r="QBK51" s="22"/>
      <c r="QBL51" s="22"/>
      <c r="QBM51" s="22"/>
      <c r="QBN51" s="22"/>
      <c r="QBO51" s="22"/>
      <c r="QBP51" s="22"/>
      <c r="QBQ51" s="22"/>
      <c r="QBR51" s="22"/>
      <c r="QBS51" s="22"/>
      <c r="QBT51" s="22"/>
      <c r="QBU51" s="22"/>
      <c r="QBV51" s="22"/>
      <c r="QBW51" s="22"/>
      <c r="QBX51" s="22"/>
      <c r="QBY51" s="22"/>
      <c r="QBZ51" s="22"/>
      <c r="QCA51" s="22"/>
      <c r="QCB51" s="22"/>
      <c r="QCC51" s="22"/>
      <c r="QCD51" s="22"/>
      <c r="QCE51" s="22"/>
      <c r="QCF51" s="22"/>
      <c r="QCG51" s="22"/>
      <c r="QCH51" s="22"/>
      <c r="QCI51" s="22"/>
      <c r="QCJ51" s="22"/>
      <c r="QCK51" s="22"/>
      <c r="QCL51" s="22"/>
      <c r="QCM51" s="22"/>
      <c r="QCN51" s="22"/>
      <c r="QCO51" s="22"/>
      <c r="QCP51" s="22"/>
      <c r="QCQ51" s="22"/>
      <c r="QCR51" s="22"/>
      <c r="QCS51" s="22"/>
      <c r="QCT51" s="22"/>
      <c r="QCU51" s="22"/>
      <c r="QCV51" s="22"/>
      <c r="QCW51" s="22"/>
      <c r="QCX51" s="22"/>
      <c r="QCY51" s="22"/>
      <c r="QCZ51" s="22"/>
      <c r="QDA51" s="22"/>
      <c r="QDB51" s="22"/>
      <c r="QDC51" s="22"/>
      <c r="QDD51" s="22"/>
      <c r="QDE51" s="22"/>
      <c r="QDF51" s="22"/>
      <c r="QDG51" s="22"/>
      <c r="QDH51" s="22"/>
      <c r="QDI51" s="22"/>
      <c r="QDJ51" s="22"/>
      <c r="QDK51" s="22"/>
      <c r="QDL51" s="22"/>
      <c r="QDM51" s="22"/>
      <c r="QDN51" s="22"/>
      <c r="QDO51" s="22"/>
      <c r="QDP51" s="22"/>
      <c r="QDQ51" s="22"/>
      <c r="QDR51" s="22"/>
      <c r="QDS51" s="22"/>
      <c r="QDT51" s="22"/>
      <c r="QDU51" s="22"/>
      <c r="QDV51" s="22"/>
      <c r="QDW51" s="22"/>
      <c r="QDX51" s="22"/>
      <c r="QDY51" s="22"/>
      <c r="QDZ51" s="22"/>
      <c r="QEA51" s="22"/>
      <c r="QEB51" s="22"/>
      <c r="QEC51" s="22"/>
      <c r="QED51" s="22"/>
      <c r="QEE51" s="22"/>
      <c r="QEF51" s="22"/>
      <c r="QEG51" s="22"/>
      <c r="QEH51" s="22"/>
      <c r="QEI51" s="22"/>
      <c r="QEJ51" s="22"/>
      <c r="QEK51" s="22"/>
      <c r="QEL51" s="22"/>
      <c r="QEM51" s="22"/>
      <c r="QEN51" s="22"/>
      <c r="QEO51" s="22"/>
      <c r="QEP51" s="22"/>
      <c r="QEQ51" s="22"/>
      <c r="QER51" s="22"/>
      <c r="QES51" s="22"/>
      <c r="QET51" s="22"/>
      <c r="QEU51" s="22"/>
      <c r="QEV51" s="22"/>
      <c r="QEW51" s="22"/>
      <c r="QEX51" s="22"/>
      <c r="QEY51" s="22"/>
      <c r="QEZ51" s="22"/>
      <c r="QFA51" s="22"/>
      <c r="QFB51" s="22"/>
      <c r="QFC51" s="22"/>
      <c r="QFD51" s="22"/>
      <c r="QFE51" s="22"/>
      <c r="QFF51" s="22"/>
      <c r="QFG51" s="22"/>
      <c r="QFH51" s="22"/>
      <c r="QFI51" s="22"/>
      <c r="QFJ51" s="22"/>
      <c r="QFK51" s="22"/>
      <c r="QFL51" s="22"/>
      <c r="QFM51" s="22"/>
      <c r="QFN51" s="22"/>
      <c r="QFO51" s="22"/>
      <c r="QFP51" s="22"/>
      <c r="QFQ51" s="22"/>
      <c r="QFR51" s="22"/>
      <c r="QFS51" s="22"/>
      <c r="QFT51" s="22"/>
      <c r="QFU51" s="22"/>
      <c r="QFV51" s="22"/>
      <c r="QFW51" s="22"/>
      <c r="QFX51" s="22"/>
      <c r="QFY51" s="22"/>
      <c r="QFZ51" s="22"/>
      <c r="QGA51" s="22"/>
      <c r="QGB51" s="22"/>
      <c r="QGC51" s="22"/>
      <c r="QGD51" s="22"/>
      <c r="QGE51" s="22"/>
      <c r="QGF51" s="22"/>
      <c r="QGG51" s="22"/>
      <c r="QGH51" s="22"/>
      <c r="QGI51" s="22"/>
      <c r="QGJ51" s="22"/>
      <c r="QGK51" s="22"/>
      <c r="QGL51" s="22"/>
      <c r="QGM51" s="22"/>
      <c r="QGN51" s="22"/>
      <c r="QGO51" s="22"/>
      <c r="QGP51" s="22"/>
      <c r="QGQ51" s="22"/>
      <c r="QGR51" s="22"/>
      <c r="QGS51" s="22"/>
      <c r="QGT51" s="22"/>
      <c r="QGU51" s="22"/>
      <c r="QGV51" s="22"/>
      <c r="QGW51" s="22"/>
      <c r="QGX51" s="22"/>
      <c r="QGY51" s="22"/>
      <c r="QGZ51" s="22"/>
      <c r="QHA51" s="22"/>
      <c r="QHB51" s="22"/>
      <c r="QHC51" s="22"/>
      <c r="QHD51" s="22"/>
      <c r="QHE51" s="22"/>
      <c r="QHF51" s="22"/>
      <c r="QHG51" s="22"/>
      <c r="QHH51" s="22"/>
      <c r="QHI51" s="22"/>
      <c r="QHJ51" s="22"/>
      <c r="QHK51" s="22"/>
      <c r="QHL51" s="22"/>
      <c r="QHM51" s="22"/>
      <c r="QHN51" s="22"/>
      <c r="QHO51" s="22"/>
      <c r="QHP51" s="22"/>
      <c r="QHQ51" s="22"/>
      <c r="QHR51" s="22"/>
      <c r="QHS51" s="22"/>
      <c r="QHT51" s="22"/>
      <c r="QHU51" s="22"/>
      <c r="QHV51" s="22"/>
      <c r="QHW51" s="22"/>
      <c r="QHX51" s="22"/>
      <c r="QHY51" s="22"/>
      <c r="QHZ51" s="22"/>
      <c r="QIA51" s="22"/>
      <c r="QIB51" s="22"/>
      <c r="QIC51" s="22"/>
      <c r="QID51" s="22"/>
      <c r="QIE51" s="22"/>
      <c r="QIF51" s="22"/>
      <c r="QIG51" s="22"/>
      <c r="QIH51" s="22"/>
      <c r="QII51" s="22"/>
      <c r="QIJ51" s="22"/>
      <c r="QIK51" s="22"/>
      <c r="QIL51" s="22"/>
      <c r="QIM51" s="22"/>
      <c r="QIN51" s="22"/>
      <c r="QIO51" s="22"/>
      <c r="QIP51" s="22"/>
      <c r="QIQ51" s="22"/>
      <c r="QIR51" s="22"/>
      <c r="QIS51" s="22"/>
      <c r="QIT51" s="22"/>
      <c r="QIU51" s="22"/>
      <c r="QIV51" s="22"/>
      <c r="QIW51" s="22"/>
      <c r="QIX51" s="22"/>
      <c r="QIY51" s="22"/>
      <c r="QIZ51" s="22"/>
      <c r="QJA51" s="22"/>
      <c r="QJB51" s="22"/>
      <c r="QJC51" s="22"/>
      <c r="QJD51" s="22"/>
      <c r="QJE51" s="22"/>
      <c r="QJF51" s="22"/>
      <c r="QJG51" s="22"/>
      <c r="QJH51" s="22"/>
      <c r="QJI51" s="22"/>
      <c r="QJJ51" s="22"/>
      <c r="QJK51" s="22"/>
      <c r="QJL51" s="22"/>
      <c r="QJM51" s="22"/>
      <c r="QJN51" s="22"/>
      <c r="QJO51" s="22"/>
      <c r="QJP51" s="22"/>
      <c r="QJQ51" s="22"/>
      <c r="QJR51" s="22"/>
      <c r="QJS51" s="22"/>
      <c r="QJT51" s="22"/>
      <c r="QJU51" s="22"/>
      <c r="QJV51" s="22"/>
      <c r="QJW51" s="22"/>
      <c r="QJX51" s="22"/>
      <c r="QJY51" s="22"/>
      <c r="QJZ51" s="22"/>
      <c r="QKA51" s="22"/>
      <c r="QKB51" s="22"/>
      <c r="QKC51" s="22"/>
      <c r="QKD51" s="22"/>
      <c r="QKE51" s="22"/>
      <c r="QKF51" s="22"/>
      <c r="QKG51" s="22"/>
      <c r="QKH51" s="22"/>
      <c r="QKI51" s="22"/>
      <c r="QKJ51" s="22"/>
      <c r="QKK51" s="22"/>
      <c r="QKL51" s="22"/>
      <c r="QKM51" s="22"/>
      <c r="QKN51" s="22"/>
      <c r="QKO51" s="22"/>
      <c r="QKP51" s="22"/>
      <c r="QKQ51" s="22"/>
      <c r="QKR51" s="22"/>
      <c r="QKS51" s="22"/>
      <c r="QKT51" s="22"/>
      <c r="QKU51" s="22"/>
      <c r="QKV51" s="22"/>
      <c r="QKW51" s="22"/>
      <c r="QKX51" s="22"/>
      <c r="QKY51" s="22"/>
      <c r="QKZ51" s="22"/>
      <c r="QLA51" s="22"/>
      <c r="QLB51" s="22"/>
      <c r="QLC51" s="22"/>
      <c r="QLD51" s="22"/>
      <c r="QLE51" s="22"/>
      <c r="QLF51" s="22"/>
      <c r="QLG51" s="22"/>
      <c r="QLH51" s="22"/>
      <c r="QLI51" s="22"/>
      <c r="QLJ51" s="22"/>
      <c r="QLK51" s="22"/>
      <c r="QLL51" s="22"/>
      <c r="QLM51" s="22"/>
      <c r="QLN51" s="22"/>
      <c r="QLO51" s="22"/>
      <c r="QLP51" s="22"/>
      <c r="QLQ51" s="22"/>
      <c r="QLR51" s="22"/>
      <c r="QLS51" s="22"/>
      <c r="QLT51" s="22"/>
      <c r="QLU51" s="22"/>
      <c r="QLV51" s="22"/>
      <c r="QLW51" s="22"/>
      <c r="QLX51" s="22"/>
      <c r="QLY51" s="22"/>
      <c r="QLZ51" s="22"/>
      <c r="QMA51" s="22"/>
      <c r="QMB51" s="22"/>
      <c r="QMC51" s="22"/>
      <c r="QMD51" s="22"/>
      <c r="QME51" s="22"/>
      <c r="QMF51" s="22"/>
      <c r="QMG51" s="22"/>
      <c r="QMH51" s="22"/>
      <c r="QMI51" s="22"/>
      <c r="QMJ51" s="22"/>
      <c r="QMK51" s="22"/>
      <c r="QML51" s="22"/>
      <c r="QMM51" s="22"/>
      <c r="QMN51" s="22"/>
      <c r="QMO51" s="22"/>
      <c r="QMP51" s="22"/>
      <c r="QMQ51" s="22"/>
      <c r="QMR51" s="22"/>
      <c r="QMS51" s="22"/>
      <c r="QMT51" s="22"/>
      <c r="QMU51" s="22"/>
      <c r="QMV51" s="22"/>
      <c r="QMW51" s="22"/>
      <c r="QMX51" s="22"/>
      <c r="QMY51" s="22"/>
      <c r="QMZ51" s="22"/>
      <c r="QNA51" s="22"/>
      <c r="QNB51" s="22"/>
      <c r="QNC51" s="22"/>
      <c r="QND51" s="22"/>
      <c r="QNE51" s="22"/>
      <c r="QNF51" s="22"/>
      <c r="QNG51" s="22"/>
      <c r="QNH51" s="22"/>
      <c r="QNI51" s="22"/>
      <c r="QNJ51" s="22"/>
      <c r="QNK51" s="22"/>
      <c r="QNL51" s="22"/>
      <c r="QNM51" s="22"/>
      <c r="QNN51" s="22"/>
      <c r="QNO51" s="22"/>
      <c r="QNP51" s="22"/>
      <c r="QNQ51" s="22"/>
      <c r="QNR51" s="22"/>
      <c r="QNS51" s="22"/>
      <c r="QNT51" s="22"/>
      <c r="QNU51" s="22"/>
      <c r="QNV51" s="22"/>
      <c r="QNW51" s="22"/>
      <c r="QNX51" s="22"/>
      <c r="QNY51" s="22"/>
      <c r="QNZ51" s="22"/>
      <c r="QOA51" s="22"/>
      <c r="QOB51" s="22"/>
      <c r="QOC51" s="22"/>
      <c r="QOD51" s="22"/>
      <c r="QOE51" s="22"/>
      <c r="QOF51" s="22"/>
      <c r="QOG51" s="22"/>
      <c r="QOH51" s="22"/>
      <c r="QOI51" s="22"/>
      <c r="QOJ51" s="22"/>
      <c r="QOK51" s="22"/>
      <c r="QOL51" s="22"/>
      <c r="QOM51" s="22"/>
      <c r="QON51" s="22"/>
      <c r="QOO51" s="22"/>
      <c r="QOP51" s="22"/>
      <c r="QOQ51" s="22"/>
      <c r="QOR51" s="22"/>
      <c r="QOS51" s="22"/>
      <c r="QOT51" s="22"/>
      <c r="QOU51" s="22"/>
      <c r="QOV51" s="22"/>
      <c r="QOW51" s="22"/>
      <c r="QOX51" s="22"/>
      <c r="QOY51" s="22"/>
      <c r="QOZ51" s="22"/>
      <c r="QPA51" s="22"/>
      <c r="QPB51" s="22"/>
      <c r="QPC51" s="22"/>
      <c r="QPD51" s="22"/>
      <c r="QPE51" s="22"/>
      <c r="QPF51" s="22"/>
      <c r="QPG51" s="22"/>
      <c r="QPH51" s="22"/>
      <c r="QPI51" s="22"/>
      <c r="QPJ51" s="22"/>
      <c r="QPK51" s="22"/>
      <c r="QPL51" s="22"/>
      <c r="QPM51" s="22"/>
      <c r="QPN51" s="22"/>
      <c r="QPO51" s="22"/>
      <c r="QPP51" s="22"/>
      <c r="QPQ51" s="22"/>
      <c r="QPR51" s="22"/>
      <c r="QPS51" s="22"/>
      <c r="QPT51" s="22"/>
      <c r="QPU51" s="22"/>
      <c r="QPV51" s="22"/>
      <c r="QPW51" s="22"/>
      <c r="QPX51" s="22"/>
      <c r="QPY51" s="22"/>
      <c r="QPZ51" s="22"/>
      <c r="QQA51" s="22"/>
      <c r="QQB51" s="22"/>
      <c r="QQC51" s="22"/>
      <c r="QQD51" s="22"/>
      <c r="QQE51" s="22"/>
      <c r="QQF51" s="22"/>
      <c r="QQG51" s="22"/>
      <c r="QQH51" s="22"/>
      <c r="QQI51" s="22"/>
      <c r="QQJ51" s="22"/>
      <c r="QQK51" s="22"/>
      <c r="QQL51" s="22"/>
      <c r="QQM51" s="22"/>
      <c r="QQN51" s="22"/>
      <c r="QQO51" s="22"/>
      <c r="QQP51" s="22"/>
      <c r="QQQ51" s="22"/>
      <c r="QQR51" s="22"/>
      <c r="QQS51" s="22"/>
      <c r="QQT51" s="22"/>
      <c r="QQU51" s="22"/>
      <c r="QQV51" s="22"/>
      <c r="QQW51" s="22"/>
      <c r="QQX51" s="22"/>
      <c r="QQY51" s="22"/>
      <c r="QQZ51" s="22"/>
      <c r="QRA51" s="22"/>
      <c r="QRB51" s="22"/>
      <c r="QRC51" s="22"/>
      <c r="QRD51" s="22"/>
      <c r="QRE51" s="22"/>
      <c r="QRF51" s="22"/>
      <c r="QRG51" s="22"/>
      <c r="QRH51" s="22"/>
      <c r="QRI51" s="22"/>
      <c r="QRJ51" s="22"/>
      <c r="QRK51" s="22"/>
      <c r="QRL51" s="22"/>
      <c r="QRM51" s="22"/>
      <c r="QRN51" s="22"/>
      <c r="QRO51" s="22"/>
      <c r="QRP51" s="22"/>
      <c r="QRQ51" s="22"/>
      <c r="QRR51" s="22"/>
      <c r="QRS51" s="22"/>
      <c r="QRT51" s="22"/>
      <c r="QRU51" s="22"/>
      <c r="QRV51" s="22"/>
      <c r="QRW51" s="22"/>
      <c r="QRX51" s="22"/>
      <c r="QRY51" s="22"/>
      <c r="QRZ51" s="22"/>
      <c r="QSA51" s="22"/>
      <c r="QSB51" s="22"/>
      <c r="QSC51" s="22"/>
      <c r="QSD51" s="22"/>
      <c r="QSE51" s="22"/>
      <c r="QSF51" s="22"/>
      <c r="QSG51" s="22"/>
      <c r="QSH51" s="22"/>
      <c r="QSI51" s="22"/>
      <c r="QSJ51" s="22"/>
      <c r="QSK51" s="22"/>
      <c r="QSL51" s="22"/>
      <c r="QSM51" s="22"/>
      <c r="QSN51" s="22"/>
      <c r="QSO51" s="22"/>
      <c r="QSP51" s="22"/>
      <c r="QSQ51" s="22"/>
      <c r="QSR51" s="22"/>
      <c r="QSS51" s="22"/>
      <c r="QST51" s="22"/>
      <c r="QSU51" s="22"/>
      <c r="QSV51" s="22"/>
      <c r="QSW51" s="22"/>
      <c r="QSX51" s="22"/>
      <c r="QSY51" s="22"/>
      <c r="QSZ51" s="22"/>
      <c r="QTA51" s="22"/>
      <c r="QTB51" s="22"/>
      <c r="QTC51" s="22"/>
      <c r="QTD51" s="22"/>
      <c r="QTE51" s="22"/>
      <c r="QTF51" s="22"/>
      <c r="QTG51" s="22"/>
      <c r="QTH51" s="22"/>
      <c r="QTI51" s="22"/>
      <c r="QTJ51" s="22"/>
      <c r="QTK51" s="22"/>
      <c r="QTL51" s="22"/>
      <c r="QTM51" s="22"/>
      <c r="QTN51" s="22"/>
      <c r="QTO51" s="22"/>
      <c r="QTP51" s="22"/>
      <c r="QTQ51" s="22"/>
      <c r="QTR51" s="22"/>
      <c r="QTS51" s="22"/>
      <c r="QTT51" s="22"/>
      <c r="QTU51" s="22"/>
      <c r="QTV51" s="22"/>
      <c r="QTW51" s="22"/>
      <c r="QTX51" s="22"/>
      <c r="QTY51" s="22"/>
      <c r="QTZ51" s="22"/>
      <c r="QUA51" s="22"/>
      <c r="QUB51" s="22"/>
      <c r="QUC51" s="22"/>
      <c r="QUD51" s="22"/>
      <c r="QUE51" s="22"/>
      <c r="QUF51" s="22"/>
      <c r="QUG51" s="22"/>
      <c r="QUH51" s="22"/>
      <c r="QUI51" s="22"/>
      <c r="QUJ51" s="22"/>
      <c r="QUK51" s="22"/>
      <c r="QUL51" s="22"/>
      <c r="QUM51" s="22"/>
      <c r="QUN51" s="22"/>
      <c r="QUO51" s="22"/>
      <c r="QUP51" s="22"/>
      <c r="QUQ51" s="22"/>
      <c r="QUR51" s="22"/>
      <c r="QUS51" s="22"/>
      <c r="QUT51" s="22"/>
      <c r="QUU51" s="22"/>
      <c r="QUV51" s="22"/>
      <c r="QUW51" s="22"/>
      <c r="QUX51" s="22"/>
      <c r="QUY51" s="22"/>
      <c r="QUZ51" s="22"/>
      <c r="QVA51" s="22"/>
      <c r="QVB51" s="22"/>
      <c r="QVC51" s="22"/>
      <c r="QVD51" s="22"/>
      <c r="QVE51" s="22"/>
      <c r="QVF51" s="22"/>
      <c r="QVG51" s="22"/>
      <c r="QVH51" s="22"/>
      <c r="QVI51" s="22"/>
      <c r="QVJ51" s="22"/>
      <c r="QVK51" s="22"/>
      <c r="QVL51" s="22"/>
      <c r="QVM51" s="22"/>
      <c r="QVN51" s="22"/>
      <c r="QVO51" s="22"/>
      <c r="QVP51" s="22"/>
      <c r="QVQ51" s="22"/>
      <c r="QVR51" s="22"/>
      <c r="QVS51" s="22"/>
      <c r="QVT51" s="22"/>
      <c r="QVU51" s="22"/>
      <c r="QVV51" s="22"/>
      <c r="QVW51" s="22"/>
      <c r="QVX51" s="22"/>
      <c r="QVY51" s="22"/>
      <c r="QVZ51" s="22"/>
      <c r="QWA51" s="22"/>
      <c r="QWB51" s="22"/>
      <c r="QWC51" s="22"/>
      <c r="QWD51" s="22"/>
      <c r="QWE51" s="22"/>
      <c r="QWF51" s="22"/>
      <c r="QWG51" s="22"/>
      <c r="QWH51" s="22"/>
      <c r="QWI51" s="22"/>
      <c r="QWJ51" s="22"/>
      <c r="QWK51" s="22"/>
      <c r="QWL51" s="22"/>
      <c r="QWM51" s="22"/>
      <c r="QWN51" s="22"/>
      <c r="QWO51" s="22"/>
      <c r="QWP51" s="22"/>
      <c r="QWQ51" s="22"/>
      <c r="QWR51" s="22"/>
      <c r="QWS51" s="22"/>
      <c r="QWT51" s="22"/>
      <c r="QWU51" s="22"/>
      <c r="QWV51" s="22"/>
      <c r="QWW51" s="22"/>
      <c r="QWX51" s="22"/>
      <c r="QWY51" s="22"/>
      <c r="QWZ51" s="22"/>
      <c r="QXA51" s="22"/>
      <c r="QXB51" s="22"/>
      <c r="QXC51" s="22"/>
      <c r="QXD51" s="22"/>
      <c r="QXE51" s="22"/>
      <c r="QXF51" s="22"/>
      <c r="QXG51" s="22"/>
      <c r="QXH51" s="22"/>
      <c r="QXI51" s="22"/>
      <c r="QXJ51" s="22"/>
      <c r="QXK51" s="22"/>
      <c r="QXL51" s="22"/>
      <c r="QXM51" s="22"/>
      <c r="QXN51" s="22"/>
      <c r="QXO51" s="22"/>
      <c r="QXP51" s="22"/>
      <c r="QXQ51" s="22"/>
      <c r="QXR51" s="22"/>
      <c r="QXS51" s="22"/>
      <c r="QXT51" s="22"/>
      <c r="QXU51" s="22"/>
      <c r="QXV51" s="22"/>
      <c r="QXW51" s="22"/>
      <c r="QXX51" s="22"/>
      <c r="QXY51" s="22"/>
      <c r="QXZ51" s="22"/>
      <c r="QYA51" s="22"/>
      <c r="QYB51" s="22"/>
      <c r="QYC51" s="22"/>
      <c r="QYD51" s="22"/>
      <c r="QYE51" s="22"/>
      <c r="QYF51" s="22"/>
      <c r="QYG51" s="22"/>
      <c r="QYH51" s="22"/>
      <c r="QYI51" s="22"/>
      <c r="QYJ51" s="22"/>
      <c r="QYK51" s="22"/>
      <c r="QYL51" s="22"/>
      <c r="QYM51" s="22"/>
      <c r="QYN51" s="22"/>
      <c r="QYO51" s="22"/>
      <c r="QYP51" s="22"/>
      <c r="QYQ51" s="22"/>
      <c r="QYR51" s="22"/>
      <c r="QYS51" s="22"/>
      <c r="QYT51" s="22"/>
      <c r="QYU51" s="22"/>
      <c r="QYV51" s="22"/>
      <c r="QYW51" s="22"/>
      <c r="QYX51" s="22"/>
      <c r="QYY51" s="22"/>
      <c r="QYZ51" s="22"/>
      <c r="QZA51" s="22"/>
      <c r="QZB51" s="22"/>
      <c r="QZC51" s="22"/>
      <c r="QZD51" s="22"/>
      <c r="QZE51" s="22"/>
      <c r="QZF51" s="22"/>
      <c r="QZG51" s="22"/>
      <c r="QZH51" s="22"/>
      <c r="QZI51" s="22"/>
      <c r="QZJ51" s="22"/>
      <c r="QZK51" s="22"/>
      <c r="QZL51" s="22"/>
      <c r="QZM51" s="22"/>
      <c r="QZN51" s="22"/>
      <c r="QZO51" s="22"/>
      <c r="QZP51" s="22"/>
      <c r="QZQ51" s="22"/>
      <c r="QZR51" s="22"/>
      <c r="QZS51" s="22"/>
      <c r="QZT51" s="22"/>
      <c r="QZU51" s="22"/>
      <c r="QZV51" s="22"/>
      <c r="QZW51" s="22"/>
      <c r="QZX51" s="22"/>
      <c r="QZY51" s="22"/>
      <c r="QZZ51" s="22"/>
      <c r="RAA51" s="22"/>
      <c r="RAB51" s="22"/>
      <c r="RAC51" s="22"/>
      <c r="RAD51" s="22"/>
      <c r="RAE51" s="22"/>
      <c r="RAF51" s="22"/>
      <c r="RAG51" s="22"/>
      <c r="RAH51" s="22"/>
      <c r="RAI51" s="22"/>
      <c r="RAJ51" s="22"/>
      <c r="RAK51" s="22"/>
      <c r="RAL51" s="22"/>
      <c r="RAM51" s="22"/>
      <c r="RAN51" s="22"/>
      <c r="RAO51" s="22"/>
      <c r="RAP51" s="22"/>
      <c r="RAQ51" s="22"/>
      <c r="RAR51" s="22"/>
      <c r="RAS51" s="22"/>
      <c r="RAT51" s="22"/>
      <c r="RAU51" s="22"/>
      <c r="RAV51" s="22"/>
      <c r="RAW51" s="22"/>
      <c r="RAX51" s="22"/>
      <c r="RAY51" s="22"/>
      <c r="RAZ51" s="22"/>
      <c r="RBA51" s="22"/>
      <c r="RBB51" s="22"/>
      <c r="RBC51" s="22"/>
      <c r="RBD51" s="22"/>
      <c r="RBE51" s="22"/>
      <c r="RBF51" s="22"/>
      <c r="RBG51" s="22"/>
      <c r="RBH51" s="22"/>
      <c r="RBI51" s="22"/>
      <c r="RBJ51" s="22"/>
      <c r="RBK51" s="22"/>
      <c r="RBL51" s="22"/>
      <c r="RBM51" s="22"/>
      <c r="RBN51" s="22"/>
      <c r="RBO51" s="22"/>
      <c r="RBP51" s="22"/>
      <c r="RBQ51" s="22"/>
      <c r="RBR51" s="22"/>
      <c r="RBS51" s="22"/>
      <c r="RBT51" s="22"/>
      <c r="RBU51" s="22"/>
      <c r="RBV51" s="22"/>
      <c r="RBW51" s="22"/>
      <c r="RBX51" s="22"/>
      <c r="RBY51" s="22"/>
      <c r="RBZ51" s="22"/>
      <c r="RCA51" s="22"/>
      <c r="RCB51" s="22"/>
      <c r="RCC51" s="22"/>
      <c r="RCD51" s="22"/>
      <c r="RCE51" s="22"/>
      <c r="RCF51" s="22"/>
      <c r="RCG51" s="22"/>
      <c r="RCH51" s="22"/>
      <c r="RCI51" s="22"/>
      <c r="RCJ51" s="22"/>
      <c r="RCK51" s="22"/>
      <c r="RCL51" s="22"/>
      <c r="RCM51" s="22"/>
      <c r="RCN51" s="22"/>
      <c r="RCO51" s="22"/>
      <c r="RCP51" s="22"/>
      <c r="RCQ51" s="22"/>
      <c r="RCR51" s="22"/>
      <c r="RCS51" s="22"/>
      <c r="RCT51" s="22"/>
      <c r="RCU51" s="22"/>
      <c r="RCV51" s="22"/>
      <c r="RCW51" s="22"/>
      <c r="RCX51" s="22"/>
      <c r="RCY51" s="22"/>
      <c r="RCZ51" s="22"/>
      <c r="RDA51" s="22"/>
      <c r="RDB51" s="22"/>
      <c r="RDC51" s="22"/>
      <c r="RDD51" s="22"/>
      <c r="RDE51" s="22"/>
      <c r="RDF51" s="22"/>
      <c r="RDG51" s="22"/>
      <c r="RDH51" s="22"/>
      <c r="RDI51" s="22"/>
      <c r="RDJ51" s="22"/>
      <c r="RDK51" s="22"/>
      <c r="RDL51" s="22"/>
      <c r="RDM51" s="22"/>
      <c r="RDN51" s="22"/>
      <c r="RDO51" s="22"/>
      <c r="RDP51" s="22"/>
      <c r="RDQ51" s="22"/>
      <c r="RDR51" s="22"/>
      <c r="RDS51" s="22"/>
      <c r="RDT51" s="22"/>
      <c r="RDU51" s="22"/>
      <c r="RDV51" s="22"/>
      <c r="RDW51" s="22"/>
      <c r="RDX51" s="22"/>
      <c r="RDY51" s="22"/>
      <c r="RDZ51" s="22"/>
      <c r="REA51" s="22"/>
      <c r="REB51" s="22"/>
      <c r="REC51" s="22"/>
      <c r="RED51" s="22"/>
      <c r="REE51" s="22"/>
      <c r="REF51" s="22"/>
      <c r="REG51" s="22"/>
      <c r="REH51" s="22"/>
      <c r="REI51" s="22"/>
      <c r="REJ51" s="22"/>
      <c r="REK51" s="22"/>
      <c r="REL51" s="22"/>
      <c r="REM51" s="22"/>
      <c r="REN51" s="22"/>
      <c r="REO51" s="22"/>
      <c r="REP51" s="22"/>
      <c r="REQ51" s="22"/>
      <c r="RER51" s="22"/>
      <c r="RES51" s="22"/>
      <c r="RET51" s="22"/>
      <c r="REU51" s="22"/>
      <c r="REV51" s="22"/>
      <c r="REW51" s="22"/>
      <c r="REX51" s="22"/>
      <c r="REY51" s="22"/>
      <c r="REZ51" s="22"/>
      <c r="RFA51" s="22"/>
      <c r="RFB51" s="22"/>
      <c r="RFC51" s="22"/>
      <c r="RFD51" s="22"/>
      <c r="RFE51" s="22"/>
      <c r="RFF51" s="22"/>
      <c r="RFG51" s="22"/>
      <c r="RFH51" s="22"/>
      <c r="RFI51" s="22"/>
      <c r="RFJ51" s="22"/>
      <c r="RFK51" s="22"/>
      <c r="RFL51" s="22"/>
      <c r="RFM51" s="22"/>
      <c r="RFN51" s="22"/>
      <c r="RFO51" s="22"/>
      <c r="RFP51" s="22"/>
      <c r="RFQ51" s="22"/>
      <c r="RFR51" s="22"/>
      <c r="RFS51" s="22"/>
      <c r="RFT51" s="22"/>
      <c r="RFU51" s="22"/>
      <c r="RFV51" s="22"/>
      <c r="RFW51" s="22"/>
      <c r="RFX51" s="22"/>
      <c r="RFY51" s="22"/>
      <c r="RFZ51" s="22"/>
      <c r="RGA51" s="22"/>
      <c r="RGB51" s="22"/>
      <c r="RGC51" s="22"/>
      <c r="RGD51" s="22"/>
      <c r="RGE51" s="22"/>
      <c r="RGF51" s="22"/>
      <c r="RGG51" s="22"/>
      <c r="RGH51" s="22"/>
      <c r="RGI51" s="22"/>
      <c r="RGJ51" s="22"/>
      <c r="RGK51" s="22"/>
      <c r="RGL51" s="22"/>
      <c r="RGM51" s="22"/>
      <c r="RGN51" s="22"/>
      <c r="RGO51" s="22"/>
      <c r="RGP51" s="22"/>
      <c r="RGQ51" s="22"/>
      <c r="RGR51" s="22"/>
      <c r="RGS51" s="22"/>
      <c r="RGT51" s="22"/>
      <c r="RGU51" s="22"/>
      <c r="RGV51" s="22"/>
      <c r="RGW51" s="22"/>
      <c r="RGX51" s="22"/>
      <c r="RGY51" s="22"/>
      <c r="RGZ51" s="22"/>
      <c r="RHA51" s="22"/>
      <c r="RHB51" s="22"/>
      <c r="RHC51" s="22"/>
      <c r="RHD51" s="22"/>
      <c r="RHE51" s="22"/>
      <c r="RHF51" s="22"/>
      <c r="RHG51" s="22"/>
      <c r="RHH51" s="22"/>
      <c r="RHI51" s="22"/>
      <c r="RHJ51" s="22"/>
      <c r="RHK51" s="22"/>
      <c r="RHL51" s="22"/>
      <c r="RHM51" s="22"/>
      <c r="RHN51" s="22"/>
      <c r="RHO51" s="22"/>
      <c r="RHP51" s="22"/>
      <c r="RHQ51" s="22"/>
      <c r="RHR51" s="22"/>
      <c r="RHS51" s="22"/>
      <c r="RHT51" s="22"/>
      <c r="RHU51" s="22"/>
      <c r="RHV51" s="22"/>
      <c r="RHW51" s="22"/>
      <c r="RHX51" s="22"/>
      <c r="RHY51" s="22"/>
      <c r="RHZ51" s="22"/>
      <c r="RIA51" s="22"/>
      <c r="RIB51" s="22"/>
      <c r="RIC51" s="22"/>
      <c r="RID51" s="22"/>
      <c r="RIE51" s="22"/>
      <c r="RIF51" s="22"/>
      <c r="RIG51" s="22"/>
      <c r="RIH51" s="22"/>
      <c r="RII51" s="22"/>
      <c r="RIJ51" s="22"/>
      <c r="RIK51" s="22"/>
      <c r="RIL51" s="22"/>
      <c r="RIM51" s="22"/>
      <c r="RIN51" s="22"/>
      <c r="RIO51" s="22"/>
      <c r="RIP51" s="22"/>
      <c r="RIQ51" s="22"/>
      <c r="RIR51" s="22"/>
      <c r="RIS51" s="22"/>
      <c r="RIT51" s="22"/>
      <c r="RIU51" s="22"/>
      <c r="RIV51" s="22"/>
      <c r="RIW51" s="22"/>
      <c r="RIX51" s="22"/>
      <c r="RIY51" s="22"/>
      <c r="RIZ51" s="22"/>
      <c r="RJA51" s="22"/>
      <c r="RJB51" s="22"/>
      <c r="RJC51" s="22"/>
      <c r="RJD51" s="22"/>
      <c r="RJE51" s="22"/>
      <c r="RJF51" s="22"/>
      <c r="RJG51" s="22"/>
      <c r="RJH51" s="22"/>
      <c r="RJI51" s="22"/>
      <c r="RJJ51" s="22"/>
      <c r="RJK51" s="22"/>
      <c r="RJL51" s="22"/>
      <c r="RJM51" s="22"/>
      <c r="RJN51" s="22"/>
      <c r="RJO51" s="22"/>
      <c r="RJP51" s="22"/>
      <c r="RJQ51" s="22"/>
      <c r="RJR51" s="22"/>
      <c r="RJS51" s="22"/>
      <c r="RJT51" s="22"/>
      <c r="RJU51" s="22"/>
      <c r="RJV51" s="22"/>
      <c r="RJW51" s="22"/>
      <c r="RJX51" s="22"/>
      <c r="RJY51" s="22"/>
      <c r="RJZ51" s="22"/>
      <c r="RKA51" s="22"/>
      <c r="RKB51" s="22"/>
      <c r="RKC51" s="22"/>
      <c r="RKD51" s="22"/>
      <c r="RKE51" s="22"/>
      <c r="RKF51" s="22"/>
      <c r="RKG51" s="22"/>
      <c r="RKH51" s="22"/>
      <c r="RKI51" s="22"/>
      <c r="RKJ51" s="22"/>
      <c r="RKK51" s="22"/>
      <c r="RKL51" s="22"/>
      <c r="RKM51" s="22"/>
      <c r="RKN51" s="22"/>
      <c r="RKO51" s="22"/>
      <c r="RKP51" s="22"/>
      <c r="RKQ51" s="22"/>
      <c r="RKR51" s="22"/>
      <c r="RKS51" s="22"/>
      <c r="RKT51" s="22"/>
      <c r="RKU51" s="22"/>
      <c r="RKV51" s="22"/>
      <c r="RKW51" s="22"/>
      <c r="RKX51" s="22"/>
      <c r="RKY51" s="22"/>
      <c r="RKZ51" s="22"/>
      <c r="RLA51" s="22"/>
      <c r="RLB51" s="22"/>
      <c r="RLC51" s="22"/>
      <c r="RLD51" s="22"/>
      <c r="RLE51" s="22"/>
      <c r="RLF51" s="22"/>
      <c r="RLG51" s="22"/>
      <c r="RLH51" s="22"/>
      <c r="RLI51" s="22"/>
      <c r="RLJ51" s="22"/>
      <c r="RLK51" s="22"/>
      <c r="RLL51" s="22"/>
      <c r="RLM51" s="22"/>
      <c r="RLN51" s="22"/>
      <c r="RLO51" s="22"/>
      <c r="RLP51" s="22"/>
      <c r="RLQ51" s="22"/>
      <c r="RLR51" s="22"/>
      <c r="RLS51" s="22"/>
      <c r="RLT51" s="22"/>
      <c r="RLU51" s="22"/>
      <c r="RLV51" s="22"/>
      <c r="RLW51" s="22"/>
      <c r="RLX51" s="22"/>
      <c r="RLY51" s="22"/>
      <c r="RLZ51" s="22"/>
      <c r="RMA51" s="22"/>
      <c r="RMB51" s="22"/>
      <c r="RMC51" s="22"/>
      <c r="RMD51" s="22"/>
      <c r="RME51" s="22"/>
      <c r="RMF51" s="22"/>
      <c r="RMG51" s="22"/>
      <c r="RMH51" s="22"/>
      <c r="RMI51" s="22"/>
      <c r="RMJ51" s="22"/>
      <c r="RMK51" s="22"/>
      <c r="RML51" s="22"/>
      <c r="RMM51" s="22"/>
      <c r="RMN51" s="22"/>
      <c r="RMO51" s="22"/>
      <c r="RMP51" s="22"/>
      <c r="RMQ51" s="22"/>
      <c r="RMR51" s="22"/>
      <c r="RMS51" s="22"/>
      <c r="RMT51" s="22"/>
      <c r="RMU51" s="22"/>
      <c r="RMV51" s="22"/>
      <c r="RMW51" s="22"/>
      <c r="RMX51" s="22"/>
      <c r="RMY51" s="22"/>
      <c r="RMZ51" s="22"/>
      <c r="RNA51" s="22"/>
      <c r="RNB51" s="22"/>
      <c r="RNC51" s="22"/>
      <c r="RND51" s="22"/>
      <c r="RNE51" s="22"/>
      <c r="RNF51" s="22"/>
      <c r="RNG51" s="22"/>
      <c r="RNH51" s="22"/>
      <c r="RNI51" s="22"/>
      <c r="RNJ51" s="22"/>
      <c r="RNK51" s="22"/>
      <c r="RNL51" s="22"/>
      <c r="RNM51" s="22"/>
      <c r="RNN51" s="22"/>
      <c r="RNO51" s="22"/>
      <c r="RNP51" s="22"/>
      <c r="RNQ51" s="22"/>
      <c r="RNR51" s="22"/>
      <c r="RNS51" s="22"/>
      <c r="RNT51" s="22"/>
      <c r="RNU51" s="22"/>
      <c r="RNV51" s="22"/>
      <c r="RNW51" s="22"/>
      <c r="RNX51" s="22"/>
      <c r="RNY51" s="22"/>
      <c r="RNZ51" s="22"/>
      <c r="ROA51" s="22"/>
      <c r="ROB51" s="22"/>
      <c r="ROC51" s="22"/>
      <c r="ROD51" s="22"/>
      <c r="ROE51" s="22"/>
      <c r="ROF51" s="22"/>
      <c r="ROG51" s="22"/>
      <c r="ROH51" s="22"/>
      <c r="ROI51" s="22"/>
      <c r="ROJ51" s="22"/>
      <c r="ROK51" s="22"/>
      <c r="ROL51" s="22"/>
      <c r="ROM51" s="22"/>
      <c r="RON51" s="22"/>
      <c r="ROO51" s="22"/>
      <c r="ROP51" s="22"/>
      <c r="ROQ51" s="22"/>
      <c r="ROR51" s="22"/>
      <c r="ROS51" s="22"/>
      <c r="ROT51" s="22"/>
      <c r="ROU51" s="22"/>
      <c r="ROV51" s="22"/>
      <c r="ROW51" s="22"/>
      <c r="ROX51" s="22"/>
      <c r="ROY51" s="22"/>
      <c r="ROZ51" s="22"/>
      <c r="RPA51" s="22"/>
      <c r="RPB51" s="22"/>
      <c r="RPC51" s="22"/>
      <c r="RPD51" s="22"/>
      <c r="RPE51" s="22"/>
      <c r="RPF51" s="22"/>
      <c r="RPG51" s="22"/>
      <c r="RPH51" s="22"/>
      <c r="RPI51" s="22"/>
      <c r="RPJ51" s="22"/>
      <c r="RPK51" s="22"/>
      <c r="RPL51" s="22"/>
      <c r="RPM51" s="22"/>
      <c r="RPN51" s="22"/>
      <c r="RPO51" s="22"/>
      <c r="RPP51" s="22"/>
      <c r="RPQ51" s="22"/>
      <c r="RPR51" s="22"/>
      <c r="RPS51" s="22"/>
      <c r="RPT51" s="22"/>
      <c r="RPU51" s="22"/>
      <c r="RPV51" s="22"/>
      <c r="RPW51" s="22"/>
      <c r="RPX51" s="22"/>
      <c r="RPY51" s="22"/>
      <c r="RPZ51" s="22"/>
      <c r="RQA51" s="22"/>
      <c r="RQB51" s="22"/>
      <c r="RQC51" s="22"/>
      <c r="RQD51" s="22"/>
      <c r="RQE51" s="22"/>
      <c r="RQF51" s="22"/>
      <c r="RQG51" s="22"/>
      <c r="RQH51" s="22"/>
      <c r="RQI51" s="22"/>
      <c r="RQJ51" s="22"/>
      <c r="RQK51" s="22"/>
      <c r="RQL51" s="22"/>
      <c r="RQM51" s="22"/>
      <c r="RQN51" s="22"/>
      <c r="RQO51" s="22"/>
      <c r="RQP51" s="22"/>
      <c r="RQQ51" s="22"/>
      <c r="RQR51" s="22"/>
      <c r="RQS51" s="22"/>
      <c r="RQT51" s="22"/>
      <c r="RQU51" s="22"/>
      <c r="RQV51" s="22"/>
      <c r="RQW51" s="22"/>
      <c r="RQX51" s="22"/>
      <c r="RQY51" s="22"/>
      <c r="RQZ51" s="22"/>
      <c r="RRA51" s="22"/>
      <c r="RRB51" s="22"/>
      <c r="RRC51" s="22"/>
      <c r="RRD51" s="22"/>
      <c r="RRE51" s="22"/>
      <c r="RRF51" s="22"/>
      <c r="RRG51" s="22"/>
      <c r="RRH51" s="22"/>
      <c r="RRI51" s="22"/>
      <c r="RRJ51" s="22"/>
      <c r="RRK51" s="22"/>
      <c r="RRL51" s="22"/>
      <c r="RRM51" s="22"/>
      <c r="RRN51" s="22"/>
      <c r="RRO51" s="22"/>
      <c r="RRP51" s="22"/>
      <c r="RRQ51" s="22"/>
      <c r="RRR51" s="22"/>
      <c r="RRS51" s="22"/>
      <c r="RRT51" s="22"/>
      <c r="RRU51" s="22"/>
      <c r="RRV51" s="22"/>
      <c r="RRW51" s="22"/>
      <c r="RRX51" s="22"/>
      <c r="RRY51" s="22"/>
      <c r="RRZ51" s="22"/>
      <c r="RSA51" s="22"/>
      <c r="RSB51" s="22"/>
      <c r="RSC51" s="22"/>
      <c r="RSD51" s="22"/>
      <c r="RSE51" s="22"/>
      <c r="RSF51" s="22"/>
      <c r="RSG51" s="22"/>
      <c r="RSH51" s="22"/>
      <c r="RSI51" s="22"/>
      <c r="RSJ51" s="22"/>
      <c r="RSK51" s="22"/>
      <c r="RSL51" s="22"/>
      <c r="RSM51" s="22"/>
      <c r="RSN51" s="22"/>
      <c r="RSO51" s="22"/>
      <c r="RSP51" s="22"/>
      <c r="RSQ51" s="22"/>
      <c r="RSR51" s="22"/>
      <c r="RSS51" s="22"/>
      <c r="RST51" s="22"/>
      <c r="RSU51" s="22"/>
      <c r="RSV51" s="22"/>
      <c r="RSW51" s="22"/>
      <c r="RSX51" s="22"/>
      <c r="RSY51" s="22"/>
      <c r="RSZ51" s="22"/>
      <c r="RTA51" s="22"/>
      <c r="RTB51" s="22"/>
      <c r="RTC51" s="22"/>
      <c r="RTD51" s="22"/>
      <c r="RTE51" s="22"/>
      <c r="RTF51" s="22"/>
      <c r="RTG51" s="22"/>
      <c r="RTH51" s="22"/>
      <c r="RTI51" s="22"/>
      <c r="RTJ51" s="22"/>
      <c r="RTK51" s="22"/>
      <c r="RTL51" s="22"/>
      <c r="RTM51" s="22"/>
      <c r="RTN51" s="22"/>
      <c r="RTO51" s="22"/>
      <c r="RTP51" s="22"/>
      <c r="RTQ51" s="22"/>
      <c r="RTR51" s="22"/>
      <c r="RTS51" s="22"/>
      <c r="RTT51" s="22"/>
      <c r="RTU51" s="22"/>
      <c r="RTV51" s="22"/>
      <c r="RTW51" s="22"/>
      <c r="RTX51" s="22"/>
      <c r="RTY51" s="22"/>
      <c r="RTZ51" s="22"/>
      <c r="RUA51" s="22"/>
      <c r="RUB51" s="22"/>
      <c r="RUC51" s="22"/>
      <c r="RUD51" s="22"/>
      <c r="RUE51" s="22"/>
      <c r="RUF51" s="22"/>
      <c r="RUG51" s="22"/>
      <c r="RUH51" s="22"/>
      <c r="RUI51" s="22"/>
      <c r="RUJ51" s="22"/>
      <c r="RUK51" s="22"/>
      <c r="RUL51" s="22"/>
      <c r="RUM51" s="22"/>
      <c r="RUN51" s="22"/>
      <c r="RUO51" s="22"/>
      <c r="RUP51" s="22"/>
      <c r="RUQ51" s="22"/>
      <c r="RUR51" s="22"/>
      <c r="RUS51" s="22"/>
      <c r="RUT51" s="22"/>
      <c r="RUU51" s="22"/>
      <c r="RUV51" s="22"/>
      <c r="RUW51" s="22"/>
      <c r="RUX51" s="22"/>
      <c r="RUY51" s="22"/>
      <c r="RUZ51" s="22"/>
      <c r="RVA51" s="22"/>
      <c r="RVB51" s="22"/>
      <c r="RVC51" s="22"/>
      <c r="RVD51" s="22"/>
      <c r="RVE51" s="22"/>
      <c r="RVF51" s="22"/>
      <c r="RVG51" s="22"/>
      <c r="RVH51" s="22"/>
      <c r="RVI51" s="22"/>
      <c r="RVJ51" s="22"/>
      <c r="RVK51" s="22"/>
      <c r="RVL51" s="22"/>
      <c r="RVM51" s="22"/>
      <c r="RVN51" s="22"/>
      <c r="RVO51" s="22"/>
      <c r="RVP51" s="22"/>
      <c r="RVQ51" s="22"/>
      <c r="RVR51" s="22"/>
      <c r="RVS51" s="22"/>
      <c r="RVT51" s="22"/>
      <c r="RVU51" s="22"/>
      <c r="RVV51" s="22"/>
      <c r="RVW51" s="22"/>
      <c r="RVX51" s="22"/>
      <c r="RVY51" s="22"/>
      <c r="RVZ51" s="22"/>
      <c r="RWA51" s="22"/>
      <c r="RWB51" s="22"/>
      <c r="RWC51" s="22"/>
      <c r="RWD51" s="22"/>
      <c r="RWE51" s="22"/>
      <c r="RWF51" s="22"/>
      <c r="RWG51" s="22"/>
      <c r="RWH51" s="22"/>
      <c r="RWI51" s="22"/>
      <c r="RWJ51" s="22"/>
      <c r="RWK51" s="22"/>
      <c r="RWL51" s="22"/>
      <c r="RWM51" s="22"/>
      <c r="RWN51" s="22"/>
      <c r="RWO51" s="22"/>
      <c r="RWP51" s="22"/>
      <c r="RWQ51" s="22"/>
      <c r="RWR51" s="22"/>
      <c r="RWS51" s="22"/>
      <c r="RWT51" s="22"/>
      <c r="RWU51" s="22"/>
      <c r="RWV51" s="22"/>
      <c r="RWW51" s="22"/>
      <c r="RWX51" s="22"/>
      <c r="RWY51" s="22"/>
      <c r="RWZ51" s="22"/>
      <c r="RXA51" s="22"/>
      <c r="RXB51" s="22"/>
      <c r="RXC51" s="22"/>
      <c r="RXD51" s="22"/>
      <c r="RXE51" s="22"/>
      <c r="RXF51" s="22"/>
      <c r="RXG51" s="22"/>
      <c r="RXH51" s="22"/>
      <c r="RXI51" s="22"/>
      <c r="RXJ51" s="22"/>
      <c r="RXK51" s="22"/>
      <c r="RXL51" s="22"/>
      <c r="RXM51" s="22"/>
      <c r="RXN51" s="22"/>
      <c r="RXO51" s="22"/>
      <c r="RXP51" s="22"/>
      <c r="RXQ51" s="22"/>
      <c r="RXR51" s="22"/>
      <c r="RXS51" s="22"/>
      <c r="RXT51" s="22"/>
      <c r="RXU51" s="22"/>
      <c r="RXV51" s="22"/>
      <c r="RXW51" s="22"/>
      <c r="RXX51" s="22"/>
      <c r="RXY51" s="22"/>
      <c r="RXZ51" s="22"/>
      <c r="RYA51" s="22"/>
      <c r="RYB51" s="22"/>
      <c r="RYC51" s="22"/>
      <c r="RYD51" s="22"/>
      <c r="RYE51" s="22"/>
      <c r="RYF51" s="22"/>
      <c r="RYG51" s="22"/>
      <c r="RYH51" s="22"/>
      <c r="RYI51" s="22"/>
      <c r="RYJ51" s="22"/>
      <c r="RYK51" s="22"/>
      <c r="RYL51" s="22"/>
      <c r="RYM51" s="22"/>
      <c r="RYN51" s="22"/>
      <c r="RYO51" s="22"/>
      <c r="RYP51" s="22"/>
      <c r="RYQ51" s="22"/>
      <c r="RYR51" s="22"/>
      <c r="RYS51" s="22"/>
      <c r="RYT51" s="22"/>
      <c r="RYU51" s="22"/>
      <c r="RYV51" s="22"/>
      <c r="RYW51" s="22"/>
      <c r="RYX51" s="22"/>
      <c r="RYY51" s="22"/>
      <c r="RYZ51" s="22"/>
      <c r="RZA51" s="22"/>
      <c r="RZB51" s="22"/>
      <c r="RZC51" s="22"/>
      <c r="RZD51" s="22"/>
      <c r="RZE51" s="22"/>
      <c r="RZF51" s="22"/>
      <c r="RZG51" s="22"/>
      <c r="RZH51" s="22"/>
      <c r="RZI51" s="22"/>
      <c r="RZJ51" s="22"/>
      <c r="RZK51" s="22"/>
      <c r="RZL51" s="22"/>
      <c r="RZM51" s="22"/>
      <c r="RZN51" s="22"/>
      <c r="RZO51" s="22"/>
      <c r="RZP51" s="22"/>
      <c r="RZQ51" s="22"/>
      <c r="RZR51" s="22"/>
      <c r="RZS51" s="22"/>
      <c r="RZT51" s="22"/>
      <c r="RZU51" s="22"/>
      <c r="RZV51" s="22"/>
      <c r="RZW51" s="22"/>
      <c r="RZX51" s="22"/>
      <c r="RZY51" s="22"/>
      <c r="RZZ51" s="22"/>
      <c r="SAA51" s="22"/>
      <c r="SAB51" s="22"/>
      <c r="SAC51" s="22"/>
      <c r="SAD51" s="22"/>
      <c r="SAE51" s="22"/>
      <c r="SAF51" s="22"/>
      <c r="SAG51" s="22"/>
      <c r="SAH51" s="22"/>
      <c r="SAI51" s="22"/>
      <c r="SAJ51" s="22"/>
      <c r="SAK51" s="22"/>
      <c r="SAL51" s="22"/>
      <c r="SAM51" s="22"/>
      <c r="SAN51" s="22"/>
      <c r="SAO51" s="22"/>
      <c r="SAP51" s="22"/>
      <c r="SAQ51" s="22"/>
      <c r="SAR51" s="22"/>
      <c r="SAS51" s="22"/>
      <c r="SAT51" s="22"/>
      <c r="SAU51" s="22"/>
      <c r="SAV51" s="22"/>
      <c r="SAW51" s="22"/>
      <c r="SAX51" s="22"/>
      <c r="SAY51" s="22"/>
      <c r="SAZ51" s="22"/>
      <c r="SBA51" s="22"/>
      <c r="SBB51" s="22"/>
      <c r="SBC51" s="22"/>
      <c r="SBD51" s="22"/>
      <c r="SBE51" s="22"/>
      <c r="SBF51" s="22"/>
      <c r="SBG51" s="22"/>
      <c r="SBH51" s="22"/>
      <c r="SBI51" s="22"/>
      <c r="SBJ51" s="22"/>
      <c r="SBK51" s="22"/>
      <c r="SBL51" s="22"/>
      <c r="SBM51" s="22"/>
      <c r="SBN51" s="22"/>
      <c r="SBO51" s="22"/>
      <c r="SBP51" s="22"/>
      <c r="SBQ51" s="22"/>
      <c r="SBR51" s="22"/>
      <c r="SBS51" s="22"/>
      <c r="SBT51" s="22"/>
      <c r="SBU51" s="22"/>
      <c r="SBV51" s="22"/>
      <c r="SBW51" s="22"/>
      <c r="SBX51" s="22"/>
      <c r="SBY51" s="22"/>
      <c r="SBZ51" s="22"/>
      <c r="SCA51" s="22"/>
      <c r="SCB51" s="22"/>
      <c r="SCC51" s="22"/>
      <c r="SCD51" s="22"/>
      <c r="SCE51" s="22"/>
      <c r="SCF51" s="22"/>
      <c r="SCG51" s="22"/>
      <c r="SCH51" s="22"/>
      <c r="SCI51" s="22"/>
      <c r="SCJ51" s="22"/>
      <c r="SCK51" s="22"/>
      <c r="SCL51" s="22"/>
      <c r="SCM51" s="22"/>
      <c r="SCN51" s="22"/>
      <c r="SCO51" s="22"/>
      <c r="SCP51" s="22"/>
      <c r="SCQ51" s="22"/>
      <c r="SCR51" s="22"/>
      <c r="SCS51" s="22"/>
      <c r="SCT51" s="22"/>
      <c r="SCU51" s="22"/>
      <c r="SCV51" s="22"/>
      <c r="SCW51" s="22"/>
      <c r="SCX51" s="22"/>
      <c r="SCY51" s="22"/>
      <c r="SCZ51" s="22"/>
      <c r="SDA51" s="22"/>
      <c r="SDB51" s="22"/>
      <c r="SDC51" s="22"/>
      <c r="SDD51" s="22"/>
      <c r="SDE51" s="22"/>
      <c r="SDF51" s="22"/>
      <c r="SDG51" s="22"/>
      <c r="SDH51" s="22"/>
      <c r="SDI51" s="22"/>
      <c r="SDJ51" s="22"/>
      <c r="SDK51" s="22"/>
      <c r="SDL51" s="22"/>
      <c r="SDM51" s="22"/>
      <c r="SDN51" s="22"/>
      <c r="SDO51" s="22"/>
      <c r="SDP51" s="22"/>
      <c r="SDQ51" s="22"/>
      <c r="SDR51" s="22"/>
      <c r="SDS51" s="22"/>
      <c r="SDT51" s="22"/>
      <c r="SDU51" s="22"/>
      <c r="SDV51" s="22"/>
      <c r="SDW51" s="22"/>
      <c r="SDX51" s="22"/>
      <c r="SDY51" s="22"/>
      <c r="SDZ51" s="22"/>
      <c r="SEA51" s="22"/>
      <c r="SEB51" s="22"/>
      <c r="SEC51" s="22"/>
      <c r="SED51" s="22"/>
      <c r="SEE51" s="22"/>
      <c r="SEF51" s="22"/>
      <c r="SEG51" s="22"/>
      <c r="SEH51" s="22"/>
      <c r="SEI51" s="22"/>
      <c r="SEJ51" s="22"/>
      <c r="SEK51" s="22"/>
      <c r="SEL51" s="22"/>
      <c r="SEM51" s="22"/>
      <c r="SEN51" s="22"/>
      <c r="SEO51" s="22"/>
      <c r="SEP51" s="22"/>
      <c r="SEQ51" s="22"/>
      <c r="SER51" s="22"/>
      <c r="SES51" s="22"/>
      <c r="SET51" s="22"/>
      <c r="SEU51" s="22"/>
      <c r="SEV51" s="22"/>
      <c r="SEW51" s="22"/>
      <c r="SEX51" s="22"/>
      <c r="SEY51" s="22"/>
      <c r="SEZ51" s="22"/>
      <c r="SFA51" s="22"/>
      <c r="SFB51" s="22"/>
      <c r="SFC51" s="22"/>
      <c r="SFD51" s="22"/>
      <c r="SFE51" s="22"/>
      <c r="SFF51" s="22"/>
      <c r="SFG51" s="22"/>
      <c r="SFH51" s="22"/>
      <c r="SFI51" s="22"/>
      <c r="SFJ51" s="22"/>
      <c r="SFK51" s="22"/>
      <c r="SFL51" s="22"/>
      <c r="SFM51" s="22"/>
      <c r="SFN51" s="22"/>
      <c r="SFO51" s="22"/>
      <c r="SFP51" s="22"/>
      <c r="SFQ51" s="22"/>
      <c r="SFR51" s="22"/>
      <c r="SFS51" s="22"/>
      <c r="SFT51" s="22"/>
      <c r="SFU51" s="22"/>
      <c r="SFV51" s="22"/>
      <c r="SFW51" s="22"/>
      <c r="SFX51" s="22"/>
      <c r="SFY51" s="22"/>
      <c r="SFZ51" s="22"/>
      <c r="SGA51" s="22"/>
      <c r="SGB51" s="22"/>
      <c r="SGC51" s="22"/>
      <c r="SGD51" s="22"/>
      <c r="SGE51" s="22"/>
      <c r="SGF51" s="22"/>
      <c r="SGG51" s="22"/>
      <c r="SGH51" s="22"/>
      <c r="SGI51" s="22"/>
      <c r="SGJ51" s="22"/>
      <c r="SGK51" s="22"/>
      <c r="SGL51" s="22"/>
      <c r="SGM51" s="22"/>
      <c r="SGN51" s="22"/>
      <c r="SGO51" s="22"/>
      <c r="SGP51" s="22"/>
      <c r="SGQ51" s="22"/>
      <c r="SGR51" s="22"/>
      <c r="SGS51" s="22"/>
      <c r="SGT51" s="22"/>
      <c r="SGU51" s="22"/>
      <c r="SGV51" s="22"/>
      <c r="SGW51" s="22"/>
      <c r="SGX51" s="22"/>
      <c r="SGY51" s="22"/>
      <c r="SGZ51" s="22"/>
      <c r="SHA51" s="22"/>
      <c r="SHB51" s="22"/>
      <c r="SHC51" s="22"/>
      <c r="SHD51" s="22"/>
      <c r="SHE51" s="22"/>
      <c r="SHF51" s="22"/>
      <c r="SHG51" s="22"/>
      <c r="SHH51" s="22"/>
      <c r="SHI51" s="22"/>
      <c r="SHJ51" s="22"/>
      <c r="SHK51" s="22"/>
      <c r="SHL51" s="22"/>
      <c r="SHM51" s="22"/>
      <c r="SHN51" s="22"/>
      <c r="SHO51" s="22"/>
      <c r="SHP51" s="22"/>
      <c r="SHQ51" s="22"/>
      <c r="SHR51" s="22"/>
      <c r="SHS51" s="22"/>
      <c r="SHT51" s="22"/>
      <c r="SHU51" s="22"/>
      <c r="SHV51" s="22"/>
      <c r="SHW51" s="22"/>
      <c r="SHX51" s="22"/>
      <c r="SHY51" s="22"/>
      <c r="SHZ51" s="22"/>
      <c r="SIA51" s="22"/>
      <c r="SIB51" s="22"/>
      <c r="SIC51" s="22"/>
      <c r="SID51" s="22"/>
      <c r="SIE51" s="22"/>
      <c r="SIF51" s="22"/>
      <c r="SIG51" s="22"/>
      <c r="SIH51" s="22"/>
      <c r="SII51" s="22"/>
      <c r="SIJ51" s="22"/>
      <c r="SIK51" s="22"/>
      <c r="SIL51" s="22"/>
      <c r="SIM51" s="22"/>
      <c r="SIN51" s="22"/>
      <c r="SIO51" s="22"/>
      <c r="SIP51" s="22"/>
      <c r="SIQ51" s="22"/>
      <c r="SIR51" s="22"/>
      <c r="SIS51" s="22"/>
      <c r="SIT51" s="22"/>
      <c r="SIU51" s="22"/>
      <c r="SIV51" s="22"/>
      <c r="SIW51" s="22"/>
      <c r="SIX51" s="22"/>
      <c r="SIY51" s="22"/>
      <c r="SIZ51" s="22"/>
      <c r="SJA51" s="22"/>
      <c r="SJB51" s="22"/>
      <c r="SJC51" s="22"/>
      <c r="SJD51" s="22"/>
      <c r="SJE51" s="22"/>
      <c r="SJF51" s="22"/>
      <c r="SJG51" s="22"/>
      <c r="SJH51" s="22"/>
      <c r="SJI51" s="22"/>
      <c r="SJJ51" s="22"/>
      <c r="SJK51" s="22"/>
      <c r="SJL51" s="22"/>
      <c r="SJM51" s="22"/>
      <c r="SJN51" s="22"/>
      <c r="SJO51" s="22"/>
      <c r="SJP51" s="22"/>
      <c r="SJQ51" s="22"/>
      <c r="SJR51" s="22"/>
      <c r="SJS51" s="22"/>
      <c r="SJT51" s="22"/>
      <c r="SJU51" s="22"/>
      <c r="SJV51" s="22"/>
      <c r="SJW51" s="22"/>
      <c r="SJX51" s="22"/>
      <c r="SJY51" s="22"/>
      <c r="SJZ51" s="22"/>
      <c r="SKA51" s="22"/>
      <c r="SKB51" s="22"/>
      <c r="SKC51" s="22"/>
      <c r="SKD51" s="22"/>
      <c r="SKE51" s="22"/>
      <c r="SKF51" s="22"/>
      <c r="SKG51" s="22"/>
      <c r="SKH51" s="22"/>
      <c r="SKI51" s="22"/>
      <c r="SKJ51" s="22"/>
      <c r="SKK51" s="22"/>
      <c r="SKL51" s="22"/>
      <c r="SKM51" s="22"/>
      <c r="SKN51" s="22"/>
      <c r="SKO51" s="22"/>
      <c r="SKP51" s="22"/>
      <c r="SKQ51" s="22"/>
      <c r="SKR51" s="22"/>
      <c r="SKS51" s="22"/>
      <c r="SKT51" s="22"/>
      <c r="SKU51" s="22"/>
      <c r="SKV51" s="22"/>
      <c r="SKW51" s="22"/>
      <c r="SKX51" s="22"/>
      <c r="SKY51" s="22"/>
      <c r="SKZ51" s="22"/>
      <c r="SLA51" s="22"/>
      <c r="SLB51" s="22"/>
      <c r="SLC51" s="22"/>
      <c r="SLD51" s="22"/>
      <c r="SLE51" s="22"/>
      <c r="SLF51" s="22"/>
      <c r="SLG51" s="22"/>
      <c r="SLH51" s="22"/>
      <c r="SLI51" s="22"/>
      <c r="SLJ51" s="22"/>
      <c r="SLK51" s="22"/>
      <c r="SLL51" s="22"/>
      <c r="SLM51" s="22"/>
      <c r="SLN51" s="22"/>
      <c r="SLO51" s="22"/>
      <c r="SLP51" s="22"/>
      <c r="SLQ51" s="22"/>
      <c r="SLR51" s="22"/>
      <c r="SLS51" s="22"/>
      <c r="SLT51" s="22"/>
      <c r="SLU51" s="22"/>
      <c r="SLV51" s="22"/>
      <c r="SLW51" s="22"/>
      <c r="SLX51" s="22"/>
      <c r="SLY51" s="22"/>
      <c r="SLZ51" s="22"/>
      <c r="SMA51" s="22"/>
      <c r="SMB51" s="22"/>
      <c r="SMC51" s="22"/>
      <c r="SMD51" s="22"/>
      <c r="SME51" s="22"/>
      <c r="SMF51" s="22"/>
      <c r="SMG51" s="22"/>
      <c r="SMH51" s="22"/>
      <c r="SMI51" s="22"/>
      <c r="SMJ51" s="22"/>
      <c r="SMK51" s="22"/>
      <c r="SML51" s="22"/>
      <c r="SMM51" s="22"/>
      <c r="SMN51" s="22"/>
      <c r="SMO51" s="22"/>
      <c r="SMP51" s="22"/>
      <c r="SMQ51" s="22"/>
      <c r="SMR51" s="22"/>
      <c r="SMS51" s="22"/>
      <c r="SMT51" s="22"/>
      <c r="SMU51" s="22"/>
      <c r="SMV51" s="22"/>
      <c r="SMW51" s="22"/>
      <c r="SMX51" s="22"/>
      <c r="SMY51" s="22"/>
      <c r="SMZ51" s="22"/>
      <c r="SNA51" s="22"/>
      <c r="SNB51" s="22"/>
      <c r="SNC51" s="22"/>
      <c r="SND51" s="22"/>
      <c r="SNE51" s="22"/>
      <c r="SNF51" s="22"/>
      <c r="SNG51" s="22"/>
      <c r="SNH51" s="22"/>
      <c r="SNI51" s="22"/>
      <c r="SNJ51" s="22"/>
      <c r="SNK51" s="22"/>
      <c r="SNL51" s="22"/>
      <c r="SNM51" s="22"/>
      <c r="SNN51" s="22"/>
      <c r="SNO51" s="22"/>
      <c r="SNP51" s="22"/>
      <c r="SNQ51" s="22"/>
      <c r="SNR51" s="22"/>
      <c r="SNS51" s="22"/>
      <c r="SNT51" s="22"/>
      <c r="SNU51" s="22"/>
      <c r="SNV51" s="22"/>
      <c r="SNW51" s="22"/>
      <c r="SNX51" s="22"/>
      <c r="SNY51" s="22"/>
      <c r="SNZ51" s="22"/>
      <c r="SOA51" s="22"/>
      <c r="SOB51" s="22"/>
      <c r="SOC51" s="22"/>
      <c r="SOD51" s="22"/>
      <c r="SOE51" s="22"/>
      <c r="SOF51" s="22"/>
      <c r="SOG51" s="22"/>
      <c r="SOH51" s="22"/>
      <c r="SOI51" s="22"/>
      <c r="SOJ51" s="22"/>
      <c r="SOK51" s="22"/>
      <c r="SOL51" s="22"/>
      <c r="SOM51" s="22"/>
      <c r="SON51" s="22"/>
      <c r="SOO51" s="22"/>
      <c r="SOP51" s="22"/>
      <c r="SOQ51" s="22"/>
      <c r="SOR51" s="22"/>
      <c r="SOS51" s="22"/>
      <c r="SOT51" s="22"/>
      <c r="SOU51" s="22"/>
      <c r="SOV51" s="22"/>
      <c r="SOW51" s="22"/>
      <c r="SOX51" s="22"/>
      <c r="SOY51" s="22"/>
      <c r="SOZ51" s="22"/>
      <c r="SPA51" s="22"/>
      <c r="SPB51" s="22"/>
      <c r="SPC51" s="22"/>
      <c r="SPD51" s="22"/>
      <c r="SPE51" s="22"/>
      <c r="SPF51" s="22"/>
      <c r="SPG51" s="22"/>
      <c r="SPH51" s="22"/>
      <c r="SPI51" s="22"/>
      <c r="SPJ51" s="22"/>
      <c r="SPK51" s="22"/>
      <c r="SPL51" s="22"/>
      <c r="SPM51" s="22"/>
      <c r="SPN51" s="22"/>
      <c r="SPO51" s="22"/>
      <c r="SPP51" s="22"/>
      <c r="SPQ51" s="22"/>
      <c r="SPR51" s="22"/>
      <c r="SPS51" s="22"/>
      <c r="SPT51" s="22"/>
      <c r="SPU51" s="22"/>
      <c r="SPV51" s="22"/>
      <c r="SPW51" s="22"/>
      <c r="SPX51" s="22"/>
      <c r="SPY51" s="22"/>
      <c r="SPZ51" s="22"/>
      <c r="SQA51" s="22"/>
      <c r="SQB51" s="22"/>
      <c r="SQC51" s="22"/>
      <c r="SQD51" s="22"/>
      <c r="SQE51" s="22"/>
      <c r="SQF51" s="22"/>
      <c r="SQG51" s="22"/>
      <c r="SQH51" s="22"/>
      <c r="SQI51" s="22"/>
      <c r="SQJ51" s="22"/>
      <c r="SQK51" s="22"/>
      <c r="SQL51" s="22"/>
      <c r="SQM51" s="22"/>
      <c r="SQN51" s="22"/>
      <c r="SQO51" s="22"/>
      <c r="SQP51" s="22"/>
      <c r="SQQ51" s="22"/>
      <c r="SQR51" s="22"/>
      <c r="SQS51" s="22"/>
      <c r="SQT51" s="22"/>
      <c r="SQU51" s="22"/>
      <c r="SQV51" s="22"/>
      <c r="SQW51" s="22"/>
      <c r="SQX51" s="22"/>
      <c r="SQY51" s="22"/>
      <c r="SQZ51" s="22"/>
      <c r="SRA51" s="22"/>
      <c r="SRB51" s="22"/>
      <c r="SRC51" s="22"/>
      <c r="SRD51" s="22"/>
      <c r="SRE51" s="22"/>
      <c r="SRF51" s="22"/>
      <c r="SRG51" s="22"/>
      <c r="SRH51" s="22"/>
      <c r="SRI51" s="22"/>
      <c r="SRJ51" s="22"/>
      <c r="SRK51" s="22"/>
      <c r="SRL51" s="22"/>
      <c r="SRM51" s="22"/>
      <c r="SRN51" s="22"/>
      <c r="SRO51" s="22"/>
      <c r="SRP51" s="22"/>
      <c r="SRQ51" s="22"/>
      <c r="SRR51" s="22"/>
      <c r="SRS51" s="22"/>
      <c r="SRT51" s="22"/>
      <c r="SRU51" s="22"/>
      <c r="SRV51" s="22"/>
      <c r="SRW51" s="22"/>
      <c r="SRX51" s="22"/>
      <c r="SRY51" s="22"/>
      <c r="SRZ51" s="22"/>
      <c r="SSA51" s="22"/>
      <c r="SSB51" s="22"/>
      <c r="SSC51" s="22"/>
      <c r="SSD51" s="22"/>
      <c r="SSE51" s="22"/>
      <c r="SSF51" s="22"/>
      <c r="SSG51" s="22"/>
      <c r="SSH51" s="22"/>
      <c r="SSI51" s="22"/>
      <c r="SSJ51" s="22"/>
      <c r="SSK51" s="22"/>
      <c r="SSL51" s="22"/>
      <c r="SSM51" s="22"/>
      <c r="SSN51" s="22"/>
      <c r="SSO51" s="22"/>
      <c r="SSP51" s="22"/>
      <c r="SSQ51" s="22"/>
      <c r="SSR51" s="22"/>
      <c r="SSS51" s="22"/>
      <c r="SST51" s="22"/>
      <c r="SSU51" s="22"/>
      <c r="SSV51" s="22"/>
      <c r="SSW51" s="22"/>
      <c r="SSX51" s="22"/>
      <c r="SSY51" s="22"/>
      <c r="SSZ51" s="22"/>
      <c r="STA51" s="22"/>
      <c r="STB51" s="22"/>
      <c r="STC51" s="22"/>
      <c r="STD51" s="22"/>
      <c r="STE51" s="22"/>
      <c r="STF51" s="22"/>
      <c r="STG51" s="22"/>
      <c r="STH51" s="22"/>
      <c r="STI51" s="22"/>
      <c r="STJ51" s="22"/>
      <c r="STK51" s="22"/>
      <c r="STL51" s="22"/>
      <c r="STM51" s="22"/>
      <c r="STN51" s="22"/>
      <c r="STO51" s="22"/>
      <c r="STP51" s="22"/>
      <c r="STQ51" s="22"/>
      <c r="STR51" s="22"/>
      <c r="STS51" s="22"/>
      <c r="STT51" s="22"/>
      <c r="STU51" s="22"/>
      <c r="STV51" s="22"/>
      <c r="STW51" s="22"/>
      <c r="STX51" s="22"/>
      <c r="STY51" s="22"/>
      <c r="STZ51" s="22"/>
      <c r="SUA51" s="22"/>
      <c r="SUB51" s="22"/>
      <c r="SUC51" s="22"/>
      <c r="SUD51" s="22"/>
      <c r="SUE51" s="22"/>
      <c r="SUF51" s="22"/>
      <c r="SUG51" s="22"/>
      <c r="SUH51" s="22"/>
      <c r="SUI51" s="22"/>
      <c r="SUJ51" s="22"/>
      <c r="SUK51" s="22"/>
      <c r="SUL51" s="22"/>
      <c r="SUM51" s="22"/>
      <c r="SUN51" s="22"/>
      <c r="SUO51" s="22"/>
      <c r="SUP51" s="22"/>
      <c r="SUQ51" s="22"/>
      <c r="SUR51" s="22"/>
      <c r="SUS51" s="22"/>
      <c r="SUT51" s="22"/>
      <c r="SUU51" s="22"/>
      <c r="SUV51" s="22"/>
      <c r="SUW51" s="22"/>
      <c r="SUX51" s="22"/>
      <c r="SUY51" s="22"/>
      <c r="SUZ51" s="22"/>
      <c r="SVA51" s="22"/>
      <c r="SVB51" s="22"/>
      <c r="SVC51" s="22"/>
      <c r="SVD51" s="22"/>
      <c r="SVE51" s="22"/>
      <c r="SVF51" s="22"/>
      <c r="SVG51" s="22"/>
      <c r="SVH51" s="22"/>
      <c r="SVI51" s="22"/>
      <c r="SVJ51" s="22"/>
      <c r="SVK51" s="22"/>
      <c r="SVL51" s="22"/>
      <c r="SVM51" s="22"/>
      <c r="SVN51" s="22"/>
      <c r="SVO51" s="22"/>
      <c r="SVP51" s="22"/>
      <c r="SVQ51" s="22"/>
      <c r="SVR51" s="22"/>
      <c r="SVS51" s="22"/>
      <c r="SVT51" s="22"/>
      <c r="SVU51" s="22"/>
      <c r="SVV51" s="22"/>
      <c r="SVW51" s="22"/>
      <c r="SVX51" s="22"/>
      <c r="SVY51" s="22"/>
      <c r="SVZ51" s="22"/>
      <c r="SWA51" s="22"/>
      <c r="SWB51" s="22"/>
      <c r="SWC51" s="22"/>
      <c r="SWD51" s="22"/>
      <c r="SWE51" s="22"/>
      <c r="SWF51" s="22"/>
      <c r="SWG51" s="22"/>
      <c r="SWH51" s="22"/>
      <c r="SWI51" s="22"/>
      <c r="SWJ51" s="22"/>
      <c r="SWK51" s="22"/>
      <c r="SWL51" s="22"/>
      <c r="SWM51" s="22"/>
      <c r="SWN51" s="22"/>
      <c r="SWO51" s="22"/>
      <c r="SWP51" s="22"/>
      <c r="SWQ51" s="22"/>
      <c r="SWR51" s="22"/>
      <c r="SWS51" s="22"/>
      <c r="SWT51" s="22"/>
      <c r="SWU51" s="22"/>
      <c r="SWV51" s="22"/>
      <c r="SWW51" s="22"/>
      <c r="SWX51" s="22"/>
      <c r="SWY51" s="22"/>
      <c r="SWZ51" s="22"/>
      <c r="SXA51" s="22"/>
      <c r="SXB51" s="22"/>
      <c r="SXC51" s="22"/>
      <c r="SXD51" s="22"/>
      <c r="SXE51" s="22"/>
      <c r="SXF51" s="22"/>
      <c r="SXG51" s="22"/>
      <c r="SXH51" s="22"/>
      <c r="SXI51" s="22"/>
      <c r="SXJ51" s="22"/>
      <c r="SXK51" s="22"/>
      <c r="SXL51" s="22"/>
      <c r="SXM51" s="22"/>
      <c r="SXN51" s="22"/>
      <c r="SXO51" s="22"/>
      <c r="SXP51" s="22"/>
      <c r="SXQ51" s="22"/>
      <c r="SXR51" s="22"/>
      <c r="SXS51" s="22"/>
      <c r="SXT51" s="22"/>
      <c r="SXU51" s="22"/>
      <c r="SXV51" s="22"/>
      <c r="SXW51" s="22"/>
      <c r="SXX51" s="22"/>
      <c r="SXY51" s="22"/>
      <c r="SXZ51" s="22"/>
      <c r="SYA51" s="22"/>
      <c r="SYB51" s="22"/>
      <c r="SYC51" s="22"/>
      <c r="SYD51" s="22"/>
      <c r="SYE51" s="22"/>
      <c r="SYF51" s="22"/>
      <c r="SYG51" s="22"/>
      <c r="SYH51" s="22"/>
      <c r="SYI51" s="22"/>
      <c r="SYJ51" s="22"/>
      <c r="SYK51" s="22"/>
      <c r="SYL51" s="22"/>
      <c r="SYM51" s="22"/>
      <c r="SYN51" s="22"/>
      <c r="SYO51" s="22"/>
      <c r="SYP51" s="22"/>
      <c r="SYQ51" s="22"/>
      <c r="SYR51" s="22"/>
      <c r="SYS51" s="22"/>
      <c r="SYT51" s="22"/>
      <c r="SYU51" s="22"/>
      <c r="SYV51" s="22"/>
      <c r="SYW51" s="22"/>
      <c r="SYX51" s="22"/>
      <c r="SYY51" s="22"/>
      <c r="SYZ51" s="22"/>
      <c r="SZA51" s="22"/>
      <c r="SZB51" s="22"/>
      <c r="SZC51" s="22"/>
      <c r="SZD51" s="22"/>
      <c r="SZE51" s="22"/>
      <c r="SZF51" s="22"/>
      <c r="SZG51" s="22"/>
      <c r="SZH51" s="22"/>
      <c r="SZI51" s="22"/>
      <c r="SZJ51" s="22"/>
      <c r="SZK51" s="22"/>
      <c r="SZL51" s="22"/>
      <c r="SZM51" s="22"/>
      <c r="SZN51" s="22"/>
      <c r="SZO51" s="22"/>
      <c r="SZP51" s="22"/>
      <c r="SZQ51" s="22"/>
      <c r="SZR51" s="22"/>
      <c r="SZS51" s="22"/>
      <c r="SZT51" s="22"/>
      <c r="SZU51" s="22"/>
      <c r="SZV51" s="22"/>
      <c r="SZW51" s="22"/>
      <c r="SZX51" s="22"/>
      <c r="SZY51" s="22"/>
      <c r="SZZ51" s="22"/>
      <c r="TAA51" s="22"/>
      <c r="TAB51" s="22"/>
      <c r="TAC51" s="22"/>
      <c r="TAD51" s="22"/>
      <c r="TAE51" s="22"/>
      <c r="TAF51" s="22"/>
      <c r="TAG51" s="22"/>
      <c r="TAH51" s="22"/>
      <c r="TAI51" s="22"/>
      <c r="TAJ51" s="22"/>
      <c r="TAK51" s="22"/>
      <c r="TAL51" s="22"/>
      <c r="TAM51" s="22"/>
      <c r="TAN51" s="22"/>
      <c r="TAO51" s="22"/>
      <c r="TAP51" s="22"/>
      <c r="TAQ51" s="22"/>
      <c r="TAR51" s="22"/>
      <c r="TAS51" s="22"/>
      <c r="TAT51" s="22"/>
      <c r="TAU51" s="22"/>
      <c r="TAV51" s="22"/>
      <c r="TAW51" s="22"/>
      <c r="TAX51" s="22"/>
      <c r="TAY51" s="22"/>
      <c r="TAZ51" s="22"/>
      <c r="TBA51" s="22"/>
      <c r="TBB51" s="22"/>
      <c r="TBC51" s="22"/>
      <c r="TBD51" s="22"/>
      <c r="TBE51" s="22"/>
      <c r="TBF51" s="22"/>
      <c r="TBG51" s="22"/>
      <c r="TBH51" s="22"/>
      <c r="TBI51" s="22"/>
      <c r="TBJ51" s="22"/>
      <c r="TBK51" s="22"/>
      <c r="TBL51" s="22"/>
      <c r="TBM51" s="22"/>
      <c r="TBN51" s="22"/>
      <c r="TBO51" s="22"/>
      <c r="TBP51" s="22"/>
      <c r="TBQ51" s="22"/>
      <c r="TBR51" s="22"/>
      <c r="TBS51" s="22"/>
      <c r="TBT51" s="22"/>
      <c r="TBU51" s="22"/>
      <c r="TBV51" s="22"/>
      <c r="TBW51" s="22"/>
      <c r="TBX51" s="22"/>
      <c r="TBY51" s="22"/>
      <c r="TBZ51" s="22"/>
      <c r="TCA51" s="22"/>
      <c r="TCB51" s="22"/>
      <c r="TCC51" s="22"/>
      <c r="TCD51" s="22"/>
      <c r="TCE51" s="22"/>
      <c r="TCF51" s="22"/>
      <c r="TCG51" s="22"/>
      <c r="TCH51" s="22"/>
      <c r="TCI51" s="22"/>
      <c r="TCJ51" s="22"/>
      <c r="TCK51" s="22"/>
      <c r="TCL51" s="22"/>
      <c r="TCM51" s="22"/>
      <c r="TCN51" s="22"/>
      <c r="TCO51" s="22"/>
      <c r="TCP51" s="22"/>
      <c r="TCQ51" s="22"/>
      <c r="TCR51" s="22"/>
      <c r="TCS51" s="22"/>
      <c r="TCT51" s="22"/>
      <c r="TCU51" s="22"/>
      <c r="TCV51" s="22"/>
      <c r="TCW51" s="22"/>
      <c r="TCX51" s="22"/>
      <c r="TCY51" s="22"/>
      <c r="TCZ51" s="22"/>
      <c r="TDA51" s="22"/>
      <c r="TDB51" s="22"/>
      <c r="TDC51" s="22"/>
      <c r="TDD51" s="22"/>
      <c r="TDE51" s="22"/>
      <c r="TDF51" s="22"/>
      <c r="TDG51" s="22"/>
      <c r="TDH51" s="22"/>
      <c r="TDI51" s="22"/>
      <c r="TDJ51" s="22"/>
      <c r="TDK51" s="22"/>
      <c r="TDL51" s="22"/>
      <c r="TDM51" s="22"/>
      <c r="TDN51" s="22"/>
      <c r="TDO51" s="22"/>
      <c r="TDP51" s="22"/>
      <c r="TDQ51" s="22"/>
      <c r="TDR51" s="22"/>
      <c r="TDS51" s="22"/>
      <c r="TDT51" s="22"/>
      <c r="TDU51" s="22"/>
      <c r="TDV51" s="22"/>
      <c r="TDW51" s="22"/>
      <c r="TDX51" s="22"/>
      <c r="TDY51" s="22"/>
      <c r="TDZ51" s="22"/>
      <c r="TEA51" s="22"/>
      <c r="TEB51" s="22"/>
      <c r="TEC51" s="22"/>
      <c r="TED51" s="22"/>
      <c r="TEE51" s="22"/>
      <c r="TEF51" s="22"/>
      <c r="TEG51" s="22"/>
      <c r="TEH51" s="22"/>
      <c r="TEI51" s="22"/>
      <c r="TEJ51" s="22"/>
      <c r="TEK51" s="22"/>
      <c r="TEL51" s="22"/>
      <c r="TEM51" s="22"/>
      <c r="TEN51" s="22"/>
      <c r="TEO51" s="22"/>
      <c r="TEP51" s="22"/>
      <c r="TEQ51" s="22"/>
      <c r="TER51" s="22"/>
      <c r="TES51" s="22"/>
      <c r="TET51" s="22"/>
      <c r="TEU51" s="22"/>
      <c r="TEV51" s="22"/>
      <c r="TEW51" s="22"/>
      <c r="TEX51" s="22"/>
      <c r="TEY51" s="22"/>
      <c r="TEZ51" s="22"/>
      <c r="TFA51" s="22"/>
      <c r="TFB51" s="22"/>
      <c r="TFC51" s="22"/>
      <c r="TFD51" s="22"/>
      <c r="TFE51" s="22"/>
      <c r="TFF51" s="22"/>
      <c r="TFG51" s="22"/>
      <c r="TFH51" s="22"/>
      <c r="TFI51" s="22"/>
      <c r="TFJ51" s="22"/>
      <c r="TFK51" s="22"/>
      <c r="TFL51" s="22"/>
      <c r="TFM51" s="22"/>
      <c r="TFN51" s="22"/>
      <c r="TFO51" s="22"/>
      <c r="TFP51" s="22"/>
      <c r="TFQ51" s="22"/>
      <c r="TFR51" s="22"/>
      <c r="TFS51" s="22"/>
      <c r="TFT51" s="22"/>
      <c r="TFU51" s="22"/>
      <c r="TFV51" s="22"/>
      <c r="TFW51" s="22"/>
      <c r="TFX51" s="22"/>
      <c r="TFY51" s="22"/>
      <c r="TFZ51" s="22"/>
      <c r="TGA51" s="22"/>
      <c r="TGB51" s="22"/>
      <c r="TGC51" s="22"/>
      <c r="TGD51" s="22"/>
      <c r="TGE51" s="22"/>
      <c r="TGF51" s="22"/>
      <c r="TGG51" s="22"/>
      <c r="TGH51" s="22"/>
      <c r="TGI51" s="22"/>
      <c r="TGJ51" s="22"/>
      <c r="TGK51" s="22"/>
      <c r="TGL51" s="22"/>
      <c r="TGM51" s="22"/>
      <c r="TGN51" s="22"/>
      <c r="TGO51" s="22"/>
      <c r="TGP51" s="22"/>
      <c r="TGQ51" s="22"/>
      <c r="TGR51" s="22"/>
      <c r="TGS51" s="22"/>
      <c r="TGT51" s="22"/>
      <c r="TGU51" s="22"/>
      <c r="TGV51" s="22"/>
      <c r="TGW51" s="22"/>
      <c r="TGX51" s="22"/>
      <c r="TGY51" s="22"/>
      <c r="TGZ51" s="22"/>
      <c r="THA51" s="22"/>
      <c r="THB51" s="22"/>
      <c r="THC51" s="22"/>
      <c r="THD51" s="22"/>
      <c r="THE51" s="22"/>
      <c r="THF51" s="22"/>
      <c r="THG51" s="22"/>
      <c r="THH51" s="22"/>
      <c r="THI51" s="22"/>
      <c r="THJ51" s="22"/>
      <c r="THK51" s="22"/>
      <c r="THL51" s="22"/>
      <c r="THM51" s="22"/>
      <c r="THN51" s="22"/>
      <c r="THO51" s="22"/>
      <c r="THP51" s="22"/>
      <c r="THQ51" s="22"/>
      <c r="THR51" s="22"/>
      <c r="THS51" s="22"/>
      <c r="THT51" s="22"/>
      <c r="THU51" s="22"/>
      <c r="THV51" s="22"/>
      <c r="THW51" s="22"/>
      <c r="THX51" s="22"/>
      <c r="THY51" s="22"/>
      <c r="THZ51" s="22"/>
      <c r="TIA51" s="22"/>
      <c r="TIB51" s="22"/>
      <c r="TIC51" s="22"/>
      <c r="TID51" s="22"/>
      <c r="TIE51" s="22"/>
      <c r="TIF51" s="22"/>
      <c r="TIG51" s="22"/>
      <c r="TIH51" s="22"/>
      <c r="TII51" s="22"/>
      <c r="TIJ51" s="22"/>
      <c r="TIK51" s="22"/>
      <c r="TIL51" s="22"/>
      <c r="TIM51" s="22"/>
      <c r="TIN51" s="22"/>
      <c r="TIO51" s="22"/>
      <c r="TIP51" s="22"/>
      <c r="TIQ51" s="22"/>
      <c r="TIR51" s="22"/>
      <c r="TIS51" s="22"/>
      <c r="TIT51" s="22"/>
      <c r="TIU51" s="22"/>
      <c r="TIV51" s="22"/>
      <c r="TIW51" s="22"/>
      <c r="TIX51" s="22"/>
      <c r="TIY51" s="22"/>
      <c r="TIZ51" s="22"/>
      <c r="TJA51" s="22"/>
      <c r="TJB51" s="22"/>
      <c r="TJC51" s="22"/>
      <c r="TJD51" s="22"/>
      <c r="TJE51" s="22"/>
      <c r="TJF51" s="22"/>
      <c r="TJG51" s="22"/>
      <c r="TJH51" s="22"/>
      <c r="TJI51" s="22"/>
      <c r="TJJ51" s="22"/>
      <c r="TJK51" s="22"/>
      <c r="TJL51" s="22"/>
      <c r="TJM51" s="22"/>
      <c r="TJN51" s="22"/>
      <c r="TJO51" s="22"/>
      <c r="TJP51" s="22"/>
      <c r="TJQ51" s="22"/>
      <c r="TJR51" s="22"/>
      <c r="TJS51" s="22"/>
      <c r="TJT51" s="22"/>
      <c r="TJU51" s="22"/>
      <c r="TJV51" s="22"/>
      <c r="TJW51" s="22"/>
      <c r="TJX51" s="22"/>
      <c r="TJY51" s="22"/>
      <c r="TJZ51" s="22"/>
      <c r="TKA51" s="22"/>
      <c r="TKB51" s="22"/>
      <c r="TKC51" s="22"/>
      <c r="TKD51" s="22"/>
      <c r="TKE51" s="22"/>
      <c r="TKF51" s="22"/>
      <c r="TKG51" s="22"/>
      <c r="TKH51" s="22"/>
      <c r="TKI51" s="22"/>
      <c r="TKJ51" s="22"/>
      <c r="TKK51" s="22"/>
      <c r="TKL51" s="22"/>
      <c r="TKM51" s="22"/>
      <c r="TKN51" s="22"/>
      <c r="TKO51" s="22"/>
      <c r="TKP51" s="22"/>
      <c r="TKQ51" s="22"/>
      <c r="TKR51" s="22"/>
      <c r="TKS51" s="22"/>
      <c r="TKT51" s="22"/>
      <c r="TKU51" s="22"/>
      <c r="TKV51" s="22"/>
      <c r="TKW51" s="22"/>
      <c r="TKX51" s="22"/>
      <c r="TKY51" s="22"/>
      <c r="TKZ51" s="22"/>
      <c r="TLA51" s="22"/>
      <c r="TLB51" s="22"/>
      <c r="TLC51" s="22"/>
      <c r="TLD51" s="22"/>
      <c r="TLE51" s="22"/>
      <c r="TLF51" s="22"/>
      <c r="TLG51" s="22"/>
      <c r="TLH51" s="22"/>
      <c r="TLI51" s="22"/>
      <c r="TLJ51" s="22"/>
      <c r="TLK51" s="22"/>
      <c r="TLL51" s="22"/>
      <c r="TLM51" s="22"/>
      <c r="TLN51" s="22"/>
      <c r="TLO51" s="22"/>
      <c r="TLP51" s="22"/>
      <c r="TLQ51" s="22"/>
      <c r="TLR51" s="22"/>
      <c r="TLS51" s="22"/>
      <c r="TLT51" s="22"/>
      <c r="TLU51" s="22"/>
      <c r="TLV51" s="22"/>
      <c r="TLW51" s="22"/>
      <c r="TLX51" s="22"/>
      <c r="TLY51" s="22"/>
      <c r="TLZ51" s="22"/>
      <c r="TMA51" s="22"/>
      <c r="TMB51" s="22"/>
      <c r="TMC51" s="22"/>
      <c r="TMD51" s="22"/>
      <c r="TME51" s="22"/>
      <c r="TMF51" s="22"/>
      <c r="TMG51" s="22"/>
      <c r="TMH51" s="22"/>
      <c r="TMI51" s="22"/>
      <c r="TMJ51" s="22"/>
      <c r="TMK51" s="22"/>
      <c r="TML51" s="22"/>
      <c r="TMM51" s="22"/>
      <c r="TMN51" s="22"/>
      <c r="TMO51" s="22"/>
      <c r="TMP51" s="22"/>
      <c r="TMQ51" s="22"/>
      <c r="TMR51" s="22"/>
      <c r="TMS51" s="22"/>
      <c r="TMT51" s="22"/>
      <c r="TMU51" s="22"/>
      <c r="TMV51" s="22"/>
      <c r="TMW51" s="22"/>
      <c r="TMX51" s="22"/>
      <c r="TMY51" s="22"/>
      <c r="TMZ51" s="22"/>
      <c r="TNA51" s="22"/>
      <c r="TNB51" s="22"/>
      <c r="TNC51" s="22"/>
      <c r="TND51" s="22"/>
      <c r="TNE51" s="22"/>
      <c r="TNF51" s="22"/>
      <c r="TNG51" s="22"/>
      <c r="TNH51" s="22"/>
      <c r="TNI51" s="22"/>
      <c r="TNJ51" s="22"/>
      <c r="TNK51" s="22"/>
      <c r="TNL51" s="22"/>
      <c r="TNM51" s="22"/>
      <c r="TNN51" s="22"/>
      <c r="TNO51" s="22"/>
      <c r="TNP51" s="22"/>
      <c r="TNQ51" s="22"/>
      <c r="TNR51" s="22"/>
      <c r="TNS51" s="22"/>
      <c r="TNT51" s="22"/>
      <c r="TNU51" s="22"/>
      <c r="TNV51" s="22"/>
      <c r="TNW51" s="22"/>
      <c r="TNX51" s="22"/>
      <c r="TNY51" s="22"/>
      <c r="TNZ51" s="22"/>
      <c r="TOA51" s="22"/>
      <c r="TOB51" s="22"/>
      <c r="TOC51" s="22"/>
      <c r="TOD51" s="22"/>
      <c r="TOE51" s="22"/>
      <c r="TOF51" s="22"/>
      <c r="TOG51" s="22"/>
      <c r="TOH51" s="22"/>
      <c r="TOI51" s="22"/>
      <c r="TOJ51" s="22"/>
      <c r="TOK51" s="22"/>
      <c r="TOL51" s="22"/>
      <c r="TOM51" s="22"/>
      <c r="TON51" s="22"/>
      <c r="TOO51" s="22"/>
      <c r="TOP51" s="22"/>
      <c r="TOQ51" s="22"/>
      <c r="TOR51" s="22"/>
      <c r="TOS51" s="22"/>
      <c r="TOT51" s="22"/>
      <c r="TOU51" s="22"/>
      <c r="TOV51" s="22"/>
      <c r="TOW51" s="22"/>
      <c r="TOX51" s="22"/>
      <c r="TOY51" s="22"/>
      <c r="TOZ51" s="22"/>
      <c r="TPA51" s="22"/>
      <c r="TPB51" s="22"/>
      <c r="TPC51" s="22"/>
      <c r="TPD51" s="22"/>
      <c r="TPE51" s="22"/>
      <c r="TPF51" s="22"/>
      <c r="TPG51" s="22"/>
      <c r="TPH51" s="22"/>
      <c r="TPI51" s="22"/>
      <c r="TPJ51" s="22"/>
      <c r="TPK51" s="22"/>
      <c r="TPL51" s="22"/>
      <c r="TPM51" s="22"/>
      <c r="TPN51" s="22"/>
      <c r="TPO51" s="22"/>
      <c r="TPP51" s="22"/>
      <c r="TPQ51" s="22"/>
      <c r="TPR51" s="22"/>
      <c r="TPS51" s="22"/>
      <c r="TPT51" s="22"/>
      <c r="TPU51" s="22"/>
      <c r="TPV51" s="22"/>
      <c r="TPW51" s="22"/>
      <c r="TPX51" s="22"/>
      <c r="TPY51" s="22"/>
      <c r="TPZ51" s="22"/>
      <c r="TQA51" s="22"/>
      <c r="TQB51" s="22"/>
      <c r="TQC51" s="22"/>
      <c r="TQD51" s="22"/>
      <c r="TQE51" s="22"/>
      <c r="TQF51" s="22"/>
      <c r="TQG51" s="22"/>
      <c r="TQH51" s="22"/>
      <c r="TQI51" s="22"/>
      <c r="TQJ51" s="22"/>
      <c r="TQK51" s="22"/>
      <c r="TQL51" s="22"/>
      <c r="TQM51" s="22"/>
      <c r="TQN51" s="22"/>
      <c r="TQO51" s="22"/>
      <c r="TQP51" s="22"/>
      <c r="TQQ51" s="22"/>
      <c r="TQR51" s="22"/>
      <c r="TQS51" s="22"/>
      <c r="TQT51" s="22"/>
      <c r="TQU51" s="22"/>
      <c r="TQV51" s="22"/>
      <c r="TQW51" s="22"/>
      <c r="TQX51" s="22"/>
      <c r="TQY51" s="22"/>
      <c r="TQZ51" s="22"/>
      <c r="TRA51" s="22"/>
      <c r="TRB51" s="22"/>
      <c r="TRC51" s="22"/>
      <c r="TRD51" s="22"/>
      <c r="TRE51" s="22"/>
      <c r="TRF51" s="22"/>
      <c r="TRG51" s="22"/>
      <c r="TRH51" s="22"/>
      <c r="TRI51" s="22"/>
      <c r="TRJ51" s="22"/>
      <c r="TRK51" s="22"/>
      <c r="TRL51" s="22"/>
      <c r="TRM51" s="22"/>
      <c r="TRN51" s="22"/>
      <c r="TRO51" s="22"/>
      <c r="TRP51" s="22"/>
      <c r="TRQ51" s="22"/>
      <c r="TRR51" s="22"/>
      <c r="TRS51" s="22"/>
      <c r="TRT51" s="22"/>
      <c r="TRU51" s="22"/>
      <c r="TRV51" s="22"/>
      <c r="TRW51" s="22"/>
      <c r="TRX51" s="22"/>
      <c r="TRY51" s="22"/>
      <c r="TRZ51" s="22"/>
      <c r="TSA51" s="22"/>
      <c r="TSB51" s="22"/>
      <c r="TSC51" s="22"/>
      <c r="TSD51" s="22"/>
      <c r="TSE51" s="22"/>
      <c r="TSF51" s="22"/>
      <c r="TSG51" s="22"/>
      <c r="TSH51" s="22"/>
      <c r="TSI51" s="22"/>
      <c r="TSJ51" s="22"/>
      <c r="TSK51" s="22"/>
      <c r="TSL51" s="22"/>
      <c r="TSM51" s="22"/>
      <c r="TSN51" s="22"/>
      <c r="TSO51" s="22"/>
      <c r="TSP51" s="22"/>
      <c r="TSQ51" s="22"/>
      <c r="TSR51" s="22"/>
      <c r="TSS51" s="22"/>
      <c r="TST51" s="22"/>
      <c r="TSU51" s="22"/>
      <c r="TSV51" s="22"/>
      <c r="TSW51" s="22"/>
      <c r="TSX51" s="22"/>
      <c r="TSY51" s="22"/>
      <c r="TSZ51" s="22"/>
      <c r="TTA51" s="22"/>
      <c r="TTB51" s="22"/>
      <c r="TTC51" s="22"/>
      <c r="TTD51" s="22"/>
      <c r="TTE51" s="22"/>
      <c r="TTF51" s="22"/>
      <c r="TTG51" s="22"/>
      <c r="TTH51" s="22"/>
      <c r="TTI51" s="22"/>
      <c r="TTJ51" s="22"/>
      <c r="TTK51" s="22"/>
      <c r="TTL51" s="22"/>
      <c r="TTM51" s="22"/>
      <c r="TTN51" s="22"/>
      <c r="TTO51" s="22"/>
      <c r="TTP51" s="22"/>
      <c r="TTQ51" s="22"/>
      <c r="TTR51" s="22"/>
      <c r="TTS51" s="22"/>
      <c r="TTT51" s="22"/>
      <c r="TTU51" s="22"/>
      <c r="TTV51" s="22"/>
      <c r="TTW51" s="22"/>
      <c r="TTX51" s="22"/>
      <c r="TTY51" s="22"/>
      <c r="TTZ51" s="22"/>
      <c r="TUA51" s="22"/>
      <c r="TUB51" s="22"/>
      <c r="TUC51" s="22"/>
      <c r="TUD51" s="22"/>
      <c r="TUE51" s="22"/>
      <c r="TUF51" s="22"/>
      <c r="TUG51" s="22"/>
      <c r="TUH51" s="22"/>
      <c r="TUI51" s="22"/>
      <c r="TUJ51" s="22"/>
      <c r="TUK51" s="22"/>
      <c r="TUL51" s="22"/>
      <c r="TUM51" s="22"/>
      <c r="TUN51" s="22"/>
      <c r="TUO51" s="22"/>
      <c r="TUP51" s="22"/>
      <c r="TUQ51" s="22"/>
      <c r="TUR51" s="22"/>
      <c r="TUS51" s="22"/>
      <c r="TUT51" s="22"/>
      <c r="TUU51" s="22"/>
      <c r="TUV51" s="22"/>
      <c r="TUW51" s="22"/>
      <c r="TUX51" s="22"/>
      <c r="TUY51" s="22"/>
      <c r="TUZ51" s="22"/>
      <c r="TVA51" s="22"/>
      <c r="TVB51" s="22"/>
      <c r="TVC51" s="22"/>
      <c r="TVD51" s="22"/>
      <c r="TVE51" s="22"/>
      <c r="TVF51" s="22"/>
      <c r="TVG51" s="22"/>
      <c r="TVH51" s="22"/>
      <c r="TVI51" s="22"/>
      <c r="TVJ51" s="22"/>
      <c r="TVK51" s="22"/>
      <c r="TVL51" s="22"/>
      <c r="TVM51" s="22"/>
      <c r="TVN51" s="22"/>
      <c r="TVO51" s="22"/>
      <c r="TVP51" s="22"/>
      <c r="TVQ51" s="22"/>
      <c r="TVR51" s="22"/>
      <c r="TVS51" s="22"/>
      <c r="TVT51" s="22"/>
      <c r="TVU51" s="22"/>
      <c r="TVV51" s="22"/>
      <c r="TVW51" s="22"/>
      <c r="TVX51" s="22"/>
      <c r="TVY51" s="22"/>
      <c r="TVZ51" s="22"/>
      <c r="TWA51" s="22"/>
      <c r="TWB51" s="22"/>
      <c r="TWC51" s="22"/>
      <c r="TWD51" s="22"/>
      <c r="TWE51" s="22"/>
      <c r="TWF51" s="22"/>
      <c r="TWG51" s="22"/>
      <c r="TWH51" s="22"/>
      <c r="TWI51" s="22"/>
      <c r="TWJ51" s="22"/>
      <c r="TWK51" s="22"/>
      <c r="TWL51" s="22"/>
      <c r="TWM51" s="22"/>
      <c r="TWN51" s="22"/>
      <c r="TWO51" s="22"/>
      <c r="TWP51" s="22"/>
      <c r="TWQ51" s="22"/>
      <c r="TWR51" s="22"/>
      <c r="TWS51" s="22"/>
      <c r="TWT51" s="22"/>
      <c r="TWU51" s="22"/>
      <c r="TWV51" s="22"/>
      <c r="TWW51" s="22"/>
      <c r="TWX51" s="22"/>
      <c r="TWY51" s="22"/>
      <c r="TWZ51" s="22"/>
      <c r="TXA51" s="22"/>
      <c r="TXB51" s="22"/>
      <c r="TXC51" s="22"/>
      <c r="TXD51" s="22"/>
      <c r="TXE51" s="22"/>
      <c r="TXF51" s="22"/>
      <c r="TXG51" s="22"/>
      <c r="TXH51" s="22"/>
      <c r="TXI51" s="22"/>
      <c r="TXJ51" s="22"/>
      <c r="TXK51" s="22"/>
      <c r="TXL51" s="22"/>
      <c r="TXM51" s="22"/>
      <c r="TXN51" s="22"/>
      <c r="TXO51" s="22"/>
      <c r="TXP51" s="22"/>
      <c r="TXQ51" s="22"/>
      <c r="TXR51" s="22"/>
      <c r="TXS51" s="22"/>
      <c r="TXT51" s="22"/>
      <c r="TXU51" s="22"/>
      <c r="TXV51" s="22"/>
      <c r="TXW51" s="22"/>
      <c r="TXX51" s="22"/>
      <c r="TXY51" s="22"/>
      <c r="TXZ51" s="22"/>
      <c r="TYA51" s="22"/>
      <c r="TYB51" s="22"/>
      <c r="TYC51" s="22"/>
      <c r="TYD51" s="22"/>
      <c r="TYE51" s="22"/>
      <c r="TYF51" s="22"/>
      <c r="TYG51" s="22"/>
      <c r="TYH51" s="22"/>
      <c r="TYI51" s="22"/>
      <c r="TYJ51" s="22"/>
      <c r="TYK51" s="22"/>
      <c r="TYL51" s="22"/>
      <c r="TYM51" s="22"/>
      <c r="TYN51" s="22"/>
      <c r="TYO51" s="22"/>
      <c r="TYP51" s="22"/>
      <c r="TYQ51" s="22"/>
      <c r="TYR51" s="22"/>
      <c r="TYS51" s="22"/>
      <c r="TYT51" s="22"/>
      <c r="TYU51" s="22"/>
      <c r="TYV51" s="22"/>
      <c r="TYW51" s="22"/>
      <c r="TYX51" s="22"/>
      <c r="TYY51" s="22"/>
      <c r="TYZ51" s="22"/>
      <c r="TZA51" s="22"/>
      <c r="TZB51" s="22"/>
      <c r="TZC51" s="22"/>
      <c r="TZD51" s="22"/>
      <c r="TZE51" s="22"/>
      <c r="TZF51" s="22"/>
      <c r="TZG51" s="22"/>
      <c r="TZH51" s="22"/>
      <c r="TZI51" s="22"/>
      <c r="TZJ51" s="22"/>
      <c r="TZK51" s="22"/>
      <c r="TZL51" s="22"/>
      <c r="TZM51" s="22"/>
      <c r="TZN51" s="22"/>
      <c r="TZO51" s="22"/>
      <c r="TZP51" s="22"/>
      <c r="TZQ51" s="22"/>
      <c r="TZR51" s="22"/>
      <c r="TZS51" s="22"/>
      <c r="TZT51" s="22"/>
      <c r="TZU51" s="22"/>
      <c r="TZV51" s="22"/>
      <c r="TZW51" s="22"/>
      <c r="TZX51" s="22"/>
      <c r="TZY51" s="22"/>
      <c r="TZZ51" s="22"/>
      <c r="UAA51" s="22"/>
      <c r="UAB51" s="22"/>
      <c r="UAC51" s="22"/>
      <c r="UAD51" s="22"/>
      <c r="UAE51" s="22"/>
      <c r="UAF51" s="22"/>
      <c r="UAG51" s="22"/>
      <c r="UAH51" s="22"/>
      <c r="UAI51" s="22"/>
      <c r="UAJ51" s="22"/>
      <c r="UAK51" s="22"/>
      <c r="UAL51" s="22"/>
      <c r="UAM51" s="22"/>
      <c r="UAN51" s="22"/>
      <c r="UAO51" s="22"/>
      <c r="UAP51" s="22"/>
      <c r="UAQ51" s="22"/>
      <c r="UAR51" s="22"/>
      <c r="UAS51" s="22"/>
      <c r="UAT51" s="22"/>
      <c r="UAU51" s="22"/>
      <c r="UAV51" s="22"/>
      <c r="UAW51" s="22"/>
      <c r="UAX51" s="22"/>
      <c r="UAY51" s="22"/>
      <c r="UAZ51" s="22"/>
      <c r="UBA51" s="22"/>
      <c r="UBB51" s="22"/>
      <c r="UBC51" s="22"/>
      <c r="UBD51" s="22"/>
      <c r="UBE51" s="22"/>
      <c r="UBF51" s="22"/>
      <c r="UBG51" s="22"/>
      <c r="UBH51" s="22"/>
      <c r="UBI51" s="22"/>
      <c r="UBJ51" s="22"/>
      <c r="UBK51" s="22"/>
      <c r="UBL51" s="22"/>
      <c r="UBM51" s="22"/>
      <c r="UBN51" s="22"/>
      <c r="UBO51" s="22"/>
      <c r="UBP51" s="22"/>
      <c r="UBQ51" s="22"/>
      <c r="UBR51" s="22"/>
      <c r="UBS51" s="22"/>
      <c r="UBT51" s="22"/>
      <c r="UBU51" s="22"/>
      <c r="UBV51" s="22"/>
      <c r="UBW51" s="22"/>
      <c r="UBX51" s="22"/>
      <c r="UBY51" s="22"/>
      <c r="UBZ51" s="22"/>
      <c r="UCA51" s="22"/>
      <c r="UCB51" s="22"/>
      <c r="UCC51" s="22"/>
      <c r="UCD51" s="22"/>
      <c r="UCE51" s="22"/>
      <c r="UCF51" s="22"/>
      <c r="UCG51" s="22"/>
      <c r="UCH51" s="22"/>
      <c r="UCI51" s="22"/>
      <c r="UCJ51" s="22"/>
      <c r="UCK51" s="22"/>
      <c r="UCL51" s="22"/>
      <c r="UCM51" s="22"/>
      <c r="UCN51" s="22"/>
      <c r="UCO51" s="22"/>
      <c r="UCP51" s="22"/>
      <c r="UCQ51" s="22"/>
      <c r="UCR51" s="22"/>
      <c r="UCS51" s="22"/>
      <c r="UCT51" s="22"/>
      <c r="UCU51" s="22"/>
      <c r="UCV51" s="22"/>
      <c r="UCW51" s="22"/>
      <c r="UCX51" s="22"/>
      <c r="UCY51" s="22"/>
      <c r="UCZ51" s="22"/>
      <c r="UDA51" s="22"/>
      <c r="UDB51" s="22"/>
      <c r="UDC51" s="22"/>
      <c r="UDD51" s="22"/>
      <c r="UDE51" s="22"/>
      <c r="UDF51" s="22"/>
      <c r="UDG51" s="22"/>
      <c r="UDH51" s="22"/>
      <c r="UDI51" s="22"/>
      <c r="UDJ51" s="22"/>
      <c r="UDK51" s="22"/>
      <c r="UDL51" s="22"/>
      <c r="UDM51" s="22"/>
      <c r="UDN51" s="22"/>
      <c r="UDO51" s="22"/>
      <c r="UDP51" s="22"/>
      <c r="UDQ51" s="22"/>
      <c r="UDR51" s="22"/>
      <c r="UDS51" s="22"/>
      <c r="UDT51" s="22"/>
      <c r="UDU51" s="22"/>
      <c r="UDV51" s="22"/>
      <c r="UDW51" s="22"/>
      <c r="UDX51" s="22"/>
      <c r="UDY51" s="22"/>
      <c r="UDZ51" s="22"/>
      <c r="UEA51" s="22"/>
      <c r="UEB51" s="22"/>
      <c r="UEC51" s="22"/>
      <c r="UED51" s="22"/>
      <c r="UEE51" s="22"/>
      <c r="UEF51" s="22"/>
      <c r="UEG51" s="22"/>
      <c r="UEH51" s="22"/>
      <c r="UEI51" s="22"/>
      <c r="UEJ51" s="22"/>
      <c r="UEK51" s="22"/>
      <c r="UEL51" s="22"/>
      <c r="UEM51" s="22"/>
      <c r="UEN51" s="22"/>
      <c r="UEO51" s="22"/>
      <c r="UEP51" s="22"/>
      <c r="UEQ51" s="22"/>
      <c r="UER51" s="22"/>
      <c r="UES51" s="22"/>
      <c r="UET51" s="22"/>
      <c r="UEU51" s="22"/>
      <c r="UEV51" s="22"/>
      <c r="UEW51" s="22"/>
      <c r="UEX51" s="22"/>
      <c r="UEY51" s="22"/>
      <c r="UEZ51" s="22"/>
      <c r="UFA51" s="22"/>
      <c r="UFB51" s="22"/>
      <c r="UFC51" s="22"/>
      <c r="UFD51" s="22"/>
      <c r="UFE51" s="22"/>
      <c r="UFF51" s="22"/>
      <c r="UFG51" s="22"/>
      <c r="UFH51" s="22"/>
      <c r="UFI51" s="22"/>
      <c r="UFJ51" s="22"/>
      <c r="UFK51" s="22"/>
      <c r="UFL51" s="22"/>
      <c r="UFM51" s="22"/>
      <c r="UFN51" s="22"/>
      <c r="UFO51" s="22"/>
      <c r="UFP51" s="22"/>
      <c r="UFQ51" s="22"/>
      <c r="UFR51" s="22"/>
      <c r="UFS51" s="22"/>
      <c r="UFT51" s="22"/>
      <c r="UFU51" s="22"/>
      <c r="UFV51" s="22"/>
      <c r="UFW51" s="22"/>
      <c r="UFX51" s="22"/>
      <c r="UFY51" s="22"/>
      <c r="UFZ51" s="22"/>
      <c r="UGA51" s="22"/>
      <c r="UGB51" s="22"/>
      <c r="UGC51" s="22"/>
      <c r="UGD51" s="22"/>
      <c r="UGE51" s="22"/>
      <c r="UGF51" s="22"/>
      <c r="UGG51" s="22"/>
      <c r="UGH51" s="22"/>
      <c r="UGI51" s="22"/>
      <c r="UGJ51" s="22"/>
      <c r="UGK51" s="22"/>
      <c r="UGL51" s="22"/>
      <c r="UGM51" s="22"/>
      <c r="UGN51" s="22"/>
      <c r="UGO51" s="22"/>
      <c r="UGP51" s="22"/>
      <c r="UGQ51" s="22"/>
      <c r="UGR51" s="22"/>
      <c r="UGS51" s="22"/>
      <c r="UGT51" s="22"/>
      <c r="UGU51" s="22"/>
      <c r="UGV51" s="22"/>
      <c r="UGW51" s="22"/>
      <c r="UGX51" s="22"/>
      <c r="UGY51" s="22"/>
      <c r="UGZ51" s="22"/>
      <c r="UHA51" s="22"/>
      <c r="UHB51" s="22"/>
      <c r="UHC51" s="22"/>
      <c r="UHD51" s="22"/>
      <c r="UHE51" s="22"/>
      <c r="UHF51" s="22"/>
      <c r="UHG51" s="22"/>
      <c r="UHH51" s="22"/>
      <c r="UHI51" s="22"/>
      <c r="UHJ51" s="22"/>
      <c r="UHK51" s="22"/>
      <c r="UHL51" s="22"/>
      <c r="UHM51" s="22"/>
      <c r="UHN51" s="22"/>
      <c r="UHO51" s="22"/>
      <c r="UHP51" s="22"/>
      <c r="UHQ51" s="22"/>
      <c r="UHR51" s="22"/>
      <c r="UHS51" s="22"/>
      <c r="UHT51" s="22"/>
      <c r="UHU51" s="22"/>
      <c r="UHV51" s="22"/>
      <c r="UHW51" s="22"/>
      <c r="UHX51" s="22"/>
      <c r="UHY51" s="22"/>
      <c r="UHZ51" s="22"/>
      <c r="UIA51" s="22"/>
      <c r="UIB51" s="22"/>
      <c r="UIC51" s="22"/>
      <c r="UID51" s="22"/>
      <c r="UIE51" s="22"/>
      <c r="UIF51" s="22"/>
      <c r="UIG51" s="22"/>
      <c r="UIH51" s="22"/>
      <c r="UII51" s="22"/>
      <c r="UIJ51" s="22"/>
      <c r="UIK51" s="22"/>
      <c r="UIL51" s="22"/>
      <c r="UIM51" s="22"/>
      <c r="UIN51" s="22"/>
      <c r="UIO51" s="22"/>
      <c r="UIP51" s="22"/>
      <c r="UIQ51" s="22"/>
      <c r="UIR51" s="22"/>
      <c r="UIS51" s="22"/>
      <c r="UIT51" s="22"/>
      <c r="UIU51" s="22"/>
      <c r="UIV51" s="22"/>
      <c r="UIW51" s="22"/>
      <c r="UIX51" s="22"/>
      <c r="UIY51" s="22"/>
      <c r="UIZ51" s="22"/>
      <c r="UJA51" s="22"/>
      <c r="UJB51" s="22"/>
      <c r="UJC51" s="22"/>
      <c r="UJD51" s="22"/>
      <c r="UJE51" s="22"/>
      <c r="UJF51" s="22"/>
      <c r="UJG51" s="22"/>
      <c r="UJH51" s="22"/>
      <c r="UJI51" s="22"/>
      <c r="UJJ51" s="22"/>
      <c r="UJK51" s="22"/>
      <c r="UJL51" s="22"/>
      <c r="UJM51" s="22"/>
      <c r="UJN51" s="22"/>
      <c r="UJO51" s="22"/>
      <c r="UJP51" s="22"/>
      <c r="UJQ51" s="22"/>
      <c r="UJR51" s="22"/>
      <c r="UJS51" s="22"/>
      <c r="UJT51" s="22"/>
      <c r="UJU51" s="22"/>
      <c r="UJV51" s="22"/>
      <c r="UJW51" s="22"/>
      <c r="UJX51" s="22"/>
      <c r="UJY51" s="22"/>
      <c r="UJZ51" s="22"/>
      <c r="UKA51" s="22"/>
      <c r="UKB51" s="22"/>
      <c r="UKC51" s="22"/>
      <c r="UKD51" s="22"/>
      <c r="UKE51" s="22"/>
      <c r="UKF51" s="22"/>
      <c r="UKG51" s="22"/>
      <c r="UKH51" s="22"/>
      <c r="UKI51" s="22"/>
      <c r="UKJ51" s="22"/>
      <c r="UKK51" s="22"/>
      <c r="UKL51" s="22"/>
      <c r="UKM51" s="22"/>
      <c r="UKN51" s="22"/>
      <c r="UKO51" s="22"/>
      <c r="UKP51" s="22"/>
      <c r="UKQ51" s="22"/>
      <c r="UKR51" s="22"/>
      <c r="UKS51" s="22"/>
      <c r="UKT51" s="22"/>
      <c r="UKU51" s="22"/>
      <c r="UKV51" s="22"/>
      <c r="UKW51" s="22"/>
      <c r="UKX51" s="22"/>
      <c r="UKY51" s="22"/>
      <c r="UKZ51" s="22"/>
      <c r="ULA51" s="22"/>
      <c r="ULB51" s="22"/>
      <c r="ULC51" s="22"/>
      <c r="ULD51" s="22"/>
      <c r="ULE51" s="22"/>
      <c r="ULF51" s="22"/>
      <c r="ULG51" s="22"/>
      <c r="ULH51" s="22"/>
      <c r="ULI51" s="22"/>
      <c r="ULJ51" s="22"/>
      <c r="ULK51" s="22"/>
      <c r="ULL51" s="22"/>
      <c r="ULM51" s="22"/>
      <c r="ULN51" s="22"/>
      <c r="ULO51" s="22"/>
      <c r="ULP51" s="22"/>
      <c r="ULQ51" s="22"/>
      <c r="ULR51" s="22"/>
      <c r="ULS51" s="22"/>
      <c r="ULT51" s="22"/>
      <c r="ULU51" s="22"/>
      <c r="ULV51" s="22"/>
      <c r="ULW51" s="22"/>
      <c r="ULX51" s="22"/>
      <c r="ULY51" s="22"/>
      <c r="ULZ51" s="22"/>
      <c r="UMA51" s="22"/>
      <c r="UMB51" s="22"/>
      <c r="UMC51" s="22"/>
      <c r="UMD51" s="22"/>
      <c r="UME51" s="22"/>
      <c r="UMF51" s="22"/>
      <c r="UMG51" s="22"/>
      <c r="UMH51" s="22"/>
      <c r="UMI51" s="22"/>
      <c r="UMJ51" s="22"/>
      <c r="UMK51" s="22"/>
      <c r="UML51" s="22"/>
      <c r="UMM51" s="22"/>
      <c r="UMN51" s="22"/>
      <c r="UMO51" s="22"/>
      <c r="UMP51" s="22"/>
      <c r="UMQ51" s="22"/>
      <c r="UMR51" s="22"/>
      <c r="UMS51" s="22"/>
      <c r="UMT51" s="22"/>
      <c r="UMU51" s="22"/>
      <c r="UMV51" s="22"/>
      <c r="UMW51" s="22"/>
      <c r="UMX51" s="22"/>
      <c r="UMY51" s="22"/>
      <c r="UMZ51" s="22"/>
      <c r="UNA51" s="22"/>
      <c r="UNB51" s="22"/>
      <c r="UNC51" s="22"/>
      <c r="UND51" s="22"/>
      <c r="UNE51" s="22"/>
      <c r="UNF51" s="22"/>
      <c r="UNG51" s="22"/>
      <c r="UNH51" s="22"/>
      <c r="UNI51" s="22"/>
      <c r="UNJ51" s="22"/>
      <c r="UNK51" s="22"/>
      <c r="UNL51" s="22"/>
      <c r="UNM51" s="22"/>
      <c r="UNN51" s="22"/>
      <c r="UNO51" s="22"/>
      <c r="UNP51" s="22"/>
      <c r="UNQ51" s="22"/>
      <c r="UNR51" s="22"/>
      <c r="UNS51" s="22"/>
      <c r="UNT51" s="22"/>
      <c r="UNU51" s="22"/>
      <c r="UNV51" s="22"/>
      <c r="UNW51" s="22"/>
      <c r="UNX51" s="22"/>
      <c r="UNY51" s="22"/>
      <c r="UNZ51" s="22"/>
      <c r="UOA51" s="22"/>
      <c r="UOB51" s="22"/>
      <c r="UOC51" s="22"/>
      <c r="UOD51" s="22"/>
      <c r="UOE51" s="22"/>
      <c r="UOF51" s="22"/>
      <c r="UOG51" s="22"/>
      <c r="UOH51" s="22"/>
      <c r="UOI51" s="22"/>
      <c r="UOJ51" s="22"/>
      <c r="UOK51" s="22"/>
      <c r="UOL51" s="22"/>
      <c r="UOM51" s="22"/>
      <c r="UON51" s="22"/>
      <c r="UOO51" s="22"/>
      <c r="UOP51" s="22"/>
      <c r="UOQ51" s="22"/>
      <c r="UOR51" s="22"/>
      <c r="UOS51" s="22"/>
      <c r="UOT51" s="22"/>
      <c r="UOU51" s="22"/>
      <c r="UOV51" s="22"/>
      <c r="UOW51" s="22"/>
      <c r="UOX51" s="22"/>
      <c r="UOY51" s="22"/>
      <c r="UOZ51" s="22"/>
      <c r="UPA51" s="22"/>
      <c r="UPB51" s="22"/>
      <c r="UPC51" s="22"/>
      <c r="UPD51" s="22"/>
      <c r="UPE51" s="22"/>
      <c r="UPF51" s="22"/>
      <c r="UPG51" s="22"/>
      <c r="UPH51" s="22"/>
      <c r="UPI51" s="22"/>
      <c r="UPJ51" s="22"/>
      <c r="UPK51" s="22"/>
      <c r="UPL51" s="22"/>
      <c r="UPM51" s="22"/>
      <c r="UPN51" s="22"/>
      <c r="UPO51" s="22"/>
      <c r="UPP51" s="22"/>
      <c r="UPQ51" s="22"/>
      <c r="UPR51" s="22"/>
      <c r="UPS51" s="22"/>
      <c r="UPT51" s="22"/>
      <c r="UPU51" s="22"/>
      <c r="UPV51" s="22"/>
      <c r="UPW51" s="22"/>
      <c r="UPX51" s="22"/>
      <c r="UPY51" s="22"/>
      <c r="UPZ51" s="22"/>
      <c r="UQA51" s="22"/>
      <c r="UQB51" s="22"/>
      <c r="UQC51" s="22"/>
      <c r="UQD51" s="22"/>
      <c r="UQE51" s="22"/>
      <c r="UQF51" s="22"/>
      <c r="UQG51" s="22"/>
      <c r="UQH51" s="22"/>
      <c r="UQI51" s="22"/>
      <c r="UQJ51" s="22"/>
      <c r="UQK51" s="22"/>
      <c r="UQL51" s="22"/>
      <c r="UQM51" s="22"/>
      <c r="UQN51" s="22"/>
      <c r="UQO51" s="22"/>
      <c r="UQP51" s="22"/>
      <c r="UQQ51" s="22"/>
      <c r="UQR51" s="22"/>
      <c r="UQS51" s="22"/>
      <c r="UQT51" s="22"/>
      <c r="UQU51" s="22"/>
      <c r="UQV51" s="22"/>
      <c r="UQW51" s="22"/>
      <c r="UQX51" s="22"/>
      <c r="UQY51" s="22"/>
      <c r="UQZ51" s="22"/>
      <c r="URA51" s="22"/>
      <c r="URB51" s="22"/>
      <c r="URC51" s="22"/>
      <c r="URD51" s="22"/>
      <c r="URE51" s="22"/>
      <c r="URF51" s="22"/>
      <c r="URG51" s="22"/>
      <c r="URH51" s="22"/>
      <c r="URI51" s="22"/>
      <c r="URJ51" s="22"/>
      <c r="URK51" s="22"/>
      <c r="URL51" s="22"/>
      <c r="URM51" s="22"/>
      <c r="URN51" s="22"/>
      <c r="URO51" s="22"/>
      <c r="URP51" s="22"/>
      <c r="URQ51" s="22"/>
      <c r="URR51" s="22"/>
      <c r="URS51" s="22"/>
      <c r="URT51" s="22"/>
      <c r="URU51" s="22"/>
      <c r="URV51" s="22"/>
      <c r="URW51" s="22"/>
      <c r="URX51" s="22"/>
      <c r="URY51" s="22"/>
      <c r="URZ51" s="22"/>
      <c r="USA51" s="22"/>
      <c r="USB51" s="22"/>
      <c r="USC51" s="22"/>
      <c r="USD51" s="22"/>
      <c r="USE51" s="22"/>
      <c r="USF51" s="22"/>
      <c r="USG51" s="22"/>
      <c r="USH51" s="22"/>
      <c r="USI51" s="22"/>
      <c r="USJ51" s="22"/>
      <c r="USK51" s="22"/>
      <c r="USL51" s="22"/>
      <c r="USM51" s="22"/>
      <c r="USN51" s="22"/>
      <c r="USO51" s="22"/>
      <c r="USP51" s="22"/>
      <c r="USQ51" s="22"/>
      <c r="USR51" s="22"/>
      <c r="USS51" s="22"/>
      <c r="UST51" s="22"/>
      <c r="USU51" s="22"/>
      <c r="USV51" s="22"/>
      <c r="USW51" s="22"/>
      <c r="USX51" s="22"/>
      <c r="USY51" s="22"/>
      <c r="USZ51" s="22"/>
      <c r="UTA51" s="22"/>
      <c r="UTB51" s="22"/>
      <c r="UTC51" s="22"/>
      <c r="UTD51" s="22"/>
      <c r="UTE51" s="22"/>
      <c r="UTF51" s="22"/>
      <c r="UTG51" s="22"/>
      <c r="UTH51" s="22"/>
      <c r="UTI51" s="22"/>
      <c r="UTJ51" s="22"/>
      <c r="UTK51" s="22"/>
      <c r="UTL51" s="22"/>
      <c r="UTM51" s="22"/>
      <c r="UTN51" s="22"/>
      <c r="UTO51" s="22"/>
      <c r="UTP51" s="22"/>
      <c r="UTQ51" s="22"/>
      <c r="UTR51" s="22"/>
      <c r="UTS51" s="22"/>
      <c r="UTT51" s="22"/>
      <c r="UTU51" s="22"/>
      <c r="UTV51" s="22"/>
      <c r="UTW51" s="22"/>
      <c r="UTX51" s="22"/>
      <c r="UTY51" s="22"/>
      <c r="UTZ51" s="22"/>
      <c r="UUA51" s="22"/>
      <c r="UUB51" s="22"/>
      <c r="UUC51" s="22"/>
      <c r="UUD51" s="22"/>
      <c r="UUE51" s="22"/>
      <c r="UUF51" s="22"/>
      <c r="UUG51" s="22"/>
      <c r="UUH51" s="22"/>
      <c r="UUI51" s="22"/>
      <c r="UUJ51" s="22"/>
      <c r="UUK51" s="22"/>
      <c r="UUL51" s="22"/>
      <c r="UUM51" s="22"/>
      <c r="UUN51" s="22"/>
      <c r="UUO51" s="22"/>
      <c r="UUP51" s="22"/>
      <c r="UUQ51" s="22"/>
      <c r="UUR51" s="22"/>
      <c r="UUS51" s="22"/>
      <c r="UUT51" s="22"/>
      <c r="UUU51" s="22"/>
      <c r="UUV51" s="22"/>
      <c r="UUW51" s="22"/>
      <c r="UUX51" s="22"/>
      <c r="UUY51" s="22"/>
      <c r="UUZ51" s="22"/>
      <c r="UVA51" s="22"/>
      <c r="UVB51" s="22"/>
      <c r="UVC51" s="22"/>
      <c r="UVD51" s="22"/>
      <c r="UVE51" s="22"/>
      <c r="UVF51" s="22"/>
      <c r="UVG51" s="22"/>
      <c r="UVH51" s="22"/>
      <c r="UVI51" s="22"/>
      <c r="UVJ51" s="22"/>
      <c r="UVK51" s="22"/>
      <c r="UVL51" s="22"/>
      <c r="UVM51" s="22"/>
      <c r="UVN51" s="22"/>
      <c r="UVO51" s="22"/>
      <c r="UVP51" s="22"/>
      <c r="UVQ51" s="22"/>
      <c r="UVR51" s="22"/>
      <c r="UVS51" s="22"/>
      <c r="UVT51" s="22"/>
      <c r="UVU51" s="22"/>
      <c r="UVV51" s="22"/>
      <c r="UVW51" s="22"/>
      <c r="UVX51" s="22"/>
      <c r="UVY51" s="22"/>
      <c r="UVZ51" s="22"/>
      <c r="UWA51" s="22"/>
      <c r="UWB51" s="22"/>
      <c r="UWC51" s="22"/>
      <c r="UWD51" s="22"/>
      <c r="UWE51" s="22"/>
      <c r="UWF51" s="22"/>
      <c r="UWG51" s="22"/>
      <c r="UWH51" s="22"/>
      <c r="UWI51" s="22"/>
      <c r="UWJ51" s="22"/>
      <c r="UWK51" s="22"/>
      <c r="UWL51" s="22"/>
      <c r="UWM51" s="22"/>
      <c r="UWN51" s="22"/>
      <c r="UWO51" s="22"/>
      <c r="UWP51" s="22"/>
      <c r="UWQ51" s="22"/>
      <c r="UWR51" s="22"/>
      <c r="UWS51" s="22"/>
      <c r="UWT51" s="22"/>
      <c r="UWU51" s="22"/>
      <c r="UWV51" s="22"/>
      <c r="UWW51" s="22"/>
      <c r="UWX51" s="22"/>
      <c r="UWY51" s="22"/>
      <c r="UWZ51" s="22"/>
      <c r="UXA51" s="22"/>
      <c r="UXB51" s="22"/>
      <c r="UXC51" s="22"/>
      <c r="UXD51" s="22"/>
      <c r="UXE51" s="22"/>
      <c r="UXF51" s="22"/>
      <c r="UXG51" s="22"/>
      <c r="UXH51" s="22"/>
      <c r="UXI51" s="22"/>
      <c r="UXJ51" s="22"/>
      <c r="UXK51" s="22"/>
      <c r="UXL51" s="22"/>
      <c r="UXM51" s="22"/>
      <c r="UXN51" s="22"/>
      <c r="UXO51" s="22"/>
      <c r="UXP51" s="22"/>
      <c r="UXQ51" s="22"/>
      <c r="UXR51" s="22"/>
      <c r="UXS51" s="22"/>
      <c r="UXT51" s="22"/>
      <c r="UXU51" s="22"/>
      <c r="UXV51" s="22"/>
      <c r="UXW51" s="22"/>
      <c r="UXX51" s="22"/>
      <c r="UXY51" s="22"/>
      <c r="UXZ51" s="22"/>
      <c r="UYA51" s="22"/>
      <c r="UYB51" s="22"/>
      <c r="UYC51" s="22"/>
      <c r="UYD51" s="22"/>
      <c r="UYE51" s="22"/>
      <c r="UYF51" s="22"/>
      <c r="UYG51" s="22"/>
      <c r="UYH51" s="22"/>
      <c r="UYI51" s="22"/>
      <c r="UYJ51" s="22"/>
      <c r="UYK51" s="22"/>
      <c r="UYL51" s="22"/>
      <c r="UYM51" s="22"/>
      <c r="UYN51" s="22"/>
      <c r="UYO51" s="22"/>
      <c r="UYP51" s="22"/>
      <c r="UYQ51" s="22"/>
      <c r="UYR51" s="22"/>
      <c r="UYS51" s="22"/>
      <c r="UYT51" s="22"/>
      <c r="UYU51" s="22"/>
      <c r="UYV51" s="22"/>
      <c r="UYW51" s="22"/>
      <c r="UYX51" s="22"/>
      <c r="UYY51" s="22"/>
      <c r="UYZ51" s="22"/>
      <c r="UZA51" s="22"/>
      <c r="UZB51" s="22"/>
      <c r="UZC51" s="22"/>
      <c r="UZD51" s="22"/>
      <c r="UZE51" s="22"/>
      <c r="UZF51" s="22"/>
      <c r="UZG51" s="22"/>
      <c r="UZH51" s="22"/>
      <c r="UZI51" s="22"/>
      <c r="UZJ51" s="22"/>
      <c r="UZK51" s="22"/>
      <c r="UZL51" s="22"/>
      <c r="UZM51" s="22"/>
      <c r="UZN51" s="22"/>
      <c r="UZO51" s="22"/>
      <c r="UZP51" s="22"/>
      <c r="UZQ51" s="22"/>
      <c r="UZR51" s="22"/>
      <c r="UZS51" s="22"/>
      <c r="UZT51" s="22"/>
      <c r="UZU51" s="22"/>
      <c r="UZV51" s="22"/>
      <c r="UZW51" s="22"/>
      <c r="UZX51" s="22"/>
      <c r="UZY51" s="22"/>
      <c r="UZZ51" s="22"/>
      <c r="VAA51" s="22"/>
      <c r="VAB51" s="22"/>
      <c r="VAC51" s="22"/>
      <c r="VAD51" s="22"/>
      <c r="VAE51" s="22"/>
      <c r="VAF51" s="22"/>
      <c r="VAG51" s="22"/>
      <c r="VAH51" s="22"/>
      <c r="VAI51" s="22"/>
      <c r="VAJ51" s="22"/>
      <c r="VAK51" s="22"/>
      <c r="VAL51" s="22"/>
      <c r="VAM51" s="22"/>
      <c r="VAN51" s="22"/>
      <c r="VAO51" s="22"/>
      <c r="VAP51" s="22"/>
      <c r="VAQ51" s="22"/>
      <c r="VAR51" s="22"/>
      <c r="VAS51" s="22"/>
      <c r="VAT51" s="22"/>
      <c r="VAU51" s="22"/>
      <c r="VAV51" s="22"/>
      <c r="VAW51" s="22"/>
      <c r="VAX51" s="22"/>
      <c r="VAY51" s="22"/>
      <c r="VAZ51" s="22"/>
      <c r="VBA51" s="22"/>
      <c r="VBB51" s="22"/>
      <c r="VBC51" s="22"/>
      <c r="VBD51" s="22"/>
      <c r="VBE51" s="22"/>
      <c r="VBF51" s="22"/>
      <c r="VBG51" s="22"/>
      <c r="VBH51" s="22"/>
      <c r="VBI51" s="22"/>
      <c r="VBJ51" s="22"/>
      <c r="VBK51" s="22"/>
      <c r="VBL51" s="22"/>
      <c r="VBM51" s="22"/>
      <c r="VBN51" s="22"/>
      <c r="VBO51" s="22"/>
      <c r="VBP51" s="22"/>
      <c r="VBQ51" s="22"/>
      <c r="VBR51" s="22"/>
      <c r="VBS51" s="22"/>
      <c r="VBT51" s="22"/>
      <c r="VBU51" s="22"/>
      <c r="VBV51" s="22"/>
      <c r="VBW51" s="22"/>
      <c r="VBX51" s="22"/>
      <c r="VBY51" s="22"/>
      <c r="VBZ51" s="22"/>
      <c r="VCA51" s="22"/>
      <c r="VCB51" s="22"/>
      <c r="VCC51" s="22"/>
      <c r="VCD51" s="22"/>
      <c r="VCE51" s="22"/>
      <c r="VCF51" s="22"/>
      <c r="VCG51" s="22"/>
      <c r="VCH51" s="22"/>
      <c r="VCI51" s="22"/>
      <c r="VCJ51" s="22"/>
      <c r="VCK51" s="22"/>
      <c r="VCL51" s="22"/>
      <c r="VCM51" s="22"/>
      <c r="VCN51" s="22"/>
      <c r="VCO51" s="22"/>
      <c r="VCP51" s="22"/>
      <c r="VCQ51" s="22"/>
      <c r="VCR51" s="22"/>
      <c r="VCS51" s="22"/>
      <c r="VCT51" s="22"/>
      <c r="VCU51" s="22"/>
      <c r="VCV51" s="22"/>
      <c r="VCW51" s="22"/>
      <c r="VCX51" s="22"/>
      <c r="VCY51" s="22"/>
      <c r="VCZ51" s="22"/>
      <c r="VDA51" s="22"/>
      <c r="VDB51" s="22"/>
      <c r="VDC51" s="22"/>
      <c r="VDD51" s="22"/>
      <c r="VDE51" s="22"/>
      <c r="VDF51" s="22"/>
      <c r="VDG51" s="22"/>
      <c r="VDH51" s="22"/>
      <c r="VDI51" s="22"/>
      <c r="VDJ51" s="22"/>
      <c r="VDK51" s="22"/>
      <c r="VDL51" s="22"/>
      <c r="VDM51" s="22"/>
      <c r="VDN51" s="22"/>
      <c r="VDO51" s="22"/>
      <c r="VDP51" s="22"/>
      <c r="VDQ51" s="22"/>
      <c r="VDR51" s="22"/>
      <c r="VDS51" s="22"/>
      <c r="VDT51" s="22"/>
      <c r="VDU51" s="22"/>
      <c r="VDV51" s="22"/>
      <c r="VDW51" s="22"/>
      <c r="VDX51" s="22"/>
      <c r="VDY51" s="22"/>
      <c r="VDZ51" s="22"/>
      <c r="VEA51" s="22"/>
      <c r="VEB51" s="22"/>
      <c r="VEC51" s="22"/>
      <c r="VED51" s="22"/>
      <c r="VEE51" s="22"/>
      <c r="VEF51" s="22"/>
      <c r="VEG51" s="22"/>
      <c r="VEH51" s="22"/>
      <c r="VEI51" s="22"/>
      <c r="VEJ51" s="22"/>
      <c r="VEK51" s="22"/>
      <c r="VEL51" s="22"/>
      <c r="VEM51" s="22"/>
      <c r="VEN51" s="22"/>
      <c r="VEO51" s="22"/>
      <c r="VEP51" s="22"/>
      <c r="VEQ51" s="22"/>
      <c r="VER51" s="22"/>
      <c r="VES51" s="22"/>
      <c r="VET51" s="22"/>
      <c r="VEU51" s="22"/>
      <c r="VEV51" s="22"/>
      <c r="VEW51" s="22"/>
      <c r="VEX51" s="22"/>
      <c r="VEY51" s="22"/>
      <c r="VEZ51" s="22"/>
      <c r="VFA51" s="22"/>
      <c r="VFB51" s="22"/>
      <c r="VFC51" s="22"/>
      <c r="VFD51" s="22"/>
      <c r="VFE51" s="22"/>
      <c r="VFF51" s="22"/>
      <c r="VFG51" s="22"/>
      <c r="VFH51" s="22"/>
      <c r="VFI51" s="22"/>
      <c r="VFJ51" s="22"/>
      <c r="VFK51" s="22"/>
      <c r="VFL51" s="22"/>
      <c r="VFM51" s="22"/>
      <c r="VFN51" s="22"/>
      <c r="VFO51" s="22"/>
      <c r="VFP51" s="22"/>
      <c r="VFQ51" s="22"/>
      <c r="VFR51" s="22"/>
      <c r="VFS51" s="22"/>
      <c r="VFT51" s="22"/>
      <c r="VFU51" s="22"/>
      <c r="VFV51" s="22"/>
      <c r="VFW51" s="22"/>
      <c r="VFX51" s="22"/>
      <c r="VFY51" s="22"/>
      <c r="VFZ51" s="22"/>
      <c r="VGA51" s="22"/>
      <c r="VGB51" s="22"/>
      <c r="VGC51" s="22"/>
      <c r="VGD51" s="22"/>
      <c r="VGE51" s="22"/>
      <c r="VGF51" s="22"/>
      <c r="VGG51" s="22"/>
      <c r="VGH51" s="22"/>
      <c r="VGI51" s="22"/>
      <c r="VGJ51" s="22"/>
      <c r="VGK51" s="22"/>
      <c r="VGL51" s="22"/>
      <c r="VGM51" s="22"/>
      <c r="VGN51" s="22"/>
      <c r="VGO51" s="22"/>
      <c r="VGP51" s="22"/>
      <c r="VGQ51" s="22"/>
      <c r="VGR51" s="22"/>
      <c r="VGS51" s="22"/>
      <c r="VGT51" s="22"/>
      <c r="VGU51" s="22"/>
      <c r="VGV51" s="22"/>
      <c r="VGW51" s="22"/>
      <c r="VGX51" s="22"/>
      <c r="VGY51" s="22"/>
      <c r="VGZ51" s="22"/>
      <c r="VHA51" s="22"/>
      <c r="VHB51" s="22"/>
      <c r="VHC51" s="22"/>
      <c r="VHD51" s="22"/>
      <c r="VHE51" s="22"/>
      <c r="VHF51" s="22"/>
      <c r="VHG51" s="22"/>
      <c r="VHH51" s="22"/>
      <c r="VHI51" s="22"/>
      <c r="VHJ51" s="22"/>
      <c r="VHK51" s="22"/>
      <c r="VHL51" s="22"/>
      <c r="VHM51" s="22"/>
      <c r="VHN51" s="22"/>
      <c r="VHO51" s="22"/>
      <c r="VHP51" s="22"/>
      <c r="VHQ51" s="22"/>
      <c r="VHR51" s="22"/>
      <c r="VHS51" s="22"/>
      <c r="VHT51" s="22"/>
      <c r="VHU51" s="22"/>
      <c r="VHV51" s="22"/>
      <c r="VHW51" s="22"/>
      <c r="VHX51" s="22"/>
      <c r="VHY51" s="22"/>
      <c r="VHZ51" s="22"/>
      <c r="VIA51" s="22"/>
      <c r="VIB51" s="22"/>
      <c r="VIC51" s="22"/>
      <c r="VID51" s="22"/>
      <c r="VIE51" s="22"/>
      <c r="VIF51" s="22"/>
      <c r="VIG51" s="22"/>
      <c r="VIH51" s="22"/>
      <c r="VII51" s="22"/>
      <c r="VIJ51" s="22"/>
      <c r="VIK51" s="22"/>
      <c r="VIL51" s="22"/>
      <c r="VIM51" s="22"/>
      <c r="VIN51" s="22"/>
      <c r="VIO51" s="22"/>
      <c r="VIP51" s="22"/>
      <c r="VIQ51" s="22"/>
      <c r="VIR51" s="22"/>
      <c r="VIS51" s="22"/>
      <c r="VIT51" s="22"/>
      <c r="VIU51" s="22"/>
      <c r="VIV51" s="22"/>
      <c r="VIW51" s="22"/>
      <c r="VIX51" s="22"/>
      <c r="VIY51" s="22"/>
      <c r="VIZ51" s="22"/>
      <c r="VJA51" s="22"/>
      <c r="VJB51" s="22"/>
      <c r="VJC51" s="22"/>
      <c r="VJD51" s="22"/>
      <c r="VJE51" s="22"/>
      <c r="VJF51" s="22"/>
      <c r="VJG51" s="22"/>
      <c r="VJH51" s="22"/>
      <c r="VJI51" s="22"/>
      <c r="VJJ51" s="22"/>
      <c r="VJK51" s="22"/>
      <c r="VJL51" s="22"/>
      <c r="VJM51" s="22"/>
      <c r="VJN51" s="22"/>
      <c r="VJO51" s="22"/>
      <c r="VJP51" s="22"/>
      <c r="VJQ51" s="22"/>
      <c r="VJR51" s="22"/>
      <c r="VJS51" s="22"/>
      <c r="VJT51" s="22"/>
      <c r="VJU51" s="22"/>
      <c r="VJV51" s="22"/>
      <c r="VJW51" s="22"/>
      <c r="VJX51" s="22"/>
      <c r="VJY51" s="22"/>
      <c r="VJZ51" s="22"/>
      <c r="VKA51" s="22"/>
      <c r="VKB51" s="22"/>
      <c r="VKC51" s="22"/>
      <c r="VKD51" s="22"/>
      <c r="VKE51" s="22"/>
      <c r="VKF51" s="22"/>
      <c r="VKG51" s="22"/>
      <c r="VKH51" s="22"/>
      <c r="VKI51" s="22"/>
      <c r="VKJ51" s="22"/>
      <c r="VKK51" s="22"/>
      <c r="VKL51" s="22"/>
      <c r="VKM51" s="22"/>
      <c r="VKN51" s="22"/>
      <c r="VKO51" s="22"/>
      <c r="VKP51" s="22"/>
      <c r="VKQ51" s="22"/>
      <c r="VKR51" s="22"/>
      <c r="VKS51" s="22"/>
      <c r="VKT51" s="22"/>
      <c r="VKU51" s="22"/>
      <c r="VKV51" s="22"/>
      <c r="VKW51" s="22"/>
      <c r="VKX51" s="22"/>
      <c r="VKY51" s="22"/>
      <c r="VKZ51" s="22"/>
      <c r="VLA51" s="22"/>
      <c r="VLB51" s="22"/>
      <c r="VLC51" s="22"/>
      <c r="VLD51" s="22"/>
      <c r="VLE51" s="22"/>
      <c r="VLF51" s="22"/>
      <c r="VLG51" s="22"/>
      <c r="VLH51" s="22"/>
      <c r="VLI51" s="22"/>
      <c r="VLJ51" s="22"/>
      <c r="VLK51" s="22"/>
      <c r="VLL51" s="22"/>
      <c r="VLM51" s="22"/>
      <c r="VLN51" s="22"/>
      <c r="VLO51" s="22"/>
      <c r="VLP51" s="22"/>
      <c r="VLQ51" s="22"/>
      <c r="VLR51" s="22"/>
      <c r="VLS51" s="22"/>
      <c r="VLT51" s="22"/>
      <c r="VLU51" s="22"/>
      <c r="VLV51" s="22"/>
      <c r="VLW51" s="22"/>
      <c r="VLX51" s="22"/>
      <c r="VLY51" s="22"/>
      <c r="VLZ51" s="22"/>
      <c r="VMA51" s="22"/>
      <c r="VMB51" s="22"/>
      <c r="VMC51" s="22"/>
      <c r="VMD51" s="22"/>
      <c r="VME51" s="22"/>
      <c r="VMF51" s="22"/>
      <c r="VMG51" s="22"/>
      <c r="VMH51" s="22"/>
      <c r="VMI51" s="22"/>
      <c r="VMJ51" s="22"/>
      <c r="VMK51" s="22"/>
      <c r="VML51" s="22"/>
      <c r="VMM51" s="22"/>
      <c r="VMN51" s="22"/>
      <c r="VMO51" s="22"/>
      <c r="VMP51" s="22"/>
      <c r="VMQ51" s="22"/>
      <c r="VMR51" s="22"/>
      <c r="VMS51" s="22"/>
      <c r="VMT51" s="22"/>
      <c r="VMU51" s="22"/>
      <c r="VMV51" s="22"/>
      <c r="VMW51" s="22"/>
      <c r="VMX51" s="22"/>
      <c r="VMY51" s="22"/>
      <c r="VMZ51" s="22"/>
      <c r="VNA51" s="22"/>
      <c r="VNB51" s="22"/>
      <c r="VNC51" s="22"/>
      <c r="VND51" s="22"/>
      <c r="VNE51" s="22"/>
      <c r="VNF51" s="22"/>
      <c r="VNG51" s="22"/>
      <c r="VNH51" s="22"/>
      <c r="VNI51" s="22"/>
      <c r="VNJ51" s="22"/>
      <c r="VNK51" s="22"/>
      <c r="VNL51" s="22"/>
      <c r="VNM51" s="22"/>
      <c r="VNN51" s="22"/>
      <c r="VNO51" s="22"/>
      <c r="VNP51" s="22"/>
      <c r="VNQ51" s="22"/>
      <c r="VNR51" s="22"/>
      <c r="VNS51" s="22"/>
      <c r="VNT51" s="22"/>
      <c r="VNU51" s="22"/>
      <c r="VNV51" s="22"/>
      <c r="VNW51" s="22"/>
      <c r="VNX51" s="22"/>
      <c r="VNY51" s="22"/>
      <c r="VNZ51" s="22"/>
      <c r="VOA51" s="22"/>
      <c r="VOB51" s="22"/>
      <c r="VOC51" s="22"/>
      <c r="VOD51" s="22"/>
      <c r="VOE51" s="22"/>
      <c r="VOF51" s="22"/>
      <c r="VOG51" s="22"/>
      <c r="VOH51" s="22"/>
      <c r="VOI51" s="22"/>
      <c r="VOJ51" s="22"/>
      <c r="VOK51" s="22"/>
      <c r="VOL51" s="22"/>
      <c r="VOM51" s="22"/>
      <c r="VON51" s="22"/>
      <c r="VOO51" s="22"/>
      <c r="VOP51" s="22"/>
      <c r="VOQ51" s="22"/>
      <c r="VOR51" s="22"/>
      <c r="VOS51" s="22"/>
      <c r="VOT51" s="22"/>
      <c r="VOU51" s="22"/>
      <c r="VOV51" s="22"/>
      <c r="VOW51" s="22"/>
      <c r="VOX51" s="22"/>
      <c r="VOY51" s="22"/>
      <c r="VOZ51" s="22"/>
      <c r="VPA51" s="22"/>
      <c r="VPB51" s="22"/>
      <c r="VPC51" s="22"/>
      <c r="VPD51" s="22"/>
      <c r="VPE51" s="22"/>
      <c r="VPF51" s="22"/>
      <c r="VPG51" s="22"/>
      <c r="VPH51" s="22"/>
      <c r="VPI51" s="22"/>
      <c r="VPJ51" s="22"/>
      <c r="VPK51" s="22"/>
      <c r="VPL51" s="22"/>
      <c r="VPM51" s="22"/>
      <c r="VPN51" s="22"/>
      <c r="VPO51" s="22"/>
      <c r="VPP51" s="22"/>
      <c r="VPQ51" s="22"/>
      <c r="VPR51" s="22"/>
      <c r="VPS51" s="22"/>
      <c r="VPT51" s="22"/>
      <c r="VPU51" s="22"/>
      <c r="VPV51" s="22"/>
      <c r="VPW51" s="22"/>
      <c r="VPX51" s="22"/>
      <c r="VPY51" s="22"/>
      <c r="VPZ51" s="22"/>
      <c r="VQA51" s="22"/>
      <c r="VQB51" s="22"/>
      <c r="VQC51" s="22"/>
      <c r="VQD51" s="22"/>
      <c r="VQE51" s="22"/>
      <c r="VQF51" s="22"/>
      <c r="VQG51" s="22"/>
      <c r="VQH51" s="22"/>
      <c r="VQI51" s="22"/>
      <c r="VQJ51" s="22"/>
      <c r="VQK51" s="22"/>
      <c r="VQL51" s="22"/>
      <c r="VQM51" s="22"/>
      <c r="VQN51" s="22"/>
      <c r="VQO51" s="22"/>
      <c r="VQP51" s="22"/>
      <c r="VQQ51" s="22"/>
      <c r="VQR51" s="22"/>
      <c r="VQS51" s="22"/>
      <c r="VQT51" s="22"/>
      <c r="VQU51" s="22"/>
      <c r="VQV51" s="22"/>
      <c r="VQW51" s="22"/>
      <c r="VQX51" s="22"/>
      <c r="VQY51" s="22"/>
      <c r="VQZ51" s="22"/>
      <c r="VRA51" s="22"/>
      <c r="VRB51" s="22"/>
      <c r="VRC51" s="22"/>
      <c r="VRD51" s="22"/>
      <c r="VRE51" s="22"/>
      <c r="VRF51" s="22"/>
      <c r="VRG51" s="22"/>
      <c r="VRH51" s="22"/>
      <c r="VRI51" s="22"/>
      <c r="VRJ51" s="22"/>
      <c r="VRK51" s="22"/>
      <c r="VRL51" s="22"/>
      <c r="VRM51" s="22"/>
      <c r="VRN51" s="22"/>
      <c r="VRO51" s="22"/>
      <c r="VRP51" s="22"/>
      <c r="VRQ51" s="22"/>
      <c r="VRR51" s="22"/>
      <c r="VRS51" s="22"/>
      <c r="VRT51" s="22"/>
      <c r="VRU51" s="22"/>
      <c r="VRV51" s="22"/>
      <c r="VRW51" s="22"/>
      <c r="VRX51" s="22"/>
      <c r="VRY51" s="22"/>
      <c r="VRZ51" s="22"/>
      <c r="VSA51" s="22"/>
      <c r="VSB51" s="22"/>
      <c r="VSC51" s="22"/>
      <c r="VSD51" s="22"/>
      <c r="VSE51" s="22"/>
      <c r="VSF51" s="22"/>
      <c r="VSG51" s="22"/>
      <c r="VSH51" s="22"/>
      <c r="VSI51" s="22"/>
      <c r="VSJ51" s="22"/>
      <c r="VSK51" s="22"/>
      <c r="VSL51" s="22"/>
      <c r="VSM51" s="22"/>
      <c r="VSN51" s="22"/>
      <c r="VSO51" s="22"/>
      <c r="VSP51" s="22"/>
      <c r="VSQ51" s="22"/>
      <c r="VSR51" s="22"/>
      <c r="VSS51" s="22"/>
      <c r="VST51" s="22"/>
      <c r="VSU51" s="22"/>
      <c r="VSV51" s="22"/>
      <c r="VSW51" s="22"/>
      <c r="VSX51" s="22"/>
      <c r="VSY51" s="22"/>
      <c r="VSZ51" s="22"/>
      <c r="VTA51" s="22"/>
      <c r="VTB51" s="22"/>
      <c r="VTC51" s="22"/>
      <c r="VTD51" s="22"/>
      <c r="VTE51" s="22"/>
      <c r="VTF51" s="22"/>
      <c r="VTG51" s="22"/>
      <c r="VTH51" s="22"/>
      <c r="VTI51" s="22"/>
      <c r="VTJ51" s="22"/>
      <c r="VTK51" s="22"/>
      <c r="VTL51" s="22"/>
      <c r="VTM51" s="22"/>
      <c r="VTN51" s="22"/>
      <c r="VTO51" s="22"/>
      <c r="VTP51" s="22"/>
      <c r="VTQ51" s="22"/>
      <c r="VTR51" s="22"/>
      <c r="VTS51" s="22"/>
      <c r="VTT51" s="22"/>
      <c r="VTU51" s="22"/>
      <c r="VTV51" s="22"/>
      <c r="VTW51" s="22"/>
      <c r="VTX51" s="22"/>
      <c r="VTY51" s="22"/>
      <c r="VTZ51" s="22"/>
      <c r="VUA51" s="22"/>
      <c r="VUB51" s="22"/>
      <c r="VUC51" s="22"/>
      <c r="VUD51" s="22"/>
      <c r="VUE51" s="22"/>
      <c r="VUF51" s="22"/>
      <c r="VUG51" s="22"/>
      <c r="VUH51" s="22"/>
      <c r="VUI51" s="22"/>
      <c r="VUJ51" s="22"/>
      <c r="VUK51" s="22"/>
      <c r="VUL51" s="22"/>
      <c r="VUM51" s="22"/>
      <c r="VUN51" s="22"/>
      <c r="VUO51" s="22"/>
      <c r="VUP51" s="22"/>
      <c r="VUQ51" s="22"/>
      <c r="VUR51" s="22"/>
      <c r="VUS51" s="22"/>
      <c r="VUT51" s="22"/>
      <c r="VUU51" s="22"/>
      <c r="VUV51" s="22"/>
      <c r="VUW51" s="22"/>
      <c r="VUX51" s="22"/>
      <c r="VUY51" s="22"/>
      <c r="VUZ51" s="22"/>
      <c r="VVA51" s="22"/>
      <c r="VVB51" s="22"/>
      <c r="VVC51" s="22"/>
      <c r="VVD51" s="22"/>
      <c r="VVE51" s="22"/>
      <c r="VVF51" s="22"/>
      <c r="VVG51" s="22"/>
      <c r="VVH51" s="22"/>
      <c r="VVI51" s="22"/>
      <c r="VVJ51" s="22"/>
      <c r="VVK51" s="22"/>
      <c r="VVL51" s="22"/>
      <c r="VVM51" s="22"/>
      <c r="VVN51" s="22"/>
      <c r="VVO51" s="22"/>
      <c r="VVP51" s="22"/>
      <c r="VVQ51" s="22"/>
      <c r="VVR51" s="22"/>
      <c r="VVS51" s="22"/>
      <c r="VVT51" s="22"/>
      <c r="VVU51" s="22"/>
      <c r="VVV51" s="22"/>
      <c r="VVW51" s="22"/>
      <c r="VVX51" s="22"/>
      <c r="VVY51" s="22"/>
      <c r="VVZ51" s="22"/>
      <c r="VWA51" s="22"/>
      <c r="VWB51" s="22"/>
      <c r="VWC51" s="22"/>
      <c r="VWD51" s="22"/>
      <c r="VWE51" s="22"/>
      <c r="VWF51" s="22"/>
      <c r="VWG51" s="22"/>
      <c r="VWH51" s="22"/>
      <c r="VWI51" s="22"/>
      <c r="VWJ51" s="22"/>
      <c r="VWK51" s="22"/>
      <c r="VWL51" s="22"/>
      <c r="VWM51" s="22"/>
      <c r="VWN51" s="22"/>
      <c r="VWO51" s="22"/>
      <c r="VWP51" s="22"/>
      <c r="VWQ51" s="22"/>
      <c r="VWR51" s="22"/>
      <c r="VWS51" s="22"/>
      <c r="VWT51" s="22"/>
      <c r="VWU51" s="22"/>
      <c r="VWV51" s="22"/>
      <c r="VWW51" s="22"/>
      <c r="VWX51" s="22"/>
      <c r="VWY51" s="22"/>
      <c r="VWZ51" s="22"/>
      <c r="VXA51" s="22"/>
      <c r="VXB51" s="22"/>
      <c r="VXC51" s="22"/>
      <c r="VXD51" s="22"/>
      <c r="VXE51" s="22"/>
      <c r="VXF51" s="22"/>
      <c r="VXG51" s="22"/>
      <c r="VXH51" s="22"/>
      <c r="VXI51" s="22"/>
      <c r="VXJ51" s="22"/>
      <c r="VXK51" s="22"/>
      <c r="VXL51" s="22"/>
      <c r="VXM51" s="22"/>
      <c r="VXN51" s="22"/>
      <c r="VXO51" s="22"/>
      <c r="VXP51" s="22"/>
      <c r="VXQ51" s="22"/>
      <c r="VXR51" s="22"/>
      <c r="VXS51" s="22"/>
      <c r="VXT51" s="22"/>
      <c r="VXU51" s="22"/>
      <c r="VXV51" s="22"/>
      <c r="VXW51" s="22"/>
      <c r="VXX51" s="22"/>
      <c r="VXY51" s="22"/>
      <c r="VXZ51" s="22"/>
      <c r="VYA51" s="22"/>
      <c r="VYB51" s="22"/>
      <c r="VYC51" s="22"/>
      <c r="VYD51" s="22"/>
      <c r="VYE51" s="22"/>
      <c r="VYF51" s="22"/>
      <c r="VYG51" s="22"/>
      <c r="VYH51" s="22"/>
      <c r="VYI51" s="22"/>
      <c r="VYJ51" s="22"/>
      <c r="VYK51" s="22"/>
      <c r="VYL51" s="22"/>
      <c r="VYM51" s="22"/>
      <c r="VYN51" s="22"/>
      <c r="VYO51" s="22"/>
      <c r="VYP51" s="22"/>
      <c r="VYQ51" s="22"/>
      <c r="VYR51" s="22"/>
      <c r="VYS51" s="22"/>
      <c r="VYT51" s="22"/>
      <c r="VYU51" s="22"/>
      <c r="VYV51" s="22"/>
      <c r="VYW51" s="22"/>
      <c r="VYX51" s="22"/>
      <c r="VYY51" s="22"/>
      <c r="VYZ51" s="22"/>
      <c r="VZA51" s="22"/>
      <c r="VZB51" s="22"/>
      <c r="VZC51" s="22"/>
      <c r="VZD51" s="22"/>
      <c r="VZE51" s="22"/>
      <c r="VZF51" s="22"/>
      <c r="VZG51" s="22"/>
      <c r="VZH51" s="22"/>
      <c r="VZI51" s="22"/>
      <c r="VZJ51" s="22"/>
      <c r="VZK51" s="22"/>
      <c r="VZL51" s="22"/>
      <c r="VZM51" s="22"/>
      <c r="VZN51" s="22"/>
      <c r="VZO51" s="22"/>
      <c r="VZP51" s="22"/>
      <c r="VZQ51" s="22"/>
      <c r="VZR51" s="22"/>
      <c r="VZS51" s="22"/>
      <c r="VZT51" s="22"/>
      <c r="VZU51" s="22"/>
      <c r="VZV51" s="22"/>
      <c r="VZW51" s="22"/>
      <c r="VZX51" s="22"/>
      <c r="VZY51" s="22"/>
      <c r="VZZ51" s="22"/>
      <c r="WAA51" s="22"/>
      <c r="WAB51" s="22"/>
      <c r="WAC51" s="22"/>
      <c r="WAD51" s="22"/>
      <c r="WAE51" s="22"/>
      <c r="WAF51" s="22"/>
      <c r="WAG51" s="22"/>
      <c r="WAH51" s="22"/>
      <c r="WAI51" s="22"/>
      <c r="WAJ51" s="22"/>
      <c r="WAK51" s="22"/>
      <c r="WAL51" s="22"/>
      <c r="WAM51" s="22"/>
      <c r="WAN51" s="22"/>
      <c r="WAO51" s="22"/>
      <c r="WAP51" s="22"/>
      <c r="WAQ51" s="22"/>
      <c r="WAR51" s="22"/>
      <c r="WAS51" s="22"/>
      <c r="WAT51" s="22"/>
      <c r="WAU51" s="22"/>
      <c r="WAV51" s="22"/>
      <c r="WAW51" s="22"/>
      <c r="WAX51" s="22"/>
      <c r="WAY51" s="22"/>
      <c r="WAZ51" s="22"/>
      <c r="WBA51" s="22"/>
      <c r="WBB51" s="22"/>
      <c r="WBC51" s="22"/>
      <c r="WBD51" s="22"/>
      <c r="WBE51" s="22"/>
      <c r="WBF51" s="22"/>
      <c r="WBG51" s="22"/>
      <c r="WBH51" s="22"/>
      <c r="WBI51" s="22"/>
      <c r="WBJ51" s="22"/>
      <c r="WBK51" s="22"/>
      <c r="WBL51" s="22"/>
      <c r="WBM51" s="22"/>
      <c r="WBN51" s="22"/>
      <c r="WBO51" s="22"/>
      <c r="WBP51" s="22"/>
      <c r="WBQ51" s="22"/>
      <c r="WBR51" s="22"/>
      <c r="WBS51" s="22"/>
      <c r="WBT51" s="22"/>
      <c r="WBU51" s="22"/>
      <c r="WBV51" s="22"/>
      <c r="WBW51" s="22"/>
      <c r="WBX51" s="22"/>
      <c r="WBY51" s="22"/>
      <c r="WBZ51" s="22"/>
      <c r="WCA51" s="22"/>
      <c r="WCB51" s="22"/>
      <c r="WCC51" s="22"/>
      <c r="WCD51" s="22"/>
      <c r="WCE51" s="22"/>
      <c r="WCF51" s="22"/>
      <c r="WCG51" s="22"/>
      <c r="WCH51" s="22"/>
      <c r="WCI51" s="22"/>
      <c r="WCJ51" s="22"/>
      <c r="WCK51" s="22"/>
      <c r="WCL51" s="22"/>
      <c r="WCM51" s="22"/>
      <c r="WCN51" s="22"/>
      <c r="WCO51" s="22"/>
      <c r="WCP51" s="22"/>
      <c r="WCQ51" s="22"/>
      <c r="WCR51" s="22"/>
      <c r="WCS51" s="22"/>
      <c r="WCT51" s="22"/>
      <c r="WCU51" s="22"/>
      <c r="WCV51" s="22"/>
      <c r="WCW51" s="22"/>
      <c r="WCX51" s="22"/>
      <c r="WCY51" s="22"/>
      <c r="WCZ51" s="22"/>
      <c r="WDA51" s="22"/>
      <c r="WDB51" s="22"/>
      <c r="WDC51" s="22"/>
      <c r="WDD51" s="22"/>
      <c r="WDE51" s="22"/>
      <c r="WDF51" s="22"/>
      <c r="WDG51" s="22"/>
      <c r="WDH51" s="22"/>
      <c r="WDI51" s="22"/>
      <c r="WDJ51" s="22"/>
      <c r="WDK51" s="22"/>
      <c r="WDL51" s="22"/>
      <c r="WDM51" s="22"/>
      <c r="WDN51" s="22"/>
      <c r="WDO51" s="22"/>
      <c r="WDP51" s="22"/>
      <c r="WDQ51" s="22"/>
      <c r="WDR51" s="22"/>
      <c r="WDS51" s="22"/>
      <c r="WDT51" s="22"/>
      <c r="WDU51" s="22"/>
      <c r="WDV51" s="22"/>
      <c r="WDW51" s="22"/>
      <c r="WDX51" s="22"/>
      <c r="WDY51" s="22"/>
      <c r="WDZ51" s="22"/>
      <c r="WEA51" s="22"/>
      <c r="WEB51" s="22"/>
      <c r="WEC51" s="22"/>
      <c r="WED51" s="22"/>
      <c r="WEE51" s="22"/>
      <c r="WEF51" s="22"/>
      <c r="WEG51" s="22"/>
      <c r="WEH51" s="22"/>
      <c r="WEI51" s="22"/>
      <c r="WEJ51" s="22"/>
      <c r="WEK51" s="22"/>
      <c r="WEL51" s="22"/>
      <c r="WEM51" s="22"/>
      <c r="WEN51" s="22"/>
      <c r="WEO51" s="22"/>
      <c r="WEP51" s="22"/>
      <c r="WEQ51" s="22"/>
      <c r="WER51" s="22"/>
      <c r="WES51" s="22"/>
      <c r="WET51" s="22"/>
      <c r="WEU51" s="22"/>
      <c r="WEV51" s="22"/>
      <c r="WEW51" s="22"/>
      <c r="WEX51" s="22"/>
      <c r="WEY51" s="22"/>
      <c r="WEZ51" s="22"/>
      <c r="WFA51" s="22"/>
      <c r="WFB51" s="22"/>
      <c r="WFC51" s="22"/>
      <c r="WFD51" s="22"/>
      <c r="WFE51" s="22"/>
      <c r="WFF51" s="22"/>
      <c r="WFG51" s="22"/>
      <c r="WFH51" s="22"/>
      <c r="WFI51" s="22"/>
      <c r="WFJ51" s="22"/>
      <c r="WFK51" s="22"/>
      <c r="WFL51" s="22"/>
      <c r="WFM51" s="22"/>
      <c r="WFN51" s="22"/>
      <c r="WFO51" s="22"/>
      <c r="WFP51" s="22"/>
      <c r="WFQ51" s="22"/>
      <c r="WFR51" s="22"/>
      <c r="WFS51" s="22"/>
      <c r="WFT51" s="22"/>
      <c r="WFU51" s="22"/>
      <c r="WFV51" s="22"/>
      <c r="WFW51" s="22"/>
      <c r="WFX51" s="22"/>
      <c r="WFY51" s="22"/>
      <c r="WFZ51" s="22"/>
      <c r="WGA51" s="22"/>
      <c r="WGB51" s="22"/>
      <c r="WGC51" s="22"/>
      <c r="WGD51" s="22"/>
      <c r="WGE51" s="22"/>
      <c r="WGF51" s="22"/>
      <c r="WGG51" s="22"/>
      <c r="WGH51" s="22"/>
      <c r="WGI51" s="22"/>
      <c r="WGJ51" s="22"/>
      <c r="WGK51" s="22"/>
      <c r="WGL51" s="22"/>
      <c r="WGM51" s="22"/>
      <c r="WGN51" s="22"/>
      <c r="WGO51" s="22"/>
      <c r="WGP51" s="22"/>
      <c r="WGQ51" s="22"/>
      <c r="WGR51" s="22"/>
      <c r="WGS51" s="22"/>
      <c r="WGT51" s="22"/>
      <c r="WGU51" s="22"/>
      <c r="WGV51" s="22"/>
      <c r="WGW51" s="22"/>
      <c r="WGX51" s="22"/>
      <c r="WGY51" s="22"/>
      <c r="WGZ51" s="22"/>
      <c r="WHA51" s="22"/>
      <c r="WHB51" s="22"/>
      <c r="WHC51" s="22"/>
      <c r="WHD51" s="22"/>
      <c r="WHE51" s="22"/>
      <c r="WHF51" s="22"/>
      <c r="WHG51" s="22"/>
      <c r="WHH51" s="22"/>
      <c r="WHI51" s="22"/>
      <c r="WHJ51" s="22"/>
      <c r="WHK51" s="22"/>
      <c r="WHL51" s="22"/>
      <c r="WHM51" s="22"/>
      <c r="WHN51" s="22"/>
      <c r="WHO51" s="22"/>
      <c r="WHP51" s="22"/>
      <c r="WHQ51" s="22"/>
      <c r="WHR51" s="22"/>
      <c r="WHS51" s="22"/>
      <c r="WHT51" s="22"/>
      <c r="WHU51" s="22"/>
      <c r="WHV51" s="22"/>
      <c r="WHW51" s="22"/>
      <c r="WHX51" s="22"/>
      <c r="WHY51" s="22"/>
      <c r="WHZ51" s="22"/>
      <c r="WIA51" s="22"/>
      <c r="WIB51" s="22"/>
      <c r="WIC51" s="22"/>
      <c r="WID51" s="22"/>
      <c r="WIE51" s="22"/>
      <c r="WIF51" s="22"/>
      <c r="WIG51" s="22"/>
      <c r="WIH51" s="22"/>
      <c r="WII51" s="22"/>
      <c r="WIJ51" s="22"/>
      <c r="WIK51" s="22"/>
      <c r="WIL51" s="22"/>
      <c r="WIM51" s="22"/>
      <c r="WIN51" s="22"/>
      <c r="WIO51" s="22"/>
      <c r="WIP51" s="22"/>
      <c r="WIQ51" s="22"/>
      <c r="WIR51" s="22"/>
      <c r="WIS51" s="22"/>
      <c r="WIT51" s="22"/>
      <c r="WIU51" s="22"/>
      <c r="WIV51" s="22"/>
      <c r="WIW51" s="22"/>
      <c r="WIX51" s="22"/>
      <c r="WIY51" s="22"/>
      <c r="WIZ51" s="22"/>
      <c r="WJA51" s="22"/>
      <c r="WJB51" s="22"/>
      <c r="WJC51" s="22"/>
      <c r="WJD51" s="22"/>
      <c r="WJE51" s="22"/>
      <c r="WJF51" s="22"/>
      <c r="WJG51" s="22"/>
      <c r="WJH51" s="22"/>
      <c r="WJI51" s="22"/>
      <c r="WJJ51" s="22"/>
      <c r="WJK51" s="22"/>
      <c r="WJL51" s="22"/>
      <c r="WJM51" s="22"/>
      <c r="WJN51" s="22"/>
      <c r="WJO51" s="22"/>
      <c r="WJP51" s="22"/>
      <c r="WJQ51" s="22"/>
      <c r="WJR51" s="22"/>
      <c r="WJS51" s="22"/>
      <c r="WJT51" s="22"/>
      <c r="WJU51" s="22"/>
      <c r="WJV51" s="22"/>
      <c r="WJW51" s="22"/>
      <c r="WJX51" s="22"/>
      <c r="WJY51" s="22"/>
      <c r="WJZ51" s="22"/>
      <c r="WKA51" s="22"/>
      <c r="WKB51" s="22"/>
      <c r="WKC51" s="22"/>
      <c r="WKD51" s="22"/>
      <c r="WKE51" s="22"/>
      <c r="WKF51" s="22"/>
      <c r="WKG51" s="22"/>
      <c r="WKH51" s="22"/>
      <c r="WKI51" s="22"/>
      <c r="WKJ51" s="22"/>
      <c r="WKK51" s="22"/>
      <c r="WKL51" s="22"/>
      <c r="WKM51" s="22"/>
      <c r="WKN51" s="22"/>
      <c r="WKO51" s="22"/>
      <c r="WKP51" s="22"/>
      <c r="WKQ51" s="22"/>
      <c r="WKR51" s="22"/>
      <c r="WKS51" s="22"/>
      <c r="WKT51" s="22"/>
      <c r="WKU51" s="22"/>
      <c r="WKV51" s="22"/>
      <c r="WKW51" s="22"/>
      <c r="WKX51" s="22"/>
      <c r="WKY51" s="22"/>
      <c r="WKZ51" s="22"/>
      <c r="WLA51" s="22"/>
      <c r="WLB51" s="22"/>
      <c r="WLC51" s="22"/>
      <c r="WLD51" s="22"/>
      <c r="WLE51" s="22"/>
      <c r="WLF51" s="22"/>
      <c r="WLG51" s="22"/>
      <c r="WLH51" s="22"/>
      <c r="WLI51" s="22"/>
      <c r="WLJ51" s="22"/>
      <c r="WLK51" s="22"/>
      <c r="WLL51" s="22"/>
      <c r="WLM51" s="22"/>
      <c r="WLN51" s="22"/>
      <c r="WLO51" s="22"/>
      <c r="WLP51" s="22"/>
      <c r="WLQ51" s="22"/>
      <c r="WLR51" s="22"/>
      <c r="WLS51" s="22"/>
      <c r="WLT51" s="22"/>
      <c r="WLU51" s="22"/>
      <c r="WLV51" s="22"/>
      <c r="WLW51" s="22"/>
      <c r="WLX51" s="22"/>
      <c r="WLY51" s="22"/>
      <c r="WLZ51" s="22"/>
      <c r="WMA51" s="22"/>
      <c r="WMB51" s="22"/>
      <c r="WMC51" s="22"/>
      <c r="WMD51" s="22"/>
      <c r="WME51" s="22"/>
      <c r="WMF51" s="22"/>
      <c r="WMG51" s="22"/>
      <c r="WMH51" s="22"/>
      <c r="WMI51" s="22"/>
      <c r="WMJ51" s="22"/>
      <c r="WMK51" s="22"/>
      <c r="WML51" s="22"/>
      <c r="WMM51" s="22"/>
      <c r="WMN51" s="22"/>
      <c r="WMO51" s="22"/>
      <c r="WMP51" s="22"/>
      <c r="WMQ51" s="22"/>
      <c r="WMR51" s="22"/>
      <c r="WMS51" s="22"/>
      <c r="WMT51" s="22"/>
      <c r="WMU51" s="22"/>
      <c r="WMV51" s="22"/>
      <c r="WMW51" s="22"/>
      <c r="WMX51" s="22"/>
      <c r="WMY51" s="22"/>
      <c r="WMZ51" s="22"/>
      <c r="WNA51" s="22"/>
      <c r="WNB51" s="22"/>
      <c r="WNC51" s="22"/>
      <c r="WND51" s="22"/>
      <c r="WNE51" s="22"/>
      <c r="WNF51" s="22"/>
      <c r="WNG51" s="22"/>
      <c r="WNH51" s="22"/>
      <c r="WNI51" s="22"/>
      <c r="WNJ51" s="22"/>
      <c r="WNK51" s="22"/>
      <c r="WNL51" s="22"/>
      <c r="WNM51" s="22"/>
      <c r="WNN51" s="22"/>
      <c r="WNO51" s="22"/>
      <c r="WNP51" s="22"/>
      <c r="WNQ51" s="22"/>
      <c r="WNR51" s="22"/>
      <c r="WNS51" s="22"/>
      <c r="WNT51" s="22"/>
      <c r="WNU51" s="22"/>
      <c r="WNV51" s="22"/>
      <c r="WNW51" s="22"/>
      <c r="WNX51" s="22"/>
      <c r="WNY51" s="22"/>
      <c r="WNZ51" s="22"/>
      <c r="WOA51" s="22"/>
      <c r="WOB51" s="22"/>
      <c r="WOC51" s="22"/>
      <c r="WOD51" s="22"/>
      <c r="WOE51" s="22"/>
      <c r="WOF51" s="22"/>
      <c r="WOG51" s="22"/>
      <c r="WOH51" s="22"/>
      <c r="WOI51" s="22"/>
      <c r="WOJ51" s="22"/>
      <c r="WOK51" s="22"/>
      <c r="WOL51" s="22"/>
      <c r="WOM51" s="22"/>
      <c r="WON51" s="22"/>
      <c r="WOO51" s="22"/>
      <c r="WOP51" s="22"/>
      <c r="WOQ51" s="22"/>
      <c r="WOR51" s="22"/>
      <c r="WOS51" s="22"/>
      <c r="WOT51" s="22"/>
      <c r="WOU51" s="22"/>
      <c r="WOV51" s="22"/>
      <c r="WOW51" s="22"/>
      <c r="WOX51" s="22"/>
      <c r="WOY51" s="22"/>
      <c r="WOZ51" s="22"/>
      <c r="WPA51" s="22"/>
      <c r="WPB51" s="22"/>
      <c r="WPC51" s="22"/>
      <c r="WPD51" s="22"/>
      <c r="WPE51" s="22"/>
      <c r="WPF51" s="22"/>
      <c r="WPG51" s="22"/>
      <c r="WPH51" s="22"/>
      <c r="WPI51" s="22"/>
      <c r="WPJ51" s="22"/>
      <c r="WPK51" s="22"/>
      <c r="WPL51" s="22"/>
      <c r="WPM51" s="22"/>
      <c r="WPN51" s="22"/>
      <c r="WPO51" s="22"/>
      <c r="WPP51" s="22"/>
      <c r="WPQ51" s="22"/>
      <c r="WPR51" s="22"/>
      <c r="WPS51" s="22"/>
      <c r="WPT51" s="22"/>
      <c r="WPU51" s="22"/>
      <c r="WPV51" s="22"/>
      <c r="WPW51" s="22"/>
      <c r="WPX51" s="22"/>
      <c r="WPY51" s="22"/>
      <c r="WPZ51" s="22"/>
      <c r="WQA51" s="22"/>
      <c r="WQB51" s="22"/>
      <c r="WQC51" s="22"/>
      <c r="WQD51" s="22"/>
      <c r="WQE51" s="22"/>
      <c r="WQF51" s="22"/>
      <c r="WQG51" s="22"/>
      <c r="WQH51" s="22"/>
      <c r="WQI51" s="22"/>
      <c r="WQJ51" s="22"/>
      <c r="WQK51" s="22"/>
      <c r="WQL51" s="22"/>
      <c r="WQM51" s="22"/>
      <c r="WQN51" s="22"/>
      <c r="WQO51" s="22"/>
      <c r="WQP51" s="22"/>
      <c r="WQQ51" s="22"/>
      <c r="WQR51" s="22"/>
      <c r="WQS51" s="22"/>
      <c r="WQT51" s="22"/>
      <c r="WQU51" s="22"/>
      <c r="WQV51" s="22"/>
      <c r="WQW51" s="22"/>
      <c r="WQX51" s="22"/>
      <c r="WQY51" s="22"/>
      <c r="WQZ51" s="22"/>
      <c r="WRA51" s="22"/>
      <c r="WRB51" s="22"/>
      <c r="WRC51" s="22"/>
      <c r="WRD51" s="22"/>
      <c r="WRE51" s="22"/>
      <c r="WRF51" s="22"/>
      <c r="WRG51" s="22"/>
      <c r="WRH51" s="22"/>
      <c r="WRI51" s="22"/>
      <c r="WRJ51" s="22"/>
      <c r="WRK51" s="22"/>
      <c r="WRL51" s="22"/>
      <c r="WRM51" s="22"/>
      <c r="WRN51" s="22"/>
      <c r="WRO51" s="22"/>
      <c r="WRP51" s="22"/>
      <c r="WRQ51" s="22"/>
      <c r="WRR51" s="22"/>
      <c r="WRS51" s="22"/>
      <c r="WRT51" s="22"/>
      <c r="WRU51" s="22"/>
      <c r="WRV51" s="22"/>
      <c r="WRW51" s="22"/>
      <c r="WRX51" s="22"/>
      <c r="WRY51" s="22"/>
      <c r="WRZ51" s="22"/>
      <c r="WSA51" s="22"/>
      <c r="WSB51" s="22"/>
      <c r="WSC51" s="22"/>
      <c r="WSD51" s="22"/>
      <c r="WSE51" s="22"/>
      <c r="WSF51" s="22"/>
      <c r="WSG51" s="22"/>
      <c r="WSH51" s="22"/>
      <c r="WSI51" s="22"/>
      <c r="WSJ51" s="22"/>
      <c r="WSK51" s="22"/>
      <c r="WSL51" s="22"/>
      <c r="WSM51" s="22"/>
      <c r="WSN51" s="22"/>
      <c r="WSO51" s="22"/>
      <c r="WSP51" s="22"/>
      <c r="WSQ51" s="22"/>
      <c r="WSR51" s="22"/>
      <c r="WSS51" s="22"/>
      <c r="WST51" s="22"/>
      <c r="WSU51" s="22"/>
      <c r="WSV51" s="22"/>
      <c r="WSW51" s="22"/>
      <c r="WSX51" s="22"/>
      <c r="WSY51" s="22"/>
      <c r="WSZ51" s="22"/>
      <c r="WTA51" s="22"/>
      <c r="WTB51" s="22"/>
      <c r="WTC51" s="22"/>
      <c r="WTD51" s="22"/>
      <c r="WTE51" s="22"/>
      <c r="WTF51" s="22"/>
      <c r="WTG51" s="22"/>
      <c r="WTH51" s="22"/>
      <c r="WTI51" s="22"/>
      <c r="WTJ51" s="22"/>
      <c r="WTK51" s="22"/>
      <c r="WTL51" s="22"/>
      <c r="WTM51" s="22"/>
      <c r="WTN51" s="22"/>
      <c r="WTO51" s="22"/>
      <c r="WTP51" s="22"/>
      <c r="WTQ51" s="22"/>
      <c r="WTR51" s="22"/>
      <c r="WTS51" s="22"/>
      <c r="WTT51" s="22"/>
      <c r="WTU51" s="22"/>
      <c r="WTV51" s="22"/>
      <c r="WTW51" s="22"/>
      <c r="WTX51" s="22"/>
      <c r="WTY51" s="22"/>
      <c r="WTZ51" s="22"/>
      <c r="WUA51" s="22"/>
      <c r="WUB51" s="22"/>
      <c r="WUC51" s="22"/>
      <c r="WUD51" s="22"/>
      <c r="WUE51" s="22"/>
      <c r="WUF51" s="22"/>
      <c r="WUG51" s="22"/>
      <c r="WUH51" s="22"/>
      <c r="WUI51" s="22"/>
      <c r="WUJ51" s="22"/>
      <c r="WUK51" s="22"/>
      <c r="WUL51" s="22"/>
      <c r="WUM51" s="22"/>
      <c r="WUN51" s="22"/>
      <c r="WUO51" s="22"/>
      <c r="WUP51" s="22"/>
      <c r="WUQ51" s="22"/>
      <c r="WUR51" s="22"/>
      <c r="WUS51" s="22"/>
      <c r="WUT51" s="22"/>
      <c r="WUU51" s="22"/>
      <c r="WUV51" s="22"/>
      <c r="WUW51" s="22"/>
      <c r="WUX51" s="22"/>
      <c r="WUY51" s="22"/>
      <c r="WUZ51" s="22"/>
      <c r="WVA51" s="22"/>
      <c r="WVB51" s="22"/>
      <c r="WVC51" s="22"/>
      <c r="WVD51" s="22"/>
      <c r="WVE51" s="22"/>
      <c r="WVF51" s="22"/>
      <c r="WVG51" s="22"/>
      <c r="WVH51" s="22"/>
      <c r="WVI51" s="22"/>
      <c r="WVJ51" s="22"/>
      <c r="WVK51" s="22"/>
      <c r="WVL51" s="22"/>
      <c r="WVM51" s="22"/>
      <c r="WVN51" s="22"/>
      <c r="WVO51" s="22"/>
      <c r="WVP51" s="22"/>
      <c r="WVQ51" s="22"/>
      <c r="WVR51" s="22"/>
      <c r="WVS51" s="22"/>
      <c r="WVT51" s="22"/>
      <c r="WVU51" s="22"/>
      <c r="WVV51" s="22"/>
      <c r="WVW51" s="22"/>
      <c r="WVX51" s="22"/>
      <c r="WVY51" s="22"/>
      <c r="WVZ51" s="22"/>
      <c r="WWA51" s="22"/>
      <c r="WWB51" s="22"/>
      <c r="WWC51" s="22"/>
      <c r="WWD51" s="22"/>
      <c r="WWE51" s="22"/>
      <c r="WWF51" s="22"/>
      <c r="WWG51" s="22"/>
      <c r="WWH51" s="22"/>
      <c r="WWI51" s="22"/>
      <c r="WWJ51" s="22"/>
      <c r="WWK51" s="22"/>
      <c r="WWL51" s="22"/>
      <c r="WWM51" s="22"/>
      <c r="WWN51" s="22"/>
      <c r="WWO51" s="22"/>
      <c r="WWP51" s="22"/>
      <c r="WWQ51" s="22"/>
      <c r="WWR51" s="22"/>
      <c r="WWS51" s="22"/>
      <c r="WWT51" s="22"/>
      <c r="WWU51" s="22"/>
      <c r="WWV51" s="22"/>
      <c r="WWW51" s="22"/>
      <c r="WWX51" s="22"/>
      <c r="WWY51" s="22"/>
      <c r="WWZ51" s="22"/>
      <c r="WXA51" s="22"/>
      <c r="WXB51" s="22"/>
      <c r="WXC51" s="22"/>
      <c r="WXD51" s="22"/>
      <c r="WXE51" s="22"/>
      <c r="WXF51" s="22"/>
      <c r="WXG51" s="22"/>
      <c r="WXH51" s="22"/>
      <c r="WXI51" s="22"/>
      <c r="WXJ51" s="22"/>
      <c r="WXK51" s="22"/>
      <c r="WXL51" s="22"/>
      <c r="WXM51" s="22"/>
      <c r="WXN51" s="22"/>
      <c r="WXO51" s="22"/>
      <c r="WXP51" s="22"/>
      <c r="WXQ51" s="22"/>
      <c r="WXR51" s="22"/>
      <c r="WXS51" s="22"/>
      <c r="WXT51" s="22"/>
      <c r="WXU51" s="22"/>
      <c r="WXV51" s="22"/>
      <c r="WXW51" s="22"/>
      <c r="WXX51" s="22"/>
      <c r="WXY51" s="22"/>
      <c r="WXZ51" s="22"/>
      <c r="WYA51" s="22"/>
      <c r="WYB51" s="22"/>
      <c r="WYC51" s="22"/>
      <c r="WYD51" s="22"/>
      <c r="WYE51" s="22"/>
      <c r="WYF51" s="22"/>
      <c r="WYG51" s="22"/>
      <c r="WYH51" s="22"/>
      <c r="WYI51" s="22"/>
      <c r="WYJ51" s="22"/>
      <c r="WYK51" s="22"/>
      <c r="WYL51" s="22"/>
      <c r="WYM51" s="22"/>
      <c r="WYN51" s="22"/>
      <c r="WYO51" s="22"/>
      <c r="WYP51" s="22"/>
      <c r="WYQ51" s="22"/>
      <c r="WYR51" s="22"/>
      <c r="WYS51" s="22"/>
      <c r="WYT51" s="22"/>
      <c r="WYU51" s="22"/>
      <c r="WYV51" s="22"/>
      <c r="WYW51" s="22"/>
      <c r="WYX51" s="22"/>
      <c r="WYY51" s="22"/>
      <c r="WYZ51" s="22"/>
      <c r="WZA51" s="22"/>
      <c r="WZB51" s="22"/>
      <c r="WZC51" s="22"/>
      <c r="WZD51" s="22"/>
      <c r="WZE51" s="22"/>
      <c r="WZF51" s="22"/>
      <c r="WZG51" s="22"/>
      <c r="WZH51" s="22"/>
      <c r="WZI51" s="22"/>
      <c r="WZJ51" s="22"/>
      <c r="WZK51" s="22"/>
      <c r="WZL51" s="22"/>
      <c r="WZM51" s="22"/>
      <c r="WZN51" s="22"/>
      <c r="WZO51" s="22"/>
      <c r="WZP51" s="22"/>
      <c r="WZQ51" s="22"/>
      <c r="WZR51" s="22"/>
      <c r="WZS51" s="22"/>
      <c r="WZT51" s="22"/>
      <c r="WZU51" s="22"/>
      <c r="WZV51" s="22"/>
      <c r="WZW51" s="22"/>
      <c r="WZX51" s="22"/>
      <c r="WZY51" s="22"/>
      <c r="WZZ51" s="22"/>
      <c r="XAA51" s="22"/>
      <c r="XAB51" s="22"/>
      <c r="XAC51" s="22"/>
      <c r="XAD51" s="22"/>
      <c r="XAE51" s="22"/>
      <c r="XAF51" s="22"/>
      <c r="XAG51" s="22"/>
      <c r="XAH51" s="22"/>
      <c r="XAI51" s="22"/>
      <c r="XAJ51" s="22"/>
      <c r="XAK51" s="22"/>
      <c r="XAL51" s="22"/>
      <c r="XAM51" s="22"/>
      <c r="XAN51" s="22"/>
      <c r="XAO51" s="22"/>
      <c r="XAP51" s="22"/>
      <c r="XAQ51" s="22"/>
      <c r="XAR51" s="22"/>
      <c r="XAS51" s="22"/>
      <c r="XAT51" s="22"/>
      <c r="XAU51" s="22"/>
      <c r="XAV51" s="22"/>
      <c r="XAW51" s="22"/>
      <c r="XAX51" s="22"/>
      <c r="XAY51" s="22"/>
      <c r="XAZ51" s="22"/>
      <c r="XBA51" s="22"/>
      <c r="XBB51" s="22"/>
      <c r="XBC51" s="22"/>
      <c r="XBD51" s="22"/>
      <c r="XBE51" s="22"/>
      <c r="XBF51" s="22"/>
      <c r="XBG51" s="22"/>
      <c r="XBH51" s="22"/>
      <c r="XBI51" s="22"/>
      <c r="XBJ51" s="22"/>
      <c r="XBK51" s="22"/>
      <c r="XBL51" s="22"/>
      <c r="XBM51" s="22"/>
      <c r="XBN51" s="22"/>
      <c r="XBO51" s="22"/>
      <c r="XBP51" s="22"/>
      <c r="XBQ51" s="22"/>
      <c r="XBR51" s="22"/>
      <c r="XBS51" s="22"/>
      <c r="XBT51" s="22"/>
      <c r="XBU51" s="22"/>
      <c r="XBV51" s="22"/>
      <c r="XBW51" s="22"/>
      <c r="XBX51" s="22"/>
      <c r="XBY51" s="22"/>
      <c r="XBZ51" s="22"/>
      <c r="XCA51" s="22"/>
      <c r="XCB51" s="22"/>
      <c r="XCC51" s="22"/>
      <c r="XCD51" s="22"/>
      <c r="XCE51" s="22"/>
      <c r="XCF51" s="22"/>
      <c r="XCG51" s="22"/>
      <c r="XCH51" s="22"/>
      <c r="XCI51" s="22"/>
      <c r="XCJ51" s="22"/>
      <c r="XCK51" s="22"/>
      <c r="XCL51" s="22"/>
      <c r="XCM51" s="22"/>
      <c r="XCN51" s="22"/>
      <c r="XCO51" s="22"/>
      <c r="XCP51" s="22"/>
      <c r="XCQ51" s="22"/>
      <c r="XCR51" s="22"/>
      <c r="XCS51" s="22"/>
      <c r="XCT51" s="22"/>
      <c r="XCU51" s="22"/>
      <c r="XCV51" s="22"/>
      <c r="XCW51" s="22"/>
      <c r="XCX51" s="22"/>
      <c r="XCY51" s="22"/>
      <c r="XCZ51" s="22"/>
      <c r="XDA51" s="22"/>
      <c r="XDB51" s="22"/>
      <c r="XDC51" s="22"/>
      <c r="XDD51" s="22"/>
      <c r="XDE51" s="22"/>
      <c r="XDF51" s="22"/>
      <c r="XDG51" s="22"/>
      <c r="XDH51" s="22"/>
      <c r="XDI51" s="22"/>
      <c r="XDJ51" s="22"/>
      <c r="XDK51" s="22"/>
      <c r="XDL51" s="22"/>
      <c r="XDM51" s="22"/>
      <c r="XDN51" s="22"/>
      <c r="XDO51" s="22"/>
      <c r="XDP51" s="22"/>
      <c r="XDQ51" s="22"/>
      <c r="XDR51" s="22"/>
      <c r="XDS51" s="22"/>
      <c r="XDT51" s="22"/>
      <c r="XDU51" s="22"/>
      <c r="XDV51" s="22"/>
      <c r="XDW51" s="22"/>
      <c r="XDX51" s="22"/>
      <c r="XDY51" s="22"/>
      <c r="XDZ51" s="22"/>
      <c r="XEA51" s="22"/>
      <c r="XEB51" s="22"/>
      <c r="XEC51" s="22"/>
      <c r="XED51" s="22"/>
      <c r="XEE51" s="22"/>
      <c r="XEF51" s="22"/>
      <c r="XEG51" s="22"/>
      <c r="XEH51" s="22"/>
      <c r="XEI51" s="22"/>
      <c r="XEJ51" s="22"/>
      <c r="XEK51" s="22"/>
      <c r="XEL51" s="22"/>
      <c r="XEM51" s="22"/>
      <c r="XEN51" s="22"/>
      <c r="XEO51" s="22"/>
      <c r="XEP51" s="22"/>
      <c r="XEQ51" s="22"/>
      <c r="XER51" s="22"/>
      <c r="XES51" s="22"/>
      <c r="XET51" s="22"/>
      <c r="XEU51" s="22"/>
      <c r="XEV51" s="22"/>
    </row>
    <row r="52" spans="1:16376" outlineLevel="2" x14ac:dyDescent="0.15">
      <c r="B52" s="17" t="s">
        <v>205</v>
      </c>
      <c r="C52" s="108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</row>
    <row r="53" spans="1:16376" ht="14" outlineLevel="2" x14ac:dyDescent="0.15">
      <c r="B53" s="53" t="s">
        <v>206</v>
      </c>
      <c r="C53" s="23" t="s">
        <v>1</v>
      </c>
      <c r="D53"/>
      <c r="E53"/>
      <c r="F53" s="14" t="s">
        <v>231</v>
      </c>
      <c r="G53"/>
      <c r="H53"/>
      <c r="I53"/>
      <c r="J53"/>
      <c r="K53"/>
      <c r="L53"/>
      <c r="M53"/>
      <c r="N53"/>
      <c r="O53" s="69">
        <v>2.9000000000000001E-2</v>
      </c>
      <c r="P53" s="128">
        <f>O53</f>
        <v>2.9000000000000001E-2</v>
      </c>
      <c r="Q53" s="128">
        <f t="shared" ref="Q53:T53" si="12">P53</f>
        <v>2.9000000000000001E-2</v>
      </c>
      <c r="R53" s="128">
        <f t="shared" si="12"/>
        <v>2.9000000000000001E-2</v>
      </c>
      <c r="S53" s="128">
        <f t="shared" si="12"/>
        <v>2.9000000000000001E-2</v>
      </c>
      <c r="T53" s="128">
        <f t="shared" si="12"/>
        <v>2.9000000000000001E-2</v>
      </c>
    </row>
    <row r="54" spans="1:16376" ht="14" outlineLevel="2" x14ac:dyDescent="0.15">
      <c r="B54" s="53" t="s">
        <v>207</v>
      </c>
      <c r="C54" s="20" t="s">
        <v>1</v>
      </c>
      <c r="D54"/>
      <c r="E54"/>
      <c r="F54" s="14" t="s">
        <v>232</v>
      </c>
      <c r="G54"/>
      <c r="H54"/>
      <c r="I54"/>
      <c r="J54"/>
      <c r="K54"/>
      <c r="L54"/>
      <c r="M54"/>
      <c r="N54"/>
      <c r="O54" s="69">
        <v>0</v>
      </c>
      <c r="P54" s="128">
        <f t="shared" ref="P54:T54" si="13">O54</f>
        <v>0</v>
      </c>
      <c r="Q54" s="128">
        <f t="shared" si="13"/>
        <v>0</v>
      </c>
      <c r="R54" s="128">
        <f t="shared" si="13"/>
        <v>0</v>
      </c>
      <c r="S54" s="128">
        <f t="shared" si="13"/>
        <v>0</v>
      </c>
      <c r="T54" s="128">
        <f t="shared" si="13"/>
        <v>0</v>
      </c>
    </row>
    <row r="55" spans="1:16376" ht="14" outlineLevel="2" x14ac:dyDescent="0.15">
      <c r="B55" s="50" t="s">
        <v>209</v>
      </c>
      <c r="C55" s="59" t="s">
        <v>256</v>
      </c>
      <c r="D55" t="s">
        <v>301</v>
      </c>
      <c r="E55"/>
      <c r="F55" s="14" t="s">
        <v>233</v>
      </c>
      <c r="G55" s="47"/>
      <c r="H55" s="47"/>
      <c r="I55" s="47"/>
      <c r="J55" s="47"/>
      <c r="K55" s="47"/>
      <c r="L55" s="47" t="str">
        <f ca="1">_xlfn.FORMULATEXT(P55)</f>
        <v>=O55*(1+@CPI)</v>
      </c>
      <c r="M55" s="47"/>
      <c r="N55" s="47"/>
      <c r="O55" s="70">
        <v>815</v>
      </c>
      <c r="P55" s="51">
        <f>O55*(1+CPI)</f>
        <v>855.1186052619662</v>
      </c>
      <c r="Q55" s="51">
        <f>P55*(1+CPI)</f>
        <v>895.69176850379222</v>
      </c>
      <c r="R55" s="51">
        <f>Q55*(1+CPI)</f>
        <v>932.92690500361664</v>
      </c>
      <c r="S55" s="51">
        <f>R55*(1+CPI)</f>
        <v>971.16166805919136</v>
      </c>
      <c r="T55" s="51">
        <f>S55*(1+CPI)</f>
        <v>1013.9434630856774</v>
      </c>
    </row>
    <row r="56" spans="1:16376" outlineLevel="2" x14ac:dyDescent="0.15">
      <c r="B56" s="17" t="s">
        <v>210</v>
      </c>
      <c r="C56" s="108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</row>
    <row r="57" spans="1:16376" outlineLevel="2" x14ac:dyDescent="0.15">
      <c r="B57" s="52" t="s">
        <v>206</v>
      </c>
      <c r="C57" s="20" t="s">
        <v>1</v>
      </c>
      <c r="D57"/>
      <c r="E57"/>
      <c r="F57" s="14" t="s">
        <v>234</v>
      </c>
      <c r="G57"/>
      <c r="H57"/>
      <c r="I57"/>
      <c r="J57"/>
      <c r="K57"/>
      <c r="L57"/>
      <c r="M57"/>
      <c r="N57"/>
      <c r="O57" s="69">
        <v>0.22</v>
      </c>
      <c r="P57" s="69">
        <v>0.22</v>
      </c>
      <c r="Q57" s="69">
        <v>0.22</v>
      </c>
      <c r="R57" s="69">
        <v>0.22</v>
      </c>
      <c r="S57" s="128">
        <f t="shared" ref="S57:T57" si="14">R57</f>
        <v>0.22</v>
      </c>
      <c r="T57" s="128">
        <f t="shared" si="14"/>
        <v>0.22</v>
      </c>
    </row>
    <row r="58" spans="1:16376" outlineLevel="2" x14ac:dyDescent="0.15">
      <c r="B58" s="52" t="s">
        <v>207</v>
      </c>
      <c r="C58" s="20" t="s">
        <v>1</v>
      </c>
      <c r="D58"/>
      <c r="E58"/>
      <c r="F58" s="14" t="s">
        <v>235</v>
      </c>
      <c r="G58"/>
      <c r="H58"/>
      <c r="I58"/>
      <c r="J58"/>
      <c r="K58"/>
      <c r="L58"/>
      <c r="M58"/>
      <c r="N58"/>
      <c r="O58" s="69">
        <v>0.1</v>
      </c>
      <c r="P58" s="69">
        <v>0.1</v>
      </c>
      <c r="Q58" s="69">
        <v>0.1</v>
      </c>
      <c r="R58" s="69">
        <v>0</v>
      </c>
      <c r="S58" s="128">
        <f t="shared" ref="S58:T58" si="15">R58</f>
        <v>0</v>
      </c>
      <c r="T58" s="128">
        <f t="shared" si="15"/>
        <v>0</v>
      </c>
    </row>
    <row r="59" spans="1:16376" ht="14" outlineLevel="2" x14ac:dyDescent="0.15">
      <c r="B59" s="50" t="s">
        <v>209</v>
      </c>
      <c r="C59" s="33" t="str">
        <f>CurrUnit</f>
        <v>ths RUB</v>
      </c>
      <c r="D59"/>
      <c r="E59"/>
      <c r="F59" s="14" t="s">
        <v>236</v>
      </c>
      <c r="G59"/>
      <c r="H59"/>
      <c r="I59"/>
      <c r="J59"/>
      <c r="K59"/>
      <c r="L59" s="47" t="str">
        <f ca="1">_xlfn.FORMULATEXT(P59)</f>
        <v>=O59*(1+@CPI)*P60/O60</v>
      </c>
      <c r="M59"/>
      <c r="N59"/>
      <c r="O59" s="70">
        <v>1021</v>
      </c>
      <c r="P59" s="51">
        <f>O59*(1+CPI)*P60/O60</f>
        <v>1124.8219641363078</v>
      </c>
      <c r="Q59" s="51">
        <f>P59*(1+CPI)*Q60/P60</f>
        <v>1234.2962272473733</v>
      </c>
      <c r="R59" s="51">
        <f>Q59*(1+CPI)*R60/Q60</f>
        <v>1344.0443257791367</v>
      </c>
      <c r="S59" s="51">
        <f>R59*(1+CPI)*S60/R60</f>
        <v>1459.9598474921729</v>
      </c>
      <c r="T59" s="51">
        <f>S59*(1+CPI)*T60/S60</f>
        <v>1587.7856990958223</v>
      </c>
    </row>
    <row r="60" spans="1:16376" ht="14" outlineLevel="2" x14ac:dyDescent="0.15">
      <c r="B60" s="50" t="s">
        <v>211</v>
      </c>
      <c r="C60" s="20" t="s">
        <v>9</v>
      </c>
      <c r="D60"/>
      <c r="E60"/>
      <c r="F60" s="14" t="s">
        <v>237</v>
      </c>
      <c r="G60"/>
      <c r="H60"/>
      <c r="I60"/>
      <c r="J60"/>
      <c r="K60"/>
      <c r="L60"/>
      <c r="M60"/>
      <c r="N60"/>
      <c r="O60" s="71">
        <v>2</v>
      </c>
      <c r="P60" s="71">
        <v>2.1</v>
      </c>
      <c r="Q60" s="71">
        <v>2.2000000000000002</v>
      </c>
      <c r="R60" s="71">
        <v>2.2999999999999998</v>
      </c>
      <c r="S60" s="129">
        <f>R60-Q60+R60</f>
        <v>2.3999999999999995</v>
      </c>
      <c r="T60" s="129">
        <f>S60-R60+S60</f>
        <v>2.4999999999999991</v>
      </c>
    </row>
    <row r="61" spans="1:16376" outlineLevel="2" x14ac:dyDescent="0.15">
      <c r="B61" s="17" t="s">
        <v>212</v>
      </c>
      <c r="C61" s="108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</row>
    <row r="62" spans="1:16376" ht="14" outlineLevel="2" x14ac:dyDescent="0.15">
      <c r="B62" s="53" t="s">
        <v>212</v>
      </c>
      <c r="C62" s="20" t="s">
        <v>1</v>
      </c>
      <c r="D62"/>
      <c r="E62"/>
      <c r="F62" s="14" t="s">
        <v>230</v>
      </c>
      <c r="G62"/>
      <c r="H62"/>
      <c r="I62"/>
      <c r="J62"/>
      <c r="K62"/>
      <c r="L62"/>
      <c r="M62"/>
      <c r="N62"/>
      <c r="O62" s="68">
        <v>2E-3</v>
      </c>
      <c r="P62" s="128">
        <f t="shared" ref="P62:T62" si="16">O62</f>
        <v>2E-3</v>
      </c>
      <c r="Q62" s="128">
        <f t="shared" si="16"/>
        <v>2E-3</v>
      </c>
      <c r="R62" s="128">
        <f t="shared" si="16"/>
        <v>2E-3</v>
      </c>
      <c r="S62" s="128">
        <f t="shared" si="16"/>
        <v>2E-3</v>
      </c>
      <c r="T62" s="128">
        <f t="shared" si="16"/>
        <v>2E-3</v>
      </c>
    </row>
    <row r="63" spans="1:16376" outlineLevel="2" x14ac:dyDescent="0.15">
      <c r="B63" s="17" t="s">
        <v>208</v>
      </c>
      <c r="C63" s="108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</row>
    <row r="64" spans="1:16376" outlineLevel="2" x14ac:dyDescent="0.15">
      <c r="B64" s="17" t="s">
        <v>213</v>
      </c>
      <c r="C64" s="108" t="s">
        <v>1</v>
      </c>
      <c r="D64" s="17"/>
      <c r="E64" s="17"/>
      <c r="F64" s="14" t="s">
        <v>229</v>
      </c>
      <c r="G64" s="17"/>
      <c r="H64" s="17"/>
      <c r="I64" s="17"/>
      <c r="J64" s="17"/>
      <c r="K64" s="17"/>
      <c r="L64" s="17"/>
      <c r="M64" s="17"/>
      <c r="N64"/>
      <c r="O64" s="68">
        <v>5.0999999999999997E-2</v>
      </c>
      <c r="P64" s="128">
        <f t="shared" ref="P64:T64" si="17">O64</f>
        <v>5.0999999999999997E-2</v>
      </c>
      <c r="Q64" s="128">
        <f t="shared" si="17"/>
        <v>5.0999999999999997E-2</v>
      </c>
      <c r="R64" s="128">
        <f t="shared" si="17"/>
        <v>5.0999999999999997E-2</v>
      </c>
      <c r="S64" s="128">
        <f t="shared" si="17"/>
        <v>5.0999999999999997E-2</v>
      </c>
      <c r="T64" s="128">
        <f t="shared" si="17"/>
        <v>5.0999999999999997E-2</v>
      </c>
    </row>
    <row r="65" spans="1:16376" outlineLevel="2" x14ac:dyDescent="0.15">
      <c r="B65" s="100"/>
      <c r="C65" s="109"/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AB65" s="22"/>
    </row>
    <row r="66" spans="1:16376" outlineLevel="2" x14ac:dyDescent="0.15">
      <c r="B66" s="22" t="s">
        <v>81</v>
      </c>
      <c r="C66" s="54" t="s">
        <v>1</v>
      </c>
      <c r="D66" s="22"/>
      <c r="F66" s="14" t="s">
        <v>394</v>
      </c>
      <c r="L66" s="72"/>
      <c r="M66" s="69">
        <v>0.18</v>
      </c>
      <c r="N66" s="69">
        <v>0.18</v>
      </c>
      <c r="O66" s="69">
        <v>0.18</v>
      </c>
      <c r="P66" s="69">
        <v>0.2</v>
      </c>
      <c r="Q66" s="128">
        <f t="shared" ref="Q66:T66" si="18">P66</f>
        <v>0.2</v>
      </c>
      <c r="R66" s="128">
        <f t="shared" si="18"/>
        <v>0.2</v>
      </c>
      <c r="S66" s="128">
        <f t="shared" si="18"/>
        <v>0.2</v>
      </c>
      <c r="T66" s="128">
        <f t="shared" si="18"/>
        <v>0.2</v>
      </c>
      <c r="U66" s="72"/>
      <c r="AB66" s="22"/>
      <c r="AC66" s="22"/>
      <c r="AD66" s="22"/>
      <c r="AE66" s="22"/>
      <c r="AF66" s="22"/>
      <c r="AG66" s="22"/>
      <c r="AH66" s="22"/>
      <c r="AI66" s="22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  <c r="BJ66" s="22"/>
      <c r="BK66" s="22"/>
      <c r="BL66" s="22"/>
      <c r="BM66" s="22"/>
      <c r="BN66" s="22"/>
      <c r="BO66" s="22"/>
      <c r="BP66" s="22"/>
      <c r="BQ66" s="22"/>
      <c r="BR66" s="22"/>
      <c r="BS66" s="22"/>
      <c r="BT66" s="22"/>
      <c r="BU66" s="22"/>
      <c r="BV66" s="22"/>
      <c r="BW66" s="22"/>
      <c r="BX66" s="22"/>
      <c r="BY66" s="22"/>
      <c r="BZ66" s="22"/>
      <c r="CA66" s="22"/>
      <c r="CB66" s="22"/>
      <c r="CC66" s="22"/>
      <c r="CD66" s="22"/>
      <c r="CE66" s="22"/>
      <c r="CF66" s="22"/>
      <c r="CG66" s="22"/>
      <c r="CH66" s="22"/>
      <c r="CI66" s="22"/>
      <c r="CJ66" s="22"/>
      <c r="CK66" s="22"/>
      <c r="CL66" s="22"/>
      <c r="CM66" s="22"/>
      <c r="CN66" s="22"/>
      <c r="CO66" s="22"/>
      <c r="CP66" s="22"/>
      <c r="CQ66" s="22"/>
      <c r="CR66" s="22"/>
      <c r="CS66" s="22"/>
      <c r="CT66" s="22"/>
      <c r="CU66" s="22"/>
      <c r="CV66" s="22"/>
      <c r="CW66" s="22"/>
      <c r="CX66" s="22"/>
      <c r="CY66" s="22"/>
      <c r="CZ66" s="22"/>
      <c r="DA66" s="22"/>
      <c r="DB66" s="22"/>
      <c r="DC66" s="22"/>
      <c r="DD66" s="22"/>
      <c r="DE66" s="22"/>
      <c r="DF66" s="22"/>
      <c r="DG66" s="22"/>
      <c r="DH66" s="22"/>
      <c r="DI66" s="22"/>
      <c r="DJ66" s="22"/>
      <c r="DK66" s="22"/>
      <c r="DL66" s="22"/>
      <c r="DM66" s="22"/>
      <c r="DN66" s="22"/>
      <c r="DO66" s="22"/>
      <c r="DP66" s="22"/>
      <c r="DQ66" s="22"/>
      <c r="DR66" s="22"/>
      <c r="DS66" s="22"/>
      <c r="DT66" s="22"/>
      <c r="DU66" s="22"/>
      <c r="DV66" s="22"/>
      <c r="DW66" s="22"/>
      <c r="DX66" s="22"/>
      <c r="DY66" s="22"/>
      <c r="DZ66" s="22"/>
      <c r="EA66" s="22"/>
      <c r="EB66" s="22"/>
      <c r="EC66" s="22"/>
      <c r="ED66" s="22"/>
      <c r="EE66" s="22"/>
      <c r="EF66" s="22"/>
      <c r="EG66" s="22"/>
      <c r="EH66" s="22"/>
      <c r="EI66" s="22"/>
      <c r="EJ66" s="22"/>
      <c r="EK66" s="22"/>
      <c r="EL66" s="22"/>
      <c r="EM66" s="22"/>
      <c r="EN66" s="22"/>
      <c r="EO66" s="22"/>
      <c r="EP66" s="22"/>
      <c r="EQ66" s="22"/>
      <c r="ER66" s="22"/>
      <c r="ES66" s="22"/>
      <c r="ET66" s="22"/>
      <c r="EU66" s="22"/>
      <c r="EV66" s="22"/>
      <c r="EW66" s="22"/>
      <c r="EX66" s="22"/>
      <c r="EY66" s="22"/>
      <c r="EZ66" s="22"/>
      <c r="FA66" s="22"/>
      <c r="FB66" s="22"/>
      <c r="FC66" s="22"/>
      <c r="FD66" s="22"/>
      <c r="FE66" s="22"/>
      <c r="FF66" s="22"/>
      <c r="FG66" s="22"/>
      <c r="FH66" s="22"/>
      <c r="FI66" s="22"/>
      <c r="FJ66" s="22"/>
      <c r="FK66" s="22"/>
      <c r="FL66" s="22"/>
      <c r="FM66" s="22"/>
      <c r="FN66" s="22"/>
      <c r="FO66" s="22"/>
      <c r="FP66" s="22"/>
      <c r="FQ66" s="22"/>
      <c r="FR66" s="22"/>
      <c r="FS66" s="22"/>
      <c r="FT66" s="22"/>
      <c r="FU66" s="22"/>
      <c r="FV66" s="22"/>
      <c r="FW66" s="22"/>
      <c r="FX66" s="22"/>
      <c r="FY66" s="22"/>
      <c r="FZ66" s="22"/>
      <c r="GA66" s="22"/>
      <c r="GB66" s="22"/>
      <c r="GC66" s="22"/>
      <c r="GD66" s="22"/>
      <c r="GE66" s="22"/>
      <c r="GF66" s="22"/>
      <c r="GG66" s="22"/>
      <c r="GH66" s="22"/>
      <c r="GI66" s="22"/>
      <c r="GJ66" s="22"/>
      <c r="GK66" s="22"/>
      <c r="GL66" s="22"/>
      <c r="GM66" s="22"/>
      <c r="GN66" s="22"/>
      <c r="GO66" s="22"/>
      <c r="GP66" s="22"/>
      <c r="GQ66" s="22"/>
      <c r="GR66" s="22"/>
      <c r="GS66" s="22"/>
      <c r="GT66" s="22"/>
      <c r="GU66" s="22"/>
      <c r="GV66" s="22"/>
      <c r="GW66" s="22"/>
      <c r="GX66" s="22"/>
      <c r="GY66" s="22"/>
      <c r="GZ66" s="22"/>
      <c r="HA66" s="22"/>
      <c r="HB66" s="22"/>
      <c r="HC66" s="22"/>
      <c r="HD66" s="22"/>
      <c r="HE66" s="22"/>
      <c r="HF66" s="22"/>
      <c r="HG66" s="22"/>
      <c r="HH66" s="22"/>
      <c r="HI66" s="22"/>
      <c r="HJ66" s="22"/>
      <c r="HK66" s="22"/>
      <c r="HL66" s="22"/>
      <c r="HM66" s="22"/>
      <c r="HN66" s="22"/>
      <c r="HO66" s="22"/>
      <c r="HP66" s="22"/>
      <c r="HQ66" s="22"/>
      <c r="HR66" s="22"/>
      <c r="HS66" s="22"/>
      <c r="HT66" s="22"/>
      <c r="HU66" s="22"/>
      <c r="HV66" s="22"/>
      <c r="HW66" s="22"/>
      <c r="HX66" s="22"/>
      <c r="HY66" s="22"/>
      <c r="HZ66" s="22"/>
      <c r="IA66" s="22"/>
      <c r="IB66" s="22"/>
      <c r="IC66" s="22"/>
      <c r="ID66" s="22"/>
      <c r="IE66" s="22"/>
      <c r="IF66" s="22"/>
      <c r="IG66" s="22"/>
      <c r="IH66" s="22"/>
      <c r="II66" s="22"/>
      <c r="IJ66" s="22"/>
      <c r="IK66" s="22"/>
      <c r="IL66" s="22"/>
      <c r="IM66" s="22"/>
      <c r="IN66" s="22"/>
      <c r="IO66" s="22"/>
      <c r="IP66" s="22"/>
      <c r="IQ66" s="22"/>
      <c r="IR66" s="22"/>
      <c r="IS66" s="22"/>
      <c r="IT66" s="22"/>
      <c r="IU66" s="22"/>
      <c r="IV66" s="22"/>
      <c r="IW66" s="22"/>
      <c r="IX66" s="22"/>
      <c r="IY66" s="22"/>
      <c r="IZ66" s="22"/>
      <c r="JA66" s="22"/>
      <c r="JB66" s="22"/>
      <c r="JC66" s="22"/>
      <c r="JD66" s="22"/>
      <c r="JE66" s="22"/>
      <c r="JF66" s="22"/>
      <c r="JG66" s="22"/>
      <c r="JH66" s="22"/>
      <c r="JI66" s="22"/>
      <c r="JJ66" s="22"/>
      <c r="JK66" s="22"/>
      <c r="JL66" s="22"/>
      <c r="JM66" s="22"/>
      <c r="JN66" s="22"/>
      <c r="JO66" s="22"/>
      <c r="JP66" s="22"/>
      <c r="JQ66" s="22"/>
      <c r="JR66" s="22"/>
      <c r="JS66" s="22"/>
      <c r="JT66" s="22"/>
      <c r="JU66" s="22"/>
      <c r="JV66" s="22"/>
      <c r="JW66" s="22"/>
      <c r="JX66" s="22"/>
      <c r="JY66" s="22"/>
      <c r="JZ66" s="22"/>
      <c r="KA66" s="22"/>
      <c r="KB66" s="22"/>
      <c r="KC66" s="22"/>
      <c r="KD66" s="22"/>
      <c r="KE66" s="22"/>
      <c r="KF66" s="22"/>
      <c r="KG66" s="22"/>
      <c r="KH66" s="22"/>
      <c r="KI66" s="22"/>
      <c r="KJ66" s="22"/>
      <c r="KK66" s="22"/>
      <c r="KL66" s="22"/>
      <c r="KM66" s="22"/>
      <c r="KN66" s="22"/>
      <c r="KO66" s="22"/>
      <c r="KP66" s="22"/>
      <c r="KQ66" s="22"/>
      <c r="KR66" s="22"/>
      <c r="KS66" s="22"/>
      <c r="KT66" s="22"/>
      <c r="KU66" s="22"/>
      <c r="KV66" s="22"/>
      <c r="KW66" s="22"/>
      <c r="KX66" s="22"/>
      <c r="KY66" s="22"/>
      <c r="KZ66" s="22"/>
      <c r="LA66" s="22"/>
      <c r="LB66" s="22"/>
      <c r="LC66" s="22"/>
      <c r="LD66" s="22"/>
      <c r="LE66" s="22"/>
      <c r="LF66" s="22"/>
      <c r="LG66" s="22"/>
      <c r="LH66" s="22"/>
      <c r="LI66" s="22"/>
      <c r="LJ66" s="22"/>
      <c r="LK66" s="22"/>
      <c r="LL66" s="22"/>
      <c r="LM66" s="22"/>
      <c r="LN66" s="22"/>
      <c r="LO66" s="22"/>
      <c r="LP66" s="22"/>
      <c r="LQ66" s="22"/>
      <c r="LR66" s="22"/>
      <c r="LS66" s="22"/>
      <c r="LT66" s="22"/>
      <c r="LU66" s="22"/>
      <c r="LV66" s="22"/>
      <c r="LW66" s="22"/>
      <c r="LX66" s="22"/>
      <c r="LY66" s="22"/>
      <c r="LZ66" s="22"/>
      <c r="MA66" s="22"/>
      <c r="MB66" s="22"/>
      <c r="MC66" s="22"/>
      <c r="MD66" s="22"/>
      <c r="ME66" s="22"/>
      <c r="MF66" s="22"/>
      <c r="MG66" s="22"/>
      <c r="MH66" s="22"/>
      <c r="MI66" s="22"/>
      <c r="MJ66" s="22"/>
      <c r="MK66" s="22"/>
      <c r="ML66" s="22"/>
      <c r="MM66" s="22"/>
      <c r="MN66" s="22"/>
      <c r="MO66" s="22"/>
      <c r="MP66" s="22"/>
      <c r="MQ66" s="22"/>
      <c r="MR66" s="22"/>
      <c r="MS66" s="22"/>
      <c r="MT66" s="22"/>
      <c r="MU66" s="22"/>
      <c r="MV66" s="22"/>
      <c r="MW66" s="22"/>
      <c r="MX66" s="22"/>
      <c r="MY66" s="22"/>
      <c r="MZ66" s="22"/>
      <c r="NA66" s="22"/>
      <c r="NB66" s="22"/>
      <c r="NC66" s="22"/>
      <c r="ND66" s="22"/>
      <c r="NE66" s="22"/>
      <c r="NF66" s="22"/>
      <c r="NG66" s="22"/>
      <c r="NH66" s="22"/>
      <c r="NI66" s="22"/>
      <c r="NJ66" s="22"/>
      <c r="NK66" s="22"/>
      <c r="NL66" s="22"/>
      <c r="NM66" s="22"/>
      <c r="NN66" s="22"/>
      <c r="NO66" s="22"/>
      <c r="NP66" s="22"/>
      <c r="NQ66" s="22"/>
      <c r="NR66" s="22"/>
      <c r="NS66" s="22"/>
      <c r="NT66" s="22"/>
      <c r="NU66" s="22"/>
      <c r="NV66" s="22"/>
      <c r="NW66" s="22"/>
      <c r="NX66" s="22"/>
      <c r="NY66" s="22"/>
      <c r="NZ66" s="22"/>
      <c r="OA66" s="22"/>
      <c r="OB66" s="22"/>
      <c r="OC66" s="22"/>
      <c r="OD66" s="22"/>
      <c r="OE66" s="22"/>
      <c r="OF66" s="22"/>
      <c r="OG66" s="22"/>
      <c r="OH66" s="22"/>
      <c r="OI66" s="22"/>
      <c r="OJ66" s="22"/>
      <c r="OK66" s="22"/>
      <c r="OL66" s="22"/>
      <c r="OM66" s="22"/>
      <c r="ON66" s="22"/>
      <c r="OO66" s="22"/>
      <c r="OP66" s="22"/>
      <c r="OQ66" s="22"/>
      <c r="OR66" s="22"/>
      <c r="OS66" s="22"/>
      <c r="OT66" s="22"/>
      <c r="OU66" s="22"/>
      <c r="OV66" s="22"/>
      <c r="OW66" s="22"/>
      <c r="OX66" s="22"/>
      <c r="OY66" s="22"/>
      <c r="OZ66" s="22"/>
      <c r="PA66" s="22"/>
      <c r="PB66" s="22"/>
      <c r="PC66" s="22"/>
      <c r="PD66" s="22"/>
      <c r="PE66" s="22"/>
      <c r="PF66" s="22"/>
      <c r="PG66" s="22"/>
      <c r="PH66" s="22"/>
      <c r="PI66" s="22"/>
      <c r="PJ66" s="22"/>
      <c r="PK66" s="22"/>
      <c r="PL66" s="22"/>
      <c r="PM66" s="22"/>
      <c r="PN66" s="22"/>
      <c r="PO66" s="22"/>
      <c r="PP66" s="22"/>
      <c r="PQ66" s="22"/>
      <c r="PR66" s="22"/>
      <c r="PS66" s="22"/>
      <c r="PT66" s="22"/>
      <c r="PU66" s="22"/>
      <c r="PV66" s="22"/>
      <c r="PW66" s="22"/>
      <c r="PX66" s="22"/>
      <c r="PY66" s="22"/>
      <c r="PZ66" s="22"/>
      <c r="QA66" s="22"/>
      <c r="QB66" s="22"/>
      <c r="QC66" s="22"/>
      <c r="QD66" s="22"/>
      <c r="QE66" s="22"/>
      <c r="QF66" s="22"/>
      <c r="QG66" s="22"/>
      <c r="QH66" s="22"/>
      <c r="QI66" s="22"/>
      <c r="QJ66" s="22"/>
      <c r="QK66" s="22"/>
      <c r="QL66" s="22"/>
      <c r="QM66" s="22"/>
      <c r="QN66" s="22"/>
      <c r="QO66" s="22"/>
      <c r="QP66" s="22"/>
      <c r="QQ66" s="22"/>
      <c r="QR66" s="22"/>
      <c r="QS66" s="22"/>
      <c r="QT66" s="22"/>
      <c r="QU66" s="22"/>
      <c r="QV66" s="22"/>
      <c r="QW66" s="22"/>
      <c r="QX66" s="22"/>
      <c r="QY66" s="22"/>
      <c r="QZ66" s="22"/>
      <c r="RA66" s="22"/>
      <c r="RB66" s="22"/>
      <c r="RC66" s="22"/>
      <c r="RD66" s="22"/>
      <c r="RE66" s="22"/>
      <c r="RF66" s="22"/>
      <c r="RG66" s="22"/>
      <c r="RH66" s="22"/>
      <c r="RI66" s="22"/>
      <c r="RJ66" s="22"/>
      <c r="RK66" s="22"/>
      <c r="RL66" s="22"/>
      <c r="RM66" s="22"/>
      <c r="RN66" s="22"/>
      <c r="RO66" s="22"/>
      <c r="RP66" s="22"/>
      <c r="RQ66" s="22"/>
      <c r="RR66" s="22"/>
      <c r="RS66" s="22"/>
      <c r="RT66" s="22"/>
      <c r="RU66" s="22"/>
      <c r="RV66" s="22"/>
      <c r="RW66" s="22"/>
      <c r="RX66" s="22"/>
      <c r="RY66" s="22"/>
      <c r="RZ66" s="22"/>
      <c r="SA66" s="22"/>
      <c r="SB66" s="22"/>
      <c r="SC66" s="22"/>
      <c r="SD66" s="22"/>
      <c r="SE66" s="22"/>
      <c r="SF66" s="22"/>
      <c r="SG66" s="22"/>
      <c r="SH66" s="22"/>
      <c r="SI66" s="22"/>
      <c r="SJ66" s="22"/>
      <c r="SK66" s="22"/>
      <c r="SL66" s="22"/>
      <c r="SM66" s="22"/>
      <c r="SN66" s="22"/>
      <c r="SO66" s="22"/>
      <c r="SP66" s="22"/>
      <c r="SQ66" s="22"/>
      <c r="SR66" s="22"/>
      <c r="SS66" s="22"/>
      <c r="ST66" s="22"/>
      <c r="SU66" s="22"/>
      <c r="SV66" s="22"/>
      <c r="SW66" s="22"/>
      <c r="SX66" s="22"/>
      <c r="SY66" s="22"/>
      <c r="SZ66" s="22"/>
      <c r="TA66" s="22"/>
      <c r="TB66" s="22"/>
      <c r="TC66" s="22"/>
      <c r="TD66" s="22"/>
      <c r="TE66" s="22"/>
      <c r="TF66" s="22"/>
      <c r="TG66" s="22"/>
      <c r="TH66" s="22"/>
      <c r="TI66" s="22"/>
      <c r="TJ66" s="22"/>
      <c r="TK66" s="22"/>
      <c r="TL66" s="22"/>
      <c r="TM66" s="22"/>
      <c r="TN66" s="22"/>
      <c r="TO66" s="22"/>
      <c r="TP66" s="22"/>
      <c r="TQ66" s="22"/>
      <c r="TR66" s="22"/>
      <c r="TS66" s="22"/>
      <c r="TT66" s="22"/>
      <c r="TU66" s="22"/>
      <c r="TV66" s="22"/>
      <c r="TW66" s="22"/>
      <c r="TX66" s="22"/>
      <c r="TY66" s="22"/>
      <c r="TZ66" s="22"/>
      <c r="UA66" s="22"/>
      <c r="UB66" s="22"/>
      <c r="UC66" s="22"/>
      <c r="UD66" s="22"/>
      <c r="UE66" s="22"/>
      <c r="UF66" s="22"/>
      <c r="UG66" s="22"/>
      <c r="UH66" s="22"/>
      <c r="UI66" s="22"/>
      <c r="UJ66" s="22"/>
      <c r="UK66" s="22"/>
      <c r="UL66" s="22"/>
      <c r="UM66" s="22"/>
      <c r="UN66" s="22"/>
      <c r="UO66" s="22"/>
      <c r="UP66" s="22"/>
      <c r="UQ66" s="22"/>
      <c r="UR66" s="22"/>
      <c r="US66" s="22"/>
      <c r="UT66" s="22"/>
      <c r="UU66" s="22"/>
      <c r="UV66" s="22"/>
      <c r="UW66" s="22"/>
      <c r="UX66" s="22"/>
      <c r="UY66" s="22"/>
      <c r="UZ66" s="22"/>
      <c r="VA66" s="22"/>
      <c r="VB66" s="22"/>
      <c r="VC66" s="22"/>
      <c r="VD66" s="22"/>
      <c r="VE66" s="22"/>
      <c r="VF66" s="22"/>
      <c r="VG66" s="22"/>
      <c r="VH66" s="22"/>
      <c r="VI66" s="22"/>
      <c r="VJ66" s="22"/>
      <c r="VK66" s="22"/>
      <c r="VL66" s="22"/>
      <c r="VM66" s="22"/>
      <c r="VN66" s="22"/>
      <c r="VO66" s="22"/>
      <c r="VP66" s="22"/>
      <c r="VQ66" s="22"/>
      <c r="VR66" s="22"/>
      <c r="VS66" s="22"/>
      <c r="VT66" s="22"/>
      <c r="VU66" s="22"/>
      <c r="VV66" s="22"/>
      <c r="VW66" s="22"/>
      <c r="VX66" s="22"/>
      <c r="VY66" s="22"/>
      <c r="VZ66" s="22"/>
      <c r="WA66" s="22"/>
      <c r="WB66" s="22"/>
      <c r="WC66" s="22"/>
      <c r="WD66" s="22"/>
      <c r="WE66" s="22"/>
      <c r="WF66" s="22"/>
      <c r="WG66" s="22"/>
      <c r="WH66" s="22"/>
      <c r="WI66" s="22"/>
      <c r="WJ66" s="22"/>
      <c r="WK66" s="22"/>
      <c r="WL66" s="22"/>
      <c r="WM66" s="22"/>
      <c r="WN66" s="22"/>
      <c r="WO66" s="22"/>
      <c r="WP66" s="22"/>
      <c r="WQ66" s="22"/>
      <c r="WR66" s="22"/>
      <c r="WS66" s="22"/>
      <c r="WT66" s="22"/>
      <c r="WU66" s="22"/>
      <c r="WV66" s="22"/>
      <c r="WW66" s="22"/>
      <c r="WX66" s="22"/>
      <c r="WY66" s="22"/>
      <c r="WZ66" s="22"/>
      <c r="XA66" s="22"/>
      <c r="XB66" s="22"/>
      <c r="XC66" s="22"/>
      <c r="XD66" s="22"/>
      <c r="XE66" s="22"/>
      <c r="XF66" s="22"/>
      <c r="XG66" s="22"/>
      <c r="XH66" s="22"/>
      <c r="XI66" s="22"/>
      <c r="XJ66" s="22"/>
      <c r="XK66" s="22"/>
      <c r="XL66" s="22"/>
      <c r="XM66" s="22"/>
      <c r="XN66" s="22"/>
      <c r="XO66" s="22"/>
      <c r="XP66" s="22"/>
      <c r="XQ66" s="22"/>
      <c r="XR66" s="22"/>
      <c r="XS66" s="22"/>
      <c r="XT66" s="22"/>
      <c r="XU66" s="22"/>
      <c r="XV66" s="22"/>
      <c r="XW66" s="22"/>
      <c r="XX66" s="22"/>
      <c r="XY66" s="22"/>
      <c r="XZ66" s="22"/>
      <c r="YA66" s="22"/>
      <c r="YB66" s="22"/>
      <c r="YC66" s="22"/>
      <c r="YD66" s="22"/>
      <c r="YE66" s="22"/>
      <c r="YF66" s="22"/>
      <c r="YG66" s="22"/>
      <c r="YH66" s="22"/>
      <c r="YI66" s="22"/>
      <c r="YJ66" s="22"/>
      <c r="YK66" s="22"/>
      <c r="YL66" s="22"/>
      <c r="YM66" s="22"/>
      <c r="YN66" s="22"/>
      <c r="YO66" s="22"/>
      <c r="YP66" s="22"/>
      <c r="YQ66" s="22"/>
      <c r="YR66" s="22"/>
      <c r="YS66" s="22"/>
      <c r="YT66" s="22"/>
      <c r="YU66" s="22"/>
      <c r="YV66" s="22"/>
      <c r="YW66" s="22"/>
      <c r="YX66" s="22"/>
      <c r="YY66" s="22"/>
      <c r="YZ66" s="22"/>
      <c r="ZA66" s="22"/>
      <c r="ZB66" s="22"/>
      <c r="ZC66" s="22"/>
      <c r="ZD66" s="22"/>
      <c r="ZE66" s="22"/>
      <c r="ZF66" s="22"/>
      <c r="ZG66" s="22"/>
      <c r="ZH66" s="22"/>
      <c r="ZI66" s="22"/>
      <c r="ZJ66" s="22"/>
      <c r="ZK66" s="22"/>
      <c r="ZL66" s="22"/>
      <c r="ZM66" s="22"/>
      <c r="ZN66" s="22"/>
      <c r="ZO66" s="22"/>
      <c r="ZP66" s="22"/>
      <c r="ZQ66" s="22"/>
      <c r="ZR66" s="22"/>
      <c r="ZS66" s="22"/>
      <c r="ZT66" s="22"/>
      <c r="ZU66" s="22"/>
      <c r="ZV66" s="22"/>
      <c r="ZW66" s="22"/>
      <c r="ZX66" s="22"/>
      <c r="ZY66" s="22"/>
      <c r="ZZ66" s="22"/>
      <c r="AAA66" s="22"/>
      <c r="AAB66" s="22"/>
      <c r="AAC66" s="22"/>
      <c r="AAD66" s="22"/>
      <c r="AAE66" s="22"/>
      <c r="AAF66" s="22"/>
      <c r="AAG66" s="22"/>
      <c r="AAH66" s="22"/>
      <c r="AAI66" s="22"/>
      <c r="AAJ66" s="22"/>
      <c r="AAK66" s="22"/>
      <c r="AAL66" s="22"/>
      <c r="AAM66" s="22"/>
      <c r="AAN66" s="22"/>
      <c r="AAO66" s="22"/>
      <c r="AAP66" s="22"/>
      <c r="AAQ66" s="22"/>
      <c r="AAR66" s="22"/>
      <c r="AAS66" s="22"/>
      <c r="AAT66" s="22"/>
      <c r="AAU66" s="22"/>
      <c r="AAV66" s="22"/>
      <c r="AAW66" s="22"/>
      <c r="AAX66" s="22"/>
      <c r="AAY66" s="22"/>
      <c r="AAZ66" s="22"/>
      <c r="ABA66" s="22"/>
      <c r="ABB66" s="22"/>
      <c r="ABC66" s="22"/>
      <c r="ABD66" s="22"/>
      <c r="ABE66" s="22"/>
      <c r="ABF66" s="22"/>
      <c r="ABG66" s="22"/>
      <c r="ABH66" s="22"/>
      <c r="ABI66" s="22"/>
      <c r="ABJ66" s="22"/>
      <c r="ABK66" s="22"/>
      <c r="ABL66" s="22"/>
      <c r="ABM66" s="22"/>
      <c r="ABN66" s="22"/>
      <c r="ABO66" s="22"/>
      <c r="ABP66" s="22"/>
      <c r="ABQ66" s="22"/>
      <c r="ABR66" s="22"/>
      <c r="ABS66" s="22"/>
      <c r="ABT66" s="22"/>
      <c r="ABU66" s="22"/>
      <c r="ABV66" s="22"/>
      <c r="ABW66" s="22"/>
      <c r="ABX66" s="22"/>
      <c r="ABY66" s="22"/>
      <c r="ABZ66" s="22"/>
      <c r="ACA66" s="22"/>
      <c r="ACB66" s="22"/>
      <c r="ACC66" s="22"/>
      <c r="ACD66" s="22"/>
      <c r="ACE66" s="22"/>
      <c r="ACF66" s="22"/>
      <c r="ACG66" s="22"/>
      <c r="ACH66" s="22"/>
      <c r="ACI66" s="22"/>
      <c r="ACJ66" s="22"/>
      <c r="ACK66" s="22"/>
      <c r="ACL66" s="22"/>
      <c r="ACM66" s="22"/>
      <c r="ACN66" s="22"/>
      <c r="ACO66" s="22"/>
      <c r="ACP66" s="22"/>
      <c r="ACQ66" s="22"/>
      <c r="ACR66" s="22"/>
      <c r="ACS66" s="22"/>
      <c r="ACT66" s="22"/>
      <c r="ACU66" s="22"/>
      <c r="ACV66" s="22"/>
      <c r="ACW66" s="22"/>
      <c r="ACX66" s="22"/>
      <c r="ACY66" s="22"/>
      <c r="ACZ66" s="22"/>
      <c r="ADA66" s="22"/>
      <c r="ADB66" s="22"/>
      <c r="ADC66" s="22"/>
      <c r="ADD66" s="22"/>
      <c r="ADE66" s="22"/>
      <c r="ADF66" s="22"/>
      <c r="ADG66" s="22"/>
      <c r="ADH66" s="22"/>
      <c r="ADI66" s="22"/>
      <c r="ADJ66" s="22"/>
      <c r="ADK66" s="22"/>
      <c r="ADL66" s="22"/>
      <c r="ADM66" s="22"/>
      <c r="ADN66" s="22"/>
      <c r="ADO66" s="22"/>
      <c r="ADP66" s="22"/>
      <c r="ADQ66" s="22"/>
      <c r="ADR66" s="22"/>
      <c r="ADS66" s="22"/>
      <c r="ADT66" s="22"/>
      <c r="ADU66" s="22"/>
      <c r="ADV66" s="22"/>
      <c r="ADW66" s="22"/>
      <c r="ADX66" s="22"/>
      <c r="ADY66" s="22"/>
      <c r="ADZ66" s="22"/>
      <c r="AEA66" s="22"/>
      <c r="AEB66" s="22"/>
      <c r="AEC66" s="22"/>
      <c r="AED66" s="22"/>
      <c r="AEE66" s="22"/>
      <c r="AEF66" s="22"/>
      <c r="AEG66" s="22"/>
      <c r="AEH66" s="22"/>
      <c r="AEI66" s="22"/>
      <c r="AEJ66" s="22"/>
      <c r="AEK66" s="22"/>
      <c r="AEL66" s="22"/>
      <c r="AEM66" s="22"/>
      <c r="AEN66" s="22"/>
      <c r="AEO66" s="22"/>
      <c r="AEP66" s="22"/>
      <c r="AEQ66" s="22"/>
      <c r="AER66" s="22"/>
      <c r="AES66" s="22"/>
      <c r="AET66" s="22"/>
      <c r="AEU66" s="22"/>
      <c r="AEV66" s="22"/>
      <c r="AEW66" s="22"/>
      <c r="AEX66" s="22"/>
      <c r="AEY66" s="22"/>
      <c r="AEZ66" s="22"/>
      <c r="AFA66" s="22"/>
      <c r="AFB66" s="22"/>
      <c r="AFC66" s="22"/>
      <c r="AFD66" s="22"/>
      <c r="AFE66" s="22"/>
      <c r="AFF66" s="22"/>
      <c r="AFG66" s="22"/>
      <c r="AFH66" s="22"/>
      <c r="AFI66" s="22"/>
      <c r="AFJ66" s="22"/>
      <c r="AFK66" s="22"/>
      <c r="AFL66" s="22"/>
      <c r="AFM66" s="22"/>
      <c r="AFN66" s="22"/>
      <c r="AFO66" s="22"/>
      <c r="AFP66" s="22"/>
      <c r="AFQ66" s="22"/>
      <c r="AFR66" s="22"/>
      <c r="AFS66" s="22"/>
      <c r="AFT66" s="22"/>
      <c r="AFU66" s="22"/>
      <c r="AFV66" s="22"/>
      <c r="AFW66" s="22"/>
      <c r="AFX66" s="22"/>
      <c r="AFY66" s="22"/>
      <c r="AFZ66" s="22"/>
      <c r="AGA66" s="22"/>
      <c r="AGB66" s="22"/>
      <c r="AGC66" s="22"/>
      <c r="AGD66" s="22"/>
      <c r="AGE66" s="22"/>
      <c r="AGF66" s="22"/>
      <c r="AGG66" s="22"/>
      <c r="AGH66" s="22"/>
      <c r="AGI66" s="22"/>
      <c r="AGJ66" s="22"/>
      <c r="AGK66" s="22"/>
      <c r="AGL66" s="22"/>
      <c r="AGM66" s="22"/>
      <c r="AGN66" s="22"/>
      <c r="AGO66" s="22"/>
      <c r="AGP66" s="22"/>
      <c r="AGQ66" s="22"/>
      <c r="AGR66" s="22"/>
      <c r="AGS66" s="22"/>
      <c r="AGT66" s="22"/>
      <c r="AGU66" s="22"/>
      <c r="AGV66" s="22"/>
      <c r="AGW66" s="22"/>
      <c r="AGX66" s="22"/>
      <c r="AGY66" s="22"/>
      <c r="AGZ66" s="22"/>
      <c r="AHA66" s="22"/>
      <c r="AHB66" s="22"/>
      <c r="AHC66" s="22"/>
      <c r="AHD66" s="22"/>
      <c r="AHE66" s="22"/>
      <c r="AHF66" s="22"/>
      <c r="AHG66" s="22"/>
      <c r="AHH66" s="22"/>
      <c r="AHI66" s="22"/>
      <c r="AHJ66" s="22"/>
      <c r="AHK66" s="22"/>
      <c r="AHL66" s="22"/>
      <c r="AHM66" s="22"/>
      <c r="AHN66" s="22"/>
      <c r="AHO66" s="22"/>
      <c r="AHP66" s="22"/>
      <c r="AHQ66" s="22"/>
      <c r="AHR66" s="22"/>
      <c r="AHS66" s="22"/>
      <c r="AHT66" s="22"/>
      <c r="AHU66" s="22"/>
      <c r="AHV66" s="22"/>
      <c r="AHW66" s="22"/>
      <c r="AHX66" s="22"/>
      <c r="AHY66" s="22"/>
      <c r="AHZ66" s="22"/>
      <c r="AIA66" s="22"/>
      <c r="AIB66" s="22"/>
      <c r="AIC66" s="22"/>
      <c r="AID66" s="22"/>
      <c r="AIE66" s="22"/>
      <c r="AIF66" s="22"/>
      <c r="AIG66" s="22"/>
      <c r="AIH66" s="22"/>
      <c r="AII66" s="22"/>
      <c r="AIJ66" s="22"/>
      <c r="AIK66" s="22"/>
      <c r="AIL66" s="22"/>
      <c r="AIM66" s="22"/>
      <c r="AIN66" s="22"/>
      <c r="AIO66" s="22"/>
      <c r="AIP66" s="22"/>
      <c r="AIQ66" s="22"/>
      <c r="AIR66" s="22"/>
      <c r="AIS66" s="22"/>
      <c r="AIT66" s="22"/>
      <c r="AIU66" s="22"/>
      <c r="AIV66" s="22"/>
      <c r="AIW66" s="22"/>
      <c r="AIX66" s="22"/>
      <c r="AIY66" s="22"/>
      <c r="AIZ66" s="22"/>
      <c r="AJA66" s="22"/>
      <c r="AJB66" s="22"/>
      <c r="AJC66" s="22"/>
      <c r="AJD66" s="22"/>
      <c r="AJE66" s="22"/>
      <c r="AJF66" s="22"/>
      <c r="AJG66" s="22"/>
      <c r="AJH66" s="22"/>
      <c r="AJI66" s="22"/>
      <c r="AJJ66" s="22"/>
      <c r="AJK66" s="22"/>
      <c r="AJL66" s="22"/>
      <c r="AJM66" s="22"/>
      <c r="AJN66" s="22"/>
      <c r="AJO66" s="22"/>
      <c r="AJP66" s="22"/>
      <c r="AJQ66" s="22"/>
      <c r="AJR66" s="22"/>
      <c r="AJS66" s="22"/>
      <c r="AJT66" s="22"/>
      <c r="AJU66" s="22"/>
      <c r="AJV66" s="22"/>
      <c r="AJW66" s="22"/>
      <c r="AJX66" s="22"/>
      <c r="AJY66" s="22"/>
      <c r="AJZ66" s="22"/>
      <c r="AKA66" s="22"/>
      <c r="AKB66" s="22"/>
      <c r="AKC66" s="22"/>
      <c r="AKD66" s="22"/>
      <c r="AKE66" s="22"/>
      <c r="AKF66" s="22"/>
      <c r="AKG66" s="22"/>
      <c r="AKH66" s="22"/>
      <c r="AKI66" s="22"/>
      <c r="AKJ66" s="22"/>
      <c r="AKK66" s="22"/>
      <c r="AKL66" s="22"/>
      <c r="AKM66" s="22"/>
      <c r="AKN66" s="22"/>
      <c r="AKO66" s="22"/>
      <c r="AKP66" s="22"/>
      <c r="AKQ66" s="22"/>
      <c r="AKR66" s="22"/>
      <c r="AKS66" s="22"/>
      <c r="AKT66" s="22"/>
      <c r="AKU66" s="22"/>
      <c r="AKV66" s="22"/>
      <c r="AKW66" s="22"/>
      <c r="AKX66" s="22"/>
      <c r="AKY66" s="22"/>
      <c r="AKZ66" s="22"/>
      <c r="ALA66" s="22"/>
      <c r="ALB66" s="22"/>
      <c r="ALC66" s="22"/>
      <c r="ALD66" s="22"/>
      <c r="ALE66" s="22"/>
      <c r="ALF66" s="22"/>
      <c r="ALG66" s="22"/>
      <c r="ALH66" s="22"/>
      <c r="ALI66" s="22"/>
      <c r="ALJ66" s="22"/>
      <c r="ALK66" s="22"/>
      <c r="ALL66" s="22"/>
      <c r="ALM66" s="22"/>
      <c r="ALN66" s="22"/>
      <c r="ALO66" s="22"/>
      <c r="ALP66" s="22"/>
      <c r="ALQ66" s="22"/>
      <c r="ALR66" s="22"/>
      <c r="ALS66" s="22"/>
      <c r="ALT66" s="22"/>
      <c r="ALU66" s="22"/>
      <c r="ALV66" s="22"/>
      <c r="ALW66" s="22"/>
      <c r="ALX66" s="22"/>
      <c r="ALY66" s="22"/>
      <c r="ALZ66" s="22"/>
      <c r="AMA66" s="22"/>
      <c r="AMB66" s="22"/>
      <c r="AMC66" s="22"/>
      <c r="AMD66" s="22"/>
      <c r="AME66" s="22"/>
      <c r="AMF66" s="22"/>
      <c r="AMG66" s="22"/>
      <c r="AMH66" s="22"/>
      <c r="AMI66" s="22"/>
      <c r="AMJ66" s="22"/>
      <c r="AMK66" s="22"/>
      <c r="AML66" s="22"/>
      <c r="AMM66" s="22"/>
      <c r="AMN66" s="22"/>
      <c r="AMO66" s="22"/>
      <c r="AMP66" s="22"/>
      <c r="AMQ66" s="22"/>
      <c r="AMR66" s="22"/>
      <c r="AMS66" s="22"/>
      <c r="AMT66" s="22"/>
      <c r="AMU66" s="22"/>
      <c r="AMV66" s="22"/>
      <c r="AMW66" s="22"/>
      <c r="AMX66" s="22"/>
      <c r="AMY66" s="22"/>
      <c r="AMZ66" s="22"/>
      <c r="ANA66" s="22"/>
      <c r="ANB66" s="22"/>
      <c r="ANC66" s="22"/>
      <c r="AND66" s="22"/>
      <c r="ANE66" s="22"/>
      <c r="ANF66" s="22"/>
      <c r="ANG66" s="22"/>
      <c r="ANH66" s="22"/>
      <c r="ANI66" s="22"/>
      <c r="ANJ66" s="22"/>
      <c r="ANK66" s="22"/>
      <c r="ANL66" s="22"/>
      <c r="ANM66" s="22"/>
      <c r="ANN66" s="22"/>
      <c r="ANO66" s="22"/>
      <c r="ANP66" s="22"/>
      <c r="ANQ66" s="22"/>
      <c r="ANR66" s="22"/>
      <c r="ANS66" s="22"/>
      <c r="ANT66" s="22"/>
      <c r="ANU66" s="22"/>
      <c r="ANV66" s="22"/>
      <c r="ANW66" s="22"/>
      <c r="ANX66" s="22"/>
      <c r="ANY66" s="22"/>
      <c r="ANZ66" s="22"/>
      <c r="AOA66" s="22"/>
      <c r="AOB66" s="22"/>
      <c r="AOC66" s="22"/>
      <c r="AOD66" s="22"/>
      <c r="AOE66" s="22"/>
      <c r="AOF66" s="22"/>
      <c r="AOG66" s="22"/>
      <c r="AOH66" s="22"/>
      <c r="AOI66" s="22"/>
      <c r="AOJ66" s="22"/>
      <c r="AOK66" s="22"/>
      <c r="AOL66" s="22"/>
      <c r="AOM66" s="22"/>
      <c r="AON66" s="22"/>
      <c r="AOO66" s="22"/>
      <c r="AOP66" s="22"/>
      <c r="AOQ66" s="22"/>
      <c r="AOR66" s="22"/>
      <c r="AOS66" s="22"/>
      <c r="AOT66" s="22"/>
      <c r="AOU66" s="22"/>
      <c r="AOV66" s="22"/>
      <c r="AOW66" s="22"/>
      <c r="AOX66" s="22"/>
      <c r="AOY66" s="22"/>
      <c r="AOZ66" s="22"/>
      <c r="APA66" s="22"/>
      <c r="APB66" s="22"/>
      <c r="APC66" s="22"/>
      <c r="APD66" s="22"/>
      <c r="APE66" s="22"/>
      <c r="APF66" s="22"/>
      <c r="APG66" s="22"/>
      <c r="APH66" s="22"/>
      <c r="API66" s="22"/>
      <c r="APJ66" s="22"/>
      <c r="APK66" s="22"/>
      <c r="APL66" s="22"/>
      <c r="APM66" s="22"/>
      <c r="APN66" s="22"/>
      <c r="APO66" s="22"/>
      <c r="APP66" s="22"/>
      <c r="APQ66" s="22"/>
      <c r="APR66" s="22"/>
      <c r="APS66" s="22"/>
      <c r="APT66" s="22"/>
      <c r="APU66" s="22"/>
      <c r="APV66" s="22"/>
      <c r="APW66" s="22"/>
      <c r="APX66" s="22"/>
      <c r="APY66" s="22"/>
      <c r="APZ66" s="22"/>
      <c r="AQA66" s="22"/>
      <c r="AQB66" s="22"/>
      <c r="AQC66" s="22"/>
      <c r="AQD66" s="22"/>
      <c r="AQE66" s="22"/>
      <c r="AQF66" s="22"/>
      <c r="AQG66" s="22"/>
      <c r="AQH66" s="22"/>
      <c r="AQI66" s="22"/>
      <c r="AQJ66" s="22"/>
      <c r="AQK66" s="22"/>
      <c r="AQL66" s="22"/>
      <c r="AQM66" s="22"/>
      <c r="AQN66" s="22"/>
      <c r="AQO66" s="22"/>
      <c r="AQP66" s="22"/>
      <c r="AQQ66" s="22"/>
      <c r="AQR66" s="22"/>
      <c r="AQS66" s="22"/>
      <c r="AQT66" s="22"/>
      <c r="AQU66" s="22"/>
      <c r="AQV66" s="22"/>
      <c r="AQW66" s="22"/>
      <c r="AQX66" s="22"/>
      <c r="AQY66" s="22"/>
      <c r="AQZ66" s="22"/>
      <c r="ARA66" s="22"/>
      <c r="ARB66" s="22"/>
      <c r="ARC66" s="22"/>
      <c r="ARD66" s="22"/>
      <c r="ARE66" s="22"/>
      <c r="ARF66" s="22"/>
      <c r="ARG66" s="22"/>
      <c r="ARH66" s="22"/>
      <c r="ARI66" s="22"/>
      <c r="ARJ66" s="22"/>
      <c r="ARK66" s="22"/>
      <c r="ARL66" s="22"/>
      <c r="ARM66" s="22"/>
      <c r="ARN66" s="22"/>
      <c r="ARO66" s="22"/>
      <c r="ARP66" s="22"/>
      <c r="ARQ66" s="22"/>
      <c r="ARR66" s="22"/>
      <c r="ARS66" s="22"/>
      <c r="ART66" s="22"/>
      <c r="ARU66" s="22"/>
      <c r="ARV66" s="22"/>
      <c r="ARW66" s="22"/>
      <c r="ARX66" s="22"/>
      <c r="ARY66" s="22"/>
      <c r="ARZ66" s="22"/>
      <c r="ASA66" s="22"/>
      <c r="ASB66" s="22"/>
      <c r="ASC66" s="22"/>
      <c r="ASD66" s="22"/>
      <c r="ASE66" s="22"/>
      <c r="ASF66" s="22"/>
      <c r="ASG66" s="22"/>
      <c r="ASH66" s="22"/>
      <c r="ASI66" s="22"/>
      <c r="ASJ66" s="22"/>
      <c r="ASK66" s="22"/>
      <c r="ASL66" s="22"/>
      <c r="ASM66" s="22"/>
      <c r="ASN66" s="22"/>
      <c r="ASO66" s="22"/>
      <c r="ASP66" s="22"/>
      <c r="ASQ66" s="22"/>
      <c r="ASR66" s="22"/>
      <c r="ASS66" s="22"/>
      <c r="AST66" s="22"/>
      <c r="ASU66" s="22"/>
      <c r="ASV66" s="22"/>
      <c r="ASW66" s="22"/>
      <c r="ASX66" s="22"/>
      <c r="ASY66" s="22"/>
      <c r="ASZ66" s="22"/>
      <c r="ATA66" s="22"/>
      <c r="ATB66" s="22"/>
      <c r="ATC66" s="22"/>
      <c r="ATD66" s="22"/>
      <c r="ATE66" s="22"/>
      <c r="ATF66" s="22"/>
      <c r="ATG66" s="22"/>
      <c r="ATH66" s="22"/>
      <c r="ATI66" s="22"/>
      <c r="ATJ66" s="22"/>
      <c r="ATK66" s="22"/>
      <c r="ATL66" s="22"/>
      <c r="ATM66" s="22"/>
      <c r="ATN66" s="22"/>
      <c r="ATO66" s="22"/>
      <c r="ATP66" s="22"/>
      <c r="ATQ66" s="22"/>
      <c r="ATR66" s="22"/>
      <c r="ATS66" s="22"/>
      <c r="ATT66" s="22"/>
      <c r="ATU66" s="22"/>
      <c r="ATV66" s="22"/>
      <c r="ATW66" s="22"/>
      <c r="ATX66" s="22"/>
      <c r="ATY66" s="22"/>
      <c r="ATZ66" s="22"/>
      <c r="AUA66" s="22"/>
      <c r="AUB66" s="22"/>
      <c r="AUC66" s="22"/>
      <c r="AUD66" s="22"/>
      <c r="AUE66" s="22"/>
      <c r="AUF66" s="22"/>
      <c r="AUG66" s="22"/>
      <c r="AUH66" s="22"/>
      <c r="AUI66" s="22"/>
      <c r="AUJ66" s="22"/>
      <c r="AUK66" s="22"/>
      <c r="AUL66" s="22"/>
      <c r="AUM66" s="22"/>
      <c r="AUN66" s="22"/>
      <c r="AUO66" s="22"/>
      <c r="AUP66" s="22"/>
      <c r="AUQ66" s="22"/>
      <c r="AUR66" s="22"/>
      <c r="AUS66" s="22"/>
      <c r="AUT66" s="22"/>
      <c r="AUU66" s="22"/>
      <c r="AUV66" s="22"/>
      <c r="AUW66" s="22"/>
      <c r="AUX66" s="22"/>
      <c r="AUY66" s="22"/>
      <c r="AUZ66" s="22"/>
      <c r="AVA66" s="22"/>
      <c r="AVB66" s="22"/>
      <c r="AVC66" s="22"/>
      <c r="AVD66" s="22"/>
      <c r="AVE66" s="22"/>
      <c r="AVF66" s="22"/>
      <c r="AVG66" s="22"/>
      <c r="AVH66" s="22"/>
      <c r="AVI66" s="22"/>
      <c r="AVJ66" s="22"/>
      <c r="AVK66" s="22"/>
      <c r="AVL66" s="22"/>
      <c r="AVM66" s="22"/>
      <c r="AVN66" s="22"/>
      <c r="AVO66" s="22"/>
      <c r="AVP66" s="22"/>
      <c r="AVQ66" s="22"/>
      <c r="AVR66" s="22"/>
      <c r="AVS66" s="22"/>
      <c r="AVT66" s="22"/>
      <c r="AVU66" s="22"/>
      <c r="AVV66" s="22"/>
      <c r="AVW66" s="22"/>
      <c r="AVX66" s="22"/>
      <c r="AVY66" s="22"/>
      <c r="AVZ66" s="22"/>
      <c r="AWA66" s="22"/>
      <c r="AWB66" s="22"/>
      <c r="AWC66" s="22"/>
      <c r="AWD66" s="22"/>
      <c r="AWE66" s="22"/>
      <c r="AWF66" s="22"/>
      <c r="AWG66" s="22"/>
      <c r="AWH66" s="22"/>
      <c r="AWI66" s="22"/>
      <c r="AWJ66" s="22"/>
      <c r="AWK66" s="22"/>
      <c r="AWL66" s="22"/>
      <c r="AWM66" s="22"/>
      <c r="AWN66" s="22"/>
      <c r="AWO66" s="22"/>
      <c r="AWP66" s="22"/>
      <c r="AWQ66" s="22"/>
      <c r="AWR66" s="22"/>
      <c r="AWS66" s="22"/>
      <c r="AWT66" s="22"/>
      <c r="AWU66" s="22"/>
      <c r="AWV66" s="22"/>
      <c r="AWW66" s="22"/>
      <c r="AWX66" s="22"/>
      <c r="AWY66" s="22"/>
      <c r="AWZ66" s="22"/>
      <c r="AXA66" s="22"/>
      <c r="AXB66" s="22"/>
      <c r="AXC66" s="22"/>
      <c r="AXD66" s="22"/>
      <c r="AXE66" s="22"/>
      <c r="AXF66" s="22"/>
      <c r="AXG66" s="22"/>
      <c r="AXH66" s="22"/>
      <c r="AXI66" s="22"/>
      <c r="AXJ66" s="22"/>
      <c r="AXK66" s="22"/>
      <c r="AXL66" s="22"/>
      <c r="AXM66" s="22"/>
      <c r="AXN66" s="22"/>
      <c r="AXO66" s="22"/>
      <c r="AXP66" s="22"/>
      <c r="AXQ66" s="22"/>
      <c r="AXR66" s="22"/>
      <c r="AXS66" s="22"/>
      <c r="AXT66" s="22"/>
      <c r="AXU66" s="22"/>
      <c r="AXV66" s="22"/>
      <c r="AXW66" s="22"/>
      <c r="AXX66" s="22"/>
      <c r="AXY66" s="22"/>
      <c r="AXZ66" s="22"/>
      <c r="AYA66" s="22"/>
      <c r="AYB66" s="22"/>
      <c r="AYC66" s="22"/>
      <c r="AYD66" s="22"/>
      <c r="AYE66" s="22"/>
      <c r="AYF66" s="22"/>
      <c r="AYG66" s="22"/>
      <c r="AYH66" s="22"/>
      <c r="AYI66" s="22"/>
      <c r="AYJ66" s="22"/>
      <c r="AYK66" s="22"/>
      <c r="AYL66" s="22"/>
      <c r="AYM66" s="22"/>
      <c r="AYN66" s="22"/>
      <c r="AYO66" s="22"/>
      <c r="AYP66" s="22"/>
      <c r="AYQ66" s="22"/>
      <c r="AYR66" s="22"/>
      <c r="AYS66" s="22"/>
      <c r="AYT66" s="22"/>
      <c r="AYU66" s="22"/>
      <c r="AYV66" s="22"/>
      <c r="AYW66" s="22"/>
      <c r="AYX66" s="22"/>
      <c r="AYY66" s="22"/>
      <c r="AYZ66" s="22"/>
      <c r="AZA66" s="22"/>
      <c r="AZB66" s="22"/>
      <c r="AZC66" s="22"/>
      <c r="AZD66" s="22"/>
      <c r="AZE66" s="22"/>
      <c r="AZF66" s="22"/>
      <c r="AZG66" s="22"/>
      <c r="AZH66" s="22"/>
      <c r="AZI66" s="22"/>
      <c r="AZJ66" s="22"/>
      <c r="AZK66" s="22"/>
      <c r="AZL66" s="22"/>
      <c r="AZM66" s="22"/>
      <c r="AZN66" s="22"/>
      <c r="AZO66" s="22"/>
      <c r="AZP66" s="22"/>
      <c r="AZQ66" s="22"/>
      <c r="AZR66" s="22"/>
      <c r="AZS66" s="22"/>
      <c r="AZT66" s="22"/>
      <c r="AZU66" s="22"/>
      <c r="AZV66" s="22"/>
      <c r="AZW66" s="22"/>
      <c r="AZX66" s="22"/>
      <c r="AZY66" s="22"/>
      <c r="AZZ66" s="22"/>
      <c r="BAA66" s="22"/>
      <c r="BAB66" s="22"/>
      <c r="BAC66" s="22"/>
      <c r="BAD66" s="22"/>
      <c r="BAE66" s="22"/>
      <c r="BAF66" s="22"/>
      <c r="BAG66" s="22"/>
      <c r="BAH66" s="22"/>
      <c r="BAI66" s="22"/>
      <c r="BAJ66" s="22"/>
      <c r="BAK66" s="22"/>
      <c r="BAL66" s="22"/>
      <c r="BAM66" s="22"/>
      <c r="BAN66" s="22"/>
      <c r="BAO66" s="22"/>
      <c r="BAP66" s="22"/>
      <c r="BAQ66" s="22"/>
      <c r="BAR66" s="22"/>
      <c r="BAS66" s="22"/>
      <c r="BAT66" s="22"/>
      <c r="BAU66" s="22"/>
      <c r="BAV66" s="22"/>
      <c r="BAW66" s="22"/>
      <c r="BAX66" s="22"/>
      <c r="BAY66" s="22"/>
      <c r="BAZ66" s="22"/>
      <c r="BBA66" s="22"/>
      <c r="BBB66" s="22"/>
      <c r="BBC66" s="22"/>
      <c r="BBD66" s="22"/>
      <c r="BBE66" s="22"/>
      <c r="BBF66" s="22"/>
      <c r="BBG66" s="22"/>
      <c r="BBH66" s="22"/>
      <c r="BBI66" s="22"/>
      <c r="BBJ66" s="22"/>
      <c r="BBK66" s="22"/>
      <c r="BBL66" s="22"/>
      <c r="BBM66" s="22"/>
      <c r="BBN66" s="22"/>
      <c r="BBO66" s="22"/>
      <c r="BBP66" s="22"/>
      <c r="BBQ66" s="22"/>
      <c r="BBR66" s="22"/>
      <c r="BBS66" s="22"/>
      <c r="BBT66" s="22"/>
      <c r="BBU66" s="22"/>
      <c r="BBV66" s="22"/>
      <c r="BBW66" s="22"/>
      <c r="BBX66" s="22"/>
      <c r="BBY66" s="22"/>
      <c r="BBZ66" s="22"/>
      <c r="BCA66" s="22"/>
      <c r="BCB66" s="22"/>
      <c r="BCC66" s="22"/>
      <c r="BCD66" s="22"/>
      <c r="BCE66" s="22"/>
      <c r="BCF66" s="22"/>
      <c r="BCG66" s="22"/>
      <c r="BCH66" s="22"/>
      <c r="BCI66" s="22"/>
      <c r="BCJ66" s="22"/>
      <c r="BCK66" s="22"/>
      <c r="BCL66" s="22"/>
      <c r="BCM66" s="22"/>
      <c r="BCN66" s="22"/>
      <c r="BCO66" s="22"/>
      <c r="BCP66" s="22"/>
      <c r="BCQ66" s="22"/>
      <c r="BCR66" s="22"/>
      <c r="BCS66" s="22"/>
      <c r="BCT66" s="22"/>
      <c r="BCU66" s="22"/>
      <c r="BCV66" s="22"/>
      <c r="BCW66" s="22"/>
      <c r="BCX66" s="22"/>
      <c r="BCY66" s="22"/>
      <c r="BCZ66" s="22"/>
      <c r="BDA66" s="22"/>
      <c r="BDB66" s="22"/>
      <c r="BDC66" s="22"/>
      <c r="BDD66" s="22"/>
      <c r="BDE66" s="22"/>
      <c r="BDF66" s="22"/>
      <c r="BDG66" s="22"/>
      <c r="BDH66" s="22"/>
      <c r="BDI66" s="22"/>
      <c r="BDJ66" s="22"/>
      <c r="BDK66" s="22"/>
      <c r="BDL66" s="22"/>
      <c r="BDM66" s="22"/>
      <c r="BDN66" s="22"/>
      <c r="BDO66" s="22"/>
      <c r="BDP66" s="22"/>
      <c r="BDQ66" s="22"/>
      <c r="BDR66" s="22"/>
      <c r="BDS66" s="22"/>
      <c r="BDT66" s="22"/>
      <c r="BDU66" s="22"/>
      <c r="BDV66" s="22"/>
      <c r="BDW66" s="22"/>
      <c r="BDX66" s="22"/>
      <c r="BDY66" s="22"/>
      <c r="BDZ66" s="22"/>
      <c r="BEA66" s="22"/>
      <c r="BEB66" s="22"/>
      <c r="BEC66" s="22"/>
      <c r="BED66" s="22"/>
      <c r="BEE66" s="22"/>
      <c r="BEF66" s="22"/>
      <c r="BEG66" s="22"/>
      <c r="BEH66" s="22"/>
      <c r="BEI66" s="22"/>
      <c r="BEJ66" s="22"/>
      <c r="BEK66" s="22"/>
      <c r="BEL66" s="22"/>
      <c r="BEM66" s="22"/>
      <c r="BEN66" s="22"/>
      <c r="BEO66" s="22"/>
      <c r="BEP66" s="22"/>
      <c r="BEQ66" s="22"/>
      <c r="BER66" s="22"/>
      <c r="BES66" s="22"/>
      <c r="BET66" s="22"/>
      <c r="BEU66" s="22"/>
      <c r="BEV66" s="22"/>
      <c r="BEW66" s="22"/>
      <c r="BEX66" s="22"/>
      <c r="BEY66" s="22"/>
      <c r="BEZ66" s="22"/>
      <c r="BFA66" s="22"/>
      <c r="BFB66" s="22"/>
      <c r="BFC66" s="22"/>
      <c r="BFD66" s="22"/>
      <c r="BFE66" s="22"/>
      <c r="BFF66" s="22"/>
      <c r="BFG66" s="22"/>
      <c r="BFH66" s="22"/>
      <c r="BFI66" s="22"/>
      <c r="BFJ66" s="22"/>
      <c r="BFK66" s="22"/>
      <c r="BFL66" s="22"/>
      <c r="BFM66" s="22"/>
      <c r="BFN66" s="22"/>
      <c r="BFO66" s="22"/>
      <c r="BFP66" s="22"/>
      <c r="BFQ66" s="22"/>
      <c r="BFR66" s="22"/>
      <c r="BFS66" s="22"/>
      <c r="BFT66" s="22"/>
      <c r="BFU66" s="22"/>
      <c r="BFV66" s="22"/>
      <c r="BFW66" s="22"/>
      <c r="BFX66" s="22"/>
      <c r="BFY66" s="22"/>
      <c r="BFZ66" s="22"/>
      <c r="BGA66" s="22"/>
      <c r="BGB66" s="22"/>
      <c r="BGC66" s="22"/>
      <c r="BGD66" s="22"/>
      <c r="BGE66" s="22"/>
      <c r="BGF66" s="22"/>
      <c r="BGG66" s="22"/>
      <c r="BGH66" s="22"/>
      <c r="BGI66" s="22"/>
      <c r="BGJ66" s="22"/>
      <c r="BGK66" s="22"/>
      <c r="BGL66" s="22"/>
      <c r="BGM66" s="22"/>
      <c r="BGN66" s="22"/>
      <c r="BGO66" s="22"/>
      <c r="BGP66" s="22"/>
      <c r="BGQ66" s="22"/>
      <c r="BGR66" s="22"/>
      <c r="BGS66" s="22"/>
      <c r="BGT66" s="22"/>
      <c r="BGU66" s="22"/>
      <c r="BGV66" s="22"/>
      <c r="BGW66" s="22"/>
      <c r="BGX66" s="22"/>
      <c r="BGY66" s="22"/>
      <c r="BGZ66" s="22"/>
      <c r="BHA66" s="22"/>
      <c r="BHB66" s="22"/>
      <c r="BHC66" s="22"/>
      <c r="BHD66" s="22"/>
      <c r="BHE66" s="22"/>
      <c r="BHF66" s="22"/>
      <c r="BHG66" s="22"/>
      <c r="BHH66" s="22"/>
      <c r="BHI66" s="22"/>
      <c r="BHJ66" s="22"/>
      <c r="BHK66" s="22"/>
      <c r="BHL66" s="22"/>
      <c r="BHM66" s="22"/>
      <c r="BHN66" s="22"/>
      <c r="BHO66" s="22"/>
      <c r="BHP66" s="22"/>
      <c r="BHQ66" s="22"/>
      <c r="BHR66" s="22"/>
      <c r="BHS66" s="22"/>
      <c r="BHT66" s="22"/>
      <c r="BHU66" s="22"/>
      <c r="BHV66" s="22"/>
      <c r="BHW66" s="22"/>
      <c r="BHX66" s="22"/>
      <c r="BHY66" s="22"/>
      <c r="BHZ66" s="22"/>
      <c r="BIA66" s="22"/>
      <c r="BIB66" s="22"/>
      <c r="BIC66" s="22"/>
      <c r="BID66" s="22"/>
      <c r="BIE66" s="22"/>
      <c r="BIF66" s="22"/>
      <c r="BIG66" s="22"/>
      <c r="BIH66" s="22"/>
      <c r="BII66" s="22"/>
      <c r="BIJ66" s="22"/>
      <c r="BIK66" s="22"/>
      <c r="BIL66" s="22"/>
      <c r="BIM66" s="22"/>
      <c r="BIN66" s="22"/>
      <c r="BIO66" s="22"/>
      <c r="BIP66" s="22"/>
      <c r="BIQ66" s="22"/>
      <c r="BIR66" s="22"/>
      <c r="BIS66" s="22"/>
      <c r="BIT66" s="22"/>
      <c r="BIU66" s="22"/>
      <c r="BIV66" s="22"/>
      <c r="BIW66" s="22"/>
      <c r="BIX66" s="22"/>
      <c r="BIY66" s="22"/>
      <c r="BIZ66" s="22"/>
      <c r="BJA66" s="22"/>
      <c r="BJB66" s="22"/>
      <c r="BJC66" s="22"/>
      <c r="BJD66" s="22"/>
      <c r="BJE66" s="22"/>
      <c r="BJF66" s="22"/>
      <c r="BJG66" s="22"/>
      <c r="BJH66" s="22"/>
      <c r="BJI66" s="22"/>
      <c r="BJJ66" s="22"/>
      <c r="BJK66" s="22"/>
      <c r="BJL66" s="22"/>
      <c r="BJM66" s="22"/>
      <c r="BJN66" s="22"/>
      <c r="BJO66" s="22"/>
      <c r="BJP66" s="22"/>
      <c r="BJQ66" s="22"/>
      <c r="BJR66" s="22"/>
      <c r="BJS66" s="22"/>
      <c r="BJT66" s="22"/>
      <c r="BJU66" s="22"/>
      <c r="BJV66" s="22"/>
      <c r="BJW66" s="22"/>
      <c r="BJX66" s="22"/>
      <c r="BJY66" s="22"/>
      <c r="BJZ66" s="22"/>
      <c r="BKA66" s="22"/>
      <c r="BKB66" s="22"/>
      <c r="BKC66" s="22"/>
      <c r="BKD66" s="22"/>
      <c r="BKE66" s="22"/>
      <c r="BKF66" s="22"/>
      <c r="BKG66" s="22"/>
      <c r="BKH66" s="22"/>
      <c r="BKI66" s="22"/>
      <c r="BKJ66" s="22"/>
      <c r="BKK66" s="22"/>
      <c r="BKL66" s="22"/>
      <c r="BKM66" s="22"/>
      <c r="BKN66" s="22"/>
      <c r="BKO66" s="22"/>
      <c r="BKP66" s="22"/>
      <c r="BKQ66" s="22"/>
      <c r="BKR66" s="22"/>
      <c r="BKS66" s="22"/>
      <c r="BKT66" s="22"/>
      <c r="BKU66" s="22"/>
      <c r="BKV66" s="22"/>
      <c r="BKW66" s="22"/>
      <c r="BKX66" s="22"/>
      <c r="BKY66" s="22"/>
      <c r="BKZ66" s="22"/>
      <c r="BLA66" s="22"/>
      <c r="BLB66" s="22"/>
      <c r="BLC66" s="22"/>
      <c r="BLD66" s="22"/>
      <c r="BLE66" s="22"/>
      <c r="BLF66" s="22"/>
      <c r="BLG66" s="22"/>
      <c r="BLH66" s="22"/>
      <c r="BLI66" s="22"/>
      <c r="BLJ66" s="22"/>
      <c r="BLK66" s="22"/>
      <c r="BLL66" s="22"/>
      <c r="BLM66" s="22"/>
      <c r="BLN66" s="22"/>
      <c r="BLO66" s="22"/>
      <c r="BLP66" s="22"/>
      <c r="BLQ66" s="22"/>
      <c r="BLR66" s="22"/>
      <c r="BLS66" s="22"/>
      <c r="BLT66" s="22"/>
      <c r="BLU66" s="22"/>
      <c r="BLV66" s="22"/>
      <c r="BLW66" s="22"/>
      <c r="BLX66" s="22"/>
      <c r="BLY66" s="22"/>
      <c r="BLZ66" s="22"/>
      <c r="BMA66" s="22"/>
      <c r="BMB66" s="22"/>
      <c r="BMC66" s="22"/>
      <c r="BMD66" s="22"/>
      <c r="BME66" s="22"/>
      <c r="BMF66" s="22"/>
      <c r="BMG66" s="22"/>
      <c r="BMH66" s="22"/>
      <c r="BMI66" s="22"/>
      <c r="BMJ66" s="22"/>
      <c r="BMK66" s="22"/>
      <c r="BML66" s="22"/>
      <c r="BMM66" s="22"/>
      <c r="BMN66" s="22"/>
      <c r="BMO66" s="22"/>
      <c r="BMP66" s="22"/>
      <c r="BMQ66" s="22"/>
      <c r="BMR66" s="22"/>
      <c r="BMS66" s="22"/>
      <c r="BMT66" s="22"/>
      <c r="BMU66" s="22"/>
      <c r="BMV66" s="22"/>
      <c r="BMW66" s="22"/>
      <c r="BMX66" s="22"/>
      <c r="BMY66" s="22"/>
      <c r="BMZ66" s="22"/>
      <c r="BNA66" s="22"/>
      <c r="BNB66" s="22"/>
      <c r="BNC66" s="22"/>
      <c r="BND66" s="22"/>
      <c r="BNE66" s="22"/>
      <c r="BNF66" s="22"/>
      <c r="BNG66" s="22"/>
      <c r="BNH66" s="22"/>
      <c r="BNI66" s="22"/>
      <c r="BNJ66" s="22"/>
      <c r="BNK66" s="22"/>
      <c r="BNL66" s="22"/>
      <c r="BNM66" s="22"/>
      <c r="BNN66" s="22"/>
      <c r="BNO66" s="22"/>
      <c r="BNP66" s="22"/>
      <c r="BNQ66" s="22"/>
      <c r="BNR66" s="22"/>
      <c r="BNS66" s="22"/>
      <c r="BNT66" s="22"/>
      <c r="BNU66" s="22"/>
      <c r="BNV66" s="22"/>
      <c r="BNW66" s="22"/>
      <c r="BNX66" s="22"/>
      <c r="BNY66" s="22"/>
      <c r="BNZ66" s="22"/>
      <c r="BOA66" s="22"/>
      <c r="BOB66" s="22"/>
      <c r="BOC66" s="22"/>
      <c r="BOD66" s="22"/>
      <c r="BOE66" s="22"/>
      <c r="BOF66" s="22"/>
      <c r="BOG66" s="22"/>
      <c r="BOH66" s="22"/>
      <c r="BOI66" s="22"/>
      <c r="BOJ66" s="22"/>
      <c r="BOK66" s="22"/>
      <c r="BOL66" s="22"/>
      <c r="BOM66" s="22"/>
      <c r="BON66" s="22"/>
      <c r="BOO66" s="22"/>
      <c r="BOP66" s="22"/>
      <c r="BOQ66" s="22"/>
      <c r="BOR66" s="22"/>
      <c r="BOS66" s="22"/>
      <c r="BOT66" s="22"/>
      <c r="BOU66" s="22"/>
      <c r="BOV66" s="22"/>
      <c r="BOW66" s="22"/>
      <c r="BOX66" s="22"/>
      <c r="BOY66" s="22"/>
      <c r="BOZ66" s="22"/>
      <c r="BPA66" s="22"/>
      <c r="BPB66" s="22"/>
      <c r="BPC66" s="22"/>
      <c r="BPD66" s="22"/>
      <c r="BPE66" s="22"/>
      <c r="BPF66" s="22"/>
      <c r="BPG66" s="22"/>
      <c r="BPH66" s="22"/>
      <c r="BPI66" s="22"/>
      <c r="BPJ66" s="22"/>
      <c r="BPK66" s="22"/>
      <c r="BPL66" s="22"/>
      <c r="BPM66" s="22"/>
      <c r="BPN66" s="22"/>
      <c r="BPO66" s="22"/>
      <c r="BPP66" s="22"/>
      <c r="BPQ66" s="22"/>
      <c r="BPR66" s="22"/>
      <c r="BPS66" s="22"/>
      <c r="BPT66" s="22"/>
      <c r="BPU66" s="22"/>
      <c r="BPV66" s="22"/>
      <c r="BPW66" s="22"/>
      <c r="BPX66" s="22"/>
      <c r="BPY66" s="22"/>
      <c r="BPZ66" s="22"/>
      <c r="BQA66" s="22"/>
      <c r="BQB66" s="22"/>
      <c r="BQC66" s="22"/>
      <c r="BQD66" s="22"/>
      <c r="BQE66" s="22"/>
      <c r="BQF66" s="22"/>
      <c r="BQG66" s="22"/>
      <c r="BQH66" s="22"/>
      <c r="BQI66" s="22"/>
      <c r="BQJ66" s="22"/>
      <c r="BQK66" s="22"/>
      <c r="BQL66" s="22"/>
      <c r="BQM66" s="22"/>
      <c r="BQN66" s="22"/>
      <c r="BQO66" s="22"/>
      <c r="BQP66" s="22"/>
      <c r="BQQ66" s="22"/>
      <c r="BQR66" s="22"/>
      <c r="BQS66" s="22"/>
      <c r="BQT66" s="22"/>
      <c r="BQU66" s="22"/>
      <c r="BQV66" s="22"/>
      <c r="BQW66" s="22"/>
      <c r="BQX66" s="22"/>
      <c r="BQY66" s="22"/>
      <c r="BQZ66" s="22"/>
      <c r="BRA66" s="22"/>
      <c r="BRB66" s="22"/>
      <c r="BRC66" s="22"/>
      <c r="BRD66" s="22"/>
      <c r="BRE66" s="22"/>
      <c r="BRF66" s="22"/>
      <c r="BRG66" s="22"/>
      <c r="BRH66" s="22"/>
      <c r="BRI66" s="22"/>
      <c r="BRJ66" s="22"/>
      <c r="BRK66" s="22"/>
      <c r="BRL66" s="22"/>
      <c r="BRM66" s="22"/>
      <c r="BRN66" s="22"/>
      <c r="BRO66" s="22"/>
      <c r="BRP66" s="22"/>
      <c r="BRQ66" s="22"/>
      <c r="BRR66" s="22"/>
      <c r="BRS66" s="22"/>
      <c r="BRT66" s="22"/>
      <c r="BRU66" s="22"/>
      <c r="BRV66" s="22"/>
      <c r="BRW66" s="22"/>
      <c r="BRX66" s="22"/>
      <c r="BRY66" s="22"/>
      <c r="BRZ66" s="22"/>
      <c r="BSA66" s="22"/>
      <c r="BSB66" s="22"/>
      <c r="BSC66" s="22"/>
      <c r="BSD66" s="22"/>
      <c r="BSE66" s="22"/>
      <c r="BSF66" s="22"/>
      <c r="BSG66" s="22"/>
      <c r="BSH66" s="22"/>
      <c r="BSI66" s="22"/>
      <c r="BSJ66" s="22"/>
      <c r="BSK66" s="22"/>
      <c r="BSL66" s="22"/>
      <c r="BSM66" s="22"/>
      <c r="BSN66" s="22"/>
      <c r="BSO66" s="22"/>
      <c r="BSP66" s="22"/>
      <c r="BSQ66" s="22"/>
      <c r="BSR66" s="22"/>
      <c r="BSS66" s="22"/>
      <c r="BST66" s="22"/>
      <c r="BSU66" s="22"/>
      <c r="BSV66" s="22"/>
      <c r="BSW66" s="22"/>
      <c r="BSX66" s="22"/>
      <c r="BSY66" s="22"/>
      <c r="BSZ66" s="22"/>
      <c r="BTA66" s="22"/>
      <c r="BTB66" s="22"/>
      <c r="BTC66" s="22"/>
      <c r="BTD66" s="22"/>
      <c r="BTE66" s="22"/>
      <c r="BTF66" s="22"/>
      <c r="BTG66" s="22"/>
      <c r="BTH66" s="22"/>
      <c r="BTI66" s="22"/>
      <c r="BTJ66" s="22"/>
      <c r="BTK66" s="22"/>
      <c r="BTL66" s="22"/>
      <c r="BTM66" s="22"/>
      <c r="BTN66" s="22"/>
      <c r="BTO66" s="22"/>
      <c r="BTP66" s="22"/>
      <c r="BTQ66" s="22"/>
      <c r="BTR66" s="22"/>
      <c r="BTS66" s="22"/>
      <c r="BTT66" s="22"/>
      <c r="BTU66" s="22"/>
      <c r="BTV66" s="22"/>
      <c r="BTW66" s="22"/>
      <c r="BTX66" s="22"/>
      <c r="BTY66" s="22"/>
      <c r="BTZ66" s="22"/>
      <c r="BUA66" s="22"/>
      <c r="BUB66" s="22"/>
      <c r="BUC66" s="22"/>
      <c r="BUD66" s="22"/>
      <c r="BUE66" s="22"/>
      <c r="BUF66" s="22"/>
      <c r="BUG66" s="22"/>
      <c r="BUH66" s="22"/>
      <c r="BUI66" s="22"/>
      <c r="BUJ66" s="22"/>
      <c r="BUK66" s="22"/>
      <c r="BUL66" s="22"/>
      <c r="BUM66" s="22"/>
      <c r="BUN66" s="22"/>
      <c r="BUO66" s="22"/>
      <c r="BUP66" s="22"/>
      <c r="BUQ66" s="22"/>
      <c r="BUR66" s="22"/>
      <c r="BUS66" s="22"/>
      <c r="BUT66" s="22"/>
      <c r="BUU66" s="22"/>
      <c r="BUV66" s="22"/>
      <c r="BUW66" s="22"/>
      <c r="BUX66" s="22"/>
      <c r="BUY66" s="22"/>
      <c r="BUZ66" s="22"/>
      <c r="BVA66" s="22"/>
      <c r="BVB66" s="22"/>
      <c r="BVC66" s="22"/>
      <c r="BVD66" s="22"/>
      <c r="BVE66" s="22"/>
      <c r="BVF66" s="22"/>
      <c r="BVG66" s="22"/>
      <c r="BVH66" s="22"/>
      <c r="BVI66" s="22"/>
      <c r="BVJ66" s="22"/>
      <c r="BVK66" s="22"/>
      <c r="BVL66" s="22"/>
      <c r="BVM66" s="22"/>
      <c r="BVN66" s="22"/>
      <c r="BVO66" s="22"/>
      <c r="BVP66" s="22"/>
      <c r="BVQ66" s="22"/>
      <c r="BVR66" s="22"/>
      <c r="BVS66" s="22"/>
      <c r="BVT66" s="22"/>
      <c r="BVU66" s="22"/>
      <c r="BVV66" s="22"/>
      <c r="BVW66" s="22"/>
      <c r="BVX66" s="22"/>
      <c r="BVY66" s="22"/>
      <c r="BVZ66" s="22"/>
      <c r="BWA66" s="22"/>
      <c r="BWB66" s="22"/>
      <c r="BWC66" s="22"/>
      <c r="BWD66" s="22"/>
      <c r="BWE66" s="22"/>
      <c r="BWF66" s="22"/>
      <c r="BWG66" s="22"/>
      <c r="BWH66" s="22"/>
      <c r="BWI66" s="22"/>
      <c r="BWJ66" s="22"/>
      <c r="BWK66" s="22"/>
      <c r="BWL66" s="22"/>
      <c r="BWM66" s="22"/>
      <c r="BWN66" s="22"/>
      <c r="BWO66" s="22"/>
      <c r="BWP66" s="22"/>
      <c r="BWQ66" s="22"/>
      <c r="BWR66" s="22"/>
      <c r="BWS66" s="22"/>
      <c r="BWT66" s="22"/>
      <c r="BWU66" s="22"/>
      <c r="BWV66" s="22"/>
      <c r="BWW66" s="22"/>
      <c r="BWX66" s="22"/>
      <c r="BWY66" s="22"/>
      <c r="BWZ66" s="22"/>
      <c r="BXA66" s="22"/>
      <c r="BXB66" s="22"/>
      <c r="BXC66" s="22"/>
      <c r="BXD66" s="22"/>
      <c r="BXE66" s="22"/>
      <c r="BXF66" s="22"/>
      <c r="BXG66" s="22"/>
      <c r="BXH66" s="22"/>
      <c r="BXI66" s="22"/>
      <c r="BXJ66" s="22"/>
      <c r="BXK66" s="22"/>
      <c r="BXL66" s="22"/>
      <c r="BXM66" s="22"/>
      <c r="BXN66" s="22"/>
      <c r="BXO66" s="22"/>
      <c r="BXP66" s="22"/>
      <c r="BXQ66" s="22"/>
      <c r="BXR66" s="22"/>
      <c r="BXS66" s="22"/>
      <c r="BXT66" s="22"/>
      <c r="BXU66" s="22"/>
      <c r="BXV66" s="22"/>
      <c r="BXW66" s="22"/>
      <c r="BXX66" s="22"/>
      <c r="BXY66" s="22"/>
      <c r="BXZ66" s="22"/>
      <c r="BYA66" s="22"/>
      <c r="BYB66" s="22"/>
      <c r="BYC66" s="22"/>
      <c r="BYD66" s="22"/>
      <c r="BYE66" s="22"/>
      <c r="BYF66" s="22"/>
      <c r="BYG66" s="22"/>
      <c r="BYH66" s="22"/>
      <c r="BYI66" s="22"/>
      <c r="BYJ66" s="22"/>
      <c r="BYK66" s="22"/>
      <c r="BYL66" s="22"/>
      <c r="BYM66" s="22"/>
      <c r="BYN66" s="22"/>
      <c r="BYO66" s="22"/>
      <c r="BYP66" s="22"/>
      <c r="BYQ66" s="22"/>
      <c r="BYR66" s="22"/>
      <c r="BYS66" s="22"/>
      <c r="BYT66" s="22"/>
      <c r="BYU66" s="22"/>
      <c r="BYV66" s="22"/>
      <c r="BYW66" s="22"/>
      <c r="BYX66" s="22"/>
      <c r="BYY66" s="22"/>
      <c r="BYZ66" s="22"/>
      <c r="BZA66" s="22"/>
      <c r="BZB66" s="22"/>
      <c r="BZC66" s="22"/>
      <c r="BZD66" s="22"/>
      <c r="BZE66" s="22"/>
      <c r="BZF66" s="22"/>
      <c r="BZG66" s="22"/>
      <c r="BZH66" s="22"/>
      <c r="BZI66" s="22"/>
      <c r="BZJ66" s="22"/>
      <c r="BZK66" s="22"/>
      <c r="BZL66" s="22"/>
      <c r="BZM66" s="22"/>
      <c r="BZN66" s="22"/>
      <c r="BZO66" s="22"/>
      <c r="BZP66" s="22"/>
      <c r="BZQ66" s="22"/>
      <c r="BZR66" s="22"/>
      <c r="BZS66" s="22"/>
      <c r="BZT66" s="22"/>
      <c r="BZU66" s="22"/>
      <c r="BZV66" s="22"/>
      <c r="BZW66" s="22"/>
      <c r="BZX66" s="22"/>
      <c r="BZY66" s="22"/>
      <c r="BZZ66" s="22"/>
      <c r="CAA66" s="22"/>
      <c r="CAB66" s="22"/>
      <c r="CAC66" s="22"/>
      <c r="CAD66" s="22"/>
      <c r="CAE66" s="22"/>
      <c r="CAF66" s="22"/>
      <c r="CAG66" s="22"/>
      <c r="CAH66" s="22"/>
      <c r="CAI66" s="22"/>
      <c r="CAJ66" s="22"/>
      <c r="CAK66" s="22"/>
      <c r="CAL66" s="22"/>
      <c r="CAM66" s="22"/>
      <c r="CAN66" s="22"/>
      <c r="CAO66" s="22"/>
      <c r="CAP66" s="22"/>
      <c r="CAQ66" s="22"/>
      <c r="CAR66" s="22"/>
      <c r="CAS66" s="22"/>
      <c r="CAT66" s="22"/>
      <c r="CAU66" s="22"/>
      <c r="CAV66" s="22"/>
      <c r="CAW66" s="22"/>
      <c r="CAX66" s="22"/>
      <c r="CAY66" s="22"/>
      <c r="CAZ66" s="22"/>
      <c r="CBA66" s="22"/>
      <c r="CBB66" s="22"/>
      <c r="CBC66" s="22"/>
      <c r="CBD66" s="22"/>
      <c r="CBE66" s="22"/>
      <c r="CBF66" s="22"/>
      <c r="CBG66" s="22"/>
      <c r="CBH66" s="22"/>
      <c r="CBI66" s="22"/>
      <c r="CBJ66" s="22"/>
      <c r="CBK66" s="22"/>
      <c r="CBL66" s="22"/>
      <c r="CBM66" s="22"/>
      <c r="CBN66" s="22"/>
      <c r="CBO66" s="22"/>
      <c r="CBP66" s="22"/>
      <c r="CBQ66" s="22"/>
      <c r="CBR66" s="22"/>
      <c r="CBS66" s="22"/>
      <c r="CBT66" s="22"/>
      <c r="CBU66" s="22"/>
      <c r="CBV66" s="22"/>
      <c r="CBW66" s="22"/>
      <c r="CBX66" s="22"/>
      <c r="CBY66" s="22"/>
      <c r="CBZ66" s="22"/>
      <c r="CCA66" s="22"/>
      <c r="CCB66" s="22"/>
      <c r="CCC66" s="22"/>
      <c r="CCD66" s="22"/>
      <c r="CCE66" s="22"/>
      <c r="CCF66" s="22"/>
      <c r="CCG66" s="22"/>
      <c r="CCH66" s="22"/>
      <c r="CCI66" s="22"/>
      <c r="CCJ66" s="22"/>
      <c r="CCK66" s="22"/>
      <c r="CCL66" s="22"/>
      <c r="CCM66" s="22"/>
      <c r="CCN66" s="22"/>
      <c r="CCO66" s="22"/>
      <c r="CCP66" s="22"/>
      <c r="CCQ66" s="22"/>
      <c r="CCR66" s="22"/>
      <c r="CCS66" s="22"/>
      <c r="CCT66" s="22"/>
      <c r="CCU66" s="22"/>
      <c r="CCV66" s="22"/>
      <c r="CCW66" s="22"/>
      <c r="CCX66" s="22"/>
      <c r="CCY66" s="22"/>
      <c r="CCZ66" s="22"/>
      <c r="CDA66" s="22"/>
      <c r="CDB66" s="22"/>
      <c r="CDC66" s="22"/>
      <c r="CDD66" s="22"/>
      <c r="CDE66" s="22"/>
      <c r="CDF66" s="22"/>
      <c r="CDG66" s="22"/>
      <c r="CDH66" s="22"/>
      <c r="CDI66" s="22"/>
      <c r="CDJ66" s="22"/>
      <c r="CDK66" s="22"/>
      <c r="CDL66" s="22"/>
      <c r="CDM66" s="22"/>
      <c r="CDN66" s="22"/>
      <c r="CDO66" s="22"/>
      <c r="CDP66" s="22"/>
      <c r="CDQ66" s="22"/>
      <c r="CDR66" s="22"/>
      <c r="CDS66" s="22"/>
      <c r="CDT66" s="22"/>
      <c r="CDU66" s="22"/>
      <c r="CDV66" s="22"/>
      <c r="CDW66" s="22"/>
      <c r="CDX66" s="22"/>
      <c r="CDY66" s="22"/>
      <c r="CDZ66" s="22"/>
      <c r="CEA66" s="22"/>
      <c r="CEB66" s="22"/>
      <c r="CEC66" s="22"/>
      <c r="CED66" s="22"/>
      <c r="CEE66" s="22"/>
      <c r="CEF66" s="22"/>
      <c r="CEG66" s="22"/>
      <c r="CEH66" s="22"/>
      <c r="CEI66" s="22"/>
      <c r="CEJ66" s="22"/>
      <c r="CEK66" s="22"/>
      <c r="CEL66" s="22"/>
      <c r="CEM66" s="22"/>
      <c r="CEN66" s="22"/>
      <c r="CEO66" s="22"/>
      <c r="CEP66" s="22"/>
      <c r="CEQ66" s="22"/>
      <c r="CER66" s="22"/>
      <c r="CES66" s="22"/>
      <c r="CET66" s="22"/>
      <c r="CEU66" s="22"/>
      <c r="CEV66" s="22"/>
      <c r="CEW66" s="22"/>
      <c r="CEX66" s="22"/>
      <c r="CEY66" s="22"/>
      <c r="CEZ66" s="22"/>
      <c r="CFA66" s="22"/>
      <c r="CFB66" s="22"/>
      <c r="CFC66" s="22"/>
      <c r="CFD66" s="22"/>
      <c r="CFE66" s="22"/>
      <c r="CFF66" s="22"/>
      <c r="CFG66" s="22"/>
      <c r="CFH66" s="22"/>
      <c r="CFI66" s="22"/>
      <c r="CFJ66" s="22"/>
      <c r="CFK66" s="22"/>
      <c r="CFL66" s="22"/>
      <c r="CFM66" s="22"/>
      <c r="CFN66" s="22"/>
      <c r="CFO66" s="22"/>
      <c r="CFP66" s="22"/>
      <c r="CFQ66" s="22"/>
      <c r="CFR66" s="22"/>
      <c r="CFS66" s="22"/>
      <c r="CFT66" s="22"/>
      <c r="CFU66" s="22"/>
      <c r="CFV66" s="22"/>
      <c r="CFW66" s="22"/>
      <c r="CFX66" s="22"/>
      <c r="CFY66" s="22"/>
      <c r="CFZ66" s="22"/>
      <c r="CGA66" s="22"/>
      <c r="CGB66" s="22"/>
      <c r="CGC66" s="22"/>
      <c r="CGD66" s="22"/>
      <c r="CGE66" s="22"/>
      <c r="CGF66" s="22"/>
      <c r="CGG66" s="22"/>
      <c r="CGH66" s="22"/>
      <c r="CGI66" s="22"/>
      <c r="CGJ66" s="22"/>
      <c r="CGK66" s="22"/>
      <c r="CGL66" s="22"/>
      <c r="CGM66" s="22"/>
      <c r="CGN66" s="22"/>
      <c r="CGO66" s="22"/>
      <c r="CGP66" s="22"/>
      <c r="CGQ66" s="22"/>
      <c r="CGR66" s="22"/>
      <c r="CGS66" s="22"/>
      <c r="CGT66" s="22"/>
      <c r="CGU66" s="22"/>
      <c r="CGV66" s="22"/>
      <c r="CGW66" s="22"/>
      <c r="CGX66" s="22"/>
      <c r="CGY66" s="22"/>
      <c r="CGZ66" s="22"/>
      <c r="CHA66" s="22"/>
      <c r="CHB66" s="22"/>
      <c r="CHC66" s="22"/>
      <c r="CHD66" s="22"/>
      <c r="CHE66" s="22"/>
      <c r="CHF66" s="22"/>
      <c r="CHG66" s="22"/>
      <c r="CHH66" s="22"/>
      <c r="CHI66" s="22"/>
      <c r="CHJ66" s="22"/>
      <c r="CHK66" s="22"/>
      <c r="CHL66" s="22"/>
      <c r="CHM66" s="22"/>
      <c r="CHN66" s="22"/>
      <c r="CHO66" s="22"/>
      <c r="CHP66" s="22"/>
      <c r="CHQ66" s="22"/>
      <c r="CHR66" s="22"/>
      <c r="CHS66" s="22"/>
      <c r="CHT66" s="22"/>
      <c r="CHU66" s="22"/>
      <c r="CHV66" s="22"/>
      <c r="CHW66" s="22"/>
      <c r="CHX66" s="22"/>
      <c r="CHY66" s="22"/>
      <c r="CHZ66" s="22"/>
      <c r="CIA66" s="22"/>
      <c r="CIB66" s="22"/>
      <c r="CIC66" s="22"/>
      <c r="CID66" s="22"/>
      <c r="CIE66" s="22"/>
      <c r="CIF66" s="22"/>
      <c r="CIG66" s="22"/>
      <c r="CIH66" s="22"/>
      <c r="CII66" s="22"/>
      <c r="CIJ66" s="22"/>
      <c r="CIK66" s="22"/>
      <c r="CIL66" s="22"/>
      <c r="CIM66" s="22"/>
      <c r="CIN66" s="22"/>
      <c r="CIO66" s="22"/>
      <c r="CIP66" s="22"/>
      <c r="CIQ66" s="22"/>
      <c r="CIR66" s="22"/>
      <c r="CIS66" s="22"/>
      <c r="CIT66" s="22"/>
      <c r="CIU66" s="22"/>
      <c r="CIV66" s="22"/>
      <c r="CIW66" s="22"/>
      <c r="CIX66" s="22"/>
      <c r="CIY66" s="22"/>
      <c r="CIZ66" s="22"/>
      <c r="CJA66" s="22"/>
      <c r="CJB66" s="22"/>
      <c r="CJC66" s="22"/>
      <c r="CJD66" s="22"/>
      <c r="CJE66" s="22"/>
      <c r="CJF66" s="22"/>
      <c r="CJG66" s="22"/>
      <c r="CJH66" s="22"/>
      <c r="CJI66" s="22"/>
      <c r="CJJ66" s="22"/>
      <c r="CJK66" s="22"/>
      <c r="CJL66" s="22"/>
      <c r="CJM66" s="22"/>
      <c r="CJN66" s="22"/>
      <c r="CJO66" s="22"/>
      <c r="CJP66" s="22"/>
      <c r="CJQ66" s="22"/>
      <c r="CJR66" s="22"/>
      <c r="CJS66" s="22"/>
      <c r="CJT66" s="22"/>
      <c r="CJU66" s="22"/>
      <c r="CJV66" s="22"/>
      <c r="CJW66" s="22"/>
      <c r="CJX66" s="22"/>
      <c r="CJY66" s="22"/>
      <c r="CJZ66" s="22"/>
      <c r="CKA66" s="22"/>
      <c r="CKB66" s="22"/>
      <c r="CKC66" s="22"/>
      <c r="CKD66" s="22"/>
      <c r="CKE66" s="22"/>
      <c r="CKF66" s="22"/>
      <c r="CKG66" s="22"/>
      <c r="CKH66" s="22"/>
      <c r="CKI66" s="22"/>
      <c r="CKJ66" s="22"/>
      <c r="CKK66" s="22"/>
      <c r="CKL66" s="22"/>
      <c r="CKM66" s="22"/>
      <c r="CKN66" s="22"/>
      <c r="CKO66" s="22"/>
      <c r="CKP66" s="22"/>
      <c r="CKQ66" s="22"/>
      <c r="CKR66" s="22"/>
      <c r="CKS66" s="22"/>
      <c r="CKT66" s="22"/>
      <c r="CKU66" s="22"/>
      <c r="CKV66" s="22"/>
      <c r="CKW66" s="22"/>
      <c r="CKX66" s="22"/>
      <c r="CKY66" s="22"/>
      <c r="CKZ66" s="22"/>
      <c r="CLA66" s="22"/>
      <c r="CLB66" s="22"/>
      <c r="CLC66" s="22"/>
      <c r="CLD66" s="22"/>
      <c r="CLE66" s="22"/>
      <c r="CLF66" s="22"/>
      <c r="CLG66" s="22"/>
      <c r="CLH66" s="22"/>
      <c r="CLI66" s="22"/>
      <c r="CLJ66" s="22"/>
      <c r="CLK66" s="22"/>
      <c r="CLL66" s="22"/>
      <c r="CLM66" s="22"/>
      <c r="CLN66" s="22"/>
      <c r="CLO66" s="22"/>
      <c r="CLP66" s="22"/>
      <c r="CLQ66" s="22"/>
      <c r="CLR66" s="22"/>
      <c r="CLS66" s="22"/>
      <c r="CLT66" s="22"/>
      <c r="CLU66" s="22"/>
      <c r="CLV66" s="22"/>
      <c r="CLW66" s="22"/>
      <c r="CLX66" s="22"/>
      <c r="CLY66" s="22"/>
      <c r="CLZ66" s="22"/>
      <c r="CMA66" s="22"/>
      <c r="CMB66" s="22"/>
      <c r="CMC66" s="22"/>
      <c r="CMD66" s="22"/>
      <c r="CME66" s="22"/>
      <c r="CMF66" s="22"/>
      <c r="CMG66" s="22"/>
      <c r="CMH66" s="22"/>
      <c r="CMI66" s="22"/>
      <c r="CMJ66" s="22"/>
      <c r="CMK66" s="22"/>
      <c r="CML66" s="22"/>
      <c r="CMM66" s="22"/>
      <c r="CMN66" s="22"/>
      <c r="CMO66" s="22"/>
      <c r="CMP66" s="22"/>
      <c r="CMQ66" s="22"/>
      <c r="CMR66" s="22"/>
      <c r="CMS66" s="22"/>
      <c r="CMT66" s="22"/>
      <c r="CMU66" s="22"/>
      <c r="CMV66" s="22"/>
      <c r="CMW66" s="22"/>
      <c r="CMX66" s="22"/>
      <c r="CMY66" s="22"/>
      <c r="CMZ66" s="22"/>
      <c r="CNA66" s="22"/>
      <c r="CNB66" s="22"/>
      <c r="CNC66" s="22"/>
      <c r="CND66" s="22"/>
      <c r="CNE66" s="22"/>
      <c r="CNF66" s="22"/>
      <c r="CNG66" s="22"/>
      <c r="CNH66" s="22"/>
      <c r="CNI66" s="22"/>
      <c r="CNJ66" s="22"/>
      <c r="CNK66" s="22"/>
      <c r="CNL66" s="22"/>
      <c r="CNM66" s="22"/>
      <c r="CNN66" s="22"/>
      <c r="CNO66" s="22"/>
      <c r="CNP66" s="22"/>
      <c r="CNQ66" s="22"/>
      <c r="CNR66" s="22"/>
      <c r="CNS66" s="22"/>
      <c r="CNT66" s="22"/>
      <c r="CNU66" s="22"/>
      <c r="CNV66" s="22"/>
      <c r="CNW66" s="22"/>
      <c r="CNX66" s="22"/>
      <c r="CNY66" s="22"/>
      <c r="CNZ66" s="22"/>
      <c r="COA66" s="22"/>
      <c r="COB66" s="22"/>
      <c r="COC66" s="22"/>
      <c r="COD66" s="22"/>
      <c r="COE66" s="22"/>
      <c r="COF66" s="22"/>
      <c r="COG66" s="22"/>
      <c r="COH66" s="22"/>
      <c r="COI66" s="22"/>
      <c r="COJ66" s="22"/>
      <c r="COK66" s="22"/>
      <c r="COL66" s="22"/>
      <c r="COM66" s="22"/>
      <c r="CON66" s="22"/>
      <c r="COO66" s="22"/>
      <c r="COP66" s="22"/>
      <c r="COQ66" s="22"/>
      <c r="COR66" s="22"/>
      <c r="COS66" s="22"/>
      <c r="COT66" s="22"/>
      <c r="COU66" s="22"/>
      <c r="COV66" s="22"/>
      <c r="COW66" s="22"/>
      <c r="COX66" s="22"/>
      <c r="COY66" s="22"/>
      <c r="COZ66" s="22"/>
      <c r="CPA66" s="22"/>
      <c r="CPB66" s="22"/>
      <c r="CPC66" s="22"/>
      <c r="CPD66" s="22"/>
      <c r="CPE66" s="22"/>
      <c r="CPF66" s="22"/>
      <c r="CPG66" s="22"/>
      <c r="CPH66" s="22"/>
      <c r="CPI66" s="22"/>
      <c r="CPJ66" s="22"/>
      <c r="CPK66" s="22"/>
      <c r="CPL66" s="22"/>
      <c r="CPM66" s="22"/>
      <c r="CPN66" s="22"/>
      <c r="CPO66" s="22"/>
      <c r="CPP66" s="22"/>
      <c r="CPQ66" s="22"/>
      <c r="CPR66" s="22"/>
      <c r="CPS66" s="22"/>
      <c r="CPT66" s="22"/>
      <c r="CPU66" s="22"/>
      <c r="CPV66" s="22"/>
      <c r="CPW66" s="22"/>
      <c r="CPX66" s="22"/>
      <c r="CPY66" s="22"/>
      <c r="CPZ66" s="22"/>
      <c r="CQA66" s="22"/>
      <c r="CQB66" s="22"/>
      <c r="CQC66" s="22"/>
      <c r="CQD66" s="22"/>
      <c r="CQE66" s="22"/>
      <c r="CQF66" s="22"/>
      <c r="CQG66" s="22"/>
      <c r="CQH66" s="22"/>
      <c r="CQI66" s="22"/>
      <c r="CQJ66" s="22"/>
      <c r="CQK66" s="22"/>
      <c r="CQL66" s="22"/>
      <c r="CQM66" s="22"/>
      <c r="CQN66" s="22"/>
      <c r="CQO66" s="22"/>
      <c r="CQP66" s="22"/>
      <c r="CQQ66" s="22"/>
      <c r="CQR66" s="22"/>
      <c r="CQS66" s="22"/>
      <c r="CQT66" s="22"/>
      <c r="CQU66" s="22"/>
      <c r="CQV66" s="22"/>
      <c r="CQW66" s="22"/>
      <c r="CQX66" s="22"/>
      <c r="CQY66" s="22"/>
      <c r="CQZ66" s="22"/>
      <c r="CRA66" s="22"/>
      <c r="CRB66" s="22"/>
      <c r="CRC66" s="22"/>
      <c r="CRD66" s="22"/>
      <c r="CRE66" s="22"/>
      <c r="CRF66" s="22"/>
      <c r="CRG66" s="22"/>
      <c r="CRH66" s="22"/>
      <c r="CRI66" s="22"/>
      <c r="CRJ66" s="22"/>
      <c r="CRK66" s="22"/>
      <c r="CRL66" s="22"/>
      <c r="CRM66" s="22"/>
      <c r="CRN66" s="22"/>
      <c r="CRO66" s="22"/>
      <c r="CRP66" s="22"/>
      <c r="CRQ66" s="22"/>
      <c r="CRR66" s="22"/>
      <c r="CRS66" s="22"/>
      <c r="CRT66" s="22"/>
      <c r="CRU66" s="22"/>
      <c r="CRV66" s="22"/>
      <c r="CRW66" s="22"/>
      <c r="CRX66" s="22"/>
      <c r="CRY66" s="22"/>
      <c r="CRZ66" s="22"/>
      <c r="CSA66" s="22"/>
      <c r="CSB66" s="22"/>
      <c r="CSC66" s="22"/>
      <c r="CSD66" s="22"/>
      <c r="CSE66" s="22"/>
      <c r="CSF66" s="22"/>
      <c r="CSG66" s="22"/>
      <c r="CSH66" s="22"/>
      <c r="CSI66" s="22"/>
      <c r="CSJ66" s="22"/>
      <c r="CSK66" s="22"/>
      <c r="CSL66" s="22"/>
      <c r="CSM66" s="22"/>
      <c r="CSN66" s="22"/>
      <c r="CSO66" s="22"/>
      <c r="CSP66" s="22"/>
      <c r="CSQ66" s="22"/>
      <c r="CSR66" s="22"/>
      <c r="CSS66" s="22"/>
      <c r="CST66" s="22"/>
      <c r="CSU66" s="22"/>
      <c r="CSV66" s="22"/>
      <c r="CSW66" s="22"/>
      <c r="CSX66" s="22"/>
      <c r="CSY66" s="22"/>
      <c r="CSZ66" s="22"/>
      <c r="CTA66" s="22"/>
      <c r="CTB66" s="22"/>
      <c r="CTC66" s="22"/>
      <c r="CTD66" s="22"/>
      <c r="CTE66" s="22"/>
      <c r="CTF66" s="22"/>
      <c r="CTG66" s="22"/>
      <c r="CTH66" s="22"/>
      <c r="CTI66" s="22"/>
      <c r="CTJ66" s="22"/>
      <c r="CTK66" s="22"/>
      <c r="CTL66" s="22"/>
      <c r="CTM66" s="22"/>
      <c r="CTN66" s="22"/>
      <c r="CTO66" s="22"/>
      <c r="CTP66" s="22"/>
      <c r="CTQ66" s="22"/>
      <c r="CTR66" s="22"/>
      <c r="CTS66" s="22"/>
      <c r="CTT66" s="22"/>
      <c r="CTU66" s="22"/>
      <c r="CTV66" s="22"/>
      <c r="CTW66" s="22"/>
      <c r="CTX66" s="22"/>
      <c r="CTY66" s="22"/>
      <c r="CTZ66" s="22"/>
      <c r="CUA66" s="22"/>
      <c r="CUB66" s="22"/>
      <c r="CUC66" s="22"/>
      <c r="CUD66" s="22"/>
      <c r="CUE66" s="22"/>
      <c r="CUF66" s="22"/>
      <c r="CUG66" s="22"/>
      <c r="CUH66" s="22"/>
      <c r="CUI66" s="22"/>
      <c r="CUJ66" s="22"/>
      <c r="CUK66" s="22"/>
      <c r="CUL66" s="22"/>
      <c r="CUM66" s="22"/>
      <c r="CUN66" s="22"/>
      <c r="CUO66" s="22"/>
      <c r="CUP66" s="22"/>
      <c r="CUQ66" s="22"/>
      <c r="CUR66" s="22"/>
      <c r="CUS66" s="22"/>
      <c r="CUT66" s="22"/>
      <c r="CUU66" s="22"/>
      <c r="CUV66" s="22"/>
      <c r="CUW66" s="22"/>
      <c r="CUX66" s="22"/>
      <c r="CUY66" s="22"/>
      <c r="CUZ66" s="22"/>
      <c r="CVA66" s="22"/>
      <c r="CVB66" s="22"/>
      <c r="CVC66" s="22"/>
      <c r="CVD66" s="22"/>
      <c r="CVE66" s="22"/>
      <c r="CVF66" s="22"/>
      <c r="CVG66" s="22"/>
      <c r="CVH66" s="22"/>
      <c r="CVI66" s="22"/>
      <c r="CVJ66" s="22"/>
      <c r="CVK66" s="22"/>
      <c r="CVL66" s="22"/>
      <c r="CVM66" s="22"/>
      <c r="CVN66" s="22"/>
      <c r="CVO66" s="22"/>
      <c r="CVP66" s="22"/>
      <c r="CVQ66" s="22"/>
      <c r="CVR66" s="22"/>
      <c r="CVS66" s="22"/>
      <c r="CVT66" s="22"/>
      <c r="CVU66" s="22"/>
      <c r="CVV66" s="22"/>
      <c r="CVW66" s="22"/>
      <c r="CVX66" s="22"/>
      <c r="CVY66" s="22"/>
      <c r="CVZ66" s="22"/>
      <c r="CWA66" s="22"/>
      <c r="CWB66" s="22"/>
      <c r="CWC66" s="22"/>
      <c r="CWD66" s="22"/>
      <c r="CWE66" s="22"/>
      <c r="CWF66" s="22"/>
      <c r="CWG66" s="22"/>
      <c r="CWH66" s="22"/>
      <c r="CWI66" s="22"/>
      <c r="CWJ66" s="22"/>
      <c r="CWK66" s="22"/>
      <c r="CWL66" s="22"/>
      <c r="CWM66" s="22"/>
      <c r="CWN66" s="22"/>
      <c r="CWO66" s="22"/>
      <c r="CWP66" s="22"/>
      <c r="CWQ66" s="22"/>
      <c r="CWR66" s="22"/>
      <c r="CWS66" s="22"/>
      <c r="CWT66" s="22"/>
      <c r="CWU66" s="22"/>
      <c r="CWV66" s="22"/>
      <c r="CWW66" s="22"/>
      <c r="CWX66" s="22"/>
      <c r="CWY66" s="22"/>
      <c r="CWZ66" s="22"/>
      <c r="CXA66" s="22"/>
      <c r="CXB66" s="22"/>
      <c r="CXC66" s="22"/>
      <c r="CXD66" s="22"/>
      <c r="CXE66" s="22"/>
      <c r="CXF66" s="22"/>
      <c r="CXG66" s="22"/>
      <c r="CXH66" s="22"/>
      <c r="CXI66" s="22"/>
      <c r="CXJ66" s="22"/>
      <c r="CXK66" s="22"/>
      <c r="CXL66" s="22"/>
      <c r="CXM66" s="22"/>
      <c r="CXN66" s="22"/>
      <c r="CXO66" s="22"/>
      <c r="CXP66" s="22"/>
      <c r="CXQ66" s="22"/>
      <c r="CXR66" s="22"/>
      <c r="CXS66" s="22"/>
      <c r="CXT66" s="22"/>
      <c r="CXU66" s="22"/>
      <c r="CXV66" s="22"/>
      <c r="CXW66" s="22"/>
      <c r="CXX66" s="22"/>
      <c r="CXY66" s="22"/>
      <c r="CXZ66" s="22"/>
      <c r="CYA66" s="22"/>
      <c r="CYB66" s="22"/>
      <c r="CYC66" s="22"/>
      <c r="CYD66" s="22"/>
      <c r="CYE66" s="22"/>
      <c r="CYF66" s="22"/>
      <c r="CYG66" s="22"/>
      <c r="CYH66" s="22"/>
      <c r="CYI66" s="22"/>
      <c r="CYJ66" s="22"/>
      <c r="CYK66" s="22"/>
      <c r="CYL66" s="22"/>
      <c r="CYM66" s="22"/>
      <c r="CYN66" s="22"/>
      <c r="CYO66" s="22"/>
      <c r="CYP66" s="22"/>
      <c r="CYQ66" s="22"/>
      <c r="CYR66" s="22"/>
      <c r="CYS66" s="22"/>
      <c r="CYT66" s="22"/>
      <c r="CYU66" s="22"/>
      <c r="CYV66" s="22"/>
      <c r="CYW66" s="22"/>
      <c r="CYX66" s="22"/>
      <c r="CYY66" s="22"/>
      <c r="CYZ66" s="22"/>
      <c r="CZA66" s="22"/>
      <c r="CZB66" s="22"/>
      <c r="CZC66" s="22"/>
      <c r="CZD66" s="22"/>
      <c r="CZE66" s="22"/>
      <c r="CZF66" s="22"/>
      <c r="CZG66" s="22"/>
      <c r="CZH66" s="22"/>
      <c r="CZI66" s="22"/>
      <c r="CZJ66" s="22"/>
      <c r="CZK66" s="22"/>
      <c r="CZL66" s="22"/>
      <c r="CZM66" s="22"/>
      <c r="CZN66" s="22"/>
      <c r="CZO66" s="22"/>
      <c r="CZP66" s="22"/>
      <c r="CZQ66" s="22"/>
      <c r="CZR66" s="22"/>
      <c r="CZS66" s="22"/>
      <c r="CZT66" s="22"/>
      <c r="CZU66" s="22"/>
      <c r="CZV66" s="22"/>
      <c r="CZW66" s="22"/>
      <c r="CZX66" s="22"/>
      <c r="CZY66" s="22"/>
      <c r="CZZ66" s="22"/>
      <c r="DAA66" s="22"/>
      <c r="DAB66" s="22"/>
      <c r="DAC66" s="22"/>
      <c r="DAD66" s="22"/>
      <c r="DAE66" s="22"/>
      <c r="DAF66" s="22"/>
      <c r="DAG66" s="22"/>
      <c r="DAH66" s="22"/>
      <c r="DAI66" s="22"/>
      <c r="DAJ66" s="22"/>
      <c r="DAK66" s="22"/>
      <c r="DAL66" s="22"/>
      <c r="DAM66" s="22"/>
      <c r="DAN66" s="22"/>
      <c r="DAO66" s="22"/>
      <c r="DAP66" s="22"/>
      <c r="DAQ66" s="22"/>
      <c r="DAR66" s="22"/>
      <c r="DAS66" s="22"/>
      <c r="DAT66" s="22"/>
      <c r="DAU66" s="22"/>
      <c r="DAV66" s="22"/>
      <c r="DAW66" s="22"/>
      <c r="DAX66" s="22"/>
      <c r="DAY66" s="22"/>
      <c r="DAZ66" s="22"/>
      <c r="DBA66" s="22"/>
      <c r="DBB66" s="22"/>
      <c r="DBC66" s="22"/>
      <c r="DBD66" s="22"/>
      <c r="DBE66" s="22"/>
      <c r="DBF66" s="22"/>
      <c r="DBG66" s="22"/>
      <c r="DBH66" s="22"/>
      <c r="DBI66" s="22"/>
      <c r="DBJ66" s="22"/>
      <c r="DBK66" s="22"/>
      <c r="DBL66" s="22"/>
      <c r="DBM66" s="22"/>
      <c r="DBN66" s="22"/>
      <c r="DBO66" s="22"/>
      <c r="DBP66" s="22"/>
      <c r="DBQ66" s="22"/>
      <c r="DBR66" s="22"/>
      <c r="DBS66" s="22"/>
      <c r="DBT66" s="22"/>
      <c r="DBU66" s="22"/>
      <c r="DBV66" s="22"/>
      <c r="DBW66" s="22"/>
      <c r="DBX66" s="22"/>
      <c r="DBY66" s="22"/>
      <c r="DBZ66" s="22"/>
      <c r="DCA66" s="22"/>
      <c r="DCB66" s="22"/>
      <c r="DCC66" s="22"/>
      <c r="DCD66" s="22"/>
      <c r="DCE66" s="22"/>
      <c r="DCF66" s="22"/>
      <c r="DCG66" s="22"/>
      <c r="DCH66" s="22"/>
      <c r="DCI66" s="22"/>
      <c r="DCJ66" s="22"/>
      <c r="DCK66" s="22"/>
      <c r="DCL66" s="22"/>
      <c r="DCM66" s="22"/>
      <c r="DCN66" s="22"/>
      <c r="DCO66" s="22"/>
      <c r="DCP66" s="22"/>
      <c r="DCQ66" s="22"/>
      <c r="DCR66" s="22"/>
      <c r="DCS66" s="22"/>
      <c r="DCT66" s="22"/>
      <c r="DCU66" s="22"/>
      <c r="DCV66" s="22"/>
      <c r="DCW66" s="22"/>
      <c r="DCX66" s="22"/>
      <c r="DCY66" s="22"/>
      <c r="DCZ66" s="22"/>
      <c r="DDA66" s="22"/>
      <c r="DDB66" s="22"/>
      <c r="DDC66" s="22"/>
      <c r="DDD66" s="22"/>
      <c r="DDE66" s="22"/>
      <c r="DDF66" s="22"/>
      <c r="DDG66" s="22"/>
      <c r="DDH66" s="22"/>
      <c r="DDI66" s="22"/>
      <c r="DDJ66" s="22"/>
      <c r="DDK66" s="22"/>
      <c r="DDL66" s="22"/>
      <c r="DDM66" s="22"/>
      <c r="DDN66" s="22"/>
      <c r="DDO66" s="22"/>
      <c r="DDP66" s="22"/>
      <c r="DDQ66" s="22"/>
      <c r="DDR66" s="22"/>
      <c r="DDS66" s="22"/>
      <c r="DDT66" s="22"/>
      <c r="DDU66" s="22"/>
      <c r="DDV66" s="22"/>
      <c r="DDW66" s="22"/>
      <c r="DDX66" s="22"/>
      <c r="DDY66" s="22"/>
      <c r="DDZ66" s="22"/>
      <c r="DEA66" s="22"/>
      <c r="DEB66" s="22"/>
      <c r="DEC66" s="22"/>
      <c r="DED66" s="22"/>
      <c r="DEE66" s="22"/>
      <c r="DEF66" s="22"/>
      <c r="DEG66" s="22"/>
      <c r="DEH66" s="22"/>
      <c r="DEI66" s="22"/>
      <c r="DEJ66" s="22"/>
      <c r="DEK66" s="22"/>
      <c r="DEL66" s="22"/>
      <c r="DEM66" s="22"/>
      <c r="DEN66" s="22"/>
      <c r="DEO66" s="22"/>
      <c r="DEP66" s="22"/>
      <c r="DEQ66" s="22"/>
      <c r="DER66" s="22"/>
      <c r="DES66" s="22"/>
      <c r="DET66" s="22"/>
      <c r="DEU66" s="22"/>
      <c r="DEV66" s="22"/>
      <c r="DEW66" s="22"/>
      <c r="DEX66" s="22"/>
      <c r="DEY66" s="22"/>
      <c r="DEZ66" s="22"/>
      <c r="DFA66" s="22"/>
      <c r="DFB66" s="22"/>
      <c r="DFC66" s="22"/>
      <c r="DFD66" s="22"/>
      <c r="DFE66" s="22"/>
      <c r="DFF66" s="22"/>
      <c r="DFG66" s="22"/>
      <c r="DFH66" s="22"/>
      <c r="DFI66" s="22"/>
      <c r="DFJ66" s="22"/>
      <c r="DFK66" s="22"/>
      <c r="DFL66" s="22"/>
      <c r="DFM66" s="22"/>
      <c r="DFN66" s="22"/>
      <c r="DFO66" s="22"/>
      <c r="DFP66" s="22"/>
      <c r="DFQ66" s="22"/>
      <c r="DFR66" s="22"/>
      <c r="DFS66" s="22"/>
      <c r="DFT66" s="22"/>
      <c r="DFU66" s="22"/>
      <c r="DFV66" s="22"/>
      <c r="DFW66" s="22"/>
      <c r="DFX66" s="22"/>
      <c r="DFY66" s="22"/>
      <c r="DFZ66" s="22"/>
      <c r="DGA66" s="22"/>
      <c r="DGB66" s="22"/>
      <c r="DGC66" s="22"/>
      <c r="DGD66" s="22"/>
      <c r="DGE66" s="22"/>
      <c r="DGF66" s="22"/>
      <c r="DGG66" s="22"/>
      <c r="DGH66" s="22"/>
      <c r="DGI66" s="22"/>
      <c r="DGJ66" s="22"/>
      <c r="DGK66" s="22"/>
      <c r="DGL66" s="22"/>
      <c r="DGM66" s="22"/>
      <c r="DGN66" s="22"/>
      <c r="DGO66" s="22"/>
      <c r="DGP66" s="22"/>
      <c r="DGQ66" s="22"/>
      <c r="DGR66" s="22"/>
      <c r="DGS66" s="22"/>
      <c r="DGT66" s="22"/>
      <c r="DGU66" s="22"/>
      <c r="DGV66" s="22"/>
      <c r="DGW66" s="22"/>
      <c r="DGX66" s="22"/>
      <c r="DGY66" s="22"/>
      <c r="DGZ66" s="22"/>
      <c r="DHA66" s="22"/>
      <c r="DHB66" s="22"/>
      <c r="DHC66" s="22"/>
      <c r="DHD66" s="22"/>
      <c r="DHE66" s="22"/>
      <c r="DHF66" s="22"/>
      <c r="DHG66" s="22"/>
      <c r="DHH66" s="22"/>
      <c r="DHI66" s="22"/>
      <c r="DHJ66" s="22"/>
      <c r="DHK66" s="22"/>
      <c r="DHL66" s="22"/>
      <c r="DHM66" s="22"/>
      <c r="DHN66" s="22"/>
      <c r="DHO66" s="22"/>
      <c r="DHP66" s="22"/>
      <c r="DHQ66" s="22"/>
      <c r="DHR66" s="22"/>
      <c r="DHS66" s="22"/>
      <c r="DHT66" s="22"/>
      <c r="DHU66" s="22"/>
      <c r="DHV66" s="22"/>
      <c r="DHW66" s="22"/>
      <c r="DHX66" s="22"/>
      <c r="DHY66" s="22"/>
      <c r="DHZ66" s="22"/>
      <c r="DIA66" s="22"/>
      <c r="DIB66" s="22"/>
      <c r="DIC66" s="22"/>
      <c r="DID66" s="22"/>
      <c r="DIE66" s="22"/>
      <c r="DIF66" s="22"/>
      <c r="DIG66" s="22"/>
      <c r="DIH66" s="22"/>
      <c r="DII66" s="22"/>
      <c r="DIJ66" s="22"/>
      <c r="DIK66" s="22"/>
      <c r="DIL66" s="22"/>
      <c r="DIM66" s="22"/>
      <c r="DIN66" s="22"/>
      <c r="DIO66" s="22"/>
      <c r="DIP66" s="22"/>
      <c r="DIQ66" s="22"/>
      <c r="DIR66" s="22"/>
      <c r="DIS66" s="22"/>
      <c r="DIT66" s="22"/>
      <c r="DIU66" s="22"/>
      <c r="DIV66" s="22"/>
      <c r="DIW66" s="22"/>
      <c r="DIX66" s="22"/>
      <c r="DIY66" s="22"/>
      <c r="DIZ66" s="22"/>
      <c r="DJA66" s="22"/>
      <c r="DJB66" s="22"/>
      <c r="DJC66" s="22"/>
      <c r="DJD66" s="22"/>
      <c r="DJE66" s="22"/>
      <c r="DJF66" s="22"/>
      <c r="DJG66" s="22"/>
      <c r="DJH66" s="22"/>
      <c r="DJI66" s="22"/>
      <c r="DJJ66" s="22"/>
      <c r="DJK66" s="22"/>
      <c r="DJL66" s="22"/>
      <c r="DJM66" s="22"/>
      <c r="DJN66" s="22"/>
      <c r="DJO66" s="22"/>
      <c r="DJP66" s="22"/>
      <c r="DJQ66" s="22"/>
      <c r="DJR66" s="22"/>
      <c r="DJS66" s="22"/>
      <c r="DJT66" s="22"/>
      <c r="DJU66" s="22"/>
      <c r="DJV66" s="22"/>
      <c r="DJW66" s="22"/>
      <c r="DJX66" s="22"/>
      <c r="DJY66" s="22"/>
      <c r="DJZ66" s="22"/>
      <c r="DKA66" s="22"/>
      <c r="DKB66" s="22"/>
      <c r="DKC66" s="22"/>
      <c r="DKD66" s="22"/>
      <c r="DKE66" s="22"/>
      <c r="DKF66" s="22"/>
      <c r="DKG66" s="22"/>
      <c r="DKH66" s="22"/>
      <c r="DKI66" s="22"/>
      <c r="DKJ66" s="22"/>
      <c r="DKK66" s="22"/>
      <c r="DKL66" s="22"/>
      <c r="DKM66" s="22"/>
      <c r="DKN66" s="22"/>
      <c r="DKO66" s="22"/>
      <c r="DKP66" s="22"/>
      <c r="DKQ66" s="22"/>
      <c r="DKR66" s="22"/>
      <c r="DKS66" s="22"/>
      <c r="DKT66" s="22"/>
      <c r="DKU66" s="22"/>
      <c r="DKV66" s="22"/>
      <c r="DKW66" s="22"/>
      <c r="DKX66" s="22"/>
      <c r="DKY66" s="22"/>
      <c r="DKZ66" s="22"/>
      <c r="DLA66" s="22"/>
      <c r="DLB66" s="22"/>
      <c r="DLC66" s="22"/>
      <c r="DLD66" s="22"/>
      <c r="DLE66" s="22"/>
      <c r="DLF66" s="22"/>
      <c r="DLG66" s="22"/>
      <c r="DLH66" s="22"/>
      <c r="DLI66" s="22"/>
      <c r="DLJ66" s="22"/>
      <c r="DLK66" s="22"/>
      <c r="DLL66" s="22"/>
      <c r="DLM66" s="22"/>
      <c r="DLN66" s="22"/>
      <c r="DLO66" s="22"/>
      <c r="DLP66" s="22"/>
      <c r="DLQ66" s="22"/>
      <c r="DLR66" s="22"/>
      <c r="DLS66" s="22"/>
      <c r="DLT66" s="22"/>
      <c r="DLU66" s="22"/>
      <c r="DLV66" s="22"/>
      <c r="DLW66" s="22"/>
      <c r="DLX66" s="22"/>
      <c r="DLY66" s="22"/>
      <c r="DLZ66" s="22"/>
      <c r="DMA66" s="22"/>
      <c r="DMB66" s="22"/>
      <c r="DMC66" s="22"/>
      <c r="DMD66" s="22"/>
      <c r="DME66" s="22"/>
      <c r="DMF66" s="22"/>
      <c r="DMG66" s="22"/>
      <c r="DMH66" s="22"/>
      <c r="DMI66" s="22"/>
      <c r="DMJ66" s="22"/>
      <c r="DMK66" s="22"/>
      <c r="DML66" s="22"/>
      <c r="DMM66" s="22"/>
      <c r="DMN66" s="22"/>
      <c r="DMO66" s="22"/>
      <c r="DMP66" s="22"/>
      <c r="DMQ66" s="22"/>
      <c r="DMR66" s="22"/>
      <c r="DMS66" s="22"/>
      <c r="DMT66" s="22"/>
      <c r="DMU66" s="22"/>
      <c r="DMV66" s="22"/>
      <c r="DMW66" s="22"/>
      <c r="DMX66" s="22"/>
      <c r="DMY66" s="22"/>
      <c r="DMZ66" s="22"/>
      <c r="DNA66" s="22"/>
      <c r="DNB66" s="22"/>
      <c r="DNC66" s="22"/>
      <c r="DND66" s="22"/>
      <c r="DNE66" s="22"/>
      <c r="DNF66" s="22"/>
      <c r="DNG66" s="22"/>
      <c r="DNH66" s="22"/>
      <c r="DNI66" s="22"/>
      <c r="DNJ66" s="22"/>
      <c r="DNK66" s="22"/>
      <c r="DNL66" s="22"/>
      <c r="DNM66" s="22"/>
      <c r="DNN66" s="22"/>
      <c r="DNO66" s="22"/>
      <c r="DNP66" s="22"/>
      <c r="DNQ66" s="22"/>
      <c r="DNR66" s="22"/>
      <c r="DNS66" s="22"/>
      <c r="DNT66" s="22"/>
      <c r="DNU66" s="22"/>
      <c r="DNV66" s="22"/>
      <c r="DNW66" s="22"/>
      <c r="DNX66" s="22"/>
      <c r="DNY66" s="22"/>
      <c r="DNZ66" s="22"/>
      <c r="DOA66" s="22"/>
      <c r="DOB66" s="22"/>
      <c r="DOC66" s="22"/>
      <c r="DOD66" s="22"/>
      <c r="DOE66" s="22"/>
      <c r="DOF66" s="22"/>
      <c r="DOG66" s="22"/>
      <c r="DOH66" s="22"/>
      <c r="DOI66" s="22"/>
      <c r="DOJ66" s="22"/>
      <c r="DOK66" s="22"/>
      <c r="DOL66" s="22"/>
      <c r="DOM66" s="22"/>
      <c r="DON66" s="22"/>
      <c r="DOO66" s="22"/>
      <c r="DOP66" s="22"/>
      <c r="DOQ66" s="22"/>
      <c r="DOR66" s="22"/>
      <c r="DOS66" s="22"/>
      <c r="DOT66" s="22"/>
      <c r="DOU66" s="22"/>
      <c r="DOV66" s="22"/>
      <c r="DOW66" s="22"/>
      <c r="DOX66" s="22"/>
      <c r="DOY66" s="22"/>
      <c r="DOZ66" s="22"/>
      <c r="DPA66" s="22"/>
      <c r="DPB66" s="22"/>
      <c r="DPC66" s="22"/>
      <c r="DPD66" s="22"/>
      <c r="DPE66" s="22"/>
      <c r="DPF66" s="22"/>
      <c r="DPG66" s="22"/>
      <c r="DPH66" s="22"/>
      <c r="DPI66" s="22"/>
      <c r="DPJ66" s="22"/>
      <c r="DPK66" s="22"/>
      <c r="DPL66" s="22"/>
      <c r="DPM66" s="22"/>
      <c r="DPN66" s="22"/>
      <c r="DPO66" s="22"/>
      <c r="DPP66" s="22"/>
      <c r="DPQ66" s="22"/>
      <c r="DPR66" s="22"/>
      <c r="DPS66" s="22"/>
      <c r="DPT66" s="22"/>
      <c r="DPU66" s="22"/>
      <c r="DPV66" s="22"/>
      <c r="DPW66" s="22"/>
      <c r="DPX66" s="22"/>
      <c r="DPY66" s="22"/>
      <c r="DPZ66" s="22"/>
      <c r="DQA66" s="22"/>
      <c r="DQB66" s="22"/>
      <c r="DQC66" s="22"/>
      <c r="DQD66" s="22"/>
      <c r="DQE66" s="22"/>
      <c r="DQF66" s="22"/>
      <c r="DQG66" s="22"/>
      <c r="DQH66" s="22"/>
      <c r="DQI66" s="22"/>
      <c r="DQJ66" s="22"/>
      <c r="DQK66" s="22"/>
      <c r="DQL66" s="22"/>
      <c r="DQM66" s="22"/>
      <c r="DQN66" s="22"/>
      <c r="DQO66" s="22"/>
      <c r="DQP66" s="22"/>
      <c r="DQQ66" s="22"/>
      <c r="DQR66" s="22"/>
      <c r="DQS66" s="22"/>
      <c r="DQT66" s="22"/>
      <c r="DQU66" s="22"/>
      <c r="DQV66" s="22"/>
      <c r="DQW66" s="22"/>
      <c r="DQX66" s="22"/>
      <c r="DQY66" s="22"/>
      <c r="DQZ66" s="22"/>
      <c r="DRA66" s="22"/>
      <c r="DRB66" s="22"/>
      <c r="DRC66" s="22"/>
      <c r="DRD66" s="22"/>
      <c r="DRE66" s="22"/>
      <c r="DRF66" s="22"/>
      <c r="DRG66" s="22"/>
      <c r="DRH66" s="22"/>
      <c r="DRI66" s="22"/>
      <c r="DRJ66" s="22"/>
      <c r="DRK66" s="22"/>
      <c r="DRL66" s="22"/>
      <c r="DRM66" s="22"/>
      <c r="DRN66" s="22"/>
      <c r="DRO66" s="22"/>
      <c r="DRP66" s="22"/>
      <c r="DRQ66" s="22"/>
      <c r="DRR66" s="22"/>
      <c r="DRS66" s="22"/>
      <c r="DRT66" s="22"/>
      <c r="DRU66" s="22"/>
      <c r="DRV66" s="22"/>
      <c r="DRW66" s="22"/>
      <c r="DRX66" s="22"/>
      <c r="DRY66" s="22"/>
      <c r="DRZ66" s="22"/>
      <c r="DSA66" s="22"/>
      <c r="DSB66" s="22"/>
      <c r="DSC66" s="22"/>
      <c r="DSD66" s="22"/>
      <c r="DSE66" s="22"/>
      <c r="DSF66" s="22"/>
      <c r="DSG66" s="22"/>
      <c r="DSH66" s="22"/>
      <c r="DSI66" s="22"/>
      <c r="DSJ66" s="22"/>
      <c r="DSK66" s="22"/>
      <c r="DSL66" s="22"/>
      <c r="DSM66" s="22"/>
      <c r="DSN66" s="22"/>
      <c r="DSO66" s="22"/>
      <c r="DSP66" s="22"/>
      <c r="DSQ66" s="22"/>
      <c r="DSR66" s="22"/>
      <c r="DSS66" s="22"/>
      <c r="DST66" s="22"/>
      <c r="DSU66" s="22"/>
      <c r="DSV66" s="22"/>
      <c r="DSW66" s="22"/>
      <c r="DSX66" s="22"/>
      <c r="DSY66" s="22"/>
      <c r="DSZ66" s="22"/>
      <c r="DTA66" s="22"/>
      <c r="DTB66" s="22"/>
      <c r="DTC66" s="22"/>
      <c r="DTD66" s="22"/>
      <c r="DTE66" s="22"/>
      <c r="DTF66" s="22"/>
      <c r="DTG66" s="22"/>
      <c r="DTH66" s="22"/>
      <c r="DTI66" s="22"/>
      <c r="DTJ66" s="22"/>
      <c r="DTK66" s="22"/>
      <c r="DTL66" s="22"/>
      <c r="DTM66" s="22"/>
      <c r="DTN66" s="22"/>
      <c r="DTO66" s="22"/>
      <c r="DTP66" s="22"/>
      <c r="DTQ66" s="22"/>
      <c r="DTR66" s="22"/>
      <c r="DTS66" s="22"/>
      <c r="DTT66" s="22"/>
      <c r="DTU66" s="22"/>
      <c r="DTV66" s="22"/>
      <c r="DTW66" s="22"/>
      <c r="DTX66" s="22"/>
      <c r="DTY66" s="22"/>
      <c r="DTZ66" s="22"/>
      <c r="DUA66" s="22"/>
      <c r="DUB66" s="22"/>
      <c r="DUC66" s="22"/>
      <c r="DUD66" s="22"/>
      <c r="DUE66" s="22"/>
      <c r="DUF66" s="22"/>
      <c r="DUG66" s="22"/>
      <c r="DUH66" s="22"/>
      <c r="DUI66" s="22"/>
      <c r="DUJ66" s="22"/>
      <c r="DUK66" s="22"/>
      <c r="DUL66" s="22"/>
      <c r="DUM66" s="22"/>
      <c r="DUN66" s="22"/>
      <c r="DUO66" s="22"/>
      <c r="DUP66" s="22"/>
      <c r="DUQ66" s="22"/>
      <c r="DUR66" s="22"/>
      <c r="DUS66" s="22"/>
      <c r="DUT66" s="22"/>
      <c r="DUU66" s="22"/>
      <c r="DUV66" s="22"/>
      <c r="DUW66" s="22"/>
      <c r="DUX66" s="22"/>
      <c r="DUY66" s="22"/>
      <c r="DUZ66" s="22"/>
      <c r="DVA66" s="22"/>
      <c r="DVB66" s="22"/>
      <c r="DVC66" s="22"/>
      <c r="DVD66" s="22"/>
      <c r="DVE66" s="22"/>
      <c r="DVF66" s="22"/>
      <c r="DVG66" s="22"/>
      <c r="DVH66" s="22"/>
      <c r="DVI66" s="22"/>
      <c r="DVJ66" s="22"/>
      <c r="DVK66" s="22"/>
      <c r="DVL66" s="22"/>
      <c r="DVM66" s="22"/>
      <c r="DVN66" s="22"/>
      <c r="DVO66" s="22"/>
      <c r="DVP66" s="22"/>
      <c r="DVQ66" s="22"/>
      <c r="DVR66" s="22"/>
      <c r="DVS66" s="22"/>
      <c r="DVT66" s="22"/>
      <c r="DVU66" s="22"/>
      <c r="DVV66" s="22"/>
      <c r="DVW66" s="22"/>
      <c r="DVX66" s="22"/>
      <c r="DVY66" s="22"/>
      <c r="DVZ66" s="22"/>
      <c r="DWA66" s="22"/>
      <c r="DWB66" s="22"/>
      <c r="DWC66" s="22"/>
      <c r="DWD66" s="22"/>
      <c r="DWE66" s="22"/>
      <c r="DWF66" s="22"/>
      <c r="DWG66" s="22"/>
      <c r="DWH66" s="22"/>
      <c r="DWI66" s="22"/>
      <c r="DWJ66" s="22"/>
      <c r="DWK66" s="22"/>
      <c r="DWL66" s="22"/>
      <c r="DWM66" s="22"/>
      <c r="DWN66" s="22"/>
      <c r="DWO66" s="22"/>
      <c r="DWP66" s="22"/>
      <c r="DWQ66" s="22"/>
      <c r="DWR66" s="22"/>
      <c r="DWS66" s="22"/>
      <c r="DWT66" s="22"/>
      <c r="DWU66" s="22"/>
      <c r="DWV66" s="22"/>
      <c r="DWW66" s="22"/>
      <c r="DWX66" s="22"/>
      <c r="DWY66" s="22"/>
      <c r="DWZ66" s="22"/>
      <c r="DXA66" s="22"/>
      <c r="DXB66" s="22"/>
      <c r="DXC66" s="22"/>
      <c r="DXD66" s="22"/>
      <c r="DXE66" s="22"/>
      <c r="DXF66" s="22"/>
      <c r="DXG66" s="22"/>
      <c r="DXH66" s="22"/>
      <c r="DXI66" s="22"/>
      <c r="DXJ66" s="22"/>
      <c r="DXK66" s="22"/>
      <c r="DXL66" s="22"/>
      <c r="DXM66" s="22"/>
      <c r="DXN66" s="22"/>
      <c r="DXO66" s="22"/>
      <c r="DXP66" s="22"/>
      <c r="DXQ66" s="22"/>
      <c r="DXR66" s="22"/>
      <c r="DXS66" s="22"/>
      <c r="DXT66" s="22"/>
      <c r="DXU66" s="22"/>
      <c r="DXV66" s="22"/>
      <c r="DXW66" s="22"/>
      <c r="DXX66" s="22"/>
      <c r="DXY66" s="22"/>
      <c r="DXZ66" s="22"/>
      <c r="DYA66" s="22"/>
      <c r="DYB66" s="22"/>
      <c r="DYC66" s="22"/>
      <c r="DYD66" s="22"/>
      <c r="DYE66" s="22"/>
      <c r="DYF66" s="22"/>
      <c r="DYG66" s="22"/>
      <c r="DYH66" s="22"/>
      <c r="DYI66" s="22"/>
      <c r="DYJ66" s="22"/>
      <c r="DYK66" s="22"/>
      <c r="DYL66" s="22"/>
      <c r="DYM66" s="22"/>
      <c r="DYN66" s="22"/>
      <c r="DYO66" s="22"/>
      <c r="DYP66" s="22"/>
      <c r="DYQ66" s="22"/>
      <c r="DYR66" s="22"/>
      <c r="DYS66" s="22"/>
      <c r="DYT66" s="22"/>
      <c r="DYU66" s="22"/>
      <c r="DYV66" s="22"/>
      <c r="DYW66" s="22"/>
      <c r="DYX66" s="22"/>
      <c r="DYY66" s="22"/>
      <c r="DYZ66" s="22"/>
      <c r="DZA66" s="22"/>
      <c r="DZB66" s="22"/>
      <c r="DZC66" s="22"/>
      <c r="DZD66" s="22"/>
      <c r="DZE66" s="22"/>
      <c r="DZF66" s="22"/>
      <c r="DZG66" s="22"/>
      <c r="DZH66" s="22"/>
      <c r="DZI66" s="22"/>
      <c r="DZJ66" s="22"/>
      <c r="DZK66" s="22"/>
      <c r="DZL66" s="22"/>
      <c r="DZM66" s="22"/>
      <c r="DZN66" s="22"/>
      <c r="DZO66" s="22"/>
      <c r="DZP66" s="22"/>
      <c r="DZQ66" s="22"/>
      <c r="DZR66" s="22"/>
      <c r="DZS66" s="22"/>
      <c r="DZT66" s="22"/>
      <c r="DZU66" s="22"/>
      <c r="DZV66" s="22"/>
      <c r="DZW66" s="22"/>
      <c r="DZX66" s="22"/>
      <c r="DZY66" s="22"/>
      <c r="DZZ66" s="22"/>
      <c r="EAA66" s="22"/>
      <c r="EAB66" s="22"/>
      <c r="EAC66" s="22"/>
      <c r="EAD66" s="22"/>
      <c r="EAE66" s="22"/>
      <c r="EAF66" s="22"/>
      <c r="EAG66" s="22"/>
      <c r="EAH66" s="22"/>
      <c r="EAI66" s="22"/>
      <c r="EAJ66" s="22"/>
      <c r="EAK66" s="22"/>
      <c r="EAL66" s="22"/>
      <c r="EAM66" s="22"/>
      <c r="EAN66" s="22"/>
      <c r="EAO66" s="22"/>
      <c r="EAP66" s="22"/>
      <c r="EAQ66" s="22"/>
      <c r="EAR66" s="22"/>
      <c r="EAS66" s="22"/>
      <c r="EAT66" s="22"/>
      <c r="EAU66" s="22"/>
      <c r="EAV66" s="22"/>
      <c r="EAW66" s="22"/>
      <c r="EAX66" s="22"/>
      <c r="EAY66" s="22"/>
      <c r="EAZ66" s="22"/>
      <c r="EBA66" s="22"/>
      <c r="EBB66" s="22"/>
      <c r="EBC66" s="22"/>
      <c r="EBD66" s="22"/>
      <c r="EBE66" s="22"/>
      <c r="EBF66" s="22"/>
      <c r="EBG66" s="22"/>
      <c r="EBH66" s="22"/>
      <c r="EBI66" s="22"/>
      <c r="EBJ66" s="22"/>
      <c r="EBK66" s="22"/>
      <c r="EBL66" s="22"/>
      <c r="EBM66" s="22"/>
      <c r="EBN66" s="22"/>
      <c r="EBO66" s="22"/>
      <c r="EBP66" s="22"/>
      <c r="EBQ66" s="22"/>
      <c r="EBR66" s="22"/>
      <c r="EBS66" s="22"/>
      <c r="EBT66" s="22"/>
      <c r="EBU66" s="22"/>
      <c r="EBV66" s="22"/>
      <c r="EBW66" s="22"/>
      <c r="EBX66" s="22"/>
      <c r="EBY66" s="22"/>
      <c r="EBZ66" s="22"/>
      <c r="ECA66" s="22"/>
      <c r="ECB66" s="22"/>
      <c r="ECC66" s="22"/>
      <c r="ECD66" s="22"/>
      <c r="ECE66" s="22"/>
      <c r="ECF66" s="22"/>
      <c r="ECG66" s="22"/>
      <c r="ECH66" s="22"/>
      <c r="ECI66" s="22"/>
      <c r="ECJ66" s="22"/>
      <c r="ECK66" s="22"/>
      <c r="ECL66" s="22"/>
      <c r="ECM66" s="22"/>
      <c r="ECN66" s="22"/>
      <c r="ECO66" s="22"/>
      <c r="ECP66" s="22"/>
      <c r="ECQ66" s="22"/>
      <c r="ECR66" s="22"/>
      <c r="ECS66" s="22"/>
      <c r="ECT66" s="22"/>
      <c r="ECU66" s="22"/>
      <c r="ECV66" s="22"/>
      <c r="ECW66" s="22"/>
      <c r="ECX66" s="22"/>
      <c r="ECY66" s="22"/>
      <c r="ECZ66" s="22"/>
      <c r="EDA66" s="22"/>
      <c r="EDB66" s="22"/>
      <c r="EDC66" s="22"/>
      <c r="EDD66" s="22"/>
      <c r="EDE66" s="22"/>
      <c r="EDF66" s="22"/>
      <c r="EDG66" s="22"/>
      <c r="EDH66" s="22"/>
      <c r="EDI66" s="22"/>
      <c r="EDJ66" s="22"/>
      <c r="EDK66" s="22"/>
      <c r="EDL66" s="22"/>
      <c r="EDM66" s="22"/>
      <c r="EDN66" s="22"/>
      <c r="EDO66" s="22"/>
      <c r="EDP66" s="22"/>
      <c r="EDQ66" s="22"/>
      <c r="EDR66" s="22"/>
      <c r="EDS66" s="22"/>
      <c r="EDT66" s="22"/>
      <c r="EDU66" s="22"/>
      <c r="EDV66" s="22"/>
      <c r="EDW66" s="22"/>
      <c r="EDX66" s="22"/>
      <c r="EDY66" s="22"/>
      <c r="EDZ66" s="22"/>
      <c r="EEA66" s="22"/>
      <c r="EEB66" s="22"/>
      <c r="EEC66" s="22"/>
      <c r="EED66" s="22"/>
      <c r="EEE66" s="22"/>
      <c r="EEF66" s="22"/>
      <c r="EEG66" s="22"/>
      <c r="EEH66" s="22"/>
      <c r="EEI66" s="22"/>
      <c r="EEJ66" s="22"/>
      <c r="EEK66" s="22"/>
      <c r="EEL66" s="22"/>
      <c r="EEM66" s="22"/>
      <c r="EEN66" s="22"/>
      <c r="EEO66" s="22"/>
      <c r="EEP66" s="22"/>
      <c r="EEQ66" s="22"/>
      <c r="EER66" s="22"/>
      <c r="EES66" s="22"/>
      <c r="EET66" s="22"/>
      <c r="EEU66" s="22"/>
      <c r="EEV66" s="22"/>
      <c r="EEW66" s="22"/>
      <c r="EEX66" s="22"/>
      <c r="EEY66" s="22"/>
      <c r="EEZ66" s="22"/>
      <c r="EFA66" s="22"/>
      <c r="EFB66" s="22"/>
      <c r="EFC66" s="22"/>
      <c r="EFD66" s="22"/>
      <c r="EFE66" s="22"/>
      <c r="EFF66" s="22"/>
      <c r="EFG66" s="22"/>
      <c r="EFH66" s="22"/>
      <c r="EFI66" s="22"/>
      <c r="EFJ66" s="22"/>
      <c r="EFK66" s="22"/>
      <c r="EFL66" s="22"/>
      <c r="EFM66" s="22"/>
      <c r="EFN66" s="22"/>
      <c r="EFO66" s="22"/>
      <c r="EFP66" s="22"/>
      <c r="EFQ66" s="22"/>
      <c r="EFR66" s="22"/>
      <c r="EFS66" s="22"/>
      <c r="EFT66" s="22"/>
      <c r="EFU66" s="22"/>
      <c r="EFV66" s="22"/>
      <c r="EFW66" s="22"/>
      <c r="EFX66" s="22"/>
      <c r="EFY66" s="22"/>
      <c r="EFZ66" s="22"/>
      <c r="EGA66" s="22"/>
      <c r="EGB66" s="22"/>
      <c r="EGC66" s="22"/>
      <c r="EGD66" s="22"/>
      <c r="EGE66" s="22"/>
      <c r="EGF66" s="22"/>
      <c r="EGG66" s="22"/>
      <c r="EGH66" s="22"/>
      <c r="EGI66" s="22"/>
      <c r="EGJ66" s="22"/>
      <c r="EGK66" s="22"/>
      <c r="EGL66" s="22"/>
      <c r="EGM66" s="22"/>
      <c r="EGN66" s="22"/>
      <c r="EGO66" s="22"/>
      <c r="EGP66" s="22"/>
      <c r="EGQ66" s="22"/>
      <c r="EGR66" s="22"/>
      <c r="EGS66" s="22"/>
      <c r="EGT66" s="22"/>
      <c r="EGU66" s="22"/>
      <c r="EGV66" s="22"/>
      <c r="EGW66" s="22"/>
      <c r="EGX66" s="22"/>
      <c r="EGY66" s="22"/>
      <c r="EGZ66" s="22"/>
      <c r="EHA66" s="22"/>
      <c r="EHB66" s="22"/>
      <c r="EHC66" s="22"/>
      <c r="EHD66" s="22"/>
      <c r="EHE66" s="22"/>
      <c r="EHF66" s="22"/>
      <c r="EHG66" s="22"/>
      <c r="EHH66" s="22"/>
      <c r="EHI66" s="22"/>
      <c r="EHJ66" s="22"/>
      <c r="EHK66" s="22"/>
      <c r="EHL66" s="22"/>
      <c r="EHM66" s="22"/>
      <c r="EHN66" s="22"/>
      <c r="EHO66" s="22"/>
      <c r="EHP66" s="22"/>
      <c r="EHQ66" s="22"/>
      <c r="EHR66" s="22"/>
      <c r="EHS66" s="22"/>
      <c r="EHT66" s="22"/>
      <c r="EHU66" s="22"/>
      <c r="EHV66" s="22"/>
      <c r="EHW66" s="22"/>
      <c r="EHX66" s="22"/>
      <c r="EHY66" s="22"/>
      <c r="EHZ66" s="22"/>
      <c r="EIA66" s="22"/>
      <c r="EIB66" s="22"/>
      <c r="EIC66" s="22"/>
      <c r="EID66" s="22"/>
      <c r="EIE66" s="22"/>
      <c r="EIF66" s="22"/>
      <c r="EIG66" s="22"/>
      <c r="EIH66" s="22"/>
      <c r="EII66" s="22"/>
      <c r="EIJ66" s="22"/>
      <c r="EIK66" s="22"/>
      <c r="EIL66" s="22"/>
      <c r="EIM66" s="22"/>
      <c r="EIN66" s="22"/>
      <c r="EIO66" s="22"/>
      <c r="EIP66" s="22"/>
      <c r="EIQ66" s="22"/>
      <c r="EIR66" s="22"/>
      <c r="EIS66" s="22"/>
      <c r="EIT66" s="22"/>
      <c r="EIU66" s="22"/>
      <c r="EIV66" s="22"/>
      <c r="EIW66" s="22"/>
      <c r="EIX66" s="22"/>
      <c r="EIY66" s="22"/>
      <c r="EIZ66" s="22"/>
      <c r="EJA66" s="22"/>
      <c r="EJB66" s="22"/>
      <c r="EJC66" s="22"/>
      <c r="EJD66" s="22"/>
      <c r="EJE66" s="22"/>
      <c r="EJF66" s="22"/>
      <c r="EJG66" s="22"/>
      <c r="EJH66" s="22"/>
      <c r="EJI66" s="22"/>
      <c r="EJJ66" s="22"/>
      <c r="EJK66" s="22"/>
      <c r="EJL66" s="22"/>
      <c r="EJM66" s="22"/>
      <c r="EJN66" s="22"/>
      <c r="EJO66" s="22"/>
      <c r="EJP66" s="22"/>
      <c r="EJQ66" s="22"/>
      <c r="EJR66" s="22"/>
      <c r="EJS66" s="22"/>
      <c r="EJT66" s="22"/>
      <c r="EJU66" s="22"/>
      <c r="EJV66" s="22"/>
      <c r="EJW66" s="22"/>
      <c r="EJX66" s="22"/>
      <c r="EJY66" s="22"/>
      <c r="EJZ66" s="22"/>
      <c r="EKA66" s="22"/>
      <c r="EKB66" s="22"/>
      <c r="EKC66" s="22"/>
      <c r="EKD66" s="22"/>
      <c r="EKE66" s="22"/>
      <c r="EKF66" s="22"/>
      <c r="EKG66" s="22"/>
      <c r="EKH66" s="22"/>
      <c r="EKI66" s="22"/>
      <c r="EKJ66" s="22"/>
      <c r="EKK66" s="22"/>
      <c r="EKL66" s="22"/>
      <c r="EKM66" s="22"/>
      <c r="EKN66" s="22"/>
      <c r="EKO66" s="22"/>
      <c r="EKP66" s="22"/>
      <c r="EKQ66" s="22"/>
      <c r="EKR66" s="22"/>
      <c r="EKS66" s="22"/>
      <c r="EKT66" s="22"/>
      <c r="EKU66" s="22"/>
      <c r="EKV66" s="22"/>
      <c r="EKW66" s="22"/>
      <c r="EKX66" s="22"/>
      <c r="EKY66" s="22"/>
      <c r="EKZ66" s="22"/>
      <c r="ELA66" s="22"/>
      <c r="ELB66" s="22"/>
      <c r="ELC66" s="22"/>
      <c r="ELD66" s="22"/>
      <c r="ELE66" s="22"/>
      <c r="ELF66" s="22"/>
      <c r="ELG66" s="22"/>
      <c r="ELH66" s="22"/>
      <c r="ELI66" s="22"/>
      <c r="ELJ66" s="22"/>
      <c r="ELK66" s="22"/>
      <c r="ELL66" s="22"/>
      <c r="ELM66" s="22"/>
      <c r="ELN66" s="22"/>
      <c r="ELO66" s="22"/>
      <c r="ELP66" s="22"/>
      <c r="ELQ66" s="22"/>
      <c r="ELR66" s="22"/>
      <c r="ELS66" s="22"/>
      <c r="ELT66" s="22"/>
      <c r="ELU66" s="22"/>
      <c r="ELV66" s="22"/>
      <c r="ELW66" s="22"/>
      <c r="ELX66" s="22"/>
      <c r="ELY66" s="22"/>
      <c r="ELZ66" s="22"/>
      <c r="EMA66" s="22"/>
      <c r="EMB66" s="22"/>
      <c r="EMC66" s="22"/>
      <c r="EMD66" s="22"/>
      <c r="EME66" s="22"/>
      <c r="EMF66" s="22"/>
      <c r="EMG66" s="22"/>
      <c r="EMH66" s="22"/>
      <c r="EMI66" s="22"/>
      <c r="EMJ66" s="22"/>
      <c r="EMK66" s="22"/>
      <c r="EML66" s="22"/>
      <c r="EMM66" s="22"/>
      <c r="EMN66" s="22"/>
      <c r="EMO66" s="22"/>
      <c r="EMP66" s="22"/>
      <c r="EMQ66" s="22"/>
      <c r="EMR66" s="22"/>
      <c r="EMS66" s="22"/>
      <c r="EMT66" s="22"/>
      <c r="EMU66" s="22"/>
      <c r="EMV66" s="22"/>
      <c r="EMW66" s="22"/>
      <c r="EMX66" s="22"/>
      <c r="EMY66" s="22"/>
      <c r="EMZ66" s="22"/>
      <c r="ENA66" s="22"/>
      <c r="ENB66" s="22"/>
      <c r="ENC66" s="22"/>
      <c r="END66" s="22"/>
      <c r="ENE66" s="22"/>
      <c r="ENF66" s="22"/>
      <c r="ENG66" s="22"/>
      <c r="ENH66" s="22"/>
      <c r="ENI66" s="22"/>
      <c r="ENJ66" s="22"/>
      <c r="ENK66" s="22"/>
      <c r="ENL66" s="22"/>
      <c r="ENM66" s="22"/>
      <c r="ENN66" s="22"/>
      <c r="ENO66" s="22"/>
      <c r="ENP66" s="22"/>
      <c r="ENQ66" s="22"/>
      <c r="ENR66" s="22"/>
      <c r="ENS66" s="22"/>
      <c r="ENT66" s="22"/>
      <c r="ENU66" s="22"/>
      <c r="ENV66" s="22"/>
      <c r="ENW66" s="22"/>
      <c r="ENX66" s="22"/>
      <c r="ENY66" s="22"/>
      <c r="ENZ66" s="22"/>
      <c r="EOA66" s="22"/>
      <c r="EOB66" s="22"/>
      <c r="EOC66" s="22"/>
      <c r="EOD66" s="22"/>
      <c r="EOE66" s="22"/>
      <c r="EOF66" s="22"/>
      <c r="EOG66" s="22"/>
      <c r="EOH66" s="22"/>
      <c r="EOI66" s="22"/>
      <c r="EOJ66" s="22"/>
      <c r="EOK66" s="22"/>
      <c r="EOL66" s="22"/>
      <c r="EOM66" s="22"/>
      <c r="EON66" s="22"/>
      <c r="EOO66" s="22"/>
      <c r="EOP66" s="22"/>
      <c r="EOQ66" s="22"/>
      <c r="EOR66" s="22"/>
      <c r="EOS66" s="22"/>
      <c r="EOT66" s="22"/>
      <c r="EOU66" s="22"/>
      <c r="EOV66" s="22"/>
      <c r="EOW66" s="22"/>
      <c r="EOX66" s="22"/>
      <c r="EOY66" s="22"/>
      <c r="EOZ66" s="22"/>
      <c r="EPA66" s="22"/>
      <c r="EPB66" s="22"/>
      <c r="EPC66" s="22"/>
      <c r="EPD66" s="22"/>
      <c r="EPE66" s="22"/>
      <c r="EPF66" s="22"/>
      <c r="EPG66" s="22"/>
      <c r="EPH66" s="22"/>
      <c r="EPI66" s="22"/>
      <c r="EPJ66" s="22"/>
      <c r="EPK66" s="22"/>
      <c r="EPL66" s="22"/>
      <c r="EPM66" s="22"/>
      <c r="EPN66" s="22"/>
      <c r="EPO66" s="22"/>
      <c r="EPP66" s="22"/>
      <c r="EPQ66" s="22"/>
      <c r="EPR66" s="22"/>
      <c r="EPS66" s="22"/>
      <c r="EPT66" s="22"/>
      <c r="EPU66" s="22"/>
      <c r="EPV66" s="22"/>
      <c r="EPW66" s="22"/>
      <c r="EPX66" s="22"/>
      <c r="EPY66" s="22"/>
      <c r="EPZ66" s="22"/>
      <c r="EQA66" s="22"/>
      <c r="EQB66" s="22"/>
      <c r="EQC66" s="22"/>
      <c r="EQD66" s="22"/>
      <c r="EQE66" s="22"/>
      <c r="EQF66" s="22"/>
      <c r="EQG66" s="22"/>
      <c r="EQH66" s="22"/>
      <c r="EQI66" s="22"/>
      <c r="EQJ66" s="22"/>
      <c r="EQK66" s="22"/>
      <c r="EQL66" s="22"/>
      <c r="EQM66" s="22"/>
      <c r="EQN66" s="22"/>
      <c r="EQO66" s="22"/>
      <c r="EQP66" s="22"/>
      <c r="EQQ66" s="22"/>
      <c r="EQR66" s="22"/>
      <c r="EQS66" s="22"/>
      <c r="EQT66" s="22"/>
      <c r="EQU66" s="22"/>
      <c r="EQV66" s="22"/>
      <c r="EQW66" s="22"/>
      <c r="EQX66" s="22"/>
      <c r="EQY66" s="22"/>
      <c r="EQZ66" s="22"/>
      <c r="ERA66" s="22"/>
      <c r="ERB66" s="22"/>
      <c r="ERC66" s="22"/>
      <c r="ERD66" s="22"/>
      <c r="ERE66" s="22"/>
      <c r="ERF66" s="22"/>
      <c r="ERG66" s="22"/>
      <c r="ERH66" s="22"/>
      <c r="ERI66" s="22"/>
      <c r="ERJ66" s="22"/>
      <c r="ERK66" s="22"/>
      <c r="ERL66" s="22"/>
      <c r="ERM66" s="22"/>
      <c r="ERN66" s="22"/>
      <c r="ERO66" s="22"/>
      <c r="ERP66" s="22"/>
      <c r="ERQ66" s="22"/>
      <c r="ERR66" s="22"/>
      <c r="ERS66" s="22"/>
      <c r="ERT66" s="22"/>
      <c r="ERU66" s="22"/>
      <c r="ERV66" s="22"/>
      <c r="ERW66" s="22"/>
      <c r="ERX66" s="22"/>
      <c r="ERY66" s="22"/>
      <c r="ERZ66" s="22"/>
      <c r="ESA66" s="22"/>
      <c r="ESB66" s="22"/>
      <c r="ESC66" s="22"/>
      <c r="ESD66" s="22"/>
      <c r="ESE66" s="22"/>
      <c r="ESF66" s="22"/>
      <c r="ESG66" s="22"/>
      <c r="ESH66" s="22"/>
      <c r="ESI66" s="22"/>
      <c r="ESJ66" s="22"/>
      <c r="ESK66" s="22"/>
      <c r="ESL66" s="22"/>
      <c r="ESM66" s="22"/>
      <c r="ESN66" s="22"/>
      <c r="ESO66" s="22"/>
      <c r="ESP66" s="22"/>
      <c r="ESQ66" s="22"/>
      <c r="ESR66" s="22"/>
      <c r="ESS66" s="22"/>
      <c r="EST66" s="22"/>
      <c r="ESU66" s="22"/>
      <c r="ESV66" s="22"/>
      <c r="ESW66" s="22"/>
      <c r="ESX66" s="22"/>
      <c r="ESY66" s="22"/>
      <c r="ESZ66" s="22"/>
      <c r="ETA66" s="22"/>
      <c r="ETB66" s="22"/>
      <c r="ETC66" s="22"/>
      <c r="ETD66" s="22"/>
      <c r="ETE66" s="22"/>
      <c r="ETF66" s="22"/>
      <c r="ETG66" s="22"/>
      <c r="ETH66" s="22"/>
      <c r="ETI66" s="22"/>
      <c r="ETJ66" s="22"/>
      <c r="ETK66" s="22"/>
      <c r="ETL66" s="22"/>
      <c r="ETM66" s="22"/>
      <c r="ETN66" s="22"/>
      <c r="ETO66" s="22"/>
      <c r="ETP66" s="22"/>
      <c r="ETQ66" s="22"/>
      <c r="ETR66" s="22"/>
      <c r="ETS66" s="22"/>
      <c r="ETT66" s="22"/>
      <c r="ETU66" s="22"/>
      <c r="ETV66" s="22"/>
      <c r="ETW66" s="22"/>
      <c r="ETX66" s="22"/>
      <c r="ETY66" s="22"/>
      <c r="ETZ66" s="22"/>
      <c r="EUA66" s="22"/>
      <c r="EUB66" s="22"/>
      <c r="EUC66" s="22"/>
      <c r="EUD66" s="22"/>
      <c r="EUE66" s="22"/>
      <c r="EUF66" s="22"/>
      <c r="EUG66" s="22"/>
      <c r="EUH66" s="22"/>
      <c r="EUI66" s="22"/>
      <c r="EUJ66" s="22"/>
      <c r="EUK66" s="22"/>
      <c r="EUL66" s="22"/>
      <c r="EUM66" s="22"/>
      <c r="EUN66" s="22"/>
      <c r="EUO66" s="22"/>
      <c r="EUP66" s="22"/>
      <c r="EUQ66" s="22"/>
      <c r="EUR66" s="22"/>
      <c r="EUS66" s="22"/>
      <c r="EUT66" s="22"/>
      <c r="EUU66" s="22"/>
      <c r="EUV66" s="22"/>
      <c r="EUW66" s="22"/>
      <c r="EUX66" s="22"/>
      <c r="EUY66" s="22"/>
      <c r="EUZ66" s="22"/>
      <c r="EVA66" s="22"/>
      <c r="EVB66" s="22"/>
      <c r="EVC66" s="22"/>
      <c r="EVD66" s="22"/>
      <c r="EVE66" s="22"/>
      <c r="EVF66" s="22"/>
      <c r="EVG66" s="22"/>
      <c r="EVH66" s="22"/>
      <c r="EVI66" s="22"/>
      <c r="EVJ66" s="22"/>
      <c r="EVK66" s="22"/>
      <c r="EVL66" s="22"/>
      <c r="EVM66" s="22"/>
      <c r="EVN66" s="22"/>
      <c r="EVO66" s="22"/>
      <c r="EVP66" s="22"/>
      <c r="EVQ66" s="22"/>
      <c r="EVR66" s="22"/>
      <c r="EVS66" s="22"/>
      <c r="EVT66" s="22"/>
      <c r="EVU66" s="22"/>
      <c r="EVV66" s="22"/>
      <c r="EVW66" s="22"/>
      <c r="EVX66" s="22"/>
      <c r="EVY66" s="22"/>
      <c r="EVZ66" s="22"/>
      <c r="EWA66" s="22"/>
      <c r="EWB66" s="22"/>
      <c r="EWC66" s="22"/>
      <c r="EWD66" s="22"/>
      <c r="EWE66" s="22"/>
      <c r="EWF66" s="22"/>
      <c r="EWG66" s="22"/>
      <c r="EWH66" s="22"/>
      <c r="EWI66" s="22"/>
      <c r="EWJ66" s="22"/>
      <c r="EWK66" s="22"/>
      <c r="EWL66" s="22"/>
      <c r="EWM66" s="22"/>
      <c r="EWN66" s="22"/>
      <c r="EWO66" s="22"/>
      <c r="EWP66" s="22"/>
      <c r="EWQ66" s="22"/>
      <c r="EWR66" s="22"/>
      <c r="EWS66" s="22"/>
      <c r="EWT66" s="22"/>
      <c r="EWU66" s="22"/>
      <c r="EWV66" s="22"/>
      <c r="EWW66" s="22"/>
      <c r="EWX66" s="22"/>
      <c r="EWY66" s="22"/>
      <c r="EWZ66" s="22"/>
      <c r="EXA66" s="22"/>
      <c r="EXB66" s="22"/>
      <c r="EXC66" s="22"/>
      <c r="EXD66" s="22"/>
      <c r="EXE66" s="22"/>
      <c r="EXF66" s="22"/>
      <c r="EXG66" s="22"/>
      <c r="EXH66" s="22"/>
      <c r="EXI66" s="22"/>
      <c r="EXJ66" s="22"/>
      <c r="EXK66" s="22"/>
      <c r="EXL66" s="22"/>
      <c r="EXM66" s="22"/>
      <c r="EXN66" s="22"/>
      <c r="EXO66" s="22"/>
      <c r="EXP66" s="22"/>
      <c r="EXQ66" s="22"/>
      <c r="EXR66" s="22"/>
      <c r="EXS66" s="22"/>
      <c r="EXT66" s="22"/>
      <c r="EXU66" s="22"/>
      <c r="EXV66" s="22"/>
      <c r="EXW66" s="22"/>
      <c r="EXX66" s="22"/>
      <c r="EXY66" s="22"/>
      <c r="EXZ66" s="22"/>
      <c r="EYA66" s="22"/>
      <c r="EYB66" s="22"/>
      <c r="EYC66" s="22"/>
      <c r="EYD66" s="22"/>
      <c r="EYE66" s="22"/>
      <c r="EYF66" s="22"/>
      <c r="EYG66" s="22"/>
      <c r="EYH66" s="22"/>
      <c r="EYI66" s="22"/>
      <c r="EYJ66" s="22"/>
      <c r="EYK66" s="22"/>
      <c r="EYL66" s="22"/>
      <c r="EYM66" s="22"/>
      <c r="EYN66" s="22"/>
      <c r="EYO66" s="22"/>
      <c r="EYP66" s="22"/>
      <c r="EYQ66" s="22"/>
      <c r="EYR66" s="22"/>
      <c r="EYS66" s="22"/>
      <c r="EYT66" s="22"/>
      <c r="EYU66" s="22"/>
      <c r="EYV66" s="22"/>
      <c r="EYW66" s="22"/>
      <c r="EYX66" s="22"/>
      <c r="EYY66" s="22"/>
      <c r="EYZ66" s="22"/>
      <c r="EZA66" s="22"/>
      <c r="EZB66" s="22"/>
      <c r="EZC66" s="22"/>
      <c r="EZD66" s="22"/>
      <c r="EZE66" s="22"/>
      <c r="EZF66" s="22"/>
      <c r="EZG66" s="22"/>
      <c r="EZH66" s="22"/>
      <c r="EZI66" s="22"/>
      <c r="EZJ66" s="22"/>
      <c r="EZK66" s="22"/>
      <c r="EZL66" s="22"/>
      <c r="EZM66" s="22"/>
      <c r="EZN66" s="22"/>
      <c r="EZO66" s="22"/>
      <c r="EZP66" s="22"/>
      <c r="EZQ66" s="22"/>
      <c r="EZR66" s="22"/>
      <c r="EZS66" s="22"/>
      <c r="EZT66" s="22"/>
      <c r="EZU66" s="22"/>
      <c r="EZV66" s="22"/>
      <c r="EZW66" s="22"/>
      <c r="EZX66" s="22"/>
      <c r="EZY66" s="22"/>
      <c r="EZZ66" s="22"/>
      <c r="FAA66" s="22"/>
      <c r="FAB66" s="22"/>
      <c r="FAC66" s="22"/>
      <c r="FAD66" s="22"/>
      <c r="FAE66" s="22"/>
      <c r="FAF66" s="22"/>
      <c r="FAG66" s="22"/>
      <c r="FAH66" s="22"/>
      <c r="FAI66" s="22"/>
      <c r="FAJ66" s="22"/>
      <c r="FAK66" s="22"/>
      <c r="FAL66" s="22"/>
      <c r="FAM66" s="22"/>
      <c r="FAN66" s="22"/>
      <c r="FAO66" s="22"/>
      <c r="FAP66" s="22"/>
      <c r="FAQ66" s="22"/>
      <c r="FAR66" s="22"/>
      <c r="FAS66" s="22"/>
      <c r="FAT66" s="22"/>
      <c r="FAU66" s="22"/>
      <c r="FAV66" s="22"/>
      <c r="FAW66" s="22"/>
      <c r="FAX66" s="22"/>
      <c r="FAY66" s="22"/>
      <c r="FAZ66" s="22"/>
      <c r="FBA66" s="22"/>
      <c r="FBB66" s="22"/>
      <c r="FBC66" s="22"/>
      <c r="FBD66" s="22"/>
      <c r="FBE66" s="22"/>
      <c r="FBF66" s="22"/>
      <c r="FBG66" s="22"/>
      <c r="FBH66" s="22"/>
      <c r="FBI66" s="22"/>
      <c r="FBJ66" s="22"/>
      <c r="FBK66" s="22"/>
      <c r="FBL66" s="22"/>
      <c r="FBM66" s="22"/>
      <c r="FBN66" s="22"/>
      <c r="FBO66" s="22"/>
      <c r="FBP66" s="22"/>
      <c r="FBQ66" s="22"/>
      <c r="FBR66" s="22"/>
      <c r="FBS66" s="22"/>
      <c r="FBT66" s="22"/>
      <c r="FBU66" s="22"/>
      <c r="FBV66" s="22"/>
      <c r="FBW66" s="22"/>
      <c r="FBX66" s="22"/>
      <c r="FBY66" s="22"/>
      <c r="FBZ66" s="22"/>
      <c r="FCA66" s="22"/>
      <c r="FCB66" s="22"/>
      <c r="FCC66" s="22"/>
      <c r="FCD66" s="22"/>
      <c r="FCE66" s="22"/>
      <c r="FCF66" s="22"/>
      <c r="FCG66" s="22"/>
      <c r="FCH66" s="22"/>
      <c r="FCI66" s="22"/>
      <c r="FCJ66" s="22"/>
      <c r="FCK66" s="22"/>
      <c r="FCL66" s="22"/>
      <c r="FCM66" s="22"/>
      <c r="FCN66" s="22"/>
      <c r="FCO66" s="22"/>
      <c r="FCP66" s="22"/>
      <c r="FCQ66" s="22"/>
      <c r="FCR66" s="22"/>
      <c r="FCS66" s="22"/>
      <c r="FCT66" s="22"/>
      <c r="FCU66" s="22"/>
      <c r="FCV66" s="22"/>
      <c r="FCW66" s="22"/>
      <c r="FCX66" s="22"/>
      <c r="FCY66" s="22"/>
      <c r="FCZ66" s="22"/>
      <c r="FDA66" s="22"/>
      <c r="FDB66" s="22"/>
      <c r="FDC66" s="22"/>
      <c r="FDD66" s="22"/>
      <c r="FDE66" s="22"/>
      <c r="FDF66" s="22"/>
      <c r="FDG66" s="22"/>
      <c r="FDH66" s="22"/>
      <c r="FDI66" s="22"/>
      <c r="FDJ66" s="22"/>
      <c r="FDK66" s="22"/>
      <c r="FDL66" s="22"/>
      <c r="FDM66" s="22"/>
      <c r="FDN66" s="22"/>
      <c r="FDO66" s="22"/>
      <c r="FDP66" s="22"/>
      <c r="FDQ66" s="22"/>
      <c r="FDR66" s="22"/>
      <c r="FDS66" s="22"/>
      <c r="FDT66" s="22"/>
      <c r="FDU66" s="22"/>
      <c r="FDV66" s="22"/>
      <c r="FDW66" s="22"/>
      <c r="FDX66" s="22"/>
      <c r="FDY66" s="22"/>
      <c r="FDZ66" s="22"/>
      <c r="FEA66" s="22"/>
      <c r="FEB66" s="22"/>
      <c r="FEC66" s="22"/>
      <c r="FED66" s="22"/>
      <c r="FEE66" s="22"/>
      <c r="FEF66" s="22"/>
      <c r="FEG66" s="22"/>
      <c r="FEH66" s="22"/>
      <c r="FEI66" s="22"/>
      <c r="FEJ66" s="22"/>
      <c r="FEK66" s="22"/>
      <c r="FEL66" s="22"/>
      <c r="FEM66" s="22"/>
      <c r="FEN66" s="22"/>
      <c r="FEO66" s="22"/>
      <c r="FEP66" s="22"/>
      <c r="FEQ66" s="22"/>
      <c r="FER66" s="22"/>
      <c r="FES66" s="22"/>
      <c r="FET66" s="22"/>
      <c r="FEU66" s="22"/>
      <c r="FEV66" s="22"/>
      <c r="FEW66" s="22"/>
      <c r="FEX66" s="22"/>
      <c r="FEY66" s="22"/>
      <c r="FEZ66" s="22"/>
      <c r="FFA66" s="22"/>
      <c r="FFB66" s="22"/>
      <c r="FFC66" s="22"/>
      <c r="FFD66" s="22"/>
      <c r="FFE66" s="22"/>
      <c r="FFF66" s="22"/>
      <c r="FFG66" s="22"/>
      <c r="FFH66" s="22"/>
      <c r="FFI66" s="22"/>
      <c r="FFJ66" s="22"/>
      <c r="FFK66" s="22"/>
      <c r="FFL66" s="22"/>
      <c r="FFM66" s="22"/>
      <c r="FFN66" s="22"/>
      <c r="FFO66" s="22"/>
      <c r="FFP66" s="22"/>
      <c r="FFQ66" s="22"/>
      <c r="FFR66" s="22"/>
      <c r="FFS66" s="22"/>
      <c r="FFT66" s="22"/>
      <c r="FFU66" s="22"/>
      <c r="FFV66" s="22"/>
      <c r="FFW66" s="22"/>
      <c r="FFX66" s="22"/>
      <c r="FFY66" s="22"/>
      <c r="FFZ66" s="22"/>
      <c r="FGA66" s="22"/>
      <c r="FGB66" s="22"/>
      <c r="FGC66" s="22"/>
      <c r="FGD66" s="22"/>
      <c r="FGE66" s="22"/>
      <c r="FGF66" s="22"/>
      <c r="FGG66" s="22"/>
      <c r="FGH66" s="22"/>
      <c r="FGI66" s="22"/>
      <c r="FGJ66" s="22"/>
      <c r="FGK66" s="22"/>
      <c r="FGL66" s="22"/>
      <c r="FGM66" s="22"/>
      <c r="FGN66" s="22"/>
      <c r="FGO66" s="22"/>
      <c r="FGP66" s="22"/>
      <c r="FGQ66" s="22"/>
      <c r="FGR66" s="22"/>
      <c r="FGS66" s="22"/>
      <c r="FGT66" s="22"/>
      <c r="FGU66" s="22"/>
      <c r="FGV66" s="22"/>
      <c r="FGW66" s="22"/>
      <c r="FGX66" s="22"/>
      <c r="FGY66" s="22"/>
      <c r="FGZ66" s="22"/>
      <c r="FHA66" s="22"/>
      <c r="FHB66" s="22"/>
      <c r="FHC66" s="22"/>
      <c r="FHD66" s="22"/>
      <c r="FHE66" s="22"/>
      <c r="FHF66" s="22"/>
      <c r="FHG66" s="22"/>
      <c r="FHH66" s="22"/>
      <c r="FHI66" s="22"/>
      <c r="FHJ66" s="22"/>
      <c r="FHK66" s="22"/>
      <c r="FHL66" s="22"/>
      <c r="FHM66" s="22"/>
      <c r="FHN66" s="22"/>
      <c r="FHO66" s="22"/>
      <c r="FHP66" s="22"/>
      <c r="FHQ66" s="22"/>
      <c r="FHR66" s="22"/>
      <c r="FHS66" s="22"/>
      <c r="FHT66" s="22"/>
      <c r="FHU66" s="22"/>
      <c r="FHV66" s="22"/>
      <c r="FHW66" s="22"/>
      <c r="FHX66" s="22"/>
      <c r="FHY66" s="22"/>
      <c r="FHZ66" s="22"/>
      <c r="FIA66" s="22"/>
      <c r="FIB66" s="22"/>
      <c r="FIC66" s="22"/>
      <c r="FID66" s="22"/>
      <c r="FIE66" s="22"/>
      <c r="FIF66" s="22"/>
      <c r="FIG66" s="22"/>
      <c r="FIH66" s="22"/>
      <c r="FII66" s="22"/>
      <c r="FIJ66" s="22"/>
      <c r="FIK66" s="22"/>
      <c r="FIL66" s="22"/>
      <c r="FIM66" s="22"/>
      <c r="FIN66" s="22"/>
      <c r="FIO66" s="22"/>
      <c r="FIP66" s="22"/>
      <c r="FIQ66" s="22"/>
      <c r="FIR66" s="22"/>
      <c r="FIS66" s="22"/>
      <c r="FIT66" s="22"/>
      <c r="FIU66" s="22"/>
      <c r="FIV66" s="22"/>
      <c r="FIW66" s="22"/>
      <c r="FIX66" s="22"/>
      <c r="FIY66" s="22"/>
      <c r="FIZ66" s="22"/>
      <c r="FJA66" s="22"/>
      <c r="FJB66" s="22"/>
      <c r="FJC66" s="22"/>
      <c r="FJD66" s="22"/>
      <c r="FJE66" s="22"/>
      <c r="FJF66" s="22"/>
      <c r="FJG66" s="22"/>
      <c r="FJH66" s="22"/>
      <c r="FJI66" s="22"/>
      <c r="FJJ66" s="22"/>
      <c r="FJK66" s="22"/>
      <c r="FJL66" s="22"/>
      <c r="FJM66" s="22"/>
      <c r="FJN66" s="22"/>
      <c r="FJO66" s="22"/>
      <c r="FJP66" s="22"/>
      <c r="FJQ66" s="22"/>
      <c r="FJR66" s="22"/>
      <c r="FJS66" s="22"/>
      <c r="FJT66" s="22"/>
      <c r="FJU66" s="22"/>
      <c r="FJV66" s="22"/>
      <c r="FJW66" s="22"/>
      <c r="FJX66" s="22"/>
      <c r="FJY66" s="22"/>
      <c r="FJZ66" s="22"/>
      <c r="FKA66" s="22"/>
      <c r="FKB66" s="22"/>
      <c r="FKC66" s="22"/>
      <c r="FKD66" s="22"/>
      <c r="FKE66" s="22"/>
      <c r="FKF66" s="22"/>
      <c r="FKG66" s="22"/>
      <c r="FKH66" s="22"/>
      <c r="FKI66" s="22"/>
      <c r="FKJ66" s="22"/>
      <c r="FKK66" s="22"/>
      <c r="FKL66" s="22"/>
      <c r="FKM66" s="22"/>
      <c r="FKN66" s="22"/>
      <c r="FKO66" s="22"/>
      <c r="FKP66" s="22"/>
      <c r="FKQ66" s="22"/>
      <c r="FKR66" s="22"/>
      <c r="FKS66" s="22"/>
      <c r="FKT66" s="22"/>
      <c r="FKU66" s="22"/>
      <c r="FKV66" s="22"/>
      <c r="FKW66" s="22"/>
      <c r="FKX66" s="22"/>
      <c r="FKY66" s="22"/>
      <c r="FKZ66" s="22"/>
      <c r="FLA66" s="22"/>
      <c r="FLB66" s="22"/>
      <c r="FLC66" s="22"/>
      <c r="FLD66" s="22"/>
      <c r="FLE66" s="22"/>
      <c r="FLF66" s="22"/>
      <c r="FLG66" s="22"/>
      <c r="FLH66" s="22"/>
      <c r="FLI66" s="22"/>
      <c r="FLJ66" s="22"/>
      <c r="FLK66" s="22"/>
      <c r="FLL66" s="22"/>
      <c r="FLM66" s="22"/>
      <c r="FLN66" s="22"/>
      <c r="FLO66" s="22"/>
      <c r="FLP66" s="22"/>
      <c r="FLQ66" s="22"/>
      <c r="FLR66" s="22"/>
      <c r="FLS66" s="22"/>
      <c r="FLT66" s="22"/>
      <c r="FLU66" s="22"/>
      <c r="FLV66" s="22"/>
      <c r="FLW66" s="22"/>
      <c r="FLX66" s="22"/>
      <c r="FLY66" s="22"/>
      <c r="FLZ66" s="22"/>
      <c r="FMA66" s="22"/>
      <c r="FMB66" s="22"/>
      <c r="FMC66" s="22"/>
      <c r="FMD66" s="22"/>
      <c r="FME66" s="22"/>
      <c r="FMF66" s="22"/>
      <c r="FMG66" s="22"/>
      <c r="FMH66" s="22"/>
      <c r="FMI66" s="22"/>
      <c r="FMJ66" s="22"/>
      <c r="FMK66" s="22"/>
      <c r="FML66" s="22"/>
      <c r="FMM66" s="22"/>
      <c r="FMN66" s="22"/>
      <c r="FMO66" s="22"/>
      <c r="FMP66" s="22"/>
      <c r="FMQ66" s="22"/>
      <c r="FMR66" s="22"/>
      <c r="FMS66" s="22"/>
      <c r="FMT66" s="22"/>
      <c r="FMU66" s="22"/>
      <c r="FMV66" s="22"/>
      <c r="FMW66" s="22"/>
      <c r="FMX66" s="22"/>
      <c r="FMY66" s="22"/>
      <c r="FMZ66" s="22"/>
      <c r="FNA66" s="22"/>
      <c r="FNB66" s="22"/>
      <c r="FNC66" s="22"/>
      <c r="FND66" s="22"/>
      <c r="FNE66" s="22"/>
      <c r="FNF66" s="22"/>
      <c r="FNG66" s="22"/>
      <c r="FNH66" s="22"/>
      <c r="FNI66" s="22"/>
      <c r="FNJ66" s="22"/>
      <c r="FNK66" s="22"/>
      <c r="FNL66" s="22"/>
      <c r="FNM66" s="22"/>
      <c r="FNN66" s="22"/>
      <c r="FNO66" s="22"/>
      <c r="FNP66" s="22"/>
      <c r="FNQ66" s="22"/>
      <c r="FNR66" s="22"/>
      <c r="FNS66" s="22"/>
      <c r="FNT66" s="22"/>
      <c r="FNU66" s="22"/>
      <c r="FNV66" s="22"/>
      <c r="FNW66" s="22"/>
      <c r="FNX66" s="22"/>
      <c r="FNY66" s="22"/>
      <c r="FNZ66" s="22"/>
      <c r="FOA66" s="22"/>
      <c r="FOB66" s="22"/>
      <c r="FOC66" s="22"/>
      <c r="FOD66" s="22"/>
      <c r="FOE66" s="22"/>
      <c r="FOF66" s="22"/>
      <c r="FOG66" s="22"/>
      <c r="FOH66" s="22"/>
      <c r="FOI66" s="22"/>
      <c r="FOJ66" s="22"/>
      <c r="FOK66" s="22"/>
      <c r="FOL66" s="22"/>
      <c r="FOM66" s="22"/>
      <c r="FON66" s="22"/>
      <c r="FOO66" s="22"/>
      <c r="FOP66" s="22"/>
      <c r="FOQ66" s="22"/>
      <c r="FOR66" s="22"/>
      <c r="FOS66" s="22"/>
      <c r="FOT66" s="22"/>
      <c r="FOU66" s="22"/>
      <c r="FOV66" s="22"/>
      <c r="FOW66" s="22"/>
      <c r="FOX66" s="22"/>
      <c r="FOY66" s="22"/>
      <c r="FOZ66" s="22"/>
      <c r="FPA66" s="22"/>
      <c r="FPB66" s="22"/>
      <c r="FPC66" s="22"/>
      <c r="FPD66" s="22"/>
      <c r="FPE66" s="22"/>
      <c r="FPF66" s="22"/>
      <c r="FPG66" s="22"/>
      <c r="FPH66" s="22"/>
      <c r="FPI66" s="22"/>
      <c r="FPJ66" s="22"/>
      <c r="FPK66" s="22"/>
      <c r="FPL66" s="22"/>
      <c r="FPM66" s="22"/>
      <c r="FPN66" s="22"/>
      <c r="FPO66" s="22"/>
      <c r="FPP66" s="22"/>
      <c r="FPQ66" s="22"/>
      <c r="FPR66" s="22"/>
      <c r="FPS66" s="22"/>
      <c r="FPT66" s="22"/>
      <c r="FPU66" s="22"/>
      <c r="FPV66" s="22"/>
      <c r="FPW66" s="22"/>
      <c r="FPX66" s="22"/>
      <c r="FPY66" s="22"/>
      <c r="FPZ66" s="22"/>
      <c r="FQA66" s="22"/>
      <c r="FQB66" s="22"/>
      <c r="FQC66" s="22"/>
      <c r="FQD66" s="22"/>
      <c r="FQE66" s="22"/>
      <c r="FQF66" s="22"/>
      <c r="FQG66" s="22"/>
      <c r="FQH66" s="22"/>
      <c r="FQI66" s="22"/>
      <c r="FQJ66" s="22"/>
      <c r="FQK66" s="22"/>
      <c r="FQL66" s="22"/>
      <c r="FQM66" s="22"/>
      <c r="FQN66" s="22"/>
      <c r="FQO66" s="22"/>
      <c r="FQP66" s="22"/>
      <c r="FQQ66" s="22"/>
      <c r="FQR66" s="22"/>
      <c r="FQS66" s="22"/>
      <c r="FQT66" s="22"/>
      <c r="FQU66" s="22"/>
      <c r="FQV66" s="22"/>
      <c r="FQW66" s="22"/>
      <c r="FQX66" s="22"/>
      <c r="FQY66" s="22"/>
      <c r="FQZ66" s="22"/>
      <c r="FRA66" s="22"/>
      <c r="FRB66" s="22"/>
      <c r="FRC66" s="22"/>
      <c r="FRD66" s="22"/>
      <c r="FRE66" s="22"/>
      <c r="FRF66" s="22"/>
      <c r="FRG66" s="22"/>
      <c r="FRH66" s="22"/>
      <c r="FRI66" s="22"/>
      <c r="FRJ66" s="22"/>
      <c r="FRK66" s="22"/>
      <c r="FRL66" s="22"/>
      <c r="FRM66" s="22"/>
      <c r="FRN66" s="22"/>
      <c r="FRO66" s="22"/>
      <c r="FRP66" s="22"/>
      <c r="FRQ66" s="22"/>
      <c r="FRR66" s="22"/>
      <c r="FRS66" s="22"/>
      <c r="FRT66" s="22"/>
      <c r="FRU66" s="22"/>
      <c r="FRV66" s="22"/>
      <c r="FRW66" s="22"/>
      <c r="FRX66" s="22"/>
      <c r="FRY66" s="22"/>
      <c r="FRZ66" s="22"/>
      <c r="FSA66" s="22"/>
      <c r="FSB66" s="22"/>
      <c r="FSC66" s="22"/>
      <c r="FSD66" s="22"/>
      <c r="FSE66" s="22"/>
      <c r="FSF66" s="22"/>
      <c r="FSG66" s="22"/>
      <c r="FSH66" s="22"/>
      <c r="FSI66" s="22"/>
      <c r="FSJ66" s="22"/>
      <c r="FSK66" s="22"/>
      <c r="FSL66" s="22"/>
      <c r="FSM66" s="22"/>
      <c r="FSN66" s="22"/>
      <c r="FSO66" s="22"/>
      <c r="FSP66" s="22"/>
      <c r="FSQ66" s="22"/>
      <c r="FSR66" s="22"/>
      <c r="FSS66" s="22"/>
      <c r="FST66" s="22"/>
      <c r="FSU66" s="22"/>
      <c r="FSV66" s="22"/>
      <c r="FSW66" s="22"/>
      <c r="FSX66" s="22"/>
      <c r="FSY66" s="22"/>
      <c r="FSZ66" s="22"/>
      <c r="FTA66" s="22"/>
      <c r="FTB66" s="22"/>
      <c r="FTC66" s="22"/>
      <c r="FTD66" s="22"/>
      <c r="FTE66" s="22"/>
      <c r="FTF66" s="22"/>
      <c r="FTG66" s="22"/>
      <c r="FTH66" s="22"/>
      <c r="FTI66" s="22"/>
      <c r="FTJ66" s="22"/>
      <c r="FTK66" s="22"/>
      <c r="FTL66" s="22"/>
      <c r="FTM66" s="22"/>
      <c r="FTN66" s="22"/>
      <c r="FTO66" s="22"/>
      <c r="FTP66" s="22"/>
      <c r="FTQ66" s="22"/>
      <c r="FTR66" s="22"/>
      <c r="FTS66" s="22"/>
      <c r="FTT66" s="22"/>
      <c r="FTU66" s="22"/>
      <c r="FTV66" s="22"/>
      <c r="FTW66" s="22"/>
      <c r="FTX66" s="22"/>
      <c r="FTY66" s="22"/>
      <c r="FTZ66" s="22"/>
      <c r="FUA66" s="22"/>
      <c r="FUB66" s="22"/>
      <c r="FUC66" s="22"/>
      <c r="FUD66" s="22"/>
      <c r="FUE66" s="22"/>
      <c r="FUF66" s="22"/>
      <c r="FUG66" s="22"/>
      <c r="FUH66" s="22"/>
      <c r="FUI66" s="22"/>
      <c r="FUJ66" s="22"/>
      <c r="FUK66" s="22"/>
      <c r="FUL66" s="22"/>
      <c r="FUM66" s="22"/>
      <c r="FUN66" s="22"/>
      <c r="FUO66" s="22"/>
      <c r="FUP66" s="22"/>
      <c r="FUQ66" s="22"/>
      <c r="FUR66" s="22"/>
      <c r="FUS66" s="22"/>
      <c r="FUT66" s="22"/>
      <c r="FUU66" s="22"/>
      <c r="FUV66" s="22"/>
      <c r="FUW66" s="22"/>
      <c r="FUX66" s="22"/>
      <c r="FUY66" s="22"/>
      <c r="FUZ66" s="22"/>
      <c r="FVA66" s="22"/>
      <c r="FVB66" s="22"/>
      <c r="FVC66" s="22"/>
      <c r="FVD66" s="22"/>
      <c r="FVE66" s="22"/>
      <c r="FVF66" s="22"/>
      <c r="FVG66" s="22"/>
      <c r="FVH66" s="22"/>
      <c r="FVI66" s="22"/>
      <c r="FVJ66" s="22"/>
      <c r="FVK66" s="22"/>
      <c r="FVL66" s="22"/>
      <c r="FVM66" s="22"/>
      <c r="FVN66" s="22"/>
      <c r="FVO66" s="22"/>
      <c r="FVP66" s="22"/>
      <c r="FVQ66" s="22"/>
      <c r="FVR66" s="22"/>
      <c r="FVS66" s="22"/>
      <c r="FVT66" s="22"/>
      <c r="FVU66" s="22"/>
      <c r="FVV66" s="22"/>
      <c r="FVW66" s="22"/>
      <c r="FVX66" s="22"/>
      <c r="FVY66" s="22"/>
      <c r="FVZ66" s="22"/>
      <c r="FWA66" s="22"/>
      <c r="FWB66" s="22"/>
      <c r="FWC66" s="22"/>
      <c r="FWD66" s="22"/>
      <c r="FWE66" s="22"/>
      <c r="FWF66" s="22"/>
      <c r="FWG66" s="22"/>
      <c r="FWH66" s="22"/>
      <c r="FWI66" s="22"/>
      <c r="FWJ66" s="22"/>
      <c r="FWK66" s="22"/>
      <c r="FWL66" s="22"/>
      <c r="FWM66" s="22"/>
      <c r="FWN66" s="22"/>
      <c r="FWO66" s="22"/>
      <c r="FWP66" s="22"/>
      <c r="FWQ66" s="22"/>
      <c r="FWR66" s="22"/>
      <c r="FWS66" s="22"/>
      <c r="FWT66" s="22"/>
      <c r="FWU66" s="22"/>
      <c r="FWV66" s="22"/>
      <c r="FWW66" s="22"/>
      <c r="FWX66" s="22"/>
      <c r="FWY66" s="22"/>
      <c r="FWZ66" s="22"/>
      <c r="FXA66" s="22"/>
      <c r="FXB66" s="22"/>
      <c r="FXC66" s="22"/>
      <c r="FXD66" s="22"/>
      <c r="FXE66" s="22"/>
      <c r="FXF66" s="22"/>
      <c r="FXG66" s="22"/>
      <c r="FXH66" s="22"/>
      <c r="FXI66" s="22"/>
      <c r="FXJ66" s="22"/>
      <c r="FXK66" s="22"/>
      <c r="FXL66" s="22"/>
      <c r="FXM66" s="22"/>
      <c r="FXN66" s="22"/>
      <c r="FXO66" s="22"/>
      <c r="FXP66" s="22"/>
      <c r="FXQ66" s="22"/>
      <c r="FXR66" s="22"/>
      <c r="FXS66" s="22"/>
      <c r="FXT66" s="22"/>
      <c r="FXU66" s="22"/>
      <c r="FXV66" s="22"/>
      <c r="FXW66" s="22"/>
      <c r="FXX66" s="22"/>
      <c r="FXY66" s="22"/>
      <c r="FXZ66" s="22"/>
      <c r="FYA66" s="22"/>
      <c r="FYB66" s="22"/>
      <c r="FYC66" s="22"/>
      <c r="FYD66" s="22"/>
      <c r="FYE66" s="22"/>
      <c r="FYF66" s="22"/>
      <c r="FYG66" s="22"/>
      <c r="FYH66" s="22"/>
      <c r="FYI66" s="22"/>
      <c r="FYJ66" s="22"/>
      <c r="FYK66" s="22"/>
      <c r="FYL66" s="22"/>
      <c r="FYM66" s="22"/>
      <c r="FYN66" s="22"/>
      <c r="FYO66" s="22"/>
      <c r="FYP66" s="22"/>
      <c r="FYQ66" s="22"/>
      <c r="FYR66" s="22"/>
      <c r="FYS66" s="22"/>
      <c r="FYT66" s="22"/>
      <c r="FYU66" s="22"/>
      <c r="FYV66" s="22"/>
      <c r="FYW66" s="22"/>
      <c r="FYX66" s="22"/>
      <c r="FYY66" s="22"/>
      <c r="FYZ66" s="22"/>
      <c r="FZA66" s="22"/>
      <c r="FZB66" s="22"/>
      <c r="FZC66" s="22"/>
      <c r="FZD66" s="22"/>
      <c r="FZE66" s="22"/>
      <c r="FZF66" s="22"/>
      <c r="FZG66" s="22"/>
      <c r="FZH66" s="22"/>
      <c r="FZI66" s="22"/>
      <c r="FZJ66" s="22"/>
      <c r="FZK66" s="22"/>
      <c r="FZL66" s="22"/>
      <c r="FZM66" s="22"/>
      <c r="FZN66" s="22"/>
      <c r="FZO66" s="22"/>
      <c r="FZP66" s="22"/>
      <c r="FZQ66" s="22"/>
      <c r="FZR66" s="22"/>
      <c r="FZS66" s="22"/>
      <c r="FZT66" s="22"/>
      <c r="FZU66" s="22"/>
      <c r="FZV66" s="22"/>
      <c r="FZW66" s="22"/>
      <c r="FZX66" s="22"/>
      <c r="FZY66" s="22"/>
      <c r="FZZ66" s="22"/>
      <c r="GAA66" s="22"/>
      <c r="GAB66" s="22"/>
      <c r="GAC66" s="22"/>
      <c r="GAD66" s="22"/>
      <c r="GAE66" s="22"/>
      <c r="GAF66" s="22"/>
      <c r="GAG66" s="22"/>
      <c r="GAH66" s="22"/>
      <c r="GAI66" s="22"/>
      <c r="GAJ66" s="22"/>
      <c r="GAK66" s="22"/>
      <c r="GAL66" s="22"/>
      <c r="GAM66" s="22"/>
      <c r="GAN66" s="22"/>
      <c r="GAO66" s="22"/>
      <c r="GAP66" s="22"/>
      <c r="GAQ66" s="22"/>
      <c r="GAR66" s="22"/>
      <c r="GAS66" s="22"/>
      <c r="GAT66" s="22"/>
      <c r="GAU66" s="22"/>
      <c r="GAV66" s="22"/>
      <c r="GAW66" s="22"/>
      <c r="GAX66" s="22"/>
      <c r="GAY66" s="22"/>
      <c r="GAZ66" s="22"/>
      <c r="GBA66" s="22"/>
      <c r="GBB66" s="22"/>
      <c r="GBC66" s="22"/>
      <c r="GBD66" s="22"/>
      <c r="GBE66" s="22"/>
      <c r="GBF66" s="22"/>
      <c r="GBG66" s="22"/>
      <c r="GBH66" s="22"/>
      <c r="GBI66" s="22"/>
      <c r="GBJ66" s="22"/>
      <c r="GBK66" s="22"/>
      <c r="GBL66" s="22"/>
      <c r="GBM66" s="22"/>
      <c r="GBN66" s="22"/>
      <c r="GBO66" s="22"/>
      <c r="GBP66" s="22"/>
      <c r="GBQ66" s="22"/>
      <c r="GBR66" s="22"/>
      <c r="GBS66" s="22"/>
      <c r="GBT66" s="22"/>
      <c r="GBU66" s="22"/>
      <c r="GBV66" s="22"/>
      <c r="GBW66" s="22"/>
      <c r="GBX66" s="22"/>
      <c r="GBY66" s="22"/>
      <c r="GBZ66" s="22"/>
      <c r="GCA66" s="22"/>
      <c r="GCB66" s="22"/>
      <c r="GCC66" s="22"/>
      <c r="GCD66" s="22"/>
      <c r="GCE66" s="22"/>
      <c r="GCF66" s="22"/>
      <c r="GCG66" s="22"/>
      <c r="GCH66" s="22"/>
      <c r="GCI66" s="22"/>
      <c r="GCJ66" s="22"/>
      <c r="GCK66" s="22"/>
      <c r="GCL66" s="22"/>
      <c r="GCM66" s="22"/>
      <c r="GCN66" s="22"/>
      <c r="GCO66" s="22"/>
      <c r="GCP66" s="22"/>
      <c r="GCQ66" s="22"/>
      <c r="GCR66" s="22"/>
      <c r="GCS66" s="22"/>
      <c r="GCT66" s="22"/>
      <c r="GCU66" s="22"/>
      <c r="GCV66" s="22"/>
      <c r="GCW66" s="22"/>
      <c r="GCX66" s="22"/>
      <c r="GCY66" s="22"/>
      <c r="GCZ66" s="22"/>
      <c r="GDA66" s="22"/>
      <c r="GDB66" s="22"/>
      <c r="GDC66" s="22"/>
      <c r="GDD66" s="22"/>
      <c r="GDE66" s="22"/>
      <c r="GDF66" s="22"/>
      <c r="GDG66" s="22"/>
      <c r="GDH66" s="22"/>
      <c r="GDI66" s="22"/>
      <c r="GDJ66" s="22"/>
      <c r="GDK66" s="22"/>
      <c r="GDL66" s="22"/>
      <c r="GDM66" s="22"/>
      <c r="GDN66" s="22"/>
      <c r="GDO66" s="22"/>
      <c r="GDP66" s="22"/>
      <c r="GDQ66" s="22"/>
      <c r="GDR66" s="22"/>
      <c r="GDS66" s="22"/>
      <c r="GDT66" s="22"/>
      <c r="GDU66" s="22"/>
      <c r="GDV66" s="22"/>
      <c r="GDW66" s="22"/>
      <c r="GDX66" s="22"/>
      <c r="GDY66" s="22"/>
      <c r="GDZ66" s="22"/>
      <c r="GEA66" s="22"/>
      <c r="GEB66" s="22"/>
      <c r="GEC66" s="22"/>
      <c r="GED66" s="22"/>
      <c r="GEE66" s="22"/>
      <c r="GEF66" s="22"/>
      <c r="GEG66" s="22"/>
      <c r="GEH66" s="22"/>
      <c r="GEI66" s="22"/>
      <c r="GEJ66" s="22"/>
      <c r="GEK66" s="22"/>
      <c r="GEL66" s="22"/>
      <c r="GEM66" s="22"/>
      <c r="GEN66" s="22"/>
      <c r="GEO66" s="22"/>
      <c r="GEP66" s="22"/>
      <c r="GEQ66" s="22"/>
      <c r="GER66" s="22"/>
      <c r="GES66" s="22"/>
      <c r="GET66" s="22"/>
      <c r="GEU66" s="22"/>
      <c r="GEV66" s="22"/>
      <c r="GEW66" s="22"/>
      <c r="GEX66" s="22"/>
      <c r="GEY66" s="22"/>
      <c r="GEZ66" s="22"/>
      <c r="GFA66" s="22"/>
      <c r="GFB66" s="22"/>
      <c r="GFC66" s="22"/>
      <c r="GFD66" s="22"/>
      <c r="GFE66" s="22"/>
      <c r="GFF66" s="22"/>
      <c r="GFG66" s="22"/>
      <c r="GFH66" s="22"/>
      <c r="GFI66" s="22"/>
      <c r="GFJ66" s="22"/>
      <c r="GFK66" s="22"/>
      <c r="GFL66" s="22"/>
      <c r="GFM66" s="22"/>
      <c r="GFN66" s="22"/>
      <c r="GFO66" s="22"/>
      <c r="GFP66" s="22"/>
      <c r="GFQ66" s="22"/>
      <c r="GFR66" s="22"/>
      <c r="GFS66" s="22"/>
      <c r="GFT66" s="22"/>
      <c r="GFU66" s="22"/>
      <c r="GFV66" s="22"/>
      <c r="GFW66" s="22"/>
      <c r="GFX66" s="22"/>
      <c r="GFY66" s="22"/>
      <c r="GFZ66" s="22"/>
      <c r="GGA66" s="22"/>
      <c r="GGB66" s="22"/>
      <c r="GGC66" s="22"/>
      <c r="GGD66" s="22"/>
      <c r="GGE66" s="22"/>
      <c r="GGF66" s="22"/>
      <c r="GGG66" s="22"/>
      <c r="GGH66" s="22"/>
      <c r="GGI66" s="22"/>
      <c r="GGJ66" s="22"/>
      <c r="GGK66" s="22"/>
      <c r="GGL66" s="22"/>
      <c r="GGM66" s="22"/>
      <c r="GGN66" s="22"/>
      <c r="GGO66" s="22"/>
      <c r="GGP66" s="22"/>
      <c r="GGQ66" s="22"/>
      <c r="GGR66" s="22"/>
      <c r="GGS66" s="22"/>
      <c r="GGT66" s="22"/>
      <c r="GGU66" s="22"/>
      <c r="GGV66" s="22"/>
      <c r="GGW66" s="22"/>
      <c r="GGX66" s="22"/>
      <c r="GGY66" s="22"/>
      <c r="GGZ66" s="22"/>
      <c r="GHA66" s="22"/>
      <c r="GHB66" s="22"/>
      <c r="GHC66" s="22"/>
      <c r="GHD66" s="22"/>
      <c r="GHE66" s="22"/>
      <c r="GHF66" s="22"/>
      <c r="GHG66" s="22"/>
      <c r="GHH66" s="22"/>
      <c r="GHI66" s="22"/>
      <c r="GHJ66" s="22"/>
      <c r="GHK66" s="22"/>
      <c r="GHL66" s="22"/>
      <c r="GHM66" s="22"/>
      <c r="GHN66" s="22"/>
      <c r="GHO66" s="22"/>
      <c r="GHP66" s="22"/>
      <c r="GHQ66" s="22"/>
      <c r="GHR66" s="22"/>
      <c r="GHS66" s="22"/>
      <c r="GHT66" s="22"/>
      <c r="GHU66" s="22"/>
      <c r="GHV66" s="22"/>
      <c r="GHW66" s="22"/>
      <c r="GHX66" s="22"/>
      <c r="GHY66" s="22"/>
      <c r="GHZ66" s="22"/>
      <c r="GIA66" s="22"/>
      <c r="GIB66" s="22"/>
      <c r="GIC66" s="22"/>
      <c r="GID66" s="22"/>
      <c r="GIE66" s="22"/>
      <c r="GIF66" s="22"/>
      <c r="GIG66" s="22"/>
      <c r="GIH66" s="22"/>
      <c r="GII66" s="22"/>
      <c r="GIJ66" s="22"/>
      <c r="GIK66" s="22"/>
      <c r="GIL66" s="22"/>
      <c r="GIM66" s="22"/>
      <c r="GIN66" s="22"/>
      <c r="GIO66" s="22"/>
      <c r="GIP66" s="22"/>
      <c r="GIQ66" s="22"/>
      <c r="GIR66" s="22"/>
      <c r="GIS66" s="22"/>
      <c r="GIT66" s="22"/>
      <c r="GIU66" s="22"/>
      <c r="GIV66" s="22"/>
      <c r="GIW66" s="22"/>
      <c r="GIX66" s="22"/>
      <c r="GIY66" s="22"/>
      <c r="GIZ66" s="22"/>
      <c r="GJA66" s="22"/>
      <c r="GJB66" s="22"/>
      <c r="GJC66" s="22"/>
      <c r="GJD66" s="22"/>
      <c r="GJE66" s="22"/>
      <c r="GJF66" s="22"/>
      <c r="GJG66" s="22"/>
      <c r="GJH66" s="22"/>
      <c r="GJI66" s="22"/>
      <c r="GJJ66" s="22"/>
      <c r="GJK66" s="22"/>
      <c r="GJL66" s="22"/>
      <c r="GJM66" s="22"/>
      <c r="GJN66" s="22"/>
      <c r="GJO66" s="22"/>
      <c r="GJP66" s="22"/>
      <c r="GJQ66" s="22"/>
      <c r="GJR66" s="22"/>
      <c r="GJS66" s="22"/>
      <c r="GJT66" s="22"/>
      <c r="GJU66" s="22"/>
      <c r="GJV66" s="22"/>
      <c r="GJW66" s="22"/>
      <c r="GJX66" s="22"/>
      <c r="GJY66" s="22"/>
      <c r="GJZ66" s="22"/>
      <c r="GKA66" s="22"/>
      <c r="GKB66" s="22"/>
      <c r="GKC66" s="22"/>
      <c r="GKD66" s="22"/>
      <c r="GKE66" s="22"/>
      <c r="GKF66" s="22"/>
      <c r="GKG66" s="22"/>
      <c r="GKH66" s="22"/>
      <c r="GKI66" s="22"/>
      <c r="GKJ66" s="22"/>
      <c r="GKK66" s="22"/>
      <c r="GKL66" s="22"/>
      <c r="GKM66" s="22"/>
      <c r="GKN66" s="22"/>
      <c r="GKO66" s="22"/>
      <c r="GKP66" s="22"/>
      <c r="GKQ66" s="22"/>
      <c r="GKR66" s="22"/>
      <c r="GKS66" s="22"/>
      <c r="GKT66" s="22"/>
      <c r="GKU66" s="22"/>
      <c r="GKV66" s="22"/>
      <c r="GKW66" s="22"/>
      <c r="GKX66" s="22"/>
      <c r="GKY66" s="22"/>
      <c r="GKZ66" s="22"/>
      <c r="GLA66" s="22"/>
      <c r="GLB66" s="22"/>
      <c r="GLC66" s="22"/>
      <c r="GLD66" s="22"/>
      <c r="GLE66" s="22"/>
      <c r="GLF66" s="22"/>
      <c r="GLG66" s="22"/>
      <c r="GLH66" s="22"/>
      <c r="GLI66" s="22"/>
      <c r="GLJ66" s="22"/>
      <c r="GLK66" s="22"/>
      <c r="GLL66" s="22"/>
      <c r="GLM66" s="22"/>
      <c r="GLN66" s="22"/>
      <c r="GLO66" s="22"/>
      <c r="GLP66" s="22"/>
      <c r="GLQ66" s="22"/>
      <c r="GLR66" s="22"/>
      <c r="GLS66" s="22"/>
      <c r="GLT66" s="22"/>
      <c r="GLU66" s="22"/>
      <c r="GLV66" s="22"/>
      <c r="GLW66" s="22"/>
      <c r="GLX66" s="22"/>
      <c r="GLY66" s="22"/>
      <c r="GLZ66" s="22"/>
      <c r="GMA66" s="22"/>
      <c r="GMB66" s="22"/>
      <c r="GMC66" s="22"/>
      <c r="GMD66" s="22"/>
      <c r="GME66" s="22"/>
      <c r="GMF66" s="22"/>
      <c r="GMG66" s="22"/>
      <c r="GMH66" s="22"/>
      <c r="GMI66" s="22"/>
      <c r="GMJ66" s="22"/>
      <c r="GMK66" s="22"/>
      <c r="GML66" s="22"/>
      <c r="GMM66" s="22"/>
      <c r="GMN66" s="22"/>
      <c r="GMO66" s="22"/>
      <c r="GMP66" s="22"/>
      <c r="GMQ66" s="22"/>
      <c r="GMR66" s="22"/>
      <c r="GMS66" s="22"/>
      <c r="GMT66" s="22"/>
      <c r="GMU66" s="22"/>
      <c r="GMV66" s="22"/>
      <c r="GMW66" s="22"/>
      <c r="GMX66" s="22"/>
      <c r="GMY66" s="22"/>
      <c r="GMZ66" s="22"/>
      <c r="GNA66" s="22"/>
      <c r="GNB66" s="22"/>
      <c r="GNC66" s="22"/>
      <c r="GND66" s="22"/>
      <c r="GNE66" s="22"/>
      <c r="GNF66" s="22"/>
      <c r="GNG66" s="22"/>
      <c r="GNH66" s="22"/>
      <c r="GNI66" s="22"/>
      <c r="GNJ66" s="22"/>
      <c r="GNK66" s="22"/>
      <c r="GNL66" s="22"/>
      <c r="GNM66" s="22"/>
      <c r="GNN66" s="22"/>
      <c r="GNO66" s="22"/>
      <c r="GNP66" s="22"/>
      <c r="GNQ66" s="22"/>
      <c r="GNR66" s="22"/>
      <c r="GNS66" s="22"/>
      <c r="GNT66" s="22"/>
      <c r="GNU66" s="22"/>
      <c r="GNV66" s="22"/>
      <c r="GNW66" s="22"/>
      <c r="GNX66" s="22"/>
      <c r="GNY66" s="22"/>
      <c r="GNZ66" s="22"/>
      <c r="GOA66" s="22"/>
      <c r="GOB66" s="22"/>
      <c r="GOC66" s="22"/>
      <c r="GOD66" s="22"/>
      <c r="GOE66" s="22"/>
      <c r="GOF66" s="22"/>
      <c r="GOG66" s="22"/>
      <c r="GOH66" s="22"/>
      <c r="GOI66" s="22"/>
      <c r="GOJ66" s="22"/>
      <c r="GOK66" s="22"/>
      <c r="GOL66" s="22"/>
      <c r="GOM66" s="22"/>
      <c r="GON66" s="22"/>
      <c r="GOO66" s="22"/>
      <c r="GOP66" s="22"/>
      <c r="GOQ66" s="22"/>
      <c r="GOR66" s="22"/>
      <c r="GOS66" s="22"/>
      <c r="GOT66" s="22"/>
      <c r="GOU66" s="22"/>
      <c r="GOV66" s="22"/>
      <c r="GOW66" s="22"/>
      <c r="GOX66" s="22"/>
      <c r="GOY66" s="22"/>
      <c r="GOZ66" s="22"/>
      <c r="GPA66" s="22"/>
      <c r="GPB66" s="22"/>
      <c r="GPC66" s="22"/>
      <c r="GPD66" s="22"/>
      <c r="GPE66" s="22"/>
      <c r="GPF66" s="22"/>
      <c r="GPG66" s="22"/>
      <c r="GPH66" s="22"/>
      <c r="GPI66" s="22"/>
      <c r="GPJ66" s="22"/>
      <c r="GPK66" s="22"/>
      <c r="GPL66" s="22"/>
      <c r="GPM66" s="22"/>
      <c r="GPN66" s="22"/>
      <c r="GPO66" s="22"/>
      <c r="GPP66" s="22"/>
      <c r="GPQ66" s="22"/>
      <c r="GPR66" s="22"/>
      <c r="GPS66" s="22"/>
      <c r="GPT66" s="22"/>
      <c r="GPU66" s="22"/>
      <c r="GPV66" s="22"/>
      <c r="GPW66" s="22"/>
      <c r="GPX66" s="22"/>
      <c r="GPY66" s="22"/>
      <c r="GPZ66" s="22"/>
      <c r="GQA66" s="22"/>
      <c r="GQB66" s="22"/>
      <c r="GQC66" s="22"/>
      <c r="GQD66" s="22"/>
      <c r="GQE66" s="22"/>
      <c r="GQF66" s="22"/>
      <c r="GQG66" s="22"/>
      <c r="GQH66" s="22"/>
      <c r="GQI66" s="22"/>
      <c r="GQJ66" s="22"/>
      <c r="GQK66" s="22"/>
      <c r="GQL66" s="22"/>
      <c r="GQM66" s="22"/>
      <c r="GQN66" s="22"/>
      <c r="GQO66" s="22"/>
      <c r="GQP66" s="22"/>
      <c r="GQQ66" s="22"/>
      <c r="GQR66" s="22"/>
      <c r="GQS66" s="22"/>
      <c r="GQT66" s="22"/>
      <c r="GQU66" s="22"/>
      <c r="GQV66" s="22"/>
      <c r="GQW66" s="22"/>
      <c r="GQX66" s="22"/>
      <c r="GQY66" s="22"/>
      <c r="GQZ66" s="22"/>
      <c r="GRA66" s="22"/>
      <c r="GRB66" s="22"/>
      <c r="GRC66" s="22"/>
      <c r="GRD66" s="22"/>
      <c r="GRE66" s="22"/>
      <c r="GRF66" s="22"/>
      <c r="GRG66" s="22"/>
      <c r="GRH66" s="22"/>
      <c r="GRI66" s="22"/>
      <c r="GRJ66" s="22"/>
      <c r="GRK66" s="22"/>
      <c r="GRL66" s="22"/>
      <c r="GRM66" s="22"/>
      <c r="GRN66" s="22"/>
      <c r="GRO66" s="22"/>
      <c r="GRP66" s="22"/>
      <c r="GRQ66" s="22"/>
      <c r="GRR66" s="22"/>
      <c r="GRS66" s="22"/>
      <c r="GRT66" s="22"/>
      <c r="GRU66" s="22"/>
      <c r="GRV66" s="22"/>
      <c r="GRW66" s="22"/>
      <c r="GRX66" s="22"/>
      <c r="GRY66" s="22"/>
      <c r="GRZ66" s="22"/>
      <c r="GSA66" s="22"/>
      <c r="GSB66" s="22"/>
      <c r="GSC66" s="22"/>
      <c r="GSD66" s="22"/>
      <c r="GSE66" s="22"/>
      <c r="GSF66" s="22"/>
      <c r="GSG66" s="22"/>
      <c r="GSH66" s="22"/>
      <c r="GSI66" s="22"/>
      <c r="GSJ66" s="22"/>
      <c r="GSK66" s="22"/>
      <c r="GSL66" s="22"/>
      <c r="GSM66" s="22"/>
      <c r="GSN66" s="22"/>
      <c r="GSO66" s="22"/>
      <c r="GSP66" s="22"/>
      <c r="GSQ66" s="22"/>
      <c r="GSR66" s="22"/>
      <c r="GSS66" s="22"/>
      <c r="GST66" s="22"/>
      <c r="GSU66" s="22"/>
      <c r="GSV66" s="22"/>
      <c r="GSW66" s="22"/>
      <c r="GSX66" s="22"/>
      <c r="GSY66" s="22"/>
      <c r="GSZ66" s="22"/>
      <c r="GTA66" s="22"/>
      <c r="GTB66" s="22"/>
      <c r="GTC66" s="22"/>
      <c r="GTD66" s="22"/>
      <c r="GTE66" s="22"/>
      <c r="GTF66" s="22"/>
      <c r="GTG66" s="22"/>
      <c r="GTH66" s="22"/>
      <c r="GTI66" s="22"/>
      <c r="GTJ66" s="22"/>
      <c r="GTK66" s="22"/>
      <c r="GTL66" s="22"/>
      <c r="GTM66" s="22"/>
      <c r="GTN66" s="22"/>
      <c r="GTO66" s="22"/>
      <c r="GTP66" s="22"/>
      <c r="GTQ66" s="22"/>
      <c r="GTR66" s="22"/>
      <c r="GTS66" s="22"/>
      <c r="GTT66" s="22"/>
      <c r="GTU66" s="22"/>
      <c r="GTV66" s="22"/>
      <c r="GTW66" s="22"/>
      <c r="GTX66" s="22"/>
      <c r="GTY66" s="22"/>
      <c r="GTZ66" s="22"/>
      <c r="GUA66" s="22"/>
      <c r="GUB66" s="22"/>
      <c r="GUC66" s="22"/>
      <c r="GUD66" s="22"/>
      <c r="GUE66" s="22"/>
      <c r="GUF66" s="22"/>
      <c r="GUG66" s="22"/>
      <c r="GUH66" s="22"/>
      <c r="GUI66" s="22"/>
      <c r="GUJ66" s="22"/>
      <c r="GUK66" s="22"/>
      <c r="GUL66" s="22"/>
      <c r="GUM66" s="22"/>
      <c r="GUN66" s="22"/>
      <c r="GUO66" s="22"/>
      <c r="GUP66" s="22"/>
      <c r="GUQ66" s="22"/>
      <c r="GUR66" s="22"/>
      <c r="GUS66" s="22"/>
      <c r="GUT66" s="22"/>
      <c r="GUU66" s="22"/>
      <c r="GUV66" s="22"/>
      <c r="GUW66" s="22"/>
      <c r="GUX66" s="22"/>
      <c r="GUY66" s="22"/>
      <c r="GUZ66" s="22"/>
      <c r="GVA66" s="22"/>
      <c r="GVB66" s="22"/>
      <c r="GVC66" s="22"/>
      <c r="GVD66" s="22"/>
      <c r="GVE66" s="22"/>
      <c r="GVF66" s="22"/>
      <c r="GVG66" s="22"/>
      <c r="GVH66" s="22"/>
      <c r="GVI66" s="22"/>
      <c r="GVJ66" s="22"/>
      <c r="GVK66" s="22"/>
      <c r="GVL66" s="22"/>
      <c r="GVM66" s="22"/>
      <c r="GVN66" s="22"/>
      <c r="GVO66" s="22"/>
      <c r="GVP66" s="22"/>
      <c r="GVQ66" s="22"/>
      <c r="GVR66" s="22"/>
      <c r="GVS66" s="22"/>
      <c r="GVT66" s="22"/>
      <c r="GVU66" s="22"/>
      <c r="GVV66" s="22"/>
      <c r="GVW66" s="22"/>
      <c r="GVX66" s="22"/>
      <c r="GVY66" s="22"/>
      <c r="GVZ66" s="22"/>
      <c r="GWA66" s="22"/>
      <c r="GWB66" s="22"/>
      <c r="GWC66" s="22"/>
      <c r="GWD66" s="22"/>
      <c r="GWE66" s="22"/>
      <c r="GWF66" s="22"/>
      <c r="GWG66" s="22"/>
      <c r="GWH66" s="22"/>
      <c r="GWI66" s="22"/>
      <c r="GWJ66" s="22"/>
      <c r="GWK66" s="22"/>
      <c r="GWL66" s="22"/>
      <c r="GWM66" s="22"/>
      <c r="GWN66" s="22"/>
      <c r="GWO66" s="22"/>
      <c r="GWP66" s="22"/>
      <c r="GWQ66" s="22"/>
      <c r="GWR66" s="22"/>
      <c r="GWS66" s="22"/>
      <c r="GWT66" s="22"/>
      <c r="GWU66" s="22"/>
      <c r="GWV66" s="22"/>
      <c r="GWW66" s="22"/>
      <c r="GWX66" s="22"/>
      <c r="GWY66" s="22"/>
      <c r="GWZ66" s="22"/>
      <c r="GXA66" s="22"/>
      <c r="GXB66" s="22"/>
      <c r="GXC66" s="22"/>
      <c r="GXD66" s="22"/>
      <c r="GXE66" s="22"/>
      <c r="GXF66" s="22"/>
      <c r="GXG66" s="22"/>
      <c r="GXH66" s="22"/>
      <c r="GXI66" s="22"/>
      <c r="GXJ66" s="22"/>
      <c r="GXK66" s="22"/>
      <c r="GXL66" s="22"/>
      <c r="GXM66" s="22"/>
      <c r="GXN66" s="22"/>
      <c r="GXO66" s="22"/>
      <c r="GXP66" s="22"/>
      <c r="GXQ66" s="22"/>
      <c r="GXR66" s="22"/>
      <c r="GXS66" s="22"/>
      <c r="GXT66" s="22"/>
      <c r="GXU66" s="22"/>
      <c r="GXV66" s="22"/>
      <c r="GXW66" s="22"/>
      <c r="GXX66" s="22"/>
      <c r="GXY66" s="22"/>
      <c r="GXZ66" s="22"/>
      <c r="GYA66" s="22"/>
      <c r="GYB66" s="22"/>
      <c r="GYC66" s="22"/>
      <c r="GYD66" s="22"/>
      <c r="GYE66" s="22"/>
      <c r="GYF66" s="22"/>
      <c r="GYG66" s="22"/>
      <c r="GYH66" s="22"/>
      <c r="GYI66" s="22"/>
      <c r="GYJ66" s="22"/>
      <c r="GYK66" s="22"/>
      <c r="GYL66" s="22"/>
      <c r="GYM66" s="22"/>
      <c r="GYN66" s="22"/>
      <c r="GYO66" s="22"/>
      <c r="GYP66" s="22"/>
      <c r="GYQ66" s="22"/>
      <c r="GYR66" s="22"/>
      <c r="GYS66" s="22"/>
      <c r="GYT66" s="22"/>
      <c r="GYU66" s="22"/>
      <c r="GYV66" s="22"/>
      <c r="GYW66" s="22"/>
      <c r="GYX66" s="22"/>
      <c r="GYY66" s="22"/>
      <c r="GYZ66" s="22"/>
      <c r="GZA66" s="22"/>
      <c r="GZB66" s="22"/>
      <c r="GZC66" s="22"/>
      <c r="GZD66" s="22"/>
      <c r="GZE66" s="22"/>
      <c r="GZF66" s="22"/>
      <c r="GZG66" s="22"/>
      <c r="GZH66" s="22"/>
      <c r="GZI66" s="22"/>
      <c r="GZJ66" s="22"/>
      <c r="GZK66" s="22"/>
      <c r="GZL66" s="22"/>
      <c r="GZM66" s="22"/>
      <c r="GZN66" s="22"/>
      <c r="GZO66" s="22"/>
      <c r="GZP66" s="22"/>
      <c r="GZQ66" s="22"/>
      <c r="GZR66" s="22"/>
      <c r="GZS66" s="22"/>
      <c r="GZT66" s="22"/>
      <c r="GZU66" s="22"/>
      <c r="GZV66" s="22"/>
      <c r="GZW66" s="22"/>
      <c r="GZX66" s="22"/>
      <c r="GZY66" s="22"/>
      <c r="GZZ66" s="22"/>
      <c r="HAA66" s="22"/>
      <c r="HAB66" s="22"/>
      <c r="HAC66" s="22"/>
      <c r="HAD66" s="22"/>
      <c r="HAE66" s="22"/>
      <c r="HAF66" s="22"/>
      <c r="HAG66" s="22"/>
      <c r="HAH66" s="22"/>
      <c r="HAI66" s="22"/>
      <c r="HAJ66" s="22"/>
      <c r="HAK66" s="22"/>
      <c r="HAL66" s="22"/>
      <c r="HAM66" s="22"/>
      <c r="HAN66" s="22"/>
      <c r="HAO66" s="22"/>
      <c r="HAP66" s="22"/>
      <c r="HAQ66" s="22"/>
      <c r="HAR66" s="22"/>
      <c r="HAS66" s="22"/>
      <c r="HAT66" s="22"/>
      <c r="HAU66" s="22"/>
      <c r="HAV66" s="22"/>
      <c r="HAW66" s="22"/>
      <c r="HAX66" s="22"/>
      <c r="HAY66" s="22"/>
      <c r="HAZ66" s="22"/>
      <c r="HBA66" s="22"/>
      <c r="HBB66" s="22"/>
      <c r="HBC66" s="22"/>
      <c r="HBD66" s="22"/>
      <c r="HBE66" s="22"/>
      <c r="HBF66" s="22"/>
      <c r="HBG66" s="22"/>
      <c r="HBH66" s="22"/>
      <c r="HBI66" s="22"/>
      <c r="HBJ66" s="22"/>
      <c r="HBK66" s="22"/>
      <c r="HBL66" s="22"/>
      <c r="HBM66" s="22"/>
      <c r="HBN66" s="22"/>
      <c r="HBO66" s="22"/>
      <c r="HBP66" s="22"/>
      <c r="HBQ66" s="22"/>
      <c r="HBR66" s="22"/>
      <c r="HBS66" s="22"/>
      <c r="HBT66" s="22"/>
      <c r="HBU66" s="22"/>
      <c r="HBV66" s="22"/>
      <c r="HBW66" s="22"/>
      <c r="HBX66" s="22"/>
      <c r="HBY66" s="22"/>
      <c r="HBZ66" s="22"/>
      <c r="HCA66" s="22"/>
      <c r="HCB66" s="22"/>
      <c r="HCC66" s="22"/>
      <c r="HCD66" s="22"/>
      <c r="HCE66" s="22"/>
      <c r="HCF66" s="22"/>
      <c r="HCG66" s="22"/>
      <c r="HCH66" s="22"/>
      <c r="HCI66" s="22"/>
      <c r="HCJ66" s="22"/>
      <c r="HCK66" s="22"/>
      <c r="HCL66" s="22"/>
      <c r="HCM66" s="22"/>
      <c r="HCN66" s="22"/>
      <c r="HCO66" s="22"/>
      <c r="HCP66" s="22"/>
      <c r="HCQ66" s="22"/>
      <c r="HCR66" s="22"/>
      <c r="HCS66" s="22"/>
      <c r="HCT66" s="22"/>
      <c r="HCU66" s="22"/>
      <c r="HCV66" s="22"/>
      <c r="HCW66" s="22"/>
      <c r="HCX66" s="22"/>
      <c r="HCY66" s="22"/>
      <c r="HCZ66" s="22"/>
      <c r="HDA66" s="22"/>
      <c r="HDB66" s="22"/>
      <c r="HDC66" s="22"/>
      <c r="HDD66" s="22"/>
      <c r="HDE66" s="22"/>
      <c r="HDF66" s="22"/>
      <c r="HDG66" s="22"/>
      <c r="HDH66" s="22"/>
      <c r="HDI66" s="22"/>
      <c r="HDJ66" s="22"/>
      <c r="HDK66" s="22"/>
      <c r="HDL66" s="22"/>
      <c r="HDM66" s="22"/>
      <c r="HDN66" s="22"/>
      <c r="HDO66" s="22"/>
      <c r="HDP66" s="22"/>
      <c r="HDQ66" s="22"/>
      <c r="HDR66" s="22"/>
      <c r="HDS66" s="22"/>
      <c r="HDT66" s="22"/>
      <c r="HDU66" s="22"/>
      <c r="HDV66" s="22"/>
      <c r="HDW66" s="22"/>
      <c r="HDX66" s="22"/>
      <c r="HDY66" s="22"/>
      <c r="HDZ66" s="22"/>
      <c r="HEA66" s="22"/>
      <c r="HEB66" s="22"/>
      <c r="HEC66" s="22"/>
      <c r="HED66" s="22"/>
      <c r="HEE66" s="22"/>
      <c r="HEF66" s="22"/>
      <c r="HEG66" s="22"/>
      <c r="HEH66" s="22"/>
      <c r="HEI66" s="22"/>
      <c r="HEJ66" s="22"/>
      <c r="HEK66" s="22"/>
      <c r="HEL66" s="22"/>
      <c r="HEM66" s="22"/>
      <c r="HEN66" s="22"/>
      <c r="HEO66" s="22"/>
      <c r="HEP66" s="22"/>
      <c r="HEQ66" s="22"/>
      <c r="HER66" s="22"/>
      <c r="HES66" s="22"/>
      <c r="HET66" s="22"/>
      <c r="HEU66" s="22"/>
      <c r="HEV66" s="22"/>
      <c r="HEW66" s="22"/>
      <c r="HEX66" s="22"/>
      <c r="HEY66" s="22"/>
      <c r="HEZ66" s="22"/>
      <c r="HFA66" s="22"/>
      <c r="HFB66" s="22"/>
      <c r="HFC66" s="22"/>
      <c r="HFD66" s="22"/>
      <c r="HFE66" s="22"/>
      <c r="HFF66" s="22"/>
      <c r="HFG66" s="22"/>
      <c r="HFH66" s="22"/>
      <c r="HFI66" s="22"/>
      <c r="HFJ66" s="22"/>
      <c r="HFK66" s="22"/>
      <c r="HFL66" s="22"/>
      <c r="HFM66" s="22"/>
      <c r="HFN66" s="22"/>
      <c r="HFO66" s="22"/>
      <c r="HFP66" s="22"/>
      <c r="HFQ66" s="22"/>
      <c r="HFR66" s="22"/>
      <c r="HFS66" s="22"/>
      <c r="HFT66" s="22"/>
      <c r="HFU66" s="22"/>
      <c r="HFV66" s="22"/>
      <c r="HFW66" s="22"/>
      <c r="HFX66" s="22"/>
      <c r="HFY66" s="22"/>
      <c r="HFZ66" s="22"/>
      <c r="HGA66" s="22"/>
      <c r="HGB66" s="22"/>
      <c r="HGC66" s="22"/>
      <c r="HGD66" s="22"/>
      <c r="HGE66" s="22"/>
      <c r="HGF66" s="22"/>
      <c r="HGG66" s="22"/>
      <c r="HGH66" s="22"/>
      <c r="HGI66" s="22"/>
      <c r="HGJ66" s="22"/>
      <c r="HGK66" s="22"/>
      <c r="HGL66" s="22"/>
      <c r="HGM66" s="22"/>
      <c r="HGN66" s="22"/>
      <c r="HGO66" s="22"/>
      <c r="HGP66" s="22"/>
      <c r="HGQ66" s="22"/>
      <c r="HGR66" s="22"/>
      <c r="HGS66" s="22"/>
      <c r="HGT66" s="22"/>
      <c r="HGU66" s="22"/>
      <c r="HGV66" s="22"/>
      <c r="HGW66" s="22"/>
      <c r="HGX66" s="22"/>
      <c r="HGY66" s="22"/>
      <c r="HGZ66" s="22"/>
      <c r="HHA66" s="22"/>
      <c r="HHB66" s="22"/>
      <c r="HHC66" s="22"/>
      <c r="HHD66" s="22"/>
      <c r="HHE66" s="22"/>
      <c r="HHF66" s="22"/>
      <c r="HHG66" s="22"/>
      <c r="HHH66" s="22"/>
      <c r="HHI66" s="22"/>
      <c r="HHJ66" s="22"/>
      <c r="HHK66" s="22"/>
      <c r="HHL66" s="22"/>
      <c r="HHM66" s="22"/>
      <c r="HHN66" s="22"/>
      <c r="HHO66" s="22"/>
      <c r="HHP66" s="22"/>
      <c r="HHQ66" s="22"/>
      <c r="HHR66" s="22"/>
      <c r="HHS66" s="22"/>
      <c r="HHT66" s="22"/>
      <c r="HHU66" s="22"/>
      <c r="HHV66" s="22"/>
      <c r="HHW66" s="22"/>
      <c r="HHX66" s="22"/>
      <c r="HHY66" s="22"/>
      <c r="HHZ66" s="22"/>
      <c r="HIA66" s="22"/>
      <c r="HIB66" s="22"/>
      <c r="HIC66" s="22"/>
      <c r="HID66" s="22"/>
      <c r="HIE66" s="22"/>
      <c r="HIF66" s="22"/>
      <c r="HIG66" s="22"/>
      <c r="HIH66" s="22"/>
      <c r="HII66" s="22"/>
      <c r="HIJ66" s="22"/>
      <c r="HIK66" s="22"/>
      <c r="HIL66" s="22"/>
      <c r="HIM66" s="22"/>
      <c r="HIN66" s="22"/>
      <c r="HIO66" s="22"/>
      <c r="HIP66" s="22"/>
      <c r="HIQ66" s="22"/>
      <c r="HIR66" s="22"/>
      <c r="HIS66" s="22"/>
      <c r="HIT66" s="22"/>
      <c r="HIU66" s="22"/>
      <c r="HIV66" s="22"/>
      <c r="HIW66" s="22"/>
      <c r="HIX66" s="22"/>
      <c r="HIY66" s="22"/>
      <c r="HIZ66" s="22"/>
      <c r="HJA66" s="22"/>
      <c r="HJB66" s="22"/>
      <c r="HJC66" s="22"/>
      <c r="HJD66" s="22"/>
      <c r="HJE66" s="22"/>
      <c r="HJF66" s="22"/>
      <c r="HJG66" s="22"/>
      <c r="HJH66" s="22"/>
      <c r="HJI66" s="22"/>
      <c r="HJJ66" s="22"/>
      <c r="HJK66" s="22"/>
      <c r="HJL66" s="22"/>
      <c r="HJM66" s="22"/>
      <c r="HJN66" s="22"/>
      <c r="HJO66" s="22"/>
      <c r="HJP66" s="22"/>
      <c r="HJQ66" s="22"/>
      <c r="HJR66" s="22"/>
      <c r="HJS66" s="22"/>
      <c r="HJT66" s="22"/>
      <c r="HJU66" s="22"/>
      <c r="HJV66" s="22"/>
      <c r="HJW66" s="22"/>
      <c r="HJX66" s="22"/>
      <c r="HJY66" s="22"/>
      <c r="HJZ66" s="22"/>
      <c r="HKA66" s="22"/>
      <c r="HKB66" s="22"/>
      <c r="HKC66" s="22"/>
      <c r="HKD66" s="22"/>
      <c r="HKE66" s="22"/>
      <c r="HKF66" s="22"/>
      <c r="HKG66" s="22"/>
      <c r="HKH66" s="22"/>
      <c r="HKI66" s="22"/>
      <c r="HKJ66" s="22"/>
      <c r="HKK66" s="22"/>
      <c r="HKL66" s="22"/>
      <c r="HKM66" s="22"/>
      <c r="HKN66" s="22"/>
      <c r="HKO66" s="22"/>
      <c r="HKP66" s="22"/>
      <c r="HKQ66" s="22"/>
      <c r="HKR66" s="22"/>
      <c r="HKS66" s="22"/>
      <c r="HKT66" s="22"/>
      <c r="HKU66" s="22"/>
      <c r="HKV66" s="22"/>
      <c r="HKW66" s="22"/>
      <c r="HKX66" s="22"/>
      <c r="HKY66" s="22"/>
      <c r="HKZ66" s="22"/>
      <c r="HLA66" s="22"/>
      <c r="HLB66" s="22"/>
      <c r="HLC66" s="22"/>
      <c r="HLD66" s="22"/>
      <c r="HLE66" s="22"/>
      <c r="HLF66" s="22"/>
      <c r="HLG66" s="22"/>
      <c r="HLH66" s="22"/>
      <c r="HLI66" s="22"/>
      <c r="HLJ66" s="22"/>
      <c r="HLK66" s="22"/>
      <c r="HLL66" s="22"/>
      <c r="HLM66" s="22"/>
      <c r="HLN66" s="22"/>
      <c r="HLO66" s="22"/>
      <c r="HLP66" s="22"/>
      <c r="HLQ66" s="22"/>
      <c r="HLR66" s="22"/>
      <c r="HLS66" s="22"/>
      <c r="HLT66" s="22"/>
      <c r="HLU66" s="22"/>
      <c r="HLV66" s="22"/>
      <c r="HLW66" s="22"/>
      <c r="HLX66" s="22"/>
      <c r="HLY66" s="22"/>
      <c r="HLZ66" s="22"/>
      <c r="HMA66" s="22"/>
      <c r="HMB66" s="22"/>
      <c r="HMC66" s="22"/>
      <c r="HMD66" s="22"/>
      <c r="HME66" s="22"/>
      <c r="HMF66" s="22"/>
      <c r="HMG66" s="22"/>
      <c r="HMH66" s="22"/>
      <c r="HMI66" s="22"/>
      <c r="HMJ66" s="22"/>
      <c r="HMK66" s="22"/>
      <c r="HML66" s="22"/>
      <c r="HMM66" s="22"/>
      <c r="HMN66" s="22"/>
      <c r="HMO66" s="22"/>
      <c r="HMP66" s="22"/>
      <c r="HMQ66" s="22"/>
      <c r="HMR66" s="22"/>
      <c r="HMS66" s="22"/>
      <c r="HMT66" s="22"/>
      <c r="HMU66" s="22"/>
      <c r="HMV66" s="22"/>
      <c r="HMW66" s="22"/>
      <c r="HMX66" s="22"/>
      <c r="HMY66" s="22"/>
      <c r="HMZ66" s="22"/>
      <c r="HNA66" s="22"/>
      <c r="HNB66" s="22"/>
      <c r="HNC66" s="22"/>
      <c r="HND66" s="22"/>
      <c r="HNE66" s="22"/>
      <c r="HNF66" s="22"/>
      <c r="HNG66" s="22"/>
      <c r="HNH66" s="22"/>
      <c r="HNI66" s="22"/>
      <c r="HNJ66" s="22"/>
      <c r="HNK66" s="22"/>
      <c r="HNL66" s="22"/>
      <c r="HNM66" s="22"/>
      <c r="HNN66" s="22"/>
      <c r="HNO66" s="22"/>
      <c r="HNP66" s="22"/>
      <c r="HNQ66" s="22"/>
      <c r="HNR66" s="22"/>
      <c r="HNS66" s="22"/>
      <c r="HNT66" s="22"/>
      <c r="HNU66" s="22"/>
      <c r="HNV66" s="22"/>
      <c r="HNW66" s="22"/>
      <c r="HNX66" s="22"/>
      <c r="HNY66" s="22"/>
      <c r="HNZ66" s="22"/>
      <c r="HOA66" s="22"/>
      <c r="HOB66" s="22"/>
      <c r="HOC66" s="22"/>
      <c r="HOD66" s="22"/>
      <c r="HOE66" s="22"/>
      <c r="HOF66" s="22"/>
      <c r="HOG66" s="22"/>
      <c r="HOH66" s="22"/>
      <c r="HOI66" s="22"/>
      <c r="HOJ66" s="22"/>
      <c r="HOK66" s="22"/>
      <c r="HOL66" s="22"/>
      <c r="HOM66" s="22"/>
      <c r="HON66" s="22"/>
      <c r="HOO66" s="22"/>
      <c r="HOP66" s="22"/>
      <c r="HOQ66" s="22"/>
      <c r="HOR66" s="22"/>
      <c r="HOS66" s="22"/>
      <c r="HOT66" s="22"/>
      <c r="HOU66" s="22"/>
      <c r="HOV66" s="22"/>
      <c r="HOW66" s="22"/>
      <c r="HOX66" s="22"/>
      <c r="HOY66" s="22"/>
      <c r="HOZ66" s="22"/>
      <c r="HPA66" s="22"/>
      <c r="HPB66" s="22"/>
      <c r="HPC66" s="22"/>
      <c r="HPD66" s="22"/>
      <c r="HPE66" s="22"/>
      <c r="HPF66" s="22"/>
      <c r="HPG66" s="22"/>
      <c r="HPH66" s="22"/>
      <c r="HPI66" s="22"/>
      <c r="HPJ66" s="22"/>
      <c r="HPK66" s="22"/>
      <c r="HPL66" s="22"/>
      <c r="HPM66" s="22"/>
      <c r="HPN66" s="22"/>
      <c r="HPO66" s="22"/>
      <c r="HPP66" s="22"/>
      <c r="HPQ66" s="22"/>
      <c r="HPR66" s="22"/>
      <c r="HPS66" s="22"/>
      <c r="HPT66" s="22"/>
      <c r="HPU66" s="22"/>
      <c r="HPV66" s="22"/>
      <c r="HPW66" s="22"/>
      <c r="HPX66" s="22"/>
      <c r="HPY66" s="22"/>
      <c r="HPZ66" s="22"/>
      <c r="HQA66" s="22"/>
      <c r="HQB66" s="22"/>
      <c r="HQC66" s="22"/>
      <c r="HQD66" s="22"/>
      <c r="HQE66" s="22"/>
      <c r="HQF66" s="22"/>
      <c r="HQG66" s="22"/>
      <c r="HQH66" s="22"/>
      <c r="HQI66" s="22"/>
      <c r="HQJ66" s="22"/>
      <c r="HQK66" s="22"/>
      <c r="HQL66" s="22"/>
      <c r="HQM66" s="22"/>
      <c r="HQN66" s="22"/>
      <c r="HQO66" s="22"/>
      <c r="HQP66" s="22"/>
      <c r="HQQ66" s="22"/>
      <c r="HQR66" s="22"/>
      <c r="HQS66" s="22"/>
      <c r="HQT66" s="22"/>
      <c r="HQU66" s="22"/>
      <c r="HQV66" s="22"/>
      <c r="HQW66" s="22"/>
      <c r="HQX66" s="22"/>
      <c r="HQY66" s="22"/>
      <c r="HQZ66" s="22"/>
      <c r="HRA66" s="22"/>
      <c r="HRB66" s="22"/>
      <c r="HRC66" s="22"/>
      <c r="HRD66" s="22"/>
      <c r="HRE66" s="22"/>
      <c r="HRF66" s="22"/>
      <c r="HRG66" s="22"/>
      <c r="HRH66" s="22"/>
      <c r="HRI66" s="22"/>
      <c r="HRJ66" s="22"/>
      <c r="HRK66" s="22"/>
      <c r="HRL66" s="22"/>
      <c r="HRM66" s="22"/>
      <c r="HRN66" s="22"/>
      <c r="HRO66" s="22"/>
      <c r="HRP66" s="22"/>
      <c r="HRQ66" s="22"/>
      <c r="HRR66" s="22"/>
      <c r="HRS66" s="22"/>
      <c r="HRT66" s="22"/>
      <c r="HRU66" s="22"/>
      <c r="HRV66" s="22"/>
      <c r="HRW66" s="22"/>
      <c r="HRX66" s="22"/>
      <c r="HRY66" s="22"/>
      <c r="HRZ66" s="22"/>
      <c r="HSA66" s="22"/>
      <c r="HSB66" s="22"/>
      <c r="HSC66" s="22"/>
      <c r="HSD66" s="22"/>
      <c r="HSE66" s="22"/>
      <c r="HSF66" s="22"/>
      <c r="HSG66" s="22"/>
      <c r="HSH66" s="22"/>
      <c r="HSI66" s="22"/>
      <c r="HSJ66" s="22"/>
      <c r="HSK66" s="22"/>
      <c r="HSL66" s="22"/>
      <c r="HSM66" s="22"/>
      <c r="HSN66" s="22"/>
      <c r="HSO66" s="22"/>
      <c r="HSP66" s="22"/>
      <c r="HSQ66" s="22"/>
      <c r="HSR66" s="22"/>
      <c r="HSS66" s="22"/>
      <c r="HST66" s="22"/>
      <c r="HSU66" s="22"/>
      <c r="HSV66" s="22"/>
      <c r="HSW66" s="22"/>
      <c r="HSX66" s="22"/>
      <c r="HSY66" s="22"/>
      <c r="HSZ66" s="22"/>
      <c r="HTA66" s="22"/>
      <c r="HTB66" s="22"/>
      <c r="HTC66" s="22"/>
      <c r="HTD66" s="22"/>
      <c r="HTE66" s="22"/>
      <c r="HTF66" s="22"/>
      <c r="HTG66" s="22"/>
      <c r="HTH66" s="22"/>
      <c r="HTI66" s="22"/>
      <c r="HTJ66" s="22"/>
      <c r="HTK66" s="22"/>
      <c r="HTL66" s="22"/>
      <c r="HTM66" s="22"/>
      <c r="HTN66" s="22"/>
      <c r="HTO66" s="22"/>
      <c r="HTP66" s="22"/>
      <c r="HTQ66" s="22"/>
      <c r="HTR66" s="22"/>
      <c r="HTS66" s="22"/>
      <c r="HTT66" s="22"/>
      <c r="HTU66" s="22"/>
      <c r="HTV66" s="22"/>
      <c r="HTW66" s="22"/>
      <c r="HTX66" s="22"/>
      <c r="HTY66" s="22"/>
      <c r="HTZ66" s="22"/>
      <c r="HUA66" s="22"/>
      <c r="HUB66" s="22"/>
      <c r="HUC66" s="22"/>
      <c r="HUD66" s="22"/>
      <c r="HUE66" s="22"/>
      <c r="HUF66" s="22"/>
      <c r="HUG66" s="22"/>
      <c r="HUH66" s="22"/>
      <c r="HUI66" s="22"/>
      <c r="HUJ66" s="22"/>
      <c r="HUK66" s="22"/>
      <c r="HUL66" s="22"/>
      <c r="HUM66" s="22"/>
      <c r="HUN66" s="22"/>
      <c r="HUO66" s="22"/>
      <c r="HUP66" s="22"/>
      <c r="HUQ66" s="22"/>
      <c r="HUR66" s="22"/>
      <c r="HUS66" s="22"/>
      <c r="HUT66" s="22"/>
      <c r="HUU66" s="22"/>
      <c r="HUV66" s="22"/>
      <c r="HUW66" s="22"/>
      <c r="HUX66" s="22"/>
      <c r="HUY66" s="22"/>
      <c r="HUZ66" s="22"/>
      <c r="HVA66" s="22"/>
      <c r="HVB66" s="22"/>
      <c r="HVC66" s="22"/>
      <c r="HVD66" s="22"/>
      <c r="HVE66" s="22"/>
      <c r="HVF66" s="22"/>
      <c r="HVG66" s="22"/>
      <c r="HVH66" s="22"/>
      <c r="HVI66" s="22"/>
      <c r="HVJ66" s="22"/>
      <c r="HVK66" s="22"/>
      <c r="HVL66" s="22"/>
      <c r="HVM66" s="22"/>
      <c r="HVN66" s="22"/>
      <c r="HVO66" s="22"/>
      <c r="HVP66" s="22"/>
      <c r="HVQ66" s="22"/>
      <c r="HVR66" s="22"/>
      <c r="HVS66" s="22"/>
      <c r="HVT66" s="22"/>
      <c r="HVU66" s="22"/>
      <c r="HVV66" s="22"/>
      <c r="HVW66" s="22"/>
      <c r="HVX66" s="22"/>
      <c r="HVY66" s="22"/>
      <c r="HVZ66" s="22"/>
      <c r="HWA66" s="22"/>
      <c r="HWB66" s="22"/>
      <c r="HWC66" s="22"/>
      <c r="HWD66" s="22"/>
      <c r="HWE66" s="22"/>
      <c r="HWF66" s="22"/>
      <c r="HWG66" s="22"/>
      <c r="HWH66" s="22"/>
      <c r="HWI66" s="22"/>
      <c r="HWJ66" s="22"/>
      <c r="HWK66" s="22"/>
      <c r="HWL66" s="22"/>
      <c r="HWM66" s="22"/>
      <c r="HWN66" s="22"/>
      <c r="HWO66" s="22"/>
      <c r="HWP66" s="22"/>
      <c r="HWQ66" s="22"/>
      <c r="HWR66" s="22"/>
      <c r="HWS66" s="22"/>
      <c r="HWT66" s="22"/>
      <c r="HWU66" s="22"/>
      <c r="HWV66" s="22"/>
      <c r="HWW66" s="22"/>
      <c r="HWX66" s="22"/>
      <c r="HWY66" s="22"/>
      <c r="HWZ66" s="22"/>
      <c r="HXA66" s="22"/>
      <c r="HXB66" s="22"/>
      <c r="HXC66" s="22"/>
      <c r="HXD66" s="22"/>
      <c r="HXE66" s="22"/>
      <c r="HXF66" s="22"/>
      <c r="HXG66" s="22"/>
      <c r="HXH66" s="22"/>
      <c r="HXI66" s="22"/>
      <c r="HXJ66" s="22"/>
      <c r="HXK66" s="22"/>
      <c r="HXL66" s="22"/>
      <c r="HXM66" s="22"/>
      <c r="HXN66" s="22"/>
      <c r="HXO66" s="22"/>
      <c r="HXP66" s="22"/>
      <c r="HXQ66" s="22"/>
      <c r="HXR66" s="22"/>
      <c r="HXS66" s="22"/>
      <c r="HXT66" s="22"/>
      <c r="HXU66" s="22"/>
      <c r="HXV66" s="22"/>
      <c r="HXW66" s="22"/>
      <c r="HXX66" s="22"/>
      <c r="HXY66" s="22"/>
      <c r="HXZ66" s="22"/>
      <c r="HYA66" s="22"/>
      <c r="HYB66" s="22"/>
      <c r="HYC66" s="22"/>
      <c r="HYD66" s="22"/>
      <c r="HYE66" s="22"/>
      <c r="HYF66" s="22"/>
      <c r="HYG66" s="22"/>
      <c r="HYH66" s="22"/>
      <c r="HYI66" s="22"/>
      <c r="HYJ66" s="22"/>
      <c r="HYK66" s="22"/>
      <c r="HYL66" s="22"/>
      <c r="HYM66" s="22"/>
      <c r="HYN66" s="22"/>
      <c r="HYO66" s="22"/>
      <c r="HYP66" s="22"/>
      <c r="HYQ66" s="22"/>
      <c r="HYR66" s="22"/>
      <c r="HYS66" s="22"/>
      <c r="HYT66" s="22"/>
      <c r="HYU66" s="22"/>
      <c r="HYV66" s="22"/>
      <c r="HYW66" s="22"/>
      <c r="HYX66" s="22"/>
      <c r="HYY66" s="22"/>
      <c r="HYZ66" s="22"/>
      <c r="HZA66" s="22"/>
      <c r="HZB66" s="22"/>
      <c r="HZC66" s="22"/>
      <c r="HZD66" s="22"/>
      <c r="HZE66" s="22"/>
      <c r="HZF66" s="22"/>
      <c r="HZG66" s="22"/>
      <c r="HZH66" s="22"/>
      <c r="HZI66" s="22"/>
      <c r="HZJ66" s="22"/>
      <c r="HZK66" s="22"/>
      <c r="HZL66" s="22"/>
      <c r="HZM66" s="22"/>
      <c r="HZN66" s="22"/>
      <c r="HZO66" s="22"/>
      <c r="HZP66" s="22"/>
      <c r="HZQ66" s="22"/>
      <c r="HZR66" s="22"/>
      <c r="HZS66" s="22"/>
      <c r="HZT66" s="22"/>
      <c r="HZU66" s="22"/>
      <c r="HZV66" s="22"/>
      <c r="HZW66" s="22"/>
      <c r="HZX66" s="22"/>
      <c r="HZY66" s="22"/>
      <c r="HZZ66" s="22"/>
      <c r="IAA66" s="22"/>
      <c r="IAB66" s="22"/>
      <c r="IAC66" s="22"/>
      <c r="IAD66" s="22"/>
      <c r="IAE66" s="22"/>
      <c r="IAF66" s="22"/>
      <c r="IAG66" s="22"/>
      <c r="IAH66" s="22"/>
      <c r="IAI66" s="22"/>
      <c r="IAJ66" s="22"/>
      <c r="IAK66" s="22"/>
      <c r="IAL66" s="22"/>
      <c r="IAM66" s="22"/>
      <c r="IAN66" s="22"/>
      <c r="IAO66" s="22"/>
      <c r="IAP66" s="22"/>
      <c r="IAQ66" s="22"/>
      <c r="IAR66" s="22"/>
      <c r="IAS66" s="22"/>
      <c r="IAT66" s="22"/>
      <c r="IAU66" s="22"/>
      <c r="IAV66" s="22"/>
      <c r="IAW66" s="22"/>
      <c r="IAX66" s="22"/>
      <c r="IAY66" s="22"/>
      <c r="IAZ66" s="22"/>
      <c r="IBA66" s="22"/>
      <c r="IBB66" s="22"/>
      <c r="IBC66" s="22"/>
      <c r="IBD66" s="22"/>
      <c r="IBE66" s="22"/>
      <c r="IBF66" s="22"/>
      <c r="IBG66" s="22"/>
      <c r="IBH66" s="22"/>
      <c r="IBI66" s="22"/>
      <c r="IBJ66" s="22"/>
      <c r="IBK66" s="22"/>
      <c r="IBL66" s="22"/>
      <c r="IBM66" s="22"/>
      <c r="IBN66" s="22"/>
      <c r="IBO66" s="22"/>
      <c r="IBP66" s="22"/>
      <c r="IBQ66" s="22"/>
      <c r="IBR66" s="22"/>
      <c r="IBS66" s="22"/>
      <c r="IBT66" s="22"/>
      <c r="IBU66" s="22"/>
      <c r="IBV66" s="22"/>
      <c r="IBW66" s="22"/>
      <c r="IBX66" s="22"/>
      <c r="IBY66" s="22"/>
      <c r="IBZ66" s="22"/>
      <c r="ICA66" s="22"/>
      <c r="ICB66" s="22"/>
      <c r="ICC66" s="22"/>
      <c r="ICD66" s="22"/>
      <c r="ICE66" s="22"/>
      <c r="ICF66" s="22"/>
      <c r="ICG66" s="22"/>
      <c r="ICH66" s="22"/>
      <c r="ICI66" s="22"/>
      <c r="ICJ66" s="22"/>
      <c r="ICK66" s="22"/>
      <c r="ICL66" s="22"/>
      <c r="ICM66" s="22"/>
      <c r="ICN66" s="22"/>
      <c r="ICO66" s="22"/>
      <c r="ICP66" s="22"/>
      <c r="ICQ66" s="22"/>
      <c r="ICR66" s="22"/>
      <c r="ICS66" s="22"/>
      <c r="ICT66" s="22"/>
      <c r="ICU66" s="22"/>
      <c r="ICV66" s="22"/>
      <c r="ICW66" s="22"/>
      <c r="ICX66" s="22"/>
      <c r="ICY66" s="22"/>
      <c r="ICZ66" s="22"/>
      <c r="IDA66" s="22"/>
      <c r="IDB66" s="22"/>
      <c r="IDC66" s="22"/>
      <c r="IDD66" s="22"/>
      <c r="IDE66" s="22"/>
      <c r="IDF66" s="22"/>
      <c r="IDG66" s="22"/>
      <c r="IDH66" s="22"/>
      <c r="IDI66" s="22"/>
      <c r="IDJ66" s="22"/>
      <c r="IDK66" s="22"/>
      <c r="IDL66" s="22"/>
      <c r="IDM66" s="22"/>
      <c r="IDN66" s="22"/>
      <c r="IDO66" s="22"/>
      <c r="IDP66" s="22"/>
      <c r="IDQ66" s="22"/>
      <c r="IDR66" s="22"/>
      <c r="IDS66" s="22"/>
      <c r="IDT66" s="22"/>
      <c r="IDU66" s="22"/>
      <c r="IDV66" s="22"/>
      <c r="IDW66" s="22"/>
      <c r="IDX66" s="22"/>
      <c r="IDY66" s="22"/>
      <c r="IDZ66" s="22"/>
      <c r="IEA66" s="22"/>
      <c r="IEB66" s="22"/>
      <c r="IEC66" s="22"/>
      <c r="IED66" s="22"/>
      <c r="IEE66" s="22"/>
      <c r="IEF66" s="22"/>
      <c r="IEG66" s="22"/>
      <c r="IEH66" s="22"/>
      <c r="IEI66" s="22"/>
      <c r="IEJ66" s="22"/>
      <c r="IEK66" s="22"/>
      <c r="IEL66" s="22"/>
      <c r="IEM66" s="22"/>
      <c r="IEN66" s="22"/>
      <c r="IEO66" s="22"/>
      <c r="IEP66" s="22"/>
      <c r="IEQ66" s="22"/>
      <c r="IER66" s="22"/>
      <c r="IES66" s="22"/>
      <c r="IET66" s="22"/>
      <c r="IEU66" s="22"/>
      <c r="IEV66" s="22"/>
      <c r="IEW66" s="22"/>
      <c r="IEX66" s="22"/>
      <c r="IEY66" s="22"/>
      <c r="IEZ66" s="22"/>
      <c r="IFA66" s="22"/>
      <c r="IFB66" s="22"/>
      <c r="IFC66" s="22"/>
      <c r="IFD66" s="22"/>
      <c r="IFE66" s="22"/>
      <c r="IFF66" s="22"/>
      <c r="IFG66" s="22"/>
      <c r="IFH66" s="22"/>
      <c r="IFI66" s="22"/>
      <c r="IFJ66" s="22"/>
      <c r="IFK66" s="22"/>
      <c r="IFL66" s="22"/>
      <c r="IFM66" s="22"/>
      <c r="IFN66" s="22"/>
      <c r="IFO66" s="22"/>
      <c r="IFP66" s="22"/>
      <c r="IFQ66" s="22"/>
      <c r="IFR66" s="22"/>
      <c r="IFS66" s="22"/>
      <c r="IFT66" s="22"/>
      <c r="IFU66" s="22"/>
      <c r="IFV66" s="22"/>
      <c r="IFW66" s="22"/>
      <c r="IFX66" s="22"/>
      <c r="IFY66" s="22"/>
      <c r="IFZ66" s="22"/>
      <c r="IGA66" s="22"/>
      <c r="IGB66" s="22"/>
      <c r="IGC66" s="22"/>
      <c r="IGD66" s="22"/>
      <c r="IGE66" s="22"/>
      <c r="IGF66" s="22"/>
      <c r="IGG66" s="22"/>
      <c r="IGH66" s="22"/>
      <c r="IGI66" s="22"/>
      <c r="IGJ66" s="22"/>
      <c r="IGK66" s="22"/>
      <c r="IGL66" s="22"/>
      <c r="IGM66" s="22"/>
      <c r="IGN66" s="22"/>
      <c r="IGO66" s="22"/>
      <c r="IGP66" s="22"/>
      <c r="IGQ66" s="22"/>
      <c r="IGR66" s="22"/>
      <c r="IGS66" s="22"/>
      <c r="IGT66" s="22"/>
      <c r="IGU66" s="22"/>
      <c r="IGV66" s="22"/>
      <c r="IGW66" s="22"/>
      <c r="IGX66" s="22"/>
      <c r="IGY66" s="22"/>
      <c r="IGZ66" s="22"/>
      <c r="IHA66" s="22"/>
      <c r="IHB66" s="22"/>
      <c r="IHC66" s="22"/>
      <c r="IHD66" s="22"/>
      <c r="IHE66" s="22"/>
      <c r="IHF66" s="22"/>
      <c r="IHG66" s="22"/>
      <c r="IHH66" s="22"/>
      <c r="IHI66" s="22"/>
      <c r="IHJ66" s="22"/>
      <c r="IHK66" s="22"/>
      <c r="IHL66" s="22"/>
      <c r="IHM66" s="22"/>
      <c r="IHN66" s="22"/>
      <c r="IHO66" s="22"/>
      <c r="IHP66" s="22"/>
      <c r="IHQ66" s="22"/>
      <c r="IHR66" s="22"/>
      <c r="IHS66" s="22"/>
      <c r="IHT66" s="22"/>
      <c r="IHU66" s="22"/>
      <c r="IHV66" s="22"/>
      <c r="IHW66" s="22"/>
      <c r="IHX66" s="22"/>
      <c r="IHY66" s="22"/>
      <c r="IHZ66" s="22"/>
      <c r="IIA66" s="22"/>
      <c r="IIB66" s="22"/>
      <c r="IIC66" s="22"/>
      <c r="IID66" s="22"/>
      <c r="IIE66" s="22"/>
      <c r="IIF66" s="22"/>
      <c r="IIG66" s="22"/>
      <c r="IIH66" s="22"/>
      <c r="III66" s="22"/>
      <c r="IIJ66" s="22"/>
      <c r="IIK66" s="22"/>
      <c r="IIL66" s="22"/>
      <c r="IIM66" s="22"/>
      <c r="IIN66" s="22"/>
      <c r="IIO66" s="22"/>
      <c r="IIP66" s="22"/>
      <c r="IIQ66" s="22"/>
      <c r="IIR66" s="22"/>
      <c r="IIS66" s="22"/>
      <c r="IIT66" s="22"/>
      <c r="IIU66" s="22"/>
      <c r="IIV66" s="22"/>
      <c r="IIW66" s="22"/>
      <c r="IIX66" s="22"/>
      <c r="IIY66" s="22"/>
      <c r="IIZ66" s="22"/>
      <c r="IJA66" s="22"/>
      <c r="IJB66" s="22"/>
      <c r="IJC66" s="22"/>
      <c r="IJD66" s="22"/>
      <c r="IJE66" s="22"/>
      <c r="IJF66" s="22"/>
      <c r="IJG66" s="22"/>
      <c r="IJH66" s="22"/>
      <c r="IJI66" s="22"/>
      <c r="IJJ66" s="22"/>
      <c r="IJK66" s="22"/>
      <c r="IJL66" s="22"/>
      <c r="IJM66" s="22"/>
      <c r="IJN66" s="22"/>
      <c r="IJO66" s="22"/>
      <c r="IJP66" s="22"/>
      <c r="IJQ66" s="22"/>
      <c r="IJR66" s="22"/>
      <c r="IJS66" s="22"/>
      <c r="IJT66" s="22"/>
      <c r="IJU66" s="22"/>
      <c r="IJV66" s="22"/>
      <c r="IJW66" s="22"/>
      <c r="IJX66" s="22"/>
      <c r="IJY66" s="22"/>
      <c r="IJZ66" s="22"/>
      <c r="IKA66" s="22"/>
      <c r="IKB66" s="22"/>
      <c r="IKC66" s="22"/>
      <c r="IKD66" s="22"/>
      <c r="IKE66" s="22"/>
      <c r="IKF66" s="22"/>
      <c r="IKG66" s="22"/>
      <c r="IKH66" s="22"/>
      <c r="IKI66" s="22"/>
      <c r="IKJ66" s="22"/>
      <c r="IKK66" s="22"/>
      <c r="IKL66" s="22"/>
      <c r="IKM66" s="22"/>
      <c r="IKN66" s="22"/>
      <c r="IKO66" s="22"/>
      <c r="IKP66" s="22"/>
      <c r="IKQ66" s="22"/>
      <c r="IKR66" s="22"/>
      <c r="IKS66" s="22"/>
      <c r="IKT66" s="22"/>
      <c r="IKU66" s="22"/>
      <c r="IKV66" s="22"/>
      <c r="IKW66" s="22"/>
      <c r="IKX66" s="22"/>
      <c r="IKY66" s="22"/>
      <c r="IKZ66" s="22"/>
      <c r="ILA66" s="22"/>
      <c r="ILB66" s="22"/>
      <c r="ILC66" s="22"/>
      <c r="ILD66" s="22"/>
      <c r="ILE66" s="22"/>
      <c r="ILF66" s="22"/>
      <c r="ILG66" s="22"/>
      <c r="ILH66" s="22"/>
      <c r="ILI66" s="22"/>
      <c r="ILJ66" s="22"/>
      <c r="ILK66" s="22"/>
      <c r="ILL66" s="22"/>
      <c r="ILM66" s="22"/>
      <c r="ILN66" s="22"/>
      <c r="ILO66" s="22"/>
      <c r="ILP66" s="22"/>
      <c r="ILQ66" s="22"/>
      <c r="ILR66" s="22"/>
      <c r="ILS66" s="22"/>
      <c r="ILT66" s="22"/>
      <c r="ILU66" s="22"/>
      <c r="ILV66" s="22"/>
      <c r="ILW66" s="22"/>
      <c r="ILX66" s="22"/>
      <c r="ILY66" s="22"/>
      <c r="ILZ66" s="22"/>
      <c r="IMA66" s="22"/>
      <c r="IMB66" s="22"/>
      <c r="IMC66" s="22"/>
      <c r="IMD66" s="22"/>
      <c r="IME66" s="22"/>
      <c r="IMF66" s="22"/>
      <c r="IMG66" s="22"/>
      <c r="IMH66" s="22"/>
      <c r="IMI66" s="22"/>
      <c r="IMJ66" s="22"/>
      <c r="IMK66" s="22"/>
      <c r="IML66" s="22"/>
      <c r="IMM66" s="22"/>
      <c r="IMN66" s="22"/>
      <c r="IMO66" s="22"/>
      <c r="IMP66" s="22"/>
      <c r="IMQ66" s="22"/>
      <c r="IMR66" s="22"/>
      <c r="IMS66" s="22"/>
      <c r="IMT66" s="22"/>
      <c r="IMU66" s="22"/>
      <c r="IMV66" s="22"/>
      <c r="IMW66" s="22"/>
      <c r="IMX66" s="22"/>
      <c r="IMY66" s="22"/>
      <c r="IMZ66" s="22"/>
      <c r="INA66" s="22"/>
      <c r="INB66" s="22"/>
      <c r="INC66" s="22"/>
      <c r="IND66" s="22"/>
      <c r="INE66" s="22"/>
      <c r="INF66" s="22"/>
      <c r="ING66" s="22"/>
      <c r="INH66" s="22"/>
      <c r="INI66" s="22"/>
      <c r="INJ66" s="22"/>
      <c r="INK66" s="22"/>
      <c r="INL66" s="22"/>
      <c r="INM66" s="22"/>
      <c r="INN66" s="22"/>
      <c r="INO66" s="22"/>
      <c r="INP66" s="22"/>
      <c r="INQ66" s="22"/>
      <c r="INR66" s="22"/>
      <c r="INS66" s="22"/>
      <c r="INT66" s="22"/>
      <c r="INU66" s="22"/>
      <c r="INV66" s="22"/>
      <c r="INW66" s="22"/>
      <c r="INX66" s="22"/>
      <c r="INY66" s="22"/>
      <c r="INZ66" s="22"/>
      <c r="IOA66" s="22"/>
      <c r="IOB66" s="22"/>
      <c r="IOC66" s="22"/>
      <c r="IOD66" s="22"/>
      <c r="IOE66" s="22"/>
      <c r="IOF66" s="22"/>
      <c r="IOG66" s="22"/>
      <c r="IOH66" s="22"/>
      <c r="IOI66" s="22"/>
      <c r="IOJ66" s="22"/>
      <c r="IOK66" s="22"/>
      <c r="IOL66" s="22"/>
      <c r="IOM66" s="22"/>
      <c r="ION66" s="22"/>
      <c r="IOO66" s="22"/>
      <c r="IOP66" s="22"/>
      <c r="IOQ66" s="22"/>
      <c r="IOR66" s="22"/>
      <c r="IOS66" s="22"/>
      <c r="IOT66" s="22"/>
      <c r="IOU66" s="22"/>
      <c r="IOV66" s="22"/>
      <c r="IOW66" s="22"/>
      <c r="IOX66" s="22"/>
      <c r="IOY66" s="22"/>
      <c r="IOZ66" s="22"/>
      <c r="IPA66" s="22"/>
      <c r="IPB66" s="22"/>
      <c r="IPC66" s="22"/>
      <c r="IPD66" s="22"/>
      <c r="IPE66" s="22"/>
      <c r="IPF66" s="22"/>
      <c r="IPG66" s="22"/>
      <c r="IPH66" s="22"/>
      <c r="IPI66" s="22"/>
      <c r="IPJ66" s="22"/>
      <c r="IPK66" s="22"/>
      <c r="IPL66" s="22"/>
      <c r="IPM66" s="22"/>
      <c r="IPN66" s="22"/>
      <c r="IPO66" s="22"/>
      <c r="IPP66" s="22"/>
      <c r="IPQ66" s="22"/>
      <c r="IPR66" s="22"/>
      <c r="IPS66" s="22"/>
      <c r="IPT66" s="22"/>
      <c r="IPU66" s="22"/>
      <c r="IPV66" s="22"/>
      <c r="IPW66" s="22"/>
      <c r="IPX66" s="22"/>
      <c r="IPY66" s="22"/>
      <c r="IPZ66" s="22"/>
      <c r="IQA66" s="22"/>
      <c r="IQB66" s="22"/>
      <c r="IQC66" s="22"/>
      <c r="IQD66" s="22"/>
      <c r="IQE66" s="22"/>
      <c r="IQF66" s="22"/>
      <c r="IQG66" s="22"/>
      <c r="IQH66" s="22"/>
      <c r="IQI66" s="22"/>
      <c r="IQJ66" s="22"/>
      <c r="IQK66" s="22"/>
      <c r="IQL66" s="22"/>
      <c r="IQM66" s="22"/>
      <c r="IQN66" s="22"/>
      <c r="IQO66" s="22"/>
      <c r="IQP66" s="22"/>
      <c r="IQQ66" s="22"/>
      <c r="IQR66" s="22"/>
      <c r="IQS66" s="22"/>
      <c r="IQT66" s="22"/>
      <c r="IQU66" s="22"/>
      <c r="IQV66" s="22"/>
      <c r="IQW66" s="22"/>
      <c r="IQX66" s="22"/>
      <c r="IQY66" s="22"/>
      <c r="IQZ66" s="22"/>
      <c r="IRA66" s="22"/>
      <c r="IRB66" s="22"/>
      <c r="IRC66" s="22"/>
      <c r="IRD66" s="22"/>
      <c r="IRE66" s="22"/>
      <c r="IRF66" s="22"/>
      <c r="IRG66" s="22"/>
      <c r="IRH66" s="22"/>
      <c r="IRI66" s="22"/>
      <c r="IRJ66" s="22"/>
      <c r="IRK66" s="22"/>
      <c r="IRL66" s="22"/>
      <c r="IRM66" s="22"/>
      <c r="IRN66" s="22"/>
      <c r="IRO66" s="22"/>
      <c r="IRP66" s="22"/>
      <c r="IRQ66" s="22"/>
      <c r="IRR66" s="22"/>
      <c r="IRS66" s="22"/>
      <c r="IRT66" s="22"/>
      <c r="IRU66" s="22"/>
      <c r="IRV66" s="22"/>
      <c r="IRW66" s="22"/>
      <c r="IRX66" s="22"/>
      <c r="IRY66" s="22"/>
      <c r="IRZ66" s="22"/>
      <c r="ISA66" s="22"/>
      <c r="ISB66" s="22"/>
      <c r="ISC66" s="22"/>
      <c r="ISD66" s="22"/>
      <c r="ISE66" s="22"/>
      <c r="ISF66" s="22"/>
      <c r="ISG66" s="22"/>
      <c r="ISH66" s="22"/>
      <c r="ISI66" s="22"/>
      <c r="ISJ66" s="22"/>
      <c r="ISK66" s="22"/>
      <c r="ISL66" s="22"/>
      <c r="ISM66" s="22"/>
      <c r="ISN66" s="22"/>
      <c r="ISO66" s="22"/>
      <c r="ISP66" s="22"/>
      <c r="ISQ66" s="22"/>
      <c r="ISR66" s="22"/>
      <c r="ISS66" s="22"/>
      <c r="IST66" s="22"/>
      <c r="ISU66" s="22"/>
      <c r="ISV66" s="22"/>
      <c r="ISW66" s="22"/>
      <c r="ISX66" s="22"/>
      <c r="ISY66" s="22"/>
      <c r="ISZ66" s="22"/>
      <c r="ITA66" s="22"/>
      <c r="ITB66" s="22"/>
      <c r="ITC66" s="22"/>
      <c r="ITD66" s="22"/>
      <c r="ITE66" s="22"/>
      <c r="ITF66" s="22"/>
      <c r="ITG66" s="22"/>
      <c r="ITH66" s="22"/>
      <c r="ITI66" s="22"/>
      <c r="ITJ66" s="22"/>
      <c r="ITK66" s="22"/>
      <c r="ITL66" s="22"/>
      <c r="ITM66" s="22"/>
      <c r="ITN66" s="22"/>
      <c r="ITO66" s="22"/>
      <c r="ITP66" s="22"/>
      <c r="ITQ66" s="22"/>
      <c r="ITR66" s="22"/>
      <c r="ITS66" s="22"/>
      <c r="ITT66" s="22"/>
      <c r="ITU66" s="22"/>
      <c r="ITV66" s="22"/>
      <c r="ITW66" s="22"/>
      <c r="ITX66" s="22"/>
      <c r="ITY66" s="22"/>
      <c r="ITZ66" s="22"/>
      <c r="IUA66" s="22"/>
      <c r="IUB66" s="22"/>
      <c r="IUC66" s="22"/>
      <c r="IUD66" s="22"/>
      <c r="IUE66" s="22"/>
      <c r="IUF66" s="22"/>
      <c r="IUG66" s="22"/>
      <c r="IUH66" s="22"/>
      <c r="IUI66" s="22"/>
      <c r="IUJ66" s="22"/>
      <c r="IUK66" s="22"/>
      <c r="IUL66" s="22"/>
      <c r="IUM66" s="22"/>
      <c r="IUN66" s="22"/>
      <c r="IUO66" s="22"/>
      <c r="IUP66" s="22"/>
      <c r="IUQ66" s="22"/>
      <c r="IUR66" s="22"/>
      <c r="IUS66" s="22"/>
      <c r="IUT66" s="22"/>
      <c r="IUU66" s="22"/>
      <c r="IUV66" s="22"/>
      <c r="IUW66" s="22"/>
      <c r="IUX66" s="22"/>
      <c r="IUY66" s="22"/>
      <c r="IUZ66" s="22"/>
      <c r="IVA66" s="22"/>
      <c r="IVB66" s="22"/>
      <c r="IVC66" s="22"/>
      <c r="IVD66" s="22"/>
      <c r="IVE66" s="22"/>
      <c r="IVF66" s="22"/>
      <c r="IVG66" s="22"/>
      <c r="IVH66" s="22"/>
      <c r="IVI66" s="22"/>
      <c r="IVJ66" s="22"/>
      <c r="IVK66" s="22"/>
      <c r="IVL66" s="22"/>
      <c r="IVM66" s="22"/>
      <c r="IVN66" s="22"/>
      <c r="IVO66" s="22"/>
      <c r="IVP66" s="22"/>
      <c r="IVQ66" s="22"/>
      <c r="IVR66" s="22"/>
      <c r="IVS66" s="22"/>
      <c r="IVT66" s="22"/>
      <c r="IVU66" s="22"/>
      <c r="IVV66" s="22"/>
      <c r="IVW66" s="22"/>
      <c r="IVX66" s="22"/>
      <c r="IVY66" s="22"/>
      <c r="IVZ66" s="22"/>
      <c r="IWA66" s="22"/>
      <c r="IWB66" s="22"/>
      <c r="IWC66" s="22"/>
      <c r="IWD66" s="22"/>
      <c r="IWE66" s="22"/>
      <c r="IWF66" s="22"/>
      <c r="IWG66" s="22"/>
      <c r="IWH66" s="22"/>
      <c r="IWI66" s="22"/>
      <c r="IWJ66" s="22"/>
      <c r="IWK66" s="22"/>
      <c r="IWL66" s="22"/>
      <c r="IWM66" s="22"/>
      <c r="IWN66" s="22"/>
      <c r="IWO66" s="22"/>
      <c r="IWP66" s="22"/>
      <c r="IWQ66" s="22"/>
      <c r="IWR66" s="22"/>
      <c r="IWS66" s="22"/>
      <c r="IWT66" s="22"/>
      <c r="IWU66" s="22"/>
      <c r="IWV66" s="22"/>
      <c r="IWW66" s="22"/>
      <c r="IWX66" s="22"/>
      <c r="IWY66" s="22"/>
      <c r="IWZ66" s="22"/>
      <c r="IXA66" s="22"/>
      <c r="IXB66" s="22"/>
      <c r="IXC66" s="22"/>
      <c r="IXD66" s="22"/>
      <c r="IXE66" s="22"/>
      <c r="IXF66" s="22"/>
      <c r="IXG66" s="22"/>
      <c r="IXH66" s="22"/>
      <c r="IXI66" s="22"/>
      <c r="IXJ66" s="22"/>
      <c r="IXK66" s="22"/>
      <c r="IXL66" s="22"/>
      <c r="IXM66" s="22"/>
      <c r="IXN66" s="22"/>
      <c r="IXO66" s="22"/>
      <c r="IXP66" s="22"/>
      <c r="IXQ66" s="22"/>
      <c r="IXR66" s="22"/>
      <c r="IXS66" s="22"/>
      <c r="IXT66" s="22"/>
      <c r="IXU66" s="22"/>
      <c r="IXV66" s="22"/>
      <c r="IXW66" s="22"/>
      <c r="IXX66" s="22"/>
      <c r="IXY66" s="22"/>
      <c r="IXZ66" s="22"/>
      <c r="IYA66" s="22"/>
      <c r="IYB66" s="22"/>
      <c r="IYC66" s="22"/>
      <c r="IYD66" s="22"/>
      <c r="IYE66" s="22"/>
      <c r="IYF66" s="22"/>
      <c r="IYG66" s="22"/>
      <c r="IYH66" s="22"/>
      <c r="IYI66" s="22"/>
      <c r="IYJ66" s="22"/>
      <c r="IYK66" s="22"/>
      <c r="IYL66" s="22"/>
      <c r="IYM66" s="22"/>
      <c r="IYN66" s="22"/>
      <c r="IYO66" s="22"/>
      <c r="IYP66" s="22"/>
      <c r="IYQ66" s="22"/>
      <c r="IYR66" s="22"/>
      <c r="IYS66" s="22"/>
      <c r="IYT66" s="22"/>
      <c r="IYU66" s="22"/>
      <c r="IYV66" s="22"/>
      <c r="IYW66" s="22"/>
      <c r="IYX66" s="22"/>
      <c r="IYY66" s="22"/>
      <c r="IYZ66" s="22"/>
      <c r="IZA66" s="22"/>
      <c r="IZB66" s="22"/>
      <c r="IZC66" s="22"/>
      <c r="IZD66" s="22"/>
      <c r="IZE66" s="22"/>
      <c r="IZF66" s="22"/>
      <c r="IZG66" s="22"/>
      <c r="IZH66" s="22"/>
      <c r="IZI66" s="22"/>
      <c r="IZJ66" s="22"/>
      <c r="IZK66" s="22"/>
      <c r="IZL66" s="22"/>
      <c r="IZM66" s="22"/>
      <c r="IZN66" s="22"/>
      <c r="IZO66" s="22"/>
      <c r="IZP66" s="22"/>
      <c r="IZQ66" s="22"/>
      <c r="IZR66" s="22"/>
      <c r="IZS66" s="22"/>
      <c r="IZT66" s="22"/>
      <c r="IZU66" s="22"/>
      <c r="IZV66" s="22"/>
      <c r="IZW66" s="22"/>
      <c r="IZX66" s="22"/>
      <c r="IZY66" s="22"/>
      <c r="IZZ66" s="22"/>
      <c r="JAA66" s="22"/>
      <c r="JAB66" s="22"/>
      <c r="JAC66" s="22"/>
      <c r="JAD66" s="22"/>
      <c r="JAE66" s="22"/>
      <c r="JAF66" s="22"/>
      <c r="JAG66" s="22"/>
      <c r="JAH66" s="22"/>
      <c r="JAI66" s="22"/>
      <c r="JAJ66" s="22"/>
      <c r="JAK66" s="22"/>
      <c r="JAL66" s="22"/>
      <c r="JAM66" s="22"/>
      <c r="JAN66" s="22"/>
      <c r="JAO66" s="22"/>
      <c r="JAP66" s="22"/>
      <c r="JAQ66" s="22"/>
      <c r="JAR66" s="22"/>
      <c r="JAS66" s="22"/>
      <c r="JAT66" s="22"/>
      <c r="JAU66" s="22"/>
      <c r="JAV66" s="22"/>
      <c r="JAW66" s="22"/>
      <c r="JAX66" s="22"/>
      <c r="JAY66" s="22"/>
      <c r="JAZ66" s="22"/>
      <c r="JBA66" s="22"/>
      <c r="JBB66" s="22"/>
      <c r="JBC66" s="22"/>
      <c r="JBD66" s="22"/>
      <c r="JBE66" s="22"/>
      <c r="JBF66" s="22"/>
      <c r="JBG66" s="22"/>
      <c r="JBH66" s="22"/>
      <c r="JBI66" s="22"/>
      <c r="JBJ66" s="22"/>
      <c r="JBK66" s="22"/>
      <c r="JBL66" s="22"/>
      <c r="JBM66" s="22"/>
      <c r="JBN66" s="22"/>
      <c r="JBO66" s="22"/>
      <c r="JBP66" s="22"/>
      <c r="JBQ66" s="22"/>
      <c r="JBR66" s="22"/>
      <c r="JBS66" s="22"/>
      <c r="JBT66" s="22"/>
      <c r="JBU66" s="22"/>
      <c r="JBV66" s="22"/>
      <c r="JBW66" s="22"/>
      <c r="JBX66" s="22"/>
      <c r="JBY66" s="22"/>
      <c r="JBZ66" s="22"/>
      <c r="JCA66" s="22"/>
      <c r="JCB66" s="22"/>
      <c r="JCC66" s="22"/>
      <c r="JCD66" s="22"/>
      <c r="JCE66" s="22"/>
      <c r="JCF66" s="22"/>
      <c r="JCG66" s="22"/>
      <c r="JCH66" s="22"/>
      <c r="JCI66" s="22"/>
      <c r="JCJ66" s="22"/>
      <c r="JCK66" s="22"/>
      <c r="JCL66" s="22"/>
      <c r="JCM66" s="22"/>
      <c r="JCN66" s="22"/>
      <c r="JCO66" s="22"/>
      <c r="JCP66" s="22"/>
      <c r="JCQ66" s="22"/>
      <c r="JCR66" s="22"/>
      <c r="JCS66" s="22"/>
      <c r="JCT66" s="22"/>
      <c r="JCU66" s="22"/>
      <c r="JCV66" s="22"/>
      <c r="JCW66" s="22"/>
      <c r="JCX66" s="22"/>
      <c r="JCY66" s="22"/>
      <c r="JCZ66" s="22"/>
      <c r="JDA66" s="22"/>
      <c r="JDB66" s="22"/>
      <c r="JDC66" s="22"/>
      <c r="JDD66" s="22"/>
      <c r="JDE66" s="22"/>
      <c r="JDF66" s="22"/>
      <c r="JDG66" s="22"/>
      <c r="JDH66" s="22"/>
      <c r="JDI66" s="22"/>
      <c r="JDJ66" s="22"/>
      <c r="JDK66" s="22"/>
      <c r="JDL66" s="22"/>
      <c r="JDM66" s="22"/>
      <c r="JDN66" s="22"/>
      <c r="JDO66" s="22"/>
      <c r="JDP66" s="22"/>
      <c r="JDQ66" s="22"/>
      <c r="JDR66" s="22"/>
      <c r="JDS66" s="22"/>
      <c r="JDT66" s="22"/>
      <c r="JDU66" s="22"/>
      <c r="JDV66" s="22"/>
      <c r="JDW66" s="22"/>
      <c r="JDX66" s="22"/>
      <c r="JDY66" s="22"/>
      <c r="JDZ66" s="22"/>
      <c r="JEA66" s="22"/>
      <c r="JEB66" s="22"/>
      <c r="JEC66" s="22"/>
      <c r="JED66" s="22"/>
      <c r="JEE66" s="22"/>
      <c r="JEF66" s="22"/>
      <c r="JEG66" s="22"/>
      <c r="JEH66" s="22"/>
      <c r="JEI66" s="22"/>
      <c r="JEJ66" s="22"/>
      <c r="JEK66" s="22"/>
      <c r="JEL66" s="22"/>
      <c r="JEM66" s="22"/>
      <c r="JEN66" s="22"/>
      <c r="JEO66" s="22"/>
      <c r="JEP66" s="22"/>
      <c r="JEQ66" s="22"/>
      <c r="JER66" s="22"/>
      <c r="JES66" s="22"/>
      <c r="JET66" s="22"/>
      <c r="JEU66" s="22"/>
      <c r="JEV66" s="22"/>
      <c r="JEW66" s="22"/>
      <c r="JEX66" s="22"/>
      <c r="JEY66" s="22"/>
      <c r="JEZ66" s="22"/>
      <c r="JFA66" s="22"/>
      <c r="JFB66" s="22"/>
      <c r="JFC66" s="22"/>
      <c r="JFD66" s="22"/>
      <c r="JFE66" s="22"/>
      <c r="JFF66" s="22"/>
      <c r="JFG66" s="22"/>
      <c r="JFH66" s="22"/>
      <c r="JFI66" s="22"/>
      <c r="JFJ66" s="22"/>
      <c r="JFK66" s="22"/>
      <c r="JFL66" s="22"/>
      <c r="JFM66" s="22"/>
      <c r="JFN66" s="22"/>
      <c r="JFO66" s="22"/>
      <c r="JFP66" s="22"/>
      <c r="JFQ66" s="22"/>
      <c r="JFR66" s="22"/>
      <c r="JFS66" s="22"/>
      <c r="JFT66" s="22"/>
      <c r="JFU66" s="22"/>
      <c r="JFV66" s="22"/>
      <c r="JFW66" s="22"/>
      <c r="JFX66" s="22"/>
      <c r="JFY66" s="22"/>
      <c r="JFZ66" s="22"/>
      <c r="JGA66" s="22"/>
      <c r="JGB66" s="22"/>
      <c r="JGC66" s="22"/>
      <c r="JGD66" s="22"/>
      <c r="JGE66" s="22"/>
      <c r="JGF66" s="22"/>
      <c r="JGG66" s="22"/>
      <c r="JGH66" s="22"/>
      <c r="JGI66" s="22"/>
      <c r="JGJ66" s="22"/>
      <c r="JGK66" s="22"/>
      <c r="JGL66" s="22"/>
      <c r="JGM66" s="22"/>
      <c r="JGN66" s="22"/>
      <c r="JGO66" s="22"/>
      <c r="JGP66" s="22"/>
      <c r="JGQ66" s="22"/>
      <c r="JGR66" s="22"/>
      <c r="JGS66" s="22"/>
      <c r="JGT66" s="22"/>
      <c r="JGU66" s="22"/>
      <c r="JGV66" s="22"/>
      <c r="JGW66" s="22"/>
      <c r="JGX66" s="22"/>
      <c r="JGY66" s="22"/>
      <c r="JGZ66" s="22"/>
      <c r="JHA66" s="22"/>
      <c r="JHB66" s="22"/>
      <c r="JHC66" s="22"/>
      <c r="JHD66" s="22"/>
      <c r="JHE66" s="22"/>
      <c r="JHF66" s="22"/>
      <c r="JHG66" s="22"/>
      <c r="JHH66" s="22"/>
      <c r="JHI66" s="22"/>
      <c r="JHJ66" s="22"/>
      <c r="JHK66" s="22"/>
      <c r="JHL66" s="22"/>
      <c r="JHM66" s="22"/>
      <c r="JHN66" s="22"/>
      <c r="JHO66" s="22"/>
      <c r="JHP66" s="22"/>
      <c r="JHQ66" s="22"/>
      <c r="JHR66" s="22"/>
      <c r="JHS66" s="22"/>
      <c r="JHT66" s="22"/>
      <c r="JHU66" s="22"/>
      <c r="JHV66" s="22"/>
      <c r="JHW66" s="22"/>
      <c r="JHX66" s="22"/>
      <c r="JHY66" s="22"/>
      <c r="JHZ66" s="22"/>
      <c r="JIA66" s="22"/>
      <c r="JIB66" s="22"/>
      <c r="JIC66" s="22"/>
      <c r="JID66" s="22"/>
      <c r="JIE66" s="22"/>
      <c r="JIF66" s="22"/>
      <c r="JIG66" s="22"/>
      <c r="JIH66" s="22"/>
      <c r="JII66" s="22"/>
      <c r="JIJ66" s="22"/>
      <c r="JIK66" s="22"/>
      <c r="JIL66" s="22"/>
      <c r="JIM66" s="22"/>
      <c r="JIN66" s="22"/>
      <c r="JIO66" s="22"/>
      <c r="JIP66" s="22"/>
      <c r="JIQ66" s="22"/>
      <c r="JIR66" s="22"/>
      <c r="JIS66" s="22"/>
      <c r="JIT66" s="22"/>
      <c r="JIU66" s="22"/>
      <c r="JIV66" s="22"/>
      <c r="JIW66" s="22"/>
      <c r="JIX66" s="22"/>
      <c r="JIY66" s="22"/>
      <c r="JIZ66" s="22"/>
      <c r="JJA66" s="22"/>
      <c r="JJB66" s="22"/>
      <c r="JJC66" s="22"/>
      <c r="JJD66" s="22"/>
      <c r="JJE66" s="22"/>
      <c r="JJF66" s="22"/>
      <c r="JJG66" s="22"/>
      <c r="JJH66" s="22"/>
      <c r="JJI66" s="22"/>
      <c r="JJJ66" s="22"/>
      <c r="JJK66" s="22"/>
      <c r="JJL66" s="22"/>
      <c r="JJM66" s="22"/>
      <c r="JJN66" s="22"/>
      <c r="JJO66" s="22"/>
      <c r="JJP66" s="22"/>
      <c r="JJQ66" s="22"/>
      <c r="JJR66" s="22"/>
      <c r="JJS66" s="22"/>
      <c r="JJT66" s="22"/>
      <c r="JJU66" s="22"/>
      <c r="JJV66" s="22"/>
      <c r="JJW66" s="22"/>
      <c r="JJX66" s="22"/>
      <c r="JJY66" s="22"/>
      <c r="JJZ66" s="22"/>
      <c r="JKA66" s="22"/>
      <c r="JKB66" s="22"/>
      <c r="JKC66" s="22"/>
      <c r="JKD66" s="22"/>
      <c r="JKE66" s="22"/>
      <c r="JKF66" s="22"/>
      <c r="JKG66" s="22"/>
      <c r="JKH66" s="22"/>
      <c r="JKI66" s="22"/>
      <c r="JKJ66" s="22"/>
      <c r="JKK66" s="22"/>
      <c r="JKL66" s="22"/>
      <c r="JKM66" s="22"/>
      <c r="JKN66" s="22"/>
      <c r="JKO66" s="22"/>
      <c r="JKP66" s="22"/>
      <c r="JKQ66" s="22"/>
      <c r="JKR66" s="22"/>
      <c r="JKS66" s="22"/>
      <c r="JKT66" s="22"/>
      <c r="JKU66" s="22"/>
      <c r="JKV66" s="22"/>
      <c r="JKW66" s="22"/>
      <c r="JKX66" s="22"/>
      <c r="JKY66" s="22"/>
      <c r="JKZ66" s="22"/>
      <c r="JLA66" s="22"/>
      <c r="JLB66" s="22"/>
      <c r="JLC66" s="22"/>
      <c r="JLD66" s="22"/>
      <c r="JLE66" s="22"/>
      <c r="JLF66" s="22"/>
      <c r="JLG66" s="22"/>
      <c r="JLH66" s="22"/>
      <c r="JLI66" s="22"/>
      <c r="JLJ66" s="22"/>
      <c r="JLK66" s="22"/>
      <c r="JLL66" s="22"/>
      <c r="JLM66" s="22"/>
      <c r="JLN66" s="22"/>
      <c r="JLO66" s="22"/>
      <c r="JLP66" s="22"/>
      <c r="JLQ66" s="22"/>
      <c r="JLR66" s="22"/>
      <c r="JLS66" s="22"/>
      <c r="JLT66" s="22"/>
      <c r="JLU66" s="22"/>
      <c r="JLV66" s="22"/>
      <c r="JLW66" s="22"/>
      <c r="JLX66" s="22"/>
      <c r="JLY66" s="22"/>
      <c r="JLZ66" s="22"/>
      <c r="JMA66" s="22"/>
      <c r="JMB66" s="22"/>
      <c r="JMC66" s="22"/>
      <c r="JMD66" s="22"/>
      <c r="JME66" s="22"/>
      <c r="JMF66" s="22"/>
      <c r="JMG66" s="22"/>
      <c r="JMH66" s="22"/>
      <c r="JMI66" s="22"/>
      <c r="JMJ66" s="22"/>
      <c r="JMK66" s="22"/>
      <c r="JML66" s="22"/>
      <c r="JMM66" s="22"/>
      <c r="JMN66" s="22"/>
      <c r="JMO66" s="22"/>
      <c r="JMP66" s="22"/>
      <c r="JMQ66" s="22"/>
      <c r="JMR66" s="22"/>
      <c r="JMS66" s="22"/>
      <c r="JMT66" s="22"/>
      <c r="JMU66" s="22"/>
      <c r="JMV66" s="22"/>
      <c r="JMW66" s="22"/>
      <c r="JMX66" s="22"/>
      <c r="JMY66" s="22"/>
      <c r="JMZ66" s="22"/>
      <c r="JNA66" s="22"/>
      <c r="JNB66" s="22"/>
      <c r="JNC66" s="22"/>
      <c r="JND66" s="22"/>
      <c r="JNE66" s="22"/>
      <c r="JNF66" s="22"/>
      <c r="JNG66" s="22"/>
      <c r="JNH66" s="22"/>
      <c r="JNI66" s="22"/>
      <c r="JNJ66" s="22"/>
      <c r="JNK66" s="22"/>
      <c r="JNL66" s="22"/>
      <c r="JNM66" s="22"/>
      <c r="JNN66" s="22"/>
      <c r="JNO66" s="22"/>
      <c r="JNP66" s="22"/>
      <c r="JNQ66" s="22"/>
      <c r="JNR66" s="22"/>
      <c r="JNS66" s="22"/>
      <c r="JNT66" s="22"/>
      <c r="JNU66" s="22"/>
      <c r="JNV66" s="22"/>
      <c r="JNW66" s="22"/>
      <c r="JNX66" s="22"/>
      <c r="JNY66" s="22"/>
      <c r="JNZ66" s="22"/>
      <c r="JOA66" s="22"/>
      <c r="JOB66" s="22"/>
      <c r="JOC66" s="22"/>
      <c r="JOD66" s="22"/>
      <c r="JOE66" s="22"/>
      <c r="JOF66" s="22"/>
      <c r="JOG66" s="22"/>
      <c r="JOH66" s="22"/>
      <c r="JOI66" s="22"/>
      <c r="JOJ66" s="22"/>
      <c r="JOK66" s="22"/>
      <c r="JOL66" s="22"/>
      <c r="JOM66" s="22"/>
      <c r="JON66" s="22"/>
      <c r="JOO66" s="22"/>
      <c r="JOP66" s="22"/>
      <c r="JOQ66" s="22"/>
      <c r="JOR66" s="22"/>
      <c r="JOS66" s="22"/>
      <c r="JOT66" s="22"/>
      <c r="JOU66" s="22"/>
      <c r="JOV66" s="22"/>
      <c r="JOW66" s="22"/>
      <c r="JOX66" s="22"/>
      <c r="JOY66" s="22"/>
      <c r="JOZ66" s="22"/>
      <c r="JPA66" s="22"/>
      <c r="JPB66" s="22"/>
      <c r="JPC66" s="22"/>
      <c r="JPD66" s="22"/>
      <c r="JPE66" s="22"/>
      <c r="JPF66" s="22"/>
      <c r="JPG66" s="22"/>
      <c r="JPH66" s="22"/>
      <c r="JPI66" s="22"/>
      <c r="JPJ66" s="22"/>
      <c r="JPK66" s="22"/>
      <c r="JPL66" s="22"/>
      <c r="JPM66" s="22"/>
      <c r="JPN66" s="22"/>
      <c r="JPO66" s="22"/>
      <c r="JPP66" s="22"/>
      <c r="JPQ66" s="22"/>
      <c r="JPR66" s="22"/>
      <c r="JPS66" s="22"/>
      <c r="JPT66" s="22"/>
      <c r="JPU66" s="22"/>
      <c r="JPV66" s="22"/>
      <c r="JPW66" s="22"/>
      <c r="JPX66" s="22"/>
      <c r="JPY66" s="22"/>
      <c r="JPZ66" s="22"/>
      <c r="JQA66" s="22"/>
      <c r="JQB66" s="22"/>
      <c r="JQC66" s="22"/>
      <c r="JQD66" s="22"/>
      <c r="JQE66" s="22"/>
      <c r="JQF66" s="22"/>
      <c r="JQG66" s="22"/>
      <c r="JQH66" s="22"/>
      <c r="JQI66" s="22"/>
      <c r="JQJ66" s="22"/>
      <c r="JQK66" s="22"/>
      <c r="JQL66" s="22"/>
      <c r="JQM66" s="22"/>
      <c r="JQN66" s="22"/>
      <c r="JQO66" s="22"/>
      <c r="JQP66" s="22"/>
      <c r="JQQ66" s="22"/>
      <c r="JQR66" s="22"/>
      <c r="JQS66" s="22"/>
      <c r="JQT66" s="22"/>
      <c r="JQU66" s="22"/>
      <c r="JQV66" s="22"/>
      <c r="JQW66" s="22"/>
      <c r="JQX66" s="22"/>
      <c r="JQY66" s="22"/>
      <c r="JQZ66" s="22"/>
      <c r="JRA66" s="22"/>
      <c r="JRB66" s="22"/>
      <c r="JRC66" s="22"/>
      <c r="JRD66" s="22"/>
      <c r="JRE66" s="22"/>
      <c r="JRF66" s="22"/>
      <c r="JRG66" s="22"/>
      <c r="JRH66" s="22"/>
      <c r="JRI66" s="22"/>
      <c r="JRJ66" s="22"/>
      <c r="JRK66" s="22"/>
      <c r="JRL66" s="22"/>
      <c r="JRM66" s="22"/>
      <c r="JRN66" s="22"/>
      <c r="JRO66" s="22"/>
      <c r="JRP66" s="22"/>
      <c r="JRQ66" s="22"/>
      <c r="JRR66" s="22"/>
      <c r="JRS66" s="22"/>
      <c r="JRT66" s="22"/>
      <c r="JRU66" s="22"/>
      <c r="JRV66" s="22"/>
      <c r="JRW66" s="22"/>
      <c r="JRX66" s="22"/>
      <c r="JRY66" s="22"/>
      <c r="JRZ66" s="22"/>
      <c r="JSA66" s="22"/>
      <c r="JSB66" s="22"/>
      <c r="JSC66" s="22"/>
      <c r="JSD66" s="22"/>
      <c r="JSE66" s="22"/>
      <c r="JSF66" s="22"/>
      <c r="JSG66" s="22"/>
      <c r="JSH66" s="22"/>
      <c r="JSI66" s="22"/>
      <c r="JSJ66" s="22"/>
      <c r="JSK66" s="22"/>
      <c r="JSL66" s="22"/>
      <c r="JSM66" s="22"/>
      <c r="JSN66" s="22"/>
      <c r="JSO66" s="22"/>
      <c r="JSP66" s="22"/>
      <c r="JSQ66" s="22"/>
      <c r="JSR66" s="22"/>
      <c r="JSS66" s="22"/>
      <c r="JST66" s="22"/>
      <c r="JSU66" s="22"/>
      <c r="JSV66" s="22"/>
      <c r="JSW66" s="22"/>
      <c r="JSX66" s="22"/>
      <c r="JSY66" s="22"/>
      <c r="JSZ66" s="22"/>
      <c r="JTA66" s="22"/>
      <c r="JTB66" s="22"/>
      <c r="JTC66" s="22"/>
      <c r="JTD66" s="22"/>
      <c r="JTE66" s="22"/>
      <c r="JTF66" s="22"/>
      <c r="JTG66" s="22"/>
      <c r="JTH66" s="22"/>
      <c r="JTI66" s="22"/>
      <c r="JTJ66" s="22"/>
      <c r="JTK66" s="22"/>
      <c r="JTL66" s="22"/>
      <c r="JTM66" s="22"/>
      <c r="JTN66" s="22"/>
      <c r="JTO66" s="22"/>
      <c r="JTP66" s="22"/>
      <c r="JTQ66" s="22"/>
      <c r="JTR66" s="22"/>
      <c r="JTS66" s="22"/>
      <c r="JTT66" s="22"/>
      <c r="JTU66" s="22"/>
      <c r="JTV66" s="22"/>
      <c r="JTW66" s="22"/>
      <c r="JTX66" s="22"/>
      <c r="JTY66" s="22"/>
      <c r="JTZ66" s="22"/>
      <c r="JUA66" s="22"/>
      <c r="JUB66" s="22"/>
      <c r="JUC66" s="22"/>
      <c r="JUD66" s="22"/>
      <c r="JUE66" s="22"/>
      <c r="JUF66" s="22"/>
      <c r="JUG66" s="22"/>
      <c r="JUH66" s="22"/>
      <c r="JUI66" s="22"/>
      <c r="JUJ66" s="22"/>
      <c r="JUK66" s="22"/>
      <c r="JUL66" s="22"/>
      <c r="JUM66" s="22"/>
      <c r="JUN66" s="22"/>
      <c r="JUO66" s="22"/>
      <c r="JUP66" s="22"/>
      <c r="JUQ66" s="22"/>
      <c r="JUR66" s="22"/>
      <c r="JUS66" s="22"/>
      <c r="JUT66" s="22"/>
      <c r="JUU66" s="22"/>
      <c r="JUV66" s="22"/>
      <c r="JUW66" s="22"/>
      <c r="JUX66" s="22"/>
      <c r="JUY66" s="22"/>
      <c r="JUZ66" s="22"/>
      <c r="JVA66" s="22"/>
      <c r="JVB66" s="22"/>
      <c r="JVC66" s="22"/>
      <c r="JVD66" s="22"/>
      <c r="JVE66" s="22"/>
      <c r="JVF66" s="22"/>
      <c r="JVG66" s="22"/>
      <c r="JVH66" s="22"/>
      <c r="JVI66" s="22"/>
      <c r="JVJ66" s="22"/>
      <c r="JVK66" s="22"/>
      <c r="JVL66" s="22"/>
      <c r="JVM66" s="22"/>
      <c r="JVN66" s="22"/>
      <c r="JVO66" s="22"/>
      <c r="JVP66" s="22"/>
      <c r="JVQ66" s="22"/>
      <c r="JVR66" s="22"/>
      <c r="JVS66" s="22"/>
      <c r="JVT66" s="22"/>
      <c r="JVU66" s="22"/>
      <c r="JVV66" s="22"/>
      <c r="JVW66" s="22"/>
      <c r="JVX66" s="22"/>
      <c r="JVY66" s="22"/>
      <c r="JVZ66" s="22"/>
      <c r="JWA66" s="22"/>
      <c r="JWB66" s="22"/>
      <c r="JWC66" s="22"/>
      <c r="JWD66" s="22"/>
      <c r="JWE66" s="22"/>
      <c r="JWF66" s="22"/>
      <c r="JWG66" s="22"/>
      <c r="JWH66" s="22"/>
      <c r="JWI66" s="22"/>
      <c r="JWJ66" s="22"/>
      <c r="JWK66" s="22"/>
      <c r="JWL66" s="22"/>
      <c r="JWM66" s="22"/>
      <c r="JWN66" s="22"/>
      <c r="JWO66" s="22"/>
      <c r="JWP66" s="22"/>
      <c r="JWQ66" s="22"/>
      <c r="JWR66" s="22"/>
      <c r="JWS66" s="22"/>
      <c r="JWT66" s="22"/>
      <c r="JWU66" s="22"/>
      <c r="JWV66" s="22"/>
      <c r="JWW66" s="22"/>
      <c r="JWX66" s="22"/>
      <c r="JWY66" s="22"/>
      <c r="JWZ66" s="22"/>
      <c r="JXA66" s="22"/>
      <c r="JXB66" s="22"/>
      <c r="JXC66" s="22"/>
      <c r="JXD66" s="22"/>
      <c r="JXE66" s="22"/>
      <c r="JXF66" s="22"/>
      <c r="JXG66" s="22"/>
      <c r="JXH66" s="22"/>
      <c r="JXI66" s="22"/>
      <c r="JXJ66" s="22"/>
      <c r="JXK66" s="22"/>
      <c r="JXL66" s="22"/>
      <c r="JXM66" s="22"/>
      <c r="JXN66" s="22"/>
      <c r="JXO66" s="22"/>
      <c r="JXP66" s="22"/>
      <c r="JXQ66" s="22"/>
      <c r="JXR66" s="22"/>
      <c r="JXS66" s="22"/>
      <c r="JXT66" s="22"/>
      <c r="JXU66" s="22"/>
      <c r="JXV66" s="22"/>
      <c r="JXW66" s="22"/>
      <c r="JXX66" s="22"/>
      <c r="JXY66" s="22"/>
      <c r="JXZ66" s="22"/>
      <c r="JYA66" s="22"/>
      <c r="JYB66" s="22"/>
      <c r="JYC66" s="22"/>
      <c r="JYD66" s="22"/>
      <c r="JYE66" s="22"/>
      <c r="JYF66" s="22"/>
      <c r="JYG66" s="22"/>
      <c r="JYH66" s="22"/>
      <c r="JYI66" s="22"/>
      <c r="JYJ66" s="22"/>
      <c r="JYK66" s="22"/>
      <c r="JYL66" s="22"/>
      <c r="JYM66" s="22"/>
      <c r="JYN66" s="22"/>
      <c r="JYO66" s="22"/>
      <c r="JYP66" s="22"/>
      <c r="JYQ66" s="22"/>
      <c r="JYR66" s="22"/>
      <c r="JYS66" s="22"/>
      <c r="JYT66" s="22"/>
      <c r="JYU66" s="22"/>
      <c r="JYV66" s="22"/>
      <c r="JYW66" s="22"/>
      <c r="JYX66" s="22"/>
      <c r="JYY66" s="22"/>
      <c r="JYZ66" s="22"/>
      <c r="JZA66" s="22"/>
      <c r="JZB66" s="22"/>
      <c r="JZC66" s="22"/>
      <c r="JZD66" s="22"/>
      <c r="JZE66" s="22"/>
      <c r="JZF66" s="22"/>
      <c r="JZG66" s="22"/>
      <c r="JZH66" s="22"/>
      <c r="JZI66" s="22"/>
      <c r="JZJ66" s="22"/>
      <c r="JZK66" s="22"/>
      <c r="JZL66" s="22"/>
      <c r="JZM66" s="22"/>
      <c r="JZN66" s="22"/>
      <c r="JZO66" s="22"/>
      <c r="JZP66" s="22"/>
      <c r="JZQ66" s="22"/>
      <c r="JZR66" s="22"/>
      <c r="JZS66" s="22"/>
      <c r="JZT66" s="22"/>
      <c r="JZU66" s="22"/>
      <c r="JZV66" s="22"/>
      <c r="JZW66" s="22"/>
      <c r="JZX66" s="22"/>
      <c r="JZY66" s="22"/>
      <c r="JZZ66" s="22"/>
      <c r="KAA66" s="22"/>
      <c r="KAB66" s="22"/>
      <c r="KAC66" s="22"/>
      <c r="KAD66" s="22"/>
      <c r="KAE66" s="22"/>
      <c r="KAF66" s="22"/>
      <c r="KAG66" s="22"/>
      <c r="KAH66" s="22"/>
      <c r="KAI66" s="22"/>
      <c r="KAJ66" s="22"/>
      <c r="KAK66" s="22"/>
      <c r="KAL66" s="22"/>
      <c r="KAM66" s="22"/>
      <c r="KAN66" s="22"/>
      <c r="KAO66" s="22"/>
      <c r="KAP66" s="22"/>
      <c r="KAQ66" s="22"/>
      <c r="KAR66" s="22"/>
      <c r="KAS66" s="22"/>
      <c r="KAT66" s="22"/>
      <c r="KAU66" s="22"/>
      <c r="KAV66" s="22"/>
      <c r="KAW66" s="22"/>
      <c r="KAX66" s="22"/>
      <c r="KAY66" s="22"/>
      <c r="KAZ66" s="22"/>
      <c r="KBA66" s="22"/>
      <c r="KBB66" s="22"/>
      <c r="KBC66" s="22"/>
      <c r="KBD66" s="22"/>
      <c r="KBE66" s="22"/>
      <c r="KBF66" s="22"/>
      <c r="KBG66" s="22"/>
      <c r="KBH66" s="22"/>
      <c r="KBI66" s="22"/>
      <c r="KBJ66" s="22"/>
      <c r="KBK66" s="22"/>
      <c r="KBL66" s="22"/>
      <c r="KBM66" s="22"/>
      <c r="KBN66" s="22"/>
      <c r="KBO66" s="22"/>
      <c r="KBP66" s="22"/>
      <c r="KBQ66" s="22"/>
      <c r="KBR66" s="22"/>
      <c r="KBS66" s="22"/>
      <c r="KBT66" s="22"/>
      <c r="KBU66" s="22"/>
      <c r="KBV66" s="22"/>
      <c r="KBW66" s="22"/>
      <c r="KBX66" s="22"/>
      <c r="KBY66" s="22"/>
      <c r="KBZ66" s="22"/>
      <c r="KCA66" s="22"/>
      <c r="KCB66" s="22"/>
      <c r="KCC66" s="22"/>
      <c r="KCD66" s="22"/>
      <c r="KCE66" s="22"/>
      <c r="KCF66" s="22"/>
      <c r="KCG66" s="22"/>
      <c r="KCH66" s="22"/>
      <c r="KCI66" s="22"/>
      <c r="KCJ66" s="22"/>
      <c r="KCK66" s="22"/>
      <c r="KCL66" s="22"/>
      <c r="KCM66" s="22"/>
      <c r="KCN66" s="22"/>
      <c r="KCO66" s="22"/>
      <c r="KCP66" s="22"/>
      <c r="KCQ66" s="22"/>
      <c r="KCR66" s="22"/>
      <c r="KCS66" s="22"/>
      <c r="KCT66" s="22"/>
      <c r="KCU66" s="22"/>
      <c r="KCV66" s="22"/>
      <c r="KCW66" s="22"/>
      <c r="KCX66" s="22"/>
      <c r="KCY66" s="22"/>
      <c r="KCZ66" s="22"/>
      <c r="KDA66" s="22"/>
      <c r="KDB66" s="22"/>
      <c r="KDC66" s="22"/>
      <c r="KDD66" s="22"/>
      <c r="KDE66" s="22"/>
      <c r="KDF66" s="22"/>
      <c r="KDG66" s="22"/>
      <c r="KDH66" s="22"/>
      <c r="KDI66" s="22"/>
      <c r="KDJ66" s="22"/>
      <c r="KDK66" s="22"/>
      <c r="KDL66" s="22"/>
      <c r="KDM66" s="22"/>
      <c r="KDN66" s="22"/>
      <c r="KDO66" s="22"/>
      <c r="KDP66" s="22"/>
      <c r="KDQ66" s="22"/>
      <c r="KDR66" s="22"/>
      <c r="KDS66" s="22"/>
      <c r="KDT66" s="22"/>
      <c r="KDU66" s="22"/>
      <c r="KDV66" s="22"/>
      <c r="KDW66" s="22"/>
      <c r="KDX66" s="22"/>
      <c r="KDY66" s="22"/>
      <c r="KDZ66" s="22"/>
      <c r="KEA66" s="22"/>
      <c r="KEB66" s="22"/>
      <c r="KEC66" s="22"/>
      <c r="KED66" s="22"/>
      <c r="KEE66" s="22"/>
      <c r="KEF66" s="22"/>
      <c r="KEG66" s="22"/>
      <c r="KEH66" s="22"/>
      <c r="KEI66" s="22"/>
      <c r="KEJ66" s="22"/>
      <c r="KEK66" s="22"/>
      <c r="KEL66" s="22"/>
      <c r="KEM66" s="22"/>
      <c r="KEN66" s="22"/>
      <c r="KEO66" s="22"/>
      <c r="KEP66" s="22"/>
      <c r="KEQ66" s="22"/>
      <c r="KER66" s="22"/>
      <c r="KES66" s="22"/>
      <c r="KET66" s="22"/>
      <c r="KEU66" s="22"/>
      <c r="KEV66" s="22"/>
      <c r="KEW66" s="22"/>
      <c r="KEX66" s="22"/>
      <c r="KEY66" s="22"/>
      <c r="KEZ66" s="22"/>
      <c r="KFA66" s="22"/>
      <c r="KFB66" s="22"/>
      <c r="KFC66" s="22"/>
      <c r="KFD66" s="22"/>
      <c r="KFE66" s="22"/>
      <c r="KFF66" s="22"/>
      <c r="KFG66" s="22"/>
      <c r="KFH66" s="22"/>
      <c r="KFI66" s="22"/>
      <c r="KFJ66" s="22"/>
      <c r="KFK66" s="22"/>
      <c r="KFL66" s="22"/>
      <c r="KFM66" s="22"/>
      <c r="KFN66" s="22"/>
      <c r="KFO66" s="22"/>
      <c r="KFP66" s="22"/>
      <c r="KFQ66" s="22"/>
      <c r="KFR66" s="22"/>
      <c r="KFS66" s="22"/>
      <c r="KFT66" s="22"/>
      <c r="KFU66" s="22"/>
      <c r="KFV66" s="22"/>
      <c r="KFW66" s="22"/>
      <c r="KFX66" s="22"/>
      <c r="KFY66" s="22"/>
      <c r="KFZ66" s="22"/>
      <c r="KGA66" s="22"/>
      <c r="KGB66" s="22"/>
      <c r="KGC66" s="22"/>
      <c r="KGD66" s="22"/>
      <c r="KGE66" s="22"/>
      <c r="KGF66" s="22"/>
      <c r="KGG66" s="22"/>
      <c r="KGH66" s="22"/>
      <c r="KGI66" s="22"/>
      <c r="KGJ66" s="22"/>
      <c r="KGK66" s="22"/>
      <c r="KGL66" s="22"/>
      <c r="KGM66" s="22"/>
      <c r="KGN66" s="22"/>
      <c r="KGO66" s="22"/>
      <c r="KGP66" s="22"/>
      <c r="KGQ66" s="22"/>
      <c r="KGR66" s="22"/>
      <c r="KGS66" s="22"/>
      <c r="KGT66" s="22"/>
      <c r="KGU66" s="22"/>
      <c r="KGV66" s="22"/>
      <c r="KGW66" s="22"/>
      <c r="KGX66" s="22"/>
      <c r="KGY66" s="22"/>
      <c r="KGZ66" s="22"/>
      <c r="KHA66" s="22"/>
      <c r="KHB66" s="22"/>
      <c r="KHC66" s="22"/>
      <c r="KHD66" s="22"/>
      <c r="KHE66" s="22"/>
      <c r="KHF66" s="22"/>
      <c r="KHG66" s="22"/>
      <c r="KHH66" s="22"/>
      <c r="KHI66" s="22"/>
      <c r="KHJ66" s="22"/>
      <c r="KHK66" s="22"/>
      <c r="KHL66" s="22"/>
      <c r="KHM66" s="22"/>
      <c r="KHN66" s="22"/>
      <c r="KHO66" s="22"/>
      <c r="KHP66" s="22"/>
      <c r="KHQ66" s="22"/>
      <c r="KHR66" s="22"/>
      <c r="KHS66" s="22"/>
      <c r="KHT66" s="22"/>
      <c r="KHU66" s="22"/>
      <c r="KHV66" s="22"/>
      <c r="KHW66" s="22"/>
      <c r="KHX66" s="22"/>
      <c r="KHY66" s="22"/>
      <c r="KHZ66" s="22"/>
      <c r="KIA66" s="22"/>
      <c r="KIB66" s="22"/>
      <c r="KIC66" s="22"/>
      <c r="KID66" s="22"/>
      <c r="KIE66" s="22"/>
      <c r="KIF66" s="22"/>
      <c r="KIG66" s="22"/>
      <c r="KIH66" s="22"/>
      <c r="KII66" s="22"/>
      <c r="KIJ66" s="22"/>
      <c r="KIK66" s="22"/>
      <c r="KIL66" s="22"/>
      <c r="KIM66" s="22"/>
      <c r="KIN66" s="22"/>
      <c r="KIO66" s="22"/>
      <c r="KIP66" s="22"/>
      <c r="KIQ66" s="22"/>
      <c r="KIR66" s="22"/>
      <c r="KIS66" s="22"/>
      <c r="KIT66" s="22"/>
      <c r="KIU66" s="22"/>
      <c r="KIV66" s="22"/>
      <c r="KIW66" s="22"/>
      <c r="KIX66" s="22"/>
      <c r="KIY66" s="22"/>
      <c r="KIZ66" s="22"/>
      <c r="KJA66" s="22"/>
      <c r="KJB66" s="22"/>
      <c r="KJC66" s="22"/>
      <c r="KJD66" s="22"/>
      <c r="KJE66" s="22"/>
      <c r="KJF66" s="22"/>
      <c r="KJG66" s="22"/>
      <c r="KJH66" s="22"/>
      <c r="KJI66" s="22"/>
      <c r="KJJ66" s="22"/>
      <c r="KJK66" s="22"/>
      <c r="KJL66" s="22"/>
      <c r="KJM66" s="22"/>
      <c r="KJN66" s="22"/>
      <c r="KJO66" s="22"/>
      <c r="KJP66" s="22"/>
      <c r="KJQ66" s="22"/>
      <c r="KJR66" s="22"/>
      <c r="KJS66" s="22"/>
      <c r="KJT66" s="22"/>
      <c r="KJU66" s="22"/>
      <c r="KJV66" s="22"/>
      <c r="KJW66" s="22"/>
      <c r="KJX66" s="22"/>
      <c r="KJY66" s="22"/>
      <c r="KJZ66" s="22"/>
      <c r="KKA66" s="22"/>
      <c r="KKB66" s="22"/>
      <c r="KKC66" s="22"/>
      <c r="KKD66" s="22"/>
      <c r="KKE66" s="22"/>
      <c r="KKF66" s="22"/>
      <c r="KKG66" s="22"/>
      <c r="KKH66" s="22"/>
      <c r="KKI66" s="22"/>
      <c r="KKJ66" s="22"/>
      <c r="KKK66" s="22"/>
      <c r="KKL66" s="22"/>
      <c r="KKM66" s="22"/>
      <c r="KKN66" s="22"/>
      <c r="KKO66" s="22"/>
      <c r="KKP66" s="22"/>
      <c r="KKQ66" s="22"/>
      <c r="KKR66" s="22"/>
      <c r="KKS66" s="22"/>
      <c r="KKT66" s="22"/>
      <c r="KKU66" s="22"/>
      <c r="KKV66" s="22"/>
      <c r="KKW66" s="22"/>
      <c r="KKX66" s="22"/>
      <c r="KKY66" s="22"/>
      <c r="KKZ66" s="22"/>
      <c r="KLA66" s="22"/>
      <c r="KLB66" s="22"/>
      <c r="KLC66" s="22"/>
      <c r="KLD66" s="22"/>
      <c r="KLE66" s="22"/>
      <c r="KLF66" s="22"/>
      <c r="KLG66" s="22"/>
      <c r="KLH66" s="22"/>
      <c r="KLI66" s="22"/>
      <c r="KLJ66" s="22"/>
      <c r="KLK66" s="22"/>
      <c r="KLL66" s="22"/>
      <c r="KLM66" s="22"/>
      <c r="KLN66" s="22"/>
      <c r="KLO66" s="22"/>
      <c r="KLP66" s="22"/>
      <c r="KLQ66" s="22"/>
      <c r="KLR66" s="22"/>
      <c r="KLS66" s="22"/>
      <c r="KLT66" s="22"/>
      <c r="KLU66" s="22"/>
      <c r="KLV66" s="22"/>
      <c r="KLW66" s="22"/>
      <c r="KLX66" s="22"/>
      <c r="KLY66" s="22"/>
      <c r="KLZ66" s="22"/>
      <c r="KMA66" s="22"/>
      <c r="KMB66" s="22"/>
      <c r="KMC66" s="22"/>
      <c r="KMD66" s="22"/>
      <c r="KME66" s="22"/>
      <c r="KMF66" s="22"/>
      <c r="KMG66" s="22"/>
      <c r="KMH66" s="22"/>
      <c r="KMI66" s="22"/>
      <c r="KMJ66" s="22"/>
      <c r="KMK66" s="22"/>
      <c r="KML66" s="22"/>
      <c r="KMM66" s="22"/>
      <c r="KMN66" s="22"/>
      <c r="KMO66" s="22"/>
      <c r="KMP66" s="22"/>
      <c r="KMQ66" s="22"/>
      <c r="KMR66" s="22"/>
      <c r="KMS66" s="22"/>
      <c r="KMT66" s="22"/>
      <c r="KMU66" s="22"/>
      <c r="KMV66" s="22"/>
      <c r="KMW66" s="22"/>
      <c r="KMX66" s="22"/>
      <c r="KMY66" s="22"/>
      <c r="KMZ66" s="22"/>
      <c r="KNA66" s="22"/>
      <c r="KNB66" s="22"/>
      <c r="KNC66" s="22"/>
      <c r="KND66" s="22"/>
      <c r="KNE66" s="22"/>
      <c r="KNF66" s="22"/>
      <c r="KNG66" s="22"/>
      <c r="KNH66" s="22"/>
      <c r="KNI66" s="22"/>
      <c r="KNJ66" s="22"/>
      <c r="KNK66" s="22"/>
      <c r="KNL66" s="22"/>
      <c r="KNM66" s="22"/>
      <c r="KNN66" s="22"/>
      <c r="KNO66" s="22"/>
      <c r="KNP66" s="22"/>
      <c r="KNQ66" s="22"/>
      <c r="KNR66" s="22"/>
      <c r="KNS66" s="22"/>
      <c r="KNT66" s="22"/>
      <c r="KNU66" s="22"/>
      <c r="KNV66" s="22"/>
      <c r="KNW66" s="22"/>
      <c r="KNX66" s="22"/>
      <c r="KNY66" s="22"/>
      <c r="KNZ66" s="22"/>
      <c r="KOA66" s="22"/>
      <c r="KOB66" s="22"/>
      <c r="KOC66" s="22"/>
      <c r="KOD66" s="22"/>
      <c r="KOE66" s="22"/>
      <c r="KOF66" s="22"/>
      <c r="KOG66" s="22"/>
      <c r="KOH66" s="22"/>
      <c r="KOI66" s="22"/>
      <c r="KOJ66" s="22"/>
      <c r="KOK66" s="22"/>
      <c r="KOL66" s="22"/>
      <c r="KOM66" s="22"/>
      <c r="KON66" s="22"/>
      <c r="KOO66" s="22"/>
      <c r="KOP66" s="22"/>
      <c r="KOQ66" s="22"/>
      <c r="KOR66" s="22"/>
      <c r="KOS66" s="22"/>
      <c r="KOT66" s="22"/>
      <c r="KOU66" s="22"/>
      <c r="KOV66" s="22"/>
      <c r="KOW66" s="22"/>
      <c r="KOX66" s="22"/>
      <c r="KOY66" s="22"/>
      <c r="KOZ66" s="22"/>
      <c r="KPA66" s="22"/>
      <c r="KPB66" s="22"/>
      <c r="KPC66" s="22"/>
      <c r="KPD66" s="22"/>
      <c r="KPE66" s="22"/>
      <c r="KPF66" s="22"/>
      <c r="KPG66" s="22"/>
      <c r="KPH66" s="22"/>
      <c r="KPI66" s="22"/>
      <c r="KPJ66" s="22"/>
      <c r="KPK66" s="22"/>
      <c r="KPL66" s="22"/>
      <c r="KPM66" s="22"/>
      <c r="KPN66" s="22"/>
      <c r="KPO66" s="22"/>
      <c r="KPP66" s="22"/>
      <c r="KPQ66" s="22"/>
      <c r="KPR66" s="22"/>
      <c r="KPS66" s="22"/>
      <c r="KPT66" s="22"/>
      <c r="KPU66" s="22"/>
      <c r="KPV66" s="22"/>
      <c r="KPW66" s="22"/>
      <c r="KPX66" s="22"/>
      <c r="KPY66" s="22"/>
      <c r="KPZ66" s="22"/>
      <c r="KQA66" s="22"/>
      <c r="KQB66" s="22"/>
      <c r="KQC66" s="22"/>
      <c r="KQD66" s="22"/>
      <c r="KQE66" s="22"/>
      <c r="KQF66" s="22"/>
      <c r="KQG66" s="22"/>
      <c r="KQH66" s="22"/>
      <c r="KQI66" s="22"/>
      <c r="KQJ66" s="22"/>
      <c r="KQK66" s="22"/>
      <c r="KQL66" s="22"/>
      <c r="KQM66" s="22"/>
      <c r="KQN66" s="22"/>
      <c r="KQO66" s="22"/>
      <c r="KQP66" s="22"/>
      <c r="KQQ66" s="22"/>
      <c r="KQR66" s="22"/>
      <c r="KQS66" s="22"/>
      <c r="KQT66" s="22"/>
      <c r="KQU66" s="22"/>
      <c r="KQV66" s="22"/>
      <c r="KQW66" s="22"/>
      <c r="KQX66" s="22"/>
      <c r="KQY66" s="22"/>
      <c r="KQZ66" s="22"/>
      <c r="KRA66" s="22"/>
      <c r="KRB66" s="22"/>
      <c r="KRC66" s="22"/>
      <c r="KRD66" s="22"/>
      <c r="KRE66" s="22"/>
      <c r="KRF66" s="22"/>
      <c r="KRG66" s="22"/>
      <c r="KRH66" s="22"/>
      <c r="KRI66" s="22"/>
      <c r="KRJ66" s="22"/>
      <c r="KRK66" s="22"/>
      <c r="KRL66" s="22"/>
      <c r="KRM66" s="22"/>
      <c r="KRN66" s="22"/>
      <c r="KRO66" s="22"/>
      <c r="KRP66" s="22"/>
      <c r="KRQ66" s="22"/>
      <c r="KRR66" s="22"/>
      <c r="KRS66" s="22"/>
      <c r="KRT66" s="22"/>
      <c r="KRU66" s="22"/>
      <c r="KRV66" s="22"/>
      <c r="KRW66" s="22"/>
      <c r="KRX66" s="22"/>
      <c r="KRY66" s="22"/>
      <c r="KRZ66" s="22"/>
      <c r="KSA66" s="22"/>
      <c r="KSB66" s="22"/>
      <c r="KSC66" s="22"/>
      <c r="KSD66" s="22"/>
      <c r="KSE66" s="22"/>
      <c r="KSF66" s="22"/>
      <c r="KSG66" s="22"/>
      <c r="KSH66" s="22"/>
      <c r="KSI66" s="22"/>
      <c r="KSJ66" s="22"/>
      <c r="KSK66" s="22"/>
      <c r="KSL66" s="22"/>
      <c r="KSM66" s="22"/>
      <c r="KSN66" s="22"/>
      <c r="KSO66" s="22"/>
      <c r="KSP66" s="22"/>
      <c r="KSQ66" s="22"/>
      <c r="KSR66" s="22"/>
      <c r="KSS66" s="22"/>
      <c r="KST66" s="22"/>
      <c r="KSU66" s="22"/>
      <c r="KSV66" s="22"/>
      <c r="KSW66" s="22"/>
      <c r="KSX66" s="22"/>
      <c r="KSY66" s="22"/>
      <c r="KSZ66" s="22"/>
      <c r="KTA66" s="22"/>
      <c r="KTB66" s="22"/>
      <c r="KTC66" s="22"/>
      <c r="KTD66" s="22"/>
      <c r="KTE66" s="22"/>
      <c r="KTF66" s="22"/>
      <c r="KTG66" s="22"/>
      <c r="KTH66" s="22"/>
      <c r="KTI66" s="22"/>
      <c r="KTJ66" s="22"/>
      <c r="KTK66" s="22"/>
      <c r="KTL66" s="22"/>
      <c r="KTM66" s="22"/>
      <c r="KTN66" s="22"/>
      <c r="KTO66" s="22"/>
      <c r="KTP66" s="22"/>
      <c r="KTQ66" s="22"/>
      <c r="KTR66" s="22"/>
      <c r="KTS66" s="22"/>
      <c r="KTT66" s="22"/>
      <c r="KTU66" s="22"/>
      <c r="KTV66" s="22"/>
      <c r="KTW66" s="22"/>
      <c r="KTX66" s="22"/>
      <c r="KTY66" s="22"/>
      <c r="KTZ66" s="22"/>
      <c r="KUA66" s="22"/>
      <c r="KUB66" s="22"/>
      <c r="KUC66" s="22"/>
      <c r="KUD66" s="22"/>
      <c r="KUE66" s="22"/>
      <c r="KUF66" s="22"/>
      <c r="KUG66" s="22"/>
      <c r="KUH66" s="22"/>
      <c r="KUI66" s="22"/>
      <c r="KUJ66" s="22"/>
      <c r="KUK66" s="22"/>
      <c r="KUL66" s="22"/>
      <c r="KUM66" s="22"/>
      <c r="KUN66" s="22"/>
      <c r="KUO66" s="22"/>
      <c r="KUP66" s="22"/>
      <c r="KUQ66" s="22"/>
      <c r="KUR66" s="22"/>
      <c r="KUS66" s="22"/>
      <c r="KUT66" s="22"/>
      <c r="KUU66" s="22"/>
      <c r="KUV66" s="22"/>
      <c r="KUW66" s="22"/>
      <c r="KUX66" s="22"/>
      <c r="KUY66" s="22"/>
      <c r="KUZ66" s="22"/>
      <c r="KVA66" s="22"/>
      <c r="KVB66" s="22"/>
      <c r="KVC66" s="22"/>
      <c r="KVD66" s="22"/>
      <c r="KVE66" s="22"/>
      <c r="KVF66" s="22"/>
      <c r="KVG66" s="22"/>
      <c r="KVH66" s="22"/>
      <c r="KVI66" s="22"/>
      <c r="KVJ66" s="22"/>
      <c r="KVK66" s="22"/>
      <c r="KVL66" s="22"/>
      <c r="KVM66" s="22"/>
      <c r="KVN66" s="22"/>
      <c r="KVO66" s="22"/>
      <c r="KVP66" s="22"/>
      <c r="KVQ66" s="22"/>
      <c r="KVR66" s="22"/>
      <c r="KVS66" s="22"/>
      <c r="KVT66" s="22"/>
      <c r="KVU66" s="22"/>
      <c r="KVV66" s="22"/>
      <c r="KVW66" s="22"/>
      <c r="KVX66" s="22"/>
      <c r="KVY66" s="22"/>
      <c r="KVZ66" s="22"/>
      <c r="KWA66" s="22"/>
      <c r="KWB66" s="22"/>
      <c r="KWC66" s="22"/>
      <c r="KWD66" s="22"/>
      <c r="KWE66" s="22"/>
      <c r="KWF66" s="22"/>
      <c r="KWG66" s="22"/>
      <c r="KWH66" s="22"/>
      <c r="KWI66" s="22"/>
      <c r="KWJ66" s="22"/>
      <c r="KWK66" s="22"/>
      <c r="KWL66" s="22"/>
      <c r="KWM66" s="22"/>
      <c r="KWN66" s="22"/>
      <c r="KWO66" s="22"/>
      <c r="KWP66" s="22"/>
      <c r="KWQ66" s="22"/>
      <c r="KWR66" s="22"/>
      <c r="KWS66" s="22"/>
      <c r="KWT66" s="22"/>
      <c r="KWU66" s="22"/>
      <c r="KWV66" s="22"/>
      <c r="KWW66" s="22"/>
      <c r="KWX66" s="22"/>
      <c r="KWY66" s="22"/>
      <c r="KWZ66" s="22"/>
      <c r="KXA66" s="22"/>
      <c r="KXB66" s="22"/>
      <c r="KXC66" s="22"/>
      <c r="KXD66" s="22"/>
      <c r="KXE66" s="22"/>
      <c r="KXF66" s="22"/>
      <c r="KXG66" s="22"/>
      <c r="KXH66" s="22"/>
      <c r="KXI66" s="22"/>
      <c r="KXJ66" s="22"/>
      <c r="KXK66" s="22"/>
      <c r="KXL66" s="22"/>
      <c r="KXM66" s="22"/>
      <c r="KXN66" s="22"/>
      <c r="KXO66" s="22"/>
      <c r="KXP66" s="22"/>
      <c r="KXQ66" s="22"/>
      <c r="KXR66" s="22"/>
      <c r="KXS66" s="22"/>
      <c r="KXT66" s="22"/>
      <c r="KXU66" s="22"/>
      <c r="KXV66" s="22"/>
      <c r="KXW66" s="22"/>
      <c r="KXX66" s="22"/>
      <c r="KXY66" s="22"/>
      <c r="KXZ66" s="22"/>
      <c r="KYA66" s="22"/>
      <c r="KYB66" s="22"/>
      <c r="KYC66" s="22"/>
      <c r="KYD66" s="22"/>
      <c r="KYE66" s="22"/>
      <c r="KYF66" s="22"/>
      <c r="KYG66" s="22"/>
      <c r="KYH66" s="22"/>
      <c r="KYI66" s="22"/>
      <c r="KYJ66" s="22"/>
      <c r="KYK66" s="22"/>
      <c r="KYL66" s="22"/>
      <c r="KYM66" s="22"/>
      <c r="KYN66" s="22"/>
      <c r="KYO66" s="22"/>
      <c r="KYP66" s="22"/>
      <c r="KYQ66" s="22"/>
      <c r="KYR66" s="22"/>
      <c r="KYS66" s="22"/>
      <c r="KYT66" s="22"/>
      <c r="KYU66" s="22"/>
      <c r="KYV66" s="22"/>
      <c r="KYW66" s="22"/>
      <c r="KYX66" s="22"/>
      <c r="KYY66" s="22"/>
      <c r="KYZ66" s="22"/>
      <c r="KZA66" s="22"/>
      <c r="KZB66" s="22"/>
      <c r="KZC66" s="22"/>
      <c r="KZD66" s="22"/>
      <c r="KZE66" s="22"/>
      <c r="KZF66" s="22"/>
      <c r="KZG66" s="22"/>
      <c r="KZH66" s="22"/>
      <c r="KZI66" s="22"/>
      <c r="KZJ66" s="22"/>
      <c r="KZK66" s="22"/>
      <c r="KZL66" s="22"/>
      <c r="KZM66" s="22"/>
      <c r="KZN66" s="22"/>
      <c r="KZO66" s="22"/>
      <c r="KZP66" s="22"/>
      <c r="KZQ66" s="22"/>
      <c r="KZR66" s="22"/>
      <c r="KZS66" s="22"/>
      <c r="KZT66" s="22"/>
      <c r="KZU66" s="22"/>
      <c r="KZV66" s="22"/>
      <c r="KZW66" s="22"/>
      <c r="KZX66" s="22"/>
      <c r="KZY66" s="22"/>
      <c r="KZZ66" s="22"/>
      <c r="LAA66" s="22"/>
      <c r="LAB66" s="22"/>
      <c r="LAC66" s="22"/>
      <c r="LAD66" s="22"/>
      <c r="LAE66" s="22"/>
      <c r="LAF66" s="22"/>
      <c r="LAG66" s="22"/>
      <c r="LAH66" s="22"/>
      <c r="LAI66" s="22"/>
      <c r="LAJ66" s="22"/>
      <c r="LAK66" s="22"/>
      <c r="LAL66" s="22"/>
      <c r="LAM66" s="22"/>
      <c r="LAN66" s="22"/>
      <c r="LAO66" s="22"/>
      <c r="LAP66" s="22"/>
      <c r="LAQ66" s="22"/>
      <c r="LAR66" s="22"/>
      <c r="LAS66" s="22"/>
      <c r="LAT66" s="22"/>
      <c r="LAU66" s="22"/>
      <c r="LAV66" s="22"/>
      <c r="LAW66" s="22"/>
      <c r="LAX66" s="22"/>
      <c r="LAY66" s="22"/>
      <c r="LAZ66" s="22"/>
      <c r="LBA66" s="22"/>
      <c r="LBB66" s="22"/>
      <c r="LBC66" s="22"/>
      <c r="LBD66" s="22"/>
      <c r="LBE66" s="22"/>
      <c r="LBF66" s="22"/>
      <c r="LBG66" s="22"/>
      <c r="LBH66" s="22"/>
      <c r="LBI66" s="22"/>
      <c r="LBJ66" s="22"/>
      <c r="LBK66" s="22"/>
      <c r="LBL66" s="22"/>
      <c r="LBM66" s="22"/>
      <c r="LBN66" s="22"/>
      <c r="LBO66" s="22"/>
      <c r="LBP66" s="22"/>
      <c r="LBQ66" s="22"/>
      <c r="LBR66" s="22"/>
      <c r="LBS66" s="22"/>
      <c r="LBT66" s="22"/>
      <c r="LBU66" s="22"/>
      <c r="LBV66" s="22"/>
      <c r="LBW66" s="22"/>
      <c r="LBX66" s="22"/>
      <c r="LBY66" s="22"/>
      <c r="LBZ66" s="22"/>
      <c r="LCA66" s="22"/>
      <c r="LCB66" s="22"/>
      <c r="LCC66" s="22"/>
      <c r="LCD66" s="22"/>
      <c r="LCE66" s="22"/>
      <c r="LCF66" s="22"/>
      <c r="LCG66" s="22"/>
      <c r="LCH66" s="22"/>
      <c r="LCI66" s="22"/>
      <c r="LCJ66" s="22"/>
      <c r="LCK66" s="22"/>
      <c r="LCL66" s="22"/>
      <c r="LCM66" s="22"/>
      <c r="LCN66" s="22"/>
      <c r="LCO66" s="22"/>
      <c r="LCP66" s="22"/>
      <c r="LCQ66" s="22"/>
      <c r="LCR66" s="22"/>
      <c r="LCS66" s="22"/>
      <c r="LCT66" s="22"/>
      <c r="LCU66" s="22"/>
      <c r="LCV66" s="22"/>
      <c r="LCW66" s="22"/>
      <c r="LCX66" s="22"/>
      <c r="LCY66" s="22"/>
      <c r="LCZ66" s="22"/>
      <c r="LDA66" s="22"/>
      <c r="LDB66" s="22"/>
      <c r="LDC66" s="22"/>
      <c r="LDD66" s="22"/>
      <c r="LDE66" s="22"/>
      <c r="LDF66" s="22"/>
      <c r="LDG66" s="22"/>
      <c r="LDH66" s="22"/>
      <c r="LDI66" s="22"/>
      <c r="LDJ66" s="22"/>
      <c r="LDK66" s="22"/>
      <c r="LDL66" s="22"/>
      <c r="LDM66" s="22"/>
      <c r="LDN66" s="22"/>
      <c r="LDO66" s="22"/>
      <c r="LDP66" s="22"/>
      <c r="LDQ66" s="22"/>
      <c r="LDR66" s="22"/>
      <c r="LDS66" s="22"/>
      <c r="LDT66" s="22"/>
      <c r="LDU66" s="22"/>
      <c r="LDV66" s="22"/>
      <c r="LDW66" s="22"/>
      <c r="LDX66" s="22"/>
      <c r="LDY66" s="22"/>
      <c r="LDZ66" s="22"/>
      <c r="LEA66" s="22"/>
      <c r="LEB66" s="22"/>
      <c r="LEC66" s="22"/>
      <c r="LED66" s="22"/>
      <c r="LEE66" s="22"/>
      <c r="LEF66" s="22"/>
      <c r="LEG66" s="22"/>
      <c r="LEH66" s="22"/>
      <c r="LEI66" s="22"/>
      <c r="LEJ66" s="22"/>
      <c r="LEK66" s="22"/>
      <c r="LEL66" s="22"/>
      <c r="LEM66" s="22"/>
      <c r="LEN66" s="22"/>
      <c r="LEO66" s="22"/>
      <c r="LEP66" s="22"/>
      <c r="LEQ66" s="22"/>
      <c r="LER66" s="22"/>
      <c r="LES66" s="22"/>
      <c r="LET66" s="22"/>
      <c r="LEU66" s="22"/>
      <c r="LEV66" s="22"/>
      <c r="LEW66" s="22"/>
      <c r="LEX66" s="22"/>
      <c r="LEY66" s="22"/>
      <c r="LEZ66" s="22"/>
      <c r="LFA66" s="22"/>
      <c r="LFB66" s="22"/>
      <c r="LFC66" s="22"/>
      <c r="LFD66" s="22"/>
      <c r="LFE66" s="22"/>
      <c r="LFF66" s="22"/>
      <c r="LFG66" s="22"/>
      <c r="LFH66" s="22"/>
      <c r="LFI66" s="22"/>
      <c r="LFJ66" s="22"/>
      <c r="LFK66" s="22"/>
      <c r="LFL66" s="22"/>
      <c r="LFM66" s="22"/>
      <c r="LFN66" s="22"/>
      <c r="LFO66" s="22"/>
      <c r="LFP66" s="22"/>
      <c r="LFQ66" s="22"/>
      <c r="LFR66" s="22"/>
      <c r="LFS66" s="22"/>
      <c r="LFT66" s="22"/>
      <c r="LFU66" s="22"/>
      <c r="LFV66" s="22"/>
      <c r="LFW66" s="22"/>
      <c r="LFX66" s="22"/>
      <c r="LFY66" s="22"/>
      <c r="LFZ66" s="22"/>
      <c r="LGA66" s="22"/>
      <c r="LGB66" s="22"/>
      <c r="LGC66" s="22"/>
      <c r="LGD66" s="22"/>
      <c r="LGE66" s="22"/>
      <c r="LGF66" s="22"/>
      <c r="LGG66" s="22"/>
      <c r="LGH66" s="22"/>
      <c r="LGI66" s="22"/>
      <c r="LGJ66" s="22"/>
      <c r="LGK66" s="22"/>
      <c r="LGL66" s="22"/>
      <c r="LGM66" s="22"/>
      <c r="LGN66" s="22"/>
      <c r="LGO66" s="22"/>
      <c r="LGP66" s="22"/>
      <c r="LGQ66" s="22"/>
      <c r="LGR66" s="22"/>
      <c r="LGS66" s="22"/>
      <c r="LGT66" s="22"/>
      <c r="LGU66" s="22"/>
      <c r="LGV66" s="22"/>
      <c r="LGW66" s="22"/>
      <c r="LGX66" s="22"/>
      <c r="LGY66" s="22"/>
      <c r="LGZ66" s="22"/>
      <c r="LHA66" s="22"/>
      <c r="LHB66" s="22"/>
      <c r="LHC66" s="22"/>
      <c r="LHD66" s="22"/>
      <c r="LHE66" s="22"/>
      <c r="LHF66" s="22"/>
      <c r="LHG66" s="22"/>
      <c r="LHH66" s="22"/>
      <c r="LHI66" s="22"/>
      <c r="LHJ66" s="22"/>
      <c r="LHK66" s="22"/>
      <c r="LHL66" s="22"/>
      <c r="LHM66" s="22"/>
      <c r="LHN66" s="22"/>
      <c r="LHO66" s="22"/>
      <c r="LHP66" s="22"/>
      <c r="LHQ66" s="22"/>
      <c r="LHR66" s="22"/>
      <c r="LHS66" s="22"/>
      <c r="LHT66" s="22"/>
      <c r="LHU66" s="22"/>
      <c r="LHV66" s="22"/>
      <c r="LHW66" s="22"/>
      <c r="LHX66" s="22"/>
      <c r="LHY66" s="22"/>
      <c r="LHZ66" s="22"/>
      <c r="LIA66" s="22"/>
      <c r="LIB66" s="22"/>
      <c r="LIC66" s="22"/>
      <c r="LID66" s="22"/>
      <c r="LIE66" s="22"/>
      <c r="LIF66" s="22"/>
      <c r="LIG66" s="22"/>
      <c r="LIH66" s="22"/>
      <c r="LII66" s="22"/>
      <c r="LIJ66" s="22"/>
      <c r="LIK66" s="22"/>
      <c r="LIL66" s="22"/>
      <c r="LIM66" s="22"/>
      <c r="LIN66" s="22"/>
      <c r="LIO66" s="22"/>
      <c r="LIP66" s="22"/>
      <c r="LIQ66" s="22"/>
      <c r="LIR66" s="22"/>
      <c r="LIS66" s="22"/>
      <c r="LIT66" s="22"/>
      <c r="LIU66" s="22"/>
      <c r="LIV66" s="22"/>
      <c r="LIW66" s="22"/>
      <c r="LIX66" s="22"/>
      <c r="LIY66" s="22"/>
      <c r="LIZ66" s="22"/>
      <c r="LJA66" s="22"/>
      <c r="LJB66" s="22"/>
      <c r="LJC66" s="22"/>
      <c r="LJD66" s="22"/>
      <c r="LJE66" s="22"/>
      <c r="LJF66" s="22"/>
      <c r="LJG66" s="22"/>
      <c r="LJH66" s="22"/>
      <c r="LJI66" s="22"/>
      <c r="LJJ66" s="22"/>
      <c r="LJK66" s="22"/>
      <c r="LJL66" s="22"/>
      <c r="LJM66" s="22"/>
      <c r="LJN66" s="22"/>
      <c r="LJO66" s="22"/>
      <c r="LJP66" s="22"/>
      <c r="LJQ66" s="22"/>
      <c r="LJR66" s="22"/>
      <c r="LJS66" s="22"/>
      <c r="LJT66" s="22"/>
      <c r="LJU66" s="22"/>
      <c r="LJV66" s="22"/>
      <c r="LJW66" s="22"/>
      <c r="LJX66" s="22"/>
      <c r="LJY66" s="22"/>
      <c r="LJZ66" s="22"/>
      <c r="LKA66" s="22"/>
      <c r="LKB66" s="22"/>
      <c r="LKC66" s="22"/>
      <c r="LKD66" s="22"/>
      <c r="LKE66" s="22"/>
      <c r="LKF66" s="22"/>
      <c r="LKG66" s="22"/>
      <c r="LKH66" s="22"/>
      <c r="LKI66" s="22"/>
      <c r="LKJ66" s="22"/>
      <c r="LKK66" s="22"/>
      <c r="LKL66" s="22"/>
      <c r="LKM66" s="22"/>
      <c r="LKN66" s="22"/>
      <c r="LKO66" s="22"/>
      <c r="LKP66" s="22"/>
      <c r="LKQ66" s="22"/>
      <c r="LKR66" s="22"/>
      <c r="LKS66" s="22"/>
      <c r="LKT66" s="22"/>
      <c r="LKU66" s="22"/>
      <c r="LKV66" s="22"/>
      <c r="LKW66" s="22"/>
      <c r="LKX66" s="22"/>
      <c r="LKY66" s="22"/>
      <c r="LKZ66" s="22"/>
      <c r="LLA66" s="22"/>
      <c r="LLB66" s="22"/>
      <c r="LLC66" s="22"/>
      <c r="LLD66" s="22"/>
      <c r="LLE66" s="22"/>
      <c r="LLF66" s="22"/>
      <c r="LLG66" s="22"/>
      <c r="LLH66" s="22"/>
      <c r="LLI66" s="22"/>
      <c r="LLJ66" s="22"/>
      <c r="LLK66" s="22"/>
      <c r="LLL66" s="22"/>
      <c r="LLM66" s="22"/>
      <c r="LLN66" s="22"/>
      <c r="LLO66" s="22"/>
      <c r="LLP66" s="22"/>
      <c r="LLQ66" s="22"/>
      <c r="LLR66" s="22"/>
      <c r="LLS66" s="22"/>
      <c r="LLT66" s="22"/>
      <c r="LLU66" s="22"/>
      <c r="LLV66" s="22"/>
      <c r="LLW66" s="22"/>
      <c r="LLX66" s="22"/>
      <c r="LLY66" s="22"/>
      <c r="LLZ66" s="22"/>
      <c r="LMA66" s="22"/>
      <c r="LMB66" s="22"/>
      <c r="LMC66" s="22"/>
      <c r="LMD66" s="22"/>
      <c r="LME66" s="22"/>
      <c r="LMF66" s="22"/>
      <c r="LMG66" s="22"/>
      <c r="LMH66" s="22"/>
      <c r="LMI66" s="22"/>
      <c r="LMJ66" s="22"/>
      <c r="LMK66" s="22"/>
      <c r="LML66" s="22"/>
      <c r="LMM66" s="22"/>
      <c r="LMN66" s="22"/>
      <c r="LMO66" s="22"/>
      <c r="LMP66" s="22"/>
      <c r="LMQ66" s="22"/>
      <c r="LMR66" s="22"/>
      <c r="LMS66" s="22"/>
      <c r="LMT66" s="22"/>
      <c r="LMU66" s="22"/>
      <c r="LMV66" s="22"/>
      <c r="LMW66" s="22"/>
      <c r="LMX66" s="22"/>
      <c r="LMY66" s="22"/>
      <c r="LMZ66" s="22"/>
      <c r="LNA66" s="22"/>
      <c r="LNB66" s="22"/>
      <c r="LNC66" s="22"/>
      <c r="LND66" s="22"/>
      <c r="LNE66" s="22"/>
      <c r="LNF66" s="22"/>
      <c r="LNG66" s="22"/>
      <c r="LNH66" s="22"/>
      <c r="LNI66" s="22"/>
      <c r="LNJ66" s="22"/>
      <c r="LNK66" s="22"/>
      <c r="LNL66" s="22"/>
      <c r="LNM66" s="22"/>
      <c r="LNN66" s="22"/>
      <c r="LNO66" s="22"/>
      <c r="LNP66" s="22"/>
      <c r="LNQ66" s="22"/>
      <c r="LNR66" s="22"/>
      <c r="LNS66" s="22"/>
      <c r="LNT66" s="22"/>
      <c r="LNU66" s="22"/>
      <c r="LNV66" s="22"/>
      <c r="LNW66" s="22"/>
      <c r="LNX66" s="22"/>
      <c r="LNY66" s="22"/>
      <c r="LNZ66" s="22"/>
      <c r="LOA66" s="22"/>
      <c r="LOB66" s="22"/>
      <c r="LOC66" s="22"/>
      <c r="LOD66" s="22"/>
      <c r="LOE66" s="22"/>
      <c r="LOF66" s="22"/>
      <c r="LOG66" s="22"/>
      <c r="LOH66" s="22"/>
      <c r="LOI66" s="22"/>
      <c r="LOJ66" s="22"/>
      <c r="LOK66" s="22"/>
      <c r="LOL66" s="22"/>
      <c r="LOM66" s="22"/>
      <c r="LON66" s="22"/>
      <c r="LOO66" s="22"/>
      <c r="LOP66" s="22"/>
      <c r="LOQ66" s="22"/>
      <c r="LOR66" s="22"/>
      <c r="LOS66" s="22"/>
      <c r="LOT66" s="22"/>
      <c r="LOU66" s="22"/>
      <c r="LOV66" s="22"/>
      <c r="LOW66" s="22"/>
      <c r="LOX66" s="22"/>
      <c r="LOY66" s="22"/>
      <c r="LOZ66" s="22"/>
      <c r="LPA66" s="22"/>
      <c r="LPB66" s="22"/>
      <c r="LPC66" s="22"/>
      <c r="LPD66" s="22"/>
      <c r="LPE66" s="22"/>
      <c r="LPF66" s="22"/>
      <c r="LPG66" s="22"/>
      <c r="LPH66" s="22"/>
      <c r="LPI66" s="22"/>
      <c r="LPJ66" s="22"/>
      <c r="LPK66" s="22"/>
      <c r="LPL66" s="22"/>
      <c r="LPM66" s="22"/>
      <c r="LPN66" s="22"/>
      <c r="LPO66" s="22"/>
      <c r="LPP66" s="22"/>
      <c r="LPQ66" s="22"/>
      <c r="LPR66" s="22"/>
      <c r="LPS66" s="22"/>
      <c r="LPT66" s="22"/>
      <c r="LPU66" s="22"/>
      <c r="LPV66" s="22"/>
      <c r="LPW66" s="22"/>
      <c r="LPX66" s="22"/>
      <c r="LPY66" s="22"/>
      <c r="LPZ66" s="22"/>
      <c r="LQA66" s="22"/>
      <c r="LQB66" s="22"/>
      <c r="LQC66" s="22"/>
      <c r="LQD66" s="22"/>
      <c r="LQE66" s="22"/>
      <c r="LQF66" s="22"/>
      <c r="LQG66" s="22"/>
      <c r="LQH66" s="22"/>
      <c r="LQI66" s="22"/>
      <c r="LQJ66" s="22"/>
      <c r="LQK66" s="22"/>
      <c r="LQL66" s="22"/>
      <c r="LQM66" s="22"/>
      <c r="LQN66" s="22"/>
      <c r="LQO66" s="22"/>
      <c r="LQP66" s="22"/>
      <c r="LQQ66" s="22"/>
      <c r="LQR66" s="22"/>
      <c r="LQS66" s="22"/>
      <c r="LQT66" s="22"/>
      <c r="LQU66" s="22"/>
      <c r="LQV66" s="22"/>
      <c r="LQW66" s="22"/>
      <c r="LQX66" s="22"/>
      <c r="LQY66" s="22"/>
      <c r="LQZ66" s="22"/>
      <c r="LRA66" s="22"/>
      <c r="LRB66" s="22"/>
      <c r="LRC66" s="22"/>
      <c r="LRD66" s="22"/>
      <c r="LRE66" s="22"/>
      <c r="LRF66" s="22"/>
      <c r="LRG66" s="22"/>
      <c r="LRH66" s="22"/>
      <c r="LRI66" s="22"/>
      <c r="LRJ66" s="22"/>
      <c r="LRK66" s="22"/>
      <c r="LRL66" s="22"/>
      <c r="LRM66" s="22"/>
      <c r="LRN66" s="22"/>
      <c r="LRO66" s="22"/>
      <c r="LRP66" s="22"/>
      <c r="LRQ66" s="22"/>
      <c r="LRR66" s="22"/>
      <c r="LRS66" s="22"/>
      <c r="LRT66" s="22"/>
      <c r="LRU66" s="22"/>
      <c r="LRV66" s="22"/>
      <c r="LRW66" s="22"/>
      <c r="LRX66" s="22"/>
      <c r="LRY66" s="22"/>
      <c r="LRZ66" s="22"/>
      <c r="LSA66" s="22"/>
      <c r="LSB66" s="22"/>
      <c r="LSC66" s="22"/>
      <c r="LSD66" s="22"/>
      <c r="LSE66" s="22"/>
      <c r="LSF66" s="22"/>
      <c r="LSG66" s="22"/>
      <c r="LSH66" s="22"/>
      <c r="LSI66" s="22"/>
      <c r="LSJ66" s="22"/>
      <c r="LSK66" s="22"/>
      <c r="LSL66" s="22"/>
      <c r="LSM66" s="22"/>
      <c r="LSN66" s="22"/>
      <c r="LSO66" s="22"/>
      <c r="LSP66" s="22"/>
      <c r="LSQ66" s="22"/>
      <c r="LSR66" s="22"/>
      <c r="LSS66" s="22"/>
      <c r="LST66" s="22"/>
      <c r="LSU66" s="22"/>
      <c r="LSV66" s="22"/>
      <c r="LSW66" s="22"/>
      <c r="LSX66" s="22"/>
      <c r="LSY66" s="22"/>
      <c r="LSZ66" s="22"/>
      <c r="LTA66" s="22"/>
      <c r="LTB66" s="22"/>
      <c r="LTC66" s="22"/>
      <c r="LTD66" s="22"/>
      <c r="LTE66" s="22"/>
      <c r="LTF66" s="22"/>
      <c r="LTG66" s="22"/>
      <c r="LTH66" s="22"/>
      <c r="LTI66" s="22"/>
      <c r="LTJ66" s="22"/>
      <c r="LTK66" s="22"/>
      <c r="LTL66" s="22"/>
      <c r="LTM66" s="22"/>
      <c r="LTN66" s="22"/>
      <c r="LTO66" s="22"/>
      <c r="LTP66" s="22"/>
      <c r="LTQ66" s="22"/>
      <c r="LTR66" s="22"/>
      <c r="LTS66" s="22"/>
      <c r="LTT66" s="22"/>
      <c r="LTU66" s="22"/>
      <c r="LTV66" s="22"/>
      <c r="LTW66" s="22"/>
      <c r="LTX66" s="22"/>
      <c r="LTY66" s="22"/>
      <c r="LTZ66" s="22"/>
      <c r="LUA66" s="22"/>
      <c r="LUB66" s="22"/>
      <c r="LUC66" s="22"/>
      <c r="LUD66" s="22"/>
      <c r="LUE66" s="22"/>
      <c r="LUF66" s="22"/>
      <c r="LUG66" s="22"/>
      <c r="LUH66" s="22"/>
      <c r="LUI66" s="22"/>
      <c r="LUJ66" s="22"/>
      <c r="LUK66" s="22"/>
      <c r="LUL66" s="22"/>
      <c r="LUM66" s="22"/>
      <c r="LUN66" s="22"/>
      <c r="LUO66" s="22"/>
      <c r="LUP66" s="22"/>
      <c r="LUQ66" s="22"/>
      <c r="LUR66" s="22"/>
      <c r="LUS66" s="22"/>
      <c r="LUT66" s="22"/>
      <c r="LUU66" s="22"/>
      <c r="LUV66" s="22"/>
      <c r="LUW66" s="22"/>
      <c r="LUX66" s="22"/>
      <c r="LUY66" s="22"/>
      <c r="LUZ66" s="22"/>
      <c r="LVA66" s="22"/>
      <c r="LVB66" s="22"/>
      <c r="LVC66" s="22"/>
      <c r="LVD66" s="22"/>
      <c r="LVE66" s="22"/>
      <c r="LVF66" s="22"/>
      <c r="LVG66" s="22"/>
      <c r="LVH66" s="22"/>
      <c r="LVI66" s="22"/>
      <c r="LVJ66" s="22"/>
      <c r="LVK66" s="22"/>
      <c r="LVL66" s="22"/>
      <c r="LVM66" s="22"/>
      <c r="LVN66" s="22"/>
      <c r="LVO66" s="22"/>
      <c r="LVP66" s="22"/>
      <c r="LVQ66" s="22"/>
      <c r="LVR66" s="22"/>
      <c r="LVS66" s="22"/>
      <c r="LVT66" s="22"/>
      <c r="LVU66" s="22"/>
      <c r="LVV66" s="22"/>
      <c r="LVW66" s="22"/>
      <c r="LVX66" s="22"/>
      <c r="LVY66" s="22"/>
      <c r="LVZ66" s="22"/>
      <c r="LWA66" s="22"/>
      <c r="LWB66" s="22"/>
      <c r="LWC66" s="22"/>
      <c r="LWD66" s="22"/>
      <c r="LWE66" s="22"/>
      <c r="LWF66" s="22"/>
      <c r="LWG66" s="22"/>
      <c r="LWH66" s="22"/>
      <c r="LWI66" s="22"/>
      <c r="LWJ66" s="22"/>
      <c r="LWK66" s="22"/>
      <c r="LWL66" s="22"/>
      <c r="LWM66" s="22"/>
      <c r="LWN66" s="22"/>
      <c r="LWO66" s="22"/>
      <c r="LWP66" s="22"/>
      <c r="LWQ66" s="22"/>
      <c r="LWR66" s="22"/>
      <c r="LWS66" s="22"/>
      <c r="LWT66" s="22"/>
      <c r="LWU66" s="22"/>
      <c r="LWV66" s="22"/>
      <c r="LWW66" s="22"/>
      <c r="LWX66" s="22"/>
      <c r="LWY66" s="22"/>
      <c r="LWZ66" s="22"/>
      <c r="LXA66" s="22"/>
      <c r="LXB66" s="22"/>
      <c r="LXC66" s="22"/>
      <c r="LXD66" s="22"/>
      <c r="LXE66" s="22"/>
      <c r="LXF66" s="22"/>
      <c r="LXG66" s="22"/>
      <c r="LXH66" s="22"/>
      <c r="LXI66" s="22"/>
      <c r="LXJ66" s="22"/>
      <c r="LXK66" s="22"/>
      <c r="LXL66" s="22"/>
      <c r="LXM66" s="22"/>
      <c r="LXN66" s="22"/>
      <c r="LXO66" s="22"/>
      <c r="LXP66" s="22"/>
      <c r="LXQ66" s="22"/>
      <c r="LXR66" s="22"/>
      <c r="LXS66" s="22"/>
      <c r="LXT66" s="22"/>
      <c r="LXU66" s="22"/>
      <c r="LXV66" s="22"/>
      <c r="LXW66" s="22"/>
      <c r="LXX66" s="22"/>
      <c r="LXY66" s="22"/>
      <c r="LXZ66" s="22"/>
      <c r="LYA66" s="22"/>
      <c r="LYB66" s="22"/>
      <c r="LYC66" s="22"/>
      <c r="LYD66" s="22"/>
      <c r="LYE66" s="22"/>
      <c r="LYF66" s="22"/>
      <c r="LYG66" s="22"/>
      <c r="LYH66" s="22"/>
      <c r="LYI66" s="22"/>
      <c r="LYJ66" s="22"/>
      <c r="LYK66" s="22"/>
      <c r="LYL66" s="22"/>
      <c r="LYM66" s="22"/>
      <c r="LYN66" s="22"/>
      <c r="LYO66" s="22"/>
      <c r="LYP66" s="22"/>
      <c r="LYQ66" s="22"/>
      <c r="LYR66" s="22"/>
      <c r="LYS66" s="22"/>
      <c r="LYT66" s="22"/>
      <c r="LYU66" s="22"/>
      <c r="LYV66" s="22"/>
      <c r="LYW66" s="22"/>
      <c r="LYX66" s="22"/>
      <c r="LYY66" s="22"/>
      <c r="LYZ66" s="22"/>
      <c r="LZA66" s="22"/>
      <c r="LZB66" s="22"/>
      <c r="LZC66" s="22"/>
      <c r="LZD66" s="22"/>
      <c r="LZE66" s="22"/>
      <c r="LZF66" s="22"/>
      <c r="LZG66" s="22"/>
      <c r="LZH66" s="22"/>
      <c r="LZI66" s="22"/>
      <c r="LZJ66" s="22"/>
      <c r="LZK66" s="22"/>
      <c r="LZL66" s="22"/>
      <c r="LZM66" s="22"/>
      <c r="LZN66" s="22"/>
      <c r="LZO66" s="22"/>
      <c r="LZP66" s="22"/>
      <c r="LZQ66" s="22"/>
      <c r="LZR66" s="22"/>
      <c r="LZS66" s="22"/>
      <c r="LZT66" s="22"/>
      <c r="LZU66" s="22"/>
      <c r="LZV66" s="22"/>
      <c r="LZW66" s="22"/>
      <c r="LZX66" s="22"/>
      <c r="LZY66" s="22"/>
      <c r="LZZ66" s="22"/>
      <c r="MAA66" s="22"/>
      <c r="MAB66" s="22"/>
      <c r="MAC66" s="22"/>
      <c r="MAD66" s="22"/>
      <c r="MAE66" s="22"/>
      <c r="MAF66" s="22"/>
      <c r="MAG66" s="22"/>
      <c r="MAH66" s="22"/>
      <c r="MAI66" s="22"/>
      <c r="MAJ66" s="22"/>
      <c r="MAK66" s="22"/>
      <c r="MAL66" s="22"/>
      <c r="MAM66" s="22"/>
      <c r="MAN66" s="22"/>
      <c r="MAO66" s="22"/>
      <c r="MAP66" s="22"/>
      <c r="MAQ66" s="22"/>
      <c r="MAR66" s="22"/>
      <c r="MAS66" s="22"/>
      <c r="MAT66" s="22"/>
      <c r="MAU66" s="22"/>
      <c r="MAV66" s="22"/>
      <c r="MAW66" s="22"/>
      <c r="MAX66" s="22"/>
      <c r="MAY66" s="22"/>
      <c r="MAZ66" s="22"/>
      <c r="MBA66" s="22"/>
      <c r="MBB66" s="22"/>
      <c r="MBC66" s="22"/>
      <c r="MBD66" s="22"/>
      <c r="MBE66" s="22"/>
      <c r="MBF66" s="22"/>
      <c r="MBG66" s="22"/>
      <c r="MBH66" s="22"/>
      <c r="MBI66" s="22"/>
      <c r="MBJ66" s="22"/>
      <c r="MBK66" s="22"/>
      <c r="MBL66" s="22"/>
      <c r="MBM66" s="22"/>
      <c r="MBN66" s="22"/>
      <c r="MBO66" s="22"/>
      <c r="MBP66" s="22"/>
      <c r="MBQ66" s="22"/>
      <c r="MBR66" s="22"/>
      <c r="MBS66" s="22"/>
      <c r="MBT66" s="22"/>
      <c r="MBU66" s="22"/>
      <c r="MBV66" s="22"/>
      <c r="MBW66" s="22"/>
      <c r="MBX66" s="22"/>
      <c r="MBY66" s="22"/>
      <c r="MBZ66" s="22"/>
      <c r="MCA66" s="22"/>
      <c r="MCB66" s="22"/>
      <c r="MCC66" s="22"/>
      <c r="MCD66" s="22"/>
      <c r="MCE66" s="22"/>
      <c r="MCF66" s="22"/>
      <c r="MCG66" s="22"/>
      <c r="MCH66" s="22"/>
      <c r="MCI66" s="22"/>
      <c r="MCJ66" s="22"/>
      <c r="MCK66" s="22"/>
      <c r="MCL66" s="22"/>
      <c r="MCM66" s="22"/>
      <c r="MCN66" s="22"/>
      <c r="MCO66" s="22"/>
      <c r="MCP66" s="22"/>
      <c r="MCQ66" s="22"/>
      <c r="MCR66" s="22"/>
      <c r="MCS66" s="22"/>
      <c r="MCT66" s="22"/>
      <c r="MCU66" s="22"/>
      <c r="MCV66" s="22"/>
      <c r="MCW66" s="22"/>
      <c r="MCX66" s="22"/>
      <c r="MCY66" s="22"/>
      <c r="MCZ66" s="22"/>
      <c r="MDA66" s="22"/>
      <c r="MDB66" s="22"/>
      <c r="MDC66" s="22"/>
      <c r="MDD66" s="22"/>
      <c r="MDE66" s="22"/>
      <c r="MDF66" s="22"/>
      <c r="MDG66" s="22"/>
      <c r="MDH66" s="22"/>
      <c r="MDI66" s="22"/>
      <c r="MDJ66" s="22"/>
      <c r="MDK66" s="22"/>
      <c r="MDL66" s="22"/>
      <c r="MDM66" s="22"/>
      <c r="MDN66" s="22"/>
      <c r="MDO66" s="22"/>
      <c r="MDP66" s="22"/>
      <c r="MDQ66" s="22"/>
      <c r="MDR66" s="22"/>
      <c r="MDS66" s="22"/>
      <c r="MDT66" s="22"/>
      <c r="MDU66" s="22"/>
      <c r="MDV66" s="22"/>
      <c r="MDW66" s="22"/>
      <c r="MDX66" s="22"/>
      <c r="MDY66" s="22"/>
      <c r="MDZ66" s="22"/>
      <c r="MEA66" s="22"/>
      <c r="MEB66" s="22"/>
      <c r="MEC66" s="22"/>
      <c r="MED66" s="22"/>
      <c r="MEE66" s="22"/>
      <c r="MEF66" s="22"/>
      <c r="MEG66" s="22"/>
      <c r="MEH66" s="22"/>
      <c r="MEI66" s="22"/>
      <c r="MEJ66" s="22"/>
      <c r="MEK66" s="22"/>
      <c r="MEL66" s="22"/>
      <c r="MEM66" s="22"/>
      <c r="MEN66" s="22"/>
      <c r="MEO66" s="22"/>
      <c r="MEP66" s="22"/>
      <c r="MEQ66" s="22"/>
      <c r="MER66" s="22"/>
      <c r="MES66" s="22"/>
      <c r="MET66" s="22"/>
      <c r="MEU66" s="22"/>
      <c r="MEV66" s="22"/>
      <c r="MEW66" s="22"/>
      <c r="MEX66" s="22"/>
      <c r="MEY66" s="22"/>
      <c r="MEZ66" s="22"/>
      <c r="MFA66" s="22"/>
      <c r="MFB66" s="22"/>
      <c r="MFC66" s="22"/>
      <c r="MFD66" s="22"/>
      <c r="MFE66" s="22"/>
      <c r="MFF66" s="22"/>
      <c r="MFG66" s="22"/>
      <c r="MFH66" s="22"/>
      <c r="MFI66" s="22"/>
      <c r="MFJ66" s="22"/>
      <c r="MFK66" s="22"/>
      <c r="MFL66" s="22"/>
      <c r="MFM66" s="22"/>
      <c r="MFN66" s="22"/>
      <c r="MFO66" s="22"/>
      <c r="MFP66" s="22"/>
      <c r="MFQ66" s="22"/>
      <c r="MFR66" s="22"/>
      <c r="MFS66" s="22"/>
      <c r="MFT66" s="22"/>
      <c r="MFU66" s="22"/>
      <c r="MFV66" s="22"/>
      <c r="MFW66" s="22"/>
      <c r="MFX66" s="22"/>
      <c r="MFY66" s="22"/>
      <c r="MFZ66" s="22"/>
      <c r="MGA66" s="22"/>
      <c r="MGB66" s="22"/>
      <c r="MGC66" s="22"/>
      <c r="MGD66" s="22"/>
      <c r="MGE66" s="22"/>
      <c r="MGF66" s="22"/>
      <c r="MGG66" s="22"/>
      <c r="MGH66" s="22"/>
      <c r="MGI66" s="22"/>
      <c r="MGJ66" s="22"/>
      <c r="MGK66" s="22"/>
      <c r="MGL66" s="22"/>
      <c r="MGM66" s="22"/>
      <c r="MGN66" s="22"/>
      <c r="MGO66" s="22"/>
      <c r="MGP66" s="22"/>
      <c r="MGQ66" s="22"/>
      <c r="MGR66" s="22"/>
      <c r="MGS66" s="22"/>
      <c r="MGT66" s="22"/>
      <c r="MGU66" s="22"/>
      <c r="MGV66" s="22"/>
      <c r="MGW66" s="22"/>
      <c r="MGX66" s="22"/>
      <c r="MGY66" s="22"/>
      <c r="MGZ66" s="22"/>
      <c r="MHA66" s="22"/>
      <c r="MHB66" s="22"/>
      <c r="MHC66" s="22"/>
      <c r="MHD66" s="22"/>
      <c r="MHE66" s="22"/>
      <c r="MHF66" s="22"/>
      <c r="MHG66" s="22"/>
      <c r="MHH66" s="22"/>
      <c r="MHI66" s="22"/>
      <c r="MHJ66" s="22"/>
      <c r="MHK66" s="22"/>
      <c r="MHL66" s="22"/>
      <c r="MHM66" s="22"/>
      <c r="MHN66" s="22"/>
      <c r="MHO66" s="22"/>
      <c r="MHP66" s="22"/>
      <c r="MHQ66" s="22"/>
      <c r="MHR66" s="22"/>
      <c r="MHS66" s="22"/>
      <c r="MHT66" s="22"/>
      <c r="MHU66" s="22"/>
      <c r="MHV66" s="22"/>
      <c r="MHW66" s="22"/>
      <c r="MHX66" s="22"/>
      <c r="MHY66" s="22"/>
      <c r="MHZ66" s="22"/>
      <c r="MIA66" s="22"/>
      <c r="MIB66" s="22"/>
      <c r="MIC66" s="22"/>
      <c r="MID66" s="22"/>
      <c r="MIE66" s="22"/>
      <c r="MIF66" s="22"/>
      <c r="MIG66" s="22"/>
      <c r="MIH66" s="22"/>
      <c r="MII66" s="22"/>
      <c r="MIJ66" s="22"/>
      <c r="MIK66" s="22"/>
      <c r="MIL66" s="22"/>
      <c r="MIM66" s="22"/>
      <c r="MIN66" s="22"/>
      <c r="MIO66" s="22"/>
      <c r="MIP66" s="22"/>
      <c r="MIQ66" s="22"/>
      <c r="MIR66" s="22"/>
      <c r="MIS66" s="22"/>
      <c r="MIT66" s="22"/>
      <c r="MIU66" s="22"/>
      <c r="MIV66" s="22"/>
      <c r="MIW66" s="22"/>
      <c r="MIX66" s="22"/>
      <c r="MIY66" s="22"/>
      <c r="MIZ66" s="22"/>
      <c r="MJA66" s="22"/>
      <c r="MJB66" s="22"/>
      <c r="MJC66" s="22"/>
      <c r="MJD66" s="22"/>
      <c r="MJE66" s="22"/>
      <c r="MJF66" s="22"/>
      <c r="MJG66" s="22"/>
      <c r="MJH66" s="22"/>
      <c r="MJI66" s="22"/>
      <c r="MJJ66" s="22"/>
      <c r="MJK66" s="22"/>
      <c r="MJL66" s="22"/>
      <c r="MJM66" s="22"/>
      <c r="MJN66" s="22"/>
      <c r="MJO66" s="22"/>
      <c r="MJP66" s="22"/>
      <c r="MJQ66" s="22"/>
      <c r="MJR66" s="22"/>
      <c r="MJS66" s="22"/>
      <c r="MJT66" s="22"/>
      <c r="MJU66" s="22"/>
      <c r="MJV66" s="22"/>
      <c r="MJW66" s="22"/>
      <c r="MJX66" s="22"/>
      <c r="MJY66" s="22"/>
      <c r="MJZ66" s="22"/>
      <c r="MKA66" s="22"/>
      <c r="MKB66" s="22"/>
      <c r="MKC66" s="22"/>
      <c r="MKD66" s="22"/>
      <c r="MKE66" s="22"/>
      <c r="MKF66" s="22"/>
      <c r="MKG66" s="22"/>
      <c r="MKH66" s="22"/>
      <c r="MKI66" s="22"/>
      <c r="MKJ66" s="22"/>
      <c r="MKK66" s="22"/>
      <c r="MKL66" s="22"/>
      <c r="MKM66" s="22"/>
      <c r="MKN66" s="22"/>
      <c r="MKO66" s="22"/>
      <c r="MKP66" s="22"/>
      <c r="MKQ66" s="22"/>
      <c r="MKR66" s="22"/>
      <c r="MKS66" s="22"/>
      <c r="MKT66" s="22"/>
      <c r="MKU66" s="22"/>
      <c r="MKV66" s="22"/>
      <c r="MKW66" s="22"/>
      <c r="MKX66" s="22"/>
      <c r="MKY66" s="22"/>
      <c r="MKZ66" s="22"/>
      <c r="MLA66" s="22"/>
      <c r="MLB66" s="22"/>
      <c r="MLC66" s="22"/>
      <c r="MLD66" s="22"/>
      <c r="MLE66" s="22"/>
      <c r="MLF66" s="22"/>
      <c r="MLG66" s="22"/>
      <c r="MLH66" s="22"/>
      <c r="MLI66" s="22"/>
      <c r="MLJ66" s="22"/>
      <c r="MLK66" s="22"/>
      <c r="MLL66" s="22"/>
      <c r="MLM66" s="22"/>
      <c r="MLN66" s="22"/>
      <c r="MLO66" s="22"/>
      <c r="MLP66" s="22"/>
      <c r="MLQ66" s="22"/>
      <c r="MLR66" s="22"/>
      <c r="MLS66" s="22"/>
      <c r="MLT66" s="22"/>
      <c r="MLU66" s="22"/>
      <c r="MLV66" s="22"/>
      <c r="MLW66" s="22"/>
      <c r="MLX66" s="22"/>
      <c r="MLY66" s="22"/>
      <c r="MLZ66" s="22"/>
      <c r="MMA66" s="22"/>
      <c r="MMB66" s="22"/>
      <c r="MMC66" s="22"/>
      <c r="MMD66" s="22"/>
      <c r="MME66" s="22"/>
      <c r="MMF66" s="22"/>
      <c r="MMG66" s="22"/>
      <c r="MMH66" s="22"/>
      <c r="MMI66" s="22"/>
      <c r="MMJ66" s="22"/>
      <c r="MMK66" s="22"/>
      <c r="MML66" s="22"/>
      <c r="MMM66" s="22"/>
      <c r="MMN66" s="22"/>
      <c r="MMO66" s="22"/>
      <c r="MMP66" s="22"/>
      <c r="MMQ66" s="22"/>
      <c r="MMR66" s="22"/>
      <c r="MMS66" s="22"/>
      <c r="MMT66" s="22"/>
      <c r="MMU66" s="22"/>
      <c r="MMV66" s="22"/>
      <c r="MMW66" s="22"/>
      <c r="MMX66" s="22"/>
      <c r="MMY66" s="22"/>
      <c r="MMZ66" s="22"/>
      <c r="MNA66" s="22"/>
      <c r="MNB66" s="22"/>
      <c r="MNC66" s="22"/>
      <c r="MND66" s="22"/>
      <c r="MNE66" s="22"/>
      <c r="MNF66" s="22"/>
      <c r="MNG66" s="22"/>
      <c r="MNH66" s="22"/>
      <c r="MNI66" s="22"/>
      <c r="MNJ66" s="22"/>
      <c r="MNK66" s="22"/>
      <c r="MNL66" s="22"/>
      <c r="MNM66" s="22"/>
      <c r="MNN66" s="22"/>
      <c r="MNO66" s="22"/>
      <c r="MNP66" s="22"/>
      <c r="MNQ66" s="22"/>
      <c r="MNR66" s="22"/>
      <c r="MNS66" s="22"/>
      <c r="MNT66" s="22"/>
      <c r="MNU66" s="22"/>
      <c r="MNV66" s="22"/>
      <c r="MNW66" s="22"/>
      <c r="MNX66" s="22"/>
      <c r="MNY66" s="22"/>
      <c r="MNZ66" s="22"/>
      <c r="MOA66" s="22"/>
      <c r="MOB66" s="22"/>
      <c r="MOC66" s="22"/>
      <c r="MOD66" s="22"/>
      <c r="MOE66" s="22"/>
      <c r="MOF66" s="22"/>
      <c r="MOG66" s="22"/>
      <c r="MOH66" s="22"/>
      <c r="MOI66" s="22"/>
      <c r="MOJ66" s="22"/>
      <c r="MOK66" s="22"/>
      <c r="MOL66" s="22"/>
      <c r="MOM66" s="22"/>
      <c r="MON66" s="22"/>
      <c r="MOO66" s="22"/>
      <c r="MOP66" s="22"/>
      <c r="MOQ66" s="22"/>
      <c r="MOR66" s="22"/>
      <c r="MOS66" s="22"/>
      <c r="MOT66" s="22"/>
      <c r="MOU66" s="22"/>
      <c r="MOV66" s="22"/>
      <c r="MOW66" s="22"/>
      <c r="MOX66" s="22"/>
      <c r="MOY66" s="22"/>
      <c r="MOZ66" s="22"/>
      <c r="MPA66" s="22"/>
      <c r="MPB66" s="22"/>
      <c r="MPC66" s="22"/>
      <c r="MPD66" s="22"/>
      <c r="MPE66" s="22"/>
      <c r="MPF66" s="22"/>
      <c r="MPG66" s="22"/>
      <c r="MPH66" s="22"/>
      <c r="MPI66" s="22"/>
      <c r="MPJ66" s="22"/>
      <c r="MPK66" s="22"/>
      <c r="MPL66" s="22"/>
      <c r="MPM66" s="22"/>
      <c r="MPN66" s="22"/>
      <c r="MPO66" s="22"/>
      <c r="MPP66" s="22"/>
      <c r="MPQ66" s="22"/>
      <c r="MPR66" s="22"/>
      <c r="MPS66" s="22"/>
      <c r="MPT66" s="22"/>
      <c r="MPU66" s="22"/>
      <c r="MPV66" s="22"/>
      <c r="MPW66" s="22"/>
      <c r="MPX66" s="22"/>
      <c r="MPY66" s="22"/>
      <c r="MPZ66" s="22"/>
      <c r="MQA66" s="22"/>
      <c r="MQB66" s="22"/>
      <c r="MQC66" s="22"/>
      <c r="MQD66" s="22"/>
      <c r="MQE66" s="22"/>
      <c r="MQF66" s="22"/>
      <c r="MQG66" s="22"/>
      <c r="MQH66" s="22"/>
      <c r="MQI66" s="22"/>
      <c r="MQJ66" s="22"/>
      <c r="MQK66" s="22"/>
      <c r="MQL66" s="22"/>
      <c r="MQM66" s="22"/>
      <c r="MQN66" s="22"/>
      <c r="MQO66" s="22"/>
      <c r="MQP66" s="22"/>
      <c r="MQQ66" s="22"/>
      <c r="MQR66" s="22"/>
      <c r="MQS66" s="22"/>
      <c r="MQT66" s="22"/>
      <c r="MQU66" s="22"/>
      <c r="MQV66" s="22"/>
      <c r="MQW66" s="22"/>
      <c r="MQX66" s="22"/>
      <c r="MQY66" s="22"/>
      <c r="MQZ66" s="22"/>
      <c r="MRA66" s="22"/>
      <c r="MRB66" s="22"/>
      <c r="MRC66" s="22"/>
      <c r="MRD66" s="22"/>
      <c r="MRE66" s="22"/>
      <c r="MRF66" s="22"/>
      <c r="MRG66" s="22"/>
      <c r="MRH66" s="22"/>
      <c r="MRI66" s="22"/>
      <c r="MRJ66" s="22"/>
      <c r="MRK66" s="22"/>
      <c r="MRL66" s="22"/>
      <c r="MRM66" s="22"/>
      <c r="MRN66" s="22"/>
      <c r="MRO66" s="22"/>
      <c r="MRP66" s="22"/>
      <c r="MRQ66" s="22"/>
      <c r="MRR66" s="22"/>
      <c r="MRS66" s="22"/>
      <c r="MRT66" s="22"/>
      <c r="MRU66" s="22"/>
      <c r="MRV66" s="22"/>
      <c r="MRW66" s="22"/>
      <c r="MRX66" s="22"/>
      <c r="MRY66" s="22"/>
      <c r="MRZ66" s="22"/>
      <c r="MSA66" s="22"/>
      <c r="MSB66" s="22"/>
      <c r="MSC66" s="22"/>
      <c r="MSD66" s="22"/>
      <c r="MSE66" s="22"/>
      <c r="MSF66" s="22"/>
      <c r="MSG66" s="22"/>
      <c r="MSH66" s="22"/>
      <c r="MSI66" s="22"/>
      <c r="MSJ66" s="22"/>
      <c r="MSK66" s="22"/>
      <c r="MSL66" s="22"/>
      <c r="MSM66" s="22"/>
      <c r="MSN66" s="22"/>
      <c r="MSO66" s="22"/>
      <c r="MSP66" s="22"/>
      <c r="MSQ66" s="22"/>
      <c r="MSR66" s="22"/>
      <c r="MSS66" s="22"/>
      <c r="MST66" s="22"/>
      <c r="MSU66" s="22"/>
      <c r="MSV66" s="22"/>
      <c r="MSW66" s="22"/>
      <c r="MSX66" s="22"/>
      <c r="MSY66" s="22"/>
      <c r="MSZ66" s="22"/>
      <c r="MTA66" s="22"/>
      <c r="MTB66" s="22"/>
      <c r="MTC66" s="22"/>
      <c r="MTD66" s="22"/>
      <c r="MTE66" s="22"/>
      <c r="MTF66" s="22"/>
      <c r="MTG66" s="22"/>
      <c r="MTH66" s="22"/>
      <c r="MTI66" s="22"/>
      <c r="MTJ66" s="22"/>
      <c r="MTK66" s="22"/>
      <c r="MTL66" s="22"/>
      <c r="MTM66" s="22"/>
      <c r="MTN66" s="22"/>
      <c r="MTO66" s="22"/>
      <c r="MTP66" s="22"/>
      <c r="MTQ66" s="22"/>
      <c r="MTR66" s="22"/>
      <c r="MTS66" s="22"/>
      <c r="MTT66" s="22"/>
      <c r="MTU66" s="22"/>
      <c r="MTV66" s="22"/>
      <c r="MTW66" s="22"/>
      <c r="MTX66" s="22"/>
      <c r="MTY66" s="22"/>
      <c r="MTZ66" s="22"/>
      <c r="MUA66" s="22"/>
      <c r="MUB66" s="22"/>
      <c r="MUC66" s="22"/>
      <c r="MUD66" s="22"/>
      <c r="MUE66" s="22"/>
      <c r="MUF66" s="22"/>
      <c r="MUG66" s="22"/>
      <c r="MUH66" s="22"/>
      <c r="MUI66" s="22"/>
      <c r="MUJ66" s="22"/>
      <c r="MUK66" s="22"/>
      <c r="MUL66" s="22"/>
      <c r="MUM66" s="22"/>
      <c r="MUN66" s="22"/>
      <c r="MUO66" s="22"/>
      <c r="MUP66" s="22"/>
      <c r="MUQ66" s="22"/>
      <c r="MUR66" s="22"/>
      <c r="MUS66" s="22"/>
      <c r="MUT66" s="22"/>
      <c r="MUU66" s="22"/>
      <c r="MUV66" s="22"/>
      <c r="MUW66" s="22"/>
      <c r="MUX66" s="22"/>
      <c r="MUY66" s="22"/>
      <c r="MUZ66" s="22"/>
      <c r="MVA66" s="22"/>
      <c r="MVB66" s="22"/>
      <c r="MVC66" s="22"/>
      <c r="MVD66" s="22"/>
      <c r="MVE66" s="22"/>
      <c r="MVF66" s="22"/>
      <c r="MVG66" s="22"/>
      <c r="MVH66" s="22"/>
      <c r="MVI66" s="22"/>
      <c r="MVJ66" s="22"/>
      <c r="MVK66" s="22"/>
      <c r="MVL66" s="22"/>
      <c r="MVM66" s="22"/>
      <c r="MVN66" s="22"/>
      <c r="MVO66" s="22"/>
      <c r="MVP66" s="22"/>
      <c r="MVQ66" s="22"/>
      <c r="MVR66" s="22"/>
      <c r="MVS66" s="22"/>
      <c r="MVT66" s="22"/>
      <c r="MVU66" s="22"/>
      <c r="MVV66" s="22"/>
      <c r="MVW66" s="22"/>
      <c r="MVX66" s="22"/>
      <c r="MVY66" s="22"/>
      <c r="MVZ66" s="22"/>
      <c r="MWA66" s="22"/>
      <c r="MWB66" s="22"/>
      <c r="MWC66" s="22"/>
      <c r="MWD66" s="22"/>
      <c r="MWE66" s="22"/>
      <c r="MWF66" s="22"/>
      <c r="MWG66" s="22"/>
      <c r="MWH66" s="22"/>
      <c r="MWI66" s="22"/>
      <c r="MWJ66" s="22"/>
      <c r="MWK66" s="22"/>
      <c r="MWL66" s="22"/>
      <c r="MWM66" s="22"/>
      <c r="MWN66" s="22"/>
      <c r="MWO66" s="22"/>
      <c r="MWP66" s="22"/>
      <c r="MWQ66" s="22"/>
      <c r="MWR66" s="22"/>
      <c r="MWS66" s="22"/>
      <c r="MWT66" s="22"/>
      <c r="MWU66" s="22"/>
      <c r="MWV66" s="22"/>
      <c r="MWW66" s="22"/>
      <c r="MWX66" s="22"/>
      <c r="MWY66" s="22"/>
      <c r="MWZ66" s="22"/>
      <c r="MXA66" s="22"/>
      <c r="MXB66" s="22"/>
      <c r="MXC66" s="22"/>
      <c r="MXD66" s="22"/>
      <c r="MXE66" s="22"/>
      <c r="MXF66" s="22"/>
      <c r="MXG66" s="22"/>
      <c r="MXH66" s="22"/>
      <c r="MXI66" s="22"/>
      <c r="MXJ66" s="22"/>
      <c r="MXK66" s="22"/>
      <c r="MXL66" s="22"/>
      <c r="MXM66" s="22"/>
      <c r="MXN66" s="22"/>
      <c r="MXO66" s="22"/>
      <c r="MXP66" s="22"/>
      <c r="MXQ66" s="22"/>
      <c r="MXR66" s="22"/>
      <c r="MXS66" s="22"/>
      <c r="MXT66" s="22"/>
      <c r="MXU66" s="22"/>
      <c r="MXV66" s="22"/>
      <c r="MXW66" s="22"/>
      <c r="MXX66" s="22"/>
      <c r="MXY66" s="22"/>
      <c r="MXZ66" s="22"/>
      <c r="MYA66" s="22"/>
      <c r="MYB66" s="22"/>
      <c r="MYC66" s="22"/>
      <c r="MYD66" s="22"/>
      <c r="MYE66" s="22"/>
      <c r="MYF66" s="22"/>
      <c r="MYG66" s="22"/>
      <c r="MYH66" s="22"/>
      <c r="MYI66" s="22"/>
      <c r="MYJ66" s="22"/>
      <c r="MYK66" s="22"/>
      <c r="MYL66" s="22"/>
      <c r="MYM66" s="22"/>
      <c r="MYN66" s="22"/>
      <c r="MYO66" s="22"/>
      <c r="MYP66" s="22"/>
      <c r="MYQ66" s="22"/>
      <c r="MYR66" s="22"/>
      <c r="MYS66" s="22"/>
      <c r="MYT66" s="22"/>
      <c r="MYU66" s="22"/>
      <c r="MYV66" s="22"/>
      <c r="MYW66" s="22"/>
      <c r="MYX66" s="22"/>
      <c r="MYY66" s="22"/>
      <c r="MYZ66" s="22"/>
      <c r="MZA66" s="22"/>
      <c r="MZB66" s="22"/>
      <c r="MZC66" s="22"/>
      <c r="MZD66" s="22"/>
      <c r="MZE66" s="22"/>
      <c r="MZF66" s="22"/>
      <c r="MZG66" s="22"/>
      <c r="MZH66" s="22"/>
      <c r="MZI66" s="22"/>
      <c r="MZJ66" s="22"/>
      <c r="MZK66" s="22"/>
      <c r="MZL66" s="22"/>
      <c r="MZM66" s="22"/>
      <c r="MZN66" s="22"/>
      <c r="MZO66" s="22"/>
      <c r="MZP66" s="22"/>
      <c r="MZQ66" s="22"/>
      <c r="MZR66" s="22"/>
      <c r="MZS66" s="22"/>
      <c r="MZT66" s="22"/>
      <c r="MZU66" s="22"/>
      <c r="MZV66" s="22"/>
      <c r="MZW66" s="22"/>
      <c r="MZX66" s="22"/>
      <c r="MZY66" s="22"/>
      <c r="MZZ66" s="22"/>
      <c r="NAA66" s="22"/>
      <c r="NAB66" s="22"/>
      <c r="NAC66" s="22"/>
      <c r="NAD66" s="22"/>
      <c r="NAE66" s="22"/>
      <c r="NAF66" s="22"/>
      <c r="NAG66" s="22"/>
      <c r="NAH66" s="22"/>
      <c r="NAI66" s="22"/>
      <c r="NAJ66" s="22"/>
      <c r="NAK66" s="22"/>
      <c r="NAL66" s="22"/>
      <c r="NAM66" s="22"/>
      <c r="NAN66" s="22"/>
      <c r="NAO66" s="22"/>
      <c r="NAP66" s="22"/>
      <c r="NAQ66" s="22"/>
      <c r="NAR66" s="22"/>
      <c r="NAS66" s="22"/>
      <c r="NAT66" s="22"/>
      <c r="NAU66" s="22"/>
      <c r="NAV66" s="22"/>
      <c r="NAW66" s="22"/>
      <c r="NAX66" s="22"/>
      <c r="NAY66" s="22"/>
      <c r="NAZ66" s="22"/>
      <c r="NBA66" s="22"/>
      <c r="NBB66" s="22"/>
      <c r="NBC66" s="22"/>
      <c r="NBD66" s="22"/>
      <c r="NBE66" s="22"/>
      <c r="NBF66" s="22"/>
      <c r="NBG66" s="22"/>
      <c r="NBH66" s="22"/>
      <c r="NBI66" s="22"/>
      <c r="NBJ66" s="22"/>
      <c r="NBK66" s="22"/>
      <c r="NBL66" s="22"/>
      <c r="NBM66" s="22"/>
      <c r="NBN66" s="22"/>
      <c r="NBO66" s="22"/>
      <c r="NBP66" s="22"/>
      <c r="NBQ66" s="22"/>
      <c r="NBR66" s="22"/>
      <c r="NBS66" s="22"/>
      <c r="NBT66" s="22"/>
      <c r="NBU66" s="22"/>
      <c r="NBV66" s="22"/>
      <c r="NBW66" s="22"/>
      <c r="NBX66" s="22"/>
      <c r="NBY66" s="22"/>
      <c r="NBZ66" s="22"/>
      <c r="NCA66" s="22"/>
      <c r="NCB66" s="22"/>
      <c r="NCC66" s="22"/>
      <c r="NCD66" s="22"/>
      <c r="NCE66" s="22"/>
      <c r="NCF66" s="22"/>
      <c r="NCG66" s="22"/>
      <c r="NCH66" s="22"/>
      <c r="NCI66" s="22"/>
      <c r="NCJ66" s="22"/>
      <c r="NCK66" s="22"/>
      <c r="NCL66" s="22"/>
      <c r="NCM66" s="22"/>
      <c r="NCN66" s="22"/>
      <c r="NCO66" s="22"/>
      <c r="NCP66" s="22"/>
      <c r="NCQ66" s="22"/>
      <c r="NCR66" s="22"/>
      <c r="NCS66" s="22"/>
      <c r="NCT66" s="22"/>
      <c r="NCU66" s="22"/>
      <c r="NCV66" s="22"/>
      <c r="NCW66" s="22"/>
      <c r="NCX66" s="22"/>
      <c r="NCY66" s="22"/>
      <c r="NCZ66" s="22"/>
      <c r="NDA66" s="22"/>
      <c r="NDB66" s="22"/>
      <c r="NDC66" s="22"/>
      <c r="NDD66" s="22"/>
      <c r="NDE66" s="22"/>
      <c r="NDF66" s="22"/>
      <c r="NDG66" s="22"/>
      <c r="NDH66" s="22"/>
      <c r="NDI66" s="22"/>
      <c r="NDJ66" s="22"/>
      <c r="NDK66" s="22"/>
      <c r="NDL66" s="22"/>
      <c r="NDM66" s="22"/>
      <c r="NDN66" s="22"/>
      <c r="NDO66" s="22"/>
      <c r="NDP66" s="22"/>
      <c r="NDQ66" s="22"/>
      <c r="NDR66" s="22"/>
      <c r="NDS66" s="22"/>
      <c r="NDT66" s="22"/>
      <c r="NDU66" s="22"/>
      <c r="NDV66" s="22"/>
      <c r="NDW66" s="22"/>
      <c r="NDX66" s="22"/>
      <c r="NDY66" s="22"/>
      <c r="NDZ66" s="22"/>
      <c r="NEA66" s="22"/>
      <c r="NEB66" s="22"/>
      <c r="NEC66" s="22"/>
      <c r="NED66" s="22"/>
      <c r="NEE66" s="22"/>
      <c r="NEF66" s="22"/>
      <c r="NEG66" s="22"/>
      <c r="NEH66" s="22"/>
      <c r="NEI66" s="22"/>
      <c r="NEJ66" s="22"/>
      <c r="NEK66" s="22"/>
      <c r="NEL66" s="22"/>
      <c r="NEM66" s="22"/>
      <c r="NEN66" s="22"/>
      <c r="NEO66" s="22"/>
      <c r="NEP66" s="22"/>
      <c r="NEQ66" s="22"/>
      <c r="NER66" s="22"/>
      <c r="NES66" s="22"/>
      <c r="NET66" s="22"/>
      <c r="NEU66" s="22"/>
      <c r="NEV66" s="22"/>
      <c r="NEW66" s="22"/>
      <c r="NEX66" s="22"/>
      <c r="NEY66" s="22"/>
      <c r="NEZ66" s="22"/>
      <c r="NFA66" s="22"/>
      <c r="NFB66" s="22"/>
      <c r="NFC66" s="22"/>
      <c r="NFD66" s="22"/>
      <c r="NFE66" s="22"/>
      <c r="NFF66" s="22"/>
      <c r="NFG66" s="22"/>
      <c r="NFH66" s="22"/>
      <c r="NFI66" s="22"/>
      <c r="NFJ66" s="22"/>
      <c r="NFK66" s="22"/>
      <c r="NFL66" s="22"/>
      <c r="NFM66" s="22"/>
      <c r="NFN66" s="22"/>
      <c r="NFO66" s="22"/>
      <c r="NFP66" s="22"/>
      <c r="NFQ66" s="22"/>
      <c r="NFR66" s="22"/>
      <c r="NFS66" s="22"/>
      <c r="NFT66" s="22"/>
      <c r="NFU66" s="22"/>
      <c r="NFV66" s="22"/>
      <c r="NFW66" s="22"/>
      <c r="NFX66" s="22"/>
      <c r="NFY66" s="22"/>
      <c r="NFZ66" s="22"/>
      <c r="NGA66" s="22"/>
      <c r="NGB66" s="22"/>
      <c r="NGC66" s="22"/>
      <c r="NGD66" s="22"/>
      <c r="NGE66" s="22"/>
      <c r="NGF66" s="22"/>
      <c r="NGG66" s="22"/>
      <c r="NGH66" s="22"/>
      <c r="NGI66" s="22"/>
      <c r="NGJ66" s="22"/>
      <c r="NGK66" s="22"/>
      <c r="NGL66" s="22"/>
      <c r="NGM66" s="22"/>
      <c r="NGN66" s="22"/>
      <c r="NGO66" s="22"/>
      <c r="NGP66" s="22"/>
      <c r="NGQ66" s="22"/>
      <c r="NGR66" s="22"/>
      <c r="NGS66" s="22"/>
      <c r="NGT66" s="22"/>
      <c r="NGU66" s="22"/>
      <c r="NGV66" s="22"/>
      <c r="NGW66" s="22"/>
      <c r="NGX66" s="22"/>
      <c r="NGY66" s="22"/>
      <c r="NGZ66" s="22"/>
      <c r="NHA66" s="22"/>
      <c r="NHB66" s="22"/>
      <c r="NHC66" s="22"/>
      <c r="NHD66" s="22"/>
      <c r="NHE66" s="22"/>
      <c r="NHF66" s="22"/>
      <c r="NHG66" s="22"/>
      <c r="NHH66" s="22"/>
      <c r="NHI66" s="22"/>
      <c r="NHJ66" s="22"/>
      <c r="NHK66" s="22"/>
      <c r="NHL66" s="22"/>
      <c r="NHM66" s="22"/>
      <c r="NHN66" s="22"/>
      <c r="NHO66" s="22"/>
      <c r="NHP66" s="22"/>
      <c r="NHQ66" s="22"/>
      <c r="NHR66" s="22"/>
      <c r="NHS66" s="22"/>
      <c r="NHT66" s="22"/>
      <c r="NHU66" s="22"/>
      <c r="NHV66" s="22"/>
      <c r="NHW66" s="22"/>
      <c r="NHX66" s="22"/>
      <c r="NHY66" s="22"/>
      <c r="NHZ66" s="22"/>
      <c r="NIA66" s="22"/>
      <c r="NIB66" s="22"/>
      <c r="NIC66" s="22"/>
      <c r="NID66" s="22"/>
      <c r="NIE66" s="22"/>
      <c r="NIF66" s="22"/>
      <c r="NIG66" s="22"/>
      <c r="NIH66" s="22"/>
      <c r="NII66" s="22"/>
      <c r="NIJ66" s="22"/>
      <c r="NIK66" s="22"/>
      <c r="NIL66" s="22"/>
      <c r="NIM66" s="22"/>
      <c r="NIN66" s="22"/>
      <c r="NIO66" s="22"/>
      <c r="NIP66" s="22"/>
      <c r="NIQ66" s="22"/>
      <c r="NIR66" s="22"/>
      <c r="NIS66" s="22"/>
      <c r="NIT66" s="22"/>
      <c r="NIU66" s="22"/>
      <c r="NIV66" s="22"/>
      <c r="NIW66" s="22"/>
      <c r="NIX66" s="22"/>
      <c r="NIY66" s="22"/>
      <c r="NIZ66" s="22"/>
      <c r="NJA66" s="22"/>
      <c r="NJB66" s="22"/>
      <c r="NJC66" s="22"/>
      <c r="NJD66" s="22"/>
      <c r="NJE66" s="22"/>
      <c r="NJF66" s="22"/>
      <c r="NJG66" s="22"/>
      <c r="NJH66" s="22"/>
      <c r="NJI66" s="22"/>
      <c r="NJJ66" s="22"/>
      <c r="NJK66" s="22"/>
      <c r="NJL66" s="22"/>
      <c r="NJM66" s="22"/>
      <c r="NJN66" s="22"/>
      <c r="NJO66" s="22"/>
      <c r="NJP66" s="22"/>
      <c r="NJQ66" s="22"/>
      <c r="NJR66" s="22"/>
      <c r="NJS66" s="22"/>
      <c r="NJT66" s="22"/>
      <c r="NJU66" s="22"/>
      <c r="NJV66" s="22"/>
      <c r="NJW66" s="22"/>
      <c r="NJX66" s="22"/>
      <c r="NJY66" s="22"/>
      <c r="NJZ66" s="22"/>
      <c r="NKA66" s="22"/>
      <c r="NKB66" s="22"/>
      <c r="NKC66" s="22"/>
      <c r="NKD66" s="22"/>
      <c r="NKE66" s="22"/>
      <c r="NKF66" s="22"/>
      <c r="NKG66" s="22"/>
      <c r="NKH66" s="22"/>
      <c r="NKI66" s="22"/>
      <c r="NKJ66" s="22"/>
      <c r="NKK66" s="22"/>
      <c r="NKL66" s="22"/>
      <c r="NKM66" s="22"/>
      <c r="NKN66" s="22"/>
      <c r="NKO66" s="22"/>
      <c r="NKP66" s="22"/>
      <c r="NKQ66" s="22"/>
      <c r="NKR66" s="22"/>
      <c r="NKS66" s="22"/>
      <c r="NKT66" s="22"/>
      <c r="NKU66" s="22"/>
      <c r="NKV66" s="22"/>
      <c r="NKW66" s="22"/>
      <c r="NKX66" s="22"/>
      <c r="NKY66" s="22"/>
      <c r="NKZ66" s="22"/>
      <c r="NLA66" s="22"/>
      <c r="NLB66" s="22"/>
      <c r="NLC66" s="22"/>
      <c r="NLD66" s="22"/>
      <c r="NLE66" s="22"/>
      <c r="NLF66" s="22"/>
      <c r="NLG66" s="22"/>
      <c r="NLH66" s="22"/>
      <c r="NLI66" s="22"/>
      <c r="NLJ66" s="22"/>
      <c r="NLK66" s="22"/>
      <c r="NLL66" s="22"/>
      <c r="NLM66" s="22"/>
      <c r="NLN66" s="22"/>
      <c r="NLO66" s="22"/>
      <c r="NLP66" s="22"/>
      <c r="NLQ66" s="22"/>
      <c r="NLR66" s="22"/>
      <c r="NLS66" s="22"/>
      <c r="NLT66" s="22"/>
      <c r="NLU66" s="22"/>
      <c r="NLV66" s="22"/>
      <c r="NLW66" s="22"/>
      <c r="NLX66" s="22"/>
      <c r="NLY66" s="22"/>
      <c r="NLZ66" s="22"/>
      <c r="NMA66" s="22"/>
      <c r="NMB66" s="22"/>
      <c r="NMC66" s="22"/>
      <c r="NMD66" s="22"/>
      <c r="NME66" s="22"/>
      <c r="NMF66" s="22"/>
      <c r="NMG66" s="22"/>
      <c r="NMH66" s="22"/>
      <c r="NMI66" s="22"/>
      <c r="NMJ66" s="22"/>
      <c r="NMK66" s="22"/>
      <c r="NML66" s="22"/>
      <c r="NMM66" s="22"/>
      <c r="NMN66" s="22"/>
      <c r="NMO66" s="22"/>
      <c r="NMP66" s="22"/>
      <c r="NMQ66" s="22"/>
      <c r="NMR66" s="22"/>
      <c r="NMS66" s="22"/>
      <c r="NMT66" s="22"/>
      <c r="NMU66" s="22"/>
      <c r="NMV66" s="22"/>
      <c r="NMW66" s="22"/>
      <c r="NMX66" s="22"/>
      <c r="NMY66" s="22"/>
      <c r="NMZ66" s="22"/>
      <c r="NNA66" s="22"/>
      <c r="NNB66" s="22"/>
      <c r="NNC66" s="22"/>
      <c r="NND66" s="22"/>
      <c r="NNE66" s="22"/>
      <c r="NNF66" s="22"/>
      <c r="NNG66" s="22"/>
      <c r="NNH66" s="22"/>
      <c r="NNI66" s="22"/>
      <c r="NNJ66" s="22"/>
      <c r="NNK66" s="22"/>
      <c r="NNL66" s="22"/>
      <c r="NNM66" s="22"/>
      <c r="NNN66" s="22"/>
      <c r="NNO66" s="22"/>
      <c r="NNP66" s="22"/>
      <c r="NNQ66" s="22"/>
      <c r="NNR66" s="22"/>
      <c r="NNS66" s="22"/>
      <c r="NNT66" s="22"/>
      <c r="NNU66" s="22"/>
      <c r="NNV66" s="22"/>
      <c r="NNW66" s="22"/>
      <c r="NNX66" s="22"/>
      <c r="NNY66" s="22"/>
      <c r="NNZ66" s="22"/>
      <c r="NOA66" s="22"/>
      <c r="NOB66" s="22"/>
      <c r="NOC66" s="22"/>
      <c r="NOD66" s="22"/>
      <c r="NOE66" s="22"/>
      <c r="NOF66" s="22"/>
      <c r="NOG66" s="22"/>
      <c r="NOH66" s="22"/>
      <c r="NOI66" s="22"/>
      <c r="NOJ66" s="22"/>
      <c r="NOK66" s="22"/>
      <c r="NOL66" s="22"/>
      <c r="NOM66" s="22"/>
      <c r="NON66" s="22"/>
      <c r="NOO66" s="22"/>
      <c r="NOP66" s="22"/>
      <c r="NOQ66" s="22"/>
      <c r="NOR66" s="22"/>
      <c r="NOS66" s="22"/>
      <c r="NOT66" s="22"/>
      <c r="NOU66" s="22"/>
      <c r="NOV66" s="22"/>
      <c r="NOW66" s="22"/>
      <c r="NOX66" s="22"/>
      <c r="NOY66" s="22"/>
      <c r="NOZ66" s="22"/>
      <c r="NPA66" s="22"/>
      <c r="NPB66" s="22"/>
      <c r="NPC66" s="22"/>
      <c r="NPD66" s="22"/>
      <c r="NPE66" s="22"/>
      <c r="NPF66" s="22"/>
      <c r="NPG66" s="22"/>
      <c r="NPH66" s="22"/>
      <c r="NPI66" s="22"/>
      <c r="NPJ66" s="22"/>
      <c r="NPK66" s="22"/>
      <c r="NPL66" s="22"/>
      <c r="NPM66" s="22"/>
      <c r="NPN66" s="22"/>
      <c r="NPO66" s="22"/>
      <c r="NPP66" s="22"/>
      <c r="NPQ66" s="22"/>
      <c r="NPR66" s="22"/>
      <c r="NPS66" s="22"/>
      <c r="NPT66" s="22"/>
      <c r="NPU66" s="22"/>
      <c r="NPV66" s="22"/>
      <c r="NPW66" s="22"/>
      <c r="NPX66" s="22"/>
      <c r="NPY66" s="22"/>
      <c r="NPZ66" s="22"/>
      <c r="NQA66" s="22"/>
      <c r="NQB66" s="22"/>
      <c r="NQC66" s="22"/>
      <c r="NQD66" s="22"/>
      <c r="NQE66" s="22"/>
      <c r="NQF66" s="22"/>
      <c r="NQG66" s="22"/>
      <c r="NQH66" s="22"/>
      <c r="NQI66" s="22"/>
      <c r="NQJ66" s="22"/>
      <c r="NQK66" s="22"/>
      <c r="NQL66" s="22"/>
      <c r="NQM66" s="22"/>
      <c r="NQN66" s="22"/>
      <c r="NQO66" s="22"/>
      <c r="NQP66" s="22"/>
      <c r="NQQ66" s="22"/>
      <c r="NQR66" s="22"/>
      <c r="NQS66" s="22"/>
      <c r="NQT66" s="22"/>
      <c r="NQU66" s="22"/>
      <c r="NQV66" s="22"/>
      <c r="NQW66" s="22"/>
      <c r="NQX66" s="22"/>
      <c r="NQY66" s="22"/>
      <c r="NQZ66" s="22"/>
      <c r="NRA66" s="22"/>
      <c r="NRB66" s="22"/>
      <c r="NRC66" s="22"/>
      <c r="NRD66" s="22"/>
      <c r="NRE66" s="22"/>
      <c r="NRF66" s="22"/>
      <c r="NRG66" s="22"/>
      <c r="NRH66" s="22"/>
      <c r="NRI66" s="22"/>
      <c r="NRJ66" s="22"/>
      <c r="NRK66" s="22"/>
      <c r="NRL66" s="22"/>
      <c r="NRM66" s="22"/>
      <c r="NRN66" s="22"/>
      <c r="NRO66" s="22"/>
      <c r="NRP66" s="22"/>
      <c r="NRQ66" s="22"/>
      <c r="NRR66" s="22"/>
      <c r="NRS66" s="22"/>
      <c r="NRT66" s="22"/>
      <c r="NRU66" s="22"/>
      <c r="NRV66" s="22"/>
      <c r="NRW66" s="22"/>
      <c r="NRX66" s="22"/>
      <c r="NRY66" s="22"/>
      <c r="NRZ66" s="22"/>
      <c r="NSA66" s="22"/>
      <c r="NSB66" s="22"/>
      <c r="NSC66" s="22"/>
      <c r="NSD66" s="22"/>
      <c r="NSE66" s="22"/>
      <c r="NSF66" s="22"/>
      <c r="NSG66" s="22"/>
      <c r="NSH66" s="22"/>
      <c r="NSI66" s="22"/>
      <c r="NSJ66" s="22"/>
      <c r="NSK66" s="22"/>
      <c r="NSL66" s="22"/>
      <c r="NSM66" s="22"/>
      <c r="NSN66" s="22"/>
      <c r="NSO66" s="22"/>
      <c r="NSP66" s="22"/>
      <c r="NSQ66" s="22"/>
      <c r="NSR66" s="22"/>
      <c r="NSS66" s="22"/>
      <c r="NST66" s="22"/>
      <c r="NSU66" s="22"/>
      <c r="NSV66" s="22"/>
      <c r="NSW66" s="22"/>
      <c r="NSX66" s="22"/>
      <c r="NSY66" s="22"/>
      <c r="NSZ66" s="22"/>
      <c r="NTA66" s="22"/>
      <c r="NTB66" s="22"/>
      <c r="NTC66" s="22"/>
      <c r="NTD66" s="22"/>
      <c r="NTE66" s="22"/>
      <c r="NTF66" s="22"/>
      <c r="NTG66" s="22"/>
      <c r="NTH66" s="22"/>
      <c r="NTI66" s="22"/>
      <c r="NTJ66" s="22"/>
      <c r="NTK66" s="22"/>
      <c r="NTL66" s="22"/>
      <c r="NTM66" s="22"/>
      <c r="NTN66" s="22"/>
      <c r="NTO66" s="22"/>
      <c r="NTP66" s="22"/>
      <c r="NTQ66" s="22"/>
      <c r="NTR66" s="22"/>
      <c r="NTS66" s="22"/>
      <c r="NTT66" s="22"/>
      <c r="NTU66" s="22"/>
      <c r="NTV66" s="22"/>
      <c r="NTW66" s="22"/>
      <c r="NTX66" s="22"/>
      <c r="NTY66" s="22"/>
      <c r="NTZ66" s="22"/>
      <c r="NUA66" s="22"/>
      <c r="NUB66" s="22"/>
      <c r="NUC66" s="22"/>
      <c r="NUD66" s="22"/>
      <c r="NUE66" s="22"/>
      <c r="NUF66" s="22"/>
      <c r="NUG66" s="22"/>
      <c r="NUH66" s="22"/>
      <c r="NUI66" s="22"/>
      <c r="NUJ66" s="22"/>
      <c r="NUK66" s="22"/>
      <c r="NUL66" s="22"/>
      <c r="NUM66" s="22"/>
      <c r="NUN66" s="22"/>
      <c r="NUO66" s="22"/>
      <c r="NUP66" s="22"/>
      <c r="NUQ66" s="22"/>
      <c r="NUR66" s="22"/>
      <c r="NUS66" s="22"/>
      <c r="NUT66" s="22"/>
      <c r="NUU66" s="22"/>
      <c r="NUV66" s="22"/>
      <c r="NUW66" s="22"/>
      <c r="NUX66" s="22"/>
      <c r="NUY66" s="22"/>
      <c r="NUZ66" s="22"/>
      <c r="NVA66" s="22"/>
      <c r="NVB66" s="22"/>
      <c r="NVC66" s="22"/>
      <c r="NVD66" s="22"/>
      <c r="NVE66" s="22"/>
      <c r="NVF66" s="22"/>
      <c r="NVG66" s="22"/>
      <c r="NVH66" s="22"/>
      <c r="NVI66" s="22"/>
      <c r="NVJ66" s="22"/>
      <c r="NVK66" s="22"/>
      <c r="NVL66" s="22"/>
      <c r="NVM66" s="22"/>
      <c r="NVN66" s="22"/>
      <c r="NVO66" s="22"/>
      <c r="NVP66" s="22"/>
      <c r="NVQ66" s="22"/>
      <c r="NVR66" s="22"/>
      <c r="NVS66" s="22"/>
      <c r="NVT66" s="22"/>
      <c r="NVU66" s="22"/>
      <c r="NVV66" s="22"/>
      <c r="NVW66" s="22"/>
      <c r="NVX66" s="22"/>
      <c r="NVY66" s="22"/>
      <c r="NVZ66" s="22"/>
      <c r="NWA66" s="22"/>
      <c r="NWB66" s="22"/>
      <c r="NWC66" s="22"/>
      <c r="NWD66" s="22"/>
      <c r="NWE66" s="22"/>
      <c r="NWF66" s="22"/>
      <c r="NWG66" s="22"/>
      <c r="NWH66" s="22"/>
      <c r="NWI66" s="22"/>
      <c r="NWJ66" s="22"/>
      <c r="NWK66" s="22"/>
      <c r="NWL66" s="22"/>
      <c r="NWM66" s="22"/>
      <c r="NWN66" s="22"/>
      <c r="NWO66" s="22"/>
      <c r="NWP66" s="22"/>
      <c r="NWQ66" s="22"/>
      <c r="NWR66" s="22"/>
      <c r="NWS66" s="22"/>
      <c r="NWT66" s="22"/>
      <c r="NWU66" s="22"/>
      <c r="NWV66" s="22"/>
      <c r="NWW66" s="22"/>
      <c r="NWX66" s="22"/>
      <c r="NWY66" s="22"/>
      <c r="NWZ66" s="22"/>
      <c r="NXA66" s="22"/>
      <c r="NXB66" s="22"/>
      <c r="NXC66" s="22"/>
      <c r="NXD66" s="22"/>
      <c r="NXE66" s="22"/>
      <c r="NXF66" s="22"/>
      <c r="NXG66" s="22"/>
      <c r="NXH66" s="22"/>
      <c r="NXI66" s="22"/>
      <c r="NXJ66" s="22"/>
      <c r="NXK66" s="22"/>
      <c r="NXL66" s="22"/>
      <c r="NXM66" s="22"/>
      <c r="NXN66" s="22"/>
      <c r="NXO66" s="22"/>
      <c r="NXP66" s="22"/>
      <c r="NXQ66" s="22"/>
      <c r="NXR66" s="22"/>
      <c r="NXS66" s="22"/>
      <c r="NXT66" s="22"/>
      <c r="NXU66" s="22"/>
      <c r="NXV66" s="22"/>
      <c r="NXW66" s="22"/>
      <c r="NXX66" s="22"/>
      <c r="NXY66" s="22"/>
      <c r="NXZ66" s="22"/>
      <c r="NYA66" s="22"/>
      <c r="NYB66" s="22"/>
      <c r="NYC66" s="22"/>
      <c r="NYD66" s="22"/>
      <c r="NYE66" s="22"/>
      <c r="NYF66" s="22"/>
      <c r="NYG66" s="22"/>
      <c r="NYH66" s="22"/>
      <c r="NYI66" s="22"/>
      <c r="NYJ66" s="22"/>
      <c r="NYK66" s="22"/>
      <c r="NYL66" s="22"/>
      <c r="NYM66" s="22"/>
      <c r="NYN66" s="22"/>
      <c r="NYO66" s="22"/>
      <c r="NYP66" s="22"/>
      <c r="NYQ66" s="22"/>
      <c r="NYR66" s="22"/>
      <c r="NYS66" s="22"/>
      <c r="NYT66" s="22"/>
      <c r="NYU66" s="22"/>
      <c r="NYV66" s="22"/>
      <c r="NYW66" s="22"/>
      <c r="NYX66" s="22"/>
      <c r="NYY66" s="22"/>
      <c r="NYZ66" s="22"/>
      <c r="NZA66" s="22"/>
      <c r="NZB66" s="22"/>
      <c r="NZC66" s="22"/>
      <c r="NZD66" s="22"/>
      <c r="NZE66" s="22"/>
      <c r="NZF66" s="22"/>
      <c r="NZG66" s="22"/>
      <c r="NZH66" s="22"/>
      <c r="NZI66" s="22"/>
      <c r="NZJ66" s="22"/>
      <c r="NZK66" s="22"/>
      <c r="NZL66" s="22"/>
      <c r="NZM66" s="22"/>
      <c r="NZN66" s="22"/>
      <c r="NZO66" s="22"/>
      <c r="NZP66" s="22"/>
      <c r="NZQ66" s="22"/>
      <c r="NZR66" s="22"/>
      <c r="NZS66" s="22"/>
      <c r="NZT66" s="22"/>
      <c r="NZU66" s="22"/>
      <c r="NZV66" s="22"/>
      <c r="NZW66" s="22"/>
      <c r="NZX66" s="22"/>
      <c r="NZY66" s="22"/>
      <c r="NZZ66" s="22"/>
      <c r="OAA66" s="22"/>
      <c r="OAB66" s="22"/>
      <c r="OAC66" s="22"/>
      <c r="OAD66" s="22"/>
      <c r="OAE66" s="22"/>
      <c r="OAF66" s="22"/>
      <c r="OAG66" s="22"/>
      <c r="OAH66" s="22"/>
      <c r="OAI66" s="22"/>
      <c r="OAJ66" s="22"/>
      <c r="OAK66" s="22"/>
      <c r="OAL66" s="22"/>
      <c r="OAM66" s="22"/>
      <c r="OAN66" s="22"/>
      <c r="OAO66" s="22"/>
      <c r="OAP66" s="22"/>
      <c r="OAQ66" s="22"/>
      <c r="OAR66" s="22"/>
      <c r="OAS66" s="22"/>
      <c r="OAT66" s="22"/>
      <c r="OAU66" s="22"/>
      <c r="OAV66" s="22"/>
      <c r="OAW66" s="22"/>
      <c r="OAX66" s="22"/>
      <c r="OAY66" s="22"/>
      <c r="OAZ66" s="22"/>
      <c r="OBA66" s="22"/>
      <c r="OBB66" s="22"/>
      <c r="OBC66" s="22"/>
      <c r="OBD66" s="22"/>
      <c r="OBE66" s="22"/>
      <c r="OBF66" s="22"/>
      <c r="OBG66" s="22"/>
      <c r="OBH66" s="22"/>
      <c r="OBI66" s="22"/>
      <c r="OBJ66" s="22"/>
      <c r="OBK66" s="22"/>
      <c r="OBL66" s="22"/>
      <c r="OBM66" s="22"/>
      <c r="OBN66" s="22"/>
      <c r="OBO66" s="22"/>
      <c r="OBP66" s="22"/>
      <c r="OBQ66" s="22"/>
      <c r="OBR66" s="22"/>
      <c r="OBS66" s="22"/>
      <c r="OBT66" s="22"/>
      <c r="OBU66" s="22"/>
      <c r="OBV66" s="22"/>
      <c r="OBW66" s="22"/>
      <c r="OBX66" s="22"/>
      <c r="OBY66" s="22"/>
      <c r="OBZ66" s="22"/>
      <c r="OCA66" s="22"/>
      <c r="OCB66" s="22"/>
      <c r="OCC66" s="22"/>
      <c r="OCD66" s="22"/>
      <c r="OCE66" s="22"/>
      <c r="OCF66" s="22"/>
      <c r="OCG66" s="22"/>
      <c r="OCH66" s="22"/>
      <c r="OCI66" s="22"/>
      <c r="OCJ66" s="22"/>
      <c r="OCK66" s="22"/>
      <c r="OCL66" s="22"/>
      <c r="OCM66" s="22"/>
      <c r="OCN66" s="22"/>
      <c r="OCO66" s="22"/>
      <c r="OCP66" s="22"/>
      <c r="OCQ66" s="22"/>
      <c r="OCR66" s="22"/>
      <c r="OCS66" s="22"/>
      <c r="OCT66" s="22"/>
      <c r="OCU66" s="22"/>
      <c r="OCV66" s="22"/>
      <c r="OCW66" s="22"/>
      <c r="OCX66" s="22"/>
      <c r="OCY66" s="22"/>
      <c r="OCZ66" s="22"/>
      <c r="ODA66" s="22"/>
      <c r="ODB66" s="22"/>
      <c r="ODC66" s="22"/>
      <c r="ODD66" s="22"/>
      <c r="ODE66" s="22"/>
      <c r="ODF66" s="22"/>
      <c r="ODG66" s="22"/>
      <c r="ODH66" s="22"/>
      <c r="ODI66" s="22"/>
      <c r="ODJ66" s="22"/>
      <c r="ODK66" s="22"/>
      <c r="ODL66" s="22"/>
      <c r="ODM66" s="22"/>
      <c r="ODN66" s="22"/>
      <c r="ODO66" s="22"/>
      <c r="ODP66" s="22"/>
      <c r="ODQ66" s="22"/>
      <c r="ODR66" s="22"/>
      <c r="ODS66" s="22"/>
      <c r="ODT66" s="22"/>
      <c r="ODU66" s="22"/>
      <c r="ODV66" s="22"/>
      <c r="ODW66" s="22"/>
      <c r="ODX66" s="22"/>
      <c r="ODY66" s="22"/>
      <c r="ODZ66" s="22"/>
      <c r="OEA66" s="22"/>
      <c r="OEB66" s="22"/>
      <c r="OEC66" s="22"/>
      <c r="OED66" s="22"/>
      <c r="OEE66" s="22"/>
      <c r="OEF66" s="22"/>
      <c r="OEG66" s="22"/>
      <c r="OEH66" s="22"/>
      <c r="OEI66" s="22"/>
      <c r="OEJ66" s="22"/>
      <c r="OEK66" s="22"/>
      <c r="OEL66" s="22"/>
      <c r="OEM66" s="22"/>
      <c r="OEN66" s="22"/>
      <c r="OEO66" s="22"/>
      <c r="OEP66" s="22"/>
      <c r="OEQ66" s="22"/>
      <c r="OER66" s="22"/>
      <c r="OES66" s="22"/>
      <c r="OET66" s="22"/>
      <c r="OEU66" s="22"/>
      <c r="OEV66" s="22"/>
      <c r="OEW66" s="22"/>
      <c r="OEX66" s="22"/>
      <c r="OEY66" s="22"/>
      <c r="OEZ66" s="22"/>
      <c r="OFA66" s="22"/>
      <c r="OFB66" s="22"/>
      <c r="OFC66" s="22"/>
      <c r="OFD66" s="22"/>
      <c r="OFE66" s="22"/>
      <c r="OFF66" s="22"/>
      <c r="OFG66" s="22"/>
      <c r="OFH66" s="22"/>
      <c r="OFI66" s="22"/>
      <c r="OFJ66" s="22"/>
      <c r="OFK66" s="22"/>
      <c r="OFL66" s="22"/>
      <c r="OFM66" s="22"/>
      <c r="OFN66" s="22"/>
      <c r="OFO66" s="22"/>
      <c r="OFP66" s="22"/>
      <c r="OFQ66" s="22"/>
      <c r="OFR66" s="22"/>
      <c r="OFS66" s="22"/>
      <c r="OFT66" s="22"/>
      <c r="OFU66" s="22"/>
      <c r="OFV66" s="22"/>
      <c r="OFW66" s="22"/>
      <c r="OFX66" s="22"/>
      <c r="OFY66" s="22"/>
      <c r="OFZ66" s="22"/>
      <c r="OGA66" s="22"/>
      <c r="OGB66" s="22"/>
      <c r="OGC66" s="22"/>
      <c r="OGD66" s="22"/>
      <c r="OGE66" s="22"/>
      <c r="OGF66" s="22"/>
      <c r="OGG66" s="22"/>
      <c r="OGH66" s="22"/>
      <c r="OGI66" s="22"/>
      <c r="OGJ66" s="22"/>
      <c r="OGK66" s="22"/>
      <c r="OGL66" s="22"/>
      <c r="OGM66" s="22"/>
      <c r="OGN66" s="22"/>
      <c r="OGO66" s="22"/>
      <c r="OGP66" s="22"/>
      <c r="OGQ66" s="22"/>
      <c r="OGR66" s="22"/>
      <c r="OGS66" s="22"/>
      <c r="OGT66" s="22"/>
      <c r="OGU66" s="22"/>
      <c r="OGV66" s="22"/>
      <c r="OGW66" s="22"/>
      <c r="OGX66" s="22"/>
      <c r="OGY66" s="22"/>
      <c r="OGZ66" s="22"/>
      <c r="OHA66" s="22"/>
      <c r="OHB66" s="22"/>
      <c r="OHC66" s="22"/>
      <c r="OHD66" s="22"/>
      <c r="OHE66" s="22"/>
      <c r="OHF66" s="22"/>
      <c r="OHG66" s="22"/>
      <c r="OHH66" s="22"/>
      <c r="OHI66" s="22"/>
      <c r="OHJ66" s="22"/>
      <c r="OHK66" s="22"/>
      <c r="OHL66" s="22"/>
      <c r="OHM66" s="22"/>
      <c r="OHN66" s="22"/>
      <c r="OHO66" s="22"/>
      <c r="OHP66" s="22"/>
      <c r="OHQ66" s="22"/>
      <c r="OHR66" s="22"/>
      <c r="OHS66" s="22"/>
      <c r="OHT66" s="22"/>
      <c r="OHU66" s="22"/>
      <c r="OHV66" s="22"/>
      <c r="OHW66" s="22"/>
      <c r="OHX66" s="22"/>
      <c r="OHY66" s="22"/>
      <c r="OHZ66" s="22"/>
      <c r="OIA66" s="22"/>
      <c r="OIB66" s="22"/>
      <c r="OIC66" s="22"/>
      <c r="OID66" s="22"/>
      <c r="OIE66" s="22"/>
      <c r="OIF66" s="22"/>
      <c r="OIG66" s="22"/>
      <c r="OIH66" s="22"/>
      <c r="OII66" s="22"/>
      <c r="OIJ66" s="22"/>
      <c r="OIK66" s="22"/>
      <c r="OIL66" s="22"/>
      <c r="OIM66" s="22"/>
      <c r="OIN66" s="22"/>
      <c r="OIO66" s="22"/>
      <c r="OIP66" s="22"/>
      <c r="OIQ66" s="22"/>
      <c r="OIR66" s="22"/>
      <c r="OIS66" s="22"/>
      <c r="OIT66" s="22"/>
      <c r="OIU66" s="22"/>
      <c r="OIV66" s="22"/>
      <c r="OIW66" s="22"/>
      <c r="OIX66" s="22"/>
      <c r="OIY66" s="22"/>
      <c r="OIZ66" s="22"/>
      <c r="OJA66" s="22"/>
      <c r="OJB66" s="22"/>
      <c r="OJC66" s="22"/>
      <c r="OJD66" s="22"/>
      <c r="OJE66" s="22"/>
      <c r="OJF66" s="22"/>
      <c r="OJG66" s="22"/>
      <c r="OJH66" s="22"/>
      <c r="OJI66" s="22"/>
      <c r="OJJ66" s="22"/>
      <c r="OJK66" s="22"/>
      <c r="OJL66" s="22"/>
      <c r="OJM66" s="22"/>
      <c r="OJN66" s="22"/>
      <c r="OJO66" s="22"/>
      <c r="OJP66" s="22"/>
      <c r="OJQ66" s="22"/>
      <c r="OJR66" s="22"/>
      <c r="OJS66" s="22"/>
      <c r="OJT66" s="22"/>
      <c r="OJU66" s="22"/>
      <c r="OJV66" s="22"/>
      <c r="OJW66" s="22"/>
      <c r="OJX66" s="22"/>
      <c r="OJY66" s="22"/>
      <c r="OJZ66" s="22"/>
      <c r="OKA66" s="22"/>
      <c r="OKB66" s="22"/>
      <c r="OKC66" s="22"/>
      <c r="OKD66" s="22"/>
      <c r="OKE66" s="22"/>
      <c r="OKF66" s="22"/>
      <c r="OKG66" s="22"/>
      <c r="OKH66" s="22"/>
      <c r="OKI66" s="22"/>
      <c r="OKJ66" s="22"/>
      <c r="OKK66" s="22"/>
      <c r="OKL66" s="22"/>
      <c r="OKM66" s="22"/>
      <c r="OKN66" s="22"/>
      <c r="OKO66" s="22"/>
      <c r="OKP66" s="22"/>
      <c r="OKQ66" s="22"/>
      <c r="OKR66" s="22"/>
      <c r="OKS66" s="22"/>
      <c r="OKT66" s="22"/>
      <c r="OKU66" s="22"/>
      <c r="OKV66" s="22"/>
      <c r="OKW66" s="22"/>
      <c r="OKX66" s="22"/>
      <c r="OKY66" s="22"/>
      <c r="OKZ66" s="22"/>
      <c r="OLA66" s="22"/>
      <c r="OLB66" s="22"/>
      <c r="OLC66" s="22"/>
      <c r="OLD66" s="22"/>
      <c r="OLE66" s="22"/>
      <c r="OLF66" s="22"/>
      <c r="OLG66" s="22"/>
      <c r="OLH66" s="22"/>
      <c r="OLI66" s="22"/>
      <c r="OLJ66" s="22"/>
      <c r="OLK66" s="22"/>
      <c r="OLL66" s="22"/>
      <c r="OLM66" s="22"/>
      <c r="OLN66" s="22"/>
      <c r="OLO66" s="22"/>
      <c r="OLP66" s="22"/>
      <c r="OLQ66" s="22"/>
      <c r="OLR66" s="22"/>
      <c r="OLS66" s="22"/>
      <c r="OLT66" s="22"/>
      <c r="OLU66" s="22"/>
      <c r="OLV66" s="22"/>
      <c r="OLW66" s="22"/>
      <c r="OLX66" s="22"/>
      <c r="OLY66" s="22"/>
      <c r="OLZ66" s="22"/>
      <c r="OMA66" s="22"/>
      <c r="OMB66" s="22"/>
      <c r="OMC66" s="22"/>
      <c r="OMD66" s="22"/>
      <c r="OME66" s="22"/>
      <c r="OMF66" s="22"/>
      <c r="OMG66" s="22"/>
      <c r="OMH66" s="22"/>
      <c r="OMI66" s="22"/>
      <c r="OMJ66" s="22"/>
      <c r="OMK66" s="22"/>
      <c r="OML66" s="22"/>
      <c r="OMM66" s="22"/>
      <c r="OMN66" s="22"/>
      <c r="OMO66" s="22"/>
      <c r="OMP66" s="22"/>
      <c r="OMQ66" s="22"/>
      <c r="OMR66" s="22"/>
      <c r="OMS66" s="22"/>
      <c r="OMT66" s="22"/>
      <c r="OMU66" s="22"/>
      <c r="OMV66" s="22"/>
      <c r="OMW66" s="22"/>
      <c r="OMX66" s="22"/>
      <c r="OMY66" s="22"/>
      <c r="OMZ66" s="22"/>
      <c r="ONA66" s="22"/>
      <c r="ONB66" s="22"/>
      <c r="ONC66" s="22"/>
      <c r="OND66" s="22"/>
      <c r="ONE66" s="22"/>
      <c r="ONF66" s="22"/>
      <c r="ONG66" s="22"/>
      <c r="ONH66" s="22"/>
      <c r="ONI66" s="22"/>
      <c r="ONJ66" s="22"/>
      <c r="ONK66" s="22"/>
      <c r="ONL66" s="22"/>
      <c r="ONM66" s="22"/>
      <c r="ONN66" s="22"/>
      <c r="ONO66" s="22"/>
      <c r="ONP66" s="22"/>
      <c r="ONQ66" s="22"/>
      <c r="ONR66" s="22"/>
      <c r="ONS66" s="22"/>
      <c r="ONT66" s="22"/>
      <c r="ONU66" s="22"/>
      <c r="ONV66" s="22"/>
      <c r="ONW66" s="22"/>
      <c r="ONX66" s="22"/>
      <c r="ONY66" s="22"/>
      <c r="ONZ66" s="22"/>
      <c r="OOA66" s="22"/>
      <c r="OOB66" s="22"/>
      <c r="OOC66" s="22"/>
      <c r="OOD66" s="22"/>
      <c r="OOE66" s="22"/>
      <c r="OOF66" s="22"/>
      <c r="OOG66" s="22"/>
      <c r="OOH66" s="22"/>
      <c r="OOI66" s="22"/>
      <c r="OOJ66" s="22"/>
      <c r="OOK66" s="22"/>
      <c r="OOL66" s="22"/>
      <c r="OOM66" s="22"/>
      <c r="OON66" s="22"/>
      <c r="OOO66" s="22"/>
      <c r="OOP66" s="22"/>
      <c r="OOQ66" s="22"/>
      <c r="OOR66" s="22"/>
      <c r="OOS66" s="22"/>
      <c r="OOT66" s="22"/>
      <c r="OOU66" s="22"/>
      <c r="OOV66" s="22"/>
      <c r="OOW66" s="22"/>
      <c r="OOX66" s="22"/>
      <c r="OOY66" s="22"/>
      <c r="OOZ66" s="22"/>
      <c r="OPA66" s="22"/>
      <c r="OPB66" s="22"/>
      <c r="OPC66" s="22"/>
      <c r="OPD66" s="22"/>
      <c r="OPE66" s="22"/>
      <c r="OPF66" s="22"/>
      <c r="OPG66" s="22"/>
      <c r="OPH66" s="22"/>
      <c r="OPI66" s="22"/>
      <c r="OPJ66" s="22"/>
      <c r="OPK66" s="22"/>
      <c r="OPL66" s="22"/>
      <c r="OPM66" s="22"/>
      <c r="OPN66" s="22"/>
      <c r="OPO66" s="22"/>
      <c r="OPP66" s="22"/>
      <c r="OPQ66" s="22"/>
      <c r="OPR66" s="22"/>
      <c r="OPS66" s="22"/>
      <c r="OPT66" s="22"/>
      <c r="OPU66" s="22"/>
      <c r="OPV66" s="22"/>
      <c r="OPW66" s="22"/>
      <c r="OPX66" s="22"/>
      <c r="OPY66" s="22"/>
      <c r="OPZ66" s="22"/>
      <c r="OQA66" s="22"/>
      <c r="OQB66" s="22"/>
      <c r="OQC66" s="22"/>
      <c r="OQD66" s="22"/>
      <c r="OQE66" s="22"/>
      <c r="OQF66" s="22"/>
      <c r="OQG66" s="22"/>
      <c r="OQH66" s="22"/>
      <c r="OQI66" s="22"/>
      <c r="OQJ66" s="22"/>
      <c r="OQK66" s="22"/>
      <c r="OQL66" s="22"/>
      <c r="OQM66" s="22"/>
      <c r="OQN66" s="22"/>
      <c r="OQO66" s="22"/>
      <c r="OQP66" s="22"/>
      <c r="OQQ66" s="22"/>
      <c r="OQR66" s="22"/>
      <c r="OQS66" s="22"/>
      <c r="OQT66" s="22"/>
      <c r="OQU66" s="22"/>
      <c r="OQV66" s="22"/>
      <c r="OQW66" s="22"/>
      <c r="OQX66" s="22"/>
      <c r="OQY66" s="22"/>
      <c r="OQZ66" s="22"/>
      <c r="ORA66" s="22"/>
      <c r="ORB66" s="22"/>
      <c r="ORC66" s="22"/>
      <c r="ORD66" s="22"/>
      <c r="ORE66" s="22"/>
      <c r="ORF66" s="22"/>
      <c r="ORG66" s="22"/>
      <c r="ORH66" s="22"/>
      <c r="ORI66" s="22"/>
      <c r="ORJ66" s="22"/>
      <c r="ORK66" s="22"/>
      <c r="ORL66" s="22"/>
      <c r="ORM66" s="22"/>
      <c r="ORN66" s="22"/>
      <c r="ORO66" s="22"/>
      <c r="ORP66" s="22"/>
      <c r="ORQ66" s="22"/>
      <c r="ORR66" s="22"/>
      <c r="ORS66" s="22"/>
      <c r="ORT66" s="22"/>
      <c r="ORU66" s="22"/>
      <c r="ORV66" s="22"/>
      <c r="ORW66" s="22"/>
      <c r="ORX66" s="22"/>
      <c r="ORY66" s="22"/>
      <c r="ORZ66" s="22"/>
      <c r="OSA66" s="22"/>
      <c r="OSB66" s="22"/>
      <c r="OSC66" s="22"/>
      <c r="OSD66" s="22"/>
      <c r="OSE66" s="22"/>
      <c r="OSF66" s="22"/>
      <c r="OSG66" s="22"/>
      <c r="OSH66" s="22"/>
      <c r="OSI66" s="22"/>
      <c r="OSJ66" s="22"/>
      <c r="OSK66" s="22"/>
      <c r="OSL66" s="22"/>
      <c r="OSM66" s="22"/>
      <c r="OSN66" s="22"/>
      <c r="OSO66" s="22"/>
      <c r="OSP66" s="22"/>
      <c r="OSQ66" s="22"/>
      <c r="OSR66" s="22"/>
      <c r="OSS66" s="22"/>
      <c r="OST66" s="22"/>
      <c r="OSU66" s="22"/>
      <c r="OSV66" s="22"/>
      <c r="OSW66" s="22"/>
      <c r="OSX66" s="22"/>
      <c r="OSY66" s="22"/>
      <c r="OSZ66" s="22"/>
      <c r="OTA66" s="22"/>
      <c r="OTB66" s="22"/>
      <c r="OTC66" s="22"/>
      <c r="OTD66" s="22"/>
      <c r="OTE66" s="22"/>
      <c r="OTF66" s="22"/>
      <c r="OTG66" s="22"/>
      <c r="OTH66" s="22"/>
      <c r="OTI66" s="22"/>
      <c r="OTJ66" s="22"/>
      <c r="OTK66" s="22"/>
      <c r="OTL66" s="22"/>
      <c r="OTM66" s="22"/>
      <c r="OTN66" s="22"/>
      <c r="OTO66" s="22"/>
      <c r="OTP66" s="22"/>
      <c r="OTQ66" s="22"/>
      <c r="OTR66" s="22"/>
      <c r="OTS66" s="22"/>
      <c r="OTT66" s="22"/>
      <c r="OTU66" s="22"/>
      <c r="OTV66" s="22"/>
      <c r="OTW66" s="22"/>
      <c r="OTX66" s="22"/>
      <c r="OTY66" s="22"/>
      <c r="OTZ66" s="22"/>
      <c r="OUA66" s="22"/>
      <c r="OUB66" s="22"/>
      <c r="OUC66" s="22"/>
      <c r="OUD66" s="22"/>
      <c r="OUE66" s="22"/>
      <c r="OUF66" s="22"/>
      <c r="OUG66" s="22"/>
      <c r="OUH66" s="22"/>
      <c r="OUI66" s="22"/>
      <c r="OUJ66" s="22"/>
      <c r="OUK66" s="22"/>
      <c r="OUL66" s="22"/>
      <c r="OUM66" s="22"/>
      <c r="OUN66" s="22"/>
      <c r="OUO66" s="22"/>
      <c r="OUP66" s="22"/>
      <c r="OUQ66" s="22"/>
      <c r="OUR66" s="22"/>
      <c r="OUS66" s="22"/>
      <c r="OUT66" s="22"/>
      <c r="OUU66" s="22"/>
      <c r="OUV66" s="22"/>
      <c r="OUW66" s="22"/>
      <c r="OUX66" s="22"/>
      <c r="OUY66" s="22"/>
      <c r="OUZ66" s="22"/>
      <c r="OVA66" s="22"/>
      <c r="OVB66" s="22"/>
      <c r="OVC66" s="22"/>
      <c r="OVD66" s="22"/>
      <c r="OVE66" s="22"/>
      <c r="OVF66" s="22"/>
      <c r="OVG66" s="22"/>
      <c r="OVH66" s="22"/>
      <c r="OVI66" s="22"/>
      <c r="OVJ66" s="22"/>
      <c r="OVK66" s="22"/>
      <c r="OVL66" s="22"/>
      <c r="OVM66" s="22"/>
      <c r="OVN66" s="22"/>
      <c r="OVO66" s="22"/>
      <c r="OVP66" s="22"/>
      <c r="OVQ66" s="22"/>
      <c r="OVR66" s="22"/>
      <c r="OVS66" s="22"/>
      <c r="OVT66" s="22"/>
      <c r="OVU66" s="22"/>
      <c r="OVV66" s="22"/>
      <c r="OVW66" s="22"/>
      <c r="OVX66" s="22"/>
      <c r="OVY66" s="22"/>
      <c r="OVZ66" s="22"/>
      <c r="OWA66" s="22"/>
      <c r="OWB66" s="22"/>
      <c r="OWC66" s="22"/>
      <c r="OWD66" s="22"/>
      <c r="OWE66" s="22"/>
      <c r="OWF66" s="22"/>
      <c r="OWG66" s="22"/>
      <c r="OWH66" s="22"/>
      <c r="OWI66" s="22"/>
      <c r="OWJ66" s="22"/>
      <c r="OWK66" s="22"/>
      <c r="OWL66" s="22"/>
      <c r="OWM66" s="22"/>
      <c r="OWN66" s="22"/>
      <c r="OWO66" s="22"/>
      <c r="OWP66" s="22"/>
      <c r="OWQ66" s="22"/>
      <c r="OWR66" s="22"/>
      <c r="OWS66" s="22"/>
      <c r="OWT66" s="22"/>
      <c r="OWU66" s="22"/>
      <c r="OWV66" s="22"/>
      <c r="OWW66" s="22"/>
      <c r="OWX66" s="22"/>
      <c r="OWY66" s="22"/>
      <c r="OWZ66" s="22"/>
      <c r="OXA66" s="22"/>
      <c r="OXB66" s="22"/>
      <c r="OXC66" s="22"/>
      <c r="OXD66" s="22"/>
      <c r="OXE66" s="22"/>
      <c r="OXF66" s="22"/>
      <c r="OXG66" s="22"/>
      <c r="OXH66" s="22"/>
      <c r="OXI66" s="22"/>
      <c r="OXJ66" s="22"/>
      <c r="OXK66" s="22"/>
      <c r="OXL66" s="22"/>
      <c r="OXM66" s="22"/>
      <c r="OXN66" s="22"/>
      <c r="OXO66" s="22"/>
      <c r="OXP66" s="22"/>
      <c r="OXQ66" s="22"/>
      <c r="OXR66" s="22"/>
      <c r="OXS66" s="22"/>
      <c r="OXT66" s="22"/>
      <c r="OXU66" s="22"/>
      <c r="OXV66" s="22"/>
      <c r="OXW66" s="22"/>
      <c r="OXX66" s="22"/>
      <c r="OXY66" s="22"/>
      <c r="OXZ66" s="22"/>
      <c r="OYA66" s="22"/>
      <c r="OYB66" s="22"/>
      <c r="OYC66" s="22"/>
      <c r="OYD66" s="22"/>
      <c r="OYE66" s="22"/>
      <c r="OYF66" s="22"/>
      <c r="OYG66" s="22"/>
      <c r="OYH66" s="22"/>
      <c r="OYI66" s="22"/>
      <c r="OYJ66" s="22"/>
      <c r="OYK66" s="22"/>
      <c r="OYL66" s="22"/>
      <c r="OYM66" s="22"/>
      <c r="OYN66" s="22"/>
      <c r="OYO66" s="22"/>
      <c r="OYP66" s="22"/>
      <c r="OYQ66" s="22"/>
      <c r="OYR66" s="22"/>
      <c r="OYS66" s="22"/>
      <c r="OYT66" s="22"/>
      <c r="OYU66" s="22"/>
      <c r="OYV66" s="22"/>
      <c r="OYW66" s="22"/>
      <c r="OYX66" s="22"/>
      <c r="OYY66" s="22"/>
      <c r="OYZ66" s="22"/>
      <c r="OZA66" s="22"/>
      <c r="OZB66" s="22"/>
      <c r="OZC66" s="22"/>
      <c r="OZD66" s="22"/>
      <c r="OZE66" s="22"/>
      <c r="OZF66" s="22"/>
      <c r="OZG66" s="22"/>
      <c r="OZH66" s="22"/>
      <c r="OZI66" s="22"/>
      <c r="OZJ66" s="22"/>
      <c r="OZK66" s="22"/>
      <c r="OZL66" s="22"/>
      <c r="OZM66" s="22"/>
      <c r="OZN66" s="22"/>
      <c r="OZO66" s="22"/>
      <c r="OZP66" s="22"/>
      <c r="OZQ66" s="22"/>
      <c r="OZR66" s="22"/>
      <c r="OZS66" s="22"/>
      <c r="OZT66" s="22"/>
      <c r="OZU66" s="22"/>
      <c r="OZV66" s="22"/>
      <c r="OZW66" s="22"/>
      <c r="OZX66" s="22"/>
      <c r="OZY66" s="22"/>
      <c r="OZZ66" s="22"/>
      <c r="PAA66" s="22"/>
      <c r="PAB66" s="22"/>
      <c r="PAC66" s="22"/>
      <c r="PAD66" s="22"/>
      <c r="PAE66" s="22"/>
      <c r="PAF66" s="22"/>
      <c r="PAG66" s="22"/>
      <c r="PAH66" s="22"/>
      <c r="PAI66" s="22"/>
      <c r="PAJ66" s="22"/>
      <c r="PAK66" s="22"/>
      <c r="PAL66" s="22"/>
      <c r="PAM66" s="22"/>
      <c r="PAN66" s="22"/>
      <c r="PAO66" s="22"/>
      <c r="PAP66" s="22"/>
      <c r="PAQ66" s="22"/>
      <c r="PAR66" s="22"/>
      <c r="PAS66" s="22"/>
      <c r="PAT66" s="22"/>
      <c r="PAU66" s="22"/>
      <c r="PAV66" s="22"/>
      <c r="PAW66" s="22"/>
      <c r="PAX66" s="22"/>
      <c r="PAY66" s="22"/>
      <c r="PAZ66" s="22"/>
      <c r="PBA66" s="22"/>
      <c r="PBB66" s="22"/>
      <c r="PBC66" s="22"/>
      <c r="PBD66" s="22"/>
      <c r="PBE66" s="22"/>
      <c r="PBF66" s="22"/>
      <c r="PBG66" s="22"/>
      <c r="PBH66" s="22"/>
      <c r="PBI66" s="22"/>
      <c r="PBJ66" s="22"/>
      <c r="PBK66" s="22"/>
      <c r="PBL66" s="22"/>
      <c r="PBM66" s="22"/>
      <c r="PBN66" s="22"/>
      <c r="PBO66" s="22"/>
      <c r="PBP66" s="22"/>
      <c r="PBQ66" s="22"/>
      <c r="PBR66" s="22"/>
      <c r="PBS66" s="22"/>
      <c r="PBT66" s="22"/>
      <c r="PBU66" s="22"/>
      <c r="PBV66" s="22"/>
      <c r="PBW66" s="22"/>
      <c r="PBX66" s="22"/>
      <c r="PBY66" s="22"/>
      <c r="PBZ66" s="22"/>
      <c r="PCA66" s="22"/>
      <c r="PCB66" s="22"/>
      <c r="PCC66" s="22"/>
      <c r="PCD66" s="22"/>
      <c r="PCE66" s="22"/>
      <c r="PCF66" s="22"/>
      <c r="PCG66" s="22"/>
      <c r="PCH66" s="22"/>
      <c r="PCI66" s="22"/>
      <c r="PCJ66" s="22"/>
      <c r="PCK66" s="22"/>
      <c r="PCL66" s="22"/>
      <c r="PCM66" s="22"/>
      <c r="PCN66" s="22"/>
      <c r="PCO66" s="22"/>
      <c r="PCP66" s="22"/>
      <c r="PCQ66" s="22"/>
      <c r="PCR66" s="22"/>
      <c r="PCS66" s="22"/>
      <c r="PCT66" s="22"/>
      <c r="PCU66" s="22"/>
      <c r="PCV66" s="22"/>
      <c r="PCW66" s="22"/>
      <c r="PCX66" s="22"/>
      <c r="PCY66" s="22"/>
      <c r="PCZ66" s="22"/>
      <c r="PDA66" s="22"/>
      <c r="PDB66" s="22"/>
      <c r="PDC66" s="22"/>
      <c r="PDD66" s="22"/>
      <c r="PDE66" s="22"/>
      <c r="PDF66" s="22"/>
      <c r="PDG66" s="22"/>
      <c r="PDH66" s="22"/>
      <c r="PDI66" s="22"/>
      <c r="PDJ66" s="22"/>
      <c r="PDK66" s="22"/>
      <c r="PDL66" s="22"/>
      <c r="PDM66" s="22"/>
      <c r="PDN66" s="22"/>
      <c r="PDO66" s="22"/>
      <c r="PDP66" s="22"/>
      <c r="PDQ66" s="22"/>
      <c r="PDR66" s="22"/>
      <c r="PDS66" s="22"/>
      <c r="PDT66" s="22"/>
      <c r="PDU66" s="22"/>
      <c r="PDV66" s="22"/>
      <c r="PDW66" s="22"/>
      <c r="PDX66" s="22"/>
      <c r="PDY66" s="22"/>
      <c r="PDZ66" s="22"/>
      <c r="PEA66" s="22"/>
      <c r="PEB66" s="22"/>
      <c r="PEC66" s="22"/>
      <c r="PED66" s="22"/>
      <c r="PEE66" s="22"/>
      <c r="PEF66" s="22"/>
      <c r="PEG66" s="22"/>
      <c r="PEH66" s="22"/>
      <c r="PEI66" s="22"/>
      <c r="PEJ66" s="22"/>
      <c r="PEK66" s="22"/>
      <c r="PEL66" s="22"/>
      <c r="PEM66" s="22"/>
      <c r="PEN66" s="22"/>
      <c r="PEO66" s="22"/>
      <c r="PEP66" s="22"/>
      <c r="PEQ66" s="22"/>
      <c r="PER66" s="22"/>
      <c r="PES66" s="22"/>
      <c r="PET66" s="22"/>
      <c r="PEU66" s="22"/>
      <c r="PEV66" s="22"/>
      <c r="PEW66" s="22"/>
      <c r="PEX66" s="22"/>
      <c r="PEY66" s="22"/>
      <c r="PEZ66" s="22"/>
      <c r="PFA66" s="22"/>
      <c r="PFB66" s="22"/>
      <c r="PFC66" s="22"/>
      <c r="PFD66" s="22"/>
      <c r="PFE66" s="22"/>
      <c r="PFF66" s="22"/>
      <c r="PFG66" s="22"/>
      <c r="PFH66" s="22"/>
      <c r="PFI66" s="22"/>
      <c r="PFJ66" s="22"/>
      <c r="PFK66" s="22"/>
      <c r="PFL66" s="22"/>
      <c r="PFM66" s="22"/>
      <c r="PFN66" s="22"/>
      <c r="PFO66" s="22"/>
      <c r="PFP66" s="22"/>
      <c r="PFQ66" s="22"/>
      <c r="PFR66" s="22"/>
      <c r="PFS66" s="22"/>
      <c r="PFT66" s="22"/>
      <c r="PFU66" s="22"/>
      <c r="PFV66" s="22"/>
      <c r="PFW66" s="22"/>
      <c r="PFX66" s="22"/>
      <c r="PFY66" s="22"/>
      <c r="PFZ66" s="22"/>
      <c r="PGA66" s="22"/>
      <c r="PGB66" s="22"/>
      <c r="PGC66" s="22"/>
      <c r="PGD66" s="22"/>
      <c r="PGE66" s="22"/>
      <c r="PGF66" s="22"/>
      <c r="PGG66" s="22"/>
      <c r="PGH66" s="22"/>
      <c r="PGI66" s="22"/>
      <c r="PGJ66" s="22"/>
      <c r="PGK66" s="22"/>
      <c r="PGL66" s="22"/>
      <c r="PGM66" s="22"/>
      <c r="PGN66" s="22"/>
      <c r="PGO66" s="22"/>
      <c r="PGP66" s="22"/>
      <c r="PGQ66" s="22"/>
      <c r="PGR66" s="22"/>
      <c r="PGS66" s="22"/>
      <c r="PGT66" s="22"/>
      <c r="PGU66" s="22"/>
      <c r="PGV66" s="22"/>
      <c r="PGW66" s="22"/>
      <c r="PGX66" s="22"/>
      <c r="PGY66" s="22"/>
      <c r="PGZ66" s="22"/>
      <c r="PHA66" s="22"/>
      <c r="PHB66" s="22"/>
      <c r="PHC66" s="22"/>
      <c r="PHD66" s="22"/>
      <c r="PHE66" s="22"/>
      <c r="PHF66" s="22"/>
      <c r="PHG66" s="22"/>
      <c r="PHH66" s="22"/>
      <c r="PHI66" s="22"/>
      <c r="PHJ66" s="22"/>
      <c r="PHK66" s="22"/>
      <c r="PHL66" s="22"/>
      <c r="PHM66" s="22"/>
      <c r="PHN66" s="22"/>
      <c r="PHO66" s="22"/>
      <c r="PHP66" s="22"/>
      <c r="PHQ66" s="22"/>
      <c r="PHR66" s="22"/>
      <c r="PHS66" s="22"/>
      <c r="PHT66" s="22"/>
      <c r="PHU66" s="22"/>
      <c r="PHV66" s="22"/>
      <c r="PHW66" s="22"/>
      <c r="PHX66" s="22"/>
      <c r="PHY66" s="22"/>
      <c r="PHZ66" s="22"/>
      <c r="PIA66" s="22"/>
      <c r="PIB66" s="22"/>
      <c r="PIC66" s="22"/>
      <c r="PID66" s="22"/>
      <c r="PIE66" s="22"/>
      <c r="PIF66" s="22"/>
      <c r="PIG66" s="22"/>
      <c r="PIH66" s="22"/>
      <c r="PII66" s="22"/>
      <c r="PIJ66" s="22"/>
      <c r="PIK66" s="22"/>
      <c r="PIL66" s="22"/>
      <c r="PIM66" s="22"/>
      <c r="PIN66" s="22"/>
      <c r="PIO66" s="22"/>
      <c r="PIP66" s="22"/>
      <c r="PIQ66" s="22"/>
      <c r="PIR66" s="22"/>
      <c r="PIS66" s="22"/>
      <c r="PIT66" s="22"/>
      <c r="PIU66" s="22"/>
      <c r="PIV66" s="22"/>
      <c r="PIW66" s="22"/>
      <c r="PIX66" s="22"/>
      <c r="PIY66" s="22"/>
      <c r="PIZ66" s="22"/>
      <c r="PJA66" s="22"/>
      <c r="PJB66" s="22"/>
      <c r="PJC66" s="22"/>
      <c r="PJD66" s="22"/>
      <c r="PJE66" s="22"/>
      <c r="PJF66" s="22"/>
      <c r="PJG66" s="22"/>
      <c r="PJH66" s="22"/>
      <c r="PJI66" s="22"/>
      <c r="PJJ66" s="22"/>
      <c r="PJK66" s="22"/>
      <c r="PJL66" s="22"/>
      <c r="PJM66" s="22"/>
      <c r="PJN66" s="22"/>
      <c r="PJO66" s="22"/>
      <c r="PJP66" s="22"/>
      <c r="PJQ66" s="22"/>
      <c r="PJR66" s="22"/>
      <c r="PJS66" s="22"/>
      <c r="PJT66" s="22"/>
      <c r="PJU66" s="22"/>
      <c r="PJV66" s="22"/>
      <c r="PJW66" s="22"/>
      <c r="PJX66" s="22"/>
      <c r="PJY66" s="22"/>
      <c r="PJZ66" s="22"/>
      <c r="PKA66" s="22"/>
      <c r="PKB66" s="22"/>
      <c r="PKC66" s="22"/>
      <c r="PKD66" s="22"/>
      <c r="PKE66" s="22"/>
      <c r="PKF66" s="22"/>
      <c r="PKG66" s="22"/>
      <c r="PKH66" s="22"/>
      <c r="PKI66" s="22"/>
      <c r="PKJ66" s="22"/>
      <c r="PKK66" s="22"/>
      <c r="PKL66" s="22"/>
      <c r="PKM66" s="22"/>
      <c r="PKN66" s="22"/>
      <c r="PKO66" s="22"/>
      <c r="PKP66" s="22"/>
      <c r="PKQ66" s="22"/>
      <c r="PKR66" s="22"/>
      <c r="PKS66" s="22"/>
      <c r="PKT66" s="22"/>
      <c r="PKU66" s="22"/>
      <c r="PKV66" s="22"/>
      <c r="PKW66" s="22"/>
      <c r="PKX66" s="22"/>
      <c r="PKY66" s="22"/>
      <c r="PKZ66" s="22"/>
      <c r="PLA66" s="22"/>
      <c r="PLB66" s="22"/>
      <c r="PLC66" s="22"/>
      <c r="PLD66" s="22"/>
      <c r="PLE66" s="22"/>
      <c r="PLF66" s="22"/>
      <c r="PLG66" s="22"/>
      <c r="PLH66" s="22"/>
      <c r="PLI66" s="22"/>
      <c r="PLJ66" s="22"/>
      <c r="PLK66" s="22"/>
      <c r="PLL66" s="22"/>
      <c r="PLM66" s="22"/>
      <c r="PLN66" s="22"/>
      <c r="PLO66" s="22"/>
      <c r="PLP66" s="22"/>
      <c r="PLQ66" s="22"/>
      <c r="PLR66" s="22"/>
      <c r="PLS66" s="22"/>
      <c r="PLT66" s="22"/>
      <c r="PLU66" s="22"/>
      <c r="PLV66" s="22"/>
      <c r="PLW66" s="22"/>
      <c r="PLX66" s="22"/>
      <c r="PLY66" s="22"/>
      <c r="PLZ66" s="22"/>
      <c r="PMA66" s="22"/>
      <c r="PMB66" s="22"/>
      <c r="PMC66" s="22"/>
      <c r="PMD66" s="22"/>
      <c r="PME66" s="22"/>
      <c r="PMF66" s="22"/>
      <c r="PMG66" s="22"/>
      <c r="PMH66" s="22"/>
      <c r="PMI66" s="22"/>
      <c r="PMJ66" s="22"/>
      <c r="PMK66" s="22"/>
      <c r="PML66" s="22"/>
      <c r="PMM66" s="22"/>
      <c r="PMN66" s="22"/>
      <c r="PMO66" s="22"/>
      <c r="PMP66" s="22"/>
      <c r="PMQ66" s="22"/>
      <c r="PMR66" s="22"/>
      <c r="PMS66" s="22"/>
      <c r="PMT66" s="22"/>
      <c r="PMU66" s="22"/>
      <c r="PMV66" s="22"/>
      <c r="PMW66" s="22"/>
      <c r="PMX66" s="22"/>
      <c r="PMY66" s="22"/>
      <c r="PMZ66" s="22"/>
      <c r="PNA66" s="22"/>
      <c r="PNB66" s="22"/>
      <c r="PNC66" s="22"/>
      <c r="PND66" s="22"/>
      <c r="PNE66" s="22"/>
      <c r="PNF66" s="22"/>
      <c r="PNG66" s="22"/>
      <c r="PNH66" s="22"/>
      <c r="PNI66" s="22"/>
      <c r="PNJ66" s="22"/>
      <c r="PNK66" s="22"/>
      <c r="PNL66" s="22"/>
      <c r="PNM66" s="22"/>
      <c r="PNN66" s="22"/>
      <c r="PNO66" s="22"/>
      <c r="PNP66" s="22"/>
      <c r="PNQ66" s="22"/>
      <c r="PNR66" s="22"/>
      <c r="PNS66" s="22"/>
      <c r="PNT66" s="22"/>
      <c r="PNU66" s="22"/>
      <c r="PNV66" s="22"/>
      <c r="PNW66" s="22"/>
      <c r="PNX66" s="22"/>
      <c r="PNY66" s="22"/>
      <c r="PNZ66" s="22"/>
      <c r="POA66" s="22"/>
      <c r="POB66" s="22"/>
      <c r="POC66" s="22"/>
      <c r="POD66" s="22"/>
      <c r="POE66" s="22"/>
      <c r="POF66" s="22"/>
      <c r="POG66" s="22"/>
      <c r="POH66" s="22"/>
      <c r="POI66" s="22"/>
      <c r="POJ66" s="22"/>
      <c r="POK66" s="22"/>
      <c r="POL66" s="22"/>
      <c r="POM66" s="22"/>
      <c r="PON66" s="22"/>
      <c r="POO66" s="22"/>
      <c r="POP66" s="22"/>
      <c r="POQ66" s="22"/>
      <c r="POR66" s="22"/>
      <c r="POS66" s="22"/>
      <c r="POT66" s="22"/>
      <c r="POU66" s="22"/>
      <c r="POV66" s="22"/>
      <c r="POW66" s="22"/>
      <c r="POX66" s="22"/>
      <c r="POY66" s="22"/>
      <c r="POZ66" s="22"/>
      <c r="PPA66" s="22"/>
      <c r="PPB66" s="22"/>
      <c r="PPC66" s="22"/>
      <c r="PPD66" s="22"/>
      <c r="PPE66" s="22"/>
      <c r="PPF66" s="22"/>
      <c r="PPG66" s="22"/>
      <c r="PPH66" s="22"/>
      <c r="PPI66" s="22"/>
      <c r="PPJ66" s="22"/>
      <c r="PPK66" s="22"/>
      <c r="PPL66" s="22"/>
      <c r="PPM66" s="22"/>
      <c r="PPN66" s="22"/>
      <c r="PPO66" s="22"/>
      <c r="PPP66" s="22"/>
      <c r="PPQ66" s="22"/>
      <c r="PPR66" s="22"/>
      <c r="PPS66" s="22"/>
      <c r="PPT66" s="22"/>
      <c r="PPU66" s="22"/>
      <c r="PPV66" s="22"/>
      <c r="PPW66" s="22"/>
      <c r="PPX66" s="22"/>
      <c r="PPY66" s="22"/>
      <c r="PPZ66" s="22"/>
      <c r="PQA66" s="22"/>
      <c r="PQB66" s="22"/>
      <c r="PQC66" s="22"/>
      <c r="PQD66" s="22"/>
      <c r="PQE66" s="22"/>
      <c r="PQF66" s="22"/>
      <c r="PQG66" s="22"/>
      <c r="PQH66" s="22"/>
      <c r="PQI66" s="22"/>
      <c r="PQJ66" s="22"/>
      <c r="PQK66" s="22"/>
      <c r="PQL66" s="22"/>
      <c r="PQM66" s="22"/>
      <c r="PQN66" s="22"/>
      <c r="PQO66" s="22"/>
      <c r="PQP66" s="22"/>
      <c r="PQQ66" s="22"/>
      <c r="PQR66" s="22"/>
      <c r="PQS66" s="22"/>
      <c r="PQT66" s="22"/>
      <c r="PQU66" s="22"/>
      <c r="PQV66" s="22"/>
      <c r="PQW66" s="22"/>
      <c r="PQX66" s="22"/>
      <c r="PQY66" s="22"/>
      <c r="PQZ66" s="22"/>
      <c r="PRA66" s="22"/>
      <c r="PRB66" s="22"/>
      <c r="PRC66" s="22"/>
      <c r="PRD66" s="22"/>
      <c r="PRE66" s="22"/>
      <c r="PRF66" s="22"/>
      <c r="PRG66" s="22"/>
      <c r="PRH66" s="22"/>
      <c r="PRI66" s="22"/>
      <c r="PRJ66" s="22"/>
      <c r="PRK66" s="22"/>
      <c r="PRL66" s="22"/>
      <c r="PRM66" s="22"/>
      <c r="PRN66" s="22"/>
      <c r="PRO66" s="22"/>
      <c r="PRP66" s="22"/>
      <c r="PRQ66" s="22"/>
      <c r="PRR66" s="22"/>
      <c r="PRS66" s="22"/>
      <c r="PRT66" s="22"/>
      <c r="PRU66" s="22"/>
      <c r="PRV66" s="22"/>
      <c r="PRW66" s="22"/>
      <c r="PRX66" s="22"/>
      <c r="PRY66" s="22"/>
      <c r="PRZ66" s="22"/>
      <c r="PSA66" s="22"/>
      <c r="PSB66" s="22"/>
      <c r="PSC66" s="22"/>
      <c r="PSD66" s="22"/>
      <c r="PSE66" s="22"/>
      <c r="PSF66" s="22"/>
      <c r="PSG66" s="22"/>
      <c r="PSH66" s="22"/>
      <c r="PSI66" s="22"/>
      <c r="PSJ66" s="22"/>
      <c r="PSK66" s="22"/>
      <c r="PSL66" s="22"/>
      <c r="PSM66" s="22"/>
      <c r="PSN66" s="22"/>
      <c r="PSO66" s="22"/>
      <c r="PSP66" s="22"/>
      <c r="PSQ66" s="22"/>
      <c r="PSR66" s="22"/>
      <c r="PSS66" s="22"/>
      <c r="PST66" s="22"/>
      <c r="PSU66" s="22"/>
      <c r="PSV66" s="22"/>
      <c r="PSW66" s="22"/>
      <c r="PSX66" s="22"/>
      <c r="PSY66" s="22"/>
      <c r="PSZ66" s="22"/>
      <c r="PTA66" s="22"/>
      <c r="PTB66" s="22"/>
      <c r="PTC66" s="22"/>
      <c r="PTD66" s="22"/>
      <c r="PTE66" s="22"/>
      <c r="PTF66" s="22"/>
      <c r="PTG66" s="22"/>
      <c r="PTH66" s="22"/>
      <c r="PTI66" s="22"/>
      <c r="PTJ66" s="22"/>
      <c r="PTK66" s="22"/>
      <c r="PTL66" s="22"/>
      <c r="PTM66" s="22"/>
      <c r="PTN66" s="22"/>
      <c r="PTO66" s="22"/>
      <c r="PTP66" s="22"/>
      <c r="PTQ66" s="22"/>
      <c r="PTR66" s="22"/>
      <c r="PTS66" s="22"/>
      <c r="PTT66" s="22"/>
      <c r="PTU66" s="22"/>
      <c r="PTV66" s="22"/>
      <c r="PTW66" s="22"/>
      <c r="PTX66" s="22"/>
      <c r="PTY66" s="22"/>
      <c r="PTZ66" s="22"/>
      <c r="PUA66" s="22"/>
      <c r="PUB66" s="22"/>
      <c r="PUC66" s="22"/>
      <c r="PUD66" s="22"/>
      <c r="PUE66" s="22"/>
      <c r="PUF66" s="22"/>
      <c r="PUG66" s="22"/>
      <c r="PUH66" s="22"/>
      <c r="PUI66" s="22"/>
      <c r="PUJ66" s="22"/>
      <c r="PUK66" s="22"/>
      <c r="PUL66" s="22"/>
      <c r="PUM66" s="22"/>
      <c r="PUN66" s="22"/>
      <c r="PUO66" s="22"/>
      <c r="PUP66" s="22"/>
      <c r="PUQ66" s="22"/>
      <c r="PUR66" s="22"/>
      <c r="PUS66" s="22"/>
      <c r="PUT66" s="22"/>
      <c r="PUU66" s="22"/>
      <c r="PUV66" s="22"/>
      <c r="PUW66" s="22"/>
      <c r="PUX66" s="22"/>
      <c r="PUY66" s="22"/>
      <c r="PUZ66" s="22"/>
      <c r="PVA66" s="22"/>
      <c r="PVB66" s="22"/>
      <c r="PVC66" s="22"/>
      <c r="PVD66" s="22"/>
      <c r="PVE66" s="22"/>
      <c r="PVF66" s="22"/>
      <c r="PVG66" s="22"/>
      <c r="PVH66" s="22"/>
      <c r="PVI66" s="22"/>
      <c r="PVJ66" s="22"/>
      <c r="PVK66" s="22"/>
      <c r="PVL66" s="22"/>
      <c r="PVM66" s="22"/>
      <c r="PVN66" s="22"/>
      <c r="PVO66" s="22"/>
      <c r="PVP66" s="22"/>
      <c r="PVQ66" s="22"/>
      <c r="PVR66" s="22"/>
      <c r="PVS66" s="22"/>
      <c r="PVT66" s="22"/>
      <c r="PVU66" s="22"/>
      <c r="PVV66" s="22"/>
      <c r="PVW66" s="22"/>
      <c r="PVX66" s="22"/>
      <c r="PVY66" s="22"/>
      <c r="PVZ66" s="22"/>
      <c r="PWA66" s="22"/>
      <c r="PWB66" s="22"/>
      <c r="PWC66" s="22"/>
      <c r="PWD66" s="22"/>
      <c r="PWE66" s="22"/>
      <c r="PWF66" s="22"/>
      <c r="PWG66" s="22"/>
      <c r="PWH66" s="22"/>
      <c r="PWI66" s="22"/>
      <c r="PWJ66" s="22"/>
      <c r="PWK66" s="22"/>
      <c r="PWL66" s="22"/>
      <c r="PWM66" s="22"/>
      <c r="PWN66" s="22"/>
      <c r="PWO66" s="22"/>
      <c r="PWP66" s="22"/>
      <c r="PWQ66" s="22"/>
      <c r="PWR66" s="22"/>
      <c r="PWS66" s="22"/>
      <c r="PWT66" s="22"/>
      <c r="PWU66" s="22"/>
      <c r="PWV66" s="22"/>
      <c r="PWW66" s="22"/>
      <c r="PWX66" s="22"/>
      <c r="PWY66" s="22"/>
      <c r="PWZ66" s="22"/>
      <c r="PXA66" s="22"/>
      <c r="PXB66" s="22"/>
      <c r="PXC66" s="22"/>
      <c r="PXD66" s="22"/>
      <c r="PXE66" s="22"/>
      <c r="PXF66" s="22"/>
      <c r="PXG66" s="22"/>
      <c r="PXH66" s="22"/>
      <c r="PXI66" s="22"/>
      <c r="PXJ66" s="22"/>
      <c r="PXK66" s="22"/>
      <c r="PXL66" s="22"/>
      <c r="PXM66" s="22"/>
      <c r="PXN66" s="22"/>
      <c r="PXO66" s="22"/>
      <c r="PXP66" s="22"/>
      <c r="PXQ66" s="22"/>
      <c r="PXR66" s="22"/>
      <c r="PXS66" s="22"/>
      <c r="PXT66" s="22"/>
      <c r="PXU66" s="22"/>
      <c r="PXV66" s="22"/>
      <c r="PXW66" s="22"/>
      <c r="PXX66" s="22"/>
      <c r="PXY66" s="22"/>
      <c r="PXZ66" s="22"/>
      <c r="PYA66" s="22"/>
      <c r="PYB66" s="22"/>
      <c r="PYC66" s="22"/>
      <c r="PYD66" s="22"/>
      <c r="PYE66" s="22"/>
      <c r="PYF66" s="22"/>
      <c r="PYG66" s="22"/>
      <c r="PYH66" s="22"/>
      <c r="PYI66" s="22"/>
      <c r="PYJ66" s="22"/>
      <c r="PYK66" s="22"/>
      <c r="PYL66" s="22"/>
      <c r="PYM66" s="22"/>
      <c r="PYN66" s="22"/>
      <c r="PYO66" s="22"/>
      <c r="PYP66" s="22"/>
      <c r="PYQ66" s="22"/>
      <c r="PYR66" s="22"/>
      <c r="PYS66" s="22"/>
      <c r="PYT66" s="22"/>
      <c r="PYU66" s="22"/>
      <c r="PYV66" s="22"/>
      <c r="PYW66" s="22"/>
      <c r="PYX66" s="22"/>
      <c r="PYY66" s="22"/>
      <c r="PYZ66" s="22"/>
      <c r="PZA66" s="22"/>
      <c r="PZB66" s="22"/>
      <c r="PZC66" s="22"/>
      <c r="PZD66" s="22"/>
      <c r="PZE66" s="22"/>
      <c r="PZF66" s="22"/>
      <c r="PZG66" s="22"/>
      <c r="PZH66" s="22"/>
      <c r="PZI66" s="22"/>
      <c r="PZJ66" s="22"/>
      <c r="PZK66" s="22"/>
      <c r="PZL66" s="22"/>
      <c r="PZM66" s="22"/>
      <c r="PZN66" s="22"/>
      <c r="PZO66" s="22"/>
      <c r="PZP66" s="22"/>
      <c r="PZQ66" s="22"/>
      <c r="PZR66" s="22"/>
      <c r="PZS66" s="22"/>
      <c r="PZT66" s="22"/>
      <c r="PZU66" s="22"/>
      <c r="PZV66" s="22"/>
      <c r="PZW66" s="22"/>
      <c r="PZX66" s="22"/>
      <c r="PZY66" s="22"/>
      <c r="PZZ66" s="22"/>
      <c r="QAA66" s="22"/>
      <c r="QAB66" s="22"/>
      <c r="QAC66" s="22"/>
      <c r="QAD66" s="22"/>
      <c r="QAE66" s="22"/>
      <c r="QAF66" s="22"/>
      <c r="QAG66" s="22"/>
      <c r="QAH66" s="22"/>
      <c r="QAI66" s="22"/>
      <c r="QAJ66" s="22"/>
      <c r="QAK66" s="22"/>
      <c r="QAL66" s="22"/>
      <c r="QAM66" s="22"/>
      <c r="QAN66" s="22"/>
      <c r="QAO66" s="22"/>
      <c r="QAP66" s="22"/>
      <c r="QAQ66" s="22"/>
      <c r="QAR66" s="22"/>
      <c r="QAS66" s="22"/>
      <c r="QAT66" s="22"/>
      <c r="QAU66" s="22"/>
      <c r="QAV66" s="22"/>
      <c r="QAW66" s="22"/>
      <c r="QAX66" s="22"/>
      <c r="QAY66" s="22"/>
      <c r="QAZ66" s="22"/>
      <c r="QBA66" s="22"/>
      <c r="QBB66" s="22"/>
      <c r="QBC66" s="22"/>
      <c r="QBD66" s="22"/>
      <c r="QBE66" s="22"/>
      <c r="QBF66" s="22"/>
      <c r="QBG66" s="22"/>
      <c r="QBH66" s="22"/>
      <c r="QBI66" s="22"/>
      <c r="QBJ66" s="22"/>
      <c r="QBK66" s="22"/>
      <c r="QBL66" s="22"/>
      <c r="QBM66" s="22"/>
      <c r="QBN66" s="22"/>
      <c r="QBO66" s="22"/>
      <c r="QBP66" s="22"/>
      <c r="QBQ66" s="22"/>
      <c r="QBR66" s="22"/>
      <c r="QBS66" s="22"/>
      <c r="QBT66" s="22"/>
      <c r="QBU66" s="22"/>
      <c r="QBV66" s="22"/>
      <c r="QBW66" s="22"/>
      <c r="QBX66" s="22"/>
      <c r="QBY66" s="22"/>
      <c r="QBZ66" s="22"/>
      <c r="QCA66" s="22"/>
      <c r="QCB66" s="22"/>
      <c r="QCC66" s="22"/>
      <c r="QCD66" s="22"/>
      <c r="QCE66" s="22"/>
      <c r="QCF66" s="22"/>
      <c r="QCG66" s="22"/>
      <c r="QCH66" s="22"/>
      <c r="QCI66" s="22"/>
      <c r="QCJ66" s="22"/>
      <c r="QCK66" s="22"/>
      <c r="QCL66" s="22"/>
      <c r="QCM66" s="22"/>
      <c r="QCN66" s="22"/>
      <c r="QCO66" s="22"/>
      <c r="QCP66" s="22"/>
      <c r="QCQ66" s="22"/>
      <c r="QCR66" s="22"/>
      <c r="QCS66" s="22"/>
      <c r="QCT66" s="22"/>
      <c r="QCU66" s="22"/>
      <c r="QCV66" s="22"/>
      <c r="QCW66" s="22"/>
      <c r="QCX66" s="22"/>
      <c r="QCY66" s="22"/>
      <c r="QCZ66" s="22"/>
      <c r="QDA66" s="22"/>
      <c r="QDB66" s="22"/>
      <c r="QDC66" s="22"/>
      <c r="QDD66" s="22"/>
      <c r="QDE66" s="22"/>
      <c r="QDF66" s="22"/>
      <c r="QDG66" s="22"/>
      <c r="QDH66" s="22"/>
      <c r="QDI66" s="22"/>
      <c r="QDJ66" s="22"/>
      <c r="QDK66" s="22"/>
      <c r="QDL66" s="22"/>
      <c r="QDM66" s="22"/>
      <c r="QDN66" s="22"/>
      <c r="QDO66" s="22"/>
      <c r="QDP66" s="22"/>
      <c r="QDQ66" s="22"/>
      <c r="QDR66" s="22"/>
      <c r="QDS66" s="22"/>
      <c r="QDT66" s="22"/>
      <c r="QDU66" s="22"/>
      <c r="QDV66" s="22"/>
      <c r="QDW66" s="22"/>
      <c r="QDX66" s="22"/>
      <c r="QDY66" s="22"/>
      <c r="QDZ66" s="22"/>
      <c r="QEA66" s="22"/>
      <c r="QEB66" s="22"/>
      <c r="QEC66" s="22"/>
      <c r="QED66" s="22"/>
      <c r="QEE66" s="22"/>
      <c r="QEF66" s="22"/>
      <c r="QEG66" s="22"/>
      <c r="QEH66" s="22"/>
      <c r="QEI66" s="22"/>
      <c r="QEJ66" s="22"/>
      <c r="QEK66" s="22"/>
      <c r="QEL66" s="22"/>
      <c r="QEM66" s="22"/>
      <c r="QEN66" s="22"/>
      <c r="QEO66" s="22"/>
      <c r="QEP66" s="22"/>
      <c r="QEQ66" s="22"/>
      <c r="QER66" s="22"/>
      <c r="QES66" s="22"/>
      <c r="QET66" s="22"/>
      <c r="QEU66" s="22"/>
      <c r="QEV66" s="22"/>
      <c r="QEW66" s="22"/>
      <c r="QEX66" s="22"/>
      <c r="QEY66" s="22"/>
      <c r="QEZ66" s="22"/>
      <c r="QFA66" s="22"/>
      <c r="QFB66" s="22"/>
      <c r="QFC66" s="22"/>
      <c r="QFD66" s="22"/>
      <c r="QFE66" s="22"/>
      <c r="QFF66" s="22"/>
      <c r="QFG66" s="22"/>
      <c r="QFH66" s="22"/>
      <c r="QFI66" s="22"/>
      <c r="QFJ66" s="22"/>
      <c r="QFK66" s="22"/>
      <c r="QFL66" s="22"/>
      <c r="QFM66" s="22"/>
      <c r="QFN66" s="22"/>
      <c r="QFO66" s="22"/>
      <c r="QFP66" s="22"/>
      <c r="QFQ66" s="22"/>
      <c r="QFR66" s="22"/>
      <c r="QFS66" s="22"/>
      <c r="QFT66" s="22"/>
      <c r="QFU66" s="22"/>
      <c r="QFV66" s="22"/>
      <c r="QFW66" s="22"/>
      <c r="QFX66" s="22"/>
      <c r="QFY66" s="22"/>
      <c r="QFZ66" s="22"/>
      <c r="QGA66" s="22"/>
      <c r="QGB66" s="22"/>
      <c r="QGC66" s="22"/>
      <c r="QGD66" s="22"/>
      <c r="QGE66" s="22"/>
      <c r="QGF66" s="22"/>
      <c r="QGG66" s="22"/>
      <c r="QGH66" s="22"/>
      <c r="QGI66" s="22"/>
      <c r="QGJ66" s="22"/>
      <c r="QGK66" s="22"/>
      <c r="QGL66" s="22"/>
      <c r="QGM66" s="22"/>
      <c r="QGN66" s="22"/>
      <c r="QGO66" s="22"/>
      <c r="QGP66" s="22"/>
      <c r="QGQ66" s="22"/>
      <c r="QGR66" s="22"/>
      <c r="QGS66" s="22"/>
      <c r="QGT66" s="22"/>
      <c r="QGU66" s="22"/>
      <c r="QGV66" s="22"/>
      <c r="QGW66" s="22"/>
      <c r="QGX66" s="22"/>
      <c r="QGY66" s="22"/>
      <c r="QGZ66" s="22"/>
      <c r="QHA66" s="22"/>
      <c r="QHB66" s="22"/>
      <c r="QHC66" s="22"/>
      <c r="QHD66" s="22"/>
      <c r="QHE66" s="22"/>
      <c r="QHF66" s="22"/>
      <c r="QHG66" s="22"/>
      <c r="QHH66" s="22"/>
      <c r="QHI66" s="22"/>
      <c r="QHJ66" s="22"/>
      <c r="QHK66" s="22"/>
      <c r="QHL66" s="22"/>
      <c r="QHM66" s="22"/>
      <c r="QHN66" s="22"/>
      <c r="QHO66" s="22"/>
      <c r="QHP66" s="22"/>
      <c r="QHQ66" s="22"/>
      <c r="QHR66" s="22"/>
      <c r="QHS66" s="22"/>
      <c r="QHT66" s="22"/>
      <c r="QHU66" s="22"/>
      <c r="QHV66" s="22"/>
      <c r="QHW66" s="22"/>
      <c r="QHX66" s="22"/>
      <c r="QHY66" s="22"/>
      <c r="QHZ66" s="22"/>
      <c r="QIA66" s="22"/>
      <c r="QIB66" s="22"/>
      <c r="QIC66" s="22"/>
      <c r="QID66" s="22"/>
      <c r="QIE66" s="22"/>
      <c r="QIF66" s="22"/>
      <c r="QIG66" s="22"/>
      <c r="QIH66" s="22"/>
      <c r="QII66" s="22"/>
      <c r="QIJ66" s="22"/>
      <c r="QIK66" s="22"/>
      <c r="QIL66" s="22"/>
      <c r="QIM66" s="22"/>
      <c r="QIN66" s="22"/>
      <c r="QIO66" s="22"/>
      <c r="QIP66" s="22"/>
      <c r="QIQ66" s="22"/>
      <c r="QIR66" s="22"/>
      <c r="QIS66" s="22"/>
      <c r="QIT66" s="22"/>
      <c r="QIU66" s="22"/>
      <c r="QIV66" s="22"/>
      <c r="QIW66" s="22"/>
      <c r="QIX66" s="22"/>
      <c r="QIY66" s="22"/>
      <c r="QIZ66" s="22"/>
      <c r="QJA66" s="22"/>
      <c r="QJB66" s="22"/>
      <c r="QJC66" s="22"/>
      <c r="QJD66" s="22"/>
      <c r="QJE66" s="22"/>
      <c r="QJF66" s="22"/>
      <c r="QJG66" s="22"/>
      <c r="QJH66" s="22"/>
      <c r="QJI66" s="22"/>
      <c r="QJJ66" s="22"/>
      <c r="QJK66" s="22"/>
      <c r="QJL66" s="22"/>
      <c r="QJM66" s="22"/>
      <c r="QJN66" s="22"/>
      <c r="QJO66" s="22"/>
      <c r="QJP66" s="22"/>
      <c r="QJQ66" s="22"/>
      <c r="QJR66" s="22"/>
      <c r="QJS66" s="22"/>
      <c r="QJT66" s="22"/>
      <c r="QJU66" s="22"/>
      <c r="QJV66" s="22"/>
      <c r="QJW66" s="22"/>
      <c r="QJX66" s="22"/>
      <c r="QJY66" s="22"/>
      <c r="QJZ66" s="22"/>
      <c r="QKA66" s="22"/>
      <c r="QKB66" s="22"/>
      <c r="QKC66" s="22"/>
      <c r="QKD66" s="22"/>
      <c r="QKE66" s="22"/>
      <c r="QKF66" s="22"/>
      <c r="QKG66" s="22"/>
      <c r="QKH66" s="22"/>
      <c r="QKI66" s="22"/>
      <c r="QKJ66" s="22"/>
      <c r="QKK66" s="22"/>
      <c r="QKL66" s="22"/>
      <c r="QKM66" s="22"/>
      <c r="QKN66" s="22"/>
      <c r="QKO66" s="22"/>
      <c r="QKP66" s="22"/>
      <c r="QKQ66" s="22"/>
      <c r="QKR66" s="22"/>
      <c r="QKS66" s="22"/>
      <c r="QKT66" s="22"/>
      <c r="QKU66" s="22"/>
      <c r="QKV66" s="22"/>
      <c r="QKW66" s="22"/>
      <c r="QKX66" s="22"/>
      <c r="QKY66" s="22"/>
      <c r="QKZ66" s="22"/>
      <c r="QLA66" s="22"/>
      <c r="QLB66" s="22"/>
      <c r="QLC66" s="22"/>
      <c r="QLD66" s="22"/>
      <c r="QLE66" s="22"/>
      <c r="QLF66" s="22"/>
      <c r="QLG66" s="22"/>
      <c r="QLH66" s="22"/>
      <c r="QLI66" s="22"/>
      <c r="QLJ66" s="22"/>
      <c r="QLK66" s="22"/>
      <c r="QLL66" s="22"/>
      <c r="QLM66" s="22"/>
      <c r="QLN66" s="22"/>
      <c r="QLO66" s="22"/>
      <c r="QLP66" s="22"/>
      <c r="QLQ66" s="22"/>
      <c r="QLR66" s="22"/>
      <c r="QLS66" s="22"/>
      <c r="QLT66" s="22"/>
      <c r="QLU66" s="22"/>
      <c r="QLV66" s="22"/>
      <c r="QLW66" s="22"/>
      <c r="QLX66" s="22"/>
      <c r="QLY66" s="22"/>
      <c r="QLZ66" s="22"/>
      <c r="QMA66" s="22"/>
      <c r="QMB66" s="22"/>
      <c r="QMC66" s="22"/>
      <c r="QMD66" s="22"/>
      <c r="QME66" s="22"/>
      <c r="QMF66" s="22"/>
      <c r="QMG66" s="22"/>
      <c r="QMH66" s="22"/>
      <c r="QMI66" s="22"/>
      <c r="QMJ66" s="22"/>
      <c r="QMK66" s="22"/>
      <c r="QML66" s="22"/>
      <c r="QMM66" s="22"/>
      <c r="QMN66" s="22"/>
      <c r="QMO66" s="22"/>
      <c r="QMP66" s="22"/>
      <c r="QMQ66" s="22"/>
      <c r="QMR66" s="22"/>
      <c r="QMS66" s="22"/>
      <c r="QMT66" s="22"/>
      <c r="QMU66" s="22"/>
      <c r="QMV66" s="22"/>
      <c r="QMW66" s="22"/>
      <c r="QMX66" s="22"/>
      <c r="QMY66" s="22"/>
      <c r="QMZ66" s="22"/>
      <c r="QNA66" s="22"/>
      <c r="QNB66" s="22"/>
      <c r="QNC66" s="22"/>
      <c r="QND66" s="22"/>
      <c r="QNE66" s="22"/>
      <c r="QNF66" s="22"/>
      <c r="QNG66" s="22"/>
      <c r="QNH66" s="22"/>
      <c r="QNI66" s="22"/>
      <c r="QNJ66" s="22"/>
      <c r="QNK66" s="22"/>
      <c r="QNL66" s="22"/>
      <c r="QNM66" s="22"/>
      <c r="QNN66" s="22"/>
      <c r="QNO66" s="22"/>
      <c r="QNP66" s="22"/>
      <c r="QNQ66" s="22"/>
      <c r="QNR66" s="22"/>
      <c r="QNS66" s="22"/>
      <c r="QNT66" s="22"/>
      <c r="QNU66" s="22"/>
      <c r="QNV66" s="22"/>
      <c r="QNW66" s="22"/>
      <c r="QNX66" s="22"/>
      <c r="QNY66" s="22"/>
      <c r="QNZ66" s="22"/>
      <c r="QOA66" s="22"/>
      <c r="QOB66" s="22"/>
      <c r="QOC66" s="22"/>
      <c r="QOD66" s="22"/>
      <c r="QOE66" s="22"/>
      <c r="QOF66" s="22"/>
      <c r="QOG66" s="22"/>
      <c r="QOH66" s="22"/>
      <c r="QOI66" s="22"/>
      <c r="QOJ66" s="22"/>
      <c r="QOK66" s="22"/>
      <c r="QOL66" s="22"/>
      <c r="QOM66" s="22"/>
      <c r="QON66" s="22"/>
      <c r="QOO66" s="22"/>
      <c r="QOP66" s="22"/>
      <c r="QOQ66" s="22"/>
      <c r="QOR66" s="22"/>
      <c r="QOS66" s="22"/>
      <c r="QOT66" s="22"/>
      <c r="QOU66" s="22"/>
      <c r="QOV66" s="22"/>
      <c r="QOW66" s="22"/>
      <c r="QOX66" s="22"/>
      <c r="QOY66" s="22"/>
      <c r="QOZ66" s="22"/>
      <c r="QPA66" s="22"/>
      <c r="QPB66" s="22"/>
      <c r="QPC66" s="22"/>
      <c r="QPD66" s="22"/>
      <c r="QPE66" s="22"/>
      <c r="QPF66" s="22"/>
      <c r="QPG66" s="22"/>
      <c r="QPH66" s="22"/>
      <c r="QPI66" s="22"/>
      <c r="QPJ66" s="22"/>
      <c r="QPK66" s="22"/>
      <c r="QPL66" s="22"/>
      <c r="QPM66" s="22"/>
      <c r="QPN66" s="22"/>
      <c r="QPO66" s="22"/>
      <c r="QPP66" s="22"/>
      <c r="QPQ66" s="22"/>
      <c r="QPR66" s="22"/>
      <c r="QPS66" s="22"/>
      <c r="QPT66" s="22"/>
      <c r="QPU66" s="22"/>
      <c r="QPV66" s="22"/>
      <c r="QPW66" s="22"/>
      <c r="QPX66" s="22"/>
      <c r="QPY66" s="22"/>
      <c r="QPZ66" s="22"/>
      <c r="QQA66" s="22"/>
      <c r="QQB66" s="22"/>
      <c r="QQC66" s="22"/>
      <c r="QQD66" s="22"/>
      <c r="QQE66" s="22"/>
      <c r="QQF66" s="22"/>
      <c r="QQG66" s="22"/>
      <c r="QQH66" s="22"/>
      <c r="QQI66" s="22"/>
      <c r="QQJ66" s="22"/>
      <c r="QQK66" s="22"/>
      <c r="QQL66" s="22"/>
      <c r="QQM66" s="22"/>
      <c r="QQN66" s="22"/>
      <c r="QQO66" s="22"/>
      <c r="QQP66" s="22"/>
      <c r="QQQ66" s="22"/>
      <c r="QQR66" s="22"/>
      <c r="QQS66" s="22"/>
      <c r="QQT66" s="22"/>
      <c r="QQU66" s="22"/>
      <c r="QQV66" s="22"/>
      <c r="QQW66" s="22"/>
      <c r="QQX66" s="22"/>
      <c r="QQY66" s="22"/>
      <c r="QQZ66" s="22"/>
      <c r="QRA66" s="22"/>
      <c r="QRB66" s="22"/>
      <c r="QRC66" s="22"/>
      <c r="QRD66" s="22"/>
      <c r="QRE66" s="22"/>
      <c r="QRF66" s="22"/>
      <c r="QRG66" s="22"/>
      <c r="QRH66" s="22"/>
      <c r="QRI66" s="22"/>
      <c r="QRJ66" s="22"/>
      <c r="QRK66" s="22"/>
      <c r="QRL66" s="22"/>
      <c r="QRM66" s="22"/>
      <c r="QRN66" s="22"/>
      <c r="QRO66" s="22"/>
      <c r="QRP66" s="22"/>
      <c r="QRQ66" s="22"/>
      <c r="QRR66" s="22"/>
      <c r="QRS66" s="22"/>
      <c r="QRT66" s="22"/>
      <c r="QRU66" s="22"/>
      <c r="QRV66" s="22"/>
      <c r="QRW66" s="22"/>
      <c r="QRX66" s="22"/>
      <c r="QRY66" s="22"/>
      <c r="QRZ66" s="22"/>
      <c r="QSA66" s="22"/>
      <c r="QSB66" s="22"/>
      <c r="QSC66" s="22"/>
      <c r="QSD66" s="22"/>
      <c r="QSE66" s="22"/>
      <c r="QSF66" s="22"/>
      <c r="QSG66" s="22"/>
      <c r="QSH66" s="22"/>
      <c r="QSI66" s="22"/>
      <c r="QSJ66" s="22"/>
      <c r="QSK66" s="22"/>
      <c r="QSL66" s="22"/>
      <c r="QSM66" s="22"/>
      <c r="QSN66" s="22"/>
      <c r="QSO66" s="22"/>
      <c r="QSP66" s="22"/>
      <c r="QSQ66" s="22"/>
      <c r="QSR66" s="22"/>
      <c r="QSS66" s="22"/>
      <c r="QST66" s="22"/>
      <c r="QSU66" s="22"/>
      <c r="QSV66" s="22"/>
      <c r="QSW66" s="22"/>
      <c r="QSX66" s="22"/>
      <c r="QSY66" s="22"/>
      <c r="QSZ66" s="22"/>
      <c r="QTA66" s="22"/>
      <c r="QTB66" s="22"/>
      <c r="QTC66" s="22"/>
      <c r="QTD66" s="22"/>
      <c r="QTE66" s="22"/>
      <c r="QTF66" s="22"/>
      <c r="QTG66" s="22"/>
      <c r="QTH66" s="22"/>
      <c r="QTI66" s="22"/>
      <c r="QTJ66" s="22"/>
      <c r="QTK66" s="22"/>
      <c r="QTL66" s="22"/>
      <c r="QTM66" s="22"/>
      <c r="QTN66" s="22"/>
      <c r="QTO66" s="22"/>
      <c r="QTP66" s="22"/>
      <c r="QTQ66" s="22"/>
      <c r="QTR66" s="22"/>
      <c r="QTS66" s="22"/>
      <c r="QTT66" s="22"/>
      <c r="QTU66" s="22"/>
      <c r="QTV66" s="22"/>
      <c r="QTW66" s="22"/>
      <c r="QTX66" s="22"/>
      <c r="QTY66" s="22"/>
      <c r="QTZ66" s="22"/>
      <c r="QUA66" s="22"/>
      <c r="QUB66" s="22"/>
      <c r="QUC66" s="22"/>
      <c r="QUD66" s="22"/>
      <c r="QUE66" s="22"/>
      <c r="QUF66" s="22"/>
      <c r="QUG66" s="22"/>
      <c r="QUH66" s="22"/>
      <c r="QUI66" s="22"/>
      <c r="QUJ66" s="22"/>
      <c r="QUK66" s="22"/>
      <c r="QUL66" s="22"/>
      <c r="QUM66" s="22"/>
      <c r="QUN66" s="22"/>
      <c r="QUO66" s="22"/>
      <c r="QUP66" s="22"/>
      <c r="QUQ66" s="22"/>
      <c r="QUR66" s="22"/>
      <c r="QUS66" s="22"/>
      <c r="QUT66" s="22"/>
      <c r="QUU66" s="22"/>
      <c r="QUV66" s="22"/>
      <c r="QUW66" s="22"/>
      <c r="QUX66" s="22"/>
      <c r="QUY66" s="22"/>
      <c r="QUZ66" s="22"/>
      <c r="QVA66" s="22"/>
      <c r="QVB66" s="22"/>
      <c r="QVC66" s="22"/>
      <c r="QVD66" s="22"/>
      <c r="QVE66" s="22"/>
      <c r="QVF66" s="22"/>
      <c r="QVG66" s="22"/>
      <c r="QVH66" s="22"/>
      <c r="QVI66" s="22"/>
      <c r="QVJ66" s="22"/>
      <c r="QVK66" s="22"/>
      <c r="QVL66" s="22"/>
      <c r="QVM66" s="22"/>
      <c r="QVN66" s="22"/>
      <c r="QVO66" s="22"/>
      <c r="QVP66" s="22"/>
      <c r="QVQ66" s="22"/>
      <c r="QVR66" s="22"/>
      <c r="QVS66" s="22"/>
      <c r="QVT66" s="22"/>
      <c r="QVU66" s="22"/>
      <c r="QVV66" s="22"/>
      <c r="QVW66" s="22"/>
      <c r="QVX66" s="22"/>
      <c r="QVY66" s="22"/>
      <c r="QVZ66" s="22"/>
      <c r="QWA66" s="22"/>
      <c r="QWB66" s="22"/>
      <c r="QWC66" s="22"/>
      <c r="QWD66" s="22"/>
      <c r="QWE66" s="22"/>
      <c r="QWF66" s="22"/>
      <c r="QWG66" s="22"/>
      <c r="QWH66" s="22"/>
      <c r="QWI66" s="22"/>
      <c r="QWJ66" s="22"/>
      <c r="QWK66" s="22"/>
      <c r="QWL66" s="22"/>
      <c r="QWM66" s="22"/>
      <c r="QWN66" s="22"/>
      <c r="QWO66" s="22"/>
      <c r="QWP66" s="22"/>
      <c r="QWQ66" s="22"/>
      <c r="QWR66" s="22"/>
      <c r="QWS66" s="22"/>
      <c r="QWT66" s="22"/>
      <c r="QWU66" s="22"/>
      <c r="QWV66" s="22"/>
      <c r="QWW66" s="22"/>
      <c r="QWX66" s="22"/>
      <c r="QWY66" s="22"/>
      <c r="QWZ66" s="22"/>
      <c r="QXA66" s="22"/>
      <c r="QXB66" s="22"/>
      <c r="QXC66" s="22"/>
      <c r="QXD66" s="22"/>
      <c r="QXE66" s="22"/>
      <c r="QXF66" s="22"/>
      <c r="QXG66" s="22"/>
      <c r="QXH66" s="22"/>
      <c r="QXI66" s="22"/>
      <c r="QXJ66" s="22"/>
      <c r="QXK66" s="22"/>
      <c r="QXL66" s="22"/>
      <c r="QXM66" s="22"/>
      <c r="QXN66" s="22"/>
      <c r="QXO66" s="22"/>
      <c r="QXP66" s="22"/>
      <c r="QXQ66" s="22"/>
      <c r="QXR66" s="22"/>
      <c r="QXS66" s="22"/>
      <c r="QXT66" s="22"/>
      <c r="QXU66" s="22"/>
      <c r="QXV66" s="22"/>
      <c r="QXW66" s="22"/>
      <c r="QXX66" s="22"/>
      <c r="QXY66" s="22"/>
      <c r="QXZ66" s="22"/>
      <c r="QYA66" s="22"/>
      <c r="QYB66" s="22"/>
      <c r="QYC66" s="22"/>
      <c r="QYD66" s="22"/>
      <c r="QYE66" s="22"/>
      <c r="QYF66" s="22"/>
      <c r="QYG66" s="22"/>
      <c r="QYH66" s="22"/>
      <c r="QYI66" s="22"/>
      <c r="QYJ66" s="22"/>
      <c r="QYK66" s="22"/>
      <c r="QYL66" s="22"/>
      <c r="QYM66" s="22"/>
      <c r="QYN66" s="22"/>
      <c r="QYO66" s="22"/>
      <c r="QYP66" s="22"/>
      <c r="QYQ66" s="22"/>
      <c r="QYR66" s="22"/>
      <c r="QYS66" s="22"/>
      <c r="QYT66" s="22"/>
      <c r="QYU66" s="22"/>
      <c r="QYV66" s="22"/>
      <c r="QYW66" s="22"/>
      <c r="QYX66" s="22"/>
      <c r="QYY66" s="22"/>
      <c r="QYZ66" s="22"/>
      <c r="QZA66" s="22"/>
      <c r="QZB66" s="22"/>
      <c r="QZC66" s="22"/>
      <c r="QZD66" s="22"/>
      <c r="QZE66" s="22"/>
      <c r="QZF66" s="22"/>
      <c r="QZG66" s="22"/>
      <c r="QZH66" s="22"/>
      <c r="QZI66" s="22"/>
      <c r="QZJ66" s="22"/>
      <c r="QZK66" s="22"/>
      <c r="QZL66" s="22"/>
      <c r="QZM66" s="22"/>
      <c r="QZN66" s="22"/>
      <c r="QZO66" s="22"/>
      <c r="QZP66" s="22"/>
      <c r="QZQ66" s="22"/>
      <c r="QZR66" s="22"/>
      <c r="QZS66" s="22"/>
      <c r="QZT66" s="22"/>
      <c r="QZU66" s="22"/>
      <c r="QZV66" s="22"/>
      <c r="QZW66" s="22"/>
      <c r="QZX66" s="22"/>
      <c r="QZY66" s="22"/>
      <c r="QZZ66" s="22"/>
      <c r="RAA66" s="22"/>
      <c r="RAB66" s="22"/>
      <c r="RAC66" s="22"/>
      <c r="RAD66" s="22"/>
      <c r="RAE66" s="22"/>
      <c r="RAF66" s="22"/>
      <c r="RAG66" s="22"/>
      <c r="RAH66" s="22"/>
      <c r="RAI66" s="22"/>
      <c r="RAJ66" s="22"/>
      <c r="RAK66" s="22"/>
      <c r="RAL66" s="22"/>
      <c r="RAM66" s="22"/>
      <c r="RAN66" s="22"/>
      <c r="RAO66" s="22"/>
      <c r="RAP66" s="22"/>
      <c r="RAQ66" s="22"/>
      <c r="RAR66" s="22"/>
      <c r="RAS66" s="22"/>
      <c r="RAT66" s="22"/>
      <c r="RAU66" s="22"/>
      <c r="RAV66" s="22"/>
      <c r="RAW66" s="22"/>
      <c r="RAX66" s="22"/>
      <c r="RAY66" s="22"/>
      <c r="RAZ66" s="22"/>
      <c r="RBA66" s="22"/>
      <c r="RBB66" s="22"/>
      <c r="RBC66" s="22"/>
      <c r="RBD66" s="22"/>
      <c r="RBE66" s="22"/>
      <c r="RBF66" s="22"/>
      <c r="RBG66" s="22"/>
      <c r="RBH66" s="22"/>
      <c r="RBI66" s="22"/>
      <c r="RBJ66" s="22"/>
      <c r="RBK66" s="22"/>
      <c r="RBL66" s="22"/>
      <c r="RBM66" s="22"/>
      <c r="RBN66" s="22"/>
      <c r="RBO66" s="22"/>
      <c r="RBP66" s="22"/>
      <c r="RBQ66" s="22"/>
      <c r="RBR66" s="22"/>
      <c r="RBS66" s="22"/>
      <c r="RBT66" s="22"/>
      <c r="RBU66" s="22"/>
      <c r="RBV66" s="22"/>
      <c r="RBW66" s="22"/>
      <c r="RBX66" s="22"/>
      <c r="RBY66" s="22"/>
      <c r="RBZ66" s="22"/>
      <c r="RCA66" s="22"/>
      <c r="RCB66" s="22"/>
      <c r="RCC66" s="22"/>
      <c r="RCD66" s="22"/>
      <c r="RCE66" s="22"/>
      <c r="RCF66" s="22"/>
      <c r="RCG66" s="22"/>
      <c r="RCH66" s="22"/>
      <c r="RCI66" s="22"/>
      <c r="RCJ66" s="22"/>
      <c r="RCK66" s="22"/>
      <c r="RCL66" s="22"/>
      <c r="RCM66" s="22"/>
      <c r="RCN66" s="22"/>
      <c r="RCO66" s="22"/>
      <c r="RCP66" s="22"/>
      <c r="RCQ66" s="22"/>
      <c r="RCR66" s="22"/>
      <c r="RCS66" s="22"/>
      <c r="RCT66" s="22"/>
      <c r="RCU66" s="22"/>
      <c r="RCV66" s="22"/>
      <c r="RCW66" s="22"/>
      <c r="RCX66" s="22"/>
      <c r="RCY66" s="22"/>
      <c r="RCZ66" s="22"/>
      <c r="RDA66" s="22"/>
      <c r="RDB66" s="22"/>
      <c r="RDC66" s="22"/>
      <c r="RDD66" s="22"/>
      <c r="RDE66" s="22"/>
      <c r="RDF66" s="22"/>
      <c r="RDG66" s="22"/>
      <c r="RDH66" s="22"/>
      <c r="RDI66" s="22"/>
      <c r="RDJ66" s="22"/>
      <c r="RDK66" s="22"/>
      <c r="RDL66" s="22"/>
      <c r="RDM66" s="22"/>
      <c r="RDN66" s="22"/>
      <c r="RDO66" s="22"/>
      <c r="RDP66" s="22"/>
      <c r="RDQ66" s="22"/>
      <c r="RDR66" s="22"/>
      <c r="RDS66" s="22"/>
      <c r="RDT66" s="22"/>
      <c r="RDU66" s="22"/>
      <c r="RDV66" s="22"/>
      <c r="RDW66" s="22"/>
      <c r="RDX66" s="22"/>
      <c r="RDY66" s="22"/>
      <c r="RDZ66" s="22"/>
      <c r="REA66" s="22"/>
      <c r="REB66" s="22"/>
      <c r="REC66" s="22"/>
      <c r="RED66" s="22"/>
      <c r="REE66" s="22"/>
      <c r="REF66" s="22"/>
      <c r="REG66" s="22"/>
      <c r="REH66" s="22"/>
      <c r="REI66" s="22"/>
      <c r="REJ66" s="22"/>
      <c r="REK66" s="22"/>
      <c r="REL66" s="22"/>
      <c r="REM66" s="22"/>
      <c r="REN66" s="22"/>
      <c r="REO66" s="22"/>
      <c r="REP66" s="22"/>
      <c r="REQ66" s="22"/>
      <c r="RER66" s="22"/>
      <c r="RES66" s="22"/>
      <c r="RET66" s="22"/>
      <c r="REU66" s="22"/>
      <c r="REV66" s="22"/>
      <c r="REW66" s="22"/>
      <c r="REX66" s="22"/>
      <c r="REY66" s="22"/>
      <c r="REZ66" s="22"/>
      <c r="RFA66" s="22"/>
      <c r="RFB66" s="22"/>
      <c r="RFC66" s="22"/>
      <c r="RFD66" s="22"/>
      <c r="RFE66" s="22"/>
      <c r="RFF66" s="22"/>
      <c r="RFG66" s="22"/>
      <c r="RFH66" s="22"/>
      <c r="RFI66" s="22"/>
      <c r="RFJ66" s="22"/>
      <c r="RFK66" s="22"/>
      <c r="RFL66" s="22"/>
      <c r="RFM66" s="22"/>
      <c r="RFN66" s="22"/>
      <c r="RFO66" s="22"/>
      <c r="RFP66" s="22"/>
      <c r="RFQ66" s="22"/>
      <c r="RFR66" s="22"/>
      <c r="RFS66" s="22"/>
      <c r="RFT66" s="22"/>
      <c r="RFU66" s="22"/>
      <c r="RFV66" s="22"/>
      <c r="RFW66" s="22"/>
      <c r="RFX66" s="22"/>
      <c r="RFY66" s="22"/>
      <c r="RFZ66" s="22"/>
      <c r="RGA66" s="22"/>
      <c r="RGB66" s="22"/>
      <c r="RGC66" s="22"/>
      <c r="RGD66" s="22"/>
      <c r="RGE66" s="22"/>
      <c r="RGF66" s="22"/>
      <c r="RGG66" s="22"/>
      <c r="RGH66" s="22"/>
      <c r="RGI66" s="22"/>
      <c r="RGJ66" s="22"/>
      <c r="RGK66" s="22"/>
      <c r="RGL66" s="22"/>
      <c r="RGM66" s="22"/>
      <c r="RGN66" s="22"/>
      <c r="RGO66" s="22"/>
      <c r="RGP66" s="22"/>
      <c r="RGQ66" s="22"/>
      <c r="RGR66" s="22"/>
      <c r="RGS66" s="22"/>
      <c r="RGT66" s="22"/>
      <c r="RGU66" s="22"/>
      <c r="RGV66" s="22"/>
      <c r="RGW66" s="22"/>
      <c r="RGX66" s="22"/>
      <c r="RGY66" s="22"/>
      <c r="RGZ66" s="22"/>
      <c r="RHA66" s="22"/>
      <c r="RHB66" s="22"/>
      <c r="RHC66" s="22"/>
      <c r="RHD66" s="22"/>
      <c r="RHE66" s="22"/>
      <c r="RHF66" s="22"/>
      <c r="RHG66" s="22"/>
      <c r="RHH66" s="22"/>
      <c r="RHI66" s="22"/>
      <c r="RHJ66" s="22"/>
      <c r="RHK66" s="22"/>
      <c r="RHL66" s="22"/>
      <c r="RHM66" s="22"/>
      <c r="RHN66" s="22"/>
      <c r="RHO66" s="22"/>
      <c r="RHP66" s="22"/>
      <c r="RHQ66" s="22"/>
      <c r="RHR66" s="22"/>
      <c r="RHS66" s="22"/>
      <c r="RHT66" s="22"/>
      <c r="RHU66" s="22"/>
      <c r="RHV66" s="22"/>
      <c r="RHW66" s="22"/>
      <c r="RHX66" s="22"/>
      <c r="RHY66" s="22"/>
      <c r="RHZ66" s="22"/>
      <c r="RIA66" s="22"/>
      <c r="RIB66" s="22"/>
      <c r="RIC66" s="22"/>
      <c r="RID66" s="22"/>
      <c r="RIE66" s="22"/>
      <c r="RIF66" s="22"/>
      <c r="RIG66" s="22"/>
      <c r="RIH66" s="22"/>
      <c r="RII66" s="22"/>
      <c r="RIJ66" s="22"/>
      <c r="RIK66" s="22"/>
      <c r="RIL66" s="22"/>
      <c r="RIM66" s="22"/>
      <c r="RIN66" s="22"/>
      <c r="RIO66" s="22"/>
      <c r="RIP66" s="22"/>
      <c r="RIQ66" s="22"/>
      <c r="RIR66" s="22"/>
      <c r="RIS66" s="22"/>
      <c r="RIT66" s="22"/>
      <c r="RIU66" s="22"/>
      <c r="RIV66" s="22"/>
      <c r="RIW66" s="22"/>
      <c r="RIX66" s="22"/>
      <c r="RIY66" s="22"/>
      <c r="RIZ66" s="22"/>
      <c r="RJA66" s="22"/>
      <c r="RJB66" s="22"/>
      <c r="RJC66" s="22"/>
      <c r="RJD66" s="22"/>
      <c r="RJE66" s="22"/>
      <c r="RJF66" s="22"/>
      <c r="RJG66" s="22"/>
      <c r="RJH66" s="22"/>
      <c r="RJI66" s="22"/>
      <c r="RJJ66" s="22"/>
      <c r="RJK66" s="22"/>
      <c r="RJL66" s="22"/>
      <c r="RJM66" s="22"/>
      <c r="RJN66" s="22"/>
      <c r="RJO66" s="22"/>
      <c r="RJP66" s="22"/>
      <c r="RJQ66" s="22"/>
      <c r="RJR66" s="22"/>
      <c r="RJS66" s="22"/>
      <c r="RJT66" s="22"/>
      <c r="RJU66" s="22"/>
      <c r="RJV66" s="22"/>
      <c r="RJW66" s="22"/>
      <c r="RJX66" s="22"/>
      <c r="RJY66" s="22"/>
      <c r="RJZ66" s="22"/>
      <c r="RKA66" s="22"/>
      <c r="RKB66" s="22"/>
      <c r="RKC66" s="22"/>
      <c r="RKD66" s="22"/>
      <c r="RKE66" s="22"/>
      <c r="RKF66" s="22"/>
      <c r="RKG66" s="22"/>
      <c r="RKH66" s="22"/>
      <c r="RKI66" s="22"/>
      <c r="RKJ66" s="22"/>
      <c r="RKK66" s="22"/>
      <c r="RKL66" s="22"/>
      <c r="RKM66" s="22"/>
      <c r="RKN66" s="22"/>
      <c r="RKO66" s="22"/>
      <c r="RKP66" s="22"/>
      <c r="RKQ66" s="22"/>
      <c r="RKR66" s="22"/>
      <c r="RKS66" s="22"/>
      <c r="RKT66" s="22"/>
      <c r="RKU66" s="22"/>
      <c r="RKV66" s="22"/>
      <c r="RKW66" s="22"/>
      <c r="RKX66" s="22"/>
      <c r="RKY66" s="22"/>
      <c r="RKZ66" s="22"/>
      <c r="RLA66" s="22"/>
      <c r="RLB66" s="22"/>
      <c r="RLC66" s="22"/>
      <c r="RLD66" s="22"/>
      <c r="RLE66" s="22"/>
      <c r="RLF66" s="22"/>
      <c r="RLG66" s="22"/>
      <c r="RLH66" s="22"/>
      <c r="RLI66" s="22"/>
      <c r="RLJ66" s="22"/>
      <c r="RLK66" s="22"/>
      <c r="RLL66" s="22"/>
      <c r="RLM66" s="22"/>
      <c r="RLN66" s="22"/>
      <c r="RLO66" s="22"/>
      <c r="RLP66" s="22"/>
      <c r="RLQ66" s="22"/>
      <c r="RLR66" s="22"/>
      <c r="RLS66" s="22"/>
      <c r="RLT66" s="22"/>
      <c r="RLU66" s="22"/>
      <c r="RLV66" s="22"/>
      <c r="RLW66" s="22"/>
      <c r="RLX66" s="22"/>
      <c r="RLY66" s="22"/>
      <c r="RLZ66" s="22"/>
      <c r="RMA66" s="22"/>
      <c r="RMB66" s="22"/>
      <c r="RMC66" s="22"/>
      <c r="RMD66" s="22"/>
      <c r="RME66" s="22"/>
      <c r="RMF66" s="22"/>
      <c r="RMG66" s="22"/>
      <c r="RMH66" s="22"/>
      <c r="RMI66" s="22"/>
      <c r="RMJ66" s="22"/>
      <c r="RMK66" s="22"/>
      <c r="RML66" s="22"/>
      <c r="RMM66" s="22"/>
      <c r="RMN66" s="22"/>
      <c r="RMO66" s="22"/>
      <c r="RMP66" s="22"/>
      <c r="RMQ66" s="22"/>
      <c r="RMR66" s="22"/>
      <c r="RMS66" s="22"/>
      <c r="RMT66" s="22"/>
      <c r="RMU66" s="22"/>
      <c r="RMV66" s="22"/>
      <c r="RMW66" s="22"/>
      <c r="RMX66" s="22"/>
      <c r="RMY66" s="22"/>
      <c r="RMZ66" s="22"/>
      <c r="RNA66" s="22"/>
      <c r="RNB66" s="22"/>
      <c r="RNC66" s="22"/>
      <c r="RND66" s="22"/>
      <c r="RNE66" s="22"/>
      <c r="RNF66" s="22"/>
      <c r="RNG66" s="22"/>
      <c r="RNH66" s="22"/>
      <c r="RNI66" s="22"/>
      <c r="RNJ66" s="22"/>
      <c r="RNK66" s="22"/>
      <c r="RNL66" s="22"/>
      <c r="RNM66" s="22"/>
      <c r="RNN66" s="22"/>
      <c r="RNO66" s="22"/>
      <c r="RNP66" s="22"/>
      <c r="RNQ66" s="22"/>
      <c r="RNR66" s="22"/>
      <c r="RNS66" s="22"/>
      <c r="RNT66" s="22"/>
      <c r="RNU66" s="22"/>
      <c r="RNV66" s="22"/>
      <c r="RNW66" s="22"/>
      <c r="RNX66" s="22"/>
      <c r="RNY66" s="22"/>
      <c r="RNZ66" s="22"/>
      <c r="ROA66" s="22"/>
      <c r="ROB66" s="22"/>
      <c r="ROC66" s="22"/>
      <c r="ROD66" s="22"/>
      <c r="ROE66" s="22"/>
      <c r="ROF66" s="22"/>
      <c r="ROG66" s="22"/>
      <c r="ROH66" s="22"/>
      <c r="ROI66" s="22"/>
      <c r="ROJ66" s="22"/>
      <c r="ROK66" s="22"/>
      <c r="ROL66" s="22"/>
      <c r="ROM66" s="22"/>
      <c r="RON66" s="22"/>
      <c r="ROO66" s="22"/>
      <c r="ROP66" s="22"/>
      <c r="ROQ66" s="22"/>
      <c r="ROR66" s="22"/>
      <c r="ROS66" s="22"/>
      <c r="ROT66" s="22"/>
      <c r="ROU66" s="22"/>
      <c r="ROV66" s="22"/>
      <c r="ROW66" s="22"/>
      <c r="ROX66" s="22"/>
      <c r="ROY66" s="22"/>
      <c r="ROZ66" s="22"/>
      <c r="RPA66" s="22"/>
      <c r="RPB66" s="22"/>
      <c r="RPC66" s="22"/>
      <c r="RPD66" s="22"/>
      <c r="RPE66" s="22"/>
      <c r="RPF66" s="22"/>
      <c r="RPG66" s="22"/>
      <c r="RPH66" s="22"/>
      <c r="RPI66" s="22"/>
      <c r="RPJ66" s="22"/>
      <c r="RPK66" s="22"/>
      <c r="RPL66" s="22"/>
      <c r="RPM66" s="22"/>
      <c r="RPN66" s="22"/>
      <c r="RPO66" s="22"/>
      <c r="RPP66" s="22"/>
      <c r="RPQ66" s="22"/>
      <c r="RPR66" s="22"/>
      <c r="RPS66" s="22"/>
      <c r="RPT66" s="22"/>
      <c r="RPU66" s="22"/>
      <c r="RPV66" s="22"/>
      <c r="RPW66" s="22"/>
      <c r="RPX66" s="22"/>
      <c r="RPY66" s="22"/>
      <c r="RPZ66" s="22"/>
      <c r="RQA66" s="22"/>
      <c r="RQB66" s="22"/>
      <c r="RQC66" s="22"/>
      <c r="RQD66" s="22"/>
      <c r="RQE66" s="22"/>
      <c r="RQF66" s="22"/>
      <c r="RQG66" s="22"/>
      <c r="RQH66" s="22"/>
      <c r="RQI66" s="22"/>
      <c r="RQJ66" s="22"/>
      <c r="RQK66" s="22"/>
      <c r="RQL66" s="22"/>
      <c r="RQM66" s="22"/>
      <c r="RQN66" s="22"/>
      <c r="RQO66" s="22"/>
      <c r="RQP66" s="22"/>
      <c r="RQQ66" s="22"/>
      <c r="RQR66" s="22"/>
      <c r="RQS66" s="22"/>
      <c r="RQT66" s="22"/>
      <c r="RQU66" s="22"/>
      <c r="RQV66" s="22"/>
      <c r="RQW66" s="22"/>
      <c r="RQX66" s="22"/>
      <c r="RQY66" s="22"/>
      <c r="RQZ66" s="22"/>
      <c r="RRA66" s="22"/>
      <c r="RRB66" s="22"/>
      <c r="RRC66" s="22"/>
      <c r="RRD66" s="22"/>
      <c r="RRE66" s="22"/>
      <c r="RRF66" s="22"/>
      <c r="RRG66" s="22"/>
      <c r="RRH66" s="22"/>
      <c r="RRI66" s="22"/>
      <c r="RRJ66" s="22"/>
      <c r="RRK66" s="22"/>
      <c r="RRL66" s="22"/>
      <c r="RRM66" s="22"/>
      <c r="RRN66" s="22"/>
      <c r="RRO66" s="22"/>
      <c r="RRP66" s="22"/>
      <c r="RRQ66" s="22"/>
      <c r="RRR66" s="22"/>
      <c r="RRS66" s="22"/>
      <c r="RRT66" s="22"/>
      <c r="RRU66" s="22"/>
      <c r="RRV66" s="22"/>
      <c r="RRW66" s="22"/>
      <c r="RRX66" s="22"/>
      <c r="RRY66" s="22"/>
      <c r="RRZ66" s="22"/>
      <c r="RSA66" s="22"/>
      <c r="RSB66" s="22"/>
      <c r="RSC66" s="22"/>
      <c r="RSD66" s="22"/>
      <c r="RSE66" s="22"/>
      <c r="RSF66" s="22"/>
      <c r="RSG66" s="22"/>
      <c r="RSH66" s="22"/>
      <c r="RSI66" s="22"/>
      <c r="RSJ66" s="22"/>
      <c r="RSK66" s="22"/>
      <c r="RSL66" s="22"/>
      <c r="RSM66" s="22"/>
      <c r="RSN66" s="22"/>
      <c r="RSO66" s="22"/>
      <c r="RSP66" s="22"/>
      <c r="RSQ66" s="22"/>
      <c r="RSR66" s="22"/>
      <c r="RSS66" s="22"/>
      <c r="RST66" s="22"/>
      <c r="RSU66" s="22"/>
      <c r="RSV66" s="22"/>
      <c r="RSW66" s="22"/>
      <c r="RSX66" s="22"/>
      <c r="RSY66" s="22"/>
      <c r="RSZ66" s="22"/>
      <c r="RTA66" s="22"/>
      <c r="RTB66" s="22"/>
      <c r="RTC66" s="22"/>
      <c r="RTD66" s="22"/>
      <c r="RTE66" s="22"/>
      <c r="RTF66" s="22"/>
      <c r="RTG66" s="22"/>
      <c r="RTH66" s="22"/>
      <c r="RTI66" s="22"/>
      <c r="RTJ66" s="22"/>
      <c r="RTK66" s="22"/>
      <c r="RTL66" s="22"/>
      <c r="RTM66" s="22"/>
      <c r="RTN66" s="22"/>
      <c r="RTO66" s="22"/>
      <c r="RTP66" s="22"/>
      <c r="RTQ66" s="22"/>
      <c r="RTR66" s="22"/>
      <c r="RTS66" s="22"/>
      <c r="RTT66" s="22"/>
      <c r="RTU66" s="22"/>
      <c r="RTV66" s="22"/>
      <c r="RTW66" s="22"/>
      <c r="RTX66" s="22"/>
      <c r="RTY66" s="22"/>
      <c r="RTZ66" s="22"/>
      <c r="RUA66" s="22"/>
      <c r="RUB66" s="22"/>
      <c r="RUC66" s="22"/>
      <c r="RUD66" s="22"/>
      <c r="RUE66" s="22"/>
      <c r="RUF66" s="22"/>
      <c r="RUG66" s="22"/>
      <c r="RUH66" s="22"/>
      <c r="RUI66" s="22"/>
      <c r="RUJ66" s="22"/>
      <c r="RUK66" s="22"/>
      <c r="RUL66" s="22"/>
      <c r="RUM66" s="22"/>
      <c r="RUN66" s="22"/>
      <c r="RUO66" s="22"/>
      <c r="RUP66" s="22"/>
      <c r="RUQ66" s="22"/>
      <c r="RUR66" s="22"/>
      <c r="RUS66" s="22"/>
      <c r="RUT66" s="22"/>
      <c r="RUU66" s="22"/>
      <c r="RUV66" s="22"/>
      <c r="RUW66" s="22"/>
      <c r="RUX66" s="22"/>
      <c r="RUY66" s="22"/>
      <c r="RUZ66" s="22"/>
      <c r="RVA66" s="22"/>
      <c r="RVB66" s="22"/>
      <c r="RVC66" s="22"/>
      <c r="RVD66" s="22"/>
      <c r="RVE66" s="22"/>
      <c r="RVF66" s="22"/>
      <c r="RVG66" s="22"/>
      <c r="RVH66" s="22"/>
      <c r="RVI66" s="22"/>
      <c r="RVJ66" s="22"/>
      <c r="RVK66" s="22"/>
      <c r="RVL66" s="22"/>
      <c r="RVM66" s="22"/>
      <c r="RVN66" s="22"/>
      <c r="RVO66" s="22"/>
      <c r="RVP66" s="22"/>
      <c r="RVQ66" s="22"/>
      <c r="RVR66" s="22"/>
      <c r="RVS66" s="22"/>
      <c r="RVT66" s="22"/>
      <c r="RVU66" s="22"/>
      <c r="RVV66" s="22"/>
      <c r="RVW66" s="22"/>
      <c r="RVX66" s="22"/>
      <c r="RVY66" s="22"/>
      <c r="RVZ66" s="22"/>
      <c r="RWA66" s="22"/>
      <c r="RWB66" s="22"/>
      <c r="RWC66" s="22"/>
      <c r="RWD66" s="22"/>
      <c r="RWE66" s="22"/>
      <c r="RWF66" s="22"/>
      <c r="RWG66" s="22"/>
      <c r="RWH66" s="22"/>
      <c r="RWI66" s="22"/>
      <c r="RWJ66" s="22"/>
      <c r="RWK66" s="22"/>
      <c r="RWL66" s="22"/>
      <c r="RWM66" s="22"/>
      <c r="RWN66" s="22"/>
      <c r="RWO66" s="22"/>
      <c r="RWP66" s="22"/>
      <c r="RWQ66" s="22"/>
      <c r="RWR66" s="22"/>
      <c r="RWS66" s="22"/>
      <c r="RWT66" s="22"/>
      <c r="RWU66" s="22"/>
      <c r="RWV66" s="22"/>
      <c r="RWW66" s="22"/>
      <c r="RWX66" s="22"/>
      <c r="RWY66" s="22"/>
      <c r="RWZ66" s="22"/>
      <c r="RXA66" s="22"/>
      <c r="RXB66" s="22"/>
      <c r="RXC66" s="22"/>
      <c r="RXD66" s="22"/>
      <c r="RXE66" s="22"/>
      <c r="RXF66" s="22"/>
      <c r="RXG66" s="22"/>
      <c r="RXH66" s="22"/>
      <c r="RXI66" s="22"/>
      <c r="RXJ66" s="22"/>
      <c r="RXK66" s="22"/>
      <c r="RXL66" s="22"/>
      <c r="RXM66" s="22"/>
      <c r="RXN66" s="22"/>
      <c r="RXO66" s="22"/>
      <c r="RXP66" s="22"/>
      <c r="RXQ66" s="22"/>
      <c r="RXR66" s="22"/>
      <c r="RXS66" s="22"/>
      <c r="RXT66" s="22"/>
      <c r="RXU66" s="22"/>
      <c r="RXV66" s="22"/>
      <c r="RXW66" s="22"/>
      <c r="RXX66" s="22"/>
      <c r="RXY66" s="22"/>
      <c r="RXZ66" s="22"/>
      <c r="RYA66" s="22"/>
      <c r="RYB66" s="22"/>
      <c r="RYC66" s="22"/>
      <c r="RYD66" s="22"/>
      <c r="RYE66" s="22"/>
      <c r="RYF66" s="22"/>
      <c r="RYG66" s="22"/>
      <c r="RYH66" s="22"/>
      <c r="RYI66" s="22"/>
      <c r="RYJ66" s="22"/>
      <c r="RYK66" s="22"/>
      <c r="RYL66" s="22"/>
      <c r="RYM66" s="22"/>
      <c r="RYN66" s="22"/>
      <c r="RYO66" s="22"/>
      <c r="RYP66" s="22"/>
      <c r="RYQ66" s="22"/>
      <c r="RYR66" s="22"/>
      <c r="RYS66" s="22"/>
      <c r="RYT66" s="22"/>
      <c r="RYU66" s="22"/>
      <c r="RYV66" s="22"/>
      <c r="RYW66" s="22"/>
      <c r="RYX66" s="22"/>
      <c r="RYY66" s="22"/>
      <c r="RYZ66" s="22"/>
      <c r="RZA66" s="22"/>
      <c r="RZB66" s="22"/>
      <c r="RZC66" s="22"/>
      <c r="RZD66" s="22"/>
      <c r="RZE66" s="22"/>
      <c r="RZF66" s="22"/>
      <c r="RZG66" s="22"/>
      <c r="RZH66" s="22"/>
      <c r="RZI66" s="22"/>
      <c r="RZJ66" s="22"/>
      <c r="RZK66" s="22"/>
      <c r="RZL66" s="22"/>
      <c r="RZM66" s="22"/>
      <c r="RZN66" s="22"/>
      <c r="RZO66" s="22"/>
      <c r="RZP66" s="22"/>
      <c r="RZQ66" s="22"/>
      <c r="RZR66" s="22"/>
      <c r="RZS66" s="22"/>
      <c r="RZT66" s="22"/>
      <c r="RZU66" s="22"/>
      <c r="RZV66" s="22"/>
      <c r="RZW66" s="22"/>
      <c r="RZX66" s="22"/>
      <c r="RZY66" s="22"/>
      <c r="RZZ66" s="22"/>
      <c r="SAA66" s="22"/>
      <c r="SAB66" s="22"/>
      <c r="SAC66" s="22"/>
      <c r="SAD66" s="22"/>
      <c r="SAE66" s="22"/>
      <c r="SAF66" s="22"/>
      <c r="SAG66" s="22"/>
      <c r="SAH66" s="22"/>
      <c r="SAI66" s="22"/>
      <c r="SAJ66" s="22"/>
      <c r="SAK66" s="22"/>
      <c r="SAL66" s="22"/>
      <c r="SAM66" s="22"/>
      <c r="SAN66" s="22"/>
      <c r="SAO66" s="22"/>
      <c r="SAP66" s="22"/>
      <c r="SAQ66" s="22"/>
      <c r="SAR66" s="22"/>
      <c r="SAS66" s="22"/>
      <c r="SAT66" s="22"/>
      <c r="SAU66" s="22"/>
      <c r="SAV66" s="22"/>
      <c r="SAW66" s="22"/>
      <c r="SAX66" s="22"/>
      <c r="SAY66" s="22"/>
      <c r="SAZ66" s="22"/>
      <c r="SBA66" s="22"/>
      <c r="SBB66" s="22"/>
      <c r="SBC66" s="22"/>
      <c r="SBD66" s="22"/>
      <c r="SBE66" s="22"/>
      <c r="SBF66" s="22"/>
      <c r="SBG66" s="22"/>
      <c r="SBH66" s="22"/>
      <c r="SBI66" s="22"/>
      <c r="SBJ66" s="22"/>
      <c r="SBK66" s="22"/>
      <c r="SBL66" s="22"/>
      <c r="SBM66" s="22"/>
      <c r="SBN66" s="22"/>
      <c r="SBO66" s="22"/>
      <c r="SBP66" s="22"/>
      <c r="SBQ66" s="22"/>
      <c r="SBR66" s="22"/>
      <c r="SBS66" s="22"/>
      <c r="SBT66" s="22"/>
      <c r="SBU66" s="22"/>
      <c r="SBV66" s="22"/>
      <c r="SBW66" s="22"/>
      <c r="SBX66" s="22"/>
      <c r="SBY66" s="22"/>
      <c r="SBZ66" s="22"/>
      <c r="SCA66" s="22"/>
      <c r="SCB66" s="22"/>
      <c r="SCC66" s="22"/>
      <c r="SCD66" s="22"/>
      <c r="SCE66" s="22"/>
      <c r="SCF66" s="22"/>
      <c r="SCG66" s="22"/>
      <c r="SCH66" s="22"/>
      <c r="SCI66" s="22"/>
      <c r="SCJ66" s="22"/>
      <c r="SCK66" s="22"/>
      <c r="SCL66" s="22"/>
      <c r="SCM66" s="22"/>
      <c r="SCN66" s="22"/>
      <c r="SCO66" s="22"/>
      <c r="SCP66" s="22"/>
      <c r="SCQ66" s="22"/>
      <c r="SCR66" s="22"/>
      <c r="SCS66" s="22"/>
      <c r="SCT66" s="22"/>
      <c r="SCU66" s="22"/>
      <c r="SCV66" s="22"/>
      <c r="SCW66" s="22"/>
      <c r="SCX66" s="22"/>
      <c r="SCY66" s="22"/>
      <c r="SCZ66" s="22"/>
      <c r="SDA66" s="22"/>
      <c r="SDB66" s="22"/>
      <c r="SDC66" s="22"/>
      <c r="SDD66" s="22"/>
      <c r="SDE66" s="22"/>
      <c r="SDF66" s="22"/>
      <c r="SDG66" s="22"/>
      <c r="SDH66" s="22"/>
      <c r="SDI66" s="22"/>
      <c r="SDJ66" s="22"/>
      <c r="SDK66" s="22"/>
      <c r="SDL66" s="22"/>
      <c r="SDM66" s="22"/>
      <c r="SDN66" s="22"/>
      <c r="SDO66" s="22"/>
      <c r="SDP66" s="22"/>
      <c r="SDQ66" s="22"/>
      <c r="SDR66" s="22"/>
      <c r="SDS66" s="22"/>
      <c r="SDT66" s="22"/>
      <c r="SDU66" s="22"/>
      <c r="SDV66" s="22"/>
      <c r="SDW66" s="22"/>
      <c r="SDX66" s="22"/>
      <c r="SDY66" s="22"/>
      <c r="SDZ66" s="22"/>
      <c r="SEA66" s="22"/>
      <c r="SEB66" s="22"/>
      <c r="SEC66" s="22"/>
      <c r="SED66" s="22"/>
      <c r="SEE66" s="22"/>
      <c r="SEF66" s="22"/>
      <c r="SEG66" s="22"/>
      <c r="SEH66" s="22"/>
      <c r="SEI66" s="22"/>
      <c r="SEJ66" s="22"/>
      <c r="SEK66" s="22"/>
      <c r="SEL66" s="22"/>
      <c r="SEM66" s="22"/>
      <c r="SEN66" s="22"/>
      <c r="SEO66" s="22"/>
      <c r="SEP66" s="22"/>
      <c r="SEQ66" s="22"/>
      <c r="SER66" s="22"/>
      <c r="SES66" s="22"/>
      <c r="SET66" s="22"/>
      <c r="SEU66" s="22"/>
      <c r="SEV66" s="22"/>
      <c r="SEW66" s="22"/>
      <c r="SEX66" s="22"/>
      <c r="SEY66" s="22"/>
      <c r="SEZ66" s="22"/>
      <c r="SFA66" s="22"/>
      <c r="SFB66" s="22"/>
      <c r="SFC66" s="22"/>
      <c r="SFD66" s="22"/>
      <c r="SFE66" s="22"/>
      <c r="SFF66" s="22"/>
      <c r="SFG66" s="22"/>
      <c r="SFH66" s="22"/>
      <c r="SFI66" s="22"/>
      <c r="SFJ66" s="22"/>
      <c r="SFK66" s="22"/>
      <c r="SFL66" s="22"/>
      <c r="SFM66" s="22"/>
      <c r="SFN66" s="22"/>
      <c r="SFO66" s="22"/>
      <c r="SFP66" s="22"/>
      <c r="SFQ66" s="22"/>
      <c r="SFR66" s="22"/>
      <c r="SFS66" s="22"/>
      <c r="SFT66" s="22"/>
      <c r="SFU66" s="22"/>
      <c r="SFV66" s="22"/>
      <c r="SFW66" s="22"/>
      <c r="SFX66" s="22"/>
      <c r="SFY66" s="22"/>
      <c r="SFZ66" s="22"/>
      <c r="SGA66" s="22"/>
      <c r="SGB66" s="22"/>
      <c r="SGC66" s="22"/>
      <c r="SGD66" s="22"/>
      <c r="SGE66" s="22"/>
      <c r="SGF66" s="22"/>
      <c r="SGG66" s="22"/>
      <c r="SGH66" s="22"/>
      <c r="SGI66" s="22"/>
      <c r="SGJ66" s="22"/>
      <c r="SGK66" s="22"/>
      <c r="SGL66" s="22"/>
      <c r="SGM66" s="22"/>
      <c r="SGN66" s="22"/>
      <c r="SGO66" s="22"/>
      <c r="SGP66" s="22"/>
      <c r="SGQ66" s="22"/>
      <c r="SGR66" s="22"/>
      <c r="SGS66" s="22"/>
      <c r="SGT66" s="22"/>
      <c r="SGU66" s="22"/>
      <c r="SGV66" s="22"/>
      <c r="SGW66" s="22"/>
      <c r="SGX66" s="22"/>
      <c r="SGY66" s="22"/>
      <c r="SGZ66" s="22"/>
      <c r="SHA66" s="22"/>
      <c r="SHB66" s="22"/>
      <c r="SHC66" s="22"/>
      <c r="SHD66" s="22"/>
      <c r="SHE66" s="22"/>
      <c r="SHF66" s="22"/>
      <c r="SHG66" s="22"/>
      <c r="SHH66" s="22"/>
      <c r="SHI66" s="22"/>
      <c r="SHJ66" s="22"/>
      <c r="SHK66" s="22"/>
      <c r="SHL66" s="22"/>
      <c r="SHM66" s="22"/>
      <c r="SHN66" s="22"/>
      <c r="SHO66" s="22"/>
      <c r="SHP66" s="22"/>
      <c r="SHQ66" s="22"/>
      <c r="SHR66" s="22"/>
      <c r="SHS66" s="22"/>
      <c r="SHT66" s="22"/>
      <c r="SHU66" s="22"/>
      <c r="SHV66" s="22"/>
      <c r="SHW66" s="22"/>
      <c r="SHX66" s="22"/>
      <c r="SHY66" s="22"/>
      <c r="SHZ66" s="22"/>
      <c r="SIA66" s="22"/>
      <c r="SIB66" s="22"/>
      <c r="SIC66" s="22"/>
      <c r="SID66" s="22"/>
      <c r="SIE66" s="22"/>
      <c r="SIF66" s="22"/>
      <c r="SIG66" s="22"/>
      <c r="SIH66" s="22"/>
      <c r="SII66" s="22"/>
      <c r="SIJ66" s="22"/>
      <c r="SIK66" s="22"/>
      <c r="SIL66" s="22"/>
      <c r="SIM66" s="22"/>
      <c r="SIN66" s="22"/>
      <c r="SIO66" s="22"/>
      <c r="SIP66" s="22"/>
      <c r="SIQ66" s="22"/>
      <c r="SIR66" s="22"/>
      <c r="SIS66" s="22"/>
      <c r="SIT66" s="22"/>
      <c r="SIU66" s="22"/>
      <c r="SIV66" s="22"/>
      <c r="SIW66" s="22"/>
      <c r="SIX66" s="22"/>
      <c r="SIY66" s="22"/>
      <c r="SIZ66" s="22"/>
      <c r="SJA66" s="22"/>
      <c r="SJB66" s="22"/>
      <c r="SJC66" s="22"/>
      <c r="SJD66" s="22"/>
      <c r="SJE66" s="22"/>
      <c r="SJF66" s="22"/>
      <c r="SJG66" s="22"/>
      <c r="SJH66" s="22"/>
      <c r="SJI66" s="22"/>
      <c r="SJJ66" s="22"/>
      <c r="SJK66" s="22"/>
      <c r="SJL66" s="22"/>
      <c r="SJM66" s="22"/>
      <c r="SJN66" s="22"/>
      <c r="SJO66" s="22"/>
      <c r="SJP66" s="22"/>
      <c r="SJQ66" s="22"/>
      <c r="SJR66" s="22"/>
      <c r="SJS66" s="22"/>
      <c r="SJT66" s="22"/>
      <c r="SJU66" s="22"/>
      <c r="SJV66" s="22"/>
      <c r="SJW66" s="22"/>
      <c r="SJX66" s="22"/>
      <c r="SJY66" s="22"/>
      <c r="SJZ66" s="22"/>
      <c r="SKA66" s="22"/>
      <c r="SKB66" s="22"/>
      <c r="SKC66" s="22"/>
      <c r="SKD66" s="22"/>
      <c r="SKE66" s="22"/>
      <c r="SKF66" s="22"/>
      <c r="SKG66" s="22"/>
      <c r="SKH66" s="22"/>
      <c r="SKI66" s="22"/>
      <c r="SKJ66" s="22"/>
      <c r="SKK66" s="22"/>
      <c r="SKL66" s="22"/>
      <c r="SKM66" s="22"/>
      <c r="SKN66" s="22"/>
      <c r="SKO66" s="22"/>
      <c r="SKP66" s="22"/>
      <c r="SKQ66" s="22"/>
      <c r="SKR66" s="22"/>
      <c r="SKS66" s="22"/>
      <c r="SKT66" s="22"/>
      <c r="SKU66" s="22"/>
      <c r="SKV66" s="22"/>
      <c r="SKW66" s="22"/>
      <c r="SKX66" s="22"/>
      <c r="SKY66" s="22"/>
      <c r="SKZ66" s="22"/>
      <c r="SLA66" s="22"/>
      <c r="SLB66" s="22"/>
      <c r="SLC66" s="22"/>
      <c r="SLD66" s="22"/>
      <c r="SLE66" s="22"/>
      <c r="SLF66" s="22"/>
      <c r="SLG66" s="22"/>
      <c r="SLH66" s="22"/>
      <c r="SLI66" s="22"/>
      <c r="SLJ66" s="22"/>
      <c r="SLK66" s="22"/>
      <c r="SLL66" s="22"/>
      <c r="SLM66" s="22"/>
      <c r="SLN66" s="22"/>
      <c r="SLO66" s="22"/>
      <c r="SLP66" s="22"/>
      <c r="SLQ66" s="22"/>
      <c r="SLR66" s="22"/>
      <c r="SLS66" s="22"/>
      <c r="SLT66" s="22"/>
      <c r="SLU66" s="22"/>
      <c r="SLV66" s="22"/>
      <c r="SLW66" s="22"/>
      <c r="SLX66" s="22"/>
      <c r="SLY66" s="22"/>
      <c r="SLZ66" s="22"/>
      <c r="SMA66" s="22"/>
      <c r="SMB66" s="22"/>
      <c r="SMC66" s="22"/>
      <c r="SMD66" s="22"/>
      <c r="SME66" s="22"/>
      <c r="SMF66" s="22"/>
      <c r="SMG66" s="22"/>
      <c r="SMH66" s="22"/>
      <c r="SMI66" s="22"/>
      <c r="SMJ66" s="22"/>
      <c r="SMK66" s="22"/>
      <c r="SML66" s="22"/>
      <c r="SMM66" s="22"/>
      <c r="SMN66" s="22"/>
      <c r="SMO66" s="22"/>
      <c r="SMP66" s="22"/>
      <c r="SMQ66" s="22"/>
      <c r="SMR66" s="22"/>
      <c r="SMS66" s="22"/>
      <c r="SMT66" s="22"/>
      <c r="SMU66" s="22"/>
      <c r="SMV66" s="22"/>
      <c r="SMW66" s="22"/>
      <c r="SMX66" s="22"/>
      <c r="SMY66" s="22"/>
      <c r="SMZ66" s="22"/>
      <c r="SNA66" s="22"/>
      <c r="SNB66" s="22"/>
      <c r="SNC66" s="22"/>
      <c r="SND66" s="22"/>
      <c r="SNE66" s="22"/>
      <c r="SNF66" s="22"/>
      <c r="SNG66" s="22"/>
      <c r="SNH66" s="22"/>
      <c r="SNI66" s="22"/>
      <c r="SNJ66" s="22"/>
      <c r="SNK66" s="22"/>
      <c r="SNL66" s="22"/>
      <c r="SNM66" s="22"/>
      <c r="SNN66" s="22"/>
      <c r="SNO66" s="22"/>
      <c r="SNP66" s="22"/>
      <c r="SNQ66" s="22"/>
      <c r="SNR66" s="22"/>
      <c r="SNS66" s="22"/>
      <c r="SNT66" s="22"/>
      <c r="SNU66" s="22"/>
      <c r="SNV66" s="22"/>
      <c r="SNW66" s="22"/>
      <c r="SNX66" s="22"/>
      <c r="SNY66" s="22"/>
      <c r="SNZ66" s="22"/>
      <c r="SOA66" s="22"/>
      <c r="SOB66" s="22"/>
      <c r="SOC66" s="22"/>
      <c r="SOD66" s="22"/>
      <c r="SOE66" s="22"/>
      <c r="SOF66" s="22"/>
      <c r="SOG66" s="22"/>
      <c r="SOH66" s="22"/>
      <c r="SOI66" s="22"/>
      <c r="SOJ66" s="22"/>
      <c r="SOK66" s="22"/>
      <c r="SOL66" s="22"/>
      <c r="SOM66" s="22"/>
      <c r="SON66" s="22"/>
      <c r="SOO66" s="22"/>
      <c r="SOP66" s="22"/>
      <c r="SOQ66" s="22"/>
      <c r="SOR66" s="22"/>
      <c r="SOS66" s="22"/>
      <c r="SOT66" s="22"/>
      <c r="SOU66" s="22"/>
      <c r="SOV66" s="22"/>
      <c r="SOW66" s="22"/>
      <c r="SOX66" s="22"/>
      <c r="SOY66" s="22"/>
      <c r="SOZ66" s="22"/>
      <c r="SPA66" s="22"/>
      <c r="SPB66" s="22"/>
      <c r="SPC66" s="22"/>
      <c r="SPD66" s="22"/>
      <c r="SPE66" s="22"/>
      <c r="SPF66" s="22"/>
      <c r="SPG66" s="22"/>
      <c r="SPH66" s="22"/>
      <c r="SPI66" s="22"/>
      <c r="SPJ66" s="22"/>
      <c r="SPK66" s="22"/>
      <c r="SPL66" s="22"/>
      <c r="SPM66" s="22"/>
      <c r="SPN66" s="22"/>
      <c r="SPO66" s="22"/>
      <c r="SPP66" s="22"/>
      <c r="SPQ66" s="22"/>
      <c r="SPR66" s="22"/>
      <c r="SPS66" s="22"/>
      <c r="SPT66" s="22"/>
      <c r="SPU66" s="22"/>
      <c r="SPV66" s="22"/>
      <c r="SPW66" s="22"/>
      <c r="SPX66" s="22"/>
      <c r="SPY66" s="22"/>
      <c r="SPZ66" s="22"/>
      <c r="SQA66" s="22"/>
      <c r="SQB66" s="22"/>
      <c r="SQC66" s="22"/>
      <c r="SQD66" s="22"/>
      <c r="SQE66" s="22"/>
      <c r="SQF66" s="22"/>
      <c r="SQG66" s="22"/>
      <c r="SQH66" s="22"/>
      <c r="SQI66" s="22"/>
      <c r="SQJ66" s="22"/>
      <c r="SQK66" s="22"/>
      <c r="SQL66" s="22"/>
      <c r="SQM66" s="22"/>
      <c r="SQN66" s="22"/>
      <c r="SQO66" s="22"/>
      <c r="SQP66" s="22"/>
      <c r="SQQ66" s="22"/>
      <c r="SQR66" s="22"/>
      <c r="SQS66" s="22"/>
      <c r="SQT66" s="22"/>
      <c r="SQU66" s="22"/>
      <c r="SQV66" s="22"/>
      <c r="SQW66" s="22"/>
      <c r="SQX66" s="22"/>
      <c r="SQY66" s="22"/>
      <c r="SQZ66" s="22"/>
      <c r="SRA66" s="22"/>
      <c r="SRB66" s="22"/>
      <c r="SRC66" s="22"/>
      <c r="SRD66" s="22"/>
      <c r="SRE66" s="22"/>
      <c r="SRF66" s="22"/>
      <c r="SRG66" s="22"/>
      <c r="SRH66" s="22"/>
      <c r="SRI66" s="22"/>
      <c r="SRJ66" s="22"/>
      <c r="SRK66" s="22"/>
      <c r="SRL66" s="22"/>
      <c r="SRM66" s="22"/>
      <c r="SRN66" s="22"/>
      <c r="SRO66" s="22"/>
      <c r="SRP66" s="22"/>
      <c r="SRQ66" s="22"/>
      <c r="SRR66" s="22"/>
      <c r="SRS66" s="22"/>
      <c r="SRT66" s="22"/>
      <c r="SRU66" s="22"/>
      <c r="SRV66" s="22"/>
      <c r="SRW66" s="22"/>
      <c r="SRX66" s="22"/>
      <c r="SRY66" s="22"/>
      <c r="SRZ66" s="22"/>
      <c r="SSA66" s="22"/>
      <c r="SSB66" s="22"/>
      <c r="SSC66" s="22"/>
      <c r="SSD66" s="22"/>
      <c r="SSE66" s="22"/>
      <c r="SSF66" s="22"/>
      <c r="SSG66" s="22"/>
      <c r="SSH66" s="22"/>
      <c r="SSI66" s="22"/>
      <c r="SSJ66" s="22"/>
      <c r="SSK66" s="22"/>
      <c r="SSL66" s="22"/>
      <c r="SSM66" s="22"/>
      <c r="SSN66" s="22"/>
      <c r="SSO66" s="22"/>
      <c r="SSP66" s="22"/>
      <c r="SSQ66" s="22"/>
      <c r="SSR66" s="22"/>
      <c r="SSS66" s="22"/>
      <c r="SST66" s="22"/>
      <c r="SSU66" s="22"/>
      <c r="SSV66" s="22"/>
      <c r="SSW66" s="22"/>
      <c r="SSX66" s="22"/>
      <c r="SSY66" s="22"/>
      <c r="SSZ66" s="22"/>
      <c r="STA66" s="22"/>
      <c r="STB66" s="22"/>
      <c r="STC66" s="22"/>
      <c r="STD66" s="22"/>
      <c r="STE66" s="22"/>
      <c r="STF66" s="22"/>
      <c r="STG66" s="22"/>
      <c r="STH66" s="22"/>
      <c r="STI66" s="22"/>
      <c r="STJ66" s="22"/>
      <c r="STK66" s="22"/>
      <c r="STL66" s="22"/>
      <c r="STM66" s="22"/>
      <c r="STN66" s="22"/>
      <c r="STO66" s="22"/>
      <c r="STP66" s="22"/>
      <c r="STQ66" s="22"/>
      <c r="STR66" s="22"/>
      <c r="STS66" s="22"/>
      <c r="STT66" s="22"/>
      <c r="STU66" s="22"/>
      <c r="STV66" s="22"/>
      <c r="STW66" s="22"/>
      <c r="STX66" s="22"/>
      <c r="STY66" s="22"/>
      <c r="STZ66" s="22"/>
      <c r="SUA66" s="22"/>
      <c r="SUB66" s="22"/>
      <c r="SUC66" s="22"/>
      <c r="SUD66" s="22"/>
      <c r="SUE66" s="22"/>
      <c r="SUF66" s="22"/>
      <c r="SUG66" s="22"/>
      <c r="SUH66" s="22"/>
      <c r="SUI66" s="22"/>
      <c r="SUJ66" s="22"/>
      <c r="SUK66" s="22"/>
      <c r="SUL66" s="22"/>
      <c r="SUM66" s="22"/>
      <c r="SUN66" s="22"/>
      <c r="SUO66" s="22"/>
      <c r="SUP66" s="22"/>
      <c r="SUQ66" s="22"/>
      <c r="SUR66" s="22"/>
      <c r="SUS66" s="22"/>
      <c r="SUT66" s="22"/>
      <c r="SUU66" s="22"/>
      <c r="SUV66" s="22"/>
      <c r="SUW66" s="22"/>
      <c r="SUX66" s="22"/>
      <c r="SUY66" s="22"/>
      <c r="SUZ66" s="22"/>
      <c r="SVA66" s="22"/>
      <c r="SVB66" s="22"/>
      <c r="SVC66" s="22"/>
      <c r="SVD66" s="22"/>
      <c r="SVE66" s="22"/>
      <c r="SVF66" s="22"/>
      <c r="SVG66" s="22"/>
      <c r="SVH66" s="22"/>
      <c r="SVI66" s="22"/>
      <c r="SVJ66" s="22"/>
      <c r="SVK66" s="22"/>
      <c r="SVL66" s="22"/>
      <c r="SVM66" s="22"/>
      <c r="SVN66" s="22"/>
      <c r="SVO66" s="22"/>
      <c r="SVP66" s="22"/>
      <c r="SVQ66" s="22"/>
      <c r="SVR66" s="22"/>
      <c r="SVS66" s="22"/>
      <c r="SVT66" s="22"/>
      <c r="SVU66" s="22"/>
      <c r="SVV66" s="22"/>
      <c r="SVW66" s="22"/>
      <c r="SVX66" s="22"/>
      <c r="SVY66" s="22"/>
      <c r="SVZ66" s="22"/>
      <c r="SWA66" s="22"/>
      <c r="SWB66" s="22"/>
      <c r="SWC66" s="22"/>
      <c r="SWD66" s="22"/>
      <c r="SWE66" s="22"/>
      <c r="SWF66" s="22"/>
      <c r="SWG66" s="22"/>
      <c r="SWH66" s="22"/>
      <c r="SWI66" s="22"/>
      <c r="SWJ66" s="22"/>
      <c r="SWK66" s="22"/>
      <c r="SWL66" s="22"/>
      <c r="SWM66" s="22"/>
      <c r="SWN66" s="22"/>
      <c r="SWO66" s="22"/>
      <c r="SWP66" s="22"/>
      <c r="SWQ66" s="22"/>
      <c r="SWR66" s="22"/>
      <c r="SWS66" s="22"/>
      <c r="SWT66" s="22"/>
      <c r="SWU66" s="22"/>
      <c r="SWV66" s="22"/>
      <c r="SWW66" s="22"/>
      <c r="SWX66" s="22"/>
      <c r="SWY66" s="22"/>
      <c r="SWZ66" s="22"/>
      <c r="SXA66" s="22"/>
      <c r="SXB66" s="22"/>
      <c r="SXC66" s="22"/>
      <c r="SXD66" s="22"/>
      <c r="SXE66" s="22"/>
      <c r="SXF66" s="22"/>
      <c r="SXG66" s="22"/>
      <c r="SXH66" s="22"/>
      <c r="SXI66" s="22"/>
      <c r="SXJ66" s="22"/>
      <c r="SXK66" s="22"/>
      <c r="SXL66" s="22"/>
      <c r="SXM66" s="22"/>
      <c r="SXN66" s="22"/>
      <c r="SXO66" s="22"/>
      <c r="SXP66" s="22"/>
      <c r="SXQ66" s="22"/>
      <c r="SXR66" s="22"/>
      <c r="SXS66" s="22"/>
      <c r="SXT66" s="22"/>
      <c r="SXU66" s="22"/>
      <c r="SXV66" s="22"/>
      <c r="SXW66" s="22"/>
      <c r="SXX66" s="22"/>
      <c r="SXY66" s="22"/>
      <c r="SXZ66" s="22"/>
      <c r="SYA66" s="22"/>
      <c r="SYB66" s="22"/>
      <c r="SYC66" s="22"/>
      <c r="SYD66" s="22"/>
      <c r="SYE66" s="22"/>
      <c r="SYF66" s="22"/>
      <c r="SYG66" s="22"/>
      <c r="SYH66" s="22"/>
      <c r="SYI66" s="22"/>
      <c r="SYJ66" s="22"/>
      <c r="SYK66" s="22"/>
      <c r="SYL66" s="22"/>
      <c r="SYM66" s="22"/>
      <c r="SYN66" s="22"/>
      <c r="SYO66" s="22"/>
      <c r="SYP66" s="22"/>
      <c r="SYQ66" s="22"/>
      <c r="SYR66" s="22"/>
      <c r="SYS66" s="22"/>
      <c r="SYT66" s="22"/>
      <c r="SYU66" s="22"/>
      <c r="SYV66" s="22"/>
      <c r="SYW66" s="22"/>
      <c r="SYX66" s="22"/>
      <c r="SYY66" s="22"/>
      <c r="SYZ66" s="22"/>
      <c r="SZA66" s="22"/>
      <c r="SZB66" s="22"/>
      <c r="SZC66" s="22"/>
      <c r="SZD66" s="22"/>
      <c r="SZE66" s="22"/>
      <c r="SZF66" s="22"/>
      <c r="SZG66" s="22"/>
      <c r="SZH66" s="22"/>
      <c r="SZI66" s="22"/>
      <c r="SZJ66" s="22"/>
      <c r="SZK66" s="22"/>
      <c r="SZL66" s="22"/>
      <c r="SZM66" s="22"/>
      <c r="SZN66" s="22"/>
      <c r="SZO66" s="22"/>
      <c r="SZP66" s="22"/>
      <c r="SZQ66" s="22"/>
      <c r="SZR66" s="22"/>
      <c r="SZS66" s="22"/>
      <c r="SZT66" s="22"/>
      <c r="SZU66" s="22"/>
      <c r="SZV66" s="22"/>
      <c r="SZW66" s="22"/>
      <c r="SZX66" s="22"/>
      <c r="SZY66" s="22"/>
      <c r="SZZ66" s="22"/>
      <c r="TAA66" s="22"/>
      <c r="TAB66" s="22"/>
      <c r="TAC66" s="22"/>
      <c r="TAD66" s="22"/>
      <c r="TAE66" s="22"/>
      <c r="TAF66" s="22"/>
      <c r="TAG66" s="22"/>
      <c r="TAH66" s="22"/>
      <c r="TAI66" s="22"/>
      <c r="TAJ66" s="22"/>
      <c r="TAK66" s="22"/>
      <c r="TAL66" s="22"/>
      <c r="TAM66" s="22"/>
      <c r="TAN66" s="22"/>
      <c r="TAO66" s="22"/>
      <c r="TAP66" s="22"/>
      <c r="TAQ66" s="22"/>
      <c r="TAR66" s="22"/>
      <c r="TAS66" s="22"/>
      <c r="TAT66" s="22"/>
      <c r="TAU66" s="22"/>
      <c r="TAV66" s="22"/>
      <c r="TAW66" s="22"/>
      <c r="TAX66" s="22"/>
      <c r="TAY66" s="22"/>
      <c r="TAZ66" s="22"/>
      <c r="TBA66" s="22"/>
      <c r="TBB66" s="22"/>
      <c r="TBC66" s="22"/>
      <c r="TBD66" s="22"/>
      <c r="TBE66" s="22"/>
      <c r="TBF66" s="22"/>
      <c r="TBG66" s="22"/>
      <c r="TBH66" s="22"/>
      <c r="TBI66" s="22"/>
      <c r="TBJ66" s="22"/>
      <c r="TBK66" s="22"/>
      <c r="TBL66" s="22"/>
      <c r="TBM66" s="22"/>
      <c r="TBN66" s="22"/>
      <c r="TBO66" s="22"/>
      <c r="TBP66" s="22"/>
      <c r="TBQ66" s="22"/>
      <c r="TBR66" s="22"/>
      <c r="TBS66" s="22"/>
      <c r="TBT66" s="22"/>
      <c r="TBU66" s="22"/>
      <c r="TBV66" s="22"/>
      <c r="TBW66" s="22"/>
      <c r="TBX66" s="22"/>
      <c r="TBY66" s="22"/>
      <c r="TBZ66" s="22"/>
      <c r="TCA66" s="22"/>
      <c r="TCB66" s="22"/>
      <c r="TCC66" s="22"/>
      <c r="TCD66" s="22"/>
      <c r="TCE66" s="22"/>
      <c r="TCF66" s="22"/>
      <c r="TCG66" s="22"/>
      <c r="TCH66" s="22"/>
      <c r="TCI66" s="22"/>
      <c r="TCJ66" s="22"/>
      <c r="TCK66" s="22"/>
      <c r="TCL66" s="22"/>
      <c r="TCM66" s="22"/>
      <c r="TCN66" s="22"/>
      <c r="TCO66" s="22"/>
      <c r="TCP66" s="22"/>
      <c r="TCQ66" s="22"/>
      <c r="TCR66" s="22"/>
      <c r="TCS66" s="22"/>
      <c r="TCT66" s="22"/>
      <c r="TCU66" s="22"/>
      <c r="TCV66" s="22"/>
      <c r="TCW66" s="22"/>
      <c r="TCX66" s="22"/>
      <c r="TCY66" s="22"/>
      <c r="TCZ66" s="22"/>
      <c r="TDA66" s="22"/>
      <c r="TDB66" s="22"/>
      <c r="TDC66" s="22"/>
      <c r="TDD66" s="22"/>
      <c r="TDE66" s="22"/>
      <c r="TDF66" s="22"/>
      <c r="TDG66" s="22"/>
      <c r="TDH66" s="22"/>
      <c r="TDI66" s="22"/>
      <c r="TDJ66" s="22"/>
      <c r="TDK66" s="22"/>
      <c r="TDL66" s="22"/>
      <c r="TDM66" s="22"/>
      <c r="TDN66" s="22"/>
      <c r="TDO66" s="22"/>
      <c r="TDP66" s="22"/>
      <c r="TDQ66" s="22"/>
      <c r="TDR66" s="22"/>
      <c r="TDS66" s="22"/>
      <c r="TDT66" s="22"/>
      <c r="TDU66" s="22"/>
      <c r="TDV66" s="22"/>
      <c r="TDW66" s="22"/>
      <c r="TDX66" s="22"/>
      <c r="TDY66" s="22"/>
      <c r="TDZ66" s="22"/>
      <c r="TEA66" s="22"/>
      <c r="TEB66" s="22"/>
      <c r="TEC66" s="22"/>
      <c r="TED66" s="22"/>
      <c r="TEE66" s="22"/>
      <c r="TEF66" s="22"/>
      <c r="TEG66" s="22"/>
      <c r="TEH66" s="22"/>
      <c r="TEI66" s="22"/>
      <c r="TEJ66" s="22"/>
      <c r="TEK66" s="22"/>
      <c r="TEL66" s="22"/>
      <c r="TEM66" s="22"/>
      <c r="TEN66" s="22"/>
      <c r="TEO66" s="22"/>
      <c r="TEP66" s="22"/>
      <c r="TEQ66" s="22"/>
      <c r="TER66" s="22"/>
      <c r="TES66" s="22"/>
      <c r="TET66" s="22"/>
      <c r="TEU66" s="22"/>
      <c r="TEV66" s="22"/>
      <c r="TEW66" s="22"/>
      <c r="TEX66" s="22"/>
      <c r="TEY66" s="22"/>
      <c r="TEZ66" s="22"/>
      <c r="TFA66" s="22"/>
      <c r="TFB66" s="22"/>
      <c r="TFC66" s="22"/>
      <c r="TFD66" s="22"/>
      <c r="TFE66" s="22"/>
      <c r="TFF66" s="22"/>
      <c r="TFG66" s="22"/>
      <c r="TFH66" s="22"/>
      <c r="TFI66" s="22"/>
      <c r="TFJ66" s="22"/>
      <c r="TFK66" s="22"/>
      <c r="TFL66" s="22"/>
      <c r="TFM66" s="22"/>
      <c r="TFN66" s="22"/>
      <c r="TFO66" s="22"/>
      <c r="TFP66" s="22"/>
      <c r="TFQ66" s="22"/>
      <c r="TFR66" s="22"/>
      <c r="TFS66" s="22"/>
      <c r="TFT66" s="22"/>
      <c r="TFU66" s="22"/>
      <c r="TFV66" s="22"/>
      <c r="TFW66" s="22"/>
      <c r="TFX66" s="22"/>
      <c r="TFY66" s="22"/>
      <c r="TFZ66" s="22"/>
      <c r="TGA66" s="22"/>
      <c r="TGB66" s="22"/>
      <c r="TGC66" s="22"/>
      <c r="TGD66" s="22"/>
      <c r="TGE66" s="22"/>
      <c r="TGF66" s="22"/>
      <c r="TGG66" s="22"/>
      <c r="TGH66" s="22"/>
      <c r="TGI66" s="22"/>
      <c r="TGJ66" s="22"/>
      <c r="TGK66" s="22"/>
      <c r="TGL66" s="22"/>
      <c r="TGM66" s="22"/>
      <c r="TGN66" s="22"/>
      <c r="TGO66" s="22"/>
      <c r="TGP66" s="22"/>
      <c r="TGQ66" s="22"/>
      <c r="TGR66" s="22"/>
      <c r="TGS66" s="22"/>
      <c r="TGT66" s="22"/>
      <c r="TGU66" s="22"/>
      <c r="TGV66" s="22"/>
      <c r="TGW66" s="22"/>
      <c r="TGX66" s="22"/>
      <c r="TGY66" s="22"/>
      <c r="TGZ66" s="22"/>
      <c r="THA66" s="22"/>
      <c r="THB66" s="22"/>
      <c r="THC66" s="22"/>
      <c r="THD66" s="22"/>
      <c r="THE66" s="22"/>
      <c r="THF66" s="22"/>
      <c r="THG66" s="22"/>
      <c r="THH66" s="22"/>
      <c r="THI66" s="22"/>
      <c r="THJ66" s="22"/>
      <c r="THK66" s="22"/>
      <c r="THL66" s="22"/>
      <c r="THM66" s="22"/>
      <c r="THN66" s="22"/>
      <c r="THO66" s="22"/>
      <c r="THP66" s="22"/>
      <c r="THQ66" s="22"/>
      <c r="THR66" s="22"/>
      <c r="THS66" s="22"/>
      <c r="THT66" s="22"/>
      <c r="THU66" s="22"/>
      <c r="THV66" s="22"/>
      <c r="THW66" s="22"/>
      <c r="THX66" s="22"/>
      <c r="THY66" s="22"/>
      <c r="THZ66" s="22"/>
      <c r="TIA66" s="22"/>
      <c r="TIB66" s="22"/>
      <c r="TIC66" s="22"/>
      <c r="TID66" s="22"/>
      <c r="TIE66" s="22"/>
      <c r="TIF66" s="22"/>
      <c r="TIG66" s="22"/>
      <c r="TIH66" s="22"/>
      <c r="TII66" s="22"/>
      <c r="TIJ66" s="22"/>
      <c r="TIK66" s="22"/>
      <c r="TIL66" s="22"/>
      <c r="TIM66" s="22"/>
      <c r="TIN66" s="22"/>
      <c r="TIO66" s="22"/>
      <c r="TIP66" s="22"/>
      <c r="TIQ66" s="22"/>
      <c r="TIR66" s="22"/>
      <c r="TIS66" s="22"/>
      <c r="TIT66" s="22"/>
      <c r="TIU66" s="22"/>
      <c r="TIV66" s="22"/>
      <c r="TIW66" s="22"/>
      <c r="TIX66" s="22"/>
      <c r="TIY66" s="22"/>
      <c r="TIZ66" s="22"/>
      <c r="TJA66" s="22"/>
      <c r="TJB66" s="22"/>
      <c r="TJC66" s="22"/>
      <c r="TJD66" s="22"/>
      <c r="TJE66" s="22"/>
      <c r="TJF66" s="22"/>
      <c r="TJG66" s="22"/>
      <c r="TJH66" s="22"/>
      <c r="TJI66" s="22"/>
      <c r="TJJ66" s="22"/>
      <c r="TJK66" s="22"/>
      <c r="TJL66" s="22"/>
      <c r="TJM66" s="22"/>
      <c r="TJN66" s="22"/>
      <c r="TJO66" s="22"/>
      <c r="TJP66" s="22"/>
      <c r="TJQ66" s="22"/>
      <c r="TJR66" s="22"/>
      <c r="TJS66" s="22"/>
      <c r="TJT66" s="22"/>
      <c r="TJU66" s="22"/>
      <c r="TJV66" s="22"/>
      <c r="TJW66" s="22"/>
      <c r="TJX66" s="22"/>
      <c r="TJY66" s="22"/>
      <c r="TJZ66" s="22"/>
      <c r="TKA66" s="22"/>
      <c r="TKB66" s="22"/>
      <c r="TKC66" s="22"/>
      <c r="TKD66" s="22"/>
      <c r="TKE66" s="22"/>
      <c r="TKF66" s="22"/>
      <c r="TKG66" s="22"/>
      <c r="TKH66" s="22"/>
      <c r="TKI66" s="22"/>
      <c r="TKJ66" s="22"/>
      <c r="TKK66" s="22"/>
      <c r="TKL66" s="22"/>
      <c r="TKM66" s="22"/>
      <c r="TKN66" s="22"/>
      <c r="TKO66" s="22"/>
      <c r="TKP66" s="22"/>
      <c r="TKQ66" s="22"/>
      <c r="TKR66" s="22"/>
      <c r="TKS66" s="22"/>
      <c r="TKT66" s="22"/>
      <c r="TKU66" s="22"/>
      <c r="TKV66" s="22"/>
      <c r="TKW66" s="22"/>
      <c r="TKX66" s="22"/>
      <c r="TKY66" s="22"/>
      <c r="TKZ66" s="22"/>
      <c r="TLA66" s="22"/>
      <c r="TLB66" s="22"/>
      <c r="TLC66" s="22"/>
      <c r="TLD66" s="22"/>
      <c r="TLE66" s="22"/>
      <c r="TLF66" s="22"/>
      <c r="TLG66" s="22"/>
      <c r="TLH66" s="22"/>
      <c r="TLI66" s="22"/>
      <c r="TLJ66" s="22"/>
      <c r="TLK66" s="22"/>
      <c r="TLL66" s="22"/>
      <c r="TLM66" s="22"/>
      <c r="TLN66" s="22"/>
      <c r="TLO66" s="22"/>
      <c r="TLP66" s="22"/>
      <c r="TLQ66" s="22"/>
      <c r="TLR66" s="22"/>
      <c r="TLS66" s="22"/>
      <c r="TLT66" s="22"/>
      <c r="TLU66" s="22"/>
      <c r="TLV66" s="22"/>
      <c r="TLW66" s="22"/>
      <c r="TLX66" s="22"/>
      <c r="TLY66" s="22"/>
      <c r="TLZ66" s="22"/>
      <c r="TMA66" s="22"/>
      <c r="TMB66" s="22"/>
      <c r="TMC66" s="22"/>
      <c r="TMD66" s="22"/>
      <c r="TME66" s="22"/>
      <c r="TMF66" s="22"/>
      <c r="TMG66" s="22"/>
      <c r="TMH66" s="22"/>
      <c r="TMI66" s="22"/>
      <c r="TMJ66" s="22"/>
      <c r="TMK66" s="22"/>
      <c r="TML66" s="22"/>
      <c r="TMM66" s="22"/>
      <c r="TMN66" s="22"/>
      <c r="TMO66" s="22"/>
      <c r="TMP66" s="22"/>
      <c r="TMQ66" s="22"/>
      <c r="TMR66" s="22"/>
      <c r="TMS66" s="22"/>
      <c r="TMT66" s="22"/>
      <c r="TMU66" s="22"/>
      <c r="TMV66" s="22"/>
      <c r="TMW66" s="22"/>
      <c r="TMX66" s="22"/>
      <c r="TMY66" s="22"/>
      <c r="TMZ66" s="22"/>
      <c r="TNA66" s="22"/>
      <c r="TNB66" s="22"/>
      <c r="TNC66" s="22"/>
      <c r="TND66" s="22"/>
      <c r="TNE66" s="22"/>
      <c r="TNF66" s="22"/>
      <c r="TNG66" s="22"/>
      <c r="TNH66" s="22"/>
      <c r="TNI66" s="22"/>
      <c r="TNJ66" s="22"/>
      <c r="TNK66" s="22"/>
      <c r="TNL66" s="22"/>
      <c r="TNM66" s="22"/>
      <c r="TNN66" s="22"/>
      <c r="TNO66" s="22"/>
      <c r="TNP66" s="22"/>
      <c r="TNQ66" s="22"/>
      <c r="TNR66" s="22"/>
      <c r="TNS66" s="22"/>
      <c r="TNT66" s="22"/>
      <c r="TNU66" s="22"/>
      <c r="TNV66" s="22"/>
      <c r="TNW66" s="22"/>
      <c r="TNX66" s="22"/>
      <c r="TNY66" s="22"/>
      <c r="TNZ66" s="22"/>
      <c r="TOA66" s="22"/>
      <c r="TOB66" s="22"/>
      <c r="TOC66" s="22"/>
      <c r="TOD66" s="22"/>
      <c r="TOE66" s="22"/>
      <c r="TOF66" s="22"/>
      <c r="TOG66" s="22"/>
      <c r="TOH66" s="22"/>
      <c r="TOI66" s="22"/>
      <c r="TOJ66" s="22"/>
      <c r="TOK66" s="22"/>
      <c r="TOL66" s="22"/>
      <c r="TOM66" s="22"/>
      <c r="TON66" s="22"/>
      <c r="TOO66" s="22"/>
      <c r="TOP66" s="22"/>
      <c r="TOQ66" s="22"/>
      <c r="TOR66" s="22"/>
      <c r="TOS66" s="22"/>
      <c r="TOT66" s="22"/>
      <c r="TOU66" s="22"/>
      <c r="TOV66" s="22"/>
      <c r="TOW66" s="22"/>
      <c r="TOX66" s="22"/>
      <c r="TOY66" s="22"/>
      <c r="TOZ66" s="22"/>
      <c r="TPA66" s="22"/>
      <c r="TPB66" s="22"/>
      <c r="TPC66" s="22"/>
      <c r="TPD66" s="22"/>
      <c r="TPE66" s="22"/>
      <c r="TPF66" s="22"/>
      <c r="TPG66" s="22"/>
      <c r="TPH66" s="22"/>
      <c r="TPI66" s="22"/>
      <c r="TPJ66" s="22"/>
      <c r="TPK66" s="22"/>
      <c r="TPL66" s="22"/>
      <c r="TPM66" s="22"/>
      <c r="TPN66" s="22"/>
      <c r="TPO66" s="22"/>
      <c r="TPP66" s="22"/>
      <c r="TPQ66" s="22"/>
      <c r="TPR66" s="22"/>
      <c r="TPS66" s="22"/>
      <c r="TPT66" s="22"/>
      <c r="TPU66" s="22"/>
      <c r="TPV66" s="22"/>
      <c r="TPW66" s="22"/>
      <c r="TPX66" s="22"/>
      <c r="TPY66" s="22"/>
      <c r="TPZ66" s="22"/>
      <c r="TQA66" s="22"/>
      <c r="TQB66" s="22"/>
      <c r="TQC66" s="22"/>
      <c r="TQD66" s="22"/>
      <c r="TQE66" s="22"/>
      <c r="TQF66" s="22"/>
      <c r="TQG66" s="22"/>
      <c r="TQH66" s="22"/>
      <c r="TQI66" s="22"/>
      <c r="TQJ66" s="22"/>
      <c r="TQK66" s="22"/>
      <c r="TQL66" s="22"/>
      <c r="TQM66" s="22"/>
      <c r="TQN66" s="22"/>
      <c r="TQO66" s="22"/>
      <c r="TQP66" s="22"/>
      <c r="TQQ66" s="22"/>
      <c r="TQR66" s="22"/>
      <c r="TQS66" s="22"/>
      <c r="TQT66" s="22"/>
      <c r="TQU66" s="22"/>
      <c r="TQV66" s="22"/>
      <c r="TQW66" s="22"/>
      <c r="TQX66" s="22"/>
      <c r="TQY66" s="22"/>
      <c r="TQZ66" s="22"/>
      <c r="TRA66" s="22"/>
      <c r="TRB66" s="22"/>
      <c r="TRC66" s="22"/>
      <c r="TRD66" s="22"/>
      <c r="TRE66" s="22"/>
      <c r="TRF66" s="22"/>
      <c r="TRG66" s="22"/>
      <c r="TRH66" s="22"/>
      <c r="TRI66" s="22"/>
      <c r="TRJ66" s="22"/>
      <c r="TRK66" s="22"/>
      <c r="TRL66" s="22"/>
      <c r="TRM66" s="22"/>
      <c r="TRN66" s="22"/>
      <c r="TRO66" s="22"/>
      <c r="TRP66" s="22"/>
      <c r="TRQ66" s="22"/>
      <c r="TRR66" s="22"/>
      <c r="TRS66" s="22"/>
      <c r="TRT66" s="22"/>
      <c r="TRU66" s="22"/>
      <c r="TRV66" s="22"/>
      <c r="TRW66" s="22"/>
      <c r="TRX66" s="22"/>
      <c r="TRY66" s="22"/>
      <c r="TRZ66" s="22"/>
      <c r="TSA66" s="22"/>
      <c r="TSB66" s="22"/>
      <c r="TSC66" s="22"/>
      <c r="TSD66" s="22"/>
      <c r="TSE66" s="22"/>
      <c r="TSF66" s="22"/>
      <c r="TSG66" s="22"/>
      <c r="TSH66" s="22"/>
      <c r="TSI66" s="22"/>
      <c r="TSJ66" s="22"/>
      <c r="TSK66" s="22"/>
      <c r="TSL66" s="22"/>
      <c r="TSM66" s="22"/>
      <c r="TSN66" s="22"/>
      <c r="TSO66" s="22"/>
      <c r="TSP66" s="22"/>
      <c r="TSQ66" s="22"/>
      <c r="TSR66" s="22"/>
      <c r="TSS66" s="22"/>
      <c r="TST66" s="22"/>
      <c r="TSU66" s="22"/>
      <c r="TSV66" s="22"/>
      <c r="TSW66" s="22"/>
      <c r="TSX66" s="22"/>
      <c r="TSY66" s="22"/>
      <c r="TSZ66" s="22"/>
      <c r="TTA66" s="22"/>
      <c r="TTB66" s="22"/>
      <c r="TTC66" s="22"/>
      <c r="TTD66" s="22"/>
      <c r="TTE66" s="22"/>
      <c r="TTF66" s="22"/>
      <c r="TTG66" s="22"/>
      <c r="TTH66" s="22"/>
      <c r="TTI66" s="22"/>
      <c r="TTJ66" s="22"/>
      <c r="TTK66" s="22"/>
      <c r="TTL66" s="22"/>
      <c r="TTM66" s="22"/>
      <c r="TTN66" s="22"/>
      <c r="TTO66" s="22"/>
      <c r="TTP66" s="22"/>
      <c r="TTQ66" s="22"/>
      <c r="TTR66" s="22"/>
      <c r="TTS66" s="22"/>
      <c r="TTT66" s="22"/>
      <c r="TTU66" s="22"/>
      <c r="TTV66" s="22"/>
      <c r="TTW66" s="22"/>
      <c r="TTX66" s="22"/>
      <c r="TTY66" s="22"/>
      <c r="TTZ66" s="22"/>
      <c r="TUA66" s="22"/>
      <c r="TUB66" s="22"/>
      <c r="TUC66" s="22"/>
      <c r="TUD66" s="22"/>
      <c r="TUE66" s="22"/>
      <c r="TUF66" s="22"/>
      <c r="TUG66" s="22"/>
      <c r="TUH66" s="22"/>
      <c r="TUI66" s="22"/>
      <c r="TUJ66" s="22"/>
      <c r="TUK66" s="22"/>
      <c r="TUL66" s="22"/>
      <c r="TUM66" s="22"/>
      <c r="TUN66" s="22"/>
      <c r="TUO66" s="22"/>
      <c r="TUP66" s="22"/>
      <c r="TUQ66" s="22"/>
      <c r="TUR66" s="22"/>
      <c r="TUS66" s="22"/>
      <c r="TUT66" s="22"/>
      <c r="TUU66" s="22"/>
      <c r="TUV66" s="22"/>
      <c r="TUW66" s="22"/>
      <c r="TUX66" s="22"/>
      <c r="TUY66" s="22"/>
      <c r="TUZ66" s="22"/>
      <c r="TVA66" s="22"/>
      <c r="TVB66" s="22"/>
      <c r="TVC66" s="22"/>
      <c r="TVD66" s="22"/>
      <c r="TVE66" s="22"/>
      <c r="TVF66" s="22"/>
      <c r="TVG66" s="22"/>
      <c r="TVH66" s="22"/>
      <c r="TVI66" s="22"/>
      <c r="TVJ66" s="22"/>
      <c r="TVK66" s="22"/>
      <c r="TVL66" s="22"/>
      <c r="TVM66" s="22"/>
      <c r="TVN66" s="22"/>
      <c r="TVO66" s="22"/>
      <c r="TVP66" s="22"/>
      <c r="TVQ66" s="22"/>
      <c r="TVR66" s="22"/>
      <c r="TVS66" s="22"/>
      <c r="TVT66" s="22"/>
      <c r="TVU66" s="22"/>
      <c r="TVV66" s="22"/>
      <c r="TVW66" s="22"/>
      <c r="TVX66" s="22"/>
      <c r="TVY66" s="22"/>
      <c r="TVZ66" s="22"/>
      <c r="TWA66" s="22"/>
      <c r="TWB66" s="22"/>
      <c r="TWC66" s="22"/>
      <c r="TWD66" s="22"/>
      <c r="TWE66" s="22"/>
      <c r="TWF66" s="22"/>
      <c r="TWG66" s="22"/>
      <c r="TWH66" s="22"/>
      <c r="TWI66" s="22"/>
      <c r="TWJ66" s="22"/>
      <c r="TWK66" s="22"/>
      <c r="TWL66" s="22"/>
      <c r="TWM66" s="22"/>
      <c r="TWN66" s="22"/>
      <c r="TWO66" s="22"/>
      <c r="TWP66" s="22"/>
      <c r="TWQ66" s="22"/>
      <c r="TWR66" s="22"/>
      <c r="TWS66" s="22"/>
      <c r="TWT66" s="22"/>
      <c r="TWU66" s="22"/>
      <c r="TWV66" s="22"/>
      <c r="TWW66" s="22"/>
      <c r="TWX66" s="22"/>
      <c r="TWY66" s="22"/>
      <c r="TWZ66" s="22"/>
      <c r="TXA66" s="22"/>
      <c r="TXB66" s="22"/>
      <c r="TXC66" s="22"/>
      <c r="TXD66" s="22"/>
      <c r="TXE66" s="22"/>
      <c r="TXF66" s="22"/>
      <c r="TXG66" s="22"/>
      <c r="TXH66" s="22"/>
      <c r="TXI66" s="22"/>
      <c r="TXJ66" s="22"/>
      <c r="TXK66" s="22"/>
      <c r="TXL66" s="22"/>
      <c r="TXM66" s="22"/>
      <c r="TXN66" s="22"/>
      <c r="TXO66" s="22"/>
      <c r="TXP66" s="22"/>
      <c r="TXQ66" s="22"/>
      <c r="TXR66" s="22"/>
      <c r="TXS66" s="22"/>
      <c r="TXT66" s="22"/>
      <c r="TXU66" s="22"/>
      <c r="TXV66" s="22"/>
      <c r="TXW66" s="22"/>
      <c r="TXX66" s="22"/>
      <c r="TXY66" s="22"/>
      <c r="TXZ66" s="22"/>
      <c r="TYA66" s="22"/>
      <c r="TYB66" s="22"/>
      <c r="TYC66" s="22"/>
      <c r="TYD66" s="22"/>
      <c r="TYE66" s="22"/>
      <c r="TYF66" s="22"/>
      <c r="TYG66" s="22"/>
      <c r="TYH66" s="22"/>
      <c r="TYI66" s="22"/>
      <c r="TYJ66" s="22"/>
      <c r="TYK66" s="22"/>
      <c r="TYL66" s="22"/>
      <c r="TYM66" s="22"/>
      <c r="TYN66" s="22"/>
      <c r="TYO66" s="22"/>
      <c r="TYP66" s="22"/>
      <c r="TYQ66" s="22"/>
      <c r="TYR66" s="22"/>
      <c r="TYS66" s="22"/>
      <c r="TYT66" s="22"/>
      <c r="TYU66" s="22"/>
      <c r="TYV66" s="22"/>
      <c r="TYW66" s="22"/>
      <c r="TYX66" s="22"/>
      <c r="TYY66" s="22"/>
      <c r="TYZ66" s="22"/>
      <c r="TZA66" s="22"/>
      <c r="TZB66" s="22"/>
      <c r="TZC66" s="22"/>
      <c r="TZD66" s="22"/>
      <c r="TZE66" s="22"/>
      <c r="TZF66" s="22"/>
      <c r="TZG66" s="22"/>
      <c r="TZH66" s="22"/>
      <c r="TZI66" s="22"/>
      <c r="TZJ66" s="22"/>
      <c r="TZK66" s="22"/>
      <c r="TZL66" s="22"/>
      <c r="TZM66" s="22"/>
      <c r="TZN66" s="22"/>
      <c r="TZO66" s="22"/>
      <c r="TZP66" s="22"/>
      <c r="TZQ66" s="22"/>
      <c r="TZR66" s="22"/>
      <c r="TZS66" s="22"/>
      <c r="TZT66" s="22"/>
      <c r="TZU66" s="22"/>
      <c r="TZV66" s="22"/>
      <c r="TZW66" s="22"/>
      <c r="TZX66" s="22"/>
      <c r="TZY66" s="22"/>
      <c r="TZZ66" s="22"/>
      <c r="UAA66" s="22"/>
      <c r="UAB66" s="22"/>
      <c r="UAC66" s="22"/>
      <c r="UAD66" s="22"/>
      <c r="UAE66" s="22"/>
      <c r="UAF66" s="22"/>
      <c r="UAG66" s="22"/>
      <c r="UAH66" s="22"/>
      <c r="UAI66" s="22"/>
      <c r="UAJ66" s="22"/>
      <c r="UAK66" s="22"/>
      <c r="UAL66" s="22"/>
      <c r="UAM66" s="22"/>
      <c r="UAN66" s="22"/>
      <c r="UAO66" s="22"/>
      <c r="UAP66" s="22"/>
      <c r="UAQ66" s="22"/>
      <c r="UAR66" s="22"/>
      <c r="UAS66" s="22"/>
      <c r="UAT66" s="22"/>
      <c r="UAU66" s="22"/>
      <c r="UAV66" s="22"/>
      <c r="UAW66" s="22"/>
      <c r="UAX66" s="22"/>
      <c r="UAY66" s="22"/>
      <c r="UAZ66" s="22"/>
      <c r="UBA66" s="22"/>
      <c r="UBB66" s="22"/>
      <c r="UBC66" s="22"/>
      <c r="UBD66" s="22"/>
      <c r="UBE66" s="22"/>
      <c r="UBF66" s="22"/>
      <c r="UBG66" s="22"/>
      <c r="UBH66" s="22"/>
      <c r="UBI66" s="22"/>
      <c r="UBJ66" s="22"/>
      <c r="UBK66" s="22"/>
      <c r="UBL66" s="22"/>
      <c r="UBM66" s="22"/>
      <c r="UBN66" s="22"/>
      <c r="UBO66" s="22"/>
      <c r="UBP66" s="22"/>
      <c r="UBQ66" s="22"/>
      <c r="UBR66" s="22"/>
      <c r="UBS66" s="22"/>
      <c r="UBT66" s="22"/>
      <c r="UBU66" s="22"/>
      <c r="UBV66" s="22"/>
      <c r="UBW66" s="22"/>
      <c r="UBX66" s="22"/>
      <c r="UBY66" s="22"/>
      <c r="UBZ66" s="22"/>
      <c r="UCA66" s="22"/>
      <c r="UCB66" s="22"/>
      <c r="UCC66" s="22"/>
      <c r="UCD66" s="22"/>
      <c r="UCE66" s="22"/>
      <c r="UCF66" s="22"/>
      <c r="UCG66" s="22"/>
      <c r="UCH66" s="22"/>
      <c r="UCI66" s="22"/>
      <c r="UCJ66" s="22"/>
      <c r="UCK66" s="22"/>
      <c r="UCL66" s="22"/>
      <c r="UCM66" s="22"/>
      <c r="UCN66" s="22"/>
      <c r="UCO66" s="22"/>
      <c r="UCP66" s="22"/>
      <c r="UCQ66" s="22"/>
      <c r="UCR66" s="22"/>
      <c r="UCS66" s="22"/>
      <c r="UCT66" s="22"/>
      <c r="UCU66" s="22"/>
      <c r="UCV66" s="22"/>
      <c r="UCW66" s="22"/>
      <c r="UCX66" s="22"/>
      <c r="UCY66" s="22"/>
      <c r="UCZ66" s="22"/>
      <c r="UDA66" s="22"/>
      <c r="UDB66" s="22"/>
      <c r="UDC66" s="22"/>
      <c r="UDD66" s="22"/>
      <c r="UDE66" s="22"/>
      <c r="UDF66" s="22"/>
      <c r="UDG66" s="22"/>
      <c r="UDH66" s="22"/>
      <c r="UDI66" s="22"/>
      <c r="UDJ66" s="22"/>
      <c r="UDK66" s="22"/>
      <c r="UDL66" s="22"/>
      <c r="UDM66" s="22"/>
      <c r="UDN66" s="22"/>
      <c r="UDO66" s="22"/>
      <c r="UDP66" s="22"/>
      <c r="UDQ66" s="22"/>
      <c r="UDR66" s="22"/>
      <c r="UDS66" s="22"/>
      <c r="UDT66" s="22"/>
      <c r="UDU66" s="22"/>
      <c r="UDV66" s="22"/>
      <c r="UDW66" s="22"/>
      <c r="UDX66" s="22"/>
      <c r="UDY66" s="22"/>
      <c r="UDZ66" s="22"/>
      <c r="UEA66" s="22"/>
      <c r="UEB66" s="22"/>
      <c r="UEC66" s="22"/>
      <c r="UED66" s="22"/>
      <c r="UEE66" s="22"/>
      <c r="UEF66" s="22"/>
      <c r="UEG66" s="22"/>
      <c r="UEH66" s="22"/>
      <c r="UEI66" s="22"/>
      <c r="UEJ66" s="22"/>
      <c r="UEK66" s="22"/>
      <c r="UEL66" s="22"/>
      <c r="UEM66" s="22"/>
      <c r="UEN66" s="22"/>
      <c r="UEO66" s="22"/>
      <c r="UEP66" s="22"/>
      <c r="UEQ66" s="22"/>
      <c r="UER66" s="22"/>
      <c r="UES66" s="22"/>
      <c r="UET66" s="22"/>
      <c r="UEU66" s="22"/>
      <c r="UEV66" s="22"/>
      <c r="UEW66" s="22"/>
      <c r="UEX66" s="22"/>
      <c r="UEY66" s="22"/>
      <c r="UEZ66" s="22"/>
      <c r="UFA66" s="22"/>
      <c r="UFB66" s="22"/>
      <c r="UFC66" s="22"/>
      <c r="UFD66" s="22"/>
      <c r="UFE66" s="22"/>
      <c r="UFF66" s="22"/>
      <c r="UFG66" s="22"/>
      <c r="UFH66" s="22"/>
      <c r="UFI66" s="22"/>
      <c r="UFJ66" s="22"/>
      <c r="UFK66" s="22"/>
      <c r="UFL66" s="22"/>
      <c r="UFM66" s="22"/>
      <c r="UFN66" s="22"/>
      <c r="UFO66" s="22"/>
      <c r="UFP66" s="22"/>
      <c r="UFQ66" s="22"/>
      <c r="UFR66" s="22"/>
      <c r="UFS66" s="22"/>
      <c r="UFT66" s="22"/>
      <c r="UFU66" s="22"/>
      <c r="UFV66" s="22"/>
      <c r="UFW66" s="22"/>
      <c r="UFX66" s="22"/>
      <c r="UFY66" s="22"/>
      <c r="UFZ66" s="22"/>
      <c r="UGA66" s="22"/>
      <c r="UGB66" s="22"/>
      <c r="UGC66" s="22"/>
      <c r="UGD66" s="22"/>
      <c r="UGE66" s="22"/>
      <c r="UGF66" s="22"/>
      <c r="UGG66" s="22"/>
      <c r="UGH66" s="22"/>
      <c r="UGI66" s="22"/>
      <c r="UGJ66" s="22"/>
      <c r="UGK66" s="22"/>
      <c r="UGL66" s="22"/>
      <c r="UGM66" s="22"/>
      <c r="UGN66" s="22"/>
      <c r="UGO66" s="22"/>
      <c r="UGP66" s="22"/>
      <c r="UGQ66" s="22"/>
      <c r="UGR66" s="22"/>
      <c r="UGS66" s="22"/>
      <c r="UGT66" s="22"/>
      <c r="UGU66" s="22"/>
      <c r="UGV66" s="22"/>
      <c r="UGW66" s="22"/>
      <c r="UGX66" s="22"/>
      <c r="UGY66" s="22"/>
      <c r="UGZ66" s="22"/>
      <c r="UHA66" s="22"/>
      <c r="UHB66" s="22"/>
      <c r="UHC66" s="22"/>
      <c r="UHD66" s="22"/>
      <c r="UHE66" s="22"/>
      <c r="UHF66" s="22"/>
      <c r="UHG66" s="22"/>
      <c r="UHH66" s="22"/>
      <c r="UHI66" s="22"/>
      <c r="UHJ66" s="22"/>
      <c r="UHK66" s="22"/>
      <c r="UHL66" s="22"/>
      <c r="UHM66" s="22"/>
      <c r="UHN66" s="22"/>
      <c r="UHO66" s="22"/>
      <c r="UHP66" s="22"/>
      <c r="UHQ66" s="22"/>
      <c r="UHR66" s="22"/>
      <c r="UHS66" s="22"/>
      <c r="UHT66" s="22"/>
      <c r="UHU66" s="22"/>
      <c r="UHV66" s="22"/>
      <c r="UHW66" s="22"/>
      <c r="UHX66" s="22"/>
      <c r="UHY66" s="22"/>
      <c r="UHZ66" s="22"/>
      <c r="UIA66" s="22"/>
      <c r="UIB66" s="22"/>
      <c r="UIC66" s="22"/>
      <c r="UID66" s="22"/>
      <c r="UIE66" s="22"/>
      <c r="UIF66" s="22"/>
      <c r="UIG66" s="22"/>
      <c r="UIH66" s="22"/>
      <c r="UII66" s="22"/>
      <c r="UIJ66" s="22"/>
      <c r="UIK66" s="22"/>
      <c r="UIL66" s="22"/>
      <c r="UIM66" s="22"/>
      <c r="UIN66" s="22"/>
      <c r="UIO66" s="22"/>
      <c r="UIP66" s="22"/>
      <c r="UIQ66" s="22"/>
      <c r="UIR66" s="22"/>
      <c r="UIS66" s="22"/>
      <c r="UIT66" s="22"/>
      <c r="UIU66" s="22"/>
      <c r="UIV66" s="22"/>
      <c r="UIW66" s="22"/>
      <c r="UIX66" s="22"/>
      <c r="UIY66" s="22"/>
      <c r="UIZ66" s="22"/>
      <c r="UJA66" s="22"/>
      <c r="UJB66" s="22"/>
      <c r="UJC66" s="22"/>
      <c r="UJD66" s="22"/>
      <c r="UJE66" s="22"/>
      <c r="UJF66" s="22"/>
      <c r="UJG66" s="22"/>
      <c r="UJH66" s="22"/>
      <c r="UJI66" s="22"/>
      <c r="UJJ66" s="22"/>
      <c r="UJK66" s="22"/>
      <c r="UJL66" s="22"/>
      <c r="UJM66" s="22"/>
      <c r="UJN66" s="22"/>
      <c r="UJO66" s="22"/>
      <c r="UJP66" s="22"/>
      <c r="UJQ66" s="22"/>
      <c r="UJR66" s="22"/>
      <c r="UJS66" s="22"/>
      <c r="UJT66" s="22"/>
      <c r="UJU66" s="22"/>
      <c r="UJV66" s="22"/>
      <c r="UJW66" s="22"/>
      <c r="UJX66" s="22"/>
      <c r="UJY66" s="22"/>
      <c r="UJZ66" s="22"/>
      <c r="UKA66" s="22"/>
      <c r="UKB66" s="22"/>
      <c r="UKC66" s="22"/>
      <c r="UKD66" s="22"/>
      <c r="UKE66" s="22"/>
      <c r="UKF66" s="22"/>
      <c r="UKG66" s="22"/>
      <c r="UKH66" s="22"/>
      <c r="UKI66" s="22"/>
      <c r="UKJ66" s="22"/>
      <c r="UKK66" s="22"/>
      <c r="UKL66" s="22"/>
      <c r="UKM66" s="22"/>
      <c r="UKN66" s="22"/>
      <c r="UKO66" s="22"/>
      <c r="UKP66" s="22"/>
      <c r="UKQ66" s="22"/>
      <c r="UKR66" s="22"/>
      <c r="UKS66" s="22"/>
      <c r="UKT66" s="22"/>
      <c r="UKU66" s="22"/>
      <c r="UKV66" s="22"/>
      <c r="UKW66" s="22"/>
      <c r="UKX66" s="22"/>
      <c r="UKY66" s="22"/>
      <c r="UKZ66" s="22"/>
      <c r="ULA66" s="22"/>
      <c r="ULB66" s="22"/>
      <c r="ULC66" s="22"/>
      <c r="ULD66" s="22"/>
      <c r="ULE66" s="22"/>
      <c r="ULF66" s="22"/>
      <c r="ULG66" s="22"/>
      <c r="ULH66" s="22"/>
      <c r="ULI66" s="22"/>
      <c r="ULJ66" s="22"/>
      <c r="ULK66" s="22"/>
      <c r="ULL66" s="22"/>
      <c r="ULM66" s="22"/>
      <c r="ULN66" s="22"/>
      <c r="ULO66" s="22"/>
      <c r="ULP66" s="22"/>
      <c r="ULQ66" s="22"/>
      <c r="ULR66" s="22"/>
      <c r="ULS66" s="22"/>
      <c r="ULT66" s="22"/>
      <c r="ULU66" s="22"/>
      <c r="ULV66" s="22"/>
      <c r="ULW66" s="22"/>
      <c r="ULX66" s="22"/>
      <c r="ULY66" s="22"/>
      <c r="ULZ66" s="22"/>
      <c r="UMA66" s="22"/>
      <c r="UMB66" s="22"/>
      <c r="UMC66" s="22"/>
      <c r="UMD66" s="22"/>
      <c r="UME66" s="22"/>
      <c r="UMF66" s="22"/>
      <c r="UMG66" s="22"/>
      <c r="UMH66" s="22"/>
      <c r="UMI66" s="22"/>
      <c r="UMJ66" s="22"/>
      <c r="UMK66" s="22"/>
      <c r="UML66" s="22"/>
      <c r="UMM66" s="22"/>
      <c r="UMN66" s="22"/>
      <c r="UMO66" s="22"/>
      <c r="UMP66" s="22"/>
      <c r="UMQ66" s="22"/>
      <c r="UMR66" s="22"/>
      <c r="UMS66" s="22"/>
      <c r="UMT66" s="22"/>
      <c r="UMU66" s="22"/>
      <c r="UMV66" s="22"/>
      <c r="UMW66" s="22"/>
      <c r="UMX66" s="22"/>
      <c r="UMY66" s="22"/>
      <c r="UMZ66" s="22"/>
      <c r="UNA66" s="22"/>
      <c r="UNB66" s="22"/>
      <c r="UNC66" s="22"/>
      <c r="UND66" s="22"/>
      <c r="UNE66" s="22"/>
      <c r="UNF66" s="22"/>
      <c r="UNG66" s="22"/>
      <c r="UNH66" s="22"/>
      <c r="UNI66" s="22"/>
      <c r="UNJ66" s="22"/>
      <c r="UNK66" s="22"/>
      <c r="UNL66" s="22"/>
      <c r="UNM66" s="22"/>
      <c r="UNN66" s="22"/>
      <c r="UNO66" s="22"/>
      <c r="UNP66" s="22"/>
      <c r="UNQ66" s="22"/>
      <c r="UNR66" s="22"/>
      <c r="UNS66" s="22"/>
      <c r="UNT66" s="22"/>
      <c r="UNU66" s="22"/>
      <c r="UNV66" s="22"/>
      <c r="UNW66" s="22"/>
      <c r="UNX66" s="22"/>
      <c r="UNY66" s="22"/>
      <c r="UNZ66" s="22"/>
      <c r="UOA66" s="22"/>
      <c r="UOB66" s="22"/>
      <c r="UOC66" s="22"/>
      <c r="UOD66" s="22"/>
      <c r="UOE66" s="22"/>
      <c r="UOF66" s="22"/>
      <c r="UOG66" s="22"/>
      <c r="UOH66" s="22"/>
      <c r="UOI66" s="22"/>
      <c r="UOJ66" s="22"/>
      <c r="UOK66" s="22"/>
      <c r="UOL66" s="22"/>
      <c r="UOM66" s="22"/>
      <c r="UON66" s="22"/>
      <c r="UOO66" s="22"/>
      <c r="UOP66" s="22"/>
      <c r="UOQ66" s="22"/>
      <c r="UOR66" s="22"/>
      <c r="UOS66" s="22"/>
      <c r="UOT66" s="22"/>
      <c r="UOU66" s="22"/>
      <c r="UOV66" s="22"/>
      <c r="UOW66" s="22"/>
      <c r="UOX66" s="22"/>
      <c r="UOY66" s="22"/>
      <c r="UOZ66" s="22"/>
      <c r="UPA66" s="22"/>
      <c r="UPB66" s="22"/>
      <c r="UPC66" s="22"/>
      <c r="UPD66" s="22"/>
      <c r="UPE66" s="22"/>
      <c r="UPF66" s="22"/>
      <c r="UPG66" s="22"/>
      <c r="UPH66" s="22"/>
      <c r="UPI66" s="22"/>
      <c r="UPJ66" s="22"/>
      <c r="UPK66" s="22"/>
      <c r="UPL66" s="22"/>
      <c r="UPM66" s="22"/>
      <c r="UPN66" s="22"/>
      <c r="UPO66" s="22"/>
      <c r="UPP66" s="22"/>
      <c r="UPQ66" s="22"/>
      <c r="UPR66" s="22"/>
      <c r="UPS66" s="22"/>
      <c r="UPT66" s="22"/>
      <c r="UPU66" s="22"/>
      <c r="UPV66" s="22"/>
      <c r="UPW66" s="22"/>
      <c r="UPX66" s="22"/>
      <c r="UPY66" s="22"/>
      <c r="UPZ66" s="22"/>
      <c r="UQA66" s="22"/>
      <c r="UQB66" s="22"/>
      <c r="UQC66" s="22"/>
      <c r="UQD66" s="22"/>
      <c r="UQE66" s="22"/>
      <c r="UQF66" s="22"/>
      <c r="UQG66" s="22"/>
      <c r="UQH66" s="22"/>
      <c r="UQI66" s="22"/>
      <c r="UQJ66" s="22"/>
      <c r="UQK66" s="22"/>
      <c r="UQL66" s="22"/>
      <c r="UQM66" s="22"/>
      <c r="UQN66" s="22"/>
      <c r="UQO66" s="22"/>
      <c r="UQP66" s="22"/>
      <c r="UQQ66" s="22"/>
      <c r="UQR66" s="22"/>
      <c r="UQS66" s="22"/>
      <c r="UQT66" s="22"/>
      <c r="UQU66" s="22"/>
      <c r="UQV66" s="22"/>
      <c r="UQW66" s="22"/>
      <c r="UQX66" s="22"/>
      <c r="UQY66" s="22"/>
      <c r="UQZ66" s="22"/>
      <c r="URA66" s="22"/>
      <c r="URB66" s="22"/>
      <c r="URC66" s="22"/>
      <c r="URD66" s="22"/>
      <c r="URE66" s="22"/>
      <c r="URF66" s="22"/>
      <c r="URG66" s="22"/>
      <c r="URH66" s="22"/>
      <c r="URI66" s="22"/>
      <c r="URJ66" s="22"/>
      <c r="URK66" s="22"/>
      <c r="URL66" s="22"/>
      <c r="URM66" s="22"/>
      <c r="URN66" s="22"/>
      <c r="URO66" s="22"/>
      <c r="URP66" s="22"/>
      <c r="URQ66" s="22"/>
      <c r="URR66" s="22"/>
      <c r="URS66" s="22"/>
      <c r="URT66" s="22"/>
      <c r="URU66" s="22"/>
      <c r="URV66" s="22"/>
      <c r="URW66" s="22"/>
      <c r="URX66" s="22"/>
      <c r="URY66" s="22"/>
      <c r="URZ66" s="22"/>
      <c r="USA66" s="22"/>
      <c r="USB66" s="22"/>
      <c r="USC66" s="22"/>
      <c r="USD66" s="22"/>
      <c r="USE66" s="22"/>
      <c r="USF66" s="22"/>
      <c r="USG66" s="22"/>
      <c r="USH66" s="22"/>
      <c r="USI66" s="22"/>
      <c r="USJ66" s="22"/>
      <c r="USK66" s="22"/>
      <c r="USL66" s="22"/>
      <c r="USM66" s="22"/>
      <c r="USN66" s="22"/>
      <c r="USO66" s="22"/>
      <c r="USP66" s="22"/>
      <c r="USQ66" s="22"/>
      <c r="USR66" s="22"/>
      <c r="USS66" s="22"/>
      <c r="UST66" s="22"/>
      <c r="USU66" s="22"/>
      <c r="USV66" s="22"/>
      <c r="USW66" s="22"/>
      <c r="USX66" s="22"/>
      <c r="USY66" s="22"/>
      <c r="USZ66" s="22"/>
      <c r="UTA66" s="22"/>
      <c r="UTB66" s="22"/>
      <c r="UTC66" s="22"/>
      <c r="UTD66" s="22"/>
      <c r="UTE66" s="22"/>
      <c r="UTF66" s="22"/>
      <c r="UTG66" s="22"/>
      <c r="UTH66" s="22"/>
      <c r="UTI66" s="22"/>
      <c r="UTJ66" s="22"/>
      <c r="UTK66" s="22"/>
      <c r="UTL66" s="22"/>
      <c r="UTM66" s="22"/>
      <c r="UTN66" s="22"/>
      <c r="UTO66" s="22"/>
      <c r="UTP66" s="22"/>
      <c r="UTQ66" s="22"/>
      <c r="UTR66" s="22"/>
      <c r="UTS66" s="22"/>
      <c r="UTT66" s="22"/>
      <c r="UTU66" s="22"/>
      <c r="UTV66" s="22"/>
      <c r="UTW66" s="22"/>
      <c r="UTX66" s="22"/>
      <c r="UTY66" s="22"/>
      <c r="UTZ66" s="22"/>
      <c r="UUA66" s="22"/>
      <c r="UUB66" s="22"/>
      <c r="UUC66" s="22"/>
      <c r="UUD66" s="22"/>
      <c r="UUE66" s="22"/>
      <c r="UUF66" s="22"/>
      <c r="UUG66" s="22"/>
      <c r="UUH66" s="22"/>
      <c r="UUI66" s="22"/>
      <c r="UUJ66" s="22"/>
      <c r="UUK66" s="22"/>
      <c r="UUL66" s="22"/>
      <c r="UUM66" s="22"/>
      <c r="UUN66" s="22"/>
      <c r="UUO66" s="22"/>
      <c r="UUP66" s="22"/>
      <c r="UUQ66" s="22"/>
      <c r="UUR66" s="22"/>
      <c r="UUS66" s="22"/>
      <c r="UUT66" s="22"/>
      <c r="UUU66" s="22"/>
      <c r="UUV66" s="22"/>
      <c r="UUW66" s="22"/>
      <c r="UUX66" s="22"/>
      <c r="UUY66" s="22"/>
      <c r="UUZ66" s="22"/>
      <c r="UVA66" s="22"/>
      <c r="UVB66" s="22"/>
      <c r="UVC66" s="22"/>
      <c r="UVD66" s="22"/>
      <c r="UVE66" s="22"/>
      <c r="UVF66" s="22"/>
      <c r="UVG66" s="22"/>
      <c r="UVH66" s="22"/>
      <c r="UVI66" s="22"/>
      <c r="UVJ66" s="22"/>
      <c r="UVK66" s="22"/>
      <c r="UVL66" s="22"/>
      <c r="UVM66" s="22"/>
      <c r="UVN66" s="22"/>
      <c r="UVO66" s="22"/>
      <c r="UVP66" s="22"/>
      <c r="UVQ66" s="22"/>
      <c r="UVR66" s="22"/>
      <c r="UVS66" s="22"/>
      <c r="UVT66" s="22"/>
      <c r="UVU66" s="22"/>
      <c r="UVV66" s="22"/>
      <c r="UVW66" s="22"/>
      <c r="UVX66" s="22"/>
      <c r="UVY66" s="22"/>
      <c r="UVZ66" s="22"/>
      <c r="UWA66" s="22"/>
      <c r="UWB66" s="22"/>
      <c r="UWC66" s="22"/>
      <c r="UWD66" s="22"/>
      <c r="UWE66" s="22"/>
      <c r="UWF66" s="22"/>
      <c r="UWG66" s="22"/>
      <c r="UWH66" s="22"/>
      <c r="UWI66" s="22"/>
      <c r="UWJ66" s="22"/>
      <c r="UWK66" s="22"/>
      <c r="UWL66" s="22"/>
      <c r="UWM66" s="22"/>
      <c r="UWN66" s="22"/>
      <c r="UWO66" s="22"/>
      <c r="UWP66" s="22"/>
      <c r="UWQ66" s="22"/>
      <c r="UWR66" s="22"/>
      <c r="UWS66" s="22"/>
      <c r="UWT66" s="22"/>
      <c r="UWU66" s="22"/>
      <c r="UWV66" s="22"/>
      <c r="UWW66" s="22"/>
      <c r="UWX66" s="22"/>
      <c r="UWY66" s="22"/>
      <c r="UWZ66" s="22"/>
      <c r="UXA66" s="22"/>
      <c r="UXB66" s="22"/>
      <c r="UXC66" s="22"/>
      <c r="UXD66" s="22"/>
      <c r="UXE66" s="22"/>
      <c r="UXF66" s="22"/>
      <c r="UXG66" s="22"/>
      <c r="UXH66" s="22"/>
      <c r="UXI66" s="22"/>
      <c r="UXJ66" s="22"/>
      <c r="UXK66" s="22"/>
      <c r="UXL66" s="22"/>
      <c r="UXM66" s="22"/>
      <c r="UXN66" s="22"/>
      <c r="UXO66" s="22"/>
      <c r="UXP66" s="22"/>
      <c r="UXQ66" s="22"/>
      <c r="UXR66" s="22"/>
      <c r="UXS66" s="22"/>
      <c r="UXT66" s="22"/>
      <c r="UXU66" s="22"/>
      <c r="UXV66" s="22"/>
      <c r="UXW66" s="22"/>
      <c r="UXX66" s="22"/>
      <c r="UXY66" s="22"/>
      <c r="UXZ66" s="22"/>
      <c r="UYA66" s="22"/>
      <c r="UYB66" s="22"/>
      <c r="UYC66" s="22"/>
      <c r="UYD66" s="22"/>
      <c r="UYE66" s="22"/>
      <c r="UYF66" s="22"/>
      <c r="UYG66" s="22"/>
      <c r="UYH66" s="22"/>
      <c r="UYI66" s="22"/>
      <c r="UYJ66" s="22"/>
      <c r="UYK66" s="22"/>
      <c r="UYL66" s="22"/>
      <c r="UYM66" s="22"/>
      <c r="UYN66" s="22"/>
      <c r="UYO66" s="22"/>
      <c r="UYP66" s="22"/>
      <c r="UYQ66" s="22"/>
      <c r="UYR66" s="22"/>
      <c r="UYS66" s="22"/>
      <c r="UYT66" s="22"/>
      <c r="UYU66" s="22"/>
      <c r="UYV66" s="22"/>
      <c r="UYW66" s="22"/>
      <c r="UYX66" s="22"/>
      <c r="UYY66" s="22"/>
      <c r="UYZ66" s="22"/>
      <c r="UZA66" s="22"/>
      <c r="UZB66" s="22"/>
      <c r="UZC66" s="22"/>
      <c r="UZD66" s="22"/>
      <c r="UZE66" s="22"/>
      <c r="UZF66" s="22"/>
      <c r="UZG66" s="22"/>
      <c r="UZH66" s="22"/>
      <c r="UZI66" s="22"/>
      <c r="UZJ66" s="22"/>
      <c r="UZK66" s="22"/>
      <c r="UZL66" s="22"/>
      <c r="UZM66" s="22"/>
      <c r="UZN66" s="22"/>
      <c r="UZO66" s="22"/>
      <c r="UZP66" s="22"/>
      <c r="UZQ66" s="22"/>
      <c r="UZR66" s="22"/>
      <c r="UZS66" s="22"/>
      <c r="UZT66" s="22"/>
      <c r="UZU66" s="22"/>
      <c r="UZV66" s="22"/>
      <c r="UZW66" s="22"/>
      <c r="UZX66" s="22"/>
      <c r="UZY66" s="22"/>
      <c r="UZZ66" s="22"/>
      <c r="VAA66" s="22"/>
      <c r="VAB66" s="22"/>
      <c r="VAC66" s="22"/>
      <c r="VAD66" s="22"/>
      <c r="VAE66" s="22"/>
      <c r="VAF66" s="22"/>
      <c r="VAG66" s="22"/>
      <c r="VAH66" s="22"/>
      <c r="VAI66" s="22"/>
      <c r="VAJ66" s="22"/>
      <c r="VAK66" s="22"/>
      <c r="VAL66" s="22"/>
      <c r="VAM66" s="22"/>
      <c r="VAN66" s="22"/>
      <c r="VAO66" s="22"/>
      <c r="VAP66" s="22"/>
      <c r="VAQ66" s="22"/>
      <c r="VAR66" s="22"/>
      <c r="VAS66" s="22"/>
      <c r="VAT66" s="22"/>
      <c r="VAU66" s="22"/>
      <c r="VAV66" s="22"/>
      <c r="VAW66" s="22"/>
      <c r="VAX66" s="22"/>
      <c r="VAY66" s="22"/>
      <c r="VAZ66" s="22"/>
      <c r="VBA66" s="22"/>
      <c r="VBB66" s="22"/>
      <c r="VBC66" s="22"/>
      <c r="VBD66" s="22"/>
      <c r="VBE66" s="22"/>
      <c r="VBF66" s="22"/>
      <c r="VBG66" s="22"/>
      <c r="VBH66" s="22"/>
      <c r="VBI66" s="22"/>
      <c r="VBJ66" s="22"/>
      <c r="VBK66" s="22"/>
      <c r="VBL66" s="22"/>
      <c r="VBM66" s="22"/>
      <c r="VBN66" s="22"/>
      <c r="VBO66" s="22"/>
      <c r="VBP66" s="22"/>
      <c r="VBQ66" s="22"/>
      <c r="VBR66" s="22"/>
      <c r="VBS66" s="22"/>
      <c r="VBT66" s="22"/>
      <c r="VBU66" s="22"/>
      <c r="VBV66" s="22"/>
      <c r="VBW66" s="22"/>
      <c r="VBX66" s="22"/>
      <c r="VBY66" s="22"/>
      <c r="VBZ66" s="22"/>
      <c r="VCA66" s="22"/>
      <c r="VCB66" s="22"/>
      <c r="VCC66" s="22"/>
      <c r="VCD66" s="22"/>
      <c r="VCE66" s="22"/>
      <c r="VCF66" s="22"/>
      <c r="VCG66" s="22"/>
      <c r="VCH66" s="22"/>
      <c r="VCI66" s="22"/>
      <c r="VCJ66" s="22"/>
      <c r="VCK66" s="22"/>
      <c r="VCL66" s="22"/>
      <c r="VCM66" s="22"/>
      <c r="VCN66" s="22"/>
      <c r="VCO66" s="22"/>
      <c r="VCP66" s="22"/>
      <c r="VCQ66" s="22"/>
      <c r="VCR66" s="22"/>
      <c r="VCS66" s="22"/>
      <c r="VCT66" s="22"/>
      <c r="VCU66" s="22"/>
      <c r="VCV66" s="22"/>
      <c r="VCW66" s="22"/>
      <c r="VCX66" s="22"/>
      <c r="VCY66" s="22"/>
      <c r="VCZ66" s="22"/>
      <c r="VDA66" s="22"/>
      <c r="VDB66" s="22"/>
      <c r="VDC66" s="22"/>
      <c r="VDD66" s="22"/>
      <c r="VDE66" s="22"/>
      <c r="VDF66" s="22"/>
      <c r="VDG66" s="22"/>
      <c r="VDH66" s="22"/>
      <c r="VDI66" s="22"/>
      <c r="VDJ66" s="22"/>
      <c r="VDK66" s="22"/>
      <c r="VDL66" s="22"/>
      <c r="VDM66" s="22"/>
      <c r="VDN66" s="22"/>
      <c r="VDO66" s="22"/>
      <c r="VDP66" s="22"/>
      <c r="VDQ66" s="22"/>
      <c r="VDR66" s="22"/>
      <c r="VDS66" s="22"/>
      <c r="VDT66" s="22"/>
      <c r="VDU66" s="22"/>
      <c r="VDV66" s="22"/>
      <c r="VDW66" s="22"/>
      <c r="VDX66" s="22"/>
      <c r="VDY66" s="22"/>
      <c r="VDZ66" s="22"/>
      <c r="VEA66" s="22"/>
      <c r="VEB66" s="22"/>
      <c r="VEC66" s="22"/>
      <c r="VED66" s="22"/>
      <c r="VEE66" s="22"/>
      <c r="VEF66" s="22"/>
      <c r="VEG66" s="22"/>
      <c r="VEH66" s="22"/>
      <c r="VEI66" s="22"/>
      <c r="VEJ66" s="22"/>
      <c r="VEK66" s="22"/>
      <c r="VEL66" s="22"/>
      <c r="VEM66" s="22"/>
      <c r="VEN66" s="22"/>
      <c r="VEO66" s="22"/>
      <c r="VEP66" s="22"/>
      <c r="VEQ66" s="22"/>
      <c r="VER66" s="22"/>
      <c r="VES66" s="22"/>
      <c r="VET66" s="22"/>
      <c r="VEU66" s="22"/>
      <c r="VEV66" s="22"/>
      <c r="VEW66" s="22"/>
      <c r="VEX66" s="22"/>
      <c r="VEY66" s="22"/>
      <c r="VEZ66" s="22"/>
      <c r="VFA66" s="22"/>
      <c r="VFB66" s="22"/>
      <c r="VFC66" s="22"/>
      <c r="VFD66" s="22"/>
      <c r="VFE66" s="22"/>
      <c r="VFF66" s="22"/>
      <c r="VFG66" s="22"/>
      <c r="VFH66" s="22"/>
      <c r="VFI66" s="22"/>
      <c r="VFJ66" s="22"/>
      <c r="VFK66" s="22"/>
      <c r="VFL66" s="22"/>
      <c r="VFM66" s="22"/>
      <c r="VFN66" s="22"/>
      <c r="VFO66" s="22"/>
      <c r="VFP66" s="22"/>
      <c r="VFQ66" s="22"/>
      <c r="VFR66" s="22"/>
      <c r="VFS66" s="22"/>
      <c r="VFT66" s="22"/>
      <c r="VFU66" s="22"/>
      <c r="VFV66" s="22"/>
      <c r="VFW66" s="22"/>
      <c r="VFX66" s="22"/>
      <c r="VFY66" s="22"/>
      <c r="VFZ66" s="22"/>
      <c r="VGA66" s="22"/>
      <c r="VGB66" s="22"/>
      <c r="VGC66" s="22"/>
      <c r="VGD66" s="22"/>
      <c r="VGE66" s="22"/>
      <c r="VGF66" s="22"/>
      <c r="VGG66" s="22"/>
      <c r="VGH66" s="22"/>
      <c r="VGI66" s="22"/>
      <c r="VGJ66" s="22"/>
      <c r="VGK66" s="22"/>
      <c r="VGL66" s="22"/>
      <c r="VGM66" s="22"/>
      <c r="VGN66" s="22"/>
      <c r="VGO66" s="22"/>
      <c r="VGP66" s="22"/>
      <c r="VGQ66" s="22"/>
      <c r="VGR66" s="22"/>
      <c r="VGS66" s="22"/>
      <c r="VGT66" s="22"/>
      <c r="VGU66" s="22"/>
      <c r="VGV66" s="22"/>
      <c r="VGW66" s="22"/>
      <c r="VGX66" s="22"/>
      <c r="VGY66" s="22"/>
      <c r="VGZ66" s="22"/>
      <c r="VHA66" s="22"/>
      <c r="VHB66" s="22"/>
      <c r="VHC66" s="22"/>
      <c r="VHD66" s="22"/>
      <c r="VHE66" s="22"/>
      <c r="VHF66" s="22"/>
      <c r="VHG66" s="22"/>
      <c r="VHH66" s="22"/>
      <c r="VHI66" s="22"/>
      <c r="VHJ66" s="22"/>
      <c r="VHK66" s="22"/>
      <c r="VHL66" s="22"/>
      <c r="VHM66" s="22"/>
      <c r="VHN66" s="22"/>
      <c r="VHO66" s="22"/>
      <c r="VHP66" s="22"/>
      <c r="VHQ66" s="22"/>
      <c r="VHR66" s="22"/>
      <c r="VHS66" s="22"/>
      <c r="VHT66" s="22"/>
      <c r="VHU66" s="22"/>
      <c r="VHV66" s="22"/>
      <c r="VHW66" s="22"/>
      <c r="VHX66" s="22"/>
      <c r="VHY66" s="22"/>
      <c r="VHZ66" s="22"/>
      <c r="VIA66" s="22"/>
      <c r="VIB66" s="22"/>
      <c r="VIC66" s="22"/>
      <c r="VID66" s="22"/>
      <c r="VIE66" s="22"/>
      <c r="VIF66" s="22"/>
      <c r="VIG66" s="22"/>
      <c r="VIH66" s="22"/>
      <c r="VII66" s="22"/>
      <c r="VIJ66" s="22"/>
      <c r="VIK66" s="22"/>
      <c r="VIL66" s="22"/>
      <c r="VIM66" s="22"/>
      <c r="VIN66" s="22"/>
      <c r="VIO66" s="22"/>
      <c r="VIP66" s="22"/>
      <c r="VIQ66" s="22"/>
      <c r="VIR66" s="22"/>
      <c r="VIS66" s="22"/>
      <c r="VIT66" s="22"/>
      <c r="VIU66" s="22"/>
      <c r="VIV66" s="22"/>
      <c r="VIW66" s="22"/>
      <c r="VIX66" s="22"/>
      <c r="VIY66" s="22"/>
      <c r="VIZ66" s="22"/>
      <c r="VJA66" s="22"/>
      <c r="VJB66" s="22"/>
      <c r="VJC66" s="22"/>
      <c r="VJD66" s="22"/>
      <c r="VJE66" s="22"/>
      <c r="VJF66" s="22"/>
      <c r="VJG66" s="22"/>
      <c r="VJH66" s="22"/>
      <c r="VJI66" s="22"/>
      <c r="VJJ66" s="22"/>
      <c r="VJK66" s="22"/>
      <c r="VJL66" s="22"/>
      <c r="VJM66" s="22"/>
      <c r="VJN66" s="22"/>
      <c r="VJO66" s="22"/>
      <c r="VJP66" s="22"/>
      <c r="VJQ66" s="22"/>
      <c r="VJR66" s="22"/>
      <c r="VJS66" s="22"/>
      <c r="VJT66" s="22"/>
      <c r="VJU66" s="22"/>
      <c r="VJV66" s="22"/>
      <c r="VJW66" s="22"/>
      <c r="VJX66" s="22"/>
      <c r="VJY66" s="22"/>
      <c r="VJZ66" s="22"/>
      <c r="VKA66" s="22"/>
      <c r="VKB66" s="22"/>
      <c r="VKC66" s="22"/>
      <c r="VKD66" s="22"/>
      <c r="VKE66" s="22"/>
      <c r="VKF66" s="22"/>
      <c r="VKG66" s="22"/>
      <c r="VKH66" s="22"/>
      <c r="VKI66" s="22"/>
      <c r="VKJ66" s="22"/>
      <c r="VKK66" s="22"/>
      <c r="VKL66" s="22"/>
      <c r="VKM66" s="22"/>
      <c r="VKN66" s="22"/>
      <c r="VKO66" s="22"/>
      <c r="VKP66" s="22"/>
      <c r="VKQ66" s="22"/>
      <c r="VKR66" s="22"/>
      <c r="VKS66" s="22"/>
      <c r="VKT66" s="22"/>
      <c r="VKU66" s="22"/>
      <c r="VKV66" s="22"/>
      <c r="VKW66" s="22"/>
      <c r="VKX66" s="22"/>
      <c r="VKY66" s="22"/>
      <c r="VKZ66" s="22"/>
      <c r="VLA66" s="22"/>
      <c r="VLB66" s="22"/>
      <c r="VLC66" s="22"/>
      <c r="VLD66" s="22"/>
      <c r="VLE66" s="22"/>
      <c r="VLF66" s="22"/>
      <c r="VLG66" s="22"/>
      <c r="VLH66" s="22"/>
      <c r="VLI66" s="22"/>
      <c r="VLJ66" s="22"/>
      <c r="VLK66" s="22"/>
      <c r="VLL66" s="22"/>
      <c r="VLM66" s="22"/>
      <c r="VLN66" s="22"/>
      <c r="VLO66" s="22"/>
      <c r="VLP66" s="22"/>
      <c r="VLQ66" s="22"/>
      <c r="VLR66" s="22"/>
      <c r="VLS66" s="22"/>
      <c r="VLT66" s="22"/>
      <c r="VLU66" s="22"/>
      <c r="VLV66" s="22"/>
      <c r="VLW66" s="22"/>
      <c r="VLX66" s="22"/>
      <c r="VLY66" s="22"/>
      <c r="VLZ66" s="22"/>
      <c r="VMA66" s="22"/>
      <c r="VMB66" s="22"/>
      <c r="VMC66" s="22"/>
      <c r="VMD66" s="22"/>
      <c r="VME66" s="22"/>
      <c r="VMF66" s="22"/>
      <c r="VMG66" s="22"/>
      <c r="VMH66" s="22"/>
      <c r="VMI66" s="22"/>
      <c r="VMJ66" s="22"/>
      <c r="VMK66" s="22"/>
      <c r="VML66" s="22"/>
      <c r="VMM66" s="22"/>
      <c r="VMN66" s="22"/>
      <c r="VMO66" s="22"/>
      <c r="VMP66" s="22"/>
      <c r="VMQ66" s="22"/>
      <c r="VMR66" s="22"/>
      <c r="VMS66" s="22"/>
      <c r="VMT66" s="22"/>
      <c r="VMU66" s="22"/>
      <c r="VMV66" s="22"/>
      <c r="VMW66" s="22"/>
      <c r="VMX66" s="22"/>
      <c r="VMY66" s="22"/>
      <c r="VMZ66" s="22"/>
      <c r="VNA66" s="22"/>
      <c r="VNB66" s="22"/>
      <c r="VNC66" s="22"/>
      <c r="VND66" s="22"/>
      <c r="VNE66" s="22"/>
      <c r="VNF66" s="22"/>
      <c r="VNG66" s="22"/>
      <c r="VNH66" s="22"/>
      <c r="VNI66" s="22"/>
      <c r="VNJ66" s="22"/>
      <c r="VNK66" s="22"/>
      <c r="VNL66" s="22"/>
      <c r="VNM66" s="22"/>
      <c r="VNN66" s="22"/>
      <c r="VNO66" s="22"/>
      <c r="VNP66" s="22"/>
      <c r="VNQ66" s="22"/>
      <c r="VNR66" s="22"/>
      <c r="VNS66" s="22"/>
      <c r="VNT66" s="22"/>
      <c r="VNU66" s="22"/>
      <c r="VNV66" s="22"/>
      <c r="VNW66" s="22"/>
      <c r="VNX66" s="22"/>
      <c r="VNY66" s="22"/>
      <c r="VNZ66" s="22"/>
      <c r="VOA66" s="22"/>
      <c r="VOB66" s="22"/>
      <c r="VOC66" s="22"/>
      <c r="VOD66" s="22"/>
      <c r="VOE66" s="22"/>
      <c r="VOF66" s="22"/>
      <c r="VOG66" s="22"/>
      <c r="VOH66" s="22"/>
      <c r="VOI66" s="22"/>
      <c r="VOJ66" s="22"/>
      <c r="VOK66" s="22"/>
      <c r="VOL66" s="22"/>
      <c r="VOM66" s="22"/>
      <c r="VON66" s="22"/>
      <c r="VOO66" s="22"/>
      <c r="VOP66" s="22"/>
      <c r="VOQ66" s="22"/>
      <c r="VOR66" s="22"/>
      <c r="VOS66" s="22"/>
      <c r="VOT66" s="22"/>
      <c r="VOU66" s="22"/>
      <c r="VOV66" s="22"/>
      <c r="VOW66" s="22"/>
      <c r="VOX66" s="22"/>
      <c r="VOY66" s="22"/>
      <c r="VOZ66" s="22"/>
      <c r="VPA66" s="22"/>
      <c r="VPB66" s="22"/>
      <c r="VPC66" s="22"/>
      <c r="VPD66" s="22"/>
      <c r="VPE66" s="22"/>
      <c r="VPF66" s="22"/>
      <c r="VPG66" s="22"/>
      <c r="VPH66" s="22"/>
      <c r="VPI66" s="22"/>
      <c r="VPJ66" s="22"/>
      <c r="VPK66" s="22"/>
      <c r="VPL66" s="22"/>
      <c r="VPM66" s="22"/>
      <c r="VPN66" s="22"/>
      <c r="VPO66" s="22"/>
      <c r="VPP66" s="22"/>
      <c r="VPQ66" s="22"/>
      <c r="VPR66" s="22"/>
      <c r="VPS66" s="22"/>
      <c r="VPT66" s="22"/>
      <c r="VPU66" s="22"/>
      <c r="VPV66" s="22"/>
      <c r="VPW66" s="22"/>
      <c r="VPX66" s="22"/>
      <c r="VPY66" s="22"/>
      <c r="VPZ66" s="22"/>
      <c r="VQA66" s="22"/>
      <c r="VQB66" s="22"/>
      <c r="VQC66" s="22"/>
      <c r="VQD66" s="22"/>
      <c r="VQE66" s="22"/>
      <c r="VQF66" s="22"/>
      <c r="VQG66" s="22"/>
      <c r="VQH66" s="22"/>
      <c r="VQI66" s="22"/>
      <c r="VQJ66" s="22"/>
      <c r="VQK66" s="22"/>
      <c r="VQL66" s="22"/>
      <c r="VQM66" s="22"/>
      <c r="VQN66" s="22"/>
      <c r="VQO66" s="22"/>
      <c r="VQP66" s="22"/>
      <c r="VQQ66" s="22"/>
      <c r="VQR66" s="22"/>
      <c r="VQS66" s="22"/>
      <c r="VQT66" s="22"/>
      <c r="VQU66" s="22"/>
      <c r="VQV66" s="22"/>
      <c r="VQW66" s="22"/>
      <c r="VQX66" s="22"/>
      <c r="VQY66" s="22"/>
      <c r="VQZ66" s="22"/>
      <c r="VRA66" s="22"/>
      <c r="VRB66" s="22"/>
      <c r="VRC66" s="22"/>
      <c r="VRD66" s="22"/>
      <c r="VRE66" s="22"/>
      <c r="VRF66" s="22"/>
      <c r="VRG66" s="22"/>
      <c r="VRH66" s="22"/>
      <c r="VRI66" s="22"/>
      <c r="VRJ66" s="22"/>
      <c r="VRK66" s="22"/>
      <c r="VRL66" s="22"/>
      <c r="VRM66" s="22"/>
      <c r="VRN66" s="22"/>
      <c r="VRO66" s="22"/>
      <c r="VRP66" s="22"/>
      <c r="VRQ66" s="22"/>
      <c r="VRR66" s="22"/>
      <c r="VRS66" s="22"/>
      <c r="VRT66" s="22"/>
      <c r="VRU66" s="22"/>
      <c r="VRV66" s="22"/>
      <c r="VRW66" s="22"/>
      <c r="VRX66" s="22"/>
      <c r="VRY66" s="22"/>
      <c r="VRZ66" s="22"/>
      <c r="VSA66" s="22"/>
      <c r="VSB66" s="22"/>
      <c r="VSC66" s="22"/>
      <c r="VSD66" s="22"/>
      <c r="VSE66" s="22"/>
      <c r="VSF66" s="22"/>
      <c r="VSG66" s="22"/>
      <c r="VSH66" s="22"/>
      <c r="VSI66" s="22"/>
      <c r="VSJ66" s="22"/>
      <c r="VSK66" s="22"/>
      <c r="VSL66" s="22"/>
      <c r="VSM66" s="22"/>
      <c r="VSN66" s="22"/>
      <c r="VSO66" s="22"/>
      <c r="VSP66" s="22"/>
      <c r="VSQ66" s="22"/>
      <c r="VSR66" s="22"/>
      <c r="VSS66" s="22"/>
      <c r="VST66" s="22"/>
      <c r="VSU66" s="22"/>
      <c r="VSV66" s="22"/>
      <c r="VSW66" s="22"/>
      <c r="VSX66" s="22"/>
      <c r="VSY66" s="22"/>
      <c r="VSZ66" s="22"/>
      <c r="VTA66" s="22"/>
      <c r="VTB66" s="22"/>
      <c r="VTC66" s="22"/>
      <c r="VTD66" s="22"/>
      <c r="VTE66" s="22"/>
      <c r="VTF66" s="22"/>
      <c r="VTG66" s="22"/>
      <c r="VTH66" s="22"/>
      <c r="VTI66" s="22"/>
      <c r="VTJ66" s="22"/>
      <c r="VTK66" s="22"/>
      <c r="VTL66" s="22"/>
      <c r="VTM66" s="22"/>
      <c r="VTN66" s="22"/>
      <c r="VTO66" s="22"/>
      <c r="VTP66" s="22"/>
      <c r="VTQ66" s="22"/>
      <c r="VTR66" s="22"/>
      <c r="VTS66" s="22"/>
      <c r="VTT66" s="22"/>
      <c r="VTU66" s="22"/>
      <c r="VTV66" s="22"/>
      <c r="VTW66" s="22"/>
      <c r="VTX66" s="22"/>
      <c r="VTY66" s="22"/>
      <c r="VTZ66" s="22"/>
      <c r="VUA66" s="22"/>
      <c r="VUB66" s="22"/>
      <c r="VUC66" s="22"/>
      <c r="VUD66" s="22"/>
      <c r="VUE66" s="22"/>
      <c r="VUF66" s="22"/>
      <c r="VUG66" s="22"/>
      <c r="VUH66" s="22"/>
      <c r="VUI66" s="22"/>
      <c r="VUJ66" s="22"/>
      <c r="VUK66" s="22"/>
      <c r="VUL66" s="22"/>
      <c r="VUM66" s="22"/>
      <c r="VUN66" s="22"/>
      <c r="VUO66" s="22"/>
      <c r="VUP66" s="22"/>
      <c r="VUQ66" s="22"/>
      <c r="VUR66" s="22"/>
      <c r="VUS66" s="22"/>
      <c r="VUT66" s="22"/>
      <c r="VUU66" s="22"/>
      <c r="VUV66" s="22"/>
      <c r="VUW66" s="22"/>
      <c r="VUX66" s="22"/>
      <c r="VUY66" s="22"/>
      <c r="VUZ66" s="22"/>
      <c r="VVA66" s="22"/>
      <c r="VVB66" s="22"/>
      <c r="VVC66" s="22"/>
      <c r="VVD66" s="22"/>
      <c r="VVE66" s="22"/>
      <c r="VVF66" s="22"/>
      <c r="VVG66" s="22"/>
      <c r="VVH66" s="22"/>
      <c r="VVI66" s="22"/>
      <c r="VVJ66" s="22"/>
      <c r="VVK66" s="22"/>
      <c r="VVL66" s="22"/>
      <c r="VVM66" s="22"/>
      <c r="VVN66" s="22"/>
      <c r="VVO66" s="22"/>
      <c r="VVP66" s="22"/>
      <c r="VVQ66" s="22"/>
      <c r="VVR66" s="22"/>
      <c r="VVS66" s="22"/>
      <c r="VVT66" s="22"/>
      <c r="VVU66" s="22"/>
      <c r="VVV66" s="22"/>
      <c r="VVW66" s="22"/>
      <c r="VVX66" s="22"/>
      <c r="VVY66" s="22"/>
      <c r="VVZ66" s="22"/>
      <c r="VWA66" s="22"/>
      <c r="VWB66" s="22"/>
      <c r="VWC66" s="22"/>
      <c r="VWD66" s="22"/>
      <c r="VWE66" s="22"/>
      <c r="VWF66" s="22"/>
      <c r="VWG66" s="22"/>
      <c r="VWH66" s="22"/>
      <c r="VWI66" s="22"/>
      <c r="VWJ66" s="22"/>
      <c r="VWK66" s="22"/>
      <c r="VWL66" s="22"/>
      <c r="VWM66" s="22"/>
      <c r="VWN66" s="22"/>
      <c r="VWO66" s="22"/>
      <c r="VWP66" s="22"/>
      <c r="VWQ66" s="22"/>
      <c r="VWR66" s="22"/>
      <c r="VWS66" s="22"/>
      <c r="VWT66" s="22"/>
      <c r="VWU66" s="22"/>
      <c r="VWV66" s="22"/>
      <c r="VWW66" s="22"/>
      <c r="VWX66" s="22"/>
      <c r="VWY66" s="22"/>
      <c r="VWZ66" s="22"/>
      <c r="VXA66" s="22"/>
      <c r="VXB66" s="22"/>
      <c r="VXC66" s="22"/>
      <c r="VXD66" s="22"/>
      <c r="VXE66" s="22"/>
      <c r="VXF66" s="22"/>
      <c r="VXG66" s="22"/>
      <c r="VXH66" s="22"/>
      <c r="VXI66" s="22"/>
      <c r="VXJ66" s="22"/>
      <c r="VXK66" s="22"/>
      <c r="VXL66" s="22"/>
      <c r="VXM66" s="22"/>
      <c r="VXN66" s="22"/>
      <c r="VXO66" s="22"/>
      <c r="VXP66" s="22"/>
      <c r="VXQ66" s="22"/>
      <c r="VXR66" s="22"/>
      <c r="VXS66" s="22"/>
      <c r="VXT66" s="22"/>
      <c r="VXU66" s="22"/>
      <c r="VXV66" s="22"/>
      <c r="VXW66" s="22"/>
      <c r="VXX66" s="22"/>
      <c r="VXY66" s="22"/>
      <c r="VXZ66" s="22"/>
      <c r="VYA66" s="22"/>
      <c r="VYB66" s="22"/>
      <c r="VYC66" s="22"/>
      <c r="VYD66" s="22"/>
      <c r="VYE66" s="22"/>
      <c r="VYF66" s="22"/>
      <c r="VYG66" s="22"/>
      <c r="VYH66" s="22"/>
      <c r="VYI66" s="22"/>
      <c r="VYJ66" s="22"/>
      <c r="VYK66" s="22"/>
      <c r="VYL66" s="22"/>
      <c r="VYM66" s="22"/>
      <c r="VYN66" s="22"/>
      <c r="VYO66" s="22"/>
      <c r="VYP66" s="22"/>
      <c r="VYQ66" s="22"/>
      <c r="VYR66" s="22"/>
      <c r="VYS66" s="22"/>
      <c r="VYT66" s="22"/>
      <c r="VYU66" s="22"/>
      <c r="VYV66" s="22"/>
      <c r="VYW66" s="22"/>
      <c r="VYX66" s="22"/>
      <c r="VYY66" s="22"/>
      <c r="VYZ66" s="22"/>
      <c r="VZA66" s="22"/>
      <c r="VZB66" s="22"/>
      <c r="VZC66" s="22"/>
      <c r="VZD66" s="22"/>
      <c r="VZE66" s="22"/>
      <c r="VZF66" s="22"/>
      <c r="VZG66" s="22"/>
      <c r="VZH66" s="22"/>
      <c r="VZI66" s="22"/>
      <c r="VZJ66" s="22"/>
      <c r="VZK66" s="22"/>
      <c r="VZL66" s="22"/>
      <c r="VZM66" s="22"/>
      <c r="VZN66" s="22"/>
      <c r="VZO66" s="22"/>
      <c r="VZP66" s="22"/>
      <c r="VZQ66" s="22"/>
      <c r="VZR66" s="22"/>
      <c r="VZS66" s="22"/>
      <c r="VZT66" s="22"/>
      <c r="VZU66" s="22"/>
      <c r="VZV66" s="22"/>
      <c r="VZW66" s="22"/>
      <c r="VZX66" s="22"/>
      <c r="VZY66" s="22"/>
      <c r="VZZ66" s="22"/>
      <c r="WAA66" s="22"/>
      <c r="WAB66" s="22"/>
      <c r="WAC66" s="22"/>
      <c r="WAD66" s="22"/>
      <c r="WAE66" s="22"/>
      <c r="WAF66" s="22"/>
      <c r="WAG66" s="22"/>
      <c r="WAH66" s="22"/>
      <c r="WAI66" s="22"/>
      <c r="WAJ66" s="22"/>
      <c r="WAK66" s="22"/>
      <c r="WAL66" s="22"/>
      <c r="WAM66" s="22"/>
      <c r="WAN66" s="22"/>
      <c r="WAO66" s="22"/>
      <c r="WAP66" s="22"/>
      <c r="WAQ66" s="22"/>
      <c r="WAR66" s="22"/>
      <c r="WAS66" s="22"/>
      <c r="WAT66" s="22"/>
      <c r="WAU66" s="22"/>
      <c r="WAV66" s="22"/>
      <c r="WAW66" s="22"/>
      <c r="WAX66" s="22"/>
      <c r="WAY66" s="22"/>
      <c r="WAZ66" s="22"/>
      <c r="WBA66" s="22"/>
      <c r="WBB66" s="22"/>
      <c r="WBC66" s="22"/>
      <c r="WBD66" s="22"/>
      <c r="WBE66" s="22"/>
      <c r="WBF66" s="22"/>
      <c r="WBG66" s="22"/>
      <c r="WBH66" s="22"/>
      <c r="WBI66" s="22"/>
      <c r="WBJ66" s="22"/>
      <c r="WBK66" s="22"/>
      <c r="WBL66" s="22"/>
      <c r="WBM66" s="22"/>
      <c r="WBN66" s="22"/>
      <c r="WBO66" s="22"/>
      <c r="WBP66" s="22"/>
      <c r="WBQ66" s="22"/>
      <c r="WBR66" s="22"/>
      <c r="WBS66" s="22"/>
      <c r="WBT66" s="22"/>
      <c r="WBU66" s="22"/>
      <c r="WBV66" s="22"/>
      <c r="WBW66" s="22"/>
      <c r="WBX66" s="22"/>
      <c r="WBY66" s="22"/>
      <c r="WBZ66" s="22"/>
      <c r="WCA66" s="22"/>
      <c r="WCB66" s="22"/>
      <c r="WCC66" s="22"/>
      <c r="WCD66" s="22"/>
      <c r="WCE66" s="22"/>
      <c r="WCF66" s="22"/>
      <c r="WCG66" s="22"/>
      <c r="WCH66" s="22"/>
      <c r="WCI66" s="22"/>
      <c r="WCJ66" s="22"/>
      <c r="WCK66" s="22"/>
      <c r="WCL66" s="22"/>
      <c r="WCM66" s="22"/>
      <c r="WCN66" s="22"/>
      <c r="WCO66" s="22"/>
      <c r="WCP66" s="22"/>
      <c r="WCQ66" s="22"/>
      <c r="WCR66" s="22"/>
      <c r="WCS66" s="22"/>
      <c r="WCT66" s="22"/>
      <c r="WCU66" s="22"/>
      <c r="WCV66" s="22"/>
      <c r="WCW66" s="22"/>
      <c r="WCX66" s="22"/>
      <c r="WCY66" s="22"/>
      <c r="WCZ66" s="22"/>
      <c r="WDA66" s="22"/>
      <c r="WDB66" s="22"/>
      <c r="WDC66" s="22"/>
      <c r="WDD66" s="22"/>
      <c r="WDE66" s="22"/>
      <c r="WDF66" s="22"/>
      <c r="WDG66" s="22"/>
      <c r="WDH66" s="22"/>
      <c r="WDI66" s="22"/>
      <c r="WDJ66" s="22"/>
      <c r="WDK66" s="22"/>
      <c r="WDL66" s="22"/>
      <c r="WDM66" s="22"/>
      <c r="WDN66" s="22"/>
      <c r="WDO66" s="22"/>
      <c r="WDP66" s="22"/>
      <c r="WDQ66" s="22"/>
      <c r="WDR66" s="22"/>
      <c r="WDS66" s="22"/>
      <c r="WDT66" s="22"/>
      <c r="WDU66" s="22"/>
      <c r="WDV66" s="22"/>
      <c r="WDW66" s="22"/>
      <c r="WDX66" s="22"/>
      <c r="WDY66" s="22"/>
      <c r="WDZ66" s="22"/>
      <c r="WEA66" s="22"/>
      <c r="WEB66" s="22"/>
      <c r="WEC66" s="22"/>
      <c r="WED66" s="22"/>
      <c r="WEE66" s="22"/>
      <c r="WEF66" s="22"/>
      <c r="WEG66" s="22"/>
      <c r="WEH66" s="22"/>
      <c r="WEI66" s="22"/>
      <c r="WEJ66" s="22"/>
      <c r="WEK66" s="22"/>
      <c r="WEL66" s="22"/>
      <c r="WEM66" s="22"/>
      <c r="WEN66" s="22"/>
      <c r="WEO66" s="22"/>
      <c r="WEP66" s="22"/>
      <c r="WEQ66" s="22"/>
      <c r="WER66" s="22"/>
      <c r="WES66" s="22"/>
      <c r="WET66" s="22"/>
      <c r="WEU66" s="22"/>
      <c r="WEV66" s="22"/>
      <c r="WEW66" s="22"/>
      <c r="WEX66" s="22"/>
      <c r="WEY66" s="22"/>
      <c r="WEZ66" s="22"/>
      <c r="WFA66" s="22"/>
      <c r="WFB66" s="22"/>
      <c r="WFC66" s="22"/>
      <c r="WFD66" s="22"/>
      <c r="WFE66" s="22"/>
      <c r="WFF66" s="22"/>
      <c r="WFG66" s="22"/>
      <c r="WFH66" s="22"/>
      <c r="WFI66" s="22"/>
      <c r="WFJ66" s="22"/>
      <c r="WFK66" s="22"/>
      <c r="WFL66" s="22"/>
      <c r="WFM66" s="22"/>
      <c r="WFN66" s="22"/>
      <c r="WFO66" s="22"/>
      <c r="WFP66" s="22"/>
      <c r="WFQ66" s="22"/>
      <c r="WFR66" s="22"/>
      <c r="WFS66" s="22"/>
      <c r="WFT66" s="22"/>
      <c r="WFU66" s="22"/>
      <c r="WFV66" s="22"/>
      <c r="WFW66" s="22"/>
      <c r="WFX66" s="22"/>
      <c r="WFY66" s="22"/>
      <c r="WFZ66" s="22"/>
      <c r="WGA66" s="22"/>
      <c r="WGB66" s="22"/>
      <c r="WGC66" s="22"/>
      <c r="WGD66" s="22"/>
      <c r="WGE66" s="22"/>
      <c r="WGF66" s="22"/>
      <c r="WGG66" s="22"/>
      <c r="WGH66" s="22"/>
      <c r="WGI66" s="22"/>
      <c r="WGJ66" s="22"/>
      <c r="WGK66" s="22"/>
      <c r="WGL66" s="22"/>
      <c r="WGM66" s="22"/>
      <c r="WGN66" s="22"/>
      <c r="WGO66" s="22"/>
      <c r="WGP66" s="22"/>
      <c r="WGQ66" s="22"/>
      <c r="WGR66" s="22"/>
      <c r="WGS66" s="22"/>
      <c r="WGT66" s="22"/>
      <c r="WGU66" s="22"/>
      <c r="WGV66" s="22"/>
      <c r="WGW66" s="22"/>
      <c r="WGX66" s="22"/>
      <c r="WGY66" s="22"/>
      <c r="WGZ66" s="22"/>
      <c r="WHA66" s="22"/>
      <c r="WHB66" s="22"/>
      <c r="WHC66" s="22"/>
      <c r="WHD66" s="22"/>
      <c r="WHE66" s="22"/>
      <c r="WHF66" s="22"/>
      <c r="WHG66" s="22"/>
      <c r="WHH66" s="22"/>
      <c r="WHI66" s="22"/>
      <c r="WHJ66" s="22"/>
      <c r="WHK66" s="22"/>
      <c r="WHL66" s="22"/>
      <c r="WHM66" s="22"/>
      <c r="WHN66" s="22"/>
      <c r="WHO66" s="22"/>
      <c r="WHP66" s="22"/>
      <c r="WHQ66" s="22"/>
      <c r="WHR66" s="22"/>
      <c r="WHS66" s="22"/>
      <c r="WHT66" s="22"/>
      <c r="WHU66" s="22"/>
      <c r="WHV66" s="22"/>
      <c r="WHW66" s="22"/>
      <c r="WHX66" s="22"/>
      <c r="WHY66" s="22"/>
      <c r="WHZ66" s="22"/>
      <c r="WIA66" s="22"/>
      <c r="WIB66" s="22"/>
      <c r="WIC66" s="22"/>
      <c r="WID66" s="22"/>
      <c r="WIE66" s="22"/>
      <c r="WIF66" s="22"/>
      <c r="WIG66" s="22"/>
      <c r="WIH66" s="22"/>
      <c r="WII66" s="22"/>
      <c r="WIJ66" s="22"/>
      <c r="WIK66" s="22"/>
      <c r="WIL66" s="22"/>
      <c r="WIM66" s="22"/>
      <c r="WIN66" s="22"/>
      <c r="WIO66" s="22"/>
      <c r="WIP66" s="22"/>
      <c r="WIQ66" s="22"/>
      <c r="WIR66" s="22"/>
      <c r="WIS66" s="22"/>
      <c r="WIT66" s="22"/>
      <c r="WIU66" s="22"/>
      <c r="WIV66" s="22"/>
      <c r="WIW66" s="22"/>
      <c r="WIX66" s="22"/>
      <c r="WIY66" s="22"/>
      <c r="WIZ66" s="22"/>
      <c r="WJA66" s="22"/>
      <c r="WJB66" s="22"/>
      <c r="WJC66" s="22"/>
      <c r="WJD66" s="22"/>
      <c r="WJE66" s="22"/>
      <c r="WJF66" s="22"/>
      <c r="WJG66" s="22"/>
      <c r="WJH66" s="22"/>
      <c r="WJI66" s="22"/>
      <c r="WJJ66" s="22"/>
      <c r="WJK66" s="22"/>
      <c r="WJL66" s="22"/>
      <c r="WJM66" s="22"/>
      <c r="WJN66" s="22"/>
      <c r="WJO66" s="22"/>
      <c r="WJP66" s="22"/>
      <c r="WJQ66" s="22"/>
      <c r="WJR66" s="22"/>
      <c r="WJS66" s="22"/>
      <c r="WJT66" s="22"/>
      <c r="WJU66" s="22"/>
      <c r="WJV66" s="22"/>
      <c r="WJW66" s="22"/>
      <c r="WJX66" s="22"/>
      <c r="WJY66" s="22"/>
      <c r="WJZ66" s="22"/>
      <c r="WKA66" s="22"/>
      <c r="WKB66" s="22"/>
      <c r="WKC66" s="22"/>
      <c r="WKD66" s="22"/>
      <c r="WKE66" s="22"/>
      <c r="WKF66" s="22"/>
      <c r="WKG66" s="22"/>
      <c r="WKH66" s="22"/>
      <c r="WKI66" s="22"/>
      <c r="WKJ66" s="22"/>
      <c r="WKK66" s="22"/>
      <c r="WKL66" s="22"/>
      <c r="WKM66" s="22"/>
      <c r="WKN66" s="22"/>
      <c r="WKO66" s="22"/>
      <c r="WKP66" s="22"/>
      <c r="WKQ66" s="22"/>
      <c r="WKR66" s="22"/>
      <c r="WKS66" s="22"/>
      <c r="WKT66" s="22"/>
      <c r="WKU66" s="22"/>
      <c r="WKV66" s="22"/>
      <c r="WKW66" s="22"/>
      <c r="WKX66" s="22"/>
      <c r="WKY66" s="22"/>
      <c r="WKZ66" s="22"/>
      <c r="WLA66" s="22"/>
      <c r="WLB66" s="22"/>
      <c r="WLC66" s="22"/>
      <c r="WLD66" s="22"/>
      <c r="WLE66" s="22"/>
      <c r="WLF66" s="22"/>
      <c r="WLG66" s="22"/>
      <c r="WLH66" s="22"/>
      <c r="WLI66" s="22"/>
      <c r="WLJ66" s="22"/>
      <c r="WLK66" s="22"/>
      <c r="WLL66" s="22"/>
      <c r="WLM66" s="22"/>
      <c r="WLN66" s="22"/>
      <c r="WLO66" s="22"/>
      <c r="WLP66" s="22"/>
      <c r="WLQ66" s="22"/>
      <c r="WLR66" s="22"/>
      <c r="WLS66" s="22"/>
      <c r="WLT66" s="22"/>
      <c r="WLU66" s="22"/>
      <c r="WLV66" s="22"/>
      <c r="WLW66" s="22"/>
      <c r="WLX66" s="22"/>
      <c r="WLY66" s="22"/>
      <c r="WLZ66" s="22"/>
      <c r="WMA66" s="22"/>
      <c r="WMB66" s="22"/>
      <c r="WMC66" s="22"/>
      <c r="WMD66" s="22"/>
      <c r="WME66" s="22"/>
      <c r="WMF66" s="22"/>
      <c r="WMG66" s="22"/>
      <c r="WMH66" s="22"/>
      <c r="WMI66" s="22"/>
      <c r="WMJ66" s="22"/>
      <c r="WMK66" s="22"/>
      <c r="WML66" s="22"/>
      <c r="WMM66" s="22"/>
      <c r="WMN66" s="22"/>
      <c r="WMO66" s="22"/>
      <c r="WMP66" s="22"/>
      <c r="WMQ66" s="22"/>
      <c r="WMR66" s="22"/>
      <c r="WMS66" s="22"/>
      <c r="WMT66" s="22"/>
      <c r="WMU66" s="22"/>
      <c r="WMV66" s="22"/>
      <c r="WMW66" s="22"/>
      <c r="WMX66" s="22"/>
      <c r="WMY66" s="22"/>
      <c r="WMZ66" s="22"/>
      <c r="WNA66" s="22"/>
      <c r="WNB66" s="22"/>
      <c r="WNC66" s="22"/>
      <c r="WND66" s="22"/>
      <c r="WNE66" s="22"/>
      <c r="WNF66" s="22"/>
      <c r="WNG66" s="22"/>
      <c r="WNH66" s="22"/>
      <c r="WNI66" s="22"/>
      <c r="WNJ66" s="22"/>
      <c r="WNK66" s="22"/>
      <c r="WNL66" s="22"/>
      <c r="WNM66" s="22"/>
      <c r="WNN66" s="22"/>
      <c r="WNO66" s="22"/>
      <c r="WNP66" s="22"/>
      <c r="WNQ66" s="22"/>
      <c r="WNR66" s="22"/>
      <c r="WNS66" s="22"/>
      <c r="WNT66" s="22"/>
      <c r="WNU66" s="22"/>
      <c r="WNV66" s="22"/>
      <c r="WNW66" s="22"/>
      <c r="WNX66" s="22"/>
      <c r="WNY66" s="22"/>
      <c r="WNZ66" s="22"/>
      <c r="WOA66" s="22"/>
      <c r="WOB66" s="22"/>
      <c r="WOC66" s="22"/>
      <c r="WOD66" s="22"/>
      <c r="WOE66" s="22"/>
      <c r="WOF66" s="22"/>
      <c r="WOG66" s="22"/>
      <c r="WOH66" s="22"/>
      <c r="WOI66" s="22"/>
      <c r="WOJ66" s="22"/>
      <c r="WOK66" s="22"/>
      <c r="WOL66" s="22"/>
      <c r="WOM66" s="22"/>
      <c r="WON66" s="22"/>
      <c r="WOO66" s="22"/>
      <c r="WOP66" s="22"/>
      <c r="WOQ66" s="22"/>
      <c r="WOR66" s="22"/>
      <c r="WOS66" s="22"/>
      <c r="WOT66" s="22"/>
      <c r="WOU66" s="22"/>
      <c r="WOV66" s="22"/>
      <c r="WOW66" s="22"/>
      <c r="WOX66" s="22"/>
      <c r="WOY66" s="22"/>
      <c r="WOZ66" s="22"/>
      <c r="WPA66" s="22"/>
      <c r="WPB66" s="22"/>
      <c r="WPC66" s="22"/>
      <c r="WPD66" s="22"/>
      <c r="WPE66" s="22"/>
      <c r="WPF66" s="22"/>
      <c r="WPG66" s="22"/>
      <c r="WPH66" s="22"/>
      <c r="WPI66" s="22"/>
      <c r="WPJ66" s="22"/>
      <c r="WPK66" s="22"/>
      <c r="WPL66" s="22"/>
      <c r="WPM66" s="22"/>
      <c r="WPN66" s="22"/>
      <c r="WPO66" s="22"/>
      <c r="WPP66" s="22"/>
      <c r="WPQ66" s="22"/>
      <c r="WPR66" s="22"/>
      <c r="WPS66" s="22"/>
      <c r="WPT66" s="22"/>
      <c r="WPU66" s="22"/>
      <c r="WPV66" s="22"/>
      <c r="WPW66" s="22"/>
      <c r="WPX66" s="22"/>
      <c r="WPY66" s="22"/>
      <c r="WPZ66" s="22"/>
      <c r="WQA66" s="22"/>
      <c r="WQB66" s="22"/>
      <c r="WQC66" s="22"/>
      <c r="WQD66" s="22"/>
      <c r="WQE66" s="22"/>
      <c r="WQF66" s="22"/>
      <c r="WQG66" s="22"/>
      <c r="WQH66" s="22"/>
      <c r="WQI66" s="22"/>
      <c r="WQJ66" s="22"/>
      <c r="WQK66" s="22"/>
      <c r="WQL66" s="22"/>
      <c r="WQM66" s="22"/>
      <c r="WQN66" s="22"/>
      <c r="WQO66" s="22"/>
      <c r="WQP66" s="22"/>
      <c r="WQQ66" s="22"/>
      <c r="WQR66" s="22"/>
      <c r="WQS66" s="22"/>
      <c r="WQT66" s="22"/>
      <c r="WQU66" s="22"/>
      <c r="WQV66" s="22"/>
      <c r="WQW66" s="22"/>
      <c r="WQX66" s="22"/>
      <c r="WQY66" s="22"/>
      <c r="WQZ66" s="22"/>
      <c r="WRA66" s="22"/>
      <c r="WRB66" s="22"/>
      <c r="WRC66" s="22"/>
      <c r="WRD66" s="22"/>
      <c r="WRE66" s="22"/>
      <c r="WRF66" s="22"/>
      <c r="WRG66" s="22"/>
      <c r="WRH66" s="22"/>
      <c r="WRI66" s="22"/>
      <c r="WRJ66" s="22"/>
      <c r="WRK66" s="22"/>
      <c r="WRL66" s="22"/>
      <c r="WRM66" s="22"/>
      <c r="WRN66" s="22"/>
      <c r="WRO66" s="22"/>
      <c r="WRP66" s="22"/>
      <c r="WRQ66" s="22"/>
      <c r="WRR66" s="22"/>
      <c r="WRS66" s="22"/>
      <c r="WRT66" s="22"/>
      <c r="WRU66" s="22"/>
      <c r="WRV66" s="22"/>
      <c r="WRW66" s="22"/>
      <c r="WRX66" s="22"/>
      <c r="WRY66" s="22"/>
      <c r="WRZ66" s="22"/>
      <c r="WSA66" s="22"/>
      <c r="WSB66" s="22"/>
      <c r="WSC66" s="22"/>
      <c r="WSD66" s="22"/>
      <c r="WSE66" s="22"/>
      <c r="WSF66" s="22"/>
      <c r="WSG66" s="22"/>
      <c r="WSH66" s="22"/>
      <c r="WSI66" s="22"/>
      <c r="WSJ66" s="22"/>
      <c r="WSK66" s="22"/>
      <c r="WSL66" s="22"/>
      <c r="WSM66" s="22"/>
      <c r="WSN66" s="22"/>
      <c r="WSO66" s="22"/>
      <c r="WSP66" s="22"/>
      <c r="WSQ66" s="22"/>
      <c r="WSR66" s="22"/>
      <c r="WSS66" s="22"/>
      <c r="WST66" s="22"/>
      <c r="WSU66" s="22"/>
      <c r="WSV66" s="22"/>
      <c r="WSW66" s="22"/>
      <c r="WSX66" s="22"/>
      <c r="WSY66" s="22"/>
      <c r="WSZ66" s="22"/>
      <c r="WTA66" s="22"/>
      <c r="WTB66" s="22"/>
      <c r="WTC66" s="22"/>
      <c r="WTD66" s="22"/>
      <c r="WTE66" s="22"/>
      <c r="WTF66" s="22"/>
      <c r="WTG66" s="22"/>
      <c r="WTH66" s="22"/>
      <c r="WTI66" s="22"/>
      <c r="WTJ66" s="22"/>
      <c r="WTK66" s="22"/>
      <c r="WTL66" s="22"/>
      <c r="WTM66" s="22"/>
      <c r="WTN66" s="22"/>
      <c r="WTO66" s="22"/>
      <c r="WTP66" s="22"/>
      <c r="WTQ66" s="22"/>
      <c r="WTR66" s="22"/>
      <c r="WTS66" s="22"/>
      <c r="WTT66" s="22"/>
      <c r="WTU66" s="22"/>
      <c r="WTV66" s="22"/>
      <c r="WTW66" s="22"/>
      <c r="WTX66" s="22"/>
      <c r="WTY66" s="22"/>
      <c r="WTZ66" s="22"/>
      <c r="WUA66" s="22"/>
      <c r="WUB66" s="22"/>
      <c r="WUC66" s="22"/>
      <c r="WUD66" s="22"/>
      <c r="WUE66" s="22"/>
      <c r="WUF66" s="22"/>
      <c r="WUG66" s="22"/>
      <c r="WUH66" s="22"/>
      <c r="WUI66" s="22"/>
      <c r="WUJ66" s="22"/>
      <c r="WUK66" s="22"/>
      <c r="WUL66" s="22"/>
      <c r="WUM66" s="22"/>
      <c r="WUN66" s="22"/>
      <c r="WUO66" s="22"/>
      <c r="WUP66" s="22"/>
      <c r="WUQ66" s="22"/>
      <c r="WUR66" s="22"/>
      <c r="WUS66" s="22"/>
      <c r="WUT66" s="22"/>
      <c r="WUU66" s="22"/>
      <c r="WUV66" s="22"/>
      <c r="WUW66" s="22"/>
      <c r="WUX66" s="22"/>
      <c r="WUY66" s="22"/>
      <c r="WUZ66" s="22"/>
      <c r="WVA66" s="22"/>
      <c r="WVB66" s="22"/>
      <c r="WVC66" s="22"/>
      <c r="WVD66" s="22"/>
      <c r="WVE66" s="22"/>
      <c r="WVF66" s="22"/>
      <c r="WVG66" s="22"/>
      <c r="WVH66" s="22"/>
      <c r="WVI66" s="22"/>
      <c r="WVJ66" s="22"/>
      <c r="WVK66" s="22"/>
      <c r="WVL66" s="22"/>
      <c r="WVM66" s="22"/>
      <c r="WVN66" s="22"/>
      <c r="WVO66" s="22"/>
      <c r="WVP66" s="22"/>
      <c r="WVQ66" s="22"/>
      <c r="WVR66" s="22"/>
      <c r="WVS66" s="22"/>
      <c r="WVT66" s="22"/>
      <c r="WVU66" s="22"/>
      <c r="WVV66" s="22"/>
      <c r="WVW66" s="22"/>
      <c r="WVX66" s="22"/>
      <c r="WVY66" s="22"/>
      <c r="WVZ66" s="22"/>
      <c r="WWA66" s="22"/>
      <c r="WWB66" s="22"/>
      <c r="WWC66" s="22"/>
      <c r="WWD66" s="22"/>
      <c r="WWE66" s="22"/>
      <c r="WWF66" s="22"/>
      <c r="WWG66" s="22"/>
      <c r="WWH66" s="22"/>
      <c r="WWI66" s="22"/>
      <c r="WWJ66" s="22"/>
      <c r="WWK66" s="22"/>
      <c r="WWL66" s="22"/>
      <c r="WWM66" s="22"/>
      <c r="WWN66" s="22"/>
      <c r="WWO66" s="22"/>
      <c r="WWP66" s="22"/>
      <c r="WWQ66" s="22"/>
      <c r="WWR66" s="22"/>
      <c r="WWS66" s="22"/>
      <c r="WWT66" s="22"/>
      <c r="WWU66" s="22"/>
      <c r="WWV66" s="22"/>
      <c r="WWW66" s="22"/>
      <c r="WWX66" s="22"/>
      <c r="WWY66" s="22"/>
      <c r="WWZ66" s="22"/>
      <c r="WXA66" s="22"/>
      <c r="WXB66" s="22"/>
      <c r="WXC66" s="22"/>
      <c r="WXD66" s="22"/>
      <c r="WXE66" s="22"/>
      <c r="WXF66" s="22"/>
      <c r="WXG66" s="22"/>
      <c r="WXH66" s="22"/>
      <c r="WXI66" s="22"/>
      <c r="WXJ66" s="22"/>
      <c r="WXK66" s="22"/>
      <c r="WXL66" s="22"/>
      <c r="WXM66" s="22"/>
      <c r="WXN66" s="22"/>
      <c r="WXO66" s="22"/>
      <c r="WXP66" s="22"/>
      <c r="WXQ66" s="22"/>
      <c r="WXR66" s="22"/>
      <c r="WXS66" s="22"/>
      <c r="WXT66" s="22"/>
      <c r="WXU66" s="22"/>
      <c r="WXV66" s="22"/>
      <c r="WXW66" s="22"/>
      <c r="WXX66" s="22"/>
      <c r="WXY66" s="22"/>
      <c r="WXZ66" s="22"/>
      <c r="WYA66" s="22"/>
      <c r="WYB66" s="22"/>
      <c r="WYC66" s="22"/>
      <c r="WYD66" s="22"/>
      <c r="WYE66" s="22"/>
      <c r="WYF66" s="22"/>
      <c r="WYG66" s="22"/>
      <c r="WYH66" s="22"/>
      <c r="WYI66" s="22"/>
      <c r="WYJ66" s="22"/>
      <c r="WYK66" s="22"/>
      <c r="WYL66" s="22"/>
      <c r="WYM66" s="22"/>
      <c r="WYN66" s="22"/>
      <c r="WYO66" s="22"/>
      <c r="WYP66" s="22"/>
      <c r="WYQ66" s="22"/>
      <c r="WYR66" s="22"/>
      <c r="WYS66" s="22"/>
      <c r="WYT66" s="22"/>
      <c r="WYU66" s="22"/>
      <c r="WYV66" s="22"/>
      <c r="WYW66" s="22"/>
      <c r="WYX66" s="22"/>
      <c r="WYY66" s="22"/>
      <c r="WYZ66" s="22"/>
      <c r="WZA66" s="22"/>
      <c r="WZB66" s="22"/>
      <c r="WZC66" s="22"/>
      <c r="WZD66" s="22"/>
      <c r="WZE66" s="22"/>
      <c r="WZF66" s="22"/>
      <c r="WZG66" s="22"/>
      <c r="WZH66" s="22"/>
      <c r="WZI66" s="22"/>
      <c r="WZJ66" s="22"/>
      <c r="WZK66" s="22"/>
      <c r="WZL66" s="22"/>
      <c r="WZM66" s="22"/>
      <c r="WZN66" s="22"/>
      <c r="WZO66" s="22"/>
      <c r="WZP66" s="22"/>
      <c r="WZQ66" s="22"/>
      <c r="WZR66" s="22"/>
      <c r="WZS66" s="22"/>
      <c r="WZT66" s="22"/>
      <c r="WZU66" s="22"/>
      <c r="WZV66" s="22"/>
      <c r="WZW66" s="22"/>
      <c r="WZX66" s="22"/>
      <c r="WZY66" s="22"/>
      <c r="WZZ66" s="22"/>
      <c r="XAA66" s="22"/>
      <c r="XAB66" s="22"/>
      <c r="XAC66" s="22"/>
      <c r="XAD66" s="22"/>
      <c r="XAE66" s="22"/>
      <c r="XAF66" s="22"/>
      <c r="XAG66" s="22"/>
      <c r="XAH66" s="22"/>
      <c r="XAI66" s="22"/>
      <c r="XAJ66" s="22"/>
      <c r="XAK66" s="22"/>
      <c r="XAL66" s="22"/>
      <c r="XAM66" s="22"/>
      <c r="XAN66" s="22"/>
      <c r="XAO66" s="22"/>
      <c r="XAP66" s="22"/>
      <c r="XAQ66" s="22"/>
      <c r="XAR66" s="22"/>
      <c r="XAS66" s="22"/>
      <c r="XAT66" s="22"/>
      <c r="XAU66" s="22"/>
      <c r="XAV66" s="22"/>
      <c r="XAW66" s="22"/>
      <c r="XAX66" s="22"/>
      <c r="XAY66" s="22"/>
      <c r="XAZ66" s="22"/>
      <c r="XBA66" s="22"/>
      <c r="XBB66" s="22"/>
      <c r="XBC66" s="22"/>
      <c r="XBD66" s="22"/>
      <c r="XBE66" s="22"/>
      <c r="XBF66" s="22"/>
      <c r="XBG66" s="22"/>
      <c r="XBH66" s="22"/>
      <c r="XBI66" s="22"/>
      <c r="XBJ66" s="22"/>
      <c r="XBK66" s="22"/>
      <c r="XBL66" s="22"/>
      <c r="XBM66" s="22"/>
      <c r="XBN66" s="22"/>
      <c r="XBO66" s="22"/>
      <c r="XBP66" s="22"/>
      <c r="XBQ66" s="22"/>
      <c r="XBR66" s="22"/>
      <c r="XBS66" s="22"/>
      <c r="XBT66" s="22"/>
      <c r="XBU66" s="22"/>
      <c r="XBV66" s="22"/>
      <c r="XBW66" s="22"/>
      <c r="XBX66" s="22"/>
      <c r="XBY66" s="22"/>
      <c r="XBZ66" s="22"/>
      <c r="XCA66" s="22"/>
      <c r="XCB66" s="22"/>
      <c r="XCC66" s="22"/>
      <c r="XCD66" s="22"/>
      <c r="XCE66" s="22"/>
      <c r="XCF66" s="22"/>
      <c r="XCG66" s="22"/>
      <c r="XCH66" s="22"/>
      <c r="XCI66" s="22"/>
      <c r="XCJ66" s="22"/>
      <c r="XCK66" s="22"/>
      <c r="XCL66" s="22"/>
      <c r="XCM66" s="22"/>
      <c r="XCN66" s="22"/>
      <c r="XCO66" s="22"/>
      <c r="XCP66" s="22"/>
      <c r="XCQ66" s="22"/>
      <c r="XCR66" s="22"/>
      <c r="XCS66" s="22"/>
      <c r="XCT66" s="22"/>
      <c r="XCU66" s="22"/>
      <c r="XCV66" s="22"/>
      <c r="XCW66" s="22"/>
      <c r="XCX66" s="22"/>
      <c r="XCY66" s="22"/>
      <c r="XCZ66" s="22"/>
      <c r="XDA66" s="22"/>
      <c r="XDB66" s="22"/>
      <c r="XDC66" s="22"/>
      <c r="XDD66" s="22"/>
      <c r="XDE66" s="22"/>
      <c r="XDF66" s="22"/>
      <c r="XDG66" s="22"/>
      <c r="XDH66" s="22"/>
      <c r="XDI66" s="22"/>
      <c r="XDJ66" s="22"/>
      <c r="XDK66" s="22"/>
      <c r="XDL66" s="22"/>
      <c r="XDM66" s="22"/>
      <c r="XDN66" s="22"/>
      <c r="XDO66" s="22"/>
      <c r="XDP66" s="22"/>
      <c r="XDQ66" s="22"/>
      <c r="XDR66" s="22"/>
      <c r="XDS66" s="22"/>
      <c r="XDT66" s="22"/>
      <c r="XDU66" s="22"/>
      <c r="XDV66" s="22"/>
      <c r="XDW66" s="22"/>
      <c r="XDX66" s="22"/>
      <c r="XDY66" s="22"/>
      <c r="XDZ66" s="22"/>
      <c r="XEA66" s="22"/>
      <c r="XEB66" s="22"/>
      <c r="XEC66" s="22"/>
      <c r="XED66" s="22"/>
      <c r="XEE66" s="22"/>
      <c r="XEF66" s="22"/>
      <c r="XEG66" s="22"/>
      <c r="XEH66" s="22"/>
      <c r="XEI66" s="22"/>
      <c r="XEJ66" s="22"/>
      <c r="XEK66" s="22"/>
      <c r="XEL66" s="22"/>
      <c r="XEM66" s="22"/>
      <c r="XEN66" s="22"/>
      <c r="XEO66" s="22"/>
      <c r="XEP66" s="22"/>
      <c r="XEQ66" s="22"/>
      <c r="XER66" s="22"/>
      <c r="XES66" s="22"/>
      <c r="XET66" s="22"/>
      <c r="XEU66" s="22"/>
      <c r="XEV66" s="22"/>
    </row>
    <row r="67" spans="1:16376" outlineLevel="2" x14ac:dyDescent="0.15">
      <c r="B67" s="22" t="s">
        <v>82</v>
      </c>
      <c r="C67" s="29" t="s">
        <v>214</v>
      </c>
      <c r="D67" s="22"/>
      <c r="F67" s="14" t="s">
        <v>88</v>
      </c>
      <c r="L67" s="70">
        <v>180</v>
      </c>
      <c r="M67" s="72"/>
      <c r="N67" s="72"/>
      <c r="O67" s="72"/>
      <c r="P67" s="72"/>
      <c r="Q67" s="72"/>
      <c r="R67" s="72"/>
      <c r="S67" s="72"/>
      <c r="T67" s="72"/>
      <c r="U67" s="7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2"/>
      <c r="BR67" s="22"/>
      <c r="BS67" s="22"/>
      <c r="BT67" s="22"/>
      <c r="BU67" s="22"/>
      <c r="BV67" s="22"/>
      <c r="BW67" s="22"/>
      <c r="BX67" s="22"/>
      <c r="BY67" s="22"/>
      <c r="BZ67" s="22"/>
      <c r="CA67" s="22"/>
      <c r="CB67" s="22"/>
      <c r="CC67" s="22"/>
      <c r="CD67" s="22"/>
      <c r="CE67" s="22"/>
      <c r="CF67" s="22"/>
      <c r="CG67" s="22"/>
      <c r="CH67" s="22"/>
      <c r="CI67" s="22"/>
      <c r="CJ67" s="22"/>
      <c r="CK67" s="22"/>
      <c r="CL67" s="22"/>
      <c r="CM67" s="22"/>
      <c r="CN67" s="22"/>
      <c r="CO67" s="22"/>
      <c r="CP67" s="22"/>
      <c r="CQ67" s="22"/>
      <c r="CR67" s="22"/>
      <c r="CS67" s="22"/>
      <c r="CT67" s="22"/>
      <c r="CU67" s="22"/>
      <c r="CV67" s="22"/>
      <c r="CW67" s="22"/>
      <c r="CX67" s="22"/>
      <c r="CY67" s="22"/>
      <c r="CZ67" s="22"/>
      <c r="DA67" s="22"/>
      <c r="DB67" s="22"/>
      <c r="DC67" s="22"/>
      <c r="DD67" s="22"/>
      <c r="DE67" s="22"/>
      <c r="DF67" s="22"/>
      <c r="DG67" s="22"/>
      <c r="DH67" s="22"/>
      <c r="DI67" s="22"/>
      <c r="DJ67" s="22"/>
      <c r="DK67" s="22"/>
      <c r="DL67" s="22"/>
      <c r="DM67" s="22"/>
      <c r="DN67" s="22"/>
      <c r="DO67" s="22"/>
      <c r="DP67" s="22"/>
      <c r="DQ67" s="22"/>
      <c r="DR67" s="22"/>
      <c r="DS67" s="22"/>
      <c r="DT67" s="22"/>
      <c r="DU67" s="22"/>
      <c r="DV67" s="22"/>
      <c r="DW67" s="22"/>
      <c r="DX67" s="22"/>
      <c r="DY67" s="22"/>
      <c r="DZ67" s="22"/>
      <c r="EA67" s="22"/>
      <c r="EB67" s="22"/>
      <c r="EC67" s="22"/>
      <c r="ED67" s="22"/>
      <c r="EE67" s="22"/>
      <c r="EF67" s="22"/>
      <c r="EG67" s="22"/>
      <c r="EH67" s="22"/>
      <c r="EI67" s="22"/>
      <c r="EJ67" s="22"/>
      <c r="EK67" s="22"/>
      <c r="EL67" s="22"/>
      <c r="EM67" s="22"/>
      <c r="EN67" s="22"/>
      <c r="EO67" s="22"/>
      <c r="EP67" s="22"/>
      <c r="EQ67" s="22"/>
      <c r="ER67" s="22"/>
      <c r="ES67" s="22"/>
      <c r="ET67" s="22"/>
      <c r="EU67" s="22"/>
      <c r="EV67" s="22"/>
      <c r="EW67" s="22"/>
      <c r="EX67" s="22"/>
      <c r="EY67" s="22"/>
      <c r="EZ67" s="22"/>
      <c r="FA67" s="22"/>
      <c r="FB67" s="22"/>
      <c r="FC67" s="22"/>
      <c r="FD67" s="22"/>
      <c r="FE67" s="22"/>
      <c r="FF67" s="22"/>
      <c r="FG67" s="22"/>
      <c r="FH67" s="22"/>
      <c r="FI67" s="22"/>
      <c r="FJ67" s="22"/>
      <c r="FK67" s="22"/>
      <c r="FL67" s="22"/>
      <c r="FM67" s="22"/>
      <c r="FN67" s="22"/>
      <c r="FO67" s="22"/>
      <c r="FP67" s="22"/>
      <c r="FQ67" s="22"/>
      <c r="FR67" s="22"/>
      <c r="FS67" s="22"/>
      <c r="FT67" s="22"/>
      <c r="FU67" s="22"/>
      <c r="FV67" s="22"/>
      <c r="FW67" s="22"/>
      <c r="FX67" s="22"/>
      <c r="FY67" s="22"/>
      <c r="FZ67" s="22"/>
      <c r="GA67" s="22"/>
      <c r="GB67" s="22"/>
      <c r="GC67" s="22"/>
      <c r="GD67" s="22"/>
      <c r="GE67" s="22"/>
      <c r="GF67" s="22"/>
      <c r="GG67" s="22"/>
      <c r="GH67" s="22"/>
      <c r="GI67" s="22"/>
      <c r="GJ67" s="22"/>
      <c r="GK67" s="22"/>
      <c r="GL67" s="22"/>
      <c r="GM67" s="22"/>
      <c r="GN67" s="22"/>
      <c r="GO67" s="22"/>
      <c r="GP67" s="22"/>
      <c r="GQ67" s="22"/>
      <c r="GR67" s="22"/>
      <c r="GS67" s="22"/>
      <c r="GT67" s="22"/>
      <c r="GU67" s="22"/>
      <c r="GV67" s="22"/>
      <c r="GW67" s="22"/>
      <c r="GX67" s="22"/>
      <c r="GY67" s="22"/>
      <c r="GZ67" s="22"/>
      <c r="HA67" s="22"/>
      <c r="HB67" s="22"/>
      <c r="HC67" s="22"/>
      <c r="HD67" s="22"/>
      <c r="HE67" s="22"/>
      <c r="HF67" s="22"/>
      <c r="HG67" s="22"/>
      <c r="HH67" s="22"/>
      <c r="HI67" s="22"/>
      <c r="HJ67" s="22"/>
      <c r="HK67" s="22"/>
      <c r="HL67" s="22"/>
      <c r="HM67" s="22"/>
      <c r="HN67" s="22"/>
      <c r="HO67" s="22"/>
      <c r="HP67" s="22"/>
      <c r="HQ67" s="22"/>
      <c r="HR67" s="22"/>
      <c r="HS67" s="22"/>
      <c r="HT67" s="22"/>
      <c r="HU67" s="22"/>
      <c r="HV67" s="22"/>
      <c r="HW67" s="22"/>
      <c r="HX67" s="22"/>
      <c r="HY67" s="22"/>
      <c r="HZ67" s="22"/>
      <c r="IA67" s="22"/>
      <c r="IB67" s="22"/>
      <c r="IC67" s="22"/>
      <c r="ID67" s="22"/>
      <c r="IE67" s="22"/>
      <c r="IF67" s="22"/>
      <c r="IG67" s="22"/>
      <c r="IH67" s="22"/>
      <c r="II67" s="22"/>
      <c r="IJ67" s="22"/>
      <c r="IK67" s="22"/>
      <c r="IL67" s="22"/>
      <c r="IM67" s="22"/>
      <c r="IN67" s="22"/>
      <c r="IO67" s="22"/>
      <c r="IP67" s="22"/>
      <c r="IQ67" s="22"/>
      <c r="IR67" s="22"/>
      <c r="IS67" s="22"/>
      <c r="IT67" s="22"/>
      <c r="IU67" s="22"/>
      <c r="IV67" s="22"/>
      <c r="IW67" s="22"/>
      <c r="IX67" s="22"/>
      <c r="IY67" s="22"/>
      <c r="IZ67" s="22"/>
      <c r="JA67" s="22"/>
      <c r="JB67" s="22"/>
      <c r="JC67" s="22"/>
      <c r="JD67" s="22"/>
      <c r="JE67" s="22"/>
      <c r="JF67" s="22"/>
      <c r="JG67" s="22"/>
      <c r="JH67" s="22"/>
      <c r="JI67" s="22"/>
      <c r="JJ67" s="22"/>
      <c r="JK67" s="22"/>
      <c r="JL67" s="22"/>
      <c r="JM67" s="22"/>
      <c r="JN67" s="22"/>
      <c r="JO67" s="22"/>
      <c r="JP67" s="22"/>
      <c r="JQ67" s="22"/>
      <c r="JR67" s="22"/>
      <c r="JS67" s="22"/>
      <c r="JT67" s="22"/>
      <c r="JU67" s="22"/>
      <c r="JV67" s="22"/>
      <c r="JW67" s="22"/>
      <c r="JX67" s="22"/>
      <c r="JY67" s="22"/>
      <c r="JZ67" s="22"/>
      <c r="KA67" s="22"/>
      <c r="KB67" s="22"/>
      <c r="KC67" s="22"/>
      <c r="KD67" s="22"/>
      <c r="KE67" s="22"/>
      <c r="KF67" s="22"/>
      <c r="KG67" s="22"/>
      <c r="KH67" s="22"/>
      <c r="KI67" s="22"/>
      <c r="KJ67" s="22"/>
      <c r="KK67" s="22"/>
      <c r="KL67" s="22"/>
      <c r="KM67" s="22"/>
      <c r="KN67" s="22"/>
      <c r="KO67" s="22"/>
      <c r="KP67" s="22"/>
      <c r="KQ67" s="22"/>
      <c r="KR67" s="22"/>
      <c r="KS67" s="22"/>
      <c r="KT67" s="22"/>
      <c r="KU67" s="22"/>
      <c r="KV67" s="22"/>
      <c r="KW67" s="22"/>
      <c r="KX67" s="22"/>
      <c r="KY67" s="22"/>
      <c r="KZ67" s="22"/>
      <c r="LA67" s="22"/>
      <c r="LB67" s="22"/>
      <c r="LC67" s="22"/>
      <c r="LD67" s="22"/>
      <c r="LE67" s="22"/>
      <c r="LF67" s="22"/>
      <c r="LG67" s="22"/>
      <c r="LH67" s="22"/>
      <c r="LI67" s="22"/>
      <c r="LJ67" s="22"/>
      <c r="LK67" s="22"/>
      <c r="LL67" s="22"/>
      <c r="LM67" s="22"/>
      <c r="LN67" s="22"/>
      <c r="LO67" s="22"/>
      <c r="LP67" s="22"/>
      <c r="LQ67" s="22"/>
      <c r="LR67" s="22"/>
      <c r="LS67" s="22"/>
      <c r="LT67" s="22"/>
      <c r="LU67" s="22"/>
      <c r="LV67" s="22"/>
      <c r="LW67" s="22"/>
      <c r="LX67" s="22"/>
      <c r="LY67" s="22"/>
      <c r="LZ67" s="22"/>
      <c r="MA67" s="22"/>
      <c r="MB67" s="22"/>
      <c r="MC67" s="22"/>
      <c r="MD67" s="22"/>
      <c r="ME67" s="22"/>
      <c r="MF67" s="22"/>
      <c r="MG67" s="22"/>
      <c r="MH67" s="22"/>
      <c r="MI67" s="22"/>
      <c r="MJ67" s="22"/>
      <c r="MK67" s="22"/>
      <c r="ML67" s="22"/>
      <c r="MM67" s="22"/>
      <c r="MN67" s="22"/>
      <c r="MO67" s="22"/>
      <c r="MP67" s="22"/>
      <c r="MQ67" s="22"/>
      <c r="MR67" s="22"/>
      <c r="MS67" s="22"/>
      <c r="MT67" s="22"/>
      <c r="MU67" s="22"/>
      <c r="MV67" s="22"/>
      <c r="MW67" s="22"/>
      <c r="MX67" s="22"/>
      <c r="MY67" s="22"/>
      <c r="MZ67" s="22"/>
      <c r="NA67" s="22"/>
      <c r="NB67" s="22"/>
      <c r="NC67" s="22"/>
      <c r="ND67" s="22"/>
      <c r="NE67" s="22"/>
      <c r="NF67" s="22"/>
      <c r="NG67" s="22"/>
      <c r="NH67" s="22"/>
      <c r="NI67" s="22"/>
      <c r="NJ67" s="22"/>
      <c r="NK67" s="22"/>
      <c r="NL67" s="22"/>
      <c r="NM67" s="22"/>
      <c r="NN67" s="22"/>
      <c r="NO67" s="22"/>
      <c r="NP67" s="22"/>
      <c r="NQ67" s="22"/>
      <c r="NR67" s="22"/>
      <c r="NS67" s="22"/>
      <c r="NT67" s="22"/>
      <c r="NU67" s="22"/>
      <c r="NV67" s="22"/>
      <c r="NW67" s="22"/>
      <c r="NX67" s="22"/>
      <c r="NY67" s="22"/>
      <c r="NZ67" s="22"/>
      <c r="OA67" s="22"/>
      <c r="OB67" s="22"/>
      <c r="OC67" s="22"/>
      <c r="OD67" s="22"/>
      <c r="OE67" s="22"/>
      <c r="OF67" s="22"/>
      <c r="OG67" s="22"/>
      <c r="OH67" s="22"/>
      <c r="OI67" s="22"/>
      <c r="OJ67" s="22"/>
      <c r="OK67" s="22"/>
      <c r="OL67" s="22"/>
      <c r="OM67" s="22"/>
      <c r="ON67" s="22"/>
      <c r="OO67" s="22"/>
      <c r="OP67" s="22"/>
      <c r="OQ67" s="22"/>
      <c r="OR67" s="22"/>
      <c r="OS67" s="22"/>
      <c r="OT67" s="22"/>
      <c r="OU67" s="22"/>
      <c r="OV67" s="22"/>
      <c r="OW67" s="22"/>
      <c r="OX67" s="22"/>
      <c r="OY67" s="22"/>
      <c r="OZ67" s="22"/>
      <c r="PA67" s="22"/>
      <c r="PB67" s="22"/>
      <c r="PC67" s="22"/>
      <c r="PD67" s="22"/>
      <c r="PE67" s="22"/>
      <c r="PF67" s="22"/>
      <c r="PG67" s="22"/>
      <c r="PH67" s="22"/>
      <c r="PI67" s="22"/>
      <c r="PJ67" s="22"/>
      <c r="PK67" s="22"/>
      <c r="PL67" s="22"/>
      <c r="PM67" s="22"/>
      <c r="PN67" s="22"/>
      <c r="PO67" s="22"/>
      <c r="PP67" s="22"/>
      <c r="PQ67" s="22"/>
      <c r="PR67" s="22"/>
      <c r="PS67" s="22"/>
      <c r="PT67" s="22"/>
      <c r="PU67" s="22"/>
      <c r="PV67" s="22"/>
      <c r="PW67" s="22"/>
      <c r="PX67" s="22"/>
      <c r="PY67" s="22"/>
      <c r="PZ67" s="22"/>
      <c r="QA67" s="22"/>
      <c r="QB67" s="22"/>
      <c r="QC67" s="22"/>
      <c r="QD67" s="22"/>
      <c r="QE67" s="22"/>
      <c r="QF67" s="22"/>
      <c r="QG67" s="22"/>
      <c r="QH67" s="22"/>
      <c r="QI67" s="22"/>
      <c r="QJ67" s="22"/>
      <c r="QK67" s="22"/>
      <c r="QL67" s="22"/>
      <c r="QM67" s="22"/>
      <c r="QN67" s="22"/>
      <c r="QO67" s="22"/>
      <c r="QP67" s="22"/>
      <c r="QQ67" s="22"/>
      <c r="QR67" s="22"/>
      <c r="QS67" s="22"/>
      <c r="QT67" s="22"/>
      <c r="QU67" s="22"/>
      <c r="QV67" s="22"/>
      <c r="QW67" s="22"/>
      <c r="QX67" s="22"/>
      <c r="QY67" s="22"/>
      <c r="QZ67" s="22"/>
      <c r="RA67" s="22"/>
      <c r="RB67" s="22"/>
      <c r="RC67" s="22"/>
      <c r="RD67" s="22"/>
      <c r="RE67" s="22"/>
      <c r="RF67" s="22"/>
      <c r="RG67" s="22"/>
      <c r="RH67" s="22"/>
      <c r="RI67" s="22"/>
      <c r="RJ67" s="22"/>
      <c r="RK67" s="22"/>
      <c r="RL67" s="22"/>
      <c r="RM67" s="22"/>
      <c r="RN67" s="22"/>
      <c r="RO67" s="22"/>
      <c r="RP67" s="22"/>
      <c r="RQ67" s="22"/>
      <c r="RR67" s="22"/>
      <c r="RS67" s="22"/>
      <c r="RT67" s="22"/>
      <c r="RU67" s="22"/>
      <c r="RV67" s="22"/>
      <c r="RW67" s="22"/>
      <c r="RX67" s="22"/>
      <c r="RY67" s="22"/>
      <c r="RZ67" s="22"/>
      <c r="SA67" s="22"/>
      <c r="SB67" s="22"/>
      <c r="SC67" s="22"/>
      <c r="SD67" s="22"/>
      <c r="SE67" s="22"/>
      <c r="SF67" s="22"/>
      <c r="SG67" s="22"/>
      <c r="SH67" s="22"/>
      <c r="SI67" s="22"/>
      <c r="SJ67" s="22"/>
      <c r="SK67" s="22"/>
      <c r="SL67" s="22"/>
      <c r="SM67" s="22"/>
      <c r="SN67" s="22"/>
      <c r="SO67" s="22"/>
      <c r="SP67" s="22"/>
      <c r="SQ67" s="22"/>
      <c r="SR67" s="22"/>
      <c r="SS67" s="22"/>
      <c r="ST67" s="22"/>
      <c r="SU67" s="22"/>
      <c r="SV67" s="22"/>
      <c r="SW67" s="22"/>
      <c r="SX67" s="22"/>
      <c r="SY67" s="22"/>
      <c r="SZ67" s="22"/>
      <c r="TA67" s="22"/>
      <c r="TB67" s="22"/>
      <c r="TC67" s="22"/>
      <c r="TD67" s="22"/>
      <c r="TE67" s="22"/>
      <c r="TF67" s="22"/>
      <c r="TG67" s="22"/>
      <c r="TH67" s="22"/>
      <c r="TI67" s="22"/>
      <c r="TJ67" s="22"/>
      <c r="TK67" s="22"/>
      <c r="TL67" s="22"/>
      <c r="TM67" s="22"/>
      <c r="TN67" s="22"/>
      <c r="TO67" s="22"/>
      <c r="TP67" s="22"/>
      <c r="TQ67" s="22"/>
      <c r="TR67" s="22"/>
      <c r="TS67" s="22"/>
      <c r="TT67" s="22"/>
      <c r="TU67" s="22"/>
      <c r="TV67" s="22"/>
      <c r="TW67" s="22"/>
      <c r="TX67" s="22"/>
      <c r="TY67" s="22"/>
      <c r="TZ67" s="22"/>
      <c r="UA67" s="22"/>
      <c r="UB67" s="22"/>
      <c r="UC67" s="22"/>
      <c r="UD67" s="22"/>
      <c r="UE67" s="22"/>
      <c r="UF67" s="22"/>
      <c r="UG67" s="22"/>
      <c r="UH67" s="22"/>
      <c r="UI67" s="22"/>
      <c r="UJ67" s="22"/>
      <c r="UK67" s="22"/>
      <c r="UL67" s="22"/>
      <c r="UM67" s="22"/>
      <c r="UN67" s="22"/>
      <c r="UO67" s="22"/>
      <c r="UP67" s="22"/>
      <c r="UQ67" s="22"/>
      <c r="UR67" s="22"/>
      <c r="US67" s="22"/>
      <c r="UT67" s="22"/>
      <c r="UU67" s="22"/>
      <c r="UV67" s="22"/>
      <c r="UW67" s="22"/>
      <c r="UX67" s="22"/>
      <c r="UY67" s="22"/>
      <c r="UZ67" s="22"/>
      <c r="VA67" s="22"/>
      <c r="VB67" s="22"/>
      <c r="VC67" s="22"/>
      <c r="VD67" s="22"/>
      <c r="VE67" s="22"/>
      <c r="VF67" s="22"/>
      <c r="VG67" s="22"/>
      <c r="VH67" s="22"/>
      <c r="VI67" s="22"/>
      <c r="VJ67" s="22"/>
      <c r="VK67" s="22"/>
      <c r="VL67" s="22"/>
      <c r="VM67" s="22"/>
      <c r="VN67" s="22"/>
      <c r="VO67" s="22"/>
      <c r="VP67" s="22"/>
      <c r="VQ67" s="22"/>
      <c r="VR67" s="22"/>
      <c r="VS67" s="22"/>
      <c r="VT67" s="22"/>
      <c r="VU67" s="22"/>
      <c r="VV67" s="22"/>
      <c r="VW67" s="22"/>
      <c r="VX67" s="22"/>
      <c r="VY67" s="22"/>
      <c r="VZ67" s="22"/>
      <c r="WA67" s="22"/>
      <c r="WB67" s="22"/>
      <c r="WC67" s="22"/>
      <c r="WD67" s="22"/>
      <c r="WE67" s="22"/>
      <c r="WF67" s="22"/>
      <c r="WG67" s="22"/>
      <c r="WH67" s="22"/>
      <c r="WI67" s="22"/>
      <c r="WJ67" s="22"/>
      <c r="WK67" s="22"/>
      <c r="WL67" s="22"/>
      <c r="WM67" s="22"/>
      <c r="WN67" s="22"/>
      <c r="WO67" s="22"/>
      <c r="WP67" s="22"/>
      <c r="WQ67" s="22"/>
      <c r="WR67" s="22"/>
      <c r="WS67" s="22"/>
      <c r="WT67" s="22"/>
      <c r="WU67" s="22"/>
      <c r="WV67" s="22"/>
      <c r="WW67" s="22"/>
      <c r="WX67" s="22"/>
      <c r="WY67" s="22"/>
      <c r="WZ67" s="22"/>
      <c r="XA67" s="22"/>
      <c r="XB67" s="22"/>
      <c r="XC67" s="22"/>
      <c r="XD67" s="22"/>
      <c r="XE67" s="22"/>
      <c r="XF67" s="22"/>
      <c r="XG67" s="22"/>
      <c r="XH67" s="22"/>
      <c r="XI67" s="22"/>
      <c r="XJ67" s="22"/>
      <c r="XK67" s="22"/>
      <c r="XL67" s="22"/>
      <c r="XM67" s="22"/>
      <c r="XN67" s="22"/>
      <c r="XO67" s="22"/>
      <c r="XP67" s="22"/>
      <c r="XQ67" s="22"/>
      <c r="XR67" s="22"/>
      <c r="XS67" s="22"/>
      <c r="XT67" s="22"/>
      <c r="XU67" s="22"/>
      <c r="XV67" s="22"/>
      <c r="XW67" s="22"/>
      <c r="XX67" s="22"/>
      <c r="XY67" s="22"/>
      <c r="XZ67" s="22"/>
      <c r="YA67" s="22"/>
      <c r="YB67" s="22"/>
      <c r="YC67" s="22"/>
      <c r="YD67" s="22"/>
      <c r="YE67" s="22"/>
      <c r="YF67" s="22"/>
      <c r="YG67" s="22"/>
      <c r="YH67" s="22"/>
      <c r="YI67" s="22"/>
      <c r="YJ67" s="22"/>
      <c r="YK67" s="22"/>
      <c r="YL67" s="22"/>
      <c r="YM67" s="22"/>
      <c r="YN67" s="22"/>
      <c r="YO67" s="22"/>
      <c r="YP67" s="22"/>
      <c r="YQ67" s="22"/>
      <c r="YR67" s="22"/>
      <c r="YS67" s="22"/>
      <c r="YT67" s="22"/>
      <c r="YU67" s="22"/>
      <c r="YV67" s="22"/>
      <c r="YW67" s="22"/>
      <c r="YX67" s="22"/>
      <c r="YY67" s="22"/>
      <c r="YZ67" s="22"/>
      <c r="ZA67" s="22"/>
      <c r="ZB67" s="22"/>
      <c r="ZC67" s="22"/>
      <c r="ZD67" s="22"/>
      <c r="ZE67" s="22"/>
      <c r="ZF67" s="22"/>
      <c r="ZG67" s="22"/>
      <c r="ZH67" s="22"/>
      <c r="ZI67" s="22"/>
      <c r="ZJ67" s="22"/>
      <c r="ZK67" s="22"/>
      <c r="ZL67" s="22"/>
      <c r="ZM67" s="22"/>
      <c r="ZN67" s="22"/>
      <c r="ZO67" s="22"/>
      <c r="ZP67" s="22"/>
      <c r="ZQ67" s="22"/>
      <c r="ZR67" s="22"/>
      <c r="ZS67" s="22"/>
      <c r="ZT67" s="22"/>
      <c r="ZU67" s="22"/>
      <c r="ZV67" s="22"/>
      <c r="ZW67" s="22"/>
      <c r="ZX67" s="22"/>
      <c r="ZY67" s="22"/>
      <c r="ZZ67" s="22"/>
      <c r="AAA67" s="22"/>
      <c r="AAB67" s="22"/>
      <c r="AAC67" s="22"/>
      <c r="AAD67" s="22"/>
      <c r="AAE67" s="22"/>
      <c r="AAF67" s="22"/>
      <c r="AAG67" s="22"/>
      <c r="AAH67" s="22"/>
      <c r="AAI67" s="22"/>
      <c r="AAJ67" s="22"/>
      <c r="AAK67" s="22"/>
      <c r="AAL67" s="22"/>
      <c r="AAM67" s="22"/>
      <c r="AAN67" s="22"/>
      <c r="AAO67" s="22"/>
      <c r="AAP67" s="22"/>
      <c r="AAQ67" s="22"/>
      <c r="AAR67" s="22"/>
      <c r="AAS67" s="22"/>
      <c r="AAT67" s="22"/>
      <c r="AAU67" s="22"/>
      <c r="AAV67" s="22"/>
      <c r="AAW67" s="22"/>
      <c r="AAX67" s="22"/>
      <c r="AAY67" s="22"/>
      <c r="AAZ67" s="22"/>
      <c r="ABA67" s="22"/>
      <c r="ABB67" s="22"/>
      <c r="ABC67" s="22"/>
      <c r="ABD67" s="22"/>
      <c r="ABE67" s="22"/>
      <c r="ABF67" s="22"/>
      <c r="ABG67" s="22"/>
      <c r="ABH67" s="22"/>
      <c r="ABI67" s="22"/>
      <c r="ABJ67" s="22"/>
      <c r="ABK67" s="22"/>
      <c r="ABL67" s="22"/>
      <c r="ABM67" s="22"/>
      <c r="ABN67" s="22"/>
      <c r="ABO67" s="22"/>
      <c r="ABP67" s="22"/>
      <c r="ABQ67" s="22"/>
      <c r="ABR67" s="22"/>
      <c r="ABS67" s="22"/>
      <c r="ABT67" s="22"/>
      <c r="ABU67" s="22"/>
      <c r="ABV67" s="22"/>
      <c r="ABW67" s="22"/>
      <c r="ABX67" s="22"/>
      <c r="ABY67" s="22"/>
      <c r="ABZ67" s="22"/>
      <c r="ACA67" s="22"/>
      <c r="ACB67" s="22"/>
      <c r="ACC67" s="22"/>
      <c r="ACD67" s="22"/>
      <c r="ACE67" s="22"/>
      <c r="ACF67" s="22"/>
      <c r="ACG67" s="22"/>
      <c r="ACH67" s="22"/>
      <c r="ACI67" s="22"/>
      <c r="ACJ67" s="22"/>
      <c r="ACK67" s="22"/>
      <c r="ACL67" s="22"/>
      <c r="ACM67" s="22"/>
      <c r="ACN67" s="22"/>
      <c r="ACO67" s="22"/>
      <c r="ACP67" s="22"/>
      <c r="ACQ67" s="22"/>
      <c r="ACR67" s="22"/>
      <c r="ACS67" s="22"/>
      <c r="ACT67" s="22"/>
      <c r="ACU67" s="22"/>
      <c r="ACV67" s="22"/>
      <c r="ACW67" s="22"/>
      <c r="ACX67" s="22"/>
      <c r="ACY67" s="22"/>
      <c r="ACZ67" s="22"/>
      <c r="ADA67" s="22"/>
      <c r="ADB67" s="22"/>
      <c r="ADC67" s="22"/>
      <c r="ADD67" s="22"/>
      <c r="ADE67" s="22"/>
      <c r="ADF67" s="22"/>
      <c r="ADG67" s="22"/>
      <c r="ADH67" s="22"/>
      <c r="ADI67" s="22"/>
      <c r="ADJ67" s="22"/>
      <c r="ADK67" s="22"/>
      <c r="ADL67" s="22"/>
      <c r="ADM67" s="22"/>
      <c r="ADN67" s="22"/>
      <c r="ADO67" s="22"/>
      <c r="ADP67" s="22"/>
      <c r="ADQ67" s="22"/>
      <c r="ADR67" s="22"/>
      <c r="ADS67" s="22"/>
      <c r="ADT67" s="22"/>
      <c r="ADU67" s="22"/>
      <c r="ADV67" s="22"/>
      <c r="ADW67" s="22"/>
      <c r="ADX67" s="22"/>
      <c r="ADY67" s="22"/>
      <c r="ADZ67" s="22"/>
      <c r="AEA67" s="22"/>
      <c r="AEB67" s="22"/>
      <c r="AEC67" s="22"/>
      <c r="AED67" s="22"/>
      <c r="AEE67" s="22"/>
      <c r="AEF67" s="22"/>
      <c r="AEG67" s="22"/>
      <c r="AEH67" s="22"/>
      <c r="AEI67" s="22"/>
      <c r="AEJ67" s="22"/>
      <c r="AEK67" s="22"/>
      <c r="AEL67" s="22"/>
      <c r="AEM67" s="22"/>
      <c r="AEN67" s="22"/>
      <c r="AEO67" s="22"/>
      <c r="AEP67" s="22"/>
      <c r="AEQ67" s="22"/>
      <c r="AER67" s="22"/>
      <c r="AES67" s="22"/>
      <c r="AET67" s="22"/>
      <c r="AEU67" s="22"/>
      <c r="AEV67" s="22"/>
      <c r="AEW67" s="22"/>
      <c r="AEX67" s="22"/>
      <c r="AEY67" s="22"/>
      <c r="AEZ67" s="22"/>
      <c r="AFA67" s="22"/>
      <c r="AFB67" s="22"/>
      <c r="AFC67" s="22"/>
      <c r="AFD67" s="22"/>
      <c r="AFE67" s="22"/>
      <c r="AFF67" s="22"/>
      <c r="AFG67" s="22"/>
      <c r="AFH67" s="22"/>
      <c r="AFI67" s="22"/>
      <c r="AFJ67" s="22"/>
      <c r="AFK67" s="22"/>
      <c r="AFL67" s="22"/>
      <c r="AFM67" s="22"/>
      <c r="AFN67" s="22"/>
      <c r="AFO67" s="22"/>
      <c r="AFP67" s="22"/>
      <c r="AFQ67" s="22"/>
      <c r="AFR67" s="22"/>
      <c r="AFS67" s="22"/>
      <c r="AFT67" s="22"/>
      <c r="AFU67" s="22"/>
      <c r="AFV67" s="22"/>
      <c r="AFW67" s="22"/>
      <c r="AFX67" s="22"/>
      <c r="AFY67" s="22"/>
      <c r="AFZ67" s="22"/>
      <c r="AGA67" s="22"/>
      <c r="AGB67" s="22"/>
      <c r="AGC67" s="22"/>
      <c r="AGD67" s="22"/>
      <c r="AGE67" s="22"/>
      <c r="AGF67" s="22"/>
      <c r="AGG67" s="22"/>
      <c r="AGH67" s="22"/>
      <c r="AGI67" s="22"/>
      <c r="AGJ67" s="22"/>
      <c r="AGK67" s="22"/>
      <c r="AGL67" s="22"/>
      <c r="AGM67" s="22"/>
      <c r="AGN67" s="22"/>
      <c r="AGO67" s="22"/>
      <c r="AGP67" s="22"/>
      <c r="AGQ67" s="22"/>
      <c r="AGR67" s="22"/>
      <c r="AGS67" s="22"/>
      <c r="AGT67" s="22"/>
      <c r="AGU67" s="22"/>
      <c r="AGV67" s="22"/>
      <c r="AGW67" s="22"/>
      <c r="AGX67" s="22"/>
      <c r="AGY67" s="22"/>
      <c r="AGZ67" s="22"/>
      <c r="AHA67" s="22"/>
      <c r="AHB67" s="22"/>
      <c r="AHC67" s="22"/>
      <c r="AHD67" s="22"/>
      <c r="AHE67" s="22"/>
      <c r="AHF67" s="22"/>
      <c r="AHG67" s="22"/>
      <c r="AHH67" s="22"/>
      <c r="AHI67" s="22"/>
      <c r="AHJ67" s="22"/>
      <c r="AHK67" s="22"/>
      <c r="AHL67" s="22"/>
      <c r="AHM67" s="22"/>
      <c r="AHN67" s="22"/>
      <c r="AHO67" s="22"/>
      <c r="AHP67" s="22"/>
      <c r="AHQ67" s="22"/>
      <c r="AHR67" s="22"/>
      <c r="AHS67" s="22"/>
      <c r="AHT67" s="22"/>
      <c r="AHU67" s="22"/>
      <c r="AHV67" s="22"/>
      <c r="AHW67" s="22"/>
      <c r="AHX67" s="22"/>
      <c r="AHY67" s="22"/>
      <c r="AHZ67" s="22"/>
      <c r="AIA67" s="22"/>
      <c r="AIB67" s="22"/>
      <c r="AIC67" s="22"/>
      <c r="AID67" s="22"/>
      <c r="AIE67" s="22"/>
      <c r="AIF67" s="22"/>
      <c r="AIG67" s="22"/>
      <c r="AIH67" s="22"/>
      <c r="AII67" s="22"/>
      <c r="AIJ67" s="22"/>
      <c r="AIK67" s="22"/>
      <c r="AIL67" s="22"/>
      <c r="AIM67" s="22"/>
      <c r="AIN67" s="22"/>
      <c r="AIO67" s="22"/>
      <c r="AIP67" s="22"/>
      <c r="AIQ67" s="22"/>
      <c r="AIR67" s="22"/>
      <c r="AIS67" s="22"/>
      <c r="AIT67" s="22"/>
      <c r="AIU67" s="22"/>
      <c r="AIV67" s="22"/>
      <c r="AIW67" s="22"/>
      <c r="AIX67" s="22"/>
      <c r="AIY67" s="22"/>
      <c r="AIZ67" s="22"/>
      <c r="AJA67" s="22"/>
      <c r="AJB67" s="22"/>
      <c r="AJC67" s="22"/>
      <c r="AJD67" s="22"/>
      <c r="AJE67" s="22"/>
      <c r="AJF67" s="22"/>
      <c r="AJG67" s="22"/>
      <c r="AJH67" s="22"/>
      <c r="AJI67" s="22"/>
      <c r="AJJ67" s="22"/>
      <c r="AJK67" s="22"/>
      <c r="AJL67" s="22"/>
      <c r="AJM67" s="22"/>
      <c r="AJN67" s="22"/>
      <c r="AJO67" s="22"/>
      <c r="AJP67" s="22"/>
      <c r="AJQ67" s="22"/>
      <c r="AJR67" s="22"/>
      <c r="AJS67" s="22"/>
      <c r="AJT67" s="22"/>
      <c r="AJU67" s="22"/>
      <c r="AJV67" s="22"/>
      <c r="AJW67" s="22"/>
      <c r="AJX67" s="22"/>
      <c r="AJY67" s="22"/>
      <c r="AJZ67" s="22"/>
      <c r="AKA67" s="22"/>
      <c r="AKB67" s="22"/>
      <c r="AKC67" s="22"/>
      <c r="AKD67" s="22"/>
      <c r="AKE67" s="22"/>
      <c r="AKF67" s="22"/>
      <c r="AKG67" s="22"/>
      <c r="AKH67" s="22"/>
      <c r="AKI67" s="22"/>
      <c r="AKJ67" s="22"/>
      <c r="AKK67" s="22"/>
      <c r="AKL67" s="22"/>
      <c r="AKM67" s="22"/>
      <c r="AKN67" s="22"/>
      <c r="AKO67" s="22"/>
      <c r="AKP67" s="22"/>
      <c r="AKQ67" s="22"/>
      <c r="AKR67" s="22"/>
      <c r="AKS67" s="22"/>
      <c r="AKT67" s="22"/>
      <c r="AKU67" s="22"/>
      <c r="AKV67" s="22"/>
      <c r="AKW67" s="22"/>
      <c r="AKX67" s="22"/>
      <c r="AKY67" s="22"/>
      <c r="AKZ67" s="22"/>
      <c r="ALA67" s="22"/>
      <c r="ALB67" s="22"/>
      <c r="ALC67" s="22"/>
      <c r="ALD67" s="22"/>
      <c r="ALE67" s="22"/>
      <c r="ALF67" s="22"/>
      <c r="ALG67" s="22"/>
      <c r="ALH67" s="22"/>
      <c r="ALI67" s="22"/>
      <c r="ALJ67" s="22"/>
      <c r="ALK67" s="22"/>
      <c r="ALL67" s="22"/>
      <c r="ALM67" s="22"/>
      <c r="ALN67" s="22"/>
      <c r="ALO67" s="22"/>
      <c r="ALP67" s="22"/>
      <c r="ALQ67" s="22"/>
      <c r="ALR67" s="22"/>
      <c r="ALS67" s="22"/>
      <c r="ALT67" s="22"/>
      <c r="ALU67" s="22"/>
      <c r="ALV67" s="22"/>
      <c r="ALW67" s="22"/>
      <c r="ALX67" s="22"/>
      <c r="ALY67" s="22"/>
      <c r="ALZ67" s="22"/>
      <c r="AMA67" s="22"/>
      <c r="AMB67" s="22"/>
      <c r="AMC67" s="22"/>
      <c r="AMD67" s="22"/>
      <c r="AME67" s="22"/>
      <c r="AMF67" s="22"/>
      <c r="AMG67" s="22"/>
      <c r="AMH67" s="22"/>
      <c r="AMI67" s="22"/>
      <c r="AMJ67" s="22"/>
      <c r="AMK67" s="22"/>
      <c r="AML67" s="22"/>
      <c r="AMM67" s="22"/>
      <c r="AMN67" s="22"/>
      <c r="AMO67" s="22"/>
      <c r="AMP67" s="22"/>
      <c r="AMQ67" s="22"/>
      <c r="AMR67" s="22"/>
      <c r="AMS67" s="22"/>
      <c r="AMT67" s="22"/>
      <c r="AMU67" s="22"/>
      <c r="AMV67" s="22"/>
      <c r="AMW67" s="22"/>
      <c r="AMX67" s="22"/>
      <c r="AMY67" s="22"/>
      <c r="AMZ67" s="22"/>
      <c r="ANA67" s="22"/>
      <c r="ANB67" s="22"/>
      <c r="ANC67" s="22"/>
      <c r="AND67" s="22"/>
      <c r="ANE67" s="22"/>
      <c r="ANF67" s="22"/>
      <c r="ANG67" s="22"/>
      <c r="ANH67" s="22"/>
      <c r="ANI67" s="22"/>
      <c r="ANJ67" s="22"/>
      <c r="ANK67" s="22"/>
      <c r="ANL67" s="22"/>
      <c r="ANM67" s="22"/>
      <c r="ANN67" s="22"/>
      <c r="ANO67" s="22"/>
      <c r="ANP67" s="22"/>
      <c r="ANQ67" s="22"/>
      <c r="ANR67" s="22"/>
      <c r="ANS67" s="22"/>
      <c r="ANT67" s="22"/>
      <c r="ANU67" s="22"/>
      <c r="ANV67" s="22"/>
      <c r="ANW67" s="22"/>
      <c r="ANX67" s="22"/>
      <c r="ANY67" s="22"/>
      <c r="ANZ67" s="22"/>
      <c r="AOA67" s="22"/>
      <c r="AOB67" s="22"/>
      <c r="AOC67" s="22"/>
      <c r="AOD67" s="22"/>
      <c r="AOE67" s="22"/>
      <c r="AOF67" s="22"/>
      <c r="AOG67" s="22"/>
      <c r="AOH67" s="22"/>
      <c r="AOI67" s="22"/>
      <c r="AOJ67" s="22"/>
      <c r="AOK67" s="22"/>
      <c r="AOL67" s="22"/>
      <c r="AOM67" s="22"/>
      <c r="AON67" s="22"/>
      <c r="AOO67" s="22"/>
      <c r="AOP67" s="22"/>
      <c r="AOQ67" s="22"/>
      <c r="AOR67" s="22"/>
      <c r="AOS67" s="22"/>
      <c r="AOT67" s="22"/>
      <c r="AOU67" s="22"/>
      <c r="AOV67" s="22"/>
      <c r="AOW67" s="22"/>
      <c r="AOX67" s="22"/>
      <c r="AOY67" s="22"/>
      <c r="AOZ67" s="22"/>
      <c r="APA67" s="22"/>
      <c r="APB67" s="22"/>
      <c r="APC67" s="22"/>
      <c r="APD67" s="22"/>
      <c r="APE67" s="22"/>
      <c r="APF67" s="22"/>
      <c r="APG67" s="22"/>
      <c r="APH67" s="22"/>
      <c r="API67" s="22"/>
      <c r="APJ67" s="22"/>
      <c r="APK67" s="22"/>
      <c r="APL67" s="22"/>
      <c r="APM67" s="22"/>
      <c r="APN67" s="22"/>
      <c r="APO67" s="22"/>
      <c r="APP67" s="22"/>
      <c r="APQ67" s="22"/>
      <c r="APR67" s="22"/>
      <c r="APS67" s="22"/>
      <c r="APT67" s="22"/>
      <c r="APU67" s="22"/>
      <c r="APV67" s="22"/>
      <c r="APW67" s="22"/>
      <c r="APX67" s="22"/>
      <c r="APY67" s="22"/>
      <c r="APZ67" s="22"/>
      <c r="AQA67" s="22"/>
      <c r="AQB67" s="22"/>
      <c r="AQC67" s="22"/>
      <c r="AQD67" s="22"/>
      <c r="AQE67" s="22"/>
      <c r="AQF67" s="22"/>
      <c r="AQG67" s="22"/>
      <c r="AQH67" s="22"/>
      <c r="AQI67" s="22"/>
      <c r="AQJ67" s="22"/>
      <c r="AQK67" s="22"/>
      <c r="AQL67" s="22"/>
      <c r="AQM67" s="22"/>
      <c r="AQN67" s="22"/>
      <c r="AQO67" s="22"/>
      <c r="AQP67" s="22"/>
      <c r="AQQ67" s="22"/>
      <c r="AQR67" s="22"/>
      <c r="AQS67" s="22"/>
      <c r="AQT67" s="22"/>
      <c r="AQU67" s="22"/>
      <c r="AQV67" s="22"/>
      <c r="AQW67" s="22"/>
      <c r="AQX67" s="22"/>
      <c r="AQY67" s="22"/>
      <c r="AQZ67" s="22"/>
      <c r="ARA67" s="22"/>
      <c r="ARB67" s="22"/>
      <c r="ARC67" s="22"/>
      <c r="ARD67" s="22"/>
      <c r="ARE67" s="22"/>
      <c r="ARF67" s="22"/>
      <c r="ARG67" s="22"/>
      <c r="ARH67" s="22"/>
      <c r="ARI67" s="22"/>
      <c r="ARJ67" s="22"/>
      <c r="ARK67" s="22"/>
      <c r="ARL67" s="22"/>
      <c r="ARM67" s="22"/>
      <c r="ARN67" s="22"/>
      <c r="ARO67" s="22"/>
      <c r="ARP67" s="22"/>
      <c r="ARQ67" s="22"/>
      <c r="ARR67" s="22"/>
      <c r="ARS67" s="22"/>
      <c r="ART67" s="22"/>
      <c r="ARU67" s="22"/>
      <c r="ARV67" s="22"/>
      <c r="ARW67" s="22"/>
      <c r="ARX67" s="22"/>
      <c r="ARY67" s="22"/>
      <c r="ARZ67" s="22"/>
      <c r="ASA67" s="22"/>
      <c r="ASB67" s="22"/>
      <c r="ASC67" s="22"/>
      <c r="ASD67" s="22"/>
      <c r="ASE67" s="22"/>
      <c r="ASF67" s="22"/>
      <c r="ASG67" s="22"/>
      <c r="ASH67" s="22"/>
      <c r="ASI67" s="22"/>
      <c r="ASJ67" s="22"/>
      <c r="ASK67" s="22"/>
      <c r="ASL67" s="22"/>
      <c r="ASM67" s="22"/>
      <c r="ASN67" s="22"/>
      <c r="ASO67" s="22"/>
      <c r="ASP67" s="22"/>
      <c r="ASQ67" s="22"/>
      <c r="ASR67" s="22"/>
      <c r="ASS67" s="22"/>
      <c r="AST67" s="22"/>
      <c r="ASU67" s="22"/>
      <c r="ASV67" s="22"/>
      <c r="ASW67" s="22"/>
      <c r="ASX67" s="22"/>
      <c r="ASY67" s="22"/>
      <c r="ASZ67" s="22"/>
      <c r="ATA67" s="22"/>
      <c r="ATB67" s="22"/>
      <c r="ATC67" s="22"/>
      <c r="ATD67" s="22"/>
      <c r="ATE67" s="22"/>
      <c r="ATF67" s="22"/>
      <c r="ATG67" s="22"/>
      <c r="ATH67" s="22"/>
      <c r="ATI67" s="22"/>
      <c r="ATJ67" s="22"/>
      <c r="ATK67" s="22"/>
      <c r="ATL67" s="22"/>
      <c r="ATM67" s="22"/>
      <c r="ATN67" s="22"/>
      <c r="ATO67" s="22"/>
      <c r="ATP67" s="22"/>
      <c r="ATQ67" s="22"/>
      <c r="ATR67" s="22"/>
      <c r="ATS67" s="22"/>
      <c r="ATT67" s="22"/>
      <c r="ATU67" s="22"/>
      <c r="ATV67" s="22"/>
      <c r="ATW67" s="22"/>
      <c r="ATX67" s="22"/>
      <c r="ATY67" s="22"/>
      <c r="ATZ67" s="22"/>
      <c r="AUA67" s="22"/>
      <c r="AUB67" s="22"/>
      <c r="AUC67" s="22"/>
      <c r="AUD67" s="22"/>
      <c r="AUE67" s="22"/>
      <c r="AUF67" s="22"/>
      <c r="AUG67" s="22"/>
      <c r="AUH67" s="22"/>
      <c r="AUI67" s="22"/>
      <c r="AUJ67" s="22"/>
      <c r="AUK67" s="22"/>
      <c r="AUL67" s="22"/>
      <c r="AUM67" s="22"/>
      <c r="AUN67" s="22"/>
      <c r="AUO67" s="22"/>
      <c r="AUP67" s="22"/>
      <c r="AUQ67" s="22"/>
      <c r="AUR67" s="22"/>
      <c r="AUS67" s="22"/>
      <c r="AUT67" s="22"/>
      <c r="AUU67" s="22"/>
      <c r="AUV67" s="22"/>
      <c r="AUW67" s="22"/>
      <c r="AUX67" s="22"/>
      <c r="AUY67" s="22"/>
      <c r="AUZ67" s="22"/>
      <c r="AVA67" s="22"/>
      <c r="AVB67" s="22"/>
      <c r="AVC67" s="22"/>
      <c r="AVD67" s="22"/>
      <c r="AVE67" s="22"/>
      <c r="AVF67" s="22"/>
      <c r="AVG67" s="22"/>
      <c r="AVH67" s="22"/>
      <c r="AVI67" s="22"/>
      <c r="AVJ67" s="22"/>
      <c r="AVK67" s="22"/>
      <c r="AVL67" s="22"/>
      <c r="AVM67" s="22"/>
      <c r="AVN67" s="22"/>
      <c r="AVO67" s="22"/>
      <c r="AVP67" s="22"/>
      <c r="AVQ67" s="22"/>
      <c r="AVR67" s="22"/>
      <c r="AVS67" s="22"/>
      <c r="AVT67" s="22"/>
      <c r="AVU67" s="22"/>
      <c r="AVV67" s="22"/>
      <c r="AVW67" s="22"/>
      <c r="AVX67" s="22"/>
      <c r="AVY67" s="22"/>
      <c r="AVZ67" s="22"/>
      <c r="AWA67" s="22"/>
      <c r="AWB67" s="22"/>
      <c r="AWC67" s="22"/>
      <c r="AWD67" s="22"/>
      <c r="AWE67" s="22"/>
      <c r="AWF67" s="22"/>
      <c r="AWG67" s="22"/>
      <c r="AWH67" s="22"/>
      <c r="AWI67" s="22"/>
      <c r="AWJ67" s="22"/>
      <c r="AWK67" s="22"/>
      <c r="AWL67" s="22"/>
      <c r="AWM67" s="22"/>
      <c r="AWN67" s="22"/>
      <c r="AWO67" s="22"/>
      <c r="AWP67" s="22"/>
      <c r="AWQ67" s="22"/>
      <c r="AWR67" s="22"/>
      <c r="AWS67" s="22"/>
      <c r="AWT67" s="22"/>
      <c r="AWU67" s="22"/>
      <c r="AWV67" s="22"/>
      <c r="AWW67" s="22"/>
      <c r="AWX67" s="22"/>
      <c r="AWY67" s="22"/>
      <c r="AWZ67" s="22"/>
      <c r="AXA67" s="22"/>
      <c r="AXB67" s="22"/>
      <c r="AXC67" s="22"/>
      <c r="AXD67" s="22"/>
      <c r="AXE67" s="22"/>
      <c r="AXF67" s="22"/>
      <c r="AXG67" s="22"/>
      <c r="AXH67" s="22"/>
      <c r="AXI67" s="22"/>
      <c r="AXJ67" s="22"/>
      <c r="AXK67" s="22"/>
      <c r="AXL67" s="22"/>
      <c r="AXM67" s="22"/>
      <c r="AXN67" s="22"/>
      <c r="AXO67" s="22"/>
      <c r="AXP67" s="22"/>
      <c r="AXQ67" s="22"/>
      <c r="AXR67" s="22"/>
      <c r="AXS67" s="22"/>
      <c r="AXT67" s="22"/>
      <c r="AXU67" s="22"/>
      <c r="AXV67" s="22"/>
      <c r="AXW67" s="22"/>
      <c r="AXX67" s="22"/>
      <c r="AXY67" s="22"/>
      <c r="AXZ67" s="22"/>
      <c r="AYA67" s="22"/>
      <c r="AYB67" s="22"/>
      <c r="AYC67" s="22"/>
      <c r="AYD67" s="22"/>
      <c r="AYE67" s="22"/>
      <c r="AYF67" s="22"/>
      <c r="AYG67" s="22"/>
      <c r="AYH67" s="22"/>
      <c r="AYI67" s="22"/>
      <c r="AYJ67" s="22"/>
      <c r="AYK67" s="22"/>
      <c r="AYL67" s="22"/>
      <c r="AYM67" s="22"/>
      <c r="AYN67" s="22"/>
      <c r="AYO67" s="22"/>
      <c r="AYP67" s="22"/>
      <c r="AYQ67" s="22"/>
      <c r="AYR67" s="22"/>
      <c r="AYS67" s="22"/>
      <c r="AYT67" s="22"/>
      <c r="AYU67" s="22"/>
      <c r="AYV67" s="22"/>
      <c r="AYW67" s="22"/>
      <c r="AYX67" s="22"/>
      <c r="AYY67" s="22"/>
      <c r="AYZ67" s="22"/>
      <c r="AZA67" s="22"/>
      <c r="AZB67" s="22"/>
      <c r="AZC67" s="22"/>
      <c r="AZD67" s="22"/>
      <c r="AZE67" s="22"/>
      <c r="AZF67" s="22"/>
      <c r="AZG67" s="22"/>
      <c r="AZH67" s="22"/>
      <c r="AZI67" s="22"/>
      <c r="AZJ67" s="22"/>
      <c r="AZK67" s="22"/>
      <c r="AZL67" s="22"/>
      <c r="AZM67" s="22"/>
      <c r="AZN67" s="22"/>
      <c r="AZO67" s="22"/>
      <c r="AZP67" s="22"/>
      <c r="AZQ67" s="22"/>
      <c r="AZR67" s="22"/>
      <c r="AZS67" s="22"/>
      <c r="AZT67" s="22"/>
      <c r="AZU67" s="22"/>
      <c r="AZV67" s="22"/>
      <c r="AZW67" s="22"/>
      <c r="AZX67" s="22"/>
      <c r="AZY67" s="22"/>
      <c r="AZZ67" s="22"/>
      <c r="BAA67" s="22"/>
      <c r="BAB67" s="22"/>
      <c r="BAC67" s="22"/>
      <c r="BAD67" s="22"/>
      <c r="BAE67" s="22"/>
      <c r="BAF67" s="22"/>
      <c r="BAG67" s="22"/>
      <c r="BAH67" s="22"/>
      <c r="BAI67" s="22"/>
      <c r="BAJ67" s="22"/>
      <c r="BAK67" s="22"/>
      <c r="BAL67" s="22"/>
      <c r="BAM67" s="22"/>
      <c r="BAN67" s="22"/>
      <c r="BAO67" s="22"/>
      <c r="BAP67" s="22"/>
      <c r="BAQ67" s="22"/>
      <c r="BAR67" s="22"/>
      <c r="BAS67" s="22"/>
      <c r="BAT67" s="22"/>
      <c r="BAU67" s="22"/>
      <c r="BAV67" s="22"/>
      <c r="BAW67" s="22"/>
      <c r="BAX67" s="22"/>
      <c r="BAY67" s="22"/>
      <c r="BAZ67" s="22"/>
      <c r="BBA67" s="22"/>
      <c r="BBB67" s="22"/>
      <c r="BBC67" s="22"/>
      <c r="BBD67" s="22"/>
      <c r="BBE67" s="22"/>
      <c r="BBF67" s="22"/>
      <c r="BBG67" s="22"/>
      <c r="BBH67" s="22"/>
      <c r="BBI67" s="22"/>
      <c r="BBJ67" s="22"/>
      <c r="BBK67" s="22"/>
      <c r="BBL67" s="22"/>
      <c r="BBM67" s="22"/>
      <c r="BBN67" s="22"/>
      <c r="BBO67" s="22"/>
      <c r="BBP67" s="22"/>
      <c r="BBQ67" s="22"/>
      <c r="BBR67" s="22"/>
      <c r="BBS67" s="22"/>
      <c r="BBT67" s="22"/>
      <c r="BBU67" s="22"/>
      <c r="BBV67" s="22"/>
      <c r="BBW67" s="22"/>
      <c r="BBX67" s="22"/>
      <c r="BBY67" s="22"/>
      <c r="BBZ67" s="22"/>
      <c r="BCA67" s="22"/>
      <c r="BCB67" s="22"/>
      <c r="BCC67" s="22"/>
      <c r="BCD67" s="22"/>
      <c r="BCE67" s="22"/>
      <c r="BCF67" s="22"/>
      <c r="BCG67" s="22"/>
      <c r="BCH67" s="22"/>
      <c r="BCI67" s="22"/>
      <c r="BCJ67" s="22"/>
      <c r="BCK67" s="22"/>
      <c r="BCL67" s="22"/>
      <c r="BCM67" s="22"/>
      <c r="BCN67" s="22"/>
      <c r="BCO67" s="22"/>
      <c r="BCP67" s="22"/>
      <c r="BCQ67" s="22"/>
      <c r="BCR67" s="22"/>
      <c r="BCS67" s="22"/>
      <c r="BCT67" s="22"/>
      <c r="BCU67" s="22"/>
      <c r="BCV67" s="22"/>
      <c r="BCW67" s="22"/>
      <c r="BCX67" s="22"/>
      <c r="BCY67" s="22"/>
      <c r="BCZ67" s="22"/>
      <c r="BDA67" s="22"/>
      <c r="BDB67" s="22"/>
      <c r="BDC67" s="22"/>
      <c r="BDD67" s="22"/>
      <c r="BDE67" s="22"/>
      <c r="BDF67" s="22"/>
      <c r="BDG67" s="22"/>
      <c r="BDH67" s="22"/>
      <c r="BDI67" s="22"/>
      <c r="BDJ67" s="22"/>
      <c r="BDK67" s="22"/>
      <c r="BDL67" s="22"/>
      <c r="BDM67" s="22"/>
      <c r="BDN67" s="22"/>
      <c r="BDO67" s="22"/>
      <c r="BDP67" s="22"/>
      <c r="BDQ67" s="22"/>
      <c r="BDR67" s="22"/>
      <c r="BDS67" s="22"/>
      <c r="BDT67" s="22"/>
      <c r="BDU67" s="22"/>
      <c r="BDV67" s="22"/>
      <c r="BDW67" s="22"/>
      <c r="BDX67" s="22"/>
      <c r="BDY67" s="22"/>
      <c r="BDZ67" s="22"/>
      <c r="BEA67" s="22"/>
      <c r="BEB67" s="22"/>
      <c r="BEC67" s="22"/>
      <c r="BED67" s="22"/>
      <c r="BEE67" s="22"/>
      <c r="BEF67" s="22"/>
      <c r="BEG67" s="22"/>
      <c r="BEH67" s="22"/>
      <c r="BEI67" s="22"/>
      <c r="BEJ67" s="22"/>
      <c r="BEK67" s="22"/>
      <c r="BEL67" s="22"/>
      <c r="BEM67" s="22"/>
      <c r="BEN67" s="22"/>
      <c r="BEO67" s="22"/>
      <c r="BEP67" s="22"/>
      <c r="BEQ67" s="22"/>
      <c r="BER67" s="22"/>
      <c r="BES67" s="22"/>
      <c r="BET67" s="22"/>
      <c r="BEU67" s="22"/>
      <c r="BEV67" s="22"/>
      <c r="BEW67" s="22"/>
      <c r="BEX67" s="22"/>
      <c r="BEY67" s="22"/>
      <c r="BEZ67" s="22"/>
      <c r="BFA67" s="22"/>
      <c r="BFB67" s="22"/>
      <c r="BFC67" s="22"/>
      <c r="BFD67" s="22"/>
      <c r="BFE67" s="22"/>
      <c r="BFF67" s="22"/>
      <c r="BFG67" s="22"/>
      <c r="BFH67" s="22"/>
      <c r="BFI67" s="22"/>
      <c r="BFJ67" s="22"/>
      <c r="BFK67" s="22"/>
      <c r="BFL67" s="22"/>
      <c r="BFM67" s="22"/>
      <c r="BFN67" s="22"/>
      <c r="BFO67" s="22"/>
      <c r="BFP67" s="22"/>
      <c r="BFQ67" s="22"/>
      <c r="BFR67" s="22"/>
      <c r="BFS67" s="22"/>
      <c r="BFT67" s="22"/>
      <c r="BFU67" s="22"/>
      <c r="BFV67" s="22"/>
      <c r="BFW67" s="22"/>
      <c r="BFX67" s="22"/>
      <c r="BFY67" s="22"/>
      <c r="BFZ67" s="22"/>
      <c r="BGA67" s="22"/>
      <c r="BGB67" s="22"/>
      <c r="BGC67" s="22"/>
      <c r="BGD67" s="22"/>
      <c r="BGE67" s="22"/>
      <c r="BGF67" s="22"/>
      <c r="BGG67" s="22"/>
      <c r="BGH67" s="22"/>
      <c r="BGI67" s="22"/>
      <c r="BGJ67" s="22"/>
      <c r="BGK67" s="22"/>
      <c r="BGL67" s="22"/>
      <c r="BGM67" s="22"/>
      <c r="BGN67" s="22"/>
      <c r="BGO67" s="22"/>
      <c r="BGP67" s="22"/>
      <c r="BGQ67" s="22"/>
      <c r="BGR67" s="22"/>
      <c r="BGS67" s="22"/>
      <c r="BGT67" s="22"/>
      <c r="BGU67" s="22"/>
      <c r="BGV67" s="22"/>
      <c r="BGW67" s="22"/>
      <c r="BGX67" s="22"/>
      <c r="BGY67" s="22"/>
      <c r="BGZ67" s="22"/>
      <c r="BHA67" s="22"/>
      <c r="BHB67" s="22"/>
      <c r="BHC67" s="22"/>
      <c r="BHD67" s="22"/>
      <c r="BHE67" s="22"/>
      <c r="BHF67" s="22"/>
      <c r="BHG67" s="22"/>
      <c r="BHH67" s="22"/>
      <c r="BHI67" s="22"/>
      <c r="BHJ67" s="22"/>
      <c r="BHK67" s="22"/>
      <c r="BHL67" s="22"/>
      <c r="BHM67" s="22"/>
      <c r="BHN67" s="22"/>
      <c r="BHO67" s="22"/>
      <c r="BHP67" s="22"/>
      <c r="BHQ67" s="22"/>
      <c r="BHR67" s="22"/>
      <c r="BHS67" s="22"/>
      <c r="BHT67" s="22"/>
      <c r="BHU67" s="22"/>
      <c r="BHV67" s="22"/>
      <c r="BHW67" s="22"/>
      <c r="BHX67" s="22"/>
      <c r="BHY67" s="22"/>
      <c r="BHZ67" s="22"/>
      <c r="BIA67" s="22"/>
      <c r="BIB67" s="22"/>
      <c r="BIC67" s="22"/>
      <c r="BID67" s="22"/>
      <c r="BIE67" s="22"/>
      <c r="BIF67" s="22"/>
      <c r="BIG67" s="22"/>
      <c r="BIH67" s="22"/>
      <c r="BII67" s="22"/>
      <c r="BIJ67" s="22"/>
      <c r="BIK67" s="22"/>
      <c r="BIL67" s="22"/>
      <c r="BIM67" s="22"/>
      <c r="BIN67" s="22"/>
      <c r="BIO67" s="22"/>
      <c r="BIP67" s="22"/>
      <c r="BIQ67" s="22"/>
      <c r="BIR67" s="22"/>
      <c r="BIS67" s="22"/>
      <c r="BIT67" s="22"/>
      <c r="BIU67" s="22"/>
      <c r="BIV67" s="22"/>
      <c r="BIW67" s="22"/>
      <c r="BIX67" s="22"/>
      <c r="BIY67" s="22"/>
      <c r="BIZ67" s="22"/>
      <c r="BJA67" s="22"/>
      <c r="BJB67" s="22"/>
      <c r="BJC67" s="22"/>
      <c r="BJD67" s="22"/>
      <c r="BJE67" s="22"/>
      <c r="BJF67" s="22"/>
      <c r="BJG67" s="22"/>
      <c r="BJH67" s="22"/>
      <c r="BJI67" s="22"/>
      <c r="BJJ67" s="22"/>
      <c r="BJK67" s="22"/>
      <c r="BJL67" s="22"/>
      <c r="BJM67" s="22"/>
      <c r="BJN67" s="22"/>
      <c r="BJO67" s="22"/>
      <c r="BJP67" s="22"/>
      <c r="BJQ67" s="22"/>
      <c r="BJR67" s="22"/>
      <c r="BJS67" s="22"/>
      <c r="BJT67" s="22"/>
      <c r="BJU67" s="22"/>
      <c r="BJV67" s="22"/>
      <c r="BJW67" s="22"/>
      <c r="BJX67" s="22"/>
      <c r="BJY67" s="22"/>
      <c r="BJZ67" s="22"/>
      <c r="BKA67" s="22"/>
      <c r="BKB67" s="22"/>
      <c r="BKC67" s="22"/>
      <c r="BKD67" s="22"/>
      <c r="BKE67" s="22"/>
      <c r="BKF67" s="22"/>
      <c r="BKG67" s="22"/>
      <c r="BKH67" s="22"/>
      <c r="BKI67" s="22"/>
      <c r="BKJ67" s="22"/>
      <c r="BKK67" s="22"/>
      <c r="BKL67" s="22"/>
      <c r="BKM67" s="22"/>
      <c r="BKN67" s="22"/>
      <c r="BKO67" s="22"/>
      <c r="BKP67" s="22"/>
      <c r="BKQ67" s="22"/>
      <c r="BKR67" s="22"/>
      <c r="BKS67" s="22"/>
      <c r="BKT67" s="22"/>
      <c r="BKU67" s="22"/>
      <c r="BKV67" s="22"/>
      <c r="BKW67" s="22"/>
      <c r="BKX67" s="22"/>
      <c r="BKY67" s="22"/>
      <c r="BKZ67" s="22"/>
      <c r="BLA67" s="22"/>
      <c r="BLB67" s="22"/>
      <c r="BLC67" s="22"/>
      <c r="BLD67" s="22"/>
      <c r="BLE67" s="22"/>
      <c r="BLF67" s="22"/>
      <c r="BLG67" s="22"/>
      <c r="BLH67" s="22"/>
      <c r="BLI67" s="22"/>
      <c r="BLJ67" s="22"/>
      <c r="BLK67" s="22"/>
      <c r="BLL67" s="22"/>
      <c r="BLM67" s="22"/>
      <c r="BLN67" s="22"/>
      <c r="BLO67" s="22"/>
      <c r="BLP67" s="22"/>
      <c r="BLQ67" s="22"/>
      <c r="BLR67" s="22"/>
      <c r="BLS67" s="22"/>
      <c r="BLT67" s="22"/>
      <c r="BLU67" s="22"/>
      <c r="BLV67" s="22"/>
      <c r="BLW67" s="22"/>
      <c r="BLX67" s="22"/>
      <c r="BLY67" s="22"/>
      <c r="BLZ67" s="22"/>
      <c r="BMA67" s="22"/>
      <c r="BMB67" s="22"/>
      <c r="BMC67" s="22"/>
      <c r="BMD67" s="22"/>
      <c r="BME67" s="22"/>
      <c r="BMF67" s="22"/>
      <c r="BMG67" s="22"/>
      <c r="BMH67" s="22"/>
      <c r="BMI67" s="22"/>
      <c r="BMJ67" s="22"/>
      <c r="BMK67" s="22"/>
      <c r="BML67" s="22"/>
      <c r="BMM67" s="22"/>
      <c r="BMN67" s="22"/>
      <c r="BMO67" s="22"/>
      <c r="BMP67" s="22"/>
      <c r="BMQ67" s="22"/>
      <c r="BMR67" s="22"/>
      <c r="BMS67" s="22"/>
      <c r="BMT67" s="22"/>
      <c r="BMU67" s="22"/>
      <c r="BMV67" s="22"/>
      <c r="BMW67" s="22"/>
      <c r="BMX67" s="22"/>
      <c r="BMY67" s="22"/>
      <c r="BMZ67" s="22"/>
      <c r="BNA67" s="22"/>
      <c r="BNB67" s="22"/>
      <c r="BNC67" s="22"/>
      <c r="BND67" s="22"/>
      <c r="BNE67" s="22"/>
      <c r="BNF67" s="22"/>
      <c r="BNG67" s="22"/>
      <c r="BNH67" s="22"/>
      <c r="BNI67" s="22"/>
      <c r="BNJ67" s="22"/>
      <c r="BNK67" s="22"/>
      <c r="BNL67" s="22"/>
      <c r="BNM67" s="22"/>
      <c r="BNN67" s="22"/>
      <c r="BNO67" s="22"/>
      <c r="BNP67" s="22"/>
      <c r="BNQ67" s="22"/>
      <c r="BNR67" s="22"/>
      <c r="BNS67" s="22"/>
      <c r="BNT67" s="22"/>
      <c r="BNU67" s="22"/>
      <c r="BNV67" s="22"/>
      <c r="BNW67" s="22"/>
      <c r="BNX67" s="22"/>
      <c r="BNY67" s="22"/>
      <c r="BNZ67" s="22"/>
      <c r="BOA67" s="22"/>
      <c r="BOB67" s="22"/>
      <c r="BOC67" s="22"/>
      <c r="BOD67" s="22"/>
      <c r="BOE67" s="22"/>
      <c r="BOF67" s="22"/>
      <c r="BOG67" s="22"/>
      <c r="BOH67" s="22"/>
      <c r="BOI67" s="22"/>
      <c r="BOJ67" s="22"/>
      <c r="BOK67" s="22"/>
      <c r="BOL67" s="22"/>
      <c r="BOM67" s="22"/>
      <c r="BON67" s="22"/>
      <c r="BOO67" s="22"/>
      <c r="BOP67" s="22"/>
      <c r="BOQ67" s="22"/>
      <c r="BOR67" s="22"/>
      <c r="BOS67" s="22"/>
      <c r="BOT67" s="22"/>
      <c r="BOU67" s="22"/>
      <c r="BOV67" s="22"/>
      <c r="BOW67" s="22"/>
      <c r="BOX67" s="22"/>
      <c r="BOY67" s="22"/>
      <c r="BOZ67" s="22"/>
      <c r="BPA67" s="22"/>
      <c r="BPB67" s="22"/>
      <c r="BPC67" s="22"/>
      <c r="BPD67" s="22"/>
      <c r="BPE67" s="22"/>
      <c r="BPF67" s="22"/>
      <c r="BPG67" s="22"/>
      <c r="BPH67" s="22"/>
      <c r="BPI67" s="22"/>
      <c r="BPJ67" s="22"/>
      <c r="BPK67" s="22"/>
      <c r="BPL67" s="22"/>
      <c r="BPM67" s="22"/>
      <c r="BPN67" s="22"/>
      <c r="BPO67" s="22"/>
      <c r="BPP67" s="22"/>
      <c r="BPQ67" s="22"/>
      <c r="BPR67" s="22"/>
      <c r="BPS67" s="22"/>
      <c r="BPT67" s="22"/>
      <c r="BPU67" s="22"/>
      <c r="BPV67" s="22"/>
      <c r="BPW67" s="22"/>
      <c r="BPX67" s="22"/>
      <c r="BPY67" s="22"/>
      <c r="BPZ67" s="22"/>
      <c r="BQA67" s="22"/>
      <c r="BQB67" s="22"/>
      <c r="BQC67" s="22"/>
      <c r="BQD67" s="22"/>
      <c r="BQE67" s="22"/>
      <c r="BQF67" s="22"/>
      <c r="BQG67" s="22"/>
      <c r="BQH67" s="22"/>
      <c r="BQI67" s="22"/>
      <c r="BQJ67" s="22"/>
      <c r="BQK67" s="22"/>
      <c r="BQL67" s="22"/>
      <c r="BQM67" s="22"/>
      <c r="BQN67" s="22"/>
      <c r="BQO67" s="22"/>
      <c r="BQP67" s="22"/>
      <c r="BQQ67" s="22"/>
      <c r="BQR67" s="22"/>
      <c r="BQS67" s="22"/>
      <c r="BQT67" s="22"/>
      <c r="BQU67" s="22"/>
      <c r="BQV67" s="22"/>
      <c r="BQW67" s="22"/>
      <c r="BQX67" s="22"/>
      <c r="BQY67" s="22"/>
      <c r="BQZ67" s="22"/>
      <c r="BRA67" s="22"/>
      <c r="BRB67" s="22"/>
      <c r="BRC67" s="22"/>
      <c r="BRD67" s="22"/>
      <c r="BRE67" s="22"/>
      <c r="BRF67" s="22"/>
      <c r="BRG67" s="22"/>
      <c r="BRH67" s="22"/>
      <c r="BRI67" s="22"/>
      <c r="BRJ67" s="22"/>
      <c r="BRK67" s="22"/>
      <c r="BRL67" s="22"/>
      <c r="BRM67" s="22"/>
      <c r="BRN67" s="22"/>
      <c r="BRO67" s="22"/>
      <c r="BRP67" s="22"/>
      <c r="BRQ67" s="22"/>
      <c r="BRR67" s="22"/>
      <c r="BRS67" s="22"/>
      <c r="BRT67" s="22"/>
      <c r="BRU67" s="22"/>
      <c r="BRV67" s="22"/>
      <c r="BRW67" s="22"/>
      <c r="BRX67" s="22"/>
      <c r="BRY67" s="22"/>
      <c r="BRZ67" s="22"/>
      <c r="BSA67" s="22"/>
      <c r="BSB67" s="22"/>
      <c r="BSC67" s="22"/>
      <c r="BSD67" s="22"/>
      <c r="BSE67" s="22"/>
      <c r="BSF67" s="22"/>
      <c r="BSG67" s="22"/>
      <c r="BSH67" s="22"/>
      <c r="BSI67" s="22"/>
      <c r="BSJ67" s="22"/>
      <c r="BSK67" s="22"/>
      <c r="BSL67" s="22"/>
      <c r="BSM67" s="22"/>
      <c r="BSN67" s="22"/>
      <c r="BSO67" s="22"/>
      <c r="BSP67" s="22"/>
      <c r="BSQ67" s="22"/>
      <c r="BSR67" s="22"/>
      <c r="BSS67" s="22"/>
      <c r="BST67" s="22"/>
      <c r="BSU67" s="22"/>
      <c r="BSV67" s="22"/>
      <c r="BSW67" s="22"/>
      <c r="BSX67" s="22"/>
      <c r="BSY67" s="22"/>
      <c r="BSZ67" s="22"/>
      <c r="BTA67" s="22"/>
      <c r="BTB67" s="22"/>
      <c r="BTC67" s="22"/>
      <c r="BTD67" s="22"/>
      <c r="BTE67" s="22"/>
      <c r="BTF67" s="22"/>
      <c r="BTG67" s="22"/>
      <c r="BTH67" s="22"/>
      <c r="BTI67" s="22"/>
      <c r="BTJ67" s="22"/>
      <c r="BTK67" s="22"/>
      <c r="BTL67" s="22"/>
      <c r="BTM67" s="22"/>
      <c r="BTN67" s="22"/>
      <c r="BTO67" s="22"/>
      <c r="BTP67" s="22"/>
      <c r="BTQ67" s="22"/>
      <c r="BTR67" s="22"/>
      <c r="BTS67" s="22"/>
      <c r="BTT67" s="22"/>
      <c r="BTU67" s="22"/>
      <c r="BTV67" s="22"/>
      <c r="BTW67" s="22"/>
      <c r="BTX67" s="22"/>
      <c r="BTY67" s="22"/>
      <c r="BTZ67" s="22"/>
      <c r="BUA67" s="22"/>
      <c r="BUB67" s="22"/>
      <c r="BUC67" s="22"/>
      <c r="BUD67" s="22"/>
      <c r="BUE67" s="22"/>
      <c r="BUF67" s="22"/>
      <c r="BUG67" s="22"/>
      <c r="BUH67" s="22"/>
      <c r="BUI67" s="22"/>
      <c r="BUJ67" s="22"/>
      <c r="BUK67" s="22"/>
      <c r="BUL67" s="22"/>
      <c r="BUM67" s="22"/>
      <c r="BUN67" s="22"/>
      <c r="BUO67" s="22"/>
      <c r="BUP67" s="22"/>
      <c r="BUQ67" s="22"/>
      <c r="BUR67" s="22"/>
      <c r="BUS67" s="22"/>
      <c r="BUT67" s="22"/>
      <c r="BUU67" s="22"/>
      <c r="BUV67" s="22"/>
      <c r="BUW67" s="22"/>
      <c r="BUX67" s="22"/>
      <c r="BUY67" s="22"/>
      <c r="BUZ67" s="22"/>
      <c r="BVA67" s="22"/>
      <c r="BVB67" s="22"/>
      <c r="BVC67" s="22"/>
      <c r="BVD67" s="22"/>
      <c r="BVE67" s="22"/>
      <c r="BVF67" s="22"/>
      <c r="BVG67" s="22"/>
      <c r="BVH67" s="22"/>
      <c r="BVI67" s="22"/>
      <c r="BVJ67" s="22"/>
      <c r="BVK67" s="22"/>
      <c r="BVL67" s="22"/>
      <c r="BVM67" s="22"/>
      <c r="BVN67" s="22"/>
      <c r="BVO67" s="22"/>
      <c r="BVP67" s="22"/>
      <c r="BVQ67" s="22"/>
      <c r="BVR67" s="22"/>
      <c r="BVS67" s="22"/>
      <c r="BVT67" s="22"/>
      <c r="BVU67" s="22"/>
      <c r="BVV67" s="22"/>
      <c r="BVW67" s="22"/>
      <c r="BVX67" s="22"/>
      <c r="BVY67" s="22"/>
      <c r="BVZ67" s="22"/>
      <c r="BWA67" s="22"/>
      <c r="BWB67" s="22"/>
      <c r="BWC67" s="22"/>
      <c r="BWD67" s="22"/>
      <c r="BWE67" s="22"/>
      <c r="BWF67" s="22"/>
      <c r="BWG67" s="22"/>
      <c r="BWH67" s="22"/>
      <c r="BWI67" s="22"/>
      <c r="BWJ67" s="22"/>
      <c r="BWK67" s="22"/>
      <c r="BWL67" s="22"/>
      <c r="BWM67" s="22"/>
      <c r="BWN67" s="22"/>
      <c r="BWO67" s="22"/>
      <c r="BWP67" s="22"/>
      <c r="BWQ67" s="22"/>
      <c r="BWR67" s="22"/>
      <c r="BWS67" s="22"/>
      <c r="BWT67" s="22"/>
      <c r="BWU67" s="22"/>
      <c r="BWV67" s="22"/>
      <c r="BWW67" s="22"/>
      <c r="BWX67" s="22"/>
      <c r="BWY67" s="22"/>
      <c r="BWZ67" s="22"/>
      <c r="BXA67" s="22"/>
      <c r="BXB67" s="22"/>
      <c r="BXC67" s="22"/>
      <c r="BXD67" s="22"/>
      <c r="BXE67" s="22"/>
      <c r="BXF67" s="22"/>
      <c r="BXG67" s="22"/>
      <c r="BXH67" s="22"/>
      <c r="BXI67" s="22"/>
      <c r="BXJ67" s="22"/>
      <c r="BXK67" s="22"/>
      <c r="BXL67" s="22"/>
      <c r="BXM67" s="22"/>
      <c r="BXN67" s="22"/>
      <c r="BXO67" s="22"/>
      <c r="BXP67" s="22"/>
      <c r="BXQ67" s="22"/>
      <c r="BXR67" s="22"/>
      <c r="BXS67" s="22"/>
      <c r="BXT67" s="22"/>
      <c r="BXU67" s="22"/>
      <c r="BXV67" s="22"/>
      <c r="BXW67" s="22"/>
      <c r="BXX67" s="22"/>
      <c r="BXY67" s="22"/>
      <c r="BXZ67" s="22"/>
      <c r="BYA67" s="22"/>
      <c r="BYB67" s="22"/>
      <c r="BYC67" s="22"/>
      <c r="BYD67" s="22"/>
      <c r="BYE67" s="22"/>
      <c r="BYF67" s="22"/>
      <c r="BYG67" s="22"/>
      <c r="BYH67" s="22"/>
      <c r="BYI67" s="22"/>
      <c r="BYJ67" s="22"/>
      <c r="BYK67" s="22"/>
      <c r="BYL67" s="22"/>
      <c r="BYM67" s="22"/>
      <c r="BYN67" s="22"/>
      <c r="BYO67" s="22"/>
      <c r="BYP67" s="22"/>
      <c r="BYQ67" s="22"/>
      <c r="BYR67" s="22"/>
      <c r="BYS67" s="22"/>
      <c r="BYT67" s="22"/>
      <c r="BYU67" s="22"/>
      <c r="BYV67" s="22"/>
      <c r="BYW67" s="22"/>
      <c r="BYX67" s="22"/>
      <c r="BYY67" s="22"/>
      <c r="BYZ67" s="22"/>
      <c r="BZA67" s="22"/>
      <c r="BZB67" s="22"/>
      <c r="BZC67" s="22"/>
      <c r="BZD67" s="22"/>
      <c r="BZE67" s="22"/>
      <c r="BZF67" s="22"/>
      <c r="BZG67" s="22"/>
      <c r="BZH67" s="22"/>
      <c r="BZI67" s="22"/>
      <c r="BZJ67" s="22"/>
      <c r="BZK67" s="22"/>
      <c r="BZL67" s="22"/>
      <c r="BZM67" s="22"/>
      <c r="BZN67" s="22"/>
      <c r="BZO67" s="22"/>
      <c r="BZP67" s="22"/>
      <c r="BZQ67" s="22"/>
      <c r="BZR67" s="22"/>
      <c r="BZS67" s="22"/>
      <c r="BZT67" s="22"/>
      <c r="BZU67" s="22"/>
      <c r="BZV67" s="22"/>
      <c r="BZW67" s="22"/>
      <c r="BZX67" s="22"/>
      <c r="BZY67" s="22"/>
      <c r="BZZ67" s="22"/>
      <c r="CAA67" s="22"/>
      <c r="CAB67" s="22"/>
      <c r="CAC67" s="22"/>
      <c r="CAD67" s="22"/>
      <c r="CAE67" s="22"/>
      <c r="CAF67" s="22"/>
      <c r="CAG67" s="22"/>
      <c r="CAH67" s="22"/>
      <c r="CAI67" s="22"/>
      <c r="CAJ67" s="22"/>
      <c r="CAK67" s="22"/>
      <c r="CAL67" s="22"/>
      <c r="CAM67" s="22"/>
      <c r="CAN67" s="22"/>
      <c r="CAO67" s="22"/>
      <c r="CAP67" s="22"/>
      <c r="CAQ67" s="22"/>
      <c r="CAR67" s="22"/>
      <c r="CAS67" s="22"/>
      <c r="CAT67" s="22"/>
      <c r="CAU67" s="22"/>
      <c r="CAV67" s="22"/>
      <c r="CAW67" s="22"/>
      <c r="CAX67" s="22"/>
      <c r="CAY67" s="22"/>
      <c r="CAZ67" s="22"/>
      <c r="CBA67" s="22"/>
      <c r="CBB67" s="22"/>
      <c r="CBC67" s="22"/>
      <c r="CBD67" s="22"/>
      <c r="CBE67" s="22"/>
      <c r="CBF67" s="22"/>
      <c r="CBG67" s="22"/>
      <c r="CBH67" s="22"/>
      <c r="CBI67" s="22"/>
      <c r="CBJ67" s="22"/>
      <c r="CBK67" s="22"/>
      <c r="CBL67" s="22"/>
      <c r="CBM67" s="22"/>
      <c r="CBN67" s="22"/>
      <c r="CBO67" s="22"/>
      <c r="CBP67" s="22"/>
      <c r="CBQ67" s="22"/>
      <c r="CBR67" s="22"/>
      <c r="CBS67" s="22"/>
      <c r="CBT67" s="22"/>
      <c r="CBU67" s="22"/>
      <c r="CBV67" s="22"/>
      <c r="CBW67" s="22"/>
      <c r="CBX67" s="22"/>
      <c r="CBY67" s="22"/>
      <c r="CBZ67" s="22"/>
      <c r="CCA67" s="22"/>
      <c r="CCB67" s="22"/>
      <c r="CCC67" s="22"/>
      <c r="CCD67" s="22"/>
      <c r="CCE67" s="22"/>
      <c r="CCF67" s="22"/>
      <c r="CCG67" s="22"/>
      <c r="CCH67" s="22"/>
      <c r="CCI67" s="22"/>
      <c r="CCJ67" s="22"/>
      <c r="CCK67" s="22"/>
      <c r="CCL67" s="22"/>
      <c r="CCM67" s="22"/>
      <c r="CCN67" s="22"/>
      <c r="CCO67" s="22"/>
      <c r="CCP67" s="22"/>
      <c r="CCQ67" s="22"/>
      <c r="CCR67" s="22"/>
      <c r="CCS67" s="22"/>
      <c r="CCT67" s="22"/>
      <c r="CCU67" s="22"/>
      <c r="CCV67" s="22"/>
      <c r="CCW67" s="22"/>
      <c r="CCX67" s="22"/>
      <c r="CCY67" s="22"/>
      <c r="CCZ67" s="22"/>
      <c r="CDA67" s="22"/>
      <c r="CDB67" s="22"/>
      <c r="CDC67" s="22"/>
      <c r="CDD67" s="22"/>
      <c r="CDE67" s="22"/>
      <c r="CDF67" s="22"/>
      <c r="CDG67" s="22"/>
      <c r="CDH67" s="22"/>
      <c r="CDI67" s="22"/>
      <c r="CDJ67" s="22"/>
      <c r="CDK67" s="22"/>
      <c r="CDL67" s="22"/>
      <c r="CDM67" s="22"/>
      <c r="CDN67" s="22"/>
      <c r="CDO67" s="22"/>
      <c r="CDP67" s="22"/>
      <c r="CDQ67" s="22"/>
      <c r="CDR67" s="22"/>
      <c r="CDS67" s="22"/>
      <c r="CDT67" s="22"/>
      <c r="CDU67" s="22"/>
      <c r="CDV67" s="22"/>
      <c r="CDW67" s="22"/>
      <c r="CDX67" s="22"/>
      <c r="CDY67" s="22"/>
      <c r="CDZ67" s="22"/>
      <c r="CEA67" s="22"/>
      <c r="CEB67" s="22"/>
      <c r="CEC67" s="22"/>
      <c r="CED67" s="22"/>
      <c r="CEE67" s="22"/>
      <c r="CEF67" s="22"/>
      <c r="CEG67" s="22"/>
      <c r="CEH67" s="22"/>
      <c r="CEI67" s="22"/>
      <c r="CEJ67" s="22"/>
      <c r="CEK67" s="22"/>
      <c r="CEL67" s="22"/>
      <c r="CEM67" s="22"/>
      <c r="CEN67" s="22"/>
      <c r="CEO67" s="22"/>
      <c r="CEP67" s="22"/>
      <c r="CEQ67" s="22"/>
      <c r="CER67" s="22"/>
      <c r="CES67" s="22"/>
      <c r="CET67" s="22"/>
      <c r="CEU67" s="22"/>
      <c r="CEV67" s="22"/>
      <c r="CEW67" s="22"/>
      <c r="CEX67" s="22"/>
      <c r="CEY67" s="22"/>
      <c r="CEZ67" s="22"/>
      <c r="CFA67" s="22"/>
      <c r="CFB67" s="22"/>
      <c r="CFC67" s="22"/>
      <c r="CFD67" s="22"/>
      <c r="CFE67" s="22"/>
      <c r="CFF67" s="22"/>
      <c r="CFG67" s="22"/>
      <c r="CFH67" s="22"/>
      <c r="CFI67" s="22"/>
      <c r="CFJ67" s="22"/>
      <c r="CFK67" s="22"/>
      <c r="CFL67" s="22"/>
      <c r="CFM67" s="22"/>
      <c r="CFN67" s="22"/>
      <c r="CFO67" s="22"/>
      <c r="CFP67" s="22"/>
      <c r="CFQ67" s="22"/>
      <c r="CFR67" s="22"/>
      <c r="CFS67" s="22"/>
      <c r="CFT67" s="22"/>
      <c r="CFU67" s="22"/>
      <c r="CFV67" s="22"/>
      <c r="CFW67" s="22"/>
      <c r="CFX67" s="22"/>
      <c r="CFY67" s="22"/>
      <c r="CFZ67" s="22"/>
      <c r="CGA67" s="22"/>
      <c r="CGB67" s="22"/>
      <c r="CGC67" s="22"/>
      <c r="CGD67" s="22"/>
      <c r="CGE67" s="22"/>
      <c r="CGF67" s="22"/>
      <c r="CGG67" s="22"/>
      <c r="CGH67" s="22"/>
      <c r="CGI67" s="22"/>
      <c r="CGJ67" s="22"/>
      <c r="CGK67" s="22"/>
      <c r="CGL67" s="22"/>
      <c r="CGM67" s="22"/>
      <c r="CGN67" s="22"/>
      <c r="CGO67" s="22"/>
      <c r="CGP67" s="22"/>
      <c r="CGQ67" s="22"/>
      <c r="CGR67" s="22"/>
      <c r="CGS67" s="22"/>
      <c r="CGT67" s="22"/>
      <c r="CGU67" s="22"/>
      <c r="CGV67" s="22"/>
      <c r="CGW67" s="22"/>
      <c r="CGX67" s="22"/>
      <c r="CGY67" s="22"/>
      <c r="CGZ67" s="22"/>
      <c r="CHA67" s="22"/>
      <c r="CHB67" s="22"/>
      <c r="CHC67" s="22"/>
      <c r="CHD67" s="22"/>
      <c r="CHE67" s="22"/>
      <c r="CHF67" s="22"/>
      <c r="CHG67" s="22"/>
      <c r="CHH67" s="22"/>
      <c r="CHI67" s="22"/>
      <c r="CHJ67" s="22"/>
      <c r="CHK67" s="22"/>
      <c r="CHL67" s="22"/>
      <c r="CHM67" s="22"/>
      <c r="CHN67" s="22"/>
      <c r="CHO67" s="22"/>
      <c r="CHP67" s="22"/>
      <c r="CHQ67" s="22"/>
      <c r="CHR67" s="22"/>
      <c r="CHS67" s="22"/>
      <c r="CHT67" s="22"/>
      <c r="CHU67" s="22"/>
      <c r="CHV67" s="22"/>
      <c r="CHW67" s="22"/>
      <c r="CHX67" s="22"/>
      <c r="CHY67" s="22"/>
      <c r="CHZ67" s="22"/>
      <c r="CIA67" s="22"/>
      <c r="CIB67" s="22"/>
      <c r="CIC67" s="22"/>
      <c r="CID67" s="22"/>
      <c r="CIE67" s="22"/>
      <c r="CIF67" s="22"/>
      <c r="CIG67" s="22"/>
      <c r="CIH67" s="22"/>
      <c r="CII67" s="22"/>
      <c r="CIJ67" s="22"/>
      <c r="CIK67" s="22"/>
      <c r="CIL67" s="22"/>
      <c r="CIM67" s="22"/>
      <c r="CIN67" s="22"/>
      <c r="CIO67" s="22"/>
      <c r="CIP67" s="22"/>
      <c r="CIQ67" s="22"/>
      <c r="CIR67" s="22"/>
      <c r="CIS67" s="22"/>
      <c r="CIT67" s="22"/>
      <c r="CIU67" s="22"/>
      <c r="CIV67" s="22"/>
      <c r="CIW67" s="22"/>
      <c r="CIX67" s="22"/>
      <c r="CIY67" s="22"/>
      <c r="CIZ67" s="22"/>
      <c r="CJA67" s="22"/>
      <c r="CJB67" s="22"/>
      <c r="CJC67" s="22"/>
      <c r="CJD67" s="22"/>
      <c r="CJE67" s="22"/>
      <c r="CJF67" s="22"/>
      <c r="CJG67" s="22"/>
      <c r="CJH67" s="22"/>
      <c r="CJI67" s="22"/>
      <c r="CJJ67" s="22"/>
      <c r="CJK67" s="22"/>
      <c r="CJL67" s="22"/>
      <c r="CJM67" s="22"/>
      <c r="CJN67" s="22"/>
      <c r="CJO67" s="22"/>
      <c r="CJP67" s="22"/>
      <c r="CJQ67" s="22"/>
      <c r="CJR67" s="22"/>
      <c r="CJS67" s="22"/>
      <c r="CJT67" s="22"/>
      <c r="CJU67" s="22"/>
      <c r="CJV67" s="22"/>
      <c r="CJW67" s="22"/>
      <c r="CJX67" s="22"/>
      <c r="CJY67" s="22"/>
      <c r="CJZ67" s="22"/>
      <c r="CKA67" s="22"/>
      <c r="CKB67" s="22"/>
      <c r="CKC67" s="22"/>
      <c r="CKD67" s="22"/>
      <c r="CKE67" s="22"/>
      <c r="CKF67" s="22"/>
      <c r="CKG67" s="22"/>
      <c r="CKH67" s="22"/>
      <c r="CKI67" s="22"/>
      <c r="CKJ67" s="22"/>
      <c r="CKK67" s="22"/>
      <c r="CKL67" s="22"/>
      <c r="CKM67" s="22"/>
      <c r="CKN67" s="22"/>
      <c r="CKO67" s="22"/>
      <c r="CKP67" s="22"/>
      <c r="CKQ67" s="22"/>
      <c r="CKR67" s="22"/>
      <c r="CKS67" s="22"/>
      <c r="CKT67" s="22"/>
      <c r="CKU67" s="22"/>
      <c r="CKV67" s="22"/>
      <c r="CKW67" s="22"/>
      <c r="CKX67" s="22"/>
      <c r="CKY67" s="22"/>
      <c r="CKZ67" s="22"/>
      <c r="CLA67" s="22"/>
      <c r="CLB67" s="22"/>
      <c r="CLC67" s="22"/>
      <c r="CLD67" s="22"/>
      <c r="CLE67" s="22"/>
      <c r="CLF67" s="22"/>
      <c r="CLG67" s="22"/>
      <c r="CLH67" s="22"/>
      <c r="CLI67" s="22"/>
      <c r="CLJ67" s="22"/>
      <c r="CLK67" s="22"/>
      <c r="CLL67" s="22"/>
      <c r="CLM67" s="22"/>
      <c r="CLN67" s="22"/>
      <c r="CLO67" s="22"/>
      <c r="CLP67" s="22"/>
      <c r="CLQ67" s="22"/>
      <c r="CLR67" s="22"/>
      <c r="CLS67" s="22"/>
      <c r="CLT67" s="22"/>
      <c r="CLU67" s="22"/>
      <c r="CLV67" s="22"/>
      <c r="CLW67" s="22"/>
      <c r="CLX67" s="22"/>
      <c r="CLY67" s="22"/>
      <c r="CLZ67" s="22"/>
      <c r="CMA67" s="22"/>
      <c r="CMB67" s="22"/>
      <c r="CMC67" s="22"/>
      <c r="CMD67" s="22"/>
      <c r="CME67" s="22"/>
      <c r="CMF67" s="22"/>
      <c r="CMG67" s="22"/>
      <c r="CMH67" s="22"/>
      <c r="CMI67" s="22"/>
      <c r="CMJ67" s="22"/>
      <c r="CMK67" s="22"/>
      <c r="CML67" s="22"/>
      <c r="CMM67" s="22"/>
      <c r="CMN67" s="22"/>
      <c r="CMO67" s="22"/>
      <c r="CMP67" s="22"/>
      <c r="CMQ67" s="22"/>
      <c r="CMR67" s="22"/>
      <c r="CMS67" s="22"/>
      <c r="CMT67" s="22"/>
      <c r="CMU67" s="22"/>
      <c r="CMV67" s="22"/>
      <c r="CMW67" s="22"/>
      <c r="CMX67" s="22"/>
      <c r="CMY67" s="22"/>
      <c r="CMZ67" s="22"/>
      <c r="CNA67" s="22"/>
      <c r="CNB67" s="22"/>
      <c r="CNC67" s="22"/>
      <c r="CND67" s="22"/>
      <c r="CNE67" s="22"/>
      <c r="CNF67" s="22"/>
      <c r="CNG67" s="22"/>
      <c r="CNH67" s="22"/>
      <c r="CNI67" s="22"/>
      <c r="CNJ67" s="22"/>
      <c r="CNK67" s="22"/>
      <c r="CNL67" s="22"/>
      <c r="CNM67" s="22"/>
      <c r="CNN67" s="22"/>
      <c r="CNO67" s="22"/>
      <c r="CNP67" s="22"/>
      <c r="CNQ67" s="22"/>
      <c r="CNR67" s="22"/>
      <c r="CNS67" s="22"/>
      <c r="CNT67" s="22"/>
      <c r="CNU67" s="22"/>
      <c r="CNV67" s="22"/>
      <c r="CNW67" s="22"/>
      <c r="CNX67" s="22"/>
      <c r="CNY67" s="22"/>
      <c r="CNZ67" s="22"/>
      <c r="COA67" s="22"/>
      <c r="COB67" s="22"/>
      <c r="COC67" s="22"/>
      <c r="COD67" s="22"/>
      <c r="COE67" s="22"/>
      <c r="COF67" s="22"/>
      <c r="COG67" s="22"/>
      <c r="COH67" s="22"/>
      <c r="COI67" s="22"/>
      <c r="COJ67" s="22"/>
      <c r="COK67" s="22"/>
      <c r="COL67" s="22"/>
      <c r="COM67" s="22"/>
      <c r="CON67" s="22"/>
      <c r="COO67" s="22"/>
      <c r="COP67" s="22"/>
      <c r="COQ67" s="22"/>
      <c r="COR67" s="22"/>
      <c r="COS67" s="22"/>
      <c r="COT67" s="22"/>
      <c r="COU67" s="22"/>
      <c r="COV67" s="22"/>
      <c r="COW67" s="22"/>
      <c r="COX67" s="22"/>
      <c r="COY67" s="22"/>
      <c r="COZ67" s="22"/>
      <c r="CPA67" s="22"/>
      <c r="CPB67" s="22"/>
      <c r="CPC67" s="22"/>
      <c r="CPD67" s="22"/>
      <c r="CPE67" s="22"/>
      <c r="CPF67" s="22"/>
      <c r="CPG67" s="22"/>
      <c r="CPH67" s="22"/>
      <c r="CPI67" s="22"/>
      <c r="CPJ67" s="22"/>
      <c r="CPK67" s="22"/>
      <c r="CPL67" s="22"/>
      <c r="CPM67" s="22"/>
      <c r="CPN67" s="22"/>
      <c r="CPO67" s="22"/>
      <c r="CPP67" s="22"/>
      <c r="CPQ67" s="22"/>
      <c r="CPR67" s="22"/>
      <c r="CPS67" s="22"/>
      <c r="CPT67" s="22"/>
      <c r="CPU67" s="22"/>
      <c r="CPV67" s="22"/>
      <c r="CPW67" s="22"/>
      <c r="CPX67" s="22"/>
      <c r="CPY67" s="22"/>
      <c r="CPZ67" s="22"/>
      <c r="CQA67" s="22"/>
      <c r="CQB67" s="22"/>
      <c r="CQC67" s="22"/>
      <c r="CQD67" s="22"/>
      <c r="CQE67" s="22"/>
      <c r="CQF67" s="22"/>
      <c r="CQG67" s="22"/>
      <c r="CQH67" s="22"/>
      <c r="CQI67" s="22"/>
      <c r="CQJ67" s="22"/>
      <c r="CQK67" s="22"/>
      <c r="CQL67" s="22"/>
      <c r="CQM67" s="22"/>
      <c r="CQN67" s="22"/>
      <c r="CQO67" s="22"/>
      <c r="CQP67" s="22"/>
      <c r="CQQ67" s="22"/>
      <c r="CQR67" s="22"/>
      <c r="CQS67" s="22"/>
      <c r="CQT67" s="22"/>
      <c r="CQU67" s="22"/>
      <c r="CQV67" s="22"/>
      <c r="CQW67" s="22"/>
      <c r="CQX67" s="22"/>
      <c r="CQY67" s="22"/>
      <c r="CQZ67" s="22"/>
      <c r="CRA67" s="22"/>
      <c r="CRB67" s="22"/>
      <c r="CRC67" s="22"/>
      <c r="CRD67" s="22"/>
      <c r="CRE67" s="22"/>
      <c r="CRF67" s="22"/>
      <c r="CRG67" s="22"/>
      <c r="CRH67" s="22"/>
      <c r="CRI67" s="22"/>
      <c r="CRJ67" s="22"/>
      <c r="CRK67" s="22"/>
      <c r="CRL67" s="22"/>
      <c r="CRM67" s="22"/>
      <c r="CRN67" s="22"/>
      <c r="CRO67" s="22"/>
      <c r="CRP67" s="22"/>
      <c r="CRQ67" s="22"/>
      <c r="CRR67" s="22"/>
      <c r="CRS67" s="22"/>
      <c r="CRT67" s="22"/>
      <c r="CRU67" s="22"/>
      <c r="CRV67" s="22"/>
      <c r="CRW67" s="22"/>
      <c r="CRX67" s="22"/>
      <c r="CRY67" s="22"/>
      <c r="CRZ67" s="22"/>
      <c r="CSA67" s="22"/>
      <c r="CSB67" s="22"/>
      <c r="CSC67" s="22"/>
      <c r="CSD67" s="22"/>
      <c r="CSE67" s="22"/>
      <c r="CSF67" s="22"/>
      <c r="CSG67" s="22"/>
      <c r="CSH67" s="22"/>
      <c r="CSI67" s="22"/>
      <c r="CSJ67" s="22"/>
      <c r="CSK67" s="22"/>
      <c r="CSL67" s="22"/>
      <c r="CSM67" s="22"/>
      <c r="CSN67" s="22"/>
      <c r="CSO67" s="22"/>
      <c r="CSP67" s="22"/>
      <c r="CSQ67" s="22"/>
      <c r="CSR67" s="22"/>
      <c r="CSS67" s="22"/>
      <c r="CST67" s="22"/>
      <c r="CSU67" s="22"/>
      <c r="CSV67" s="22"/>
      <c r="CSW67" s="22"/>
      <c r="CSX67" s="22"/>
      <c r="CSY67" s="22"/>
      <c r="CSZ67" s="22"/>
      <c r="CTA67" s="22"/>
      <c r="CTB67" s="22"/>
      <c r="CTC67" s="22"/>
      <c r="CTD67" s="22"/>
      <c r="CTE67" s="22"/>
      <c r="CTF67" s="22"/>
      <c r="CTG67" s="22"/>
      <c r="CTH67" s="22"/>
      <c r="CTI67" s="22"/>
      <c r="CTJ67" s="22"/>
      <c r="CTK67" s="22"/>
      <c r="CTL67" s="22"/>
      <c r="CTM67" s="22"/>
      <c r="CTN67" s="22"/>
      <c r="CTO67" s="22"/>
      <c r="CTP67" s="22"/>
      <c r="CTQ67" s="22"/>
      <c r="CTR67" s="22"/>
      <c r="CTS67" s="22"/>
      <c r="CTT67" s="22"/>
      <c r="CTU67" s="22"/>
      <c r="CTV67" s="22"/>
      <c r="CTW67" s="22"/>
      <c r="CTX67" s="22"/>
      <c r="CTY67" s="22"/>
      <c r="CTZ67" s="22"/>
      <c r="CUA67" s="22"/>
      <c r="CUB67" s="22"/>
      <c r="CUC67" s="22"/>
      <c r="CUD67" s="22"/>
      <c r="CUE67" s="22"/>
      <c r="CUF67" s="22"/>
      <c r="CUG67" s="22"/>
      <c r="CUH67" s="22"/>
      <c r="CUI67" s="22"/>
      <c r="CUJ67" s="22"/>
      <c r="CUK67" s="22"/>
      <c r="CUL67" s="22"/>
      <c r="CUM67" s="22"/>
      <c r="CUN67" s="22"/>
      <c r="CUO67" s="22"/>
      <c r="CUP67" s="22"/>
      <c r="CUQ67" s="22"/>
      <c r="CUR67" s="22"/>
      <c r="CUS67" s="22"/>
      <c r="CUT67" s="22"/>
      <c r="CUU67" s="22"/>
      <c r="CUV67" s="22"/>
      <c r="CUW67" s="22"/>
      <c r="CUX67" s="22"/>
      <c r="CUY67" s="22"/>
      <c r="CUZ67" s="22"/>
      <c r="CVA67" s="22"/>
      <c r="CVB67" s="22"/>
      <c r="CVC67" s="22"/>
      <c r="CVD67" s="22"/>
      <c r="CVE67" s="22"/>
      <c r="CVF67" s="22"/>
      <c r="CVG67" s="22"/>
      <c r="CVH67" s="22"/>
      <c r="CVI67" s="22"/>
      <c r="CVJ67" s="22"/>
      <c r="CVK67" s="22"/>
      <c r="CVL67" s="22"/>
      <c r="CVM67" s="22"/>
      <c r="CVN67" s="22"/>
      <c r="CVO67" s="22"/>
      <c r="CVP67" s="22"/>
      <c r="CVQ67" s="22"/>
      <c r="CVR67" s="22"/>
      <c r="CVS67" s="22"/>
      <c r="CVT67" s="22"/>
      <c r="CVU67" s="22"/>
      <c r="CVV67" s="22"/>
      <c r="CVW67" s="22"/>
      <c r="CVX67" s="22"/>
      <c r="CVY67" s="22"/>
      <c r="CVZ67" s="22"/>
      <c r="CWA67" s="22"/>
      <c r="CWB67" s="22"/>
      <c r="CWC67" s="22"/>
      <c r="CWD67" s="22"/>
      <c r="CWE67" s="22"/>
      <c r="CWF67" s="22"/>
      <c r="CWG67" s="22"/>
      <c r="CWH67" s="22"/>
      <c r="CWI67" s="22"/>
      <c r="CWJ67" s="22"/>
      <c r="CWK67" s="22"/>
      <c r="CWL67" s="22"/>
      <c r="CWM67" s="22"/>
      <c r="CWN67" s="22"/>
      <c r="CWO67" s="22"/>
      <c r="CWP67" s="22"/>
      <c r="CWQ67" s="22"/>
      <c r="CWR67" s="22"/>
      <c r="CWS67" s="22"/>
      <c r="CWT67" s="22"/>
      <c r="CWU67" s="22"/>
      <c r="CWV67" s="22"/>
      <c r="CWW67" s="22"/>
      <c r="CWX67" s="22"/>
      <c r="CWY67" s="22"/>
      <c r="CWZ67" s="22"/>
      <c r="CXA67" s="22"/>
      <c r="CXB67" s="22"/>
      <c r="CXC67" s="22"/>
      <c r="CXD67" s="22"/>
      <c r="CXE67" s="22"/>
      <c r="CXF67" s="22"/>
      <c r="CXG67" s="22"/>
      <c r="CXH67" s="22"/>
      <c r="CXI67" s="22"/>
      <c r="CXJ67" s="22"/>
      <c r="CXK67" s="22"/>
      <c r="CXL67" s="22"/>
      <c r="CXM67" s="22"/>
      <c r="CXN67" s="22"/>
      <c r="CXO67" s="22"/>
      <c r="CXP67" s="22"/>
      <c r="CXQ67" s="22"/>
      <c r="CXR67" s="22"/>
      <c r="CXS67" s="22"/>
      <c r="CXT67" s="22"/>
      <c r="CXU67" s="22"/>
      <c r="CXV67" s="22"/>
      <c r="CXW67" s="22"/>
      <c r="CXX67" s="22"/>
      <c r="CXY67" s="22"/>
      <c r="CXZ67" s="22"/>
      <c r="CYA67" s="22"/>
      <c r="CYB67" s="22"/>
      <c r="CYC67" s="22"/>
      <c r="CYD67" s="22"/>
      <c r="CYE67" s="22"/>
      <c r="CYF67" s="22"/>
      <c r="CYG67" s="22"/>
      <c r="CYH67" s="22"/>
      <c r="CYI67" s="22"/>
      <c r="CYJ67" s="22"/>
      <c r="CYK67" s="22"/>
      <c r="CYL67" s="22"/>
      <c r="CYM67" s="22"/>
      <c r="CYN67" s="22"/>
      <c r="CYO67" s="22"/>
      <c r="CYP67" s="22"/>
      <c r="CYQ67" s="22"/>
      <c r="CYR67" s="22"/>
      <c r="CYS67" s="22"/>
      <c r="CYT67" s="22"/>
      <c r="CYU67" s="22"/>
      <c r="CYV67" s="22"/>
      <c r="CYW67" s="22"/>
      <c r="CYX67" s="22"/>
      <c r="CYY67" s="22"/>
      <c r="CYZ67" s="22"/>
      <c r="CZA67" s="22"/>
      <c r="CZB67" s="22"/>
      <c r="CZC67" s="22"/>
      <c r="CZD67" s="22"/>
      <c r="CZE67" s="22"/>
      <c r="CZF67" s="22"/>
      <c r="CZG67" s="22"/>
      <c r="CZH67" s="22"/>
      <c r="CZI67" s="22"/>
      <c r="CZJ67" s="22"/>
      <c r="CZK67" s="22"/>
      <c r="CZL67" s="22"/>
      <c r="CZM67" s="22"/>
      <c r="CZN67" s="22"/>
      <c r="CZO67" s="22"/>
      <c r="CZP67" s="22"/>
      <c r="CZQ67" s="22"/>
      <c r="CZR67" s="22"/>
      <c r="CZS67" s="22"/>
      <c r="CZT67" s="22"/>
      <c r="CZU67" s="22"/>
      <c r="CZV67" s="22"/>
      <c r="CZW67" s="22"/>
      <c r="CZX67" s="22"/>
      <c r="CZY67" s="22"/>
      <c r="CZZ67" s="22"/>
      <c r="DAA67" s="22"/>
      <c r="DAB67" s="22"/>
      <c r="DAC67" s="22"/>
      <c r="DAD67" s="22"/>
      <c r="DAE67" s="22"/>
      <c r="DAF67" s="22"/>
      <c r="DAG67" s="22"/>
      <c r="DAH67" s="22"/>
      <c r="DAI67" s="22"/>
      <c r="DAJ67" s="22"/>
      <c r="DAK67" s="22"/>
      <c r="DAL67" s="22"/>
      <c r="DAM67" s="22"/>
      <c r="DAN67" s="22"/>
      <c r="DAO67" s="22"/>
      <c r="DAP67" s="22"/>
      <c r="DAQ67" s="22"/>
      <c r="DAR67" s="22"/>
      <c r="DAS67" s="22"/>
      <c r="DAT67" s="22"/>
      <c r="DAU67" s="22"/>
      <c r="DAV67" s="22"/>
      <c r="DAW67" s="22"/>
      <c r="DAX67" s="22"/>
      <c r="DAY67" s="22"/>
      <c r="DAZ67" s="22"/>
      <c r="DBA67" s="22"/>
      <c r="DBB67" s="22"/>
      <c r="DBC67" s="22"/>
      <c r="DBD67" s="22"/>
      <c r="DBE67" s="22"/>
      <c r="DBF67" s="22"/>
      <c r="DBG67" s="22"/>
      <c r="DBH67" s="22"/>
      <c r="DBI67" s="22"/>
      <c r="DBJ67" s="22"/>
      <c r="DBK67" s="22"/>
      <c r="DBL67" s="22"/>
      <c r="DBM67" s="22"/>
      <c r="DBN67" s="22"/>
      <c r="DBO67" s="22"/>
      <c r="DBP67" s="22"/>
      <c r="DBQ67" s="22"/>
      <c r="DBR67" s="22"/>
      <c r="DBS67" s="22"/>
      <c r="DBT67" s="22"/>
      <c r="DBU67" s="22"/>
      <c r="DBV67" s="22"/>
      <c r="DBW67" s="22"/>
      <c r="DBX67" s="22"/>
      <c r="DBY67" s="22"/>
      <c r="DBZ67" s="22"/>
      <c r="DCA67" s="22"/>
      <c r="DCB67" s="22"/>
      <c r="DCC67" s="22"/>
      <c r="DCD67" s="22"/>
      <c r="DCE67" s="22"/>
      <c r="DCF67" s="22"/>
      <c r="DCG67" s="22"/>
      <c r="DCH67" s="22"/>
      <c r="DCI67" s="22"/>
      <c r="DCJ67" s="22"/>
      <c r="DCK67" s="22"/>
      <c r="DCL67" s="22"/>
      <c r="DCM67" s="22"/>
      <c r="DCN67" s="22"/>
      <c r="DCO67" s="22"/>
      <c r="DCP67" s="22"/>
      <c r="DCQ67" s="22"/>
      <c r="DCR67" s="22"/>
      <c r="DCS67" s="22"/>
      <c r="DCT67" s="22"/>
      <c r="DCU67" s="22"/>
      <c r="DCV67" s="22"/>
      <c r="DCW67" s="22"/>
      <c r="DCX67" s="22"/>
      <c r="DCY67" s="22"/>
      <c r="DCZ67" s="22"/>
      <c r="DDA67" s="22"/>
      <c r="DDB67" s="22"/>
      <c r="DDC67" s="22"/>
      <c r="DDD67" s="22"/>
      <c r="DDE67" s="22"/>
      <c r="DDF67" s="22"/>
      <c r="DDG67" s="22"/>
      <c r="DDH67" s="22"/>
      <c r="DDI67" s="22"/>
      <c r="DDJ67" s="22"/>
      <c r="DDK67" s="22"/>
      <c r="DDL67" s="22"/>
      <c r="DDM67" s="22"/>
      <c r="DDN67" s="22"/>
      <c r="DDO67" s="22"/>
      <c r="DDP67" s="22"/>
      <c r="DDQ67" s="22"/>
      <c r="DDR67" s="22"/>
      <c r="DDS67" s="22"/>
      <c r="DDT67" s="22"/>
      <c r="DDU67" s="22"/>
      <c r="DDV67" s="22"/>
      <c r="DDW67" s="22"/>
      <c r="DDX67" s="22"/>
      <c r="DDY67" s="22"/>
      <c r="DDZ67" s="22"/>
      <c r="DEA67" s="22"/>
      <c r="DEB67" s="22"/>
      <c r="DEC67" s="22"/>
      <c r="DED67" s="22"/>
      <c r="DEE67" s="22"/>
      <c r="DEF67" s="22"/>
      <c r="DEG67" s="22"/>
      <c r="DEH67" s="22"/>
      <c r="DEI67" s="22"/>
      <c r="DEJ67" s="22"/>
      <c r="DEK67" s="22"/>
      <c r="DEL67" s="22"/>
      <c r="DEM67" s="22"/>
      <c r="DEN67" s="22"/>
      <c r="DEO67" s="22"/>
      <c r="DEP67" s="22"/>
      <c r="DEQ67" s="22"/>
      <c r="DER67" s="22"/>
      <c r="DES67" s="22"/>
      <c r="DET67" s="22"/>
      <c r="DEU67" s="22"/>
      <c r="DEV67" s="22"/>
      <c r="DEW67" s="22"/>
      <c r="DEX67" s="22"/>
      <c r="DEY67" s="22"/>
      <c r="DEZ67" s="22"/>
      <c r="DFA67" s="22"/>
      <c r="DFB67" s="22"/>
      <c r="DFC67" s="22"/>
      <c r="DFD67" s="22"/>
      <c r="DFE67" s="22"/>
      <c r="DFF67" s="22"/>
      <c r="DFG67" s="22"/>
      <c r="DFH67" s="22"/>
      <c r="DFI67" s="22"/>
      <c r="DFJ67" s="22"/>
      <c r="DFK67" s="22"/>
      <c r="DFL67" s="22"/>
      <c r="DFM67" s="22"/>
      <c r="DFN67" s="22"/>
      <c r="DFO67" s="22"/>
      <c r="DFP67" s="22"/>
      <c r="DFQ67" s="22"/>
      <c r="DFR67" s="22"/>
      <c r="DFS67" s="22"/>
      <c r="DFT67" s="22"/>
      <c r="DFU67" s="22"/>
      <c r="DFV67" s="22"/>
      <c r="DFW67" s="22"/>
      <c r="DFX67" s="22"/>
      <c r="DFY67" s="22"/>
      <c r="DFZ67" s="22"/>
      <c r="DGA67" s="22"/>
      <c r="DGB67" s="22"/>
      <c r="DGC67" s="22"/>
      <c r="DGD67" s="22"/>
      <c r="DGE67" s="22"/>
      <c r="DGF67" s="22"/>
      <c r="DGG67" s="22"/>
      <c r="DGH67" s="22"/>
      <c r="DGI67" s="22"/>
      <c r="DGJ67" s="22"/>
      <c r="DGK67" s="22"/>
      <c r="DGL67" s="22"/>
      <c r="DGM67" s="22"/>
      <c r="DGN67" s="22"/>
      <c r="DGO67" s="22"/>
      <c r="DGP67" s="22"/>
      <c r="DGQ67" s="22"/>
      <c r="DGR67" s="22"/>
      <c r="DGS67" s="22"/>
      <c r="DGT67" s="22"/>
      <c r="DGU67" s="22"/>
      <c r="DGV67" s="22"/>
      <c r="DGW67" s="22"/>
      <c r="DGX67" s="22"/>
      <c r="DGY67" s="22"/>
      <c r="DGZ67" s="22"/>
      <c r="DHA67" s="22"/>
      <c r="DHB67" s="22"/>
      <c r="DHC67" s="22"/>
      <c r="DHD67" s="22"/>
      <c r="DHE67" s="22"/>
      <c r="DHF67" s="22"/>
      <c r="DHG67" s="22"/>
      <c r="DHH67" s="22"/>
      <c r="DHI67" s="22"/>
      <c r="DHJ67" s="22"/>
      <c r="DHK67" s="22"/>
      <c r="DHL67" s="22"/>
      <c r="DHM67" s="22"/>
      <c r="DHN67" s="22"/>
      <c r="DHO67" s="22"/>
      <c r="DHP67" s="22"/>
      <c r="DHQ67" s="22"/>
      <c r="DHR67" s="22"/>
      <c r="DHS67" s="22"/>
      <c r="DHT67" s="22"/>
      <c r="DHU67" s="22"/>
      <c r="DHV67" s="22"/>
      <c r="DHW67" s="22"/>
      <c r="DHX67" s="22"/>
      <c r="DHY67" s="22"/>
      <c r="DHZ67" s="22"/>
      <c r="DIA67" s="22"/>
      <c r="DIB67" s="22"/>
      <c r="DIC67" s="22"/>
      <c r="DID67" s="22"/>
      <c r="DIE67" s="22"/>
      <c r="DIF67" s="22"/>
      <c r="DIG67" s="22"/>
      <c r="DIH67" s="22"/>
      <c r="DII67" s="22"/>
      <c r="DIJ67" s="22"/>
      <c r="DIK67" s="22"/>
      <c r="DIL67" s="22"/>
      <c r="DIM67" s="22"/>
      <c r="DIN67" s="22"/>
      <c r="DIO67" s="22"/>
      <c r="DIP67" s="22"/>
      <c r="DIQ67" s="22"/>
      <c r="DIR67" s="22"/>
      <c r="DIS67" s="22"/>
      <c r="DIT67" s="22"/>
      <c r="DIU67" s="22"/>
      <c r="DIV67" s="22"/>
      <c r="DIW67" s="22"/>
      <c r="DIX67" s="22"/>
      <c r="DIY67" s="22"/>
      <c r="DIZ67" s="22"/>
      <c r="DJA67" s="22"/>
      <c r="DJB67" s="22"/>
      <c r="DJC67" s="22"/>
      <c r="DJD67" s="22"/>
      <c r="DJE67" s="22"/>
      <c r="DJF67" s="22"/>
      <c r="DJG67" s="22"/>
      <c r="DJH67" s="22"/>
      <c r="DJI67" s="22"/>
      <c r="DJJ67" s="22"/>
      <c r="DJK67" s="22"/>
      <c r="DJL67" s="22"/>
      <c r="DJM67" s="22"/>
      <c r="DJN67" s="22"/>
      <c r="DJO67" s="22"/>
      <c r="DJP67" s="22"/>
      <c r="DJQ67" s="22"/>
      <c r="DJR67" s="22"/>
      <c r="DJS67" s="22"/>
      <c r="DJT67" s="22"/>
      <c r="DJU67" s="22"/>
      <c r="DJV67" s="22"/>
      <c r="DJW67" s="22"/>
      <c r="DJX67" s="22"/>
      <c r="DJY67" s="22"/>
      <c r="DJZ67" s="22"/>
      <c r="DKA67" s="22"/>
      <c r="DKB67" s="22"/>
      <c r="DKC67" s="22"/>
      <c r="DKD67" s="22"/>
      <c r="DKE67" s="22"/>
      <c r="DKF67" s="22"/>
      <c r="DKG67" s="22"/>
      <c r="DKH67" s="22"/>
      <c r="DKI67" s="22"/>
      <c r="DKJ67" s="22"/>
      <c r="DKK67" s="22"/>
      <c r="DKL67" s="22"/>
      <c r="DKM67" s="22"/>
      <c r="DKN67" s="22"/>
      <c r="DKO67" s="22"/>
      <c r="DKP67" s="22"/>
      <c r="DKQ67" s="22"/>
      <c r="DKR67" s="22"/>
      <c r="DKS67" s="22"/>
      <c r="DKT67" s="22"/>
      <c r="DKU67" s="22"/>
      <c r="DKV67" s="22"/>
      <c r="DKW67" s="22"/>
      <c r="DKX67" s="22"/>
      <c r="DKY67" s="22"/>
      <c r="DKZ67" s="22"/>
      <c r="DLA67" s="22"/>
      <c r="DLB67" s="22"/>
      <c r="DLC67" s="22"/>
      <c r="DLD67" s="22"/>
      <c r="DLE67" s="22"/>
      <c r="DLF67" s="22"/>
      <c r="DLG67" s="22"/>
      <c r="DLH67" s="22"/>
      <c r="DLI67" s="22"/>
      <c r="DLJ67" s="22"/>
      <c r="DLK67" s="22"/>
      <c r="DLL67" s="22"/>
      <c r="DLM67" s="22"/>
      <c r="DLN67" s="22"/>
      <c r="DLO67" s="22"/>
      <c r="DLP67" s="22"/>
      <c r="DLQ67" s="22"/>
      <c r="DLR67" s="22"/>
      <c r="DLS67" s="22"/>
      <c r="DLT67" s="22"/>
      <c r="DLU67" s="22"/>
      <c r="DLV67" s="22"/>
      <c r="DLW67" s="22"/>
      <c r="DLX67" s="22"/>
      <c r="DLY67" s="22"/>
      <c r="DLZ67" s="22"/>
      <c r="DMA67" s="22"/>
      <c r="DMB67" s="22"/>
      <c r="DMC67" s="22"/>
      <c r="DMD67" s="22"/>
      <c r="DME67" s="22"/>
      <c r="DMF67" s="22"/>
      <c r="DMG67" s="22"/>
      <c r="DMH67" s="22"/>
      <c r="DMI67" s="22"/>
      <c r="DMJ67" s="22"/>
      <c r="DMK67" s="22"/>
      <c r="DML67" s="22"/>
      <c r="DMM67" s="22"/>
      <c r="DMN67" s="22"/>
      <c r="DMO67" s="22"/>
      <c r="DMP67" s="22"/>
      <c r="DMQ67" s="22"/>
      <c r="DMR67" s="22"/>
      <c r="DMS67" s="22"/>
      <c r="DMT67" s="22"/>
      <c r="DMU67" s="22"/>
      <c r="DMV67" s="22"/>
      <c r="DMW67" s="22"/>
      <c r="DMX67" s="22"/>
      <c r="DMY67" s="22"/>
      <c r="DMZ67" s="22"/>
      <c r="DNA67" s="22"/>
      <c r="DNB67" s="22"/>
      <c r="DNC67" s="22"/>
      <c r="DND67" s="22"/>
      <c r="DNE67" s="22"/>
      <c r="DNF67" s="22"/>
      <c r="DNG67" s="22"/>
      <c r="DNH67" s="22"/>
      <c r="DNI67" s="22"/>
      <c r="DNJ67" s="22"/>
      <c r="DNK67" s="22"/>
      <c r="DNL67" s="22"/>
      <c r="DNM67" s="22"/>
      <c r="DNN67" s="22"/>
      <c r="DNO67" s="22"/>
      <c r="DNP67" s="22"/>
      <c r="DNQ67" s="22"/>
      <c r="DNR67" s="22"/>
      <c r="DNS67" s="22"/>
      <c r="DNT67" s="22"/>
      <c r="DNU67" s="22"/>
      <c r="DNV67" s="22"/>
      <c r="DNW67" s="22"/>
      <c r="DNX67" s="22"/>
      <c r="DNY67" s="22"/>
      <c r="DNZ67" s="22"/>
      <c r="DOA67" s="22"/>
      <c r="DOB67" s="22"/>
      <c r="DOC67" s="22"/>
      <c r="DOD67" s="22"/>
      <c r="DOE67" s="22"/>
      <c r="DOF67" s="22"/>
      <c r="DOG67" s="22"/>
      <c r="DOH67" s="22"/>
      <c r="DOI67" s="22"/>
      <c r="DOJ67" s="22"/>
      <c r="DOK67" s="22"/>
      <c r="DOL67" s="22"/>
      <c r="DOM67" s="22"/>
      <c r="DON67" s="22"/>
      <c r="DOO67" s="22"/>
      <c r="DOP67" s="22"/>
      <c r="DOQ67" s="22"/>
      <c r="DOR67" s="22"/>
      <c r="DOS67" s="22"/>
      <c r="DOT67" s="22"/>
      <c r="DOU67" s="22"/>
      <c r="DOV67" s="22"/>
      <c r="DOW67" s="22"/>
      <c r="DOX67" s="22"/>
      <c r="DOY67" s="22"/>
      <c r="DOZ67" s="22"/>
      <c r="DPA67" s="22"/>
      <c r="DPB67" s="22"/>
      <c r="DPC67" s="22"/>
      <c r="DPD67" s="22"/>
      <c r="DPE67" s="22"/>
      <c r="DPF67" s="22"/>
      <c r="DPG67" s="22"/>
      <c r="DPH67" s="22"/>
      <c r="DPI67" s="22"/>
      <c r="DPJ67" s="22"/>
      <c r="DPK67" s="22"/>
      <c r="DPL67" s="22"/>
      <c r="DPM67" s="22"/>
      <c r="DPN67" s="22"/>
      <c r="DPO67" s="22"/>
      <c r="DPP67" s="22"/>
      <c r="DPQ67" s="22"/>
      <c r="DPR67" s="22"/>
      <c r="DPS67" s="22"/>
      <c r="DPT67" s="22"/>
      <c r="DPU67" s="22"/>
      <c r="DPV67" s="22"/>
      <c r="DPW67" s="22"/>
      <c r="DPX67" s="22"/>
      <c r="DPY67" s="22"/>
      <c r="DPZ67" s="22"/>
      <c r="DQA67" s="22"/>
      <c r="DQB67" s="22"/>
      <c r="DQC67" s="22"/>
      <c r="DQD67" s="22"/>
      <c r="DQE67" s="22"/>
      <c r="DQF67" s="22"/>
      <c r="DQG67" s="22"/>
      <c r="DQH67" s="22"/>
      <c r="DQI67" s="22"/>
      <c r="DQJ67" s="22"/>
      <c r="DQK67" s="22"/>
      <c r="DQL67" s="22"/>
      <c r="DQM67" s="22"/>
      <c r="DQN67" s="22"/>
      <c r="DQO67" s="22"/>
      <c r="DQP67" s="22"/>
      <c r="DQQ67" s="22"/>
      <c r="DQR67" s="22"/>
      <c r="DQS67" s="22"/>
      <c r="DQT67" s="22"/>
      <c r="DQU67" s="22"/>
      <c r="DQV67" s="22"/>
      <c r="DQW67" s="22"/>
      <c r="DQX67" s="22"/>
      <c r="DQY67" s="22"/>
      <c r="DQZ67" s="22"/>
      <c r="DRA67" s="22"/>
      <c r="DRB67" s="22"/>
      <c r="DRC67" s="22"/>
      <c r="DRD67" s="22"/>
      <c r="DRE67" s="22"/>
      <c r="DRF67" s="22"/>
      <c r="DRG67" s="22"/>
      <c r="DRH67" s="22"/>
      <c r="DRI67" s="22"/>
      <c r="DRJ67" s="22"/>
      <c r="DRK67" s="22"/>
      <c r="DRL67" s="22"/>
      <c r="DRM67" s="22"/>
      <c r="DRN67" s="22"/>
      <c r="DRO67" s="22"/>
      <c r="DRP67" s="22"/>
      <c r="DRQ67" s="22"/>
      <c r="DRR67" s="22"/>
      <c r="DRS67" s="22"/>
      <c r="DRT67" s="22"/>
      <c r="DRU67" s="22"/>
      <c r="DRV67" s="22"/>
      <c r="DRW67" s="22"/>
      <c r="DRX67" s="22"/>
      <c r="DRY67" s="22"/>
      <c r="DRZ67" s="22"/>
      <c r="DSA67" s="22"/>
      <c r="DSB67" s="22"/>
      <c r="DSC67" s="22"/>
      <c r="DSD67" s="22"/>
      <c r="DSE67" s="22"/>
      <c r="DSF67" s="22"/>
      <c r="DSG67" s="22"/>
      <c r="DSH67" s="22"/>
      <c r="DSI67" s="22"/>
      <c r="DSJ67" s="22"/>
      <c r="DSK67" s="22"/>
      <c r="DSL67" s="22"/>
      <c r="DSM67" s="22"/>
      <c r="DSN67" s="22"/>
      <c r="DSO67" s="22"/>
      <c r="DSP67" s="22"/>
      <c r="DSQ67" s="22"/>
      <c r="DSR67" s="22"/>
      <c r="DSS67" s="22"/>
      <c r="DST67" s="22"/>
      <c r="DSU67" s="22"/>
      <c r="DSV67" s="22"/>
      <c r="DSW67" s="22"/>
      <c r="DSX67" s="22"/>
      <c r="DSY67" s="22"/>
      <c r="DSZ67" s="22"/>
      <c r="DTA67" s="22"/>
      <c r="DTB67" s="22"/>
      <c r="DTC67" s="22"/>
      <c r="DTD67" s="22"/>
      <c r="DTE67" s="22"/>
      <c r="DTF67" s="22"/>
      <c r="DTG67" s="22"/>
      <c r="DTH67" s="22"/>
      <c r="DTI67" s="22"/>
      <c r="DTJ67" s="22"/>
      <c r="DTK67" s="22"/>
      <c r="DTL67" s="22"/>
      <c r="DTM67" s="22"/>
      <c r="DTN67" s="22"/>
      <c r="DTO67" s="22"/>
      <c r="DTP67" s="22"/>
      <c r="DTQ67" s="22"/>
      <c r="DTR67" s="22"/>
      <c r="DTS67" s="22"/>
      <c r="DTT67" s="22"/>
      <c r="DTU67" s="22"/>
      <c r="DTV67" s="22"/>
      <c r="DTW67" s="22"/>
      <c r="DTX67" s="22"/>
      <c r="DTY67" s="22"/>
      <c r="DTZ67" s="22"/>
      <c r="DUA67" s="22"/>
      <c r="DUB67" s="22"/>
      <c r="DUC67" s="22"/>
      <c r="DUD67" s="22"/>
      <c r="DUE67" s="22"/>
      <c r="DUF67" s="22"/>
      <c r="DUG67" s="22"/>
      <c r="DUH67" s="22"/>
      <c r="DUI67" s="22"/>
      <c r="DUJ67" s="22"/>
      <c r="DUK67" s="22"/>
      <c r="DUL67" s="22"/>
      <c r="DUM67" s="22"/>
      <c r="DUN67" s="22"/>
      <c r="DUO67" s="22"/>
      <c r="DUP67" s="22"/>
      <c r="DUQ67" s="22"/>
      <c r="DUR67" s="22"/>
      <c r="DUS67" s="22"/>
      <c r="DUT67" s="22"/>
      <c r="DUU67" s="22"/>
      <c r="DUV67" s="22"/>
      <c r="DUW67" s="22"/>
      <c r="DUX67" s="22"/>
      <c r="DUY67" s="22"/>
      <c r="DUZ67" s="22"/>
      <c r="DVA67" s="22"/>
      <c r="DVB67" s="22"/>
      <c r="DVC67" s="22"/>
      <c r="DVD67" s="22"/>
      <c r="DVE67" s="22"/>
      <c r="DVF67" s="22"/>
      <c r="DVG67" s="22"/>
      <c r="DVH67" s="22"/>
      <c r="DVI67" s="22"/>
      <c r="DVJ67" s="22"/>
      <c r="DVK67" s="22"/>
      <c r="DVL67" s="22"/>
      <c r="DVM67" s="22"/>
      <c r="DVN67" s="22"/>
      <c r="DVO67" s="22"/>
      <c r="DVP67" s="22"/>
      <c r="DVQ67" s="22"/>
      <c r="DVR67" s="22"/>
      <c r="DVS67" s="22"/>
      <c r="DVT67" s="22"/>
      <c r="DVU67" s="22"/>
      <c r="DVV67" s="22"/>
      <c r="DVW67" s="22"/>
      <c r="DVX67" s="22"/>
      <c r="DVY67" s="22"/>
      <c r="DVZ67" s="22"/>
      <c r="DWA67" s="22"/>
      <c r="DWB67" s="22"/>
      <c r="DWC67" s="22"/>
      <c r="DWD67" s="22"/>
      <c r="DWE67" s="22"/>
      <c r="DWF67" s="22"/>
      <c r="DWG67" s="22"/>
      <c r="DWH67" s="22"/>
      <c r="DWI67" s="22"/>
      <c r="DWJ67" s="22"/>
      <c r="DWK67" s="22"/>
      <c r="DWL67" s="22"/>
      <c r="DWM67" s="22"/>
      <c r="DWN67" s="22"/>
      <c r="DWO67" s="22"/>
      <c r="DWP67" s="22"/>
      <c r="DWQ67" s="22"/>
      <c r="DWR67" s="22"/>
      <c r="DWS67" s="22"/>
      <c r="DWT67" s="22"/>
      <c r="DWU67" s="22"/>
      <c r="DWV67" s="22"/>
      <c r="DWW67" s="22"/>
      <c r="DWX67" s="22"/>
      <c r="DWY67" s="22"/>
      <c r="DWZ67" s="22"/>
      <c r="DXA67" s="22"/>
      <c r="DXB67" s="22"/>
      <c r="DXC67" s="22"/>
      <c r="DXD67" s="22"/>
      <c r="DXE67" s="22"/>
      <c r="DXF67" s="22"/>
      <c r="DXG67" s="22"/>
      <c r="DXH67" s="22"/>
      <c r="DXI67" s="22"/>
      <c r="DXJ67" s="22"/>
      <c r="DXK67" s="22"/>
      <c r="DXL67" s="22"/>
      <c r="DXM67" s="22"/>
      <c r="DXN67" s="22"/>
      <c r="DXO67" s="22"/>
      <c r="DXP67" s="22"/>
      <c r="DXQ67" s="22"/>
      <c r="DXR67" s="22"/>
      <c r="DXS67" s="22"/>
      <c r="DXT67" s="22"/>
      <c r="DXU67" s="22"/>
      <c r="DXV67" s="22"/>
      <c r="DXW67" s="22"/>
      <c r="DXX67" s="22"/>
      <c r="DXY67" s="22"/>
      <c r="DXZ67" s="22"/>
      <c r="DYA67" s="22"/>
      <c r="DYB67" s="22"/>
      <c r="DYC67" s="22"/>
      <c r="DYD67" s="22"/>
      <c r="DYE67" s="22"/>
      <c r="DYF67" s="22"/>
      <c r="DYG67" s="22"/>
      <c r="DYH67" s="22"/>
      <c r="DYI67" s="22"/>
      <c r="DYJ67" s="22"/>
      <c r="DYK67" s="22"/>
      <c r="DYL67" s="22"/>
      <c r="DYM67" s="22"/>
      <c r="DYN67" s="22"/>
      <c r="DYO67" s="22"/>
      <c r="DYP67" s="22"/>
      <c r="DYQ67" s="22"/>
      <c r="DYR67" s="22"/>
      <c r="DYS67" s="22"/>
      <c r="DYT67" s="22"/>
      <c r="DYU67" s="22"/>
      <c r="DYV67" s="22"/>
      <c r="DYW67" s="22"/>
      <c r="DYX67" s="22"/>
      <c r="DYY67" s="22"/>
      <c r="DYZ67" s="22"/>
      <c r="DZA67" s="22"/>
      <c r="DZB67" s="22"/>
      <c r="DZC67" s="22"/>
      <c r="DZD67" s="22"/>
      <c r="DZE67" s="22"/>
      <c r="DZF67" s="22"/>
      <c r="DZG67" s="22"/>
      <c r="DZH67" s="22"/>
      <c r="DZI67" s="22"/>
      <c r="DZJ67" s="22"/>
      <c r="DZK67" s="22"/>
      <c r="DZL67" s="22"/>
      <c r="DZM67" s="22"/>
      <c r="DZN67" s="22"/>
      <c r="DZO67" s="22"/>
      <c r="DZP67" s="22"/>
      <c r="DZQ67" s="22"/>
      <c r="DZR67" s="22"/>
      <c r="DZS67" s="22"/>
      <c r="DZT67" s="22"/>
      <c r="DZU67" s="22"/>
      <c r="DZV67" s="22"/>
      <c r="DZW67" s="22"/>
      <c r="DZX67" s="22"/>
      <c r="DZY67" s="22"/>
      <c r="DZZ67" s="22"/>
      <c r="EAA67" s="22"/>
      <c r="EAB67" s="22"/>
      <c r="EAC67" s="22"/>
      <c r="EAD67" s="22"/>
      <c r="EAE67" s="22"/>
      <c r="EAF67" s="22"/>
      <c r="EAG67" s="22"/>
      <c r="EAH67" s="22"/>
      <c r="EAI67" s="22"/>
      <c r="EAJ67" s="22"/>
      <c r="EAK67" s="22"/>
      <c r="EAL67" s="22"/>
      <c r="EAM67" s="22"/>
      <c r="EAN67" s="22"/>
      <c r="EAO67" s="22"/>
      <c r="EAP67" s="22"/>
      <c r="EAQ67" s="22"/>
      <c r="EAR67" s="22"/>
      <c r="EAS67" s="22"/>
      <c r="EAT67" s="22"/>
      <c r="EAU67" s="22"/>
      <c r="EAV67" s="22"/>
      <c r="EAW67" s="22"/>
      <c r="EAX67" s="22"/>
      <c r="EAY67" s="22"/>
      <c r="EAZ67" s="22"/>
      <c r="EBA67" s="22"/>
      <c r="EBB67" s="22"/>
      <c r="EBC67" s="22"/>
      <c r="EBD67" s="22"/>
      <c r="EBE67" s="22"/>
      <c r="EBF67" s="22"/>
      <c r="EBG67" s="22"/>
      <c r="EBH67" s="22"/>
      <c r="EBI67" s="22"/>
      <c r="EBJ67" s="22"/>
      <c r="EBK67" s="22"/>
      <c r="EBL67" s="22"/>
      <c r="EBM67" s="22"/>
      <c r="EBN67" s="22"/>
      <c r="EBO67" s="22"/>
      <c r="EBP67" s="22"/>
      <c r="EBQ67" s="22"/>
      <c r="EBR67" s="22"/>
      <c r="EBS67" s="22"/>
      <c r="EBT67" s="22"/>
      <c r="EBU67" s="22"/>
      <c r="EBV67" s="22"/>
      <c r="EBW67" s="22"/>
      <c r="EBX67" s="22"/>
      <c r="EBY67" s="22"/>
      <c r="EBZ67" s="22"/>
      <c r="ECA67" s="22"/>
      <c r="ECB67" s="22"/>
      <c r="ECC67" s="22"/>
      <c r="ECD67" s="22"/>
      <c r="ECE67" s="22"/>
      <c r="ECF67" s="22"/>
      <c r="ECG67" s="22"/>
      <c r="ECH67" s="22"/>
      <c r="ECI67" s="22"/>
      <c r="ECJ67" s="22"/>
      <c r="ECK67" s="22"/>
      <c r="ECL67" s="22"/>
      <c r="ECM67" s="22"/>
      <c r="ECN67" s="22"/>
      <c r="ECO67" s="22"/>
      <c r="ECP67" s="22"/>
      <c r="ECQ67" s="22"/>
      <c r="ECR67" s="22"/>
      <c r="ECS67" s="22"/>
      <c r="ECT67" s="22"/>
      <c r="ECU67" s="22"/>
      <c r="ECV67" s="22"/>
      <c r="ECW67" s="22"/>
      <c r="ECX67" s="22"/>
      <c r="ECY67" s="22"/>
      <c r="ECZ67" s="22"/>
      <c r="EDA67" s="22"/>
      <c r="EDB67" s="22"/>
      <c r="EDC67" s="22"/>
      <c r="EDD67" s="22"/>
      <c r="EDE67" s="22"/>
      <c r="EDF67" s="22"/>
      <c r="EDG67" s="22"/>
      <c r="EDH67" s="22"/>
      <c r="EDI67" s="22"/>
      <c r="EDJ67" s="22"/>
      <c r="EDK67" s="22"/>
      <c r="EDL67" s="22"/>
      <c r="EDM67" s="22"/>
      <c r="EDN67" s="22"/>
      <c r="EDO67" s="22"/>
      <c r="EDP67" s="22"/>
      <c r="EDQ67" s="22"/>
      <c r="EDR67" s="22"/>
      <c r="EDS67" s="22"/>
      <c r="EDT67" s="22"/>
      <c r="EDU67" s="22"/>
      <c r="EDV67" s="22"/>
      <c r="EDW67" s="22"/>
      <c r="EDX67" s="22"/>
      <c r="EDY67" s="22"/>
      <c r="EDZ67" s="22"/>
      <c r="EEA67" s="22"/>
      <c r="EEB67" s="22"/>
      <c r="EEC67" s="22"/>
      <c r="EED67" s="22"/>
      <c r="EEE67" s="22"/>
      <c r="EEF67" s="22"/>
      <c r="EEG67" s="22"/>
      <c r="EEH67" s="22"/>
      <c r="EEI67" s="22"/>
      <c r="EEJ67" s="22"/>
      <c r="EEK67" s="22"/>
      <c r="EEL67" s="22"/>
      <c r="EEM67" s="22"/>
      <c r="EEN67" s="22"/>
      <c r="EEO67" s="22"/>
      <c r="EEP67" s="22"/>
      <c r="EEQ67" s="22"/>
      <c r="EER67" s="22"/>
      <c r="EES67" s="22"/>
      <c r="EET67" s="22"/>
      <c r="EEU67" s="22"/>
      <c r="EEV67" s="22"/>
      <c r="EEW67" s="22"/>
      <c r="EEX67" s="22"/>
      <c r="EEY67" s="22"/>
      <c r="EEZ67" s="22"/>
      <c r="EFA67" s="22"/>
      <c r="EFB67" s="22"/>
      <c r="EFC67" s="22"/>
      <c r="EFD67" s="22"/>
      <c r="EFE67" s="22"/>
      <c r="EFF67" s="22"/>
      <c r="EFG67" s="22"/>
      <c r="EFH67" s="22"/>
      <c r="EFI67" s="22"/>
      <c r="EFJ67" s="22"/>
      <c r="EFK67" s="22"/>
      <c r="EFL67" s="22"/>
      <c r="EFM67" s="22"/>
      <c r="EFN67" s="22"/>
      <c r="EFO67" s="22"/>
      <c r="EFP67" s="22"/>
      <c r="EFQ67" s="22"/>
      <c r="EFR67" s="22"/>
      <c r="EFS67" s="22"/>
      <c r="EFT67" s="22"/>
      <c r="EFU67" s="22"/>
      <c r="EFV67" s="22"/>
      <c r="EFW67" s="22"/>
      <c r="EFX67" s="22"/>
      <c r="EFY67" s="22"/>
      <c r="EFZ67" s="22"/>
      <c r="EGA67" s="22"/>
      <c r="EGB67" s="22"/>
      <c r="EGC67" s="22"/>
      <c r="EGD67" s="22"/>
      <c r="EGE67" s="22"/>
      <c r="EGF67" s="22"/>
      <c r="EGG67" s="22"/>
      <c r="EGH67" s="22"/>
      <c r="EGI67" s="22"/>
      <c r="EGJ67" s="22"/>
      <c r="EGK67" s="22"/>
      <c r="EGL67" s="22"/>
      <c r="EGM67" s="22"/>
      <c r="EGN67" s="22"/>
      <c r="EGO67" s="22"/>
      <c r="EGP67" s="22"/>
      <c r="EGQ67" s="22"/>
      <c r="EGR67" s="22"/>
      <c r="EGS67" s="22"/>
      <c r="EGT67" s="22"/>
      <c r="EGU67" s="22"/>
      <c r="EGV67" s="22"/>
      <c r="EGW67" s="22"/>
      <c r="EGX67" s="22"/>
      <c r="EGY67" s="22"/>
      <c r="EGZ67" s="22"/>
      <c r="EHA67" s="22"/>
      <c r="EHB67" s="22"/>
      <c r="EHC67" s="22"/>
      <c r="EHD67" s="22"/>
      <c r="EHE67" s="22"/>
      <c r="EHF67" s="22"/>
      <c r="EHG67" s="22"/>
      <c r="EHH67" s="22"/>
      <c r="EHI67" s="22"/>
      <c r="EHJ67" s="22"/>
      <c r="EHK67" s="22"/>
      <c r="EHL67" s="22"/>
      <c r="EHM67" s="22"/>
      <c r="EHN67" s="22"/>
      <c r="EHO67" s="22"/>
      <c r="EHP67" s="22"/>
      <c r="EHQ67" s="22"/>
      <c r="EHR67" s="22"/>
      <c r="EHS67" s="22"/>
      <c r="EHT67" s="22"/>
      <c r="EHU67" s="22"/>
      <c r="EHV67" s="22"/>
      <c r="EHW67" s="22"/>
      <c r="EHX67" s="22"/>
      <c r="EHY67" s="22"/>
      <c r="EHZ67" s="22"/>
      <c r="EIA67" s="22"/>
      <c r="EIB67" s="22"/>
      <c r="EIC67" s="22"/>
      <c r="EID67" s="22"/>
      <c r="EIE67" s="22"/>
      <c r="EIF67" s="22"/>
      <c r="EIG67" s="22"/>
      <c r="EIH67" s="22"/>
      <c r="EII67" s="22"/>
      <c r="EIJ67" s="22"/>
      <c r="EIK67" s="22"/>
      <c r="EIL67" s="22"/>
      <c r="EIM67" s="22"/>
      <c r="EIN67" s="22"/>
      <c r="EIO67" s="22"/>
      <c r="EIP67" s="22"/>
      <c r="EIQ67" s="22"/>
      <c r="EIR67" s="22"/>
      <c r="EIS67" s="22"/>
      <c r="EIT67" s="22"/>
      <c r="EIU67" s="22"/>
      <c r="EIV67" s="22"/>
      <c r="EIW67" s="22"/>
      <c r="EIX67" s="22"/>
      <c r="EIY67" s="22"/>
      <c r="EIZ67" s="22"/>
      <c r="EJA67" s="22"/>
      <c r="EJB67" s="22"/>
      <c r="EJC67" s="22"/>
      <c r="EJD67" s="22"/>
      <c r="EJE67" s="22"/>
      <c r="EJF67" s="22"/>
      <c r="EJG67" s="22"/>
      <c r="EJH67" s="22"/>
      <c r="EJI67" s="22"/>
      <c r="EJJ67" s="22"/>
      <c r="EJK67" s="22"/>
      <c r="EJL67" s="22"/>
      <c r="EJM67" s="22"/>
      <c r="EJN67" s="22"/>
      <c r="EJO67" s="22"/>
      <c r="EJP67" s="22"/>
      <c r="EJQ67" s="22"/>
      <c r="EJR67" s="22"/>
      <c r="EJS67" s="22"/>
      <c r="EJT67" s="22"/>
      <c r="EJU67" s="22"/>
      <c r="EJV67" s="22"/>
      <c r="EJW67" s="22"/>
      <c r="EJX67" s="22"/>
      <c r="EJY67" s="22"/>
      <c r="EJZ67" s="22"/>
      <c r="EKA67" s="22"/>
      <c r="EKB67" s="22"/>
      <c r="EKC67" s="22"/>
      <c r="EKD67" s="22"/>
      <c r="EKE67" s="22"/>
      <c r="EKF67" s="22"/>
      <c r="EKG67" s="22"/>
      <c r="EKH67" s="22"/>
      <c r="EKI67" s="22"/>
      <c r="EKJ67" s="22"/>
      <c r="EKK67" s="22"/>
      <c r="EKL67" s="22"/>
      <c r="EKM67" s="22"/>
      <c r="EKN67" s="22"/>
      <c r="EKO67" s="22"/>
      <c r="EKP67" s="22"/>
      <c r="EKQ67" s="22"/>
      <c r="EKR67" s="22"/>
      <c r="EKS67" s="22"/>
      <c r="EKT67" s="22"/>
      <c r="EKU67" s="22"/>
      <c r="EKV67" s="22"/>
      <c r="EKW67" s="22"/>
      <c r="EKX67" s="22"/>
      <c r="EKY67" s="22"/>
      <c r="EKZ67" s="22"/>
      <c r="ELA67" s="22"/>
      <c r="ELB67" s="22"/>
      <c r="ELC67" s="22"/>
      <c r="ELD67" s="22"/>
      <c r="ELE67" s="22"/>
      <c r="ELF67" s="22"/>
      <c r="ELG67" s="22"/>
      <c r="ELH67" s="22"/>
      <c r="ELI67" s="22"/>
      <c r="ELJ67" s="22"/>
      <c r="ELK67" s="22"/>
      <c r="ELL67" s="22"/>
      <c r="ELM67" s="22"/>
      <c r="ELN67" s="22"/>
      <c r="ELO67" s="22"/>
      <c r="ELP67" s="22"/>
      <c r="ELQ67" s="22"/>
      <c r="ELR67" s="22"/>
      <c r="ELS67" s="22"/>
      <c r="ELT67" s="22"/>
      <c r="ELU67" s="22"/>
      <c r="ELV67" s="22"/>
      <c r="ELW67" s="22"/>
      <c r="ELX67" s="22"/>
      <c r="ELY67" s="22"/>
      <c r="ELZ67" s="22"/>
      <c r="EMA67" s="22"/>
      <c r="EMB67" s="22"/>
      <c r="EMC67" s="22"/>
      <c r="EMD67" s="22"/>
      <c r="EME67" s="22"/>
      <c r="EMF67" s="22"/>
      <c r="EMG67" s="22"/>
      <c r="EMH67" s="22"/>
      <c r="EMI67" s="22"/>
      <c r="EMJ67" s="22"/>
      <c r="EMK67" s="22"/>
      <c r="EML67" s="22"/>
      <c r="EMM67" s="22"/>
      <c r="EMN67" s="22"/>
      <c r="EMO67" s="22"/>
      <c r="EMP67" s="22"/>
      <c r="EMQ67" s="22"/>
      <c r="EMR67" s="22"/>
      <c r="EMS67" s="22"/>
      <c r="EMT67" s="22"/>
      <c r="EMU67" s="22"/>
      <c r="EMV67" s="22"/>
      <c r="EMW67" s="22"/>
      <c r="EMX67" s="22"/>
      <c r="EMY67" s="22"/>
      <c r="EMZ67" s="22"/>
      <c r="ENA67" s="22"/>
      <c r="ENB67" s="22"/>
      <c r="ENC67" s="22"/>
      <c r="END67" s="22"/>
      <c r="ENE67" s="22"/>
      <c r="ENF67" s="22"/>
      <c r="ENG67" s="22"/>
      <c r="ENH67" s="22"/>
      <c r="ENI67" s="22"/>
      <c r="ENJ67" s="22"/>
      <c r="ENK67" s="22"/>
      <c r="ENL67" s="22"/>
      <c r="ENM67" s="22"/>
      <c r="ENN67" s="22"/>
      <c r="ENO67" s="22"/>
      <c r="ENP67" s="22"/>
      <c r="ENQ67" s="22"/>
      <c r="ENR67" s="22"/>
      <c r="ENS67" s="22"/>
      <c r="ENT67" s="22"/>
      <c r="ENU67" s="22"/>
      <c r="ENV67" s="22"/>
      <c r="ENW67" s="22"/>
      <c r="ENX67" s="22"/>
      <c r="ENY67" s="22"/>
      <c r="ENZ67" s="22"/>
      <c r="EOA67" s="22"/>
      <c r="EOB67" s="22"/>
      <c r="EOC67" s="22"/>
      <c r="EOD67" s="22"/>
      <c r="EOE67" s="22"/>
      <c r="EOF67" s="22"/>
      <c r="EOG67" s="22"/>
      <c r="EOH67" s="22"/>
      <c r="EOI67" s="22"/>
      <c r="EOJ67" s="22"/>
      <c r="EOK67" s="22"/>
      <c r="EOL67" s="22"/>
      <c r="EOM67" s="22"/>
      <c r="EON67" s="22"/>
      <c r="EOO67" s="22"/>
      <c r="EOP67" s="22"/>
      <c r="EOQ67" s="22"/>
      <c r="EOR67" s="22"/>
      <c r="EOS67" s="22"/>
      <c r="EOT67" s="22"/>
      <c r="EOU67" s="22"/>
      <c r="EOV67" s="22"/>
      <c r="EOW67" s="22"/>
      <c r="EOX67" s="22"/>
      <c r="EOY67" s="22"/>
      <c r="EOZ67" s="22"/>
      <c r="EPA67" s="22"/>
      <c r="EPB67" s="22"/>
      <c r="EPC67" s="22"/>
      <c r="EPD67" s="22"/>
      <c r="EPE67" s="22"/>
      <c r="EPF67" s="22"/>
      <c r="EPG67" s="22"/>
      <c r="EPH67" s="22"/>
      <c r="EPI67" s="22"/>
      <c r="EPJ67" s="22"/>
      <c r="EPK67" s="22"/>
      <c r="EPL67" s="22"/>
      <c r="EPM67" s="22"/>
      <c r="EPN67" s="22"/>
      <c r="EPO67" s="22"/>
      <c r="EPP67" s="22"/>
      <c r="EPQ67" s="22"/>
      <c r="EPR67" s="22"/>
      <c r="EPS67" s="22"/>
      <c r="EPT67" s="22"/>
      <c r="EPU67" s="22"/>
      <c r="EPV67" s="22"/>
      <c r="EPW67" s="22"/>
      <c r="EPX67" s="22"/>
      <c r="EPY67" s="22"/>
      <c r="EPZ67" s="22"/>
      <c r="EQA67" s="22"/>
      <c r="EQB67" s="22"/>
      <c r="EQC67" s="22"/>
      <c r="EQD67" s="22"/>
      <c r="EQE67" s="22"/>
      <c r="EQF67" s="22"/>
      <c r="EQG67" s="22"/>
      <c r="EQH67" s="22"/>
      <c r="EQI67" s="22"/>
      <c r="EQJ67" s="22"/>
      <c r="EQK67" s="22"/>
      <c r="EQL67" s="22"/>
      <c r="EQM67" s="22"/>
      <c r="EQN67" s="22"/>
      <c r="EQO67" s="22"/>
      <c r="EQP67" s="22"/>
      <c r="EQQ67" s="22"/>
      <c r="EQR67" s="22"/>
      <c r="EQS67" s="22"/>
      <c r="EQT67" s="22"/>
      <c r="EQU67" s="22"/>
      <c r="EQV67" s="22"/>
      <c r="EQW67" s="22"/>
      <c r="EQX67" s="22"/>
      <c r="EQY67" s="22"/>
      <c r="EQZ67" s="22"/>
      <c r="ERA67" s="22"/>
      <c r="ERB67" s="22"/>
      <c r="ERC67" s="22"/>
      <c r="ERD67" s="22"/>
      <c r="ERE67" s="22"/>
      <c r="ERF67" s="22"/>
      <c r="ERG67" s="22"/>
      <c r="ERH67" s="22"/>
      <c r="ERI67" s="22"/>
      <c r="ERJ67" s="22"/>
      <c r="ERK67" s="22"/>
      <c r="ERL67" s="22"/>
      <c r="ERM67" s="22"/>
      <c r="ERN67" s="22"/>
      <c r="ERO67" s="22"/>
      <c r="ERP67" s="22"/>
      <c r="ERQ67" s="22"/>
      <c r="ERR67" s="22"/>
      <c r="ERS67" s="22"/>
      <c r="ERT67" s="22"/>
      <c r="ERU67" s="22"/>
      <c r="ERV67" s="22"/>
      <c r="ERW67" s="22"/>
      <c r="ERX67" s="22"/>
      <c r="ERY67" s="22"/>
      <c r="ERZ67" s="22"/>
      <c r="ESA67" s="22"/>
      <c r="ESB67" s="22"/>
      <c r="ESC67" s="22"/>
      <c r="ESD67" s="22"/>
      <c r="ESE67" s="22"/>
      <c r="ESF67" s="22"/>
      <c r="ESG67" s="22"/>
      <c r="ESH67" s="22"/>
      <c r="ESI67" s="22"/>
      <c r="ESJ67" s="22"/>
      <c r="ESK67" s="22"/>
      <c r="ESL67" s="22"/>
      <c r="ESM67" s="22"/>
      <c r="ESN67" s="22"/>
      <c r="ESO67" s="22"/>
      <c r="ESP67" s="22"/>
      <c r="ESQ67" s="22"/>
      <c r="ESR67" s="22"/>
      <c r="ESS67" s="22"/>
      <c r="EST67" s="22"/>
      <c r="ESU67" s="22"/>
      <c r="ESV67" s="22"/>
      <c r="ESW67" s="22"/>
      <c r="ESX67" s="22"/>
      <c r="ESY67" s="22"/>
      <c r="ESZ67" s="22"/>
      <c r="ETA67" s="22"/>
      <c r="ETB67" s="22"/>
      <c r="ETC67" s="22"/>
      <c r="ETD67" s="22"/>
      <c r="ETE67" s="22"/>
      <c r="ETF67" s="22"/>
      <c r="ETG67" s="22"/>
      <c r="ETH67" s="22"/>
      <c r="ETI67" s="22"/>
      <c r="ETJ67" s="22"/>
      <c r="ETK67" s="22"/>
      <c r="ETL67" s="22"/>
      <c r="ETM67" s="22"/>
      <c r="ETN67" s="22"/>
      <c r="ETO67" s="22"/>
      <c r="ETP67" s="22"/>
      <c r="ETQ67" s="22"/>
      <c r="ETR67" s="22"/>
      <c r="ETS67" s="22"/>
      <c r="ETT67" s="22"/>
      <c r="ETU67" s="22"/>
      <c r="ETV67" s="22"/>
      <c r="ETW67" s="22"/>
      <c r="ETX67" s="22"/>
      <c r="ETY67" s="22"/>
      <c r="ETZ67" s="22"/>
      <c r="EUA67" s="22"/>
      <c r="EUB67" s="22"/>
      <c r="EUC67" s="22"/>
      <c r="EUD67" s="22"/>
      <c r="EUE67" s="22"/>
      <c r="EUF67" s="22"/>
      <c r="EUG67" s="22"/>
      <c r="EUH67" s="22"/>
      <c r="EUI67" s="22"/>
      <c r="EUJ67" s="22"/>
      <c r="EUK67" s="22"/>
      <c r="EUL67" s="22"/>
      <c r="EUM67" s="22"/>
      <c r="EUN67" s="22"/>
      <c r="EUO67" s="22"/>
      <c r="EUP67" s="22"/>
      <c r="EUQ67" s="22"/>
      <c r="EUR67" s="22"/>
      <c r="EUS67" s="22"/>
      <c r="EUT67" s="22"/>
      <c r="EUU67" s="22"/>
      <c r="EUV67" s="22"/>
      <c r="EUW67" s="22"/>
      <c r="EUX67" s="22"/>
      <c r="EUY67" s="22"/>
      <c r="EUZ67" s="22"/>
      <c r="EVA67" s="22"/>
      <c r="EVB67" s="22"/>
      <c r="EVC67" s="22"/>
      <c r="EVD67" s="22"/>
      <c r="EVE67" s="22"/>
      <c r="EVF67" s="22"/>
      <c r="EVG67" s="22"/>
      <c r="EVH67" s="22"/>
      <c r="EVI67" s="22"/>
      <c r="EVJ67" s="22"/>
      <c r="EVK67" s="22"/>
      <c r="EVL67" s="22"/>
      <c r="EVM67" s="22"/>
      <c r="EVN67" s="22"/>
      <c r="EVO67" s="22"/>
      <c r="EVP67" s="22"/>
      <c r="EVQ67" s="22"/>
      <c r="EVR67" s="22"/>
      <c r="EVS67" s="22"/>
      <c r="EVT67" s="22"/>
      <c r="EVU67" s="22"/>
      <c r="EVV67" s="22"/>
      <c r="EVW67" s="22"/>
      <c r="EVX67" s="22"/>
      <c r="EVY67" s="22"/>
      <c r="EVZ67" s="22"/>
      <c r="EWA67" s="22"/>
      <c r="EWB67" s="22"/>
      <c r="EWC67" s="22"/>
      <c r="EWD67" s="22"/>
      <c r="EWE67" s="22"/>
      <c r="EWF67" s="22"/>
      <c r="EWG67" s="22"/>
      <c r="EWH67" s="22"/>
      <c r="EWI67" s="22"/>
      <c r="EWJ67" s="22"/>
      <c r="EWK67" s="22"/>
      <c r="EWL67" s="22"/>
      <c r="EWM67" s="22"/>
      <c r="EWN67" s="22"/>
      <c r="EWO67" s="22"/>
      <c r="EWP67" s="22"/>
      <c r="EWQ67" s="22"/>
      <c r="EWR67" s="22"/>
      <c r="EWS67" s="22"/>
      <c r="EWT67" s="22"/>
      <c r="EWU67" s="22"/>
      <c r="EWV67" s="22"/>
      <c r="EWW67" s="22"/>
      <c r="EWX67" s="22"/>
      <c r="EWY67" s="22"/>
      <c r="EWZ67" s="22"/>
      <c r="EXA67" s="22"/>
      <c r="EXB67" s="22"/>
      <c r="EXC67" s="22"/>
      <c r="EXD67" s="22"/>
      <c r="EXE67" s="22"/>
      <c r="EXF67" s="22"/>
      <c r="EXG67" s="22"/>
      <c r="EXH67" s="22"/>
      <c r="EXI67" s="22"/>
      <c r="EXJ67" s="22"/>
      <c r="EXK67" s="22"/>
      <c r="EXL67" s="22"/>
      <c r="EXM67" s="22"/>
      <c r="EXN67" s="22"/>
      <c r="EXO67" s="22"/>
      <c r="EXP67" s="22"/>
      <c r="EXQ67" s="22"/>
      <c r="EXR67" s="22"/>
      <c r="EXS67" s="22"/>
      <c r="EXT67" s="22"/>
      <c r="EXU67" s="22"/>
      <c r="EXV67" s="22"/>
      <c r="EXW67" s="22"/>
      <c r="EXX67" s="22"/>
      <c r="EXY67" s="22"/>
      <c r="EXZ67" s="22"/>
      <c r="EYA67" s="22"/>
      <c r="EYB67" s="22"/>
      <c r="EYC67" s="22"/>
      <c r="EYD67" s="22"/>
      <c r="EYE67" s="22"/>
      <c r="EYF67" s="22"/>
      <c r="EYG67" s="22"/>
      <c r="EYH67" s="22"/>
      <c r="EYI67" s="22"/>
      <c r="EYJ67" s="22"/>
      <c r="EYK67" s="22"/>
      <c r="EYL67" s="22"/>
      <c r="EYM67" s="22"/>
      <c r="EYN67" s="22"/>
      <c r="EYO67" s="22"/>
      <c r="EYP67" s="22"/>
      <c r="EYQ67" s="22"/>
      <c r="EYR67" s="22"/>
      <c r="EYS67" s="22"/>
      <c r="EYT67" s="22"/>
      <c r="EYU67" s="22"/>
      <c r="EYV67" s="22"/>
      <c r="EYW67" s="22"/>
      <c r="EYX67" s="22"/>
      <c r="EYY67" s="22"/>
      <c r="EYZ67" s="22"/>
      <c r="EZA67" s="22"/>
      <c r="EZB67" s="22"/>
      <c r="EZC67" s="22"/>
      <c r="EZD67" s="22"/>
      <c r="EZE67" s="22"/>
      <c r="EZF67" s="22"/>
      <c r="EZG67" s="22"/>
      <c r="EZH67" s="22"/>
      <c r="EZI67" s="22"/>
      <c r="EZJ67" s="22"/>
      <c r="EZK67" s="22"/>
      <c r="EZL67" s="22"/>
      <c r="EZM67" s="22"/>
      <c r="EZN67" s="22"/>
      <c r="EZO67" s="22"/>
      <c r="EZP67" s="22"/>
      <c r="EZQ67" s="22"/>
      <c r="EZR67" s="22"/>
      <c r="EZS67" s="22"/>
      <c r="EZT67" s="22"/>
      <c r="EZU67" s="22"/>
      <c r="EZV67" s="22"/>
      <c r="EZW67" s="22"/>
      <c r="EZX67" s="22"/>
      <c r="EZY67" s="22"/>
      <c r="EZZ67" s="22"/>
      <c r="FAA67" s="22"/>
      <c r="FAB67" s="22"/>
      <c r="FAC67" s="22"/>
      <c r="FAD67" s="22"/>
      <c r="FAE67" s="22"/>
      <c r="FAF67" s="22"/>
      <c r="FAG67" s="22"/>
      <c r="FAH67" s="22"/>
      <c r="FAI67" s="22"/>
      <c r="FAJ67" s="22"/>
      <c r="FAK67" s="22"/>
      <c r="FAL67" s="22"/>
      <c r="FAM67" s="22"/>
      <c r="FAN67" s="22"/>
      <c r="FAO67" s="22"/>
      <c r="FAP67" s="22"/>
      <c r="FAQ67" s="22"/>
      <c r="FAR67" s="22"/>
      <c r="FAS67" s="22"/>
      <c r="FAT67" s="22"/>
      <c r="FAU67" s="22"/>
      <c r="FAV67" s="22"/>
      <c r="FAW67" s="22"/>
      <c r="FAX67" s="22"/>
      <c r="FAY67" s="22"/>
      <c r="FAZ67" s="22"/>
      <c r="FBA67" s="22"/>
      <c r="FBB67" s="22"/>
      <c r="FBC67" s="22"/>
      <c r="FBD67" s="22"/>
      <c r="FBE67" s="22"/>
      <c r="FBF67" s="22"/>
      <c r="FBG67" s="22"/>
      <c r="FBH67" s="22"/>
      <c r="FBI67" s="22"/>
      <c r="FBJ67" s="22"/>
      <c r="FBK67" s="22"/>
      <c r="FBL67" s="22"/>
      <c r="FBM67" s="22"/>
      <c r="FBN67" s="22"/>
      <c r="FBO67" s="22"/>
      <c r="FBP67" s="22"/>
      <c r="FBQ67" s="22"/>
      <c r="FBR67" s="22"/>
      <c r="FBS67" s="22"/>
      <c r="FBT67" s="22"/>
      <c r="FBU67" s="22"/>
      <c r="FBV67" s="22"/>
      <c r="FBW67" s="22"/>
      <c r="FBX67" s="22"/>
      <c r="FBY67" s="22"/>
      <c r="FBZ67" s="22"/>
      <c r="FCA67" s="22"/>
      <c r="FCB67" s="22"/>
      <c r="FCC67" s="22"/>
      <c r="FCD67" s="22"/>
      <c r="FCE67" s="22"/>
      <c r="FCF67" s="22"/>
      <c r="FCG67" s="22"/>
      <c r="FCH67" s="22"/>
      <c r="FCI67" s="22"/>
      <c r="FCJ67" s="22"/>
      <c r="FCK67" s="22"/>
      <c r="FCL67" s="22"/>
      <c r="FCM67" s="22"/>
      <c r="FCN67" s="22"/>
      <c r="FCO67" s="22"/>
      <c r="FCP67" s="22"/>
      <c r="FCQ67" s="22"/>
      <c r="FCR67" s="22"/>
      <c r="FCS67" s="22"/>
      <c r="FCT67" s="22"/>
      <c r="FCU67" s="22"/>
      <c r="FCV67" s="22"/>
      <c r="FCW67" s="22"/>
      <c r="FCX67" s="22"/>
      <c r="FCY67" s="22"/>
      <c r="FCZ67" s="22"/>
      <c r="FDA67" s="22"/>
      <c r="FDB67" s="22"/>
      <c r="FDC67" s="22"/>
      <c r="FDD67" s="22"/>
      <c r="FDE67" s="22"/>
      <c r="FDF67" s="22"/>
      <c r="FDG67" s="22"/>
      <c r="FDH67" s="22"/>
      <c r="FDI67" s="22"/>
      <c r="FDJ67" s="22"/>
      <c r="FDK67" s="22"/>
      <c r="FDL67" s="22"/>
      <c r="FDM67" s="22"/>
      <c r="FDN67" s="22"/>
      <c r="FDO67" s="22"/>
      <c r="FDP67" s="22"/>
      <c r="FDQ67" s="22"/>
      <c r="FDR67" s="22"/>
      <c r="FDS67" s="22"/>
      <c r="FDT67" s="22"/>
      <c r="FDU67" s="22"/>
      <c r="FDV67" s="22"/>
      <c r="FDW67" s="22"/>
      <c r="FDX67" s="22"/>
      <c r="FDY67" s="22"/>
      <c r="FDZ67" s="22"/>
      <c r="FEA67" s="22"/>
      <c r="FEB67" s="22"/>
      <c r="FEC67" s="22"/>
      <c r="FED67" s="22"/>
      <c r="FEE67" s="22"/>
      <c r="FEF67" s="22"/>
      <c r="FEG67" s="22"/>
      <c r="FEH67" s="22"/>
      <c r="FEI67" s="22"/>
      <c r="FEJ67" s="22"/>
      <c r="FEK67" s="22"/>
      <c r="FEL67" s="22"/>
      <c r="FEM67" s="22"/>
      <c r="FEN67" s="22"/>
      <c r="FEO67" s="22"/>
      <c r="FEP67" s="22"/>
      <c r="FEQ67" s="22"/>
      <c r="FER67" s="22"/>
      <c r="FES67" s="22"/>
      <c r="FET67" s="22"/>
      <c r="FEU67" s="22"/>
      <c r="FEV67" s="22"/>
      <c r="FEW67" s="22"/>
      <c r="FEX67" s="22"/>
      <c r="FEY67" s="22"/>
      <c r="FEZ67" s="22"/>
      <c r="FFA67" s="22"/>
      <c r="FFB67" s="22"/>
      <c r="FFC67" s="22"/>
      <c r="FFD67" s="22"/>
      <c r="FFE67" s="22"/>
      <c r="FFF67" s="22"/>
      <c r="FFG67" s="22"/>
      <c r="FFH67" s="22"/>
      <c r="FFI67" s="22"/>
      <c r="FFJ67" s="22"/>
      <c r="FFK67" s="22"/>
      <c r="FFL67" s="22"/>
      <c r="FFM67" s="22"/>
      <c r="FFN67" s="22"/>
      <c r="FFO67" s="22"/>
      <c r="FFP67" s="22"/>
      <c r="FFQ67" s="22"/>
      <c r="FFR67" s="22"/>
      <c r="FFS67" s="22"/>
      <c r="FFT67" s="22"/>
      <c r="FFU67" s="22"/>
      <c r="FFV67" s="22"/>
      <c r="FFW67" s="22"/>
      <c r="FFX67" s="22"/>
      <c r="FFY67" s="22"/>
      <c r="FFZ67" s="22"/>
      <c r="FGA67" s="22"/>
      <c r="FGB67" s="22"/>
      <c r="FGC67" s="22"/>
      <c r="FGD67" s="22"/>
      <c r="FGE67" s="22"/>
      <c r="FGF67" s="22"/>
      <c r="FGG67" s="22"/>
      <c r="FGH67" s="22"/>
      <c r="FGI67" s="22"/>
      <c r="FGJ67" s="22"/>
      <c r="FGK67" s="22"/>
      <c r="FGL67" s="22"/>
      <c r="FGM67" s="22"/>
      <c r="FGN67" s="22"/>
      <c r="FGO67" s="22"/>
      <c r="FGP67" s="22"/>
      <c r="FGQ67" s="22"/>
      <c r="FGR67" s="22"/>
      <c r="FGS67" s="22"/>
      <c r="FGT67" s="22"/>
      <c r="FGU67" s="22"/>
      <c r="FGV67" s="22"/>
      <c r="FGW67" s="22"/>
      <c r="FGX67" s="22"/>
      <c r="FGY67" s="22"/>
      <c r="FGZ67" s="22"/>
      <c r="FHA67" s="22"/>
      <c r="FHB67" s="22"/>
      <c r="FHC67" s="22"/>
      <c r="FHD67" s="22"/>
      <c r="FHE67" s="22"/>
      <c r="FHF67" s="22"/>
      <c r="FHG67" s="22"/>
      <c r="FHH67" s="22"/>
      <c r="FHI67" s="22"/>
      <c r="FHJ67" s="22"/>
      <c r="FHK67" s="22"/>
      <c r="FHL67" s="22"/>
      <c r="FHM67" s="22"/>
      <c r="FHN67" s="22"/>
      <c r="FHO67" s="22"/>
      <c r="FHP67" s="22"/>
      <c r="FHQ67" s="22"/>
      <c r="FHR67" s="22"/>
      <c r="FHS67" s="22"/>
      <c r="FHT67" s="22"/>
      <c r="FHU67" s="22"/>
      <c r="FHV67" s="22"/>
      <c r="FHW67" s="22"/>
      <c r="FHX67" s="22"/>
      <c r="FHY67" s="22"/>
      <c r="FHZ67" s="22"/>
      <c r="FIA67" s="22"/>
      <c r="FIB67" s="22"/>
      <c r="FIC67" s="22"/>
      <c r="FID67" s="22"/>
      <c r="FIE67" s="22"/>
      <c r="FIF67" s="22"/>
      <c r="FIG67" s="22"/>
      <c r="FIH67" s="22"/>
      <c r="FII67" s="22"/>
      <c r="FIJ67" s="22"/>
      <c r="FIK67" s="22"/>
      <c r="FIL67" s="22"/>
      <c r="FIM67" s="22"/>
      <c r="FIN67" s="22"/>
      <c r="FIO67" s="22"/>
      <c r="FIP67" s="22"/>
      <c r="FIQ67" s="22"/>
      <c r="FIR67" s="22"/>
      <c r="FIS67" s="22"/>
      <c r="FIT67" s="22"/>
      <c r="FIU67" s="22"/>
      <c r="FIV67" s="22"/>
      <c r="FIW67" s="22"/>
      <c r="FIX67" s="22"/>
      <c r="FIY67" s="22"/>
      <c r="FIZ67" s="22"/>
      <c r="FJA67" s="22"/>
      <c r="FJB67" s="22"/>
      <c r="FJC67" s="22"/>
      <c r="FJD67" s="22"/>
      <c r="FJE67" s="22"/>
      <c r="FJF67" s="22"/>
      <c r="FJG67" s="22"/>
      <c r="FJH67" s="22"/>
      <c r="FJI67" s="22"/>
      <c r="FJJ67" s="22"/>
      <c r="FJK67" s="22"/>
      <c r="FJL67" s="22"/>
      <c r="FJM67" s="22"/>
      <c r="FJN67" s="22"/>
      <c r="FJO67" s="22"/>
      <c r="FJP67" s="22"/>
      <c r="FJQ67" s="22"/>
      <c r="FJR67" s="22"/>
      <c r="FJS67" s="22"/>
      <c r="FJT67" s="22"/>
      <c r="FJU67" s="22"/>
      <c r="FJV67" s="22"/>
      <c r="FJW67" s="22"/>
      <c r="FJX67" s="22"/>
      <c r="FJY67" s="22"/>
      <c r="FJZ67" s="22"/>
      <c r="FKA67" s="22"/>
      <c r="FKB67" s="22"/>
      <c r="FKC67" s="22"/>
      <c r="FKD67" s="22"/>
      <c r="FKE67" s="22"/>
      <c r="FKF67" s="22"/>
      <c r="FKG67" s="22"/>
      <c r="FKH67" s="22"/>
      <c r="FKI67" s="22"/>
      <c r="FKJ67" s="22"/>
      <c r="FKK67" s="22"/>
      <c r="FKL67" s="22"/>
      <c r="FKM67" s="22"/>
      <c r="FKN67" s="22"/>
      <c r="FKO67" s="22"/>
      <c r="FKP67" s="22"/>
      <c r="FKQ67" s="22"/>
      <c r="FKR67" s="22"/>
      <c r="FKS67" s="22"/>
      <c r="FKT67" s="22"/>
      <c r="FKU67" s="22"/>
      <c r="FKV67" s="22"/>
      <c r="FKW67" s="22"/>
      <c r="FKX67" s="22"/>
      <c r="FKY67" s="22"/>
      <c r="FKZ67" s="22"/>
      <c r="FLA67" s="22"/>
      <c r="FLB67" s="22"/>
      <c r="FLC67" s="22"/>
      <c r="FLD67" s="22"/>
      <c r="FLE67" s="22"/>
      <c r="FLF67" s="22"/>
      <c r="FLG67" s="22"/>
      <c r="FLH67" s="22"/>
      <c r="FLI67" s="22"/>
      <c r="FLJ67" s="22"/>
      <c r="FLK67" s="22"/>
      <c r="FLL67" s="22"/>
      <c r="FLM67" s="22"/>
      <c r="FLN67" s="22"/>
      <c r="FLO67" s="22"/>
      <c r="FLP67" s="22"/>
      <c r="FLQ67" s="22"/>
      <c r="FLR67" s="22"/>
      <c r="FLS67" s="22"/>
      <c r="FLT67" s="22"/>
      <c r="FLU67" s="22"/>
      <c r="FLV67" s="22"/>
      <c r="FLW67" s="22"/>
      <c r="FLX67" s="22"/>
      <c r="FLY67" s="22"/>
      <c r="FLZ67" s="22"/>
      <c r="FMA67" s="22"/>
      <c r="FMB67" s="22"/>
      <c r="FMC67" s="22"/>
      <c r="FMD67" s="22"/>
      <c r="FME67" s="22"/>
      <c r="FMF67" s="22"/>
      <c r="FMG67" s="22"/>
      <c r="FMH67" s="22"/>
      <c r="FMI67" s="22"/>
      <c r="FMJ67" s="22"/>
      <c r="FMK67" s="22"/>
      <c r="FML67" s="22"/>
      <c r="FMM67" s="22"/>
      <c r="FMN67" s="22"/>
      <c r="FMO67" s="22"/>
      <c r="FMP67" s="22"/>
      <c r="FMQ67" s="22"/>
      <c r="FMR67" s="22"/>
      <c r="FMS67" s="22"/>
      <c r="FMT67" s="22"/>
      <c r="FMU67" s="22"/>
      <c r="FMV67" s="22"/>
      <c r="FMW67" s="22"/>
      <c r="FMX67" s="22"/>
      <c r="FMY67" s="22"/>
      <c r="FMZ67" s="22"/>
      <c r="FNA67" s="22"/>
      <c r="FNB67" s="22"/>
      <c r="FNC67" s="22"/>
      <c r="FND67" s="22"/>
      <c r="FNE67" s="22"/>
      <c r="FNF67" s="22"/>
      <c r="FNG67" s="22"/>
      <c r="FNH67" s="22"/>
      <c r="FNI67" s="22"/>
      <c r="FNJ67" s="22"/>
      <c r="FNK67" s="22"/>
      <c r="FNL67" s="22"/>
      <c r="FNM67" s="22"/>
      <c r="FNN67" s="22"/>
      <c r="FNO67" s="22"/>
      <c r="FNP67" s="22"/>
      <c r="FNQ67" s="22"/>
      <c r="FNR67" s="22"/>
      <c r="FNS67" s="22"/>
      <c r="FNT67" s="22"/>
      <c r="FNU67" s="22"/>
      <c r="FNV67" s="22"/>
      <c r="FNW67" s="22"/>
      <c r="FNX67" s="22"/>
      <c r="FNY67" s="22"/>
      <c r="FNZ67" s="22"/>
      <c r="FOA67" s="22"/>
      <c r="FOB67" s="22"/>
      <c r="FOC67" s="22"/>
      <c r="FOD67" s="22"/>
      <c r="FOE67" s="22"/>
      <c r="FOF67" s="22"/>
      <c r="FOG67" s="22"/>
      <c r="FOH67" s="22"/>
      <c r="FOI67" s="22"/>
      <c r="FOJ67" s="22"/>
      <c r="FOK67" s="22"/>
      <c r="FOL67" s="22"/>
      <c r="FOM67" s="22"/>
      <c r="FON67" s="22"/>
      <c r="FOO67" s="22"/>
      <c r="FOP67" s="22"/>
      <c r="FOQ67" s="22"/>
      <c r="FOR67" s="22"/>
      <c r="FOS67" s="22"/>
      <c r="FOT67" s="22"/>
      <c r="FOU67" s="22"/>
      <c r="FOV67" s="22"/>
      <c r="FOW67" s="22"/>
      <c r="FOX67" s="22"/>
      <c r="FOY67" s="22"/>
      <c r="FOZ67" s="22"/>
      <c r="FPA67" s="22"/>
      <c r="FPB67" s="22"/>
      <c r="FPC67" s="22"/>
      <c r="FPD67" s="22"/>
      <c r="FPE67" s="22"/>
      <c r="FPF67" s="22"/>
      <c r="FPG67" s="22"/>
      <c r="FPH67" s="22"/>
      <c r="FPI67" s="22"/>
      <c r="FPJ67" s="22"/>
      <c r="FPK67" s="22"/>
      <c r="FPL67" s="22"/>
      <c r="FPM67" s="22"/>
      <c r="FPN67" s="22"/>
      <c r="FPO67" s="22"/>
      <c r="FPP67" s="22"/>
      <c r="FPQ67" s="22"/>
      <c r="FPR67" s="22"/>
      <c r="FPS67" s="22"/>
      <c r="FPT67" s="22"/>
      <c r="FPU67" s="22"/>
      <c r="FPV67" s="22"/>
      <c r="FPW67" s="22"/>
      <c r="FPX67" s="22"/>
      <c r="FPY67" s="22"/>
      <c r="FPZ67" s="22"/>
      <c r="FQA67" s="22"/>
      <c r="FQB67" s="22"/>
      <c r="FQC67" s="22"/>
      <c r="FQD67" s="22"/>
      <c r="FQE67" s="22"/>
      <c r="FQF67" s="22"/>
      <c r="FQG67" s="22"/>
      <c r="FQH67" s="22"/>
      <c r="FQI67" s="22"/>
      <c r="FQJ67" s="22"/>
      <c r="FQK67" s="22"/>
      <c r="FQL67" s="22"/>
      <c r="FQM67" s="22"/>
      <c r="FQN67" s="22"/>
      <c r="FQO67" s="22"/>
      <c r="FQP67" s="22"/>
      <c r="FQQ67" s="22"/>
      <c r="FQR67" s="22"/>
      <c r="FQS67" s="22"/>
      <c r="FQT67" s="22"/>
      <c r="FQU67" s="22"/>
      <c r="FQV67" s="22"/>
      <c r="FQW67" s="22"/>
      <c r="FQX67" s="22"/>
      <c r="FQY67" s="22"/>
      <c r="FQZ67" s="22"/>
      <c r="FRA67" s="22"/>
      <c r="FRB67" s="22"/>
      <c r="FRC67" s="22"/>
      <c r="FRD67" s="22"/>
      <c r="FRE67" s="22"/>
      <c r="FRF67" s="22"/>
      <c r="FRG67" s="22"/>
      <c r="FRH67" s="22"/>
      <c r="FRI67" s="22"/>
      <c r="FRJ67" s="22"/>
      <c r="FRK67" s="22"/>
      <c r="FRL67" s="22"/>
      <c r="FRM67" s="22"/>
      <c r="FRN67" s="22"/>
      <c r="FRO67" s="22"/>
      <c r="FRP67" s="22"/>
      <c r="FRQ67" s="22"/>
      <c r="FRR67" s="22"/>
      <c r="FRS67" s="22"/>
      <c r="FRT67" s="22"/>
      <c r="FRU67" s="22"/>
      <c r="FRV67" s="22"/>
      <c r="FRW67" s="22"/>
      <c r="FRX67" s="22"/>
      <c r="FRY67" s="22"/>
      <c r="FRZ67" s="22"/>
      <c r="FSA67" s="22"/>
      <c r="FSB67" s="22"/>
      <c r="FSC67" s="22"/>
      <c r="FSD67" s="22"/>
      <c r="FSE67" s="22"/>
      <c r="FSF67" s="22"/>
      <c r="FSG67" s="22"/>
      <c r="FSH67" s="22"/>
      <c r="FSI67" s="22"/>
      <c r="FSJ67" s="22"/>
      <c r="FSK67" s="22"/>
      <c r="FSL67" s="22"/>
      <c r="FSM67" s="22"/>
      <c r="FSN67" s="22"/>
      <c r="FSO67" s="22"/>
      <c r="FSP67" s="22"/>
      <c r="FSQ67" s="22"/>
      <c r="FSR67" s="22"/>
      <c r="FSS67" s="22"/>
      <c r="FST67" s="22"/>
      <c r="FSU67" s="22"/>
      <c r="FSV67" s="22"/>
      <c r="FSW67" s="22"/>
      <c r="FSX67" s="22"/>
      <c r="FSY67" s="22"/>
      <c r="FSZ67" s="22"/>
      <c r="FTA67" s="22"/>
      <c r="FTB67" s="22"/>
      <c r="FTC67" s="22"/>
      <c r="FTD67" s="22"/>
      <c r="FTE67" s="22"/>
      <c r="FTF67" s="22"/>
      <c r="FTG67" s="22"/>
      <c r="FTH67" s="22"/>
      <c r="FTI67" s="22"/>
      <c r="FTJ67" s="22"/>
      <c r="FTK67" s="22"/>
      <c r="FTL67" s="22"/>
      <c r="FTM67" s="22"/>
      <c r="FTN67" s="22"/>
      <c r="FTO67" s="22"/>
      <c r="FTP67" s="22"/>
      <c r="FTQ67" s="22"/>
      <c r="FTR67" s="22"/>
      <c r="FTS67" s="22"/>
      <c r="FTT67" s="22"/>
      <c r="FTU67" s="22"/>
      <c r="FTV67" s="22"/>
      <c r="FTW67" s="22"/>
      <c r="FTX67" s="22"/>
      <c r="FTY67" s="22"/>
      <c r="FTZ67" s="22"/>
      <c r="FUA67" s="22"/>
      <c r="FUB67" s="22"/>
      <c r="FUC67" s="22"/>
      <c r="FUD67" s="22"/>
      <c r="FUE67" s="22"/>
      <c r="FUF67" s="22"/>
      <c r="FUG67" s="22"/>
      <c r="FUH67" s="22"/>
      <c r="FUI67" s="22"/>
      <c r="FUJ67" s="22"/>
      <c r="FUK67" s="22"/>
      <c r="FUL67" s="22"/>
      <c r="FUM67" s="22"/>
      <c r="FUN67" s="22"/>
      <c r="FUO67" s="22"/>
      <c r="FUP67" s="22"/>
      <c r="FUQ67" s="22"/>
      <c r="FUR67" s="22"/>
      <c r="FUS67" s="22"/>
      <c r="FUT67" s="22"/>
      <c r="FUU67" s="22"/>
      <c r="FUV67" s="22"/>
      <c r="FUW67" s="22"/>
      <c r="FUX67" s="22"/>
      <c r="FUY67" s="22"/>
      <c r="FUZ67" s="22"/>
      <c r="FVA67" s="22"/>
      <c r="FVB67" s="22"/>
      <c r="FVC67" s="22"/>
      <c r="FVD67" s="22"/>
      <c r="FVE67" s="22"/>
      <c r="FVF67" s="22"/>
      <c r="FVG67" s="22"/>
      <c r="FVH67" s="22"/>
      <c r="FVI67" s="22"/>
      <c r="FVJ67" s="22"/>
      <c r="FVK67" s="22"/>
      <c r="FVL67" s="22"/>
      <c r="FVM67" s="22"/>
      <c r="FVN67" s="22"/>
      <c r="FVO67" s="22"/>
      <c r="FVP67" s="22"/>
      <c r="FVQ67" s="22"/>
      <c r="FVR67" s="22"/>
      <c r="FVS67" s="22"/>
      <c r="FVT67" s="22"/>
      <c r="FVU67" s="22"/>
      <c r="FVV67" s="22"/>
      <c r="FVW67" s="22"/>
      <c r="FVX67" s="22"/>
      <c r="FVY67" s="22"/>
      <c r="FVZ67" s="22"/>
      <c r="FWA67" s="22"/>
      <c r="FWB67" s="22"/>
      <c r="FWC67" s="22"/>
      <c r="FWD67" s="22"/>
      <c r="FWE67" s="22"/>
      <c r="FWF67" s="22"/>
      <c r="FWG67" s="22"/>
      <c r="FWH67" s="22"/>
      <c r="FWI67" s="22"/>
      <c r="FWJ67" s="22"/>
      <c r="FWK67" s="22"/>
      <c r="FWL67" s="22"/>
      <c r="FWM67" s="22"/>
      <c r="FWN67" s="22"/>
      <c r="FWO67" s="22"/>
      <c r="FWP67" s="22"/>
      <c r="FWQ67" s="22"/>
      <c r="FWR67" s="22"/>
      <c r="FWS67" s="22"/>
      <c r="FWT67" s="22"/>
      <c r="FWU67" s="22"/>
      <c r="FWV67" s="22"/>
      <c r="FWW67" s="22"/>
      <c r="FWX67" s="22"/>
      <c r="FWY67" s="22"/>
      <c r="FWZ67" s="22"/>
      <c r="FXA67" s="22"/>
      <c r="FXB67" s="22"/>
      <c r="FXC67" s="22"/>
      <c r="FXD67" s="22"/>
      <c r="FXE67" s="22"/>
      <c r="FXF67" s="22"/>
      <c r="FXG67" s="22"/>
      <c r="FXH67" s="22"/>
      <c r="FXI67" s="22"/>
      <c r="FXJ67" s="22"/>
      <c r="FXK67" s="22"/>
      <c r="FXL67" s="22"/>
      <c r="FXM67" s="22"/>
      <c r="FXN67" s="22"/>
      <c r="FXO67" s="22"/>
      <c r="FXP67" s="22"/>
      <c r="FXQ67" s="22"/>
      <c r="FXR67" s="22"/>
      <c r="FXS67" s="22"/>
      <c r="FXT67" s="22"/>
      <c r="FXU67" s="22"/>
      <c r="FXV67" s="22"/>
      <c r="FXW67" s="22"/>
      <c r="FXX67" s="22"/>
      <c r="FXY67" s="22"/>
      <c r="FXZ67" s="22"/>
      <c r="FYA67" s="22"/>
      <c r="FYB67" s="22"/>
      <c r="FYC67" s="22"/>
      <c r="FYD67" s="22"/>
      <c r="FYE67" s="22"/>
      <c r="FYF67" s="22"/>
      <c r="FYG67" s="22"/>
      <c r="FYH67" s="22"/>
      <c r="FYI67" s="22"/>
      <c r="FYJ67" s="22"/>
      <c r="FYK67" s="22"/>
      <c r="FYL67" s="22"/>
      <c r="FYM67" s="22"/>
      <c r="FYN67" s="22"/>
      <c r="FYO67" s="22"/>
      <c r="FYP67" s="22"/>
      <c r="FYQ67" s="22"/>
      <c r="FYR67" s="22"/>
      <c r="FYS67" s="22"/>
      <c r="FYT67" s="22"/>
      <c r="FYU67" s="22"/>
      <c r="FYV67" s="22"/>
      <c r="FYW67" s="22"/>
      <c r="FYX67" s="22"/>
      <c r="FYY67" s="22"/>
      <c r="FYZ67" s="22"/>
      <c r="FZA67" s="22"/>
      <c r="FZB67" s="22"/>
      <c r="FZC67" s="22"/>
      <c r="FZD67" s="22"/>
      <c r="FZE67" s="22"/>
      <c r="FZF67" s="22"/>
      <c r="FZG67" s="22"/>
      <c r="FZH67" s="22"/>
      <c r="FZI67" s="22"/>
      <c r="FZJ67" s="22"/>
      <c r="FZK67" s="22"/>
      <c r="FZL67" s="22"/>
      <c r="FZM67" s="22"/>
      <c r="FZN67" s="22"/>
      <c r="FZO67" s="22"/>
      <c r="FZP67" s="22"/>
      <c r="FZQ67" s="22"/>
      <c r="FZR67" s="22"/>
      <c r="FZS67" s="22"/>
      <c r="FZT67" s="22"/>
      <c r="FZU67" s="22"/>
      <c r="FZV67" s="22"/>
      <c r="FZW67" s="22"/>
      <c r="FZX67" s="22"/>
      <c r="FZY67" s="22"/>
      <c r="FZZ67" s="22"/>
      <c r="GAA67" s="22"/>
      <c r="GAB67" s="22"/>
      <c r="GAC67" s="22"/>
      <c r="GAD67" s="22"/>
      <c r="GAE67" s="22"/>
      <c r="GAF67" s="22"/>
      <c r="GAG67" s="22"/>
      <c r="GAH67" s="22"/>
      <c r="GAI67" s="22"/>
      <c r="GAJ67" s="22"/>
      <c r="GAK67" s="22"/>
      <c r="GAL67" s="22"/>
      <c r="GAM67" s="22"/>
      <c r="GAN67" s="22"/>
      <c r="GAO67" s="22"/>
      <c r="GAP67" s="22"/>
      <c r="GAQ67" s="22"/>
      <c r="GAR67" s="22"/>
      <c r="GAS67" s="22"/>
      <c r="GAT67" s="22"/>
      <c r="GAU67" s="22"/>
      <c r="GAV67" s="22"/>
      <c r="GAW67" s="22"/>
      <c r="GAX67" s="22"/>
      <c r="GAY67" s="22"/>
      <c r="GAZ67" s="22"/>
      <c r="GBA67" s="22"/>
      <c r="GBB67" s="22"/>
      <c r="GBC67" s="22"/>
      <c r="GBD67" s="22"/>
      <c r="GBE67" s="22"/>
      <c r="GBF67" s="22"/>
      <c r="GBG67" s="22"/>
      <c r="GBH67" s="22"/>
      <c r="GBI67" s="22"/>
      <c r="GBJ67" s="22"/>
      <c r="GBK67" s="22"/>
      <c r="GBL67" s="22"/>
      <c r="GBM67" s="22"/>
      <c r="GBN67" s="22"/>
      <c r="GBO67" s="22"/>
      <c r="GBP67" s="22"/>
      <c r="GBQ67" s="22"/>
      <c r="GBR67" s="22"/>
      <c r="GBS67" s="22"/>
      <c r="GBT67" s="22"/>
      <c r="GBU67" s="22"/>
      <c r="GBV67" s="22"/>
      <c r="GBW67" s="22"/>
      <c r="GBX67" s="22"/>
      <c r="GBY67" s="22"/>
      <c r="GBZ67" s="22"/>
      <c r="GCA67" s="22"/>
      <c r="GCB67" s="22"/>
      <c r="GCC67" s="22"/>
      <c r="GCD67" s="22"/>
      <c r="GCE67" s="22"/>
      <c r="GCF67" s="22"/>
      <c r="GCG67" s="22"/>
      <c r="GCH67" s="22"/>
      <c r="GCI67" s="22"/>
      <c r="GCJ67" s="22"/>
      <c r="GCK67" s="22"/>
      <c r="GCL67" s="22"/>
      <c r="GCM67" s="22"/>
      <c r="GCN67" s="22"/>
      <c r="GCO67" s="22"/>
      <c r="GCP67" s="22"/>
      <c r="GCQ67" s="22"/>
      <c r="GCR67" s="22"/>
      <c r="GCS67" s="22"/>
      <c r="GCT67" s="22"/>
      <c r="GCU67" s="22"/>
      <c r="GCV67" s="22"/>
      <c r="GCW67" s="22"/>
      <c r="GCX67" s="22"/>
      <c r="GCY67" s="22"/>
      <c r="GCZ67" s="22"/>
      <c r="GDA67" s="22"/>
      <c r="GDB67" s="22"/>
      <c r="GDC67" s="22"/>
      <c r="GDD67" s="22"/>
      <c r="GDE67" s="22"/>
      <c r="GDF67" s="22"/>
      <c r="GDG67" s="22"/>
      <c r="GDH67" s="22"/>
      <c r="GDI67" s="22"/>
      <c r="GDJ67" s="22"/>
      <c r="GDK67" s="22"/>
      <c r="GDL67" s="22"/>
      <c r="GDM67" s="22"/>
      <c r="GDN67" s="22"/>
      <c r="GDO67" s="22"/>
      <c r="GDP67" s="22"/>
      <c r="GDQ67" s="22"/>
      <c r="GDR67" s="22"/>
      <c r="GDS67" s="22"/>
      <c r="GDT67" s="22"/>
      <c r="GDU67" s="22"/>
      <c r="GDV67" s="22"/>
      <c r="GDW67" s="22"/>
      <c r="GDX67" s="22"/>
      <c r="GDY67" s="22"/>
      <c r="GDZ67" s="22"/>
      <c r="GEA67" s="22"/>
      <c r="GEB67" s="22"/>
      <c r="GEC67" s="22"/>
      <c r="GED67" s="22"/>
      <c r="GEE67" s="22"/>
      <c r="GEF67" s="22"/>
      <c r="GEG67" s="22"/>
      <c r="GEH67" s="22"/>
      <c r="GEI67" s="22"/>
      <c r="GEJ67" s="22"/>
      <c r="GEK67" s="22"/>
      <c r="GEL67" s="22"/>
      <c r="GEM67" s="22"/>
      <c r="GEN67" s="22"/>
      <c r="GEO67" s="22"/>
      <c r="GEP67" s="22"/>
      <c r="GEQ67" s="22"/>
      <c r="GER67" s="22"/>
      <c r="GES67" s="22"/>
      <c r="GET67" s="22"/>
      <c r="GEU67" s="22"/>
      <c r="GEV67" s="22"/>
      <c r="GEW67" s="22"/>
      <c r="GEX67" s="22"/>
      <c r="GEY67" s="22"/>
      <c r="GEZ67" s="22"/>
      <c r="GFA67" s="22"/>
      <c r="GFB67" s="22"/>
      <c r="GFC67" s="22"/>
      <c r="GFD67" s="22"/>
      <c r="GFE67" s="22"/>
      <c r="GFF67" s="22"/>
      <c r="GFG67" s="22"/>
      <c r="GFH67" s="22"/>
      <c r="GFI67" s="22"/>
      <c r="GFJ67" s="22"/>
      <c r="GFK67" s="22"/>
      <c r="GFL67" s="22"/>
      <c r="GFM67" s="22"/>
      <c r="GFN67" s="22"/>
      <c r="GFO67" s="22"/>
      <c r="GFP67" s="22"/>
      <c r="GFQ67" s="22"/>
      <c r="GFR67" s="22"/>
      <c r="GFS67" s="22"/>
      <c r="GFT67" s="22"/>
      <c r="GFU67" s="22"/>
      <c r="GFV67" s="22"/>
      <c r="GFW67" s="22"/>
      <c r="GFX67" s="22"/>
      <c r="GFY67" s="22"/>
      <c r="GFZ67" s="22"/>
      <c r="GGA67" s="22"/>
      <c r="GGB67" s="22"/>
      <c r="GGC67" s="22"/>
      <c r="GGD67" s="22"/>
      <c r="GGE67" s="22"/>
      <c r="GGF67" s="22"/>
      <c r="GGG67" s="22"/>
      <c r="GGH67" s="22"/>
      <c r="GGI67" s="22"/>
      <c r="GGJ67" s="22"/>
      <c r="GGK67" s="22"/>
      <c r="GGL67" s="22"/>
      <c r="GGM67" s="22"/>
      <c r="GGN67" s="22"/>
      <c r="GGO67" s="22"/>
      <c r="GGP67" s="22"/>
      <c r="GGQ67" s="22"/>
      <c r="GGR67" s="22"/>
      <c r="GGS67" s="22"/>
      <c r="GGT67" s="22"/>
      <c r="GGU67" s="22"/>
      <c r="GGV67" s="22"/>
      <c r="GGW67" s="22"/>
      <c r="GGX67" s="22"/>
      <c r="GGY67" s="22"/>
      <c r="GGZ67" s="22"/>
      <c r="GHA67" s="22"/>
      <c r="GHB67" s="22"/>
      <c r="GHC67" s="22"/>
      <c r="GHD67" s="22"/>
      <c r="GHE67" s="22"/>
      <c r="GHF67" s="22"/>
      <c r="GHG67" s="22"/>
      <c r="GHH67" s="22"/>
      <c r="GHI67" s="22"/>
      <c r="GHJ67" s="22"/>
      <c r="GHK67" s="22"/>
      <c r="GHL67" s="22"/>
      <c r="GHM67" s="22"/>
      <c r="GHN67" s="22"/>
      <c r="GHO67" s="22"/>
      <c r="GHP67" s="22"/>
      <c r="GHQ67" s="22"/>
      <c r="GHR67" s="22"/>
      <c r="GHS67" s="22"/>
      <c r="GHT67" s="22"/>
      <c r="GHU67" s="22"/>
      <c r="GHV67" s="22"/>
      <c r="GHW67" s="22"/>
      <c r="GHX67" s="22"/>
      <c r="GHY67" s="22"/>
      <c r="GHZ67" s="22"/>
      <c r="GIA67" s="22"/>
      <c r="GIB67" s="22"/>
      <c r="GIC67" s="22"/>
      <c r="GID67" s="22"/>
      <c r="GIE67" s="22"/>
      <c r="GIF67" s="22"/>
      <c r="GIG67" s="22"/>
      <c r="GIH67" s="22"/>
      <c r="GII67" s="22"/>
      <c r="GIJ67" s="22"/>
      <c r="GIK67" s="22"/>
      <c r="GIL67" s="22"/>
      <c r="GIM67" s="22"/>
      <c r="GIN67" s="22"/>
      <c r="GIO67" s="22"/>
      <c r="GIP67" s="22"/>
      <c r="GIQ67" s="22"/>
      <c r="GIR67" s="22"/>
      <c r="GIS67" s="22"/>
      <c r="GIT67" s="22"/>
      <c r="GIU67" s="22"/>
      <c r="GIV67" s="22"/>
      <c r="GIW67" s="22"/>
      <c r="GIX67" s="22"/>
      <c r="GIY67" s="22"/>
      <c r="GIZ67" s="22"/>
      <c r="GJA67" s="22"/>
      <c r="GJB67" s="22"/>
      <c r="GJC67" s="22"/>
      <c r="GJD67" s="22"/>
      <c r="GJE67" s="22"/>
      <c r="GJF67" s="22"/>
      <c r="GJG67" s="22"/>
      <c r="GJH67" s="22"/>
      <c r="GJI67" s="22"/>
      <c r="GJJ67" s="22"/>
      <c r="GJK67" s="22"/>
      <c r="GJL67" s="22"/>
      <c r="GJM67" s="22"/>
      <c r="GJN67" s="22"/>
      <c r="GJO67" s="22"/>
      <c r="GJP67" s="22"/>
      <c r="GJQ67" s="22"/>
      <c r="GJR67" s="22"/>
      <c r="GJS67" s="22"/>
      <c r="GJT67" s="22"/>
      <c r="GJU67" s="22"/>
      <c r="GJV67" s="22"/>
      <c r="GJW67" s="22"/>
      <c r="GJX67" s="22"/>
      <c r="GJY67" s="22"/>
      <c r="GJZ67" s="22"/>
      <c r="GKA67" s="22"/>
      <c r="GKB67" s="22"/>
      <c r="GKC67" s="22"/>
      <c r="GKD67" s="22"/>
      <c r="GKE67" s="22"/>
      <c r="GKF67" s="22"/>
      <c r="GKG67" s="22"/>
      <c r="GKH67" s="22"/>
      <c r="GKI67" s="22"/>
      <c r="GKJ67" s="22"/>
      <c r="GKK67" s="22"/>
      <c r="GKL67" s="22"/>
      <c r="GKM67" s="22"/>
      <c r="GKN67" s="22"/>
      <c r="GKO67" s="22"/>
      <c r="GKP67" s="22"/>
      <c r="GKQ67" s="22"/>
      <c r="GKR67" s="22"/>
      <c r="GKS67" s="22"/>
      <c r="GKT67" s="22"/>
      <c r="GKU67" s="22"/>
      <c r="GKV67" s="22"/>
      <c r="GKW67" s="22"/>
      <c r="GKX67" s="22"/>
      <c r="GKY67" s="22"/>
      <c r="GKZ67" s="22"/>
      <c r="GLA67" s="22"/>
      <c r="GLB67" s="22"/>
      <c r="GLC67" s="22"/>
      <c r="GLD67" s="22"/>
      <c r="GLE67" s="22"/>
      <c r="GLF67" s="22"/>
      <c r="GLG67" s="22"/>
      <c r="GLH67" s="22"/>
      <c r="GLI67" s="22"/>
      <c r="GLJ67" s="22"/>
      <c r="GLK67" s="22"/>
      <c r="GLL67" s="22"/>
      <c r="GLM67" s="22"/>
      <c r="GLN67" s="22"/>
      <c r="GLO67" s="22"/>
      <c r="GLP67" s="22"/>
      <c r="GLQ67" s="22"/>
      <c r="GLR67" s="22"/>
      <c r="GLS67" s="22"/>
      <c r="GLT67" s="22"/>
      <c r="GLU67" s="22"/>
      <c r="GLV67" s="22"/>
      <c r="GLW67" s="22"/>
      <c r="GLX67" s="22"/>
      <c r="GLY67" s="22"/>
      <c r="GLZ67" s="22"/>
      <c r="GMA67" s="22"/>
      <c r="GMB67" s="22"/>
      <c r="GMC67" s="22"/>
      <c r="GMD67" s="22"/>
      <c r="GME67" s="22"/>
      <c r="GMF67" s="22"/>
      <c r="GMG67" s="22"/>
      <c r="GMH67" s="22"/>
      <c r="GMI67" s="22"/>
      <c r="GMJ67" s="22"/>
      <c r="GMK67" s="22"/>
      <c r="GML67" s="22"/>
      <c r="GMM67" s="22"/>
      <c r="GMN67" s="22"/>
      <c r="GMO67" s="22"/>
      <c r="GMP67" s="22"/>
      <c r="GMQ67" s="22"/>
      <c r="GMR67" s="22"/>
      <c r="GMS67" s="22"/>
      <c r="GMT67" s="22"/>
      <c r="GMU67" s="22"/>
      <c r="GMV67" s="22"/>
      <c r="GMW67" s="22"/>
      <c r="GMX67" s="22"/>
      <c r="GMY67" s="22"/>
      <c r="GMZ67" s="22"/>
      <c r="GNA67" s="22"/>
      <c r="GNB67" s="22"/>
      <c r="GNC67" s="22"/>
      <c r="GND67" s="22"/>
      <c r="GNE67" s="22"/>
      <c r="GNF67" s="22"/>
      <c r="GNG67" s="22"/>
      <c r="GNH67" s="22"/>
      <c r="GNI67" s="22"/>
      <c r="GNJ67" s="22"/>
      <c r="GNK67" s="22"/>
      <c r="GNL67" s="22"/>
      <c r="GNM67" s="22"/>
      <c r="GNN67" s="22"/>
      <c r="GNO67" s="22"/>
      <c r="GNP67" s="22"/>
      <c r="GNQ67" s="22"/>
      <c r="GNR67" s="22"/>
      <c r="GNS67" s="22"/>
      <c r="GNT67" s="22"/>
      <c r="GNU67" s="22"/>
      <c r="GNV67" s="22"/>
      <c r="GNW67" s="22"/>
      <c r="GNX67" s="22"/>
      <c r="GNY67" s="22"/>
      <c r="GNZ67" s="22"/>
      <c r="GOA67" s="22"/>
      <c r="GOB67" s="22"/>
      <c r="GOC67" s="22"/>
      <c r="GOD67" s="22"/>
      <c r="GOE67" s="22"/>
      <c r="GOF67" s="22"/>
      <c r="GOG67" s="22"/>
      <c r="GOH67" s="22"/>
      <c r="GOI67" s="22"/>
      <c r="GOJ67" s="22"/>
      <c r="GOK67" s="22"/>
      <c r="GOL67" s="22"/>
      <c r="GOM67" s="22"/>
      <c r="GON67" s="22"/>
      <c r="GOO67" s="22"/>
      <c r="GOP67" s="22"/>
      <c r="GOQ67" s="22"/>
      <c r="GOR67" s="22"/>
      <c r="GOS67" s="22"/>
      <c r="GOT67" s="22"/>
      <c r="GOU67" s="22"/>
      <c r="GOV67" s="22"/>
      <c r="GOW67" s="22"/>
      <c r="GOX67" s="22"/>
      <c r="GOY67" s="22"/>
      <c r="GOZ67" s="22"/>
      <c r="GPA67" s="22"/>
      <c r="GPB67" s="22"/>
      <c r="GPC67" s="22"/>
      <c r="GPD67" s="22"/>
      <c r="GPE67" s="22"/>
      <c r="GPF67" s="22"/>
      <c r="GPG67" s="22"/>
      <c r="GPH67" s="22"/>
      <c r="GPI67" s="22"/>
      <c r="GPJ67" s="22"/>
      <c r="GPK67" s="22"/>
      <c r="GPL67" s="22"/>
      <c r="GPM67" s="22"/>
      <c r="GPN67" s="22"/>
      <c r="GPO67" s="22"/>
      <c r="GPP67" s="22"/>
      <c r="GPQ67" s="22"/>
      <c r="GPR67" s="22"/>
      <c r="GPS67" s="22"/>
      <c r="GPT67" s="22"/>
      <c r="GPU67" s="22"/>
      <c r="GPV67" s="22"/>
      <c r="GPW67" s="22"/>
      <c r="GPX67" s="22"/>
      <c r="GPY67" s="22"/>
      <c r="GPZ67" s="22"/>
      <c r="GQA67" s="22"/>
      <c r="GQB67" s="22"/>
      <c r="GQC67" s="22"/>
      <c r="GQD67" s="22"/>
      <c r="GQE67" s="22"/>
      <c r="GQF67" s="22"/>
      <c r="GQG67" s="22"/>
      <c r="GQH67" s="22"/>
      <c r="GQI67" s="22"/>
      <c r="GQJ67" s="22"/>
      <c r="GQK67" s="22"/>
      <c r="GQL67" s="22"/>
      <c r="GQM67" s="22"/>
      <c r="GQN67" s="22"/>
      <c r="GQO67" s="22"/>
      <c r="GQP67" s="22"/>
      <c r="GQQ67" s="22"/>
      <c r="GQR67" s="22"/>
      <c r="GQS67" s="22"/>
      <c r="GQT67" s="22"/>
      <c r="GQU67" s="22"/>
      <c r="GQV67" s="22"/>
      <c r="GQW67" s="22"/>
      <c r="GQX67" s="22"/>
      <c r="GQY67" s="22"/>
      <c r="GQZ67" s="22"/>
      <c r="GRA67" s="22"/>
      <c r="GRB67" s="22"/>
      <c r="GRC67" s="22"/>
      <c r="GRD67" s="22"/>
      <c r="GRE67" s="22"/>
      <c r="GRF67" s="22"/>
      <c r="GRG67" s="22"/>
      <c r="GRH67" s="22"/>
      <c r="GRI67" s="22"/>
      <c r="GRJ67" s="22"/>
      <c r="GRK67" s="22"/>
      <c r="GRL67" s="22"/>
      <c r="GRM67" s="22"/>
      <c r="GRN67" s="22"/>
      <c r="GRO67" s="22"/>
      <c r="GRP67" s="22"/>
      <c r="GRQ67" s="22"/>
      <c r="GRR67" s="22"/>
      <c r="GRS67" s="22"/>
      <c r="GRT67" s="22"/>
      <c r="GRU67" s="22"/>
      <c r="GRV67" s="22"/>
      <c r="GRW67" s="22"/>
      <c r="GRX67" s="22"/>
      <c r="GRY67" s="22"/>
      <c r="GRZ67" s="22"/>
      <c r="GSA67" s="22"/>
      <c r="GSB67" s="22"/>
      <c r="GSC67" s="22"/>
      <c r="GSD67" s="22"/>
      <c r="GSE67" s="22"/>
      <c r="GSF67" s="22"/>
      <c r="GSG67" s="22"/>
      <c r="GSH67" s="22"/>
      <c r="GSI67" s="22"/>
      <c r="GSJ67" s="22"/>
      <c r="GSK67" s="22"/>
      <c r="GSL67" s="22"/>
      <c r="GSM67" s="22"/>
      <c r="GSN67" s="22"/>
      <c r="GSO67" s="22"/>
      <c r="GSP67" s="22"/>
      <c r="GSQ67" s="22"/>
      <c r="GSR67" s="22"/>
      <c r="GSS67" s="22"/>
      <c r="GST67" s="22"/>
      <c r="GSU67" s="22"/>
      <c r="GSV67" s="22"/>
      <c r="GSW67" s="22"/>
      <c r="GSX67" s="22"/>
      <c r="GSY67" s="22"/>
      <c r="GSZ67" s="22"/>
      <c r="GTA67" s="22"/>
      <c r="GTB67" s="22"/>
      <c r="GTC67" s="22"/>
      <c r="GTD67" s="22"/>
      <c r="GTE67" s="22"/>
      <c r="GTF67" s="22"/>
      <c r="GTG67" s="22"/>
      <c r="GTH67" s="22"/>
      <c r="GTI67" s="22"/>
      <c r="GTJ67" s="22"/>
      <c r="GTK67" s="22"/>
      <c r="GTL67" s="22"/>
      <c r="GTM67" s="22"/>
      <c r="GTN67" s="22"/>
      <c r="GTO67" s="22"/>
      <c r="GTP67" s="22"/>
      <c r="GTQ67" s="22"/>
      <c r="GTR67" s="22"/>
      <c r="GTS67" s="22"/>
      <c r="GTT67" s="22"/>
      <c r="GTU67" s="22"/>
      <c r="GTV67" s="22"/>
      <c r="GTW67" s="22"/>
      <c r="GTX67" s="22"/>
      <c r="GTY67" s="22"/>
      <c r="GTZ67" s="22"/>
      <c r="GUA67" s="22"/>
      <c r="GUB67" s="22"/>
      <c r="GUC67" s="22"/>
      <c r="GUD67" s="22"/>
      <c r="GUE67" s="22"/>
      <c r="GUF67" s="22"/>
      <c r="GUG67" s="22"/>
      <c r="GUH67" s="22"/>
      <c r="GUI67" s="22"/>
      <c r="GUJ67" s="22"/>
      <c r="GUK67" s="22"/>
      <c r="GUL67" s="22"/>
      <c r="GUM67" s="22"/>
      <c r="GUN67" s="22"/>
      <c r="GUO67" s="22"/>
      <c r="GUP67" s="22"/>
      <c r="GUQ67" s="22"/>
      <c r="GUR67" s="22"/>
      <c r="GUS67" s="22"/>
      <c r="GUT67" s="22"/>
      <c r="GUU67" s="22"/>
      <c r="GUV67" s="22"/>
      <c r="GUW67" s="22"/>
      <c r="GUX67" s="22"/>
      <c r="GUY67" s="22"/>
      <c r="GUZ67" s="22"/>
      <c r="GVA67" s="22"/>
      <c r="GVB67" s="22"/>
      <c r="GVC67" s="22"/>
      <c r="GVD67" s="22"/>
      <c r="GVE67" s="22"/>
      <c r="GVF67" s="22"/>
      <c r="GVG67" s="22"/>
      <c r="GVH67" s="22"/>
      <c r="GVI67" s="22"/>
      <c r="GVJ67" s="22"/>
      <c r="GVK67" s="22"/>
      <c r="GVL67" s="22"/>
      <c r="GVM67" s="22"/>
      <c r="GVN67" s="22"/>
      <c r="GVO67" s="22"/>
      <c r="GVP67" s="22"/>
      <c r="GVQ67" s="22"/>
      <c r="GVR67" s="22"/>
      <c r="GVS67" s="22"/>
      <c r="GVT67" s="22"/>
      <c r="GVU67" s="22"/>
      <c r="GVV67" s="22"/>
      <c r="GVW67" s="22"/>
      <c r="GVX67" s="22"/>
      <c r="GVY67" s="22"/>
      <c r="GVZ67" s="22"/>
      <c r="GWA67" s="22"/>
      <c r="GWB67" s="22"/>
      <c r="GWC67" s="22"/>
      <c r="GWD67" s="22"/>
      <c r="GWE67" s="22"/>
      <c r="GWF67" s="22"/>
      <c r="GWG67" s="22"/>
      <c r="GWH67" s="22"/>
      <c r="GWI67" s="22"/>
      <c r="GWJ67" s="22"/>
      <c r="GWK67" s="22"/>
      <c r="GWL67" s="22"/>
      <c r="GWM67" s="22"/>
      <c r="GWN67" s="22"/>
      <c r="GWO67" s="22"/>
      <c r="GWP67" s="22"/>
      <c r="GWQ67" s="22"/>
      <c r="GWR67" s="22"/>
      <c r="GWS67" s="22"/>
      <c r="GWT67" s="22"/>
      <c r="GWU67" s="22"/>
      <c r="GWV67" s="22"/>
      <c r="GWW67" s="22"/>
      <c r="GWX67" s="22"/>
      <c r="GWY67" s="22"/>
      <c r="GWZ67" s="22"/>
      <c r="GXA67" s="22"/>
      <c r="GXB67" s="22"/>
      <c r="GXC67" s="22"/>
      <c r="GXD67" s="22"/>
      <c r="GXE67" s="22"/>
      <c r="GXF67" s="22"/>
      <c r="GXG67" s="22"/>
      <c r="GXH67" s="22"/>
      <c r="GXI67" s="22"/>
      <c r="GXJ67" s="22"/>
      <c r="GXK67" s="22"/>
      <c r="GXL67" s="22"/>
      <c r="GXM67" s="22"/>
      <c r="GXN67" s="22"/>
      <c r="GXO67" s="22"/>
      <c r="GXP67" s="22"/>
      <c r="GXQ67" s="22"/>
      <c r="GXR67" s="22"/>
      <c r="GXS67" s="22"/>
      <c r="GXT67" s="22"/>
      <c r="GXU67" s="22"/>
      <c r="GXV67" s="22"/>
      <c r="GXW67" s="22"/>
      <c r="GXX67" s="22"/>
      <c r="GXY67" s="22"/>
      <c r="GXZ67" s="22"/>
      <c r="GYA67" s="22"/>
      <c r="GYB67" s="22"/>
      <c r="GYC67" s="22"/>
      <c r="GYD67" s="22"/>
      <c r="GYE67" s="22"/>
      <c r="GYF67" s="22"/>
      <c r="GYG67" s="22"/>
      <c r="GYH67" s="22"/>
      <c r="GYI67" s="22"/>
      <c r="GYJ67" s="22"/>
      <c r="GYK67" s="22"/>
      <c r="GYL67" s="22"/>
      <c r="GYM67" s="22"/>
      <c r="GYN67" s="22"/>
      <c r="GYO67" s="22"/>
      <c r="GYP67" s="22"/>
      <c r="GYQ67" s="22"/>
      <c r="GYR67" s="22"/>
      <c r="GYS67" s="22"/>
      <c r="GYT67" s="22"/>
      <c r="GYU67" s="22"/>
      <c r="GYV67" s="22"/>
      <c r="GYW67" s="22"/>
      <c r="GYX67" s="22"/>
      <c r="GYY67" s="22"/>
      <c r="GYZ67" s="22"/>
      <c r="GZA67" s="22"/>
      <c r="GZB67" s="22"/>
      <c r="GZC67" s="22"/>
      <c r="GZD67" s="22"/>
      <c r="GZE67" s="22"/>
      <c r="GZF67" s="22"/>
      <c r="GZG67" s="22"/>
      <c r="GZH67" s="22"/>
      <c r="GZI67" s="22"/>
      <c r="GZJ67" s="22"/>
      <c r="GZK67" s="22"/>
      <c r="GZL67" s="22"/>
      <c r="GZM67" s="22"/>
      <c r="GZN67" s="22"/>
      <c r="GZO67" s="22"/>
      <c r="GZP67" s="22"/>
      <c r="GZQ67" s="22"/>
      <c r="GZR67" s="22"/>
      <c r="GZS67" s="22"/>
      <c r="GZT67" s="22"/>
      <c r="GZU67" s="22"/>
      <c r="GZV67" s="22"/>
      <c r="GZW67" s="22"/>
      <c r="GZX67" s="22"/>
      <c r="GZY67" s="22"/>
      <c r="GZZ67" s="22"/>
      <c r="HAA67" s="22"/>
      <c r="HAB67" s="22"/>
      <c r="HAC67" s="22"/>
      <c r="HAD67" s="22"/>
      <c r="HAE67" s="22"/>
      <c r="HAF67" s="22"/>
      <c r="HAG67" s="22"/>
      <c r="HAH67" s="22"/>
      <c r="HAI67" s="22"/>
      <c r="HAJ67" s="22"/>
      <c r="HAK67" s="22"/>
      <c r="HAL67" s="22"/>
      <c r="HAM67" s="22"/>
      <c r="HAN67" s="22"/>
      <c r="HAO67" s="22"/>
      <c r="HAP67" s="22"/>
      <c r="HAQ67" s="22"/>
      <c r="HAR67" s="22"/>
      <c r="HAS67" s="22"/>
      <c r="HAT67" s="22"/>
      <c r="HAU67" s="22"/>
      <c r="HAV67" s="22"/>
      <c r="HAW67" s="22"/>
      <c r="HAX67" s="22"/>
      <c r="HAY67" s="22"/>
      <c r="HAZ67" s="22"/>
      <c r="HBA67" s="22"/>
      <c r="HBB67" s="22"/>
      <c r="HBC67" s="22"/>
      <c r="HBD67" s="22"/>
      <c r="HBE67" s="22"/>
      <c r="HBF67" s="22"/>
      <c r="HBG67" s="22"/>
      <c r="HBH67" s="22"/>
      <c r="HBI67" s="22"/>
      <c r="HBJ67" s="22"/>
      <c r="HBK67" s="22"/>
      <c r="HBL67" s="22"/>
      <c r="HBM67" s="22"/>
      <c r="HBN67" s="22"/>
      <c r="HBO67" s="22"/>
      <c r="HBP67" s="22"/>
      <c r="HBQ67" s="22"/>
      <c r="HBR67" s="22"/>
      <c r="HBS67" s="22"/>
      <c r="HBT67" s="22"/>
      <c r="HBU67" s="22"/>
      <c r="HBV67" s="22"/>
      <c r="HBW67" s="22"/>
      <c r="HBX67" s="22"/>
      <c r="HBY67" s="22"/>
      <c r="HBZ67" s="22"/>
      <c r="HCA67" s="22"/>
      <c r="HCB67" s="22"/>
      <c r="HCC67" s="22"/>
      <c r="HCD67" s="22"/>
      <c r="HCE67" s="22"/>
      <c r="HCF67" s="22"/>
      <c r="HCG67" s="22"/>
      <c r="HCH67" s="22"/>
      <c r="HCI67" s="22"/>
      <c r="HCJ67" s="22"/>
      <c r="HCK67" s="22"/>
      <c r="HCL67" s="22"/>
      <c r="HCM67" s="22"/>
      <c r="HCN67" s="22"/>
      <c r="HCO67" s="22"/>
      <c r="HCP67" s="22"/>
      <c r="HCQ67" s="22"/>
      <c r="HCR67" s="22"/>
      <c r="HCS67" s="22"/>
      <c r="HCT67" s="22"/>
      <c r="HCU67" s="22"/>
      <c r="HCV67" s="22"/>
      <c r="HCW67" s="22"/>
      <c r="HCX67" s="22"/>
      <c r="HCY67" s="22"/>
      <c r="HCZ67" s="22"/>
      <c r="HDA67" s="22"/>
      <c r="HDB67" s="22"/>
      <c r="HDC67" s="22"/>
      <c r="HDD67" s="22"/>
      <c r="HDE67" s="22"/>
      <c r="HDF67" s="22"/>
      <c r="HDG67" s="22"/>
      <c r="HDH67" s="22"/>
      <c r="HDI67" s="22"/>
      <c r="HDJ67" s="22"/>
      <c r="HDK67" s="22"/>
      <c r="HDL67" s="22"/>
      <c r="HDM67" s="22"/>
      <c r="HDN67" s="22"/>
      <c r="HDO67" s="22"/>
      <c r="HDP67" s="22"/>
      <c r="HDQ67" s="22"/>
      <c r="HDR67" s="22"/>
      <c r="HDS67" s="22"/>
      <c r="HDT67" s="22"/>
      <c r="HDU67" s="22"/>
      <c r="HDV67" s="22"/>
      <c r="HDW67" s="22"/>
      <c r="HDX67" s="22"/>
      <c r="HDY67" s="22"/>
      <c r="HDZ67" s="22"/>
      <c r="HEA67" s="22"/>
      <c r="HEB67" s="22"/>
      <c r="HEC67" s="22"/>
      <c r="HED67" s="22"/>
      <c r="HEE67" s="22"/>
      <c r="HEF67" s="22"/>
      <c r="HEG67" s="22"/>
      <c r="HEH67" s="22"/>
      <c r="HEI67" s="22"/>
      <c r="HEJ67" s="22"/>
      <c r="HEK67" s="22"/>
      <c r="HEL67" s="22"/>
      <c r="HEM67" s="22"/>
      <c r="HEN67" s="22"/>
      <c r="HEO67" s="22"/>
      <c r="HEP67" s="22"/>
      <c r="HEQ67" s="22"/>
      <c r="HER67" s="22"/>
      <c r="HES67" s="22"/>
      <c r="HET67" s="22"/>
      <c r="HEU67" s="22"/>
      <c r="HEV67" s="22"/>
      <c r="HEW67" s="22"/>
      <c r="HEX67" s="22"/>
      <c r="HEY67" s="22"/>
      <c r="HEZ67" s="22"/>
      <c r="HFA67" s="22"/>
      <c r="HFB67" s="22"/>
      <c r="HFC67" s="22"/>
      <c r="HFD67" s="22"/>
      <c r="HFE67" s="22"/>
      <c r="HFF67" s="22"/>
      <c r="HFG67" s="22"/>
      <c r="HFH67" s="22"/>
      <c r="HFI67" s="22"/>
      <c r="HFJ67" s="22"/>
      <c r="HFK67" s="22"/>
      <c r="HFL67" s="22"/>
      <c r="HFM67" s="22"/>
      <c r="HFN67" s="22"/>
      <c r="HFO67" s="22"/>
      <c r="HFP67" s="22"/>
      <c r="HFQ67" s="22"/>
      <c r="HFR67" s="22"/>
      <c r="HFS67" s="22"/>
      <c r="HFT67" s="22"/>
      <c r="HFU67" s="22"/>
      <c r="HFV67" s="22"/>
      <c r="HFW67" s="22"/>
      <c r="HFX67" s="22"/>
      <c r="HFY67" s="22"/>
      <c r="HFZ67" s="22"/>
      <c r="HGA67" s="22"/>
      <c r="HGB67" s="22"/>
      <c r="HGC67" s="22"/>
      <c r="HGD67" s="22"/>
      <c r="HGE67" s="22"/>
      <c r="HGF67" s="22"/>
      <c r="HGG67" s="22"/>
      <c r="HGH67" s="22"/>
      <c r="HGI67" s="22"/>
      <c r="HGJ67" s="22"/>
      <c r="HGK67" s="22"/>
      <c r="HGL67" s="22"/>
      <c r="HGM67" s="22"/>
      <c r="HGN67" s="22"/>
      <c r="HGO67" s="22"/>
      <c r="HGP67" s="22"/>
      <c r="HGQ67" s="22"/>
      <c r="HGR67" s="22"/>
      <c r="HGS67" s="22"/>
      <c r="HGT67" s="22"/>
      <c r="HGU67" s="22"/>
      <c r="HGV67" s="22"/>
      <c r="HGW67" s="22"/>
      <c r="HGX67" s="22"/>
      <c r="HGY67" s="22"/>
      <c r="HGZ67" s="22"/>
      <c r="HHA67" s="22"/>
      <c r="HHB67" s="22"/>
      <c r="HHC67" s="22"/>
      <c r="HHD67" s="22"/>
      <c r="HHE67" s="22"/>
      <c r="HHF67" s="22"/>
      <c r="HHG67" s="22"/>
      <c r="HHH67" s="22"/>
      <c r="HHI67" s="22"/>
      <c r="HHJ67" s="22"/>
      <c r="HHK67" s="22"/>
      <c r="HHL67" s="22"/>
      <c r="HHM67" s="22"/>
      <c r="HHN67" s="22"/>
      <c r="HHO67" s="22"/>
      <c r="HHP67" s="22"/>
      <c r="HHQ67" s="22"/>
      <c r="HHR67" s="22"/>
      <c r="HHS67" s="22"/>
      <c r="HHT67" s="22"/>
      <c r="HHU67" s="22"/>
      <c r="HHV67" s="22"/>
      <c r="HHW67" s="22"/>
      <c r="HHX67" s="22"/>
      <c r="HHY67" s="22"/>
      <c r="HHZ67" s="22"/>
      <c r="HIA67" s="22"/>
      <c r="HIB67" s="22"/>
      <c r="HIC67" s="22"/>
      <c r="HID67" s="22"/>
      <c r="HIE67" s="22"/>
      <c r="HIF67" s="22"/>
      <c r="HIG67" s="22"/>
      <c r="HIH67" s="22"/>
      <c r="HII67" s="22"/>
      <c r="HIJ67" s="22"/>
      <c r="HIK67" s="22"/>
      <c r="HIL67" s="22"/>
      <c r="HIM67" s="22"/>
      <c r="HIN67" s="22"/>
      <c r="HIO67" s="22"/>
      <c r="HIP67" s="22"/>
      <c r="HIQ67" s="22"/>
      <c r="HIR67" s="22"/>
      <c r="HIS67" s="22"/>
      <c r="HIT67" s="22"/>
      <c r="HIU67" s="22"/>
      <c r="HIV67" s="22"/>
      <c r="HIW67" s="22"/>
      <c r="HIX67" s="22"/>
      <c r="HIY67" s="22"/>
      <c r="HIZ67" s="22"/>
      <c r="HJA67" s="22"/>
      <c r="HJB67" s="22"/>
      <c r="HJC67" s="22"/>
      <c r="HJD67" s="22"/>
      <c r="HJE67" s="22"/>
      <c r="HJF67" s="22"/>
      <c r="HJG67" s="22"/>
      <c r="HJH67" s="22"/>
      <c r="HJI67" s="22"/>
      <c r="HJJ67" s="22"/>
      <c r="HJK67" s="22"/>
      <c r="HJL67" s="22"/>
      <c r="HJM67" s="22"/>
      <c r="HJN67" s="22"/>
      <c r="HJO67" s="22"/>
      <c r="HJP67" s="22"/>
      <c r="HJQ67" s="22"/>
      <c r="HJR67" s="22"/>
      <c r="HJS67" s="22"/>
      <c r="HJT67" s="22"/>
      <c r="HJU67" s="22"/>
      <c r="HJV67" s="22"/>
      <c r="HJW67" s="22"/>
      <c r="HJX67" s="22"/>
      <c r="HJY67" s="22"/>
      <c r="HJZ67" s="22"/>
      <c r="HKA67" s="22"/>
      <c r="HKB67" s="22"/>
      <c r="HKC67" s="22"/>
      <c r="HKD67" s="22"/>
      <c r="HKE67" s="22"/>
      <c r="HKF67" s="22"/>
      <c r="HKG67" s="22"/>
      <c r="HKH67" s="22"/>
      <c r="HKI67" s="22"/>
      <c r="HKJ67" s="22"/>
      <c r="HKK67" s="22"/>
      <c r="HKL67" s="22"/>
      <c r="HKM67" s="22"/>
      <c r="HKN67" s="22"/>
      <c r="HKO67" s="22"/>
      <c r="HKP67" s="22"/>
      <c r="HKQ67" s="22"/>
      <c r="HKR67" s="22"/>
      <c r="HKS67" s="22"/>
      <c r="HKT67" s="22"/>
      <c r="HKU67" s="22"/>
      <c r="HKV67" s="22"/>
      <c r="HKW67" s="22"/>
      <c r="HKX67" s="22"/>
      <c r="HKY67" s="22"/>
      <c r="HKZ67" s="22"/>
      <c r="HLA67" s="22"/>
      <c r="HLB67" s="22"/>
      <c r="HLC67" s="22"/>
      <c r="HLD67" s="22"/>
      <c r="HLE67" s="22"/>
      <c r="HLF67" s="22"/>
      <c r="HLG67" s="22"/>
      <c r="HLH67" s="22"/>
      <c r="HLI67" s="22"/>
      <c r="HLJ67" s="22"/>
      <c r="HLK67" s="22"/>
      <c r="HLL67" s="22"/>
      <c r="HLM67" s="22"/>
      <c r="HLN67" s="22"/>
      <c r="HLO67" s="22"/>
      <c r="HLP67" s="22"/>
      <c r="HLQ67" s="22"/>
      <c r="HLR67" s="22"/>
      <c r="HLS67" s="22"/>
      <c r="HLT67" s="22"/>
      <c r="HLU67" s="22"/>
      <c r="HLV67" s="22"/>
      <c r="HLW67" s="22"/>
      <c r="HLX67" s="22"/>
      <c r="HLY67" s="22"/>
      <c r="HLZ67" s="22"/>
      <c r="HMA67" s="22"/>
      <c r="HMB67" s="22"/>
      <c r="HMC67" s="22"/>
      <c r="HMD67" s="22"/>
      <c r="HME67" s="22"/>
      <c r="HMF67" s="22"/>
      <c r="HMG67" s="22"/>
      <c r="HMH67" s="22"/>
      <c r="HMI67" s="22"/>
      <c r="HMJ67" s="22"/>
      <c r="HMK67" s="22"/>
      <c r="HML67" s="22"/>
      <c r="HMM67" s="22"/>
      <c r="HMN67" s="22"/>
      <c r="HMO67" s="22"/>
      <c r="HMP67" s="22"/>
      <c r="HMQ67" s="22"/>
      <c r="HMR67" s="22"/>
      <c r="HMS67" s="22"/>
      <c r="HMT67" s="22"/>
      <c r="HMU67" s="22"/>
      <c r="HMV67" s="22"/>
      <c r="HMW67" s="22"/>
      <c r="HMX67" s="22"/>
      <c r="HMY67" s="22"/>
      <c r="HMZ67" s="22"/>
      <c r="HNA67" s="22"/>
      <c r="HNB67" s="22"/>
      <c r="HNC67" s="22"/>
      <c r="HND67" s="22"/>
      <c r="HNE67" s="22"/>
      <c r="HNF67" s="22"/>
      <c r="HNG67" s="22"/>
      <c r="HNH67" s="22"/>
      <c r="HNI67" s="22"/>
      <c r="HNJ67" s="22"/>
      <c r="HNK67" s="22"/>
      <c r="HNL67" s="22"/>
      <c r="HNM67" s="22"/>
      <c r="HNN67" s="22"/>
      <c r="HNO67" s="22"/>
      <c r="HNP67" s="22"/>
      <c r="HNQ67" s="22"/>
      <c r="HNR67" s="22"/>
      <c r="HNS67" s="22"/>
      <c r="HNT67" s="22"/>
      <c r="HNU67" s="22"/>
      <c r="HNV67" s="22"/>
      <c r="HNW67" s="22"/>
      <c r="HNX67" s="22"/>
      <c r="HNY67" s="22"/>
      <c r="HNZ67" s="22"/>
      <c r="HOA67" s="22"/>
      <c r="HOB67" s="22"/>
      <c r="HOC67" s="22"/>
      <c r="HOD67" s="22"/>
      <c r="HOE67" s="22"/>
      <c r="HOF67" s="22"/>
      <c r="HOG67" s="22"/>
      <c r="HOH67" s="22"/>
      <c r="HOI67" s="22"/>
      <c r="HOJ67" s="22"/>
      <c r="HOK67" s="22"/>
      <c r="HOL67" s="22"/>
      <c r="HOM67" s="22"/>
      <c r="HON67" s="22"/>
      <c r="HOO67" s="22"/>
      <c r="HOP67" s="22"/>
      <c r="HOQ67" s="22"/>
      <c r="HOR67" s="22"/>
      <c r="HOS67" s="22"/>
      <c r="HOT67" s="22"/>
      <c r="HOU67" s="22"/>
      <c r="HOV67" s="22"/>
      <c r="HOW67" s="22"/>
      <c r="HOX67" s="22"/>
      <c r="HOY67" s="22"/>
      <c r="HOZ67" s="22"/>
      <c r="HPA67" s="22"/>
      <c r="HPB67" s="22"/>
      <c r="HPC67" s="22"/>
      <c r="HPD67" s="22"/>
      <c r="HPE67" s="22"/>
      <c r="HPF67" s="22"/>
      <c r="HPG67" s="22"/>
      <c r="HPH67" s="22"/>
      <c r="HPI67" s="22"/>
      <c r="HPJ67" s="22"/>
      <c r="HPK67" s="22"/>
      <c r="HPL67" s="22"/>
      <c r="HPM67" s="22"/>
      <c r="HPN67" s="22"/>
      <c r="HPO67" s="22"/>
      <c r="HPP67" s="22"/>
      <c r="HPQ67" s="22"/>
      <c r="HPR67" s="22"/>
      <c r="HPS67" s="22"/>
      <c r="HPT67" s="22"/>
      <c r="HPU67" s="22"/>
      <c r="HPV67" s="22"/>
      <c r="HPW67" s="22"/>
      <c r="HPX67" s="22"/>
      <c r="HPY67" s="22"/>
      <c r="HPZ67" s="22"/>
      <c r="HQA67" s="22"/>
      <c r="HQB67" s="22"/>
      <c r="HQC67" s="22"/>
      <c r="HQD67" s="22"/>
      <c r="HQE67" s="22"/>
      <c r="HQF67" s="22"/>
      <c r="HQG67" s="22"/>
      <c r="HQH67" s="22"/>
      <c r="HQI67" s="22"/>
      <c r="HQJ67" s="22"/>
      <c r="HQK67" s="22"/>
      <c r="HQL67" s="22"/>
      <c r="HQM67" s="22"/>
      <c r="HQN67" s="22"/>
      <c r="HQO67" s="22"/>
      <c r="HQP67" s="22"/>
      <c r="HQQ67" s="22"/>
      <c r="HQR67" s="22"/>
      <c r="HQS67" s="22"/>
      <c r="HQT67" s="22"/>
      <c r="HQU67" s="22"/>
      <c r="HQV67" s="22"/>
      <c r="HQW67" s="22"/>
      <c r="HQX67" s="22"/>
      <c r="HQY67" s="22"/>
      <c r="HQZ67" s="22"/>
      <c r="HRA67" s="22"/>
      <c r="HRB67" s="22"/>
      <c r="HRC67" s="22"/>
      <c r="HRD67" s="22"/>
      <c r="HRE67" s="22"/>
      <c r="HRF67" s="22"/>
      <c r="HRG67" s="22"/>
      <c r="HRH67" s="22"/>
      <c r="HRI67" s="22"/>
      <c r="HRJ67" s="22"/>
      <c r="HRK67" s="22"/>
      <c r="HRL67" s="22"/>
      <c r="HRM67" s="22"/>
      <c r="HRN67" s="22"/>
      <c r="HRO67" s="22"/>
      <c r="HRP67" s="22"/>
      <c r="HRQ67" s="22"/>
      <c r="HRR67" s="22"/>
      <c r="HRS67" s="22"/>
      <c r="HRT67" s="22"/>
      <c r="HRU67" s="22"/>
      <c r="HRV67" s="22"/>
      <c r="HRW67" s="22"/>
      <c r="HRX67" s="22"/>
      <c r="HRY67" s="22"/>
      <c r="HRZ67" s="22"/>
      <c r="HSA67" s="22"/>
      <c r="HSB67" s="22"/>
      <c r="HSC67" s="22"/>
      <c r="HSD67" s="22"/>
      <c r="HSE67" s="22"/>
      <c r="HSF67" s="22"/>
      <c r="HSG67" s="22"/>
      <c r="HSH67" s="22"/>
      <c r="HSI67" s="22"/>
      <c r="HSJ67" s="22"/>
      <c r="HSK67" s="22"/>
      <c r="HSL67" s="22"/>
      <c r="HSM67" s="22"/>
      <c r="HSN67" s="22"/>
      <c r="HSO67" s="22"/>
      <c r="HSP67" s="22"/>
      <c r="HSQ67" s="22"/>
      <c r="HSR67" s="22"/>
      <c r="HSS67" s="22"/>
      <c r="HST67" s="22"/>
      <c r="HSU67" s="22"/>
      <c r="HSV67" s="22"/>
      <c r="HSW67" s="22"/>
      <c r="HSX67" s="22"/>
      <c r="HSY67" s="22"/>
      <c r="HSZ67" s="22"/>
      <c r="HTA67" s="22"/>
      <c r="HTB67" s="22"/>
      <c r="HTC67" s="22"/>
      <c r="HTD67" s="22"/>
      <c r="HTE67" s="22"/>
      <c r="HTF67" s="22"/>
      <c r="HTG67" s="22"/>
      <c r="HTH67" s="22"/>
      <c r="HTI67" s="22"/>
      <c r="HTJ67" s="22"/>
      <c r="HTK67" s="22"/>
      <c r="HTL67" s="22"/>
      <c r="HTM67" s="22"/>
      <c r="HTN67" s="22"/>
      <c r="HTO67" s="22"/>
      <c r="HTP67" s="22"/>
      <c r="HTQ67" s="22"/>
      <c r="HTR67" s="22"/>
      <c r="HTS67" s="22"/>
      <c r="HTT67" s="22"/>
      <c r="HTU67" s="22"/>
      <c r="HTV67" s="22"/>
      <c r="HTW67" s="22"/>
      <c r="HTX67" s="22"/>
      <c r="HTY67" s="22"/>
      <c r="HTZ67" s="22"/>
      <c r="HUA67" s="22"/>
      <c r="HUB67" s="22"/>
      <c r="HUC67" s="22"/>
      <c r="HUD67" s="22"/>
      <c r="HUE67" s="22"/>
      <c r="HUF67" s="22"/>
      <c r="HUG67" s="22"/>
      <c r="HUH67" s="22"/>
      <c r="HUI67" s="22"/>
      <c r="HUJ67" s="22"/>
      <c r="HUK67" s="22"/>
      <c r="HUL67" s="22"/>
      <c r="HUM67" s="22"/>
      <c r="HUN67" s="22"/>
      <c r="HUO67" s="22"/>
      <c r="HUP67" s="22"/>
      <c r="HUQ67" s="22"/>
      <c r="HUR67" s="22"/>
      <c r="HUS67" s="22"/>
      <c r="HUT67" s="22"/>
      <c r="HUU67" s="22"/>
      <c r="HUV67" s="22"/>
      <c r="HUW67" s="22"/>
      <c r="HUX67" s="22"/>
      <c r="HUY67" s="22"/>
      <c r="HUZ67" s="22"/>
      <c r="HVA67" s="22"/>
      <c r="HVB67" s="22"/>
      <c r="HVC67" s="22"/>
      <c r="HVD67" s="22"/>
      <c r="HVE67" s="22"/>
      <c r="HVF67" s="22"/>
      <c r="HVG67" s="22"/>
      <c r="HVH67" s="22"/>
      <c r="HVI67" s="22"/>
      <c r="HVJ67" s="22"/>
      <c r="HVK67" s="22"/>
      <c r="HVL67" s="22"/>
      <c r="HVM67" s="22"/>
      <c r="HVN67" s="22"/>
      <c r="HVO67" s="22"/>
      <c r="HVP67" s="22"/>
      <c r="HVQ67" s="22"/>
      <c r="HVR67" s="22"/>
      <c r="HVS67" s="22"/>
      <c r="HVT67" s="22"/>
      <c r="HVU67" s="22"/>
      <c r="HVV67" s="22"/>
      <c r="HVW67" s="22"/>
      <c r="HVX67" s="22"/>
      <c r="HVY67" s="22"/>
      <c r="HVZ67" s="22"/>
      <c r="HWA67" s="22"/>
      <c r="HWB67" s="22"/>
      <c r="HWC67" s="22"/>
      <c r="HWD67" s="22"/>
      <c r="HWE67" s="22"/>
      <c r="HWF67" s="22"/>
      <c r="HWG67" s="22"/>
      <c r="HWH67" s="22"/>
      <c r="HWI67" s="22"/>
      <c r="HWJ67" s="22"/>
      <c r="HWK67" s="22"/>
      <c r="HWL67" s="22"/>
      <c r="HWM67" s="22"/>
      <c r="HWN67" s="22"/>
      <c r="HWO67" s="22"/>
      <c r="HWP67" s="22"/>
      <c r="HWQ67" s="22"/>
      <c r="HWR67" s="22"/>
      <c r="HWS67" s="22"/>
      <c r="HWT67" s="22"/>
      <c r="HWU67" s="22"/>
      <c r="HWV67" s="22"/>
      <c r="HWW67" s="22"/>
      <c r="HWX67" s="22"/>
      <c r="HWY67" s="22"/>
      <c r="HWZ67" s="22"/>
      <c r="HXA67" s="22"/>
      <c r="HXB67" s="22"/>
      <c r="HXC67" s="22"/>
      <c r="HXD67" s="22"/>
      <c r="HXE67" s="22"/>
      <c r="HXF67" s="22"/>
      <c r="HXG67" s="22"/>
      <c r="HXH67" s="22"/>
      <c r="HXI67" s="22"/>
      <c r="HXJ67" s="22"/>
      <c r="HXK67" s="22"/>
      <c r="HXL67" s="22"/>
      <c r="HXM67" s="22"/>
      <c r="HXN67" s="22"/>
      <c r="HXO67" s="22"/>
      <c r="HXP67" s="22"/>
      <c r="HXQ67" s="22"/>
      <c r="HXR67" s="22"/>
      <c r="HXS67" s="22"/>
      <c r="HXT67" s="22"/>
      <c r="HXU67" s="22"/>
      <c r="HXV67" s="22"/>
      <c r="HXW67" s="22"/>
      <c r="HXX67" s="22"/>
      <c r="HXY67" s="22"/>
      <c r="HXZ67" s="22"/>
      <c r="HYA67" s="22"/>
      <c r="HYB67" s="22"/>
      <c r="HYC67" s="22"/>
      <c r="HYD67" s="22"/>
      <c r="HYE67" s="22"/>
      <c r="HYF67" s="22"/>
      <c r="HYG67" s="22"/>
      <c r="HYH67" s="22"/>
      <c r="HYI67" s="22"/>
      <c r="HYJ67" s="22"/>
      <c r="HYK67" s="22"/>
      <c r="HYL67" s="22"/>
      <c r="HYM67" s="22"/>
      <c r="HYN67" s="22"/>
      <c r="HYO67" s="22"/>
      <c r="HYP67" s="22"/>
      <c r="HYQ67" s="22"/>
      <c r="HYR67" s="22"/>
      <c r="HYS67" s="22"/>
      <c r="HYT67" s="22"/>
      <c r="HYU67" s="22"/>
      <c r="HYV67" s="22"/>
      <c r="HYW67" s="22"/>
      <c r="HYX67" s="22"/>
      <c r="HYY67" s="22"/>
      <c r="HYZ67" s="22"/>
      <c r="HZA67" s="22"/>
      <c r="HZB67" s="22"/>
      <c r="HZC67" s="22"/>
      <c r="HZD67" s="22"/>
      <c r="HZE67" s="22"/>
      <c r="HZF67" s="22"/>
      <c r="HZG67" s="22"/>
      <c r="HZH67" s="22"/>
      <c r="HZI67" s="22"/>
      <c r="HZJ67" s="22"/>
      <c r="HZK67" s="22"/>
      <c r="HZL67" s="22"/>
      <c r="HZM67" s="22"/>
      <c r="HZN67" s="22"/>
      <c r="HZO67" s="22"/>
      <c r="HZP67" s="22"/>
      <c r="HZQ67" s="22"/>
      <c r="HZR67" s="22"/>
      <c r="HZS67" s="22"/>
      <c r="HZT67" s="22"/>
      <c r="HZU67" s="22"/>
      <c r="HZV67" s="22"/>
      <c r="HZW67" s="22"/>
      <c r="HZX67" s="22"/>
      <c r="HZY67" s="22"/>
      <c r="HZZ67" s="22"/>
      <c r="IAA67" s="22"/>
      <c r="IAB67" s="22"/>
      <c r="IAC67" s="22"/>
      <c r="IAD67" s="22"/>
      <c r="IAE67" s="22"/>
      <c r="IAF67" s="22"/>
      <c r="IAG67" s="22"/>
      <c r="IAH67" s="22"/>
      <c r="IAI67" s="22"/>
      <c r="IAJ67" s="22"/>
      <c r="IAK67" s="22"/>
      <c r="IAL67" s="22"/>
      <c r="IAM67" s="22"/>
      <c r="IAN67" s="22"/>
      <c r="IAO67" s="22"/>
      <c r="IAP67" s="22"/>
      <c r="IAQ67" s="22"/>
      <c r="IAR67" s="22"/>
      <c r="IAS67" s="22"/>
      <c r="IAT67" s="22"/>
      <c r="IAU67" s="22"/>
      <c r="IAV67" s="22"/>
      <c r="IAW67" s="22"/>
      <c r="IAX67" s="22"/>
      <c r="IAY67" s="22"/>
      <c r="IAZ67" s="22"/>
      <c r="IBA67" s="22"/>
      <c r="IBB67" s="22"/>
      <c r="IBC67" s="22"/>
      <c r="IBD67" s="22"/>
      <c r="IBE67" s="22"/>
      <c r="IBF67" s="22"/>
      <c r="IBG67" s="22"/>
      <c r="IBH67" s="22"/>
      <c r="IBI67" s="22"/>
      <c r="IBJ67" s="22"/>
      <c r="IBK67" s="22"/>
      <c r="IBL67" s="22"/>
      <c r="IBM67" s="22"/>
      <c r="IBN67" s="22"/>
      <c r="IBO67" s="22"/>
      <c r="IBP67" s="22"/>
      <c r="IBQ67" s="22"/>
      <c r="IBR67" s="22"/>
      <c r="IBS67" s="22"/>
      <c r="IBT67" s="22"/>
      <c r="IBU67" s="22"/>
      <c r="IBV67" s="22"/>
      <c r="IBW67" s="22"/>
      <c r="IBX67" s="22"/>
      <c r="IBY67" s="22"/>
      <c r="IBZ67" s="22"/>
      <c r="ICA67" s="22"/>
      <c r="ICB67" s="22"/>
      <c r="ICC67" s="22"/>
      <c r="ICD67" s="22"/>
      <c r="ICE67" s="22"/>
      <c r="ICF67" s="22"/>
      <c r="ICG67" s="22"/>
      <c r="ICH67" s="22"/>
      <c r="ICI67" s="22"/>
      <c r="ICJ67" s="22"/>
      <c r="ICK67" s="22"/>
      <c r="ICL67" s="22"/>
      <c r="ICM67" s="22"/>
      <c r="ICN67" s="22"/>
      <c r="ICO67" s="22"/>
      <c r="ICP67" s="22"/>
      <c r="ICQ67" s="22"/>
      <c r="ICR67" s="22"/>
      <c r="ICS67" s="22"/>
      <c r="ICT67" s="22"/>
      <c r="ICU67" s="22"/>
      <c r="ICV67" s="22"/>
      <c r="ICW67" s="22"/>
      <c r="ICX67" s="22"/>
      <c r="ICY67" s="22"/>
      <c r="ICZ67" s="22"/>
      <c r="IDA67" s="22"/>
      <c r="IDB67" s="22"/>
      <c r="IDC67" s="22"/>
      <c r="IDD67" s="22"/>
      <c r="IDE67" s="22"/>
      <c r="IDF67" s="22"/>
      <c r="IDG67" s="22"/>
      <c r="IDH67" s="22"/>
      <c r="IDI67" s="22"/>
      <c r="IDJ67" s="22"/>
      <c r="IDK67" s="22"/>
      <c r="IDL67" s="22"/>
      <c r="IDM67" s="22"/>
      <c r="IDN67" s="22"/>
      <c r="IDO67" s="22"/>
      <c r="IDP67" s="22"/>
      <c r="IDQ67" s="22"/>
      <c r="IDR67" s="22"/>
      <c r="IDS67" s="22"/>
      <c r="IDT67" s="22"/>
      <c r="IDU67" s="22"/>
      <c r="IDV67" s="22"/>
      <c r="IDW67" s="22"/>
      <c r="IDX67" s="22"/>
      <c r="IDY67" s="22"/>
      <c r="IDZ67" s="22"/>
      <c r="IEA67" s="22"/>
      <c r="IEB67" s="22"/>
      <c r="IEC67" s="22"/>
      <c r="IED67" s="22"/>
      <c r="IEE67" s="22"/>
      <c r="IEF67" s="22"/>
      <c r="IEG67" s="22"/>
      <c r="IEH67" s="22"/>
      <c r="IEI67" s="22"/>
      <c r="IEJ67" s="22"/>
      <c r="IEK67" s="22"/>
      <c r="IEL67" s="22"/>
      <c r="IEM67" s="22"/>
      <c r="IEN67" s="22"/>
      <c r="IEO67" s="22"/>
      <c r="IEP67" s="22"/>
      <c r="IEQ67" s="22"/>
      <c r="IER67" s="22"/>
      <c r="IES67" s="22"/>
      <c r="IET67" s="22"/>
      <c r="IEU67" s="22"/>
      <c r="IEV67" s="22"/>
      <c r="IEW67" s="22"/>
      <c r="IEX67" s="22"/>
      <c r="IEY67" s="22"/>
      <c r="IEZ67" s="22"/>
      <c r="IFA67" s="22"/>
      <c r="IFB67" s="22"/>
      <c r="IFC67" s="22"/>
      <c r="IFD67" s="22"/>
      <c r="IFE67" s="22"/>
      <c r="IFF67" s="22"/>
      <c r="IFG67" s="22"/>
      <c r="IFH67" s="22"/>
      <c r="IFI67" s="22"/>
      <c r="IFJ67" s="22"/>
      <c r="IFK67" s="22"/>
      <c r="IFL67" s="22"/>
      <c r="IFM67" s="22"/>
      <c r="IFN67" s="22"/>
      <c r="IFO67" s="22"/>
      <c r="IFP67" s="22"/>
      <c r="IFQ67" s="22"/>
      <c r="IFR67" s="22"/>
      <c r="IFS67" s="22"/>
      <c r="IFT67" s="22"/>
      <c r="IFU67" s="22"/>
      <c r="IFV67" s="22"/>
      <c r="IFW67" s="22"/>
      <c r="IFX67" s="22"/>
      <c r="IFY67" s="22"/>
      <c r="IFZ67" s="22"/>
      <c r="IGA67" s="22"/>
      <c r="IGB67" s="22"/>
      <c r="IGC67" s="22"/>
      <c r="IGD67" s="22"/>
      <c r="IGE67" s="22"/>
      <c r="IGF67" s="22"/>
      <c r="IGG67" s="22"/>
      <c r="IGH67" s="22"/>
      <c r="IGI67" s="22"/>
      <c r="IGJ67" s="22"/>
      <c r="IGK67" s="22"/>
      <c r="IGL67" s="22"/>
      <c r="IGM67" s="22"/>
      <c r="IGN67" s="22"/>
      <c r="IGO67" s="22"/>
      <c r="IGP67" s="22"/>
      <c r="IGQ67" s="22"/>
      <c r="IGR67" s="22"/>
      <c r="IGS67" s="22"/>
      <c r="IGT67" s="22"/>
      <c r="IGU67" s="22"/>
      <c r="IGV67" s="22"/>
      <c r="IGW67" s="22"/>
      <c r="IGX67" s="22"/>
      <c r="IGY67" s="22"/>
      <c r="IGZ67" s="22"/>
      <c r="IHA67" s="22"/>
      <c r="IHB67" s="22"/>
      <c r="IHC67" s="22"/>
      <c r="IHD67" s="22"/>
      <c r="IHE67" s="22"/>
      <c r="IHF67" s="22"/>
      <c r="IHG67" s="22"/>
      <c r="IHH67" s="22"/>
      <c r="IHI67" s="22"/>
      <c r="IHJ67" s="22"/>
      <c r="IHK67" s="22"/>
      <c r="IHL67" s="22"/>
      <c r="IHM67" s="22"/>
      <c r="IHN67" s="22"/>
      <c r="IHO67" s="22"/>
      <c r="IHP67" s="22"/>
      <c r="IHQ67" s="22"/>
      <c r="IHR67" s="22"/>
      <c r="IHS67" s="22"/>
      <c r="IHT67" s="22"/>
      <c r="IHU67" s="22"/>
      <c r="IHV67" s="22"/>
      <c r="IHW67" s="22"/>
      <c r="IHX67" s="22"/>
      <c r="IHY67" s="22"/>
      <c r="IHZ67" s="22"/>
      <c r="IIA67" s="22"/>
      <c r="IIB67" s="22"/>
      <c r="IIC67" s="22"/>
      <c r="IID67" s="22"/>
      <c r="IIE67" s="22"/>
      <c r="IIF67" s="22"/>
      <c r="IIG67" s="22"/>
      <c r="IIH67" s="22"/>
      <c r="III67" s="22"/>
      <c r="IIJ67" s="22"/>
      <c r="IIK67" s="22"/>
      <c r="IIL67" s="22"/>
      <c r="IIM67" s="22"/>
      <c r="IIN67" s="22"/>
      <c r="IIO67" s="22"/>
      <c r="IIP67" s="22"/>
      <c r="IIQ67" s="22"/>
      <c r="IIR67" s="22"/>
      <c r="IIS67" s="22"/>
      <c r="IIT67" s="22"/>
      <c r="IIU67" s="22"/>
      <c r="IIV67" s="22"/>
      <c r="IIW67" s="22"/>
      <c r="IIX67" s="22"/>
      <c r="IIY67" s="22"/>
      <c r="IIZ67" s="22"/>
      <c r="IJA67" s="22"/>
      <c r="IJB67" s="22"/>
      <c r="IJC67" s="22"/>
      <c r="IJD67" s="22"/>
      <c r="IJE67" s="22"/>
      <c r="IJF67" s="22"/>
      <c r="IJG67" s="22"/>
      <c r="IJH67" s="22"/>
      <c r="IJI67" s="22"/>
      <c r="IJJ67" s="22"/>
      <c r="IJK67" s="22"/>
      <c r="IJL67" s="22"/>
      <c r="IJM67" s="22"/>
      <c r="IJN67" s="22"/>
      <c r="IJO67" s="22"/>
      <c r="IJP67" s="22"/>
      <c r="IJQ67" s="22"/>
      <c r="IJR67" s="22"/>
      <c r="IJS67" s="22"/>
      <c r="IJT67" s="22"/>
      <c r="IJU67" s="22"/>
      <c r="IJV67" s="22"/>
      <c r="IJW67" s="22"/>
      <c r="IJX67" s="22"/>
      <c r="IJY67" s="22"/>
      <c r="IJZ67" s="22"/>
      <c r="IKA67" s="22"/>
      <c r="IKB67" s="22"/>
      <c r="IKC67" s="22"/>
      <c r="IKD67" s="22"/>
      <c r="IKE67" s="22"/>
      <c r="IKF67" s="22"/>
      <c r="IKG67" s="22"/>
      <c r="IKH67" s="22"/>
      <c r="IKI67" s="22"/>
      <c r="IKJ67" s="22"/>
      <c r="IKK67" s="22"/>
      <c r="IKL67" s="22"/>
      <c r="IKM67" s="22"/>
      <c r="IKN67" s="22"/>
      <c r="IKO67" s="22"/>
      <c r="IKP67" s="22"/>
      <c r="IKQ67" s="22"/>
      <c r="IKR67" s="22"/>
      <c r="IKS67" s="22"/>
      <c r="IKT67" s="22"/>
      <c r="IKU67" s="22"/>
      <c r="IKV67" s="22"/>
      <c r="IKW67" s="22"/>
      <c r="IKX67" s="22"/>
      <c r="IKY67" s="22"/>
      <c r="IKZ67" s="22"/>
      <c r="ILA67" s="22"/>
      <c r="ILB67" s="22"/>
      <c r="ILC67" s="22"/>
      <c r="ILD67" s="22"/>
      <c r="ILE67" s="22"/>
      <c r="ILF67" s="22"/>
      <c r="ILG67" s="22"/>
      <c r="ILH67" s="22"/>
      <c r="ILI67" s="22"/>
      <c r="ILJ67" s="22"/>
      <c r="ILK67" s="22"/>
      <c r="ILL67" s="22"/>
      <c r="ILM67" s="22"/>
      <c r="ILN67" s="22"/>
      <c r="ILO67" s="22"/>
      <c r="ILP67" s="22"/>
      <c r="ILQ67" s="22"/>
      <c r="ILR67" s="22"/>
      <c r="ILS67" s="22"/>
      <c r="ILT67" s="22"/>
      <c r="ILU67" s="22"/>
      <c r="ILV67" s="22"/>
      <c r="ILW67" s="22"/>
      <c r="ILX67" s="22"/>
      <c r="ILY67" s="22"/>
      <c r="ILZ67" s="22"/>
      <c r="IMA67" s="22"/>
      <c r="IMB67" s="22"/>
      <c r="IMC67" s="22"/>
      <c r="IMD67" s="22"/>
      <c r="IME67" s="22"/>
      <c r="IMF67" s="22"/>
      <c r="IMG67" s="22"/>
      <c r="IMH67" s="22"/>
      <c r="IMI67" s="22"/>
      <c r="IMJ67" s="22"/>
      <c r="IMK67" s="22"/>
      <c r="IML67" s="22"/>
      <c r="IMM67" s="22"/>
      <c r="IMN67" s="22"/>
      <c r="IMO67" s="22"/>
      <c r="IMP67" s="22"/>
      <c r="IMQ67" s="22"/>
      <c r="IMR67" s="22"/>
      <c r="IMS67" s="22"/>
      <c r="IMT67" s="22"/>
      <c r="IMU67" s="22"/>
      <c r="IMV67" s="22"/>
      <c r="IMW67" s="22"/>
      <c r="IMX67" s="22"/>
      <c r="IMY67" s="22"/>
      <c r="IMZ67" s="22"/>
      <c r="INA67" s="22"/>
      <c r="INB67" s="22"/>
      <c r="INC67" s="22"/>
      <c r="IND67" s="22"/>
      <c r="INE67" s="22"/>
      <c r="INF67" s="22"/>
      <c r="ING67" s="22"/>
      <c r="INH67" s="22"/>
      <c r="INI67" s="22"/>
      <c r="INJ67" s="22"/>
      <c r="INK67" s="22"/>
      <c r="INL67" s="22"/>
      <c r="INM67" s="22"/>
      <c r="INN67" s="22"/>
      <c r="INO67" s="22"/>
      <c r="INP67" s="22"/>
      <c r="INQ67" s="22"/>
      <c r="INR67" s="22"/>
      <c r="INS67" s="22"/>
      <c r="INT67" s="22"/>
      <c r="INU67" s="22"/>
      <c r="INV67" s="22"/>
      <c r="INW67" s="22"/>
      <c r="INX67" s="22"/>
      <c r="INY67" s="22"/>
      <c r="INZ67" s="22"/>
      <c r="IOA67" s="22"/>
      <c r="IOB67" s="22"/>
      <c r="IOC67" s="22"/>
      <c r="IOD67" s="22"/>
      <c r="IOE67" s="22"/>
      <c r="IOF67" s="22"/>
      <c r="IOG67" s="22"/>
      <c r="IOH67" s="22"/>
      <c r="IOI67" s="22"/>
      <c r="IOJ67" s="22"/>
      <c r="IOK67" s="22"/>
      <c r="IOL67" s="22"/>
      <c r="IOM67" s="22"/>
      <c r="ION67" s="22"/>
      <c r="IOO67" s="22"/>
      <c r="IOP67" s="22"/>
      <c r="IOQ67" s="22"/>
      <c r="IOR67" s="22"/>
      <c r="IOS67" s="22"/>
      <c r="IOT67" s="22"/>
      <c r="IOU67" s="22"/>
      <c r="IOV67" s="22"/>
      <c r="IOW67" s="22"/>
      <c r="IOX67" s="22"/>
      <c r="IOY67" s="22"/>
      <c r="IOZ67" s="22"/>
      <c r="IPA67" s="22"/>
      <c r="IPB67" s="22"/>
      <c r="IPC67" s="22"/>
      <c r="IPD67" s="22"/>
      <c r="IPE67" s="22"/>
      <c r="IPF67" s="22"/>
      <c r="IPG67" s="22"/>
      <c r="IPH67" s="22"/>
      <c r="IPI67" s="22"/>
      <c r="IPJ67" s="22"/>
      <c r="IPK67" s="22"/>
      <c r="IPL67" s="22"/>
      <c r="IPM67" s="22"/>
      <c r="IPN67" s="22"/>
      <c r="IPO67" s="22"/>
      <c r="IPP67" s="22"/>
      <c r="IPQ67" s="22"/>
      <c r="IPR67" s="22"/>
      <c r="IPS67" s="22"/>
      <c r="IPT67" s="22"/>
      <c r="IPU67" s="22"/>
      <c r="IPV67" s="22"/>
      <c r="IPW67" s="22"/>
      <c r="IPX67" s="22"/>
      <c r="IPY67" s="22"/>
      <c r="IPZ67" s="22"/>
      <c r="IQA67" s="22"/>
      <c r="IQB67" s="22"/>
      <c r="IQC67" s="22"/>
      <c r="IQD67" s="22"/>
      <c r="IQE67" s="22"/>
      <c r="IQF67" s="22"/>
      <c r="IQG67" s="22"/>
      <c r="IQH67" s="22"/>
      <c r="IQI67" s="22"/>
      <c r="IQJ67" s="22"/>
      <c r="IQK67" s="22"/>
      <c r="IQL67" s="22"/>
      <c r="IQM67" s="22"/>
      <c r="IQN67" s="22"/>
      <c r="IQO67" s="22"/>
      <c r="IQP67" s="22"/>
      <c r="IQQ67" s="22"/>
      <c r="IQR67" s="22"/>
      <c r="IQS67" s="22"/>
      <c r="IQT67" s="22"/>
      <c r="IQU67" s="22"/>
      <c r="IQV67" s="22"/>
      <c r="IQW67" s="22"/>
      <c r="IQX67" s="22"/>
      <c r="IQY67" s="22"/>
      <c r="IQZ67" s="22"/>
      <c r="IRA67" s="22"/>
      <c r="IRB67" s="22"/>
      <c r="IRC67" s="22"/>
      <c r="IRD67" s="22"/>
      <c r="IRE67" s="22"/>
      <c r="IRF67" s="22"/>
      <c r="IRG67" s="22"/>
      <c r="IRH67" s="22"/>
      <c r="IRI67" s="22"/>
      <c r="IRJ67" s="22"/>
      <c r="IRK67" s="22"/>
      <c r="IRL67" s="22"/>
      <c r="IRM67" s="22"/>
      <c r="IRN67" s="22"/>
      <c r="IRO67" s="22"/>
      <c r="IRP67" s="22"/>
      <c r="IRQ67" s="22"/>
      <c r="IRR67" s="22"/>
      <c r="IRS67" s="22"/>
      <c r="IRT67" s="22"/>
      <c r="IRU67" s="22"/>
      <c r="IRV67" s="22"/>
      <c r="IRW67" s="22"/>
      <c r="IRX67" s="22"/>
      <c r="IRY67" s="22"/>
      <c r="IRZ67" s="22"/>
      <c r="ISA67" s="22"/>
      <c r="ISB67" s="22"/>
      <c r="ISC67" s="22"/>
      <c r="ISD67" s="22"/>
      <c r="ISE67" s="22"/>
      <c r="ISF67" s="22"/>
      <c r="ISG67" s="22"/>
      <c r="ISH67" s="22"/>
      <c r="ISI67" s="22"/>
      <c r="ISJ67" s="22"/>
      <c r="ISK67" s="22"/>
      <c r="ISL67" s="22"/>
      <c r="ISM67" s="22"/>
      <c r="ISN67" s="22"/>
      <c r="ISO67" s="22"/>
      <c r="ISP67" s="22"/>
      <c r="ISQ67" s="22"/>
      <c r="ISR67" s="22"/>
      <c r="ISS67" s="22"/>
      <c r="IST67" s="22"/>
      <c r="ISU67" s="22"/>
      <c r="ISV67" s="22"/>
      <c r="ISW67" s="22"/>
      <c r="ISX67" s="22"/>
      <c r="ISY67" s="22"/>
      <c r="ISZ67" s="22"/>
      <c r="ITA67" s="22"/>
      <c r="ITB67" s="22"/>
      <c r="ITC67" s="22"/>
      <c r="ITD67" s="22"/>
      <c r="ITE67" s="22"/>
      <c r="ITF67" s="22"/>
      <c r="ITG67" s="22"/>
      <c r="ITH67" s="22"/>
      <c r="ITI67" s="22"/>
      <c r="ITJ67" s="22"/>
      <c r="ITK67" s="22"/>
      <c r="ITL67" s="22"/>
      <c r="ITM67" s="22"/>
      <c r="ITN67" s="22"/>
      <c r="ITO67" s="22"/>
      <c r="ITP67" s="22"/>
      <c r="ITQ67" s="22"/>
      <c r="ITR67" s="22"/>
      <c r="ITS67" s="22"/>
      <c r="ITT67" s="22"/>
      <c r="ITU67" s="22"/>
      <c r="ITV67" s="22"/>
      <c r="ITW67" s="22"/>
      <c r="ITX67" s="22"/>
      <c r="ITY67" s="22"/>
      <c r="ITZ67" s="22"/>
      <c r="IUA67" s="22"/>
      <c r="IUB67" s="22"/>
      <c r="IUC67" s="22"/>
      <c r="IUD67" s="22"/>
      <c r="IUE67" s="22"/>
      <c r="IUF67" s="22"/>
      <c r="IUG67" s="22"/>
      <c r="IUH67" s="22"/>
      <c r="IUI67" s="22"/>
      <c r="IUJ67" s="22"/>
      <c r="IUK67" s="22"/>
      <c r="IUL67" s="22"/>
      <c r="IUM67" s="22"/>
      <c r="IUN67" s="22"/>
      <c r="IUO67" s="22"/>
      <c r="IUP67" s="22"/>
      <c r="IUQ67" s="22"/>
      <c r="IUR67" s="22"/>
      <c r="IUS67" s="22"/>
      <c r="IUT67" s="22"/>
      <c r="IUU67" s="22"/>
      <c r="IUV67" s="22"/>
      <c r="IUW67" s="22"/>
      <c r="IUX67" s="22"/>
      <c r="IUY67" s="22"/>
      <c r="IUZ67" s="22"/>
      <c r="IVA67" s="22"/>
      <c r="IVB67" s="22"/>
      <c r="IVC67" s="22"/>
      <c r="IVD67" s="22"/>
      <c r="IVE67" s="22"/>
      <c r="IVF67" s="22"/>
      <c r="IVG67" s="22"/>
      <c r="IVH67" s="22"/>
      <c r="IVI67" s="22"/>
      <c r="IVJ67" s="22"/>
      <c r="IVK67" s="22"/>
      <c r="IVL67" s="22"/>
      <c r="IVM67" s="22"/>
      <c r="IVN67" s="22"/>
      <c r="IVO67" s="22"/>
      <c r="IVP67" s="22"/>
      <c r="IVQ67" s="22"/>
      <c r="IVR67" s="22"/>
      <c r="IVS67" s="22"/>
      <c r="IVT67" s="22"/>
      <c r="IVU67" s="22"/>
      <c r="IVV67" s="22"/>
      <c r="IVW67" s="22"/>
      <c r="IVX67" s="22"/>
      <c r="IVY67" s="22"/>
      <c r="IVZ67" s="22"/>
      <c r="IWA67" s="22"/>
      <c r="IWB67" s="22"/>
      <c r="IWC67" s="22"/>
      <c r="IWD67" s="22"/>
      <c r="IWE67" s="22"/>
      <c r="IWF67" s="22"/>
      <c r="IWG67" s="22"/>
      <c r="IWH67" s="22"/>
      <c r="IWI67" s="22"/>
      <c r="IWJ67" s="22"/>
      <c r="IWK67" s="22"/>
      <c r="IWL67" s="22"/>
      <c r="IWM67" s="22"/>
      <c r="IWN67" s="22"/>
      <c r="IWO67" s="22"/>
      <c r="IWP67" s="22"/>
      <c r="IWQ67" s="22"/>
      <c r="IWR67" s="22"/>
      <c r="IWS67" s="22"/>
      <c r="IWT67" s="22"/>
      <c r="IWU67" s="22"/>
      <c r="IWV67" s="22"/>
      <c r="IWW67" s="22"/>
      <c r="IWX67" s="22"/>
      <c r="IWY67" s="22"/>
      <c r="IWZ67" s="22"/>
      <c r="IXA67" s="22"/>
      <c r="IXB67" s="22"/>
      <c r="IXC67" s="22"/>
      <c r="IXD67" s="22"/>
      <c r="IXE67" s="22"/>
      <c r="IXF67" s="22"/>
      <c r="IXG67" s="22"/>
      <c r="IXH67" s="22"/>
      <c r="IXI67" s="22"/>
      <c r="IXJ67" s="22"/>
      <c r="IXK67" s="22"/>
      <c r="IXL67" s="22"/>
      <c r="IXM67" s="22"/>
      <c r="IXN67" s="22"/>
      <c r="IXO67" s="22"/>
      <c r="IXP67" s="22"/>
      <c r="IXQ67" s="22"/>
      <c r="IXR67" s="22"/>
      <c r="IXS67" s="22"/>
      <c r="IXT67" s="22"/>
      <c r="IXU67" s="22"/>
      <c r="IXV67" s="22"/>
      <c r="IXW67" s="22"/>
      <c r="IXX67" s="22"/>
      <c r="IXY67" s="22"/>
      <c r="IXZ67" s="22"/>
      <c r="IYA67" s="22"/>
      <c r="IYB67" s="22"/>
      <c r="IYC67" s="22"/>
      <c r="IYD67" s="22"/>
      <c r="IYE67" s="22"/>
      <c r="IYF67" s="22"/>
      <c r="IYG67" s="22"/>
      <c r="IYH67" s="22"/>
      <c r="IYI67" s="22"/>
      <c r="IYJ67" s="22"/>
      <c r="IYK67" s="22"/>
      <c r="IYL67" s="22"/>
      <c r="IYM67" s="22"/>
      <c r="IYN67" s="22"/>
      <c r="IYO67" s="22"/>
      <c r="IYP67" s="22"/>
      <c r="IYQ67" s="22"/>
      <c r="IYR67" s="22"/>
      <c r="IYS67" s="22"/>
      <c r="IYT67" s="22"/>
      <c r="IYU67" s="22"/>
      <c r="IYV67" s="22"/>
      <c r="IYW67" s="22"/>
      <c r="IYX67" s="22"/>
      <c r="IYY67" s="22"/>
      <c r="IYZ67" s="22"/>
      <c r="IZA67" s="22"/>
      <c r="IZB67" s="22"/>
      <c r="IZC67" s="22"/>
      <c r="IZD67" s="22"/>
      <c r="IZE67" s="22"/>
      <c r="IZF67" s="22"/>
      <c r="IZG67" s="22"/>
      <c r="IZH67" s="22"/>
      <c r="IZI67" s="22"/>
      <c r="IZJ67" s="22"/>
      <c r="IZK67" s="22"/>
      <c r="IZL67" s="22"/>
      <c r="IZM67" s="22"/>
      <c r="IZN67" s="22"/>
      <c r="IZO67" s="22"/>
      <c r="IZP67" s="22"/>
      <c r="IZQ67" s="22"/>
      <c r="IZR67" s="22"/>
      <c r="IZS67" s="22"/>
      <c r="IZT67" s="22"/>
      <c r="IZU67" s="22"/>
      <c r="IZV67" s="22"/>
      <c r="IZW67" s="22"/>
      <c r="IZX67" s="22"/>
      <c r="IZY67" s="22"/>
      <c r="IZZ67" s="22"/>
      <c r="JAA67" s="22"/>
      <c r="JAB67" s="22"/>
      <c r="JAC67" s="22"/>
      <c r="JAD67" s="22"/>
      <c r="JAE67" s="22"/>
      <c r="JAF67" s="22"/>
      <c r="JAG67" s="22"/>
      <c r="JAH67" s="22"/>
      <c r="JAI67" s="22"/>
      <c r="JAJ67" s="22"/>
      <c r="JAK67" s="22"/>
      <c r="JAL67" s="22"/>
      <c r="JAM67" s="22"/>
      <c r="JAN67" s="22"/>
      <c r="JAO67" s="22"/>
      <c r="JAP67" s="22"/>
      <c r="JAQ67" s="22"/>
      <c r="JAR67" s="22"/>
      <c r="JAS67" s="22"/>
      <c r="JAT67" s="22"/>
      <c r="JAU67" s="22"/>
      <c r="JAV67" s="22"/>
      <c r="JAW67" s="22"/>
      <c r="JAX67" s="22"/>
      <c r="JAY67" s="22"/>
      <c r="JAZ67" s="22"/>
      <c r="JBA67" s="22"/>
      <c r="JBB67" s="22"/>
      <c r="JBC67" s="22"/>
      <c r="JBD67" s="22"/>
      <c r="JBE67" s="22"/>
      <c r="JBF67" s="22"/>
      <c r="JBG67" s="22"/>
      <c r="JBH67" s="22"/>
      <c r="JBI67" s="22"/>
      <c r="JBJ67" s="22"/>
      <c r="JBK67" s="22"/>
      <c r="JBL67" s="22"/>
      <c r="JBM67" s="22"/>
      <c r="JBN67" s="22"/>
      <c r="JBO67" s="22"/>
      <c r="JBP67" s="22"/>
      <c r="JBQ67" s="22"/>
      <c r="JBR67" s="22"/>
      <c r="JBS67" s="22"/>
      <c r="JBT67" s="22"/>
      <c r="JBU67" s="22"/>
      <c r="JBV67" s="22"/>
      <c r="JBW67" s="22"/>
      <c r="JBX67" s="22"/>
      <c r="JBY67" s="22"/>
      <c r="JBZ67" s="22"/>
      <c r="JCA67" s="22"/>
      <c r="JCB67" s="22"/>
      <c r="JCC67" s="22"/>
      <c r="JCD67" s="22"/>
      <c r="JCE67" s="22"/>
      <c r="JCF67" s="22"/>
      <c r="JCG67" s="22"/>
      <c r="JCH67" s="22"/>
      <c r="JCI67" s="22"/>
      <c r="JCJ67" s="22"/>
      <c r="JCK67" s="22"/>
      <c r="JCL67" s="22"/>
      <c r="JCM67" s="22"/>
      <c r="JCN67" s="22"/>
      <c r="JCO67" s="22"/>
      <c r="JCP67" s="22"/>
      <c r="JCQ67" s="22"/>
      <c r="JCR67" s="22"/>
      <c r="JCS67" s="22"/>
      <c r="JCT67" s="22"/>
      <c r="JCU67" s="22"/>
      <c r="JCV67" s="22"/>
      <c r="JCW67" s="22"/>
      <c r="JCX67" s="22"/>
      <c r="JCY67" s="22"/>
      <c r="JCZ67" s="22"/>
      <c r="JDA67" s="22"/>
      <c r="JDB67" s="22"/>
      <c r="JDC67" s="22"/>
      <c r="JDD67" s="22"/>
      <c r="JDE67" s="22"/>
      <c r="JDF67" s="22"/>
      <c r="JDG67" s="22"/>
      <c r="JDH67" s="22"/>
      <c r="JDI67" s="22"/>
      <c r="JDJ67" s="22"/>
      <c r="JDK67" s="22"/>
      <c r="JDL67" s="22"/>
      <c r="JDM67" s="22"/>
      <c r="JDN67" s="22"/>
      <c r="JDO67" s="22"/>
      <c r="JDP67" s="22"/>
      <c r="JDQ67" s="22"/>
      <c r="JDR67" s="22"/>
      <c r="JDS67" s="22"/>
      <c r="JDT67" s="22"/>
      <c r="JDU67" s="22"/>
      <c r="JDV67" s="22"/>
      <c r="JDW67" s="22"/>
      <c r="JDX67" s="22"/>
      <c r="JDY67" s="22"/>
      <c r="JDZ67" s="22"/>
      <c r="JEA67" s="22"/>
      <c r="JEB67" s="22"/>
      <c r="JEC67" s="22"/>
      <c r="JED67" s="22"/>
      <c r="JEE67" s="22"/>
      <c r="JEF67" s="22"/>
      <c r="JEG67" s="22"/>
      <c r="JEH67" s="22"/>
      <c r="JEI67" s="22"/>
      <c r="JEJ67" s="22"/>
      <c r="JEK67" s="22"/>
      <c r="JEL67" s="22"/>
      <c r="JEM67" s="22"/>
      <c r="JEN67" s="22"/>
      <c r="JEO67" s="22"/>
      <c r="JEP67" s="22"/>
      <c r="JEQ67" s="22"/>
      <c r="JER67" s="22"/>
      <c r="JES67" s="22"/>
      <c r="JET67" s="22"/>
      <c r="JEU67" s="22"/>
      <c r="JEV67" s="22"/>
      <c r="JEW67" s="22"/>
      <c r="JEX67" s="22"/>
      <c r="JEY67" s="22"/>
      <c r="JEZ67" s="22"/>
      <c r="JFA67" s="22"/>
      <c r="JFB67" s="22"/>
      <c r="JFC67" s="22"/>
      <c r="JFD67" s="22"/>
      <c r="JFE67" s="22"/>
      <c r="JFF67" s="22"/>
      <c r="JFG67" s="22"/>
      <c r="JFH67" s="22"/>
      <c r="JFI67" s="22"/>
      <c r="JFJ67" s="22"/>
      <c r="JFK67" s="22"/>
      <c r="JFL67" s="22"/>
      <c r="JFM67" s="22"/>
      <c r="JFN67" s="22"/>
      <c r="JFO67" s="22"/>
      <c r="JFP67" s="22"/>
      <c r="JFQ67" s="22"/>
      <c r="JFR67" s="22"/>
      <c r="JFS67" s="22"/>
      <c r="JFT67" s="22"/>
      <c r="JFU67" s="22"/>
      <c r="JFV67" s="22"/>
      <c r="JFW67" s="22"/>
      <c r="JFX67" s="22"/>
      <c r="JFY67" s="22"/>
      <c r="JFZ67" s="22"/>
      <c r="JGA67" s="22"/>
      <c r="JGB67" s="22"/>
      <c r="JGC67" s="22"/>
      <c r="JGD67" s="22"/>
      <c r="JGE67" s="22"/>
      <c r="JGF67" s="22"/>
      <c r="JGG67" s="22"/>
      <c r="JGH67" s="22"/>
      <c r="JGI67" s="22"/>
      <c r="JGJ67" s="22"/>
      <c r="JGK67" s="22"/>
      <c r="JGL67" s="22"/>
      <c r="JGM67" s="22"/>
      <c r="JGN67" s="22"/>
      <c r="JGO67" s="22"/>
      <c r="JGP67" s="22"/>
      <c r="JGQ67" s="22"/>
      <c r="JGR67" s="22"/>
      <c r="JGS67" s="22"/>
      <c r="JGT67" s="22"/>
      <c r="JGU67" s="22"/>
      <c r="JGV67" s="22"/>
      <c r="JGW67" s="22"/>
      <c r="JGX67" s="22"/>
      <c r="JGY67" s="22"/>
      <c r="JGZ67" s="22"/>
      <c r="JHA67" s="22"/>
      <c r="JHB67" s="22"/>
      <c r="JHC67" s="22"/>
      <c r="JHD67" s="22"/>
      <c r="JHE67" s="22"/>
      <c r="JHF67" s="22"/>
      <c r="JHG67" s="22"/>
      <c r="JHH67" s="22"/>
      <c r="JHI67" s="22"/>
      <c r="JHJ67" s="22"/>
      <c r="JHK67" s="22"/>
      <c r="JHL67" s="22"/>
      <c r="JHM67" s="22"/>
      <c r="JHN67" s="22"/>
      <c r="JHO67" s="22"/>
      <c r="JHP67" s="22"/>
      <c r="JHQ67" s="22"/>
      <c r="JHR67" s="22"/>
      <c r="JHS67" s="22"/>
      <c r="JHT67" s="22"/>
      <c r="JHU67" s="22"/>
      <c r="JHV67" s="22"/>
      <c r="JHW67" s="22"/>
      <c r="JHX67" s="22"/>
      <c r="JHY67" s="22"/>
      <c r="JHZ67" s="22"/>
      <c r="JIA67" s="22"/>
      <c r="JIB67" s="22"/>
      <c r="JIC67" s="22"/>
      <c r="JID67" s="22"/>
      <c r="JIE67" s="22"/>
      <c r="JIF67" s="22"/>
      <c r="JIG67" s="22"/>
      <c r="JIH67" s="22"/>
      <c r="JII67" s="22"/>
      <c r="JIJ67" s="22"/>
      <c r="JIK67" s="22"/>
      <c r="JIL67" s="22"/>
      <c r="JIM67" s="22"/>
      <c r="JIN67" s="22"/>
      <c r="JIO67" s="22"/>
      <c r="JIP67" s="22"/>
      <c r="JIQ67" s="22"/>
      <c r="JIR67" s="22"/>
      <c r="JIS67" s="22"/>
      <c r="JIT67" s="22"/>
      <c r="JIU67" s="22"/>
      <c r="JIV67" s="22"/>
      <c r="JIW67" s="22"/>
      <c r="JIX67" s="22"/>
      <c r="JIY67" s="22"/>
      <c r="JIZ67" s="22"/>
      <c r="JJA67" s="22"/>
      <c r="JJB67" s="22"/>
      <c r="JJC67" s="22"/>
      <c r="JJD67" s="22"/>
      <c r="JJE67" s="22"/>
      <c r="JJF67" s="22"/>
      <c r="JJG67" s="22"/>
      <c r="JJH67" s="22"/>
      <c r="JJI67" s="22"/>
      <c r="JJJ67" s="22"/>
      <c r="JJK67" s="22"/>
      <c r="JJL67" s="22"/>
      <c r="JJM67" s="22"/>
      <c r="JJN67" s="22"/>
      <c r="JJO67" s="22"/>
      <c r="JJP67" s="22"/>
      <c r="JJQ67" s="22"/>
      <c r="JJR67" s="22"/>
      <c r="JJS67" s="22"/>
      <c r="JJT67" s="22"/>
      <c r="JJU67" s="22"/>
      <c r="JJV67" s="22"/>
      <c r="JJW67" s="22"/>
      <c r="JJX67" s="22"/>
      <c r="JJY67" s="22"/>
      <c r="JJZ67" s="22"/>
      <c r="JKA67" s="22"/>
      <c r="JKB67" s="22"/>
      <c r="JKC67" s="22"/>
      <c r="JKD67" s="22"/>
      <c r="JKE67" s="22"/>
      <c r="JKF67" s="22"/>
      <c r="JKG67" s="22"/>
      <c r="JKH67" s="22"/>
      <c r="JKI67" s="22"/>
      <c r="JKJ67" s="22"/>
      <c r="JKK67" s="22"/>
      <c r="JKL67" s="22"/>
      <c r="JKM67" s="22"/>
      <c r="JKN67" s="22"/>
      <c r="JKO67" s="22"/>
      <c r="JKP67" s="22"/>
      <c r="JKQ67" s="22"/>
      <c r="JKR67" s="22"/>
      <c r="JKS67" s="22"/>
      <c r="JKT67" s="22"/>
      <c r="JKU67" s="22"/>
      <c r="JKV67" s="22"/>
      <c r="JKW67" s="22"/>
      <c r="JKX67" s="22"/>
      <c r="JKY67" s="22"/>
      <c r="JKZ67" s="22"/>
      <c r="JLA67" s="22"/>
      <c r="JLB67" s="22"/>
      <c r="JLC67" s="22"/>
      <c r="JLD67" s="22"/>
      <c r="JLE67" s="22"/>
      <c r="JLF67" s="22"/>
      <c r="JLG67" s="22"/>
      <c r="JLH67" s="22"/>
      <c r="JLI67" s="22"/>
      <c r="JLJ67" s="22"/>
      <c r="JLK67" s="22"/>
      <c r="JLL67" s="22"/>
      <c r="JLM67" s="22"/>
      <c r="JLN67" s="22"/>
      <c r="JLO67" s="22"/>
      <c r="JLP67" s="22"/>
      <c r="JLQ67" s="22"/>
      <c r="JLR67" s="22"/>
      <c r="JLS67" s="22"/>
      <c r="JLT67" s="22"/>
      <c r="JLU67" s="22"/>
      <c r="JLV67" s="22"/>
      <c r="JLW67" s="22"/>
      <c r="JLX67" s="22"/>
      <c r="JLY67" s="22"/>
      <c r="JLZ67" s="22"/>
      <c r="JMA67" s="22"/>
      <c r="JMB67" s="22"/>
      <c r="JMC67" s="22"/>
      <c r="JMD67" s="22"/>
      <c r="JME67" s="22"/>
      <c r="JMF67" s="22"/>
      <c r="JMG67" s="22"/>
      <c r="JMH67" s="22"/>
      <c r="JMI67" s="22"/>
      <c r="JMJ67" s="22"/>
      <c r="JMK67" s="22"/>
      <c r="JML67" s="22"/>
      <c r="JMM67" s="22"/>
      <c r="JMN67" s="22"/>
      <c r="JMO67" s="22"/>
      <c r="JMP67" s="22"/>
      <c r="JMQ67" s="22"/>
      <c r="JMR67" s="22"/>
      <c r="JMS67" s="22"/>
      <c r="JMT67" s="22"/>
      <c r="JMU67" s="22"/>
      <c r="JMV67" s="22"/>
      <c r="JMW67" s="22"/>
      <c r="JMX67" s="22"/>
      <c r="JMY67" s="22"/>
      <c r="JMZ67" s="22"/>
      <c r="JNA67" s="22"/>
      <c r="JNB67" s="22"/>
      <c r="JNC67" s="22"/>
      <c r="JND67" s="22"/>
      <c r="JNE67" s="22"/>
      <c r="JNF67" s="22"/>
      <c r="JNG67" s="22"/>
      <c r="JNH67" s="22"/>
      <c r="JNI67" s="22"/>
      <c r="JNJ67" s="22"/>
      <c r="JNK67" s="22"/>
      <c r="JNL67" s="22"/>
      <c r="JNM67" s="22"/>
      <c r="JNN67" s="22"/>
      <c r="JNO67" s="22"/>
      <c r="JNP67" s="22"/>
      <c r="JNQ67" s="22"/>
      <c r="JNR67" s="22"/>
      <c r="JNS67" s="22"/>
      <c r="JNT67" s="22"/>
      <c r="JNU67" s="22"/>
      <c r="JNV67" s="22"/>
      <c r="JNW67" s="22"/>
      <c r="JNX67" s="22"/>
      <c r="JNY67" s="22"/>
      <c r="JNZ67" s="22"/>
      <c r="JOA67" s="22"/>
      <c r="JOB67" s="22"/>
      <c r="JOC67" s="22"/>
      <c r="JOD67" s="22"/>
      <c r="JOE67" s="22"/>
      <c r="JOF67" s="22"/>
      <c r="JOG67" s="22"/>
      <c r="JOH67" s="22"/>
      <c r="JOI67" s="22"/>
      <c r="JOJ67" s="22"/>
      <c r="JOK67" s="22"/>
      <c r="JOL67" s="22"/>
      <c r="JOM67" s="22"/>
      <c r="JON67" s="22"/>
      <c r="JOO67" s="22"/>
      <c r="JOP67" s="22"/>
      <c r="JOQ67" s="22"/>
      <c r="JOR67" s="22"/>
      <c r="JOS67" s="22"/>
      <c r="JOT67" s="22"/>
      <c r="JOU67" s="22"/>
      <c r="JOV67" s="22"/>
      <c r="JOW67" s="22"/>
      <c r="JOX67" s="22"/>
      <c r="JOY67" s="22"/>
      <c r="JOZ67" s="22"/>
      <c r="JPA67" s="22"/>
      <c r="JPB67" s="22"/>
      <c r="JPC67" s="22"/>
      <c r="JPD67" s="22"/>
      <c r="JPE67" s="22"/>
      <c r="JPF67" s="22"/>
      <c r="JPG67" s="22"/>
      <c r="JPH67" s="22"/>
      <c r="JPI67" s="22"/>
      <c r="JPJ67" s="22"/>
      <c r="JPK67" s="22"/>
      <c r="JPL67" s="22"/>
      <c r="JPM67" s="22"/>
      <c r="JPN67" s="22"/>
      <c r="JPO67" s="22"/>
      <c r="JPP67" s="22"/>
      <c r="JPQ67" s="22"/>
      <c r="JPR67" s="22"/>
      <c r="JPS67" s="22"/>
      <c r="JPT67" s="22"/>
      <c r="JPU67" s="22"/>
      <c r="JPV67" s="22"/>
      <c r="JPW67" s="22"/>
      <c r="JPX67" s="22"/>
      <c r="JPY67" s="22"/>
      <c r="JPZ67" s="22"/>
      <c r="JQA67" s="22"/>
      <c r="JQB67" s="22"/>
      <c r="JQC67" s="22"/>
      <c r="JQD67" s="22"/>
      <c r="JQE67" s="22"/>
      <c r="JQF67" s="22"/>
      <c r="JQG67" s="22"/>
      <c r="JQH67" s="22"/>
      <c r="JQI67" s="22"/>
      <c r="JQJ67" s="22"/>
      <c r="JQK67" s="22"/>
      <c r="JQL67" s="22"/>
      <c r="JQM67" s="22"/>
      <c r="JQN67" s="22"/>
      <c r="JQO67" s="22"/>
      <c r="JQP67" s="22"/>
      <c r="JQQ67" s="22"/>
      <c r="JQR67" s="22"/>
      <c r="JQS67" s="22"/>
      <c r="JQT67" s="22"/>
      <c r="JQU67" s="22"/>
      <c r="JQV67" s="22"/>
      <c r="JQW67" s="22"/>
      <c r="JQX67" s="22"/>
      <c r="JQY67" s="22"/>
      <c r="JQZ67" s="22"/>
      <c r="JRA67" s="22"/>
      <c r="JRB67" s="22"/>
      <c r="JRC67" s="22"/>
      <c r="JRD67" s="22"/>
      <c r="JRE67" s="22"/>
      <c r="JRF67" s="22"/>
      <c r="JRG67" s="22"/>
      <c r="JRH67" s="22"/>
      <c r="JRI67" s="22"/>
      <c r="JRJ67" s="22"/>
      <c r="JRK67" s="22"/>
      <c r="JRL67" s="22"/>
      <c r="JRM67" s="22"/>
      <c r="JRN67" s="22"/>
      <c r="JRO67" s="22"/>
      <c r="JRP67" s="22"/>
      <c r="JRQ67" s="22"/>
      <c r="JRR67" s="22"/>
      <c r="JRS67" s="22"/>
      <c r="JRT67" s="22"/>
      <c r="JRU67" s="22"/>
      <c r="JRV67" s="22"/>
      <c r="JRW67" s="22"/>
      <c r="JRX67" s="22"/>
      <c r="JRY67" s="22"/>
      <c r="JRZ67" s="22"/>
      <c r="JSA67" s="22"/>
      <c r="JSB67" s="22"/>
      <c r="JSC67" s="22"/>
      <c r="JSD67" s="22"/>
      <c r="JSE67" s="22"/>
      <c r="JSF67" s="22"/>
      <c r="JSG67" s="22"/>
      <c r="JSH67" s="22"/>
      <c r="JSI67" s="22"/>
      <c r="JSJ67" s="22"/>
      <c r="JSK67" s="22"/>
      <c r="JSL67" s="22"/>
      <c r="JSM67" s="22"/>
      <c r="JSN67" s="22"/>
      <c r="JSO67" s="22"/>
      <c r="JSP67" s="22"/>
      <c r="JSQ67" s="22"/>
      <c r="JSR67" s="22"/>
      <c r="JSS67" s="22"/>
      <c r="JST67" s="22"/>
      <c r="JSU67" s="22"/>
      <c r="JSV67" s="22"/>
      <c r="JSW67" s="22"/>
      <c r="JSX67" s="22"/>
      <c r="JSY67" s="22"/>
      <c r="JSZ67" s="22"/>
      <c r="JTA67" s="22"/>
      <c r="JTB67" s="22"/>
      <c r="JTC67" s="22"/>
      <c r="JTD67" s="22"/>
      <c r="JTE67" s="22"/>
      <c r="JTF67" s="22"/>
      <c r="JTG67" s="22"/>
      <c r="JTH67" s="22"/>
      <c r="JTI67" s="22"/>
      <c r="JTJ67" s="22"/>
      <c r="JTK67" s="22"/>
      <c r="JTL67" s="22"/>
      <c r="JTM67" s="22"/>
      <c r="JTN67" s="22"/>
      <c r="JTO67" s="22"/>
      <c r="JTP67" s="22"/>
      <c r="JTQ67" s="22"/>
      <c r="JTR67" s="22"/>
      <c r="JTS67" s="22"/>
      <c r="JTT67" s="22"/>
      <c r="JTU67" s="22"/>
      <c r="JTV67" s="22"/>
      <c r="JTW67" s="22"/>
      <c r="JTX67" s="22"/>
      <c r="JTY67" s="22"/>
      <c r="JTZ67" s="22"/>
      <c r="JUA67" s="22"/>
      <c r="JUB67" s="22"/>
      <c r="JUC67" s="22"/>
      <c r="JUD67" s="22"/>
      <c r="JUE67" s="22"/>
      <c r="JUF67" s="22"/>
      <c r="JUG67" s="22"/>
      <c r="JUH67" s="22"/>
      <c r="JUI67" s="22"/>
      <c r="JUJ67" s="22"/>
      <c r="JUK67" s="22"/>
      <c r="JUL67" s="22"/>
      <c r="JUM67" s="22"/>
      <c r="JUN67" s="22"/>
      <c r="JUO67" s="22"/>
      <c r="JUP67" s="22"/>
      <c r="JUQ67" s="22"/>
      <c r="JUR67" s="22"/>
      <c r="JUS67" s="22"/>
      <c r="JUT67" s="22"/>
      <c r="JUU67" s="22"/>
      <c r="JUV67" s="22"/>
      <c r="JUW67" s="22"/>
      <c r="JUX67" s="22"/>
      <c r="JUY67" s="22"/>
      <c r="JUZ67" s="22"/>
      <c r="JVA67" s="22"/>
      <c r="JVB67" s="22"/>
      <c r="JVC67" s="22"/>
      <c r="JVD67" s="22"/>
      <c r="JVE67" s="22"/>
      <c r="JVF67" s="22"/>
      <c r="JVG67" s="22"/>
      <c r="JVH67" s="22"/>
      <c r="JVI67" s="22"/>
      <c r="JVJ67" s="22"/>
      <c r="JVK67" s="22"/>
      <c r="JVL67" s="22"/>
      <c r="JVM67" s="22"/>
      <c r="JVN67" s="22"/>
      <c r="JVO67" s="22"/>
      <c r="JVP67" s="22"/>
      <c r="JVQ67" s="22"/>
      <c r="JVR67" s="22"/>
      <c r="JVS67" s="22"/>
      <c r="JVT67" s="22"/>
      <c r="JVU67" s="22"/>
      <c r="JVV67" s="22"/>
      <c r="JVW67" s="22"/>
      <c r="JVX67" s="22"/>
      <c r="JVY67" s="22"/>
      <c r="JVZ67" s="22"/>
      <c r="JWA67" s="22"/>
      <c r="JWB67" s="22"/>
      <c r="JWC67" s="22"/>
      <c r="JWD67" s="22"/>
      <c r="JWE67" s="22"/>
      <c r="JWF67" s="22"/>
      <c r="JWG67" s="22"/>
      <c r="JWH67" s="22"/>
      <c r="JWI67" s="22"/>
      <c r="JWJ67" s="22"/>
      <c r="JWK67" s="22"/>
      <c r="JWL67" s="22"/>
      <c r="JWM67" s="22"/>
      <c r="JWN67" s="22"/>
      <c r="JWO67" s="22"/>
      <c r="JWP67" s="22"/>
      <c r="JWQ67" s="22"/>
      <c r="JWR67" s="22"/>
      <c r="JWS67" s="22"/>
      <c r="JWT67" s="22"/>
      <c r="JWU67" s="22"/>
      <c r="JWV67" s="22"/>
      <c r="JWW67" s="22"/>
      <c r="JWX67" s="22"/>
      <c r="JWY67" s="22"/>
      <c r="JWZ67" s="22"/>
      <c r="JXA67" s="22"/>
      <c r="JXB67" s="22"/>
      <c r="JXC67" s="22"/>
      <c r="JXD67" s="22"/>
      <c r="JXE67" s="22"/>
      <c r="JXF67" s="22"/>
      <c r="JXG67" s="22"/>
      <c r="JXH67" s="22"/>
      <c r="JXI67" s="22"/>
      <c r="JXJ67" s="22"/>
      <c r="JXK67" s="22"/>
      <c r="JXL67" s="22"/>
      <c r="JXM67" s="22"/>
      <c r="JXN67" s="22"/>
      <c r="JXO67" s="22"/>
      <c r="JXP67" s="22"/>
      <c r="JXQ67" s="22"/>
      <c r="JXR67" s="22"/>
      <c r="JXS67" s="22"/>
      <c r="JXT67" s="22"/>
      <c r="JXU67" s="22"/>
      <c r="JXV67" s="22"/>
      <c r="JXW67" s="22"/>
      <c r="JXX67" s="22"/>
      <c r="JXY67" s="22"/>
      <c r="JXZ67" s="22"/>
      <c r="JYA67" s="22"/>
      <c r="JYB67" s="22"/>
      <c r="JYC67" s="22"/>
      <c r="JYD67" s="22"/>
      <c r="JYE67" s="22"/>
      <c r="JYF67" s="22"/>
      <c r="JYG67" s="22"/>
      <c r="JYH67" s="22"/>
      <c r="JYI67" s="22"/>
      <c r="JYJ67" s="22"/>
      <c r="JYK67" s="22"/>
      <c r="JYL67" s="22"/>
      <c r="JYM67" s="22"/>
      <c r="JYN67" s="22"/>
      <c r="JYO67" s="22"/>
      <c r="JYP67" s="22"/>
      <c r="JYQ67" s="22"/>
      <c r="JYR67" s="22"/>
      <c r="JYS67" s="22"/>
      <c r="JYT67" s="22"/>
      <c r="JYU67" s="22"/>
      <c r="JYV67" s="22"/>
      <c r="JYW67" s="22"/>
      <c r="JYX67" s="22"/>
      <c r="JYY67" s="22"/>
      <c r="JYZ67" s="22"/>
      <c r="JZA67" s="22"/>
      <c r="JZB67" s="22"/>
      <c r="JZC67" s="22"/>
      <c r="JZD67" s="22"/>
      <c r="JZE67" s="22"/>
      <c r="JZF67" s="22"/>
      <c r="JZG67" s="22"/>
      <c r="JZH67" s="22"/>
      <c r="JZI67" s="22"/>
      <c r="JZJ67" s="22"/>
      <c r="JZK67" s="22"/>
      <c r="JZL67" s="22"/>
      <c r="JZM67" s="22"/>
      <c r="JZN67" s="22"/>
      <c r="JZO67" s="22"/>
      <c r="JZP67" s="22"/>
      <c r="JZQ67" s="22"/>
      <c r="JZR67" s="22"/>
      <c r="JZS67" s="22"/>
      <c r="JZT67" s="22"/>
      <c r="JZU67" s="22"/>
      <c r="JZV67" s="22"/>
      <c r="JZW67" s="22"/>
      <c r="JZX67" s="22"/>
      <c r="JZY67" s="22"/>
      <c r="JZZ67" s="22"/>
      <c r="KAA67" s="22"/>
      <c r="KAB67" s="22"/>
      <c r="KAC67" s="22"/>
      <c r="KAD67" s="22"/>
      <c r="KAE67" s="22"/>
      <c r="KAF67" s="22"/>
      <c r="KAG67" s="22"/>
      <c r="KAH67" s="22"/>
      <c r="KAI67" s="22"/>
      <c r="KAJ67" s="22"/>
      <c r="KAK67" s="22"/>
      <c r="KAL67" s="22"/>
      <c r="KAM67" s="22"/>
      <c r="KAN67" s="22"/>
      <c r="KAO67" s="22"/>
      <c r="KAP67" s="22"/>
      <c r="KAQ67" s="22"/>
      <c r="KAR67" s="22"/>
      <c r="KAS67" s="22"/>
      <c r="KAT67" s="22"/>
      <c r="KAU67" s="22"/>
      <c r="KAV67" s="22"/>
      <c r="KAW67" s="22"/>
      <c r="KAX67" s="22"/>
      <c r="KAY67" s="22"/>
      <c r="KAZ67" s="22"/>
      <c r="KBA67" s="22"/>
      <c r="KBB67" s="22"/>
      <c r="KBC67" s="22"/>
      <c r="KBD67" s="22"/>
      <c r="KBE67" s="22"/>
      <c r="KBF67" s="22"/>
      <c r="KBG67" s="22"/>
      <c r="KBH67" s="22"/>
      <c r="KBI67" s="22"/>
      <c r="KBJ67" s="22"/>
      <c r="KBK67" s="22"/>
      <c r="KBL67" s="22"/>
      <c r="KBM67" s="22"/>
      <c r="KBN67" s="22"/>
      <c r="KBO67" s="22"/>
      <c r="KBP67" s="22"/>
      <c r="KBQ67" s="22"/>
      <c r="KBR67" s="22"/>
      <c r="KBS67" s="22"/>
      <c r="KBT67" s="22"/>
      <c r="KBU67" s="22"/>
      <c r="KBV67" s="22"/>
      <c r="KBW67" s="22"/>
      <c r="KBX67" s="22"/>
      <c r="KBY67" s="22"/>
      <c r="KBZ67" s="22"/>
      <c r="KCA67" s="22"/>
      <c r="KCB67" s="22"/>
      <c r="KCC67" s="22"/>
      <c r="KCD67" s="22"/>
      <c r="KCE67" s="22"/>
      <c r="KCF67" s="22"/>
      <c r="KCG67" s="22"/>
      <c r="KCH67" s="22"/>
      <c r="KCI67" s="22"/>
      <c r="KCJ67" s="22"/>
      <c r="KCK67" s="22"/>
      <c r="KCL67" s="22"/>
      <c r="KCM67" s="22"/>
      <c r="KCN67" s="22"/>
      <c r="KCO67" s="22"/>
      <c r="KCP67" s="22"/>
      <c r="KCQ67" s="22"/>
      <c r="KCR67" s="22"/>
      <c r="KCS67" s="22"/>
      <c r="KCT67" s="22"/>
      <c r="KCU67" s="22"/>
      <c r="KCV67" s="22"/>
      <c r="KCW67" s="22"/>
      <c r="KCX67" s="22"/>
      <c r="KCY67" s="22"/>
      <c r="KCZ67" s="22"/>
      <c r="KDA67" s="22"/>
      <c r="KDB67" s="22"/>
      <c r="KDC67" s="22"/>
      <c r="KDD67" s="22"/>
      <c r="KDE67" s="22"/>
      <c r="KDF67" s="22"/>
      <c r="KDG67" s="22"/>
      <c r="KDH67" s="22"/>
      <c r="KDI67" s="22"/>
      <c r="KDJ67" s="22"/>
      <c r="KDK67" s="22"/>
      <c r="KDL67" s="22"/>
      <c r="KDM67" s="22"/>
      <c r="KDN67" s="22"/>
      <c r="KDO67" s="22"/>
      <c r="KDP67" s="22"/>
      <c r="KDQ67" s="22"/>
      <c r="KDR67" s="22"/>
      <c r="KDS67" s="22"/>
      <c r="KDT67" s="22"/>
      <c r="KDU67" s="22"/>
      <c r="KDV67" s="22"/>
      <c r="KDW67" s="22"/>
      <c r="KDX67" s="22"/>
      <c r="KDY67" s="22"/>
      <c r="KDZ67" s="22"/>
      <c r="KEA67" s="22"/>
      <c r="KEB67" s="22"/>
      <c r="KEC67" s="22"/>
      <c r="KED67" s="22"/>
      <c r="KEE67" s="22"/>
      <c r="KEF67" s="22"/>
      <c r="KEG67" s="22"/>
      <c r="KEH67" s="22"/>
      <c r="KEI67" s="22"/>
      <c r="KEJ67" s="22"/>
      <c r="KEK67" s="22"/>
      <c r="KEL67" s="22"/>
      <c r="KEM67" s="22"/>
      <c r="KEN67" s="22"/>
      <c r="KEO67" s="22"/>
      <c r="KEP67" s="22"/>
      <c r="KEQ67" s="22"/>
      <c r="KER67" s="22"/>
      <c r="KES67" s="22"/>
      <c r="KET67" s="22"/>
      <c r="KEU67" s="22"/>
      <c r="KEV67" s="22"/>
      <c r="KEW67" s="22"/>
      <c r="KEX67" s="22"/>
      <c r="KEY67" s="22"/>
      <c r="KEZ67" s="22"/>
      <c r="KFA67" s="22"/>
      <c r="KFB67" s="22"/>
      <c r="KFC67" s="22"/>
      <c r="KFD67" s="22"/>
      <c r="KFE67" s="22"/>
      <c r="KFF67" s="22"/>
      <c r="KFG67" s="22"/>
      <c r="KFH67" s="22"/>
      <c r="KFI67" s="22"/>
      <c r="KFJ67" s="22"/>
      <c r="KFK67" s="22"/>
      <c r="KFL67" s="22"/>
      <c r="KFM67" s="22"/>
      <c r="KFN67" s="22"/>
      <c r="KFO67" s="22"/>
      <c r="KFP67" s="22"/>
      <c r="KFQ67" s="22"/>
      <c r="KFR67" s="22"/>
      <c r="KFS67" s="22"/>
      <c r="KFT67" s="22"/>
      <c r="KFU67" s="22"/>
      <c r="KFV67" s="22"/>
      <c r="KFW67" s="22"/>
      <c r="KFX67" s="22"/>
      <c r="KFY67" s="22"/>
      <c r="KFZ67" s="22"/>
      <c r="KGA67" s="22"/>
      <c r="KGB67" s="22"/>
      <c r="KGC67" s="22"/>
      <c r="KGD67" s="22"/>
      <c r="KGE67" s="22"/>
      <c r="KGF67" s="22"/>
      <c r="KGG67" s="22"/>
      <c r="KGH67" s="22"/>
      <c r="KGI67" s="22"/>
      <c r="KGJ67" s="22"/>
      <c r="KGK67" s="22"/>
      <c r="KGL67" s="22"/>
      <c r="KGM67" s="22"/>
      <c r="KGN67" s="22"/>
      <c r="KGO67" s="22"/>
      <c r="KGP67" s="22"/>
      <c r="KGQ67" s="22"/>
      <c r="KGR67" s="22"/>
      <c r="KGS67" s="22"/>
      <c r="KGT67" s="22"/>
      <c r="KGU67" s="22"/>
      <c r="KGV67" s="22"/>
      <c r="KGW67" s="22"/>
      <c r="KGX67" s="22"/>
      <c r="KGY67" s="22"/>
      <c r="KGZ67" s="22"/>
      <c r="KHA67" s="22"/>
      <c r="KHB67" s="22"/>
      <c r="KHC67" s="22"/>
      <c r="KHD67" s="22"/>
      <c r="KHE67" s="22"/>
      <c r="KHF67" s="22"/>
      <c r="KHG67" s="22"/>
      <c r="KHH67" s="22"/>
      <c r="KHI67" s="22"/>
      <c r="KHJ67" s="22"/>
      <c r="KHK67" s="22"/>
      <c r="KHL67" s="22"/>
      <c r="KHM67" s="22"/>
      <c r="KHN67" s="22"/>
      <c r="KHO67" s="22"/>
      <c r="KHP67" s="22"/>
      <c r="KHQ67" s="22"/>
      <c r="KHR67" s="22"/>
      <c r="KHS67" s="22"/>
      <c r="KHT67" s="22"/>
      <c r="KHU67" s="22"/>
      <c r="KHV67" s="22"/>
      <c r="KHW67" s="22"/>
      <c r="KHX67" s="22"/>
      <c r="KHY67" s="22"/>
      <c r="KHZ67" s="22"/>
      <c r="KIA67" s="22"/>
      <c r="KIB67" s="22"/>
      <c r="KIC67" s="22"/>
      <c r="KID67" s="22"/>
      <c r="KIE67" s="22"/>
      <c r="KIF67" s="22"/>
      <c r="KIG67" s="22"/>
      <c r="KIH67" s="22"/>
      <c r="KII67" s="22"/>
      <c r="KIJ67" s="22"/>
      <c r="KIK67" s="22"/>
      <c r="KIL67" s="22"/>
      <c r="KIM67" s="22"/>
      <c r="KIN67" s="22"/>
      <c r="KIO67" s="22"/>
      <c r="KIP67" s="22"/>
      <c r="KIQ67" s="22"/>
      <c r="KIR67" s="22"/>
      <c r="KIS67" s="22"/>
      <c r="KIT67" s="22"/>
      <c r="KIU67" s="22"/>
      <c r="KIV67" s="22"/>
      <c r="KIW67" s="22"/>
      <c r="KIX67" s="22"/>
      <c r="KIY67" s="22"/>
      <c r="KIZ67" s="22"/>
      <c r="KJA67" s="22"/>
      <c r="KJB67" s="22"/>
      <c r="KJC67" s="22"/>
      <c r="KJD67" s="22"/>
      <c r="KJE67" s="22"/>
      <c r="KJF67" s="22"/>
      <c r="KJG67" s="22"/>
      <c r="KJH67" s="22"/>
      <c r="KJI67" s="22"/>
      <c r="KJJ67" s="22"/>
      <c r="KJK67" s="22"/>
      <c r="KJL67" s="22"/>
      <c r="KJM67" s="22"/>
      <c r="KJN67" s="22"/>
      <c r="KJO67" s="22"/>
      <c r="KJP67" s="22"/>
      <c r="KJQ67" s="22"/>
      <c r="KJR67" s="22"/>
      <c r="KJS67" s="22"/>
      <c r="KJT67" s="22"/>
      <c r="KJU67" s="22"/>
      <c r="KJV67" s="22"/>
      <c r="KJW67" s="22"/>
      <c r="KJX67" s="22"/>
      <c r="KJY67" s="22"/>
      <c r="KJZ67" s="22"/>
      <c r="KKA67" s="22"/>
      <c r="KKB67" s="22"/>
      <c r="KKC67" s="22"/>
      <c r="KKD67" s="22"/>
      <c r="KKE67" s="22"/>
      <c r="KKF67" s="22"/>
      <c r="KKG67" s="22"/>
      <c r="KKH67" s="22"/>
      <c r="KKI67" s="22"/>
      <c r="KKJ67" s="22"/>
      <c r="KKK67" s="22"/>
      <c r="KKL67" s="22"/>
      <c r="KKM67" s="22"/>
      <c r="KKN67" s="22"/>
      <c r="KKO67" s="22"/>
      <c r="KKP67" s="22"/>
      <c r="KKQ67" s="22"/>
      <c r="KKR67" s="22"/>
      <c r="KKS67" s="22"/>
      <c r="KKT67" s="22"/>
      <c r="KKU67" s="22"/>
      <c r="KKV67" s="22"/>
      <c r="KKW67" s="22"/>
      <c r="KKX67" s="22"/>
      <c r="KKY67" s="22"/>
      <c r="KKZ67" s="22"/>
      <c r="KLA67" s="22"/>
      <c r="KLB67" s="22"/>
      <c r="KLC67" s="22"/>
      <c r="KLD67" s="22"/>
      <c r="KLE67" s="22"/>
      <c r="KLF67" s="22"/>
      <c r="KLG67" s="22"/>
      <c r="KLH67" s="22"/>
      <c r="KLI67" s="22"/>
      <c r="KLJ67" s="22"/>
      <c r="KLK67" s="22"/>
      <c r="KLL67" s="22"/>
      <c r="KLM67" s="22"/>
      <c r="KLN67" s="22"/>
      <c r="KLO67" s="22"/>
      <c r="KLP67" s="22"/>
      <c r="KLQ67" s="22"/>
      <c r="KLR67" s="22"/>
      <c r="KLS67" s="22"/>
      <c r="KLT67" s="22"/>
      <c r="KLU67" s="22"/>
      <c r="KLV67" s="22"/>
      <c r="KLW67" s="22"/>
      <c r="KLX67" s="22"/>
      <c r="KLY67" s="22"/>
      <c r="KLZ67" s="22"/>
      <c r="KMA67" s="22"/>
      <c r="KMB67" s="22"/>
      <c r="KMC67" s="22"/>
      <c r="KMD67" s="22"/>
      <c r="KME67" s="22"/>
      <c r="KMF67" s="22"/>
      <c r="KMG67" s="22"/>
      <c r="KMH67" s="22"/>
      <c r="KMI67" s="22"/>
      <c r="KMJ67" s="22"/>
      <c r="KMK67" s="22"/>
      <c r="KML67" s="22"/>
      <c r="KMM67" s="22"/>
      <c r="KMN67" s="22"/>
      <c r="KMO67" s="22"/>
      <c r="KMP67" s="22"/>
      <c r="KMQ67" s="22"/>
      <c r="KMR67" s="22"/>
      <c r="KMS67" s="22"/>
      <c r="KMT67" s="22"/>
      <c r="KMU67" s="22"/>
      <c r="KMV67" s="22"/>
      <c r="KMW67" s="22"/>
      <c r="KMX67" s="22"/>
      <c r="KMY67" s="22"/>
      <c r="KMZ67" s="22"/>
      <c r="KNA67" s="22"/>
      <c r="KNB67" s="22"/>
      <c r="KNC67" s="22"/>
      <c r="KND67" s="22"/>
      <c r="KNE67" s="22"/>
      <c r="KNF67" s="22"/>
      <c r="KNG67" s="22"/>
      <c r="KNH67" s="22"/>
      <c r="KNI67" s="22"/>
      <c r="KNJ67" s="22"/>
      <c r="KNK67" s="22"/>
      <c r="KNL67" s="22"/>
      <c r="KNM67" s="22"/>
      <c r="KNN67" s="22"/>
      <c r="KNO67" s="22"/>
      <c r="KNP67" s="22"/>
      <c r="KNQ67" s="22"/>
      <c r="KNR67" s="22"/>
      <c r="KNS67" s="22"/>
      <c r="KNT67" s="22"/>
      <c r="KNU67" s="22"/>
      <c r="KNV67" s="22"/>
      <c r="KNW67" s="22"/>
      <c r="KNX67" s="22"/>
      <c r="KNY67" s="22"/>
      <c r="KNZ67" s="22"/>
      <c r="KOA67" s="22"/>
      <c r="KOB67" s="22"/>
      <c r="KOC67" s="22"/>
      <c r="KOD67" s="22"/>
      <c r="KOE67" s="22"/>
      <c r="KOF67" s="22"/>
      <c r="KOG67" s="22"/>
      <c r="KOH67" s="22"/>
      <c r="KOI67" s="22"/>
      <c r="KOJ67" s="22"/>
      <c r="KOK67" s="22"/>
      <c r="KOL67" s="22"/>
      <c r="KOM67" s="22"/>
      <c r="KON67" s="22"/>
      <c r="KOO67" s="22"/>
      <c r="KOP67" s="22"/>
      <c r="KOQ67" s="22"/>
      <c r="KOR67" s="22"/>
      <c r="KOS67" s="22"/>
      <c r="KOT67" s="22"/>
      <c r="KOU67" s="22"/>
      <c r="KOV67" s="22"/>
      <c r="KOW67" s="22"/>
      <c r="KOX67" s="22"/>
      <c r="KOY67" s="22"/>
      <c r="KOZ67" s="22"/>
      <c r="KPA67" s="22"/>
      <c r="KPB67" s="22"/>
      <c r="KPC67" s="22"/>
      <c r="KPD67" s="22"/>
      <c r="KPE67" s="22"/>
      <c r="KPF67" s="22"/>
      <c r="KPG67" s="22"/>
      <c r="KPH67" s="22"/>
      <c r="KPI67" s="22"/>
      <c r="KPJ67" s="22"/>
      <c r="KPK67" s="22"/>
      <c r="KPL67" s="22"/>
      <c r="KPM67" s="22"/>
      <c r="KPN67" s="22"/>
      <c r="KPO67" s="22"/>
      <c r="KPP67" s="22"/>
      <c r="KPQ67" s="22"/>
      <c r="KPR67" s="22"/>
      <c r="KPS67" s="22"/>
      <c r="KPT67" s="22"/>
      <c r="KPU67" s="22"/>
      <c r="KPV67" s="22"/>
      <c r="KPW67" s="22"/>
      <c r="KPX67" s="22"/>
      <c r="KPY67" s="22"/>
      <c r="KPZ67" s="22"/>
      <c r="KQA67" s="22"/>
      <c r="KQB67" s="22"/>
      <c r="KQC67" s="22"/>
      <c r="KQD67" s="22"/>
      <c r="KQE67" s="22"/>
      <c r="KQF67" s="22"/>
      <c r="KQG67" s="22"/>
      <c r="KQH67" s="22"/>
      <c r="KQI67" s="22"/>
      <c r="KQJ67" s="22"/>
      <c r="KQK67" s="22"/>
      <c r="KQL67" s="22"/>
      <c r="KQM67" s="22"/>
      <c r="KQN67" s="22"/>
      <c r="KQO67" s="22"/>
      <c r="KQP67" s="22"/>
      <c r="KQQ67" s="22"/>
      <c r="KQR67" s="22"/>
      <c r="KQS67" s="22"/>
      <c r="KQT67" s="22"/>
      <c r="KQU67" s="22"/>
      <c r="KQV67" s="22"/>
      <c r="KQW67" s="22"/>
      <c r="KQX67" s="22"/>
      <c r="KQY67" s="22"/>
      <c r="KQZ67" s="22"/>
      <c r="KRA67" s="22"/>
      <c r="KRB67" s="22"/>
      <c r="KRC67" s="22"/>
      <c r="KRD67" s="22"/>
      <c r="KRE67" s="22"/>
      <c r="KRF67" s="22"/>
      <c r="KRG67" s="22"/>
      <c r="KRH67" s="22"/>
      <c r="KRI67" s="22"/>
      <c r="KRJ67" s="22"/>
      <c r="KRK67" s="22"/>
      <c r="KRL67" s="22"/>
      <c r="KRM67" s="22"/>
      <c r="KRN67" s="22"/>
      <c r="KRO67" s="22"/>
      <c r="KRP67" s="22"/>
      <c r="KRQ67" s="22"/>
      <c r="KRR67" s="22"/>
      <c r="KRS67" s="22"/>
      <c r="KRT67" s="22"/>
      <c r="KRU67" s="22"/>
      <c r="KRV67" s="22"/>
      <c r="KRW67" s="22"/>
      <c r="KRX67" s="22"/>
      <c r="KRY67" s="22"/>
      <c r="KRZ67" s="22"/>
      <c r="KSA67" s="22"/>
      <c r="KSB67" s="22"/>
      <c r="KSC67" s="22"/>
      <c r="KSD67" s="22"/>
      <c r="KSE67" s="22"/>
      <c r="KSF67" s="22"/>
      <c r="KSG67" s="22"/>
      <c r="KSH67" s="22"/>
      <c r="KSI67" s="22"/>
      <c r="KSJ67" s="22"/>
      <c r="KSK67" s="22"/>
      <c r="KSL67" s="22"/>
      <c r="KSM67" s="22"/>
      <c r="KSN67" s="22"/>
      <c r="KSO67" s="22"/>
      <c r="KSP67" s="22"/>
      <c r="KSQ67" s="22"/>
      <c r="KSR67" s="22"/>
      <c r="KSS67" s="22"/>
      <c r="KST67" s="22"/>
      <c r="KSU67" s="22"/>
      <c r="KSV67" s="22"/>
      <c r="KSW67" s="22"/>
      <c r="KSX67" s="22"/>
      <c r="KSY67" s="22"/>
      <c r="KSZ67" s="22"/>
      <c r="KTA67" s="22"/>
      <c r="KTB67" s="22"/>
      <c r="KTC67" s="22"/>
      <c r="KTD67" s="22"/>
      <c r="KTE67" s="22"/>
      <c r="KTF67" s="22"/>
      <c r="KTG67" s="22"/>
      <c r="KTH67" s="22"/>
      <c r="KTI67" s="22"/>
      <c r="KTJ67" s="22"/>
      <c r="KTK67" s="22"/>
      <c r="KTL67" s="22"/>
      <c r="KTM67" s="22"/>
      <c r="KTN67" s="22"/>
      <c r="KTO67" s="22"/>
      <c r="KTP67" s="22"/>
      <c r="KTQ67" s="22"/>
      <c r="KTR67" s="22"/>
      <c r="KTS67" s="22"/>
      <c r="KTT67" s="22"/>
      <c r="KTU67" s="22"/>
      <c r="KTV67" s="22"/>
      <c r="KTW67" s="22"/>
      <c r="KTX67" s="22"/>
      <c r="KTY67" s="22"/>
      <c r="KTZ67" s="22"/>
      <c r="KUA67" s="22"/>
      <c r="KUB67" s="22"/>
      <c r="KUC67" s="22"/>
      <c r="KUD67" s="22"/>
      <c r="KUE67" s="22"/>
      <c r="KUF67" s="22"/>
      <c r="KUG67" s="22"/>
      <c r="KUH67" s="22"/>
      <c r="KUI67" s="22"/>
      <c r="KUJ67" s="22"/>
      <c r="KUK67" s="22"/>
      <c r="KUL67" s="22"/>
      <c r="KUM67" s="22"/>
      <c r="KUN67" s="22"/>
      <c r="KUO67" s="22"/>
      <c r="KUP67" s="22"/>
      <c r="KUQ67" s="22"/>
      <c r="KUR67" s="22"/>
      <c r="KUS67" s="22"/>
      <c r="KUT67" s="22"/>
      <c r="KUU67" s="22"/>
      <c r="KUV67" s="22"/>
      <c r="KUW67" s="22"/>
      <c r="KUX67" s="22"/>
      <c r="KUY67" s="22"/>
      <c r="KUZ67" s="22"/>
      <c r="KVA67" s="22"/>
      <c r="KVB67" s="22"/>
      <c r="KVC67" s="22"/>
      <c r="KVD67" s="22"/>
      <c r="KVE67" s="22"/>
      <c r="KVF67" s="22"/>
      <c r="KVG67" s="22"/>
      <c r="KVH67" s="22"/>
      <c r="KVI67" s="22"/>
      <c r="KVJ67" s="22"/>
      <c r="KVK67" s="22"/>
      <c r="KVL67" s="22"/>
      <c r="KVM67" s="22"/>
      <c r="KVN67" s="22"/>
      <c r="KVO67" s="22"/>
      <c r="KVP67" s="22"/>
      <c r="KVQ67" s="22"/>
      <c r="KVR67" s="22"/>
      <c r="KVS67" s="22"/>
      <c r="KVT67" s="22"/>
      <c r="KVU67" s="22"/>
      <c r="KVV67" s="22"/>
      <c r="KVW67" s="22"/>
      <c r="KVX67" s="22"/>
      <c r="KVY67" s="22"/>
      <c r="KVZ67" s="22"/>
      <c r="KWA67" s="22"/>
      <c r="KWB67" s="22"/>
      <c r="KWC67" s="22"/>
      <c r="KWD67" s="22"/>
      <c r="KWE67" s="22"/>
      <c r="KWF67" s="22"/>
      <c r="KWG67" s="22"/>
      <c r="KWH67" s="22"/>
      <c r="KWI67" s="22"/>
      <c r="KWJ67" s="22"/>
      <c r="KWK67" s="22"/>
      <c r="KWL67" s="22"/>
      <c r="KWM67" s="22"/>
      <c r="KWN67" s="22"/>
      <c r="KWO67" s="22"/>
      <c r="KWP67" s="22"/>
      <c r="KWQ67" s="22"/>
      <c r="KWR67" s="22"/>
      <c r="KWS67" s="22"/>
      <c r="KWT67" s="22"/>
      <c r="KWU67" s="22"/>
      <c r="KWV67" s="22"/>
      <c r="KWW67" s="22"/>
      <c r="KWX67" s="22"/>
      <c r="KWY67" s="22"/>
      <c r="KWZ67" s="22"/>
      <c r="KXA67" s="22"/>
      <c r="KXB67" s="22"/>
      <c r="KXC67" s="22"/>
      <c r="KXD67" s="22"/>
      <c r="KXE67" s="22"/>
      <c r="KXF67" s="22"/>
      <c r="KXG67" s="22"/>
      <c r="KXH67" s="22"/>
      <c r="KXI67" s="22"/>
      <c r="KXJ67" s="22"/>
      <c r="KXK67" s="22"/>
      <c r="KXL67" s="22"/>
      <c r="KXM67" s="22"/>
      <c r="KXN67" s="22"/>
      <c r="KXO67" s="22"/>
      <c r="KXP67" s="22"/>
      <c r="KXQ67" s="22"/>
      <c r="KXR67" s="22"/>
      <c r="KXS67" s="22"/>
      <c r="KXT67" s="22"/>
      <c r="KXU67" s="22"/>
      <c r="KXV67" s="22"/>
      <c r="KXW67" s="22"/>
      <c r="KXX67" s="22"/>
      <c r="KXY67" s="22"/>
      <c r="KXZ67" s="22"/>
      <c r="KYA67" s="22"/>
      <c r="KYB67" s="22"/>
      <c r="KYC67" s="22"/>
      <c r="KYD67" s="22"/>
      <c r="KYE67" s="22"/>
      <c r="KYF67" s="22"/>
      <c r="KYG67" s="22"/>
      <c r="KYH67" s="22"/>
      <c r="KYI67" s="22"/>
      <c r="KYJ67" s="22"/>
      <c r="KYK67" s="22"/>
      <c r="KYL67" s="22"/>
      <c r="KYM67" s="22"/>
      <c r="KYN67" s="22"/>
      <c r="KYO67" s="22"/>
      <c r="KYP67" s="22"/>
      <c r="KYQ67" s="22"/>
      <c r="KYR67" s="22"/>
      <c r="KYS67" s="22"/>
      <c r="KYT67" s="22"/>
      <c r="KYU67" s="22"/>
      <c r="KYV67" s="22"/>
      <c r="KYW67" s="22"/>
      <c r="KYX67" s="22"/>
      <c r="KYY67" s="22"/>
      <c r="KYZ67" s="22"/>
      <c r="KZA67" s="22"/>
      <c r="KZB67" s="22"/>
      <c r="KZC67" s="22"/>
      <c r="KZD67" s="22"/>
      <c r="KZE67" s="22"/>
      <c r="KZF67" s="22"/>
      <c r="KZG67" s="22"/>
      <c r="KZH67" s="22"/>
      <c r="KZI67" s="22"/>
      <c r="KZJ67" s="22"/>
      <c r="KZK67" s="22"/>
      <c r="KZL67" s="22"/>
      <c r="KZM67" s="22"/>
      <c r="KZN67" s="22"/>
      <c r="KZO67" s="22"/>
      <c r="KZP67" s="22"/>
      <c r="KZQ67" s="22"/>
      <c r="KZR67" s="22"/>
      <c r="KZS67" s="22"/>
      <c r="KZT67" s="22"/>
      <c r="KZU67" s="22"/>
      <c r="KZV67" s="22"/>
      <c r="KZW67" s="22"/>
      <c r="KZX67" s="22"/>
      <c r="KZY67" s="22"/>
      <c r="KZZ67" s="22"/>
      <c r="LAA67" s="22"/>
      <c r="LAB67" s="22"/>
      <c r="LAC67" s="22"/>
      <c r="LAD67" s="22"/>
      <c r="LAE67" s="22"/>
      <c r="LAF67" s="22"/>
      <c r="LAG67" s="22"/>
      <c r="LAH67" s="22"/>
      <c r="LAI67" s="22"/>
      <c r="LAJ67" s="22"/>
      <c r="LAK67" s="22"/>
      <c r="LAL67" s="22"/>
      <c r="LAM67" s="22"/>
      <c r="LAN67" s="22"/>
      <c r="LAO67" s="22"/>
      <c r="LAP67" s="22"/>
      <c r="LAQ67" s="22"/>
      <c r="LAR67" s="22"/>
      <c r="LAS67" s="22"/>
      <c r="LAT67" s="22"/>
      <c r="LAU67" s="22"/>
      <c r="LAV67" s="22"/>
      <c r="LAW67" s="22"/>
      <c r="LAX67" s="22"/>
      <c r="LAY67" s="22"/>
      <c r="LAZ67" s="22"/>
      <c r="LBA67" s="22"/>
      <c r="LBB67" s="22"/>
      <c r="LBC67" s="22"/>
      <c r="LBD67" s="22"/>
      <c r="LBE67" s="22"/>
      <c r="LBF67" s="22"/>
      <c r="LBG67" s="22"/>
      <c r="LBH67" s="22"/>
      <c r="LBI67" s="22"/>
      <c r="LBJ67" s="22"/>
      <c r="LBK67" s="22"/>
      <c r="LBL67" s="22"/>
      <c r="LBM67" s="22"/>
      <c r="LBN67" s="22"/>
      <c r="LBO67" s="22"/>
      <c r="LBP67" s="22"/>
      <c r="LBQ67" s="22"/>
      <c r="LBR67" s="22"/>
      <c r="LBS67" s="22"/>
      <c r="LBT67" s="22"/>
      <c r="LBU67" s="22"/>
      <c r="LBV67" s="22"/>
      <c r="LBW67" s="22"/>
      <c r="LBX67" s="22"/>
      <c r="LBY67" s="22"/>
      <c r="LBZ67" s="22"/>
      <c r="LCA67" s="22"/>
      <c r="LCB67" s="22"/>
      <c r="LCC67" s="22"/>
      <c r="LCD67" s="22"/>
      <c r="LCE67" s="22"/>
      <c r="LCF67" s="22"/>
      <c r="LCG67" s="22"/>
      <c r="LCH67" s="22"/>
      <c r="LCI67" s="22"/>
      <c r="LCJ67" s="22"/>
      <c r="LCK67" s="22"/>
      <c r="LCL67" s="22"/>
      <c r="LCM67" s="22"/>
      <c r="LCN67" s="22"/>
      <c r="LCO67" s="22"/>
      <c r="LCP67" s="22"/>
      <c r="LCQ67" s="22"/>
      <c r="LCR67" s="22"/>
      <c r="LCS67" s="22"/>
      <c r="LCT67" s="22"/>
      <c r="LCU67" s="22"/>
      <c r="LCV67" s="22"/>
      <c r="LCW67" s="22"/>
      <c r="LCX67" s="22"/>
      <c r="LCY67" s="22"/>
      <c r="LCZ67" s="22"/>
      <c r="LDA67" s="22"/>
      <c r="LDB67" s="22"/>
      <c r="LDC67" s="22"/>
      <c r="LDD67" s="22"/>
      <c r="LDE67" s="22"/>
      <c r="LDF67" s="22"/>
      <c r="LDG67" s="22"/>
      <c r="LDH67" s="22"/>
      <c r="LDI67" s="22"/>
      <c r="LDJ67" s="22"/>
      <c r="LDK67" s="22"/>
      <c r="LDL67" s="22"/>
      <c r="LDM67" s="22"/>
      <c r="LDN67" s="22"/>
      <c r="LDO67" s="22"/>
      <c r="LDP67" s="22"/>
      <c r="LDQ67" s="22"/>
      <c r="LDR67" s="22"/>
      <c r="LDS67" s="22"/>
      <c r="LDT67" s="22"/>
      <c r="LDU67" s="22"/>
      <c r="LDV67" s="22"/>
      <c r="LDW67" s="22"/>
      <c r="LDX67" s="22"/>
      <c r="LDY67" s="22"/>
      <c r="LDZ67" s="22"/>
      <c r="LEA67" s="22"/>
      <c r="LEB67" s="22"/>
      <c r="LEC67" s="22"/>
      <c r="LED67" s="22"/>
      <c r="LEE67" s="22"/>
      <c r="LEF67" s="22"/>
      <c r="LEG67" s="22"/>
      <c r="LEH67" s="22"/>
      <c r="LEI67" s="22"/>
      <c r="LEJ67" s="22"/>
      <c r="LEK67" s="22"/>
      <c r="LEL67" s="22"/>
      <c r="LEM67" s="22"/>
      <c r="LEN67" s="22"/>
      <c r="LEO67" s="22"/>
      <c r="LEP67" s="22"/>
      <c r="LEQ67" s="22"/>
      <c r="LER67" s="22"/>
      <c r="LES67" s="22"/>
      <c r="LET67" s="22"/>
      <c r="LEU67" s="22"/>
      <c r="LEV67" s="22"/>
      <c r="LEW67" s="22"/>
      <c r="LEX67" s="22"/>
      <c r="LEY67" s="22"/>
      <c r="LEZ67" s="22"/>
      <c r="LFA67" s="22"/>
      <c r="LFB67" s="22"/>
      <c r="LFC67" s="22"/>
      <c r="LFD67" s="22"/>
      <c r="LFE67" s="22"/>
      <c r="LFF67" s="22"/>
      <c r="LFG67" s="22"/>
      <c r="LFH67" s="22"/>
      <c r="LFI67" s="22"/>
      <c r="LFJ67" s="22"/>
      <c r="LFK67" s="22"/>
      <c r="LFL67" s="22"/>
      <c r="LFM67" s="22"/>
      <c r="LFN67" s="22"/>
      <c r="LFO67" s="22"/>
      <c r="LFP67" s="22"/>
      <c r="LFQ67" s="22"/>
      <c r="LFR67" s="22"/>
      <c r="LFS67" s="22"/>
      <c r="LFT67" s="22"/>
      <c r="LFU67" s="22"/>
      <c r="LFV67" s="22"/>
      <c r="LFW67" s="22"/>
      <c r="LFX67" s="22"/>
      <c r="LFY67" s="22"/>
      <c r="LFZ67" s="22"/>
      <c r="LGA67" s="22"/>
      <c r="LGB67" s="22"/>
      <c r="LGC67" s="22"/>
      <c r="LGD67" s="22"/>
      <c r="LGE67" s="22"/>
      <c r="LGF67" s="22"/>
      <c r="LGG67" s="22"/>
      <c r="LGH67" s="22"/>
      <c r="LGI67" s="22"/>
      <c r="LGJ67" s="22"/>
      <c r="LGK67" s="22"/>
      <c r="LGL67" s="22"/>
      <c r="LGM67" s="22"/>
      <c r="LGN67" s="22"/>
      <c r="LGO67" s="22"/>
      <c r="LGP67" s="22"/>
      <c r="LGQ67" s="22"/>
      <c r="LGR67" s="22"/>
      <c r="LGS67" s="22"/>
      <c r="LGT67" s="22"/>
      <c r="LGU67" s="22"/>
      <c r="LGV67" s="22"/>
      <c r="LGW67" s="22"/>
      <c r="LGX67" s="22"/>
      <c r="LGY67" s="22"/>
      <c r="LGZ67" s="22"/>
      <c r="LHA67" s="22"/>
      <c r="LHB67" s="22"/>
      <c r="LHC67" s="22"/>
      <c r="LHD67" s="22"/>
      <c r="LHE67" s="22"/>
      <c r="LHF67" s="22"/>
      <c r="LHG67" s="22"/>
      <c r="LHH67" s="22"/>
      <c r="LHI67" s="22"/>
      <c r="LHJ67" s="22"/>
      <c r="LHK67" s="22"/>
      <c r="LHL67" s="22"/>
      <c r="LHM67" s="22"/>
      <c r="LHN67" s="22"/>
      <c r="LHO67" s="22"/>
      <c r="LHP67" s="22"/>
      <c r="LHQ67" s="22"/>
      <c r="LHR67" s="22"/>
      <c r="LHS67" s="22"/>
      <c r="LHT67" s="22"/>
      <c r="LHU67" s="22"/>
      <c r="LHV67" s="22"/>
      <c r="LHW67" s="22"/>
      <c r="LHX67" s="22"/>
      <c r="LHY67" s="22"/>
      <c r="LHZ67" s="22"/>
      <c r="LIA67" s="22"/>
      <c r="LIB67" s="22"/>
      <c r="LIC67" s="22"/>
      <c r="LID67" s="22"/>
      <c r="LIE67" s="22"/>
      <c r="LIF67" s="22"/>
      <c r="LIG67" s="22"/>
      <c r="LIH67" s="22"/>
      <c r="LII67" s="22"/>
      <c r="LIJ67" s="22"/>
      <c r="LIK67" s="22"/>
      <c r="LIL67" s="22"/>
      <c r="LIM67" s="22"/>
      <c r="LIN67" s="22"/>
      <c r="LIO67" s="22"/>
      <c r="LIP67" s="22"/>
      <c r="LIQ67" s="22"/>
      <c r="LIR67" s="22"/>
      <c r="LIS67" s="22"/>
      <c r="LIT67" s="22"/>
      <c r="LIU67" s="22"/>
      <c r="LIV67" s="22"/>
      <c r="LIW67" s="22"/>
      <c r="LIX67" s="22"/>
      <c r="LIY67" s="22"/>
      <c r="LIZ67" s="22"/>
      <c r="LJA67" s="22"/>
      <c r="LJB67" s="22"/>
      <c r="LJC67" s="22"/>
      <c r="LJD67" s="22"/>
      <c r="LJE67" s="22"/>
      <c r="LJF67" s="22"/>
      <c r="LJG67" s="22"/>
      <c r="LJH67" s="22"/>
      <c r="LJI67" s="22"/>
      <c r="LJJ67" s="22"/>
      <c r="LJK67" s="22"/>
      <c r="LJL67" s="22"/>
      <c r="LJM67" s="22"/>
      <c r="LJN67" s="22"/>
      <c r="LJO67" s="22"/>
      <c r="LJP67" s="22"/>
      <c r="LJQ67" s="22"/>
      <c r="LJR67" s="22"/>
      <c r="LJS67" s="22"/>
      <c r="LJT67" s="22"/>
      <c r="LJU67" s="22"/>
      <c r="LJV67" s="22"/>
      <c r="LJW67" s="22"/>
      <c r="LJX67" s="22"/>
      <c r="LJY67" s="22"/>
      <c r="LJZ67" s="22"/>
      <c r="LKA67" s="22"/>
      <c r="LKB67" s="22"/>
      <c r="LKC67" s="22"/>
      <c r="LKD67" s="22"/>
      <c r="LKE67" s="22"/>
      <c r="LKF67" s="22"/>
      <c r="LKG67" s="22"/>
      <c r="LKH67" s="22"/>
      <c r="LKI67" s="22"/>
      <c r="LKJ67" s="22"/>
      <c r="LKK67" s="22"/>
      <c r="LKL67" s="22"/>
      <c r="LKM67" s="22"/>
      <c r="LKN67" s="22"/>
      <c r="LKO67" s="22"/>
      <c r="LKP67" s="22"/>
      <c r="LKQ67" s="22"/>
      <c r="LKR67" s="22"/>
      <c r="LKS67" s="22"/>
      <c r="LKT67" s="22"/>
      <c r="LKU67" s="22"/>
      <c r="LKV67" s="22"/>
      <c r="LKW67" s="22"/>
      <c r="LKX67" s="22"/>
      <c r="LKY67" s="22"/>
      <c r="LKZ67" s="22"/>
      <c r="LLA67" s="22"/>
      <c r="LLB67" s="22"/>
      <c r="LLC67" s="22"/>
      <c r="LLD67" s="22"/>
      <c r="LLE67" s="22"/>
      <c r="LLF67" s="22"/>
      <c r="LLG67" s="22"/>
      <c r="LLH67" s="22"/>
      <c r="LLI67" s="22"/>
      <c r="LLJ67" s="22"/>
      <c r="LLK67" s="22"/>
      <c r="LLL67" s="22"/>
      <c r="LLM67" s="22"/>
      <c r="LLN67" s="22"/>
      <c r="LLO67" s="22"/>
      <c r="LLP67" s="22"/>
      <c r="LLQ67" s="22"/>
      <c r="LLR67" s="22"/>
      <c r="LLS67" s="22"/>
      <c r="LLT67" s="22"/>
      <c r="LLU67" s="22"/>
      <c r="LLV67" s="22"/>
      <c r="LLW67" s="22"/>
      <c r="LLX67" s="22"/>
      <c r="LLY67" s="22"/>
      <c r="LLZ67" s="22"/>
      <c r="LMA67" s="22"/>
      <c r="LMB67" s="22"/>
      <c r="LMC67" s="22"/>
      <c r="LMD67" s="22"/>
      <c r="LME67" s="22"/>
      <c r="LMF67" s="22"/>
      <c r="LMG67" s="22"/>
      <c r="LMH67" s="22"/>
      <c r="LMI67" s="22"/>
      <c r="LMJ67" s="22"/>
      <c r="LMK67" s="22"/>
      <c r="LML67" s="22"/>
      <c r="LMM67" s="22"/>
      <c r="LMN67" s="22"/>
      <c r="LMO67" s="22"/>
      <c r="LMP67" s="22"/>
      <c r="LMQ67" s="22"/>
      <c r="LMR67" s="22"/>
      <c r="LMS67" s="22"/>
      <c r="LMT67" s="22"/>
      <c r="LMU67" s="22"/>
      <c r="LMV67" s="22"/>
      <c r="LMW67" s="22"/>
      <c r="LMX67" s="22"/>
      <c r="LMY67" s="22"/>
      <c r="LMZ67" s="22"/>
      <c r="LNA67" s="22"/>
      <c r="LNB67" s="22"/>
      <c r="LNC67" s="22"/>
      <c r="LND67" s="22"/>
      <c r="LNE67" s="22"/>
      <c r="LNF67" s="22"/>
      <c r="LNG67" s="22"/>
      <c r="LNH67" s="22"/>
      <c r="LNI67" s="22"/>
      <c r="LNJ67" s="22"/>
      <c r="LNK67" s="22"/>
      <c r="LNL67" s="22"/>
      <c r="LNM67" s="22"/>
      <c r="LNN67" s="22"/>
      <c r="LNO67" s="22"/>
      <c r="LNP67" s="22"/>
      <c r="LNQ67" s="22"/>
      <c r="LNR67" s="22"/>
      <c r="LNS67" s="22"/>
      <c r="LNT67" s="22"/>
      <c r="LNU67" s="22"/>
      <c r="LNV67" s="22"/>
      <c r="LNW67" s="22"/>
      <c r="LNX67" s="22"/>
      <c r="LNY67" s="22"/>
      <c r="LNZ67" s="22"/>
      <c r="LOA67" s="22"/>
      <c r="LOB67" s="22"/>
      <c r="LOC67" s="22"/>
      <c r="LOD67" s="22"/>
      <c r="LOE67" s="22"/>
      <c r="LOF67" s="22"/>
      <c r="LOG67" s="22"/>
      <c r="LOH67" s="22"/>
      <c r="LOI67" s="22"/>
      <c r="LOJ67" s="22"/>
      <c r="LOK67" s="22"/>
      <c r="LOL67" s="22"/>
      <c r="LOM67" s="22"/>
      <c r="LON67" s="22"/>
      <c r="LOO67" s="22"/>
      <c r="LOP67" s="22"/>
      <c r="LOQ67" s="22"/>
      <c r="LOR67" s="22"/>
      <c r="LOS67" s="22"/>
      <c r="LOT67" s="22"/>
      <c r="LOU67" s="22"/>
      <c r="LOV67" s="22"/>
      <c r="LOW67" s="22"/>
      <c r="LOX67" s="22"/>
      <c r="LOY67" s="22"/>
      <c r="LOZ67" s="22"/>
      <c r="LPA67" s="22"/>
      <c r="LPB67" s="22"/>
      <c r="LPC67" s="22"/>
      <c r="LPD67" s="22"/>
      <c r="LPE67" s="22"/>
      <c r="LPF67" s="22"/>
      <c r="LPG67" s="22"/>
      <c r="LPH67" s="22"/>
      <c r="LPI67" s="22"/>
      <c r="LPJ67" s="22"/>
      <c r="LPK67" s="22"/>
      <c r="LPL67" s="22"/>
      <c r="LPM67" s="22"/>
      <c r="LPN67" s="22"/>
      <c r="LPO67" s="22"/>
      <c r="LPP67" s="22"/>
      <c r="LPQ67" s="22"/>
      <c r="LPR67" s="22"/>
      <c r="LPS67" s="22"/>
      <c r="LPT67" s="22"/>
      <c r="LPU67" s="22"/>
      <c r="LPV67" s="22"/>
      <c r="LPW67" s="22"/>
      <c r="LPX67" s="22"/>
      <c r="LPY67" s="22"/>
      <c r="LPZ67" s="22"/>
      <c r="LQA67" s="22"/>
      <c r="LQB67" s="22"/>
      <c r="LQC67" s="22"/>
      <c r="LQD67" s="22"/>
      <c r="LQE67" s="22"/>
      <c r="LQF67" s="22"/>
      <c r="LQG67" s="22"/>
      <c r="LQH67" s="22"/>
      <c r="LQI67" s="22"/>
      <c r="LQJ67" s="22"/>
      <c r="LQK67" s="22"/>
      <c r="LQL67" s="22"/>
      <c r="LQM67" s="22"/>
      <c r="LQN67" s="22"/>
      <c r="LQO67" s="22"/>
      <c r="LQP67" s="22"/>
      <c r="LQQ67" s="22"/>
      <c r="LQR67" s="22"/>
      <c r="LQS67" s="22"/>
      <c r="LQT67" s="22"/>
      <c r="LQU67" s="22"/>
      <c r="LQV67" s="22"/>
      <c r="LQW67" s="22"/>
      <c r="LQX67" s="22"/>
      <c r="LQY67" s="22"/>
      <c r="LQZ67" s="22"/>
      <c r="LRA67" s="22"/>
      <c r="LRB67" s="22"/>
      <c r="LRC67" s="22"/>
      <c r="LRD67" s="22"/>
      <c r="LRE67" s="22"/>
      <c r="LRF67" s="22"/>
      <c r="LRG67" s="22"/>
      <c r="LRH67" s="22"/>
      <c r="LRI67" s="22"/>
      <c r="LRJ67" s="22"/>
      <c r="LRK67" s="22"/>
      <c r="LRL67" s="22"/>
      <c r="LRM67" s="22"/>
      <c r="LRN67" s="22"/>
      <c r="LRO67" s="22"/>
      <c r="LRP67" s="22"/>
      <c r="LRQ67" s="22"/>
      <c r="LRR67" s="22"/>
      <c r="LRS67" s="22"/>
      <c r="LRT67" s="22"/>
      <c r="LRU67" s="22"/>
      <c r="LRV67" s="22"/>
      <c r="LRW67" s="22"/>
      <c r="LRX67" s="22"/>
      <c r="LRY67" s="22"/>
      <c r="LRZ67" s="22"/>
      <c r="LSA67" s="22"/>
      <c r="LSB67" s="22"/>
      <c r="LSC67" s="22"/>
      <c r="LSD67" s="22"/>
      <c r="LSE67" s="22"/>
      <c r="LSF67" s="22"/>
      <c r="LSG67" s="22"/>
      <c r="LSH67" s="22"/>
      <c r="LSI67" s="22"/>
      <c r="LSJ67" s="22"/>
      <c r="LSK67" s="22"/>
      <c r="LSL67" s="22"/>
      <c r="LSM67" s="22"/>
      <c r="LSN67" s="22"/>
      <c r="LSO67" s="22"/>
      <c r="LSP67" s="22"/>
      <c r="LSQ67" s="22"/>
      <c r="LSR67" s="22"/>
      <c r="LSS67" s="22"/>
      <c r="LST67" s="22"/>
      <c r="LSU67" s="22"/>
      <c r="LSV67" s="22"/>
      <c r="LSW67" s="22"/>
      <c r="LSX67" s="22"/>
      <c r="LSY67" s="22"/>
      <c r="LSZ67" s="22"/>
      <c r="LTA67" s="22"/>
      <c r="LTB67" s="22"/>
      <c r="LTC67" s="22"/>
      <c r="LTD67" s="22"/>
      <c r="LTE67" s="22"/>
      <c r="LTF67" s="22"/>
      <c r="LTG67" s="22"/>
      <c r="LTH67" s="22"/>
      <c r="LTI67" s="22"/>
      <c r="LTJ67" s="22"/>
      <c r="LTK67" s="22"/>
      <c r="LTL67" s="22"/>
      <c r="LTM67" s="22"/>
      <c r="LTN67" s="22"/>
      <c r="LTO67" s="22"/>
      <c r="LTP67" s="22"/>
      <c r="LTQ67" s="22"/>
      <c r="LTR67" s="22"/>
      <c r="LTS67" s="22"/>
      <c r="LTT67" s="22"/>
      <c r="LTU67" s="22"/>
      <c r="LTV67" s="22"/>
      <c r="LTW67" s="22"/>
      <c r="LTX67" s="22"/>
      <c r="LTY67" s="22"/>
      <c r="LTZ67" s="22"/>
      <c r="LUA67" s="22"/>
      <c r="LUB67" s="22"/>
      <c r="LUC67" s="22"/>
      <c r="LUD67" s="22"/>
      <c r="LUE67" s="22"/>
      <c r="LUF67" s="22"/>
      <c r="LUG67" s="22"/>
      <c r="LUH67" s="22"/>
      <c r="LUI67" s="22"/>
      <c r="LUJ67" s="22"/>
      <c r="LUK67" s="22"/>
      <c r="LUL67" s="22"/>
      <c r="LUM67" s="22"/>
      <c r="LUN67" s="22"/>
      <c r="LUO67" s="22"/>
      <c r="LUP67" s="22"/>
      <c r="LUQ67" s="22"/>
      <c r="LUR67" s="22"/>
      <c r="LUS67" s="22"/>
      <c r="LUT67" s="22"/>
      <c r="LUU67" s="22"/>
      <c r="LUV67" s="22"/>
      <c r="LUW67" s="22"/>
      <c r="LUX67" s="22"/>
      <c r="LUY67" s="22"/>
      <c r="LUZ67" s="22"/>
      <c r="LVA67" s="22"/>
      <c r="LVB67" s="22"/>
      <c r="LVC67" s="22"/>
      <c r="LVD67" s="22"/>
      <c r="LVE67" s="22"/>
      <c r="LVF67" s="22"/>
      <c r="LVG67" s="22"/>
      <c r="LVH67" s="22"/>
      <c r="LVI67" s="22"/>
      <c r="LVJ67" s="22"/>
      <c r="LVK67" s="22"/>
      <c r="LVL67" s="22"/>
      <c r="LVM67" s="22"/>
      <c r="LVN67" s="22"/>
      <c r="LVO67" s="22"/>
      <c r="LVP67" s="22"/>
      <c r="LVQ67" s="22"/>
      <c r="LVR67" s="22"/>
      <c r="LVS67" s="22"/>
      <c r="LVT67" s="22"/>
      <c r="LVU67" s="22"/>
      <c r="LVV67" s="22"/>
      <c r="LVW67" s="22"/>
      <c r="LVX67" s="22"/>
      <c r="LVY67" s="22"/>
      <c r="LVZ67" s="22"/>
      <c r="LWA67" s="22"/>
      <c r="LWB67" s="22"/>
      <c r="LWC67" s="22"/>
      <c r="LWD67" s="22"/>
      <c r="LWE67" s="22"/>
      <c r="LWF67" s="22"/>
      <c r="LWG67" s="22"/>
      <c r="LWH67" s="22"/>
      <c r="LWI67" s="22"/>
      <c r="LWJ67" s="22"/>
      <c r="LWK67" s="22"/>
      <c r="LWL67" s="22"/>
      <c r="LWM67" s="22"/>
      <c r="LWN67" s="22"/>
      <c r="LWO67" s="22"/>
      <c r="LWP67" s="22"/>
      <c r="LWQ67" s="22"/>
      <c r="LWR67" s="22"/>
      <c r="LWS67" s="22"/>
      <c r="LWT67" s="22"/>
      <c r="LWU67" s="22"/>
      <c r="LWV67" s="22"/>
      <c r="LWW67" s="22"/>
      <c r="LWX67" s="22"/>
      <c r="LWY67" s="22"/>
      <c r="LWZ67" s="22"/>
      <c r="LXA67" s="22"/>
      <c r="LXB67" s="22"/>
      <c r="LXC67" s="22"/>
      <c r="LXD67" s="22"/>
      <c r="LXE67" s="22"/>
      <c r="LXF67" s="22"/>
      <c r="LXG67" s="22"/>
      <c r="LXH67" s="22"/>
      <c r="LXI67" s="22"/>
      <c r="LXJ67" s="22"/>
      <c r="LXK67" s="22"/>
      <c r="LXL67" s="22"/>
      <c r="LXM67" s="22"/>
      <c r="LXN67" s="22"/>
      <c r="LXO67" s="22"/>
      <c r="LXP67" s="22"/>
      <c r="LXQ67" s="22"/>
      <c r="LXR67" s="22"/>
      <c r="LXS67" s="22"/>
      <c r="LXT67" s="22"/>
      <c r="LXU67" s="22"/>
      <c r="LXV67" s="22"/>
      <c r="LXW67" s="22"/>
      <c r="LXX67" s="22"/>
      <c r="LXY67" s="22"/>
      <c r="LXZ67" s="22"/>
      <c r="LYA67" s="22"/>
      <c r="LYB67" s="22"/>
      <c r="LYC67" s="22"/>
      <c r="LYD67" s="22"/>
      <c r="LYE67" s="22"/>
      <c r="LYF67" s="22"/>
      <c r="LYG67" s="22"/>
      <c r="LYH67" s="22"/>
      <c r="LYI67" s="22"/>
      <c r="LYJ67" s="22"/>
      <c r="LYK67" s="22"/>
      <c r="LYL67" s="22"/>
      <c r="LYM67" s="22"/>
      <c r="LYN67" s="22"/>
      <c r="LYO67" s="22"/>
      <c r="LYP67" s="22"/>
      <c r="LYQ67" s="22"/>
      <c r="LYR67" s="22"/>
      <c r="LYS67" s="22"/>
      <c r="LYT67" s="22"/>
      <c r="LYU67" s="22"/>
      <c r="LYV67" s="22"/>
      <c r="LYW67" s="22"/>
      <c r="LYX67" s="22"/>
      <c r="LYY67" s="22"/>
      <c r="LYZ67" s="22"/>
      <c r="LZA67" s="22"/>
      <c r="LZB67" s="22"/>
      <c r="LZC67" s="22"/>
      <c r="LZD67" s="22"/>
      <c r="LZE67" s="22"/>
      <c r="LZF67" s="22"/>
      <c r="LZG67" s="22"/>
      <c r="LZH67" s="22"/>
      <c r="LZI67" s="22"/>
      <c r="LZJ67" s="22"/>
      <c r="LZK67" s="22"/>
      <c r="LZL67" s="22"/>
      <c r="LZM67" s="22"/>
      <c r="LZN67" s="22"/>
      <c r="LZO67" s="22"/>
      <c r="LZP67" s="22"/>
      <c r="LZQ67" s="22"/>
      <c r="LZR67" s="22"/>
      <c r="LZS67" s="22"/>
      <c r="LZT67" s="22"/>
      <c r="LZU67" s="22"/>
      <c r="LZV67" s="22"/>
      <c r="LZW67" s="22"/>
      <c r="LZX67" s="22"/>
      <c r="LZY67" s="22"/>
      <c r="LZZ67" s="22"/>
      <c r="MAA67" s="22"/>
      <c r="MAB67" s="22"/>
      <c r="MAC67" s="22"/>
      <c r="MAD67" s="22"/>
      <c r="MAE67" s="22"/>
      <c r="MAF67" s="22"/>
      <c r="MAG67" s="22"/>
      <c r="MAH67" s="22"/>
      <c r="MAI67" s="22"/>
      <c r="MAJ67" s="22"/>
      <c r="MAK67" s="22"/>
      <c r="MAL67" s="22"/>
      <c r="MAM67" s="22"/>
      <c r="MAN67" s="22"/>
      <c r="MAO67" s="22"/>
      <c r="MAP67" s="22"/>
      <c r="MAQ67" s="22"/>
      <c r="MAR67" s="22"/>
      <c r="MAS67" s="22"/>
      <c r="MAT67" s="22"/>
      <c r="MAU67" s="22"/>
      <c r="MAV67" s="22"/>
      <c r="MAW67" s="22"/>
      <c r="MAX67" s="22"/>
      <c r="MAY67" s="22"/>
      <c r="MAZ67" s="22"/>
      <c r="MBA67" s="22"/>
      <c r="MBB67" s="22"/>
      <c r="MBC67" s="22"/>
      <c r="MBD67" s="22"/>
      <c r="MBE67" s="22"/>
      <c r="MBF67" s="22"/>
      <c r="MBG67" s="22"/>
      <c r="MBH67" s="22"/>
      <c r="MBI67" s="22"/>
      <c r="MBJ67" s="22"/>
      <c r="MBK67" s="22"/>
      <c r="MBL67" s="22"/>
      <c r="MBM67" s="22"/>
      <c r="MBN67" s="22"/>
      <c r="MBO67" s="22"/>
      <c r="MBP67" s="22"/>
      <c r="MBQ67" s="22"/>
      <c r="MBR67" s="22"/>
      <c r="MBS67" s="22"/>
      <c r="MBT67" s="22"/>
      <c r="MBU67" s="22"/>
      <c r="MBV67" s="22"/>
      <c r="MBW67" s="22"/>
      <c r="MBX67" s="22"/>
      <c r="MBY67" s="22"/>
      <c r="MBZ67" s="22"/>
      <c r="MCA67" s="22"/>
      <c r="MCB67" s="22"/>
      <c r="MCC67" s="22"/>
      <c r="MCD67" s="22"/>
      <c r="MCE67" s="22"/>
      <c r="MCF67" s="22"/>
      <c r="MCG67" s="22"/>
      <c r="MCH67" s="22"/>
      <c r="MCI67" s="22"/>
      <c r="MCJ67" s="22"/>
      <c r="MCK67" s="22"/>
      <c r="MCL67" s="22"/>
      <c r="MCM67" s="22"/>
      <c r="MCN67" s="22"/>
      <c r="MCO67" s="22"/>
      <c r="MCP67" s="22"/>
      <c r="MCQ67" s="22"/>
      <c r="MCR67" s="22"/>
      <c r="MCS67" s="22"/>
      <c r="MCT67" s="22"/>
      <c r="MCU67" s="22"/>
      <c r="MCV67" s="22"/>
      <c r="MCW67" s="22"/>
      <c r="MCX67" s="22"/>
      <c r="MCY67" s="22"/>
      <c r="MCZ67" s="22"/>
      <c r="MDA67" s="22"/>
      <c r="MDB67" s="22"/>
      <c r="MDC67" s="22"/>
      <c r="MDD67" s="22"/>
      <c r="MDE67" s="22"/>
      <c r="MDF67" s="22"/>
      <c r="MDG67" s="22"/>
      <c r="MDH67" s="22"/>
      <c r="MDI67" s="22"/>
      <c r="MDJ67" s="22"/>
      <c r="MDK67" s="22"/>
      <c r="MDL67" s="22"/>
      <c r="MDM67" s="22"/>
      <c r="MDN67" s="22"/>
      <c r="MDO67" s="22"/>
      <c r="MDP67" s="22"/>
      <c r="MDQ67" s="22"/>
      <c r="MDR67" s="22"/>
      <c r="MDS67" s="22"/>
      <c r="MDT67" s="22"/>
      <c r="MDU67" s="22"/>
      <c r="MDV67" s="22"/>
      <c r="MDW67" s="22"/>
      <c r="MDX67" s="22"/>
      <c r="MDY67" s="22"/>
      <c r="MDZ67" s="22"/>
      <c r="MEA67" s="22"/>
      <c r="MEB67" s="22"/>
      <c r="MEC67" s="22"/>
      <c r="MED67" s="22"/>
      <c r="MEE67" s="22"/>
      <c r="MEF67" s="22"/>
      <c r="MEG67" s="22"/>
      <c r="MEH67" s="22"/>
      <c r="MEI67" s="22"/>
      <c r="MEJ67" s="22"/>
      <c r="MEK67" s="22"/>
      <c r="MEL67" s="22"/>
      <c r="MEM67" s="22"/>
      <c r="MEN67" s="22"/>
      <c r="MEO67" s="22"/>
      <c r="MEP67" s="22"/>
      <c r="MEQ67" s="22"/>
      <c r="MER67" s="22"/>
      <c r="MES67" s="22"/>
      <c r="MET67" s="22"/>
      <c r="MEU67" s="22"/>
      <c r="MEV67" s="22"/>
      <c r="MEW67" s="22"/>
      <c r="MEX67" s="22"/>
      <c r="MEY67" s="22"/>
      <c r="MEZ67" s="22"/>
      <c r="MFA67" s="22"/>
      <c r="MFB67" s="22"/>
      <c r="MFC67" s="22"/>
      <c r="MFD67" s="22"/>
      <c r="MFE67" s="22"/>
      <c r="MFF67" s="22"/>
      <c r="MFG67" s="22"/>
      <c r="MFH67" s="22"/>
      <c r="MFI67" s="22"/>
      <c r="MFJ67" s="22"/>
      <c r="MFK67" s="22"/>
      <c r="MFL67" s="22"/>
      <c r="MFM67" s="22"/>
      <c r="MFN67" s="22"/>
      <c r="MFO67" s="22"/>
      <c r="MFP67" s="22"/>
      <c r="MFQ67" s="22"/>
      <c r="MFR67" s="22"/>
      <c r="MFS67" s="22"/>
      <c r="MFT67" s="22"/>
      <c r="MFU67" s="22"/>
      <c r="MFV67" s="22"/>
      <c r="MFW67" s="22"/>
      <c r="MFX67" s="22"/>
      <c r="MFY67" s="22"/>
      <c r="MFZ67" s="22"/>
      <c r="MGA67" s="22"/>
      <c r="MGB67" s="22"/>
      <c r="MGC67" s="22"/>
      <c r="MGD67" s="22"/>
      <c r="MGE67" s="22"/>
      <c r="MGF67" s="22"/>
      <c r="MGG67" s="22"/>
      <c r="MGH67" s="22"/>
      <c r="MGI67" s="22"/>
      <c r="MGJ67" s="22"/>
      <c r="MGK67" s="22"/>
      <c r="MGL67" s="22"/>
      <c r="MGM67" s="22"/>
      <c r="MGN67" s="22"/>
      <c r="MGO67" s="22"/>
      <c r="MGP67" s="22"/>
      <c r="MGQ67" s="22"/>
      <c r="MGR67" s="22"/>
      <c r="MGS67" s="22"/>
      <c r="MGT67" s="22"/>
      <c r="MGU67" s="22"/>
      <c r="MGV67" s="22"/>
      <c r="MGW67" s="22"/>
      <c r="MGX67" s="22"/>
      <c r="MGY67" s="22"/>
      <c r="MGZ67" s="22"/>
      <c r="MHA67" s="22"/>
      <c r="MHB67" s="22"/>
      <c r="MHC67" s="22"/>
      <c r="MHD67" s="22"/>
      <c r="MHE67" s="22"/>
      <c r="MHF67" s="22"/>
      <c r="MHG67" s="22"/>
      <c r="MHH67" s="22"/>
      <c r="MHI67" s="22"/>
      <c r="MHJ67" s="22"/>
      <c r="MHK67" s="22"/>
      <c r="MHL67" s="22"/>
      <c r="MHM67" s="22"/>
      <c r="MHN67" s="22"/>
      <c r="MHO67" s="22"/>
      <c r="MHP67" s="22"/>
      <c r="MHQ67" s="22"/>
      <c r="MHR67" s="22"/>
      <c r="MHS67" s="22"/>
      <c r="MHT67" s="22"/>
      <c r="MHU67" s="22"/>
      <c r="MHV67" s="22"/>
      <c r="MHW67" s="22"/>
      <c r="MHX67" s="22"/>
      <c r="MHY67" s="22"/>
      <c r="MHZ67" s="22"/>
      <c r="MIA67" s="22"/>
      <c r="MIB67" s="22"/>
      <c r="MIC67" s="22"/>
      <c r="MID67" s="22"/>
      <c r="MIE67" s="22"/>
      <c r="MIF67" s="22"/>
      <c r="MIG67" s="22"/>
      <c r="MIH67" s="22"/>
      <c r="MII67" s="22"/>
      <c r="MIJ67" s="22"/>
      <c r="MIK67" s="22"/>
      <c r="MIL67" s="22"/>
      <c r="MIM67" s="22"/>
      <c r="MIN67" s="22"/>
      <c r="MIO67" s="22"/>
      <c r="MIP67" s="22"/>
      <c r="MIQ67" s="22"/>
      <c r="MIR67" s="22"/>
      <c r="MIS67" s="22"/>
      <c r="MIT67" s="22"/>
      <c r="MIU67" s="22"/>
      <c r="MIV67" s="22"/>
      <c r="MIW67" s="22"/>
      <c r="MIX67" s="22"/>
      <c r="MIY67" s="22"/>
      <c r="MIZ67" s="22"/>
      <c r="MJA67" s="22"/>
      <c r="MJB67" s="22"/>
      <c r="MJC67" s="22"/>
      <c r="MJD67" s="22"/>
      <c r="MJE67" s="22"/>
      <c r="MJF67" s="22"/>
      <c r="MJG67" s="22"/>
      <c r="MJH67" s="22"/>
      <c r="MJI67" s="22"/>
      <c r="MJJ67" s="22"/>
      <c r="MJK67" s="22"/>
      <c r="MJL67" s="22"/>
      <c r="MJM67" s="22"/>
      <c r="MJN67" s="22"/>
      <c r="MJO67" s="22"/>
      <c r="MJP67" s="22"/>
      <c r="MJQ67" s="22"/>
      <c r="MJR67" s="22"/>
      <c r="MJS67" s="22"/>
      <c r="MJT67" s="22"/>
      <c r="MJU67" s="22"/>
      <c r="MJV67" s="22"/>
      <c r="MJW67" s="22"/>
      <c r="MJX67" s="22"/>
      <c r="MJY67" s="22"/>
      <c r="MJZ67" s="22"/>
      <c r="MKA67" s="22"/>
      <c r="MKB67" s="22"/>
      <c r="MKC67" s="22"/>
      <c r="MKD67" s="22"/>
      <c r="MKE67" s="22"/>
      <c r="MKF67" s="22"/>
      <c r="MKG67" s="22"/>
      <c r="MKH67" s="22"/>
      <c r="MKI67" s="22"/>
      <c r="MKJ67" s="22"/>
      <c r="MKK67" s="22"/>
      <c r="MKL67" s="22"/>
      <c r="MKM67" s="22"/>
      <c r="MKN67" s="22"/>
      <c r="MKO67" s="22"/>
      <c r="MKP67" s="22"/>
      <c r="MKQ67" s="22"/>
      <c r="MKR67" s="22"/>
      <c r="MKS67" s="22"/>
      <c r="MKT67" s="22"/>
      <c r="MKU67" s="22"/>
      <c r="MKV67" s="22"/>
      <c r="MKW67" s="22"/>
      <c r="MKX67" s="22"/>
      <c r="MKY67" s="22"/>
      <c r="MKZ67" s="22"/>
      <c r="MLA67" s="22"/>
      <c r="MLB67" s="22"/>
      <c r="MLC67" s="22"/>
      <c r="MLD67" s="22"/>
      <c r="MLE67" s="22"/>
      <c r="MLF67" s="22"/>
      <c r="MLG67" s="22"/>
      <c r="MLH67" s="22"/>
      <c r="MLI67" s="22"/>
      <c r="MLJ67" s="22"/>
      <c r="MLK67" s="22"/>
      <c r="MLL67" s="22"/>
      <c r="MLM67" s="22"/>
      <c r="MLN67" s="22"/>
      <c r="MLO67" s="22"/>
      <c r="MLP67" s="22"/>
      <c r="MLQ67" s="22"/>
      <c r="MLR67" s="22"/>
      <c r="MLS67" s="22"/>
      <c r="MLT67" s="22"/>
      <c r="MLU67" s="22"/>
      <c r="MLV67" s="22"/>
      <c r="MLW67" s="22"/>
      <c r="MLX67" s="22"/>
      <c r="MLY67" s="22"/>
      <c r="MLZ67" s="22"/>
      <c r="MMA67" s="22"/>
      <c r="MMB67" s="22"/>
      <c r="MMC67" s="22"/>
      <c r="MMD67" s="22"/>
      <c r="MME67" s="22"/>
      <c r="MMF67" s="22"/>
      <c r="MMG67" s="22"/>
      <c r="MMH67" s="22"/>
      <c r="MMI67" s="22"/>
      <c r="MMJ67" s="22"/>
      <c r="MMK67" s="22"/>
      <c r="MML67" s="22"/>
      <c r="MMM67" s="22"/>
      <c r="MMN67" s="22"/>
      <c r="MMO67" s="22"/>
      <c r="MMP67" s="22"/>
      <c r="MMQ67" s="22"/>
      <c r="MMR67" s="22"/>
      <c r="MMS67" s="22"/>
      <c r="MMT67" s="22"/>
      <c r="MMU67" s="22"/>
      <c r="MMV67" s="22"/>
      <c r="MMW67" s="22"/>
      <c r="MMX67" s="22"/>
      <c r="MMY67" s="22"/>
      <c r="MMZ67" s="22"/>
      <c r="MNA67" s="22"/>
      <c r="MNB67" s="22"/>
      <c r="MNC67" s="22"/>
      <c r="MND67" s="22"/>
      <c r="MNE67" s="22"/>
      <c r="MNF67" s="22"/>
      <c r="MNG67" s="22"/>
      <c r="MNH67" s="22"/>
      <c r="MNI67" s="22"/>
      <c r="MNJ67" s="22"/>
      <c r="MNK67" s="22"/>
      <c r="MNL67" s="22"/>
      <c r="MNM67" s="22"/>
      <c r="MNN67" s="22"/>
      <c r="MNO67" s="22"/>
      <c r="MNP67" s="22"/>
      <c r="MNQ67" s="22"/>
      <c r="MNR67" s="22"/>
      <c r="MNS67" s="22"/>
      <c r="MNT67" s="22"/>
      <c r="MNU67" s="22"/>
      <c r="MNV67" s="22"/>
      <c r="MNW67" s="22"/>
      <c r="MNX67" s="22"/>
      <c r="MNY67" s="22"/>
      <c r="MNZ67" s="22"/>
      <c r="MOA67" s="22"/>
      <c r="MOB67" s="22"/>
      <c r="MOC67" s="22"/>
      <c r="MOD67" s="22"/>
      <c r="MOE67" s="22"/>
      <c r="MOF67" s="22"/>
      <c r="MOG67" s="22"/>
      <c r="MOH67" s="22"/>
      <c r="MOI67" s="22"/>
      <c r="MOJ67" s="22"/>
      <c r="MOK67" s="22"/>
      <c r="MOL67" s="22"/>
      <c r="MOM67" s="22"/>
      <c r="MON67" s="22"/>
      <c r="MOO67" s="22"/>
      <c r="MOP67" s="22"/>
      <c r="MOQ67" s="22"/>
      <c r="MOR67" s="22"/>
      <c r="MOS67" s="22"/>
      <c r="MOT67" s="22"/>
      <c r="MOU67" s="22"/>
      <c r="MOV67" s="22"/>
      <c r="MOW67" s="22"/>
      <c r="MOX67" s="22"/>
      <c r="MOY67" s="22"/>
      <c r="MOZ67" s="22"/>
      <c r="MPA67" s="22"/>
      <c r="MPB67" s="22"/>
      <c r="MPC67" s="22"/>
      <c r="MPD67" s="22"/>
      <c r="MPE67" s="22"/>
      <c r="MPF67" s="22"/>
      <c r="MPG67" s="22"/>
      <c r="MPH67" s="22"/>
      <c r="MPI67" s="22"/>
      <c r="MPJ67" s="22"/>
      <c r="MPK67" s="22"/>
      <c r="MPL67" s="22"/>
      <c r="MPM67" s="22"/>
      <c r="MPN67" s="22"/>
      <c r="MPO67" s="22"/>
      <c r="MPP67" s="22"/>
      <c r="MPQ67" s="22"/>
      <c r="MPR67" s="22"/>
      <c r="MPS67" s="22"/>
      <c r="MPT67" s="22"/>
      <c r="MPU67" s="22"/>
      <c r="MPV67" s="22"/>
      <c r="MPW67" s="22"/>
      <c r="MPX67" s="22"/>
      <c r="MPY67" s="22"/>
      <c r="MPZ67" s="22"/>
      <c r="MQA67" s="22"/>
      <c r="MQB67" s="22"/>
      <c r="MQC67" s="22"/>
      <c r="MQD67" s="22"/>
      <c r="MQE67" s="22"/>
      <c r="MQF67" s="22"/>
      <c r="MQG67" s="22"/>
      <c r="MQH67" s="22"/>
      <c r="MQI67" s="22"/>
      <c r="MQJ67" s="22"/>
      <c r="MQK67" s="22"/>
      <c r="MQL67" s="22"/>
      <c r="MQM67" s="22"/>
      <c r="MQN67" s="22"/>
      <c r="MQO67" s="22"/>
      <c r="MQP67" s="22"/>
      <c r="MQQ67" s="22"/>
      <c r="MQR67" s="22"/>
      <c r="MQS67" s="22"/>
      <c r="MQT67" s="22"/>
      <c r="MQU67" s="22"/>
      <c r="MQV67" s="22"/>
      <c r="MQW67" s="22"/>
      <c r="MQX67" s="22"/>
      <c r="MQY67" s="22"/>
      <c r="MQZ67" s="22"/>
      <c r="MRA67" s="22"/>
      <c r="MRB67" s="22"/>
      <c r="MRC67" s="22"/>
      <c r="MRD67" s="22"/>
      <c r="MRE67" s="22"/>
      <c r="MRF67" s="22"/>
      <c r="MRG67" s="22"/>
      <c r="MRH67" s="22"/>
      <c r="MRI67" s="22"/>
      <c r="MRJ67" s="22"/>
      <c r="MRK67" s="22"/>
      <c r="MRL67" s="22"/>
      <c r="MRM67" s="22"/>
      <c r="MRN67" s="22"/>
      <c r="MRO67" s="22"/>
      <c r="MRP67" s="22"/>
      <c r="MRQ67" s="22"/>
      <c r="MRR67" s="22"/>
      <c r="MRS67" s="22"/>
      <c r="MRT67" s="22"/>
      <c r="MRU67" s="22"/>
      <c r="MRV67" s="22"/>
      <c r="MRW67" s="22"/>
      <c r="MRX67" s="22"/>
      <c r="MRY67" s="22"/>
      <c r="MRZ67" s="22"/>
      <c r="MSA67" s="22"/>
      <c r="MSB67" s="22"/>
      <c r="MSC67" s="22"/>
      <c r="MSD67" s="22"/>
      <c r="MSE67" s="22"/>
      <c r="MSF67" s="22"/>
      <c r="MSG67" s="22"/>
      <c r="MSH67" s="22"/>
      <c r="MSI67" s="22"/>
      <c r="MSJ67" s="22"/>
      <c r="MSK67" s="22"/>
      <c r="MSL67" s="22"/>
      <c r="MSM67" s="22"/>
      <c r="MSN67" s="22"/>
      <c r="MSO67" s="22"/>
      <c r="MSP67" s="22"/>
      <c r="MSQ67" s="22"/>
      <c r="MSR67" s="22"/>
      <c r="MSS67" s="22"/>
      <c r="MST67" s="22"/>
      <c r="MSU67" s="22"/>
      <c r="MSV67" s="22"/>
      <c r="MSW67" s="22"/>
      <c r="MSX67" s="22"/>
      <c r="MSY67" s="22"/>
      <c r="MSZ67" s="22"/>
      <c r="MTA67" s="22"/>
      <c r="MTB67" s="22"/>
      <c r="MTC67" s="22"/>
      <c r="MTD67" s="22"/>
      <c r="MTE67" s="22"/>
      <c r="MTF67" s="22"/>
      <c r="MTG67" s="22"/>
      <c r="MTH67" s="22"/>
      <c r="MTI67" s="22"/>
      <c r="MTJ67" s="22"/>
      <c r="MTK67" s="22"/>
      <c r="MTL67" s="22"/>
      <c r="MTM67" s="22"/>
      <c r="MTN67" s="22"/>
      <c r="MTO67" s="22"/>
      <c r="MTP67" s="22"/>
      <c r="MTQ67" s="22"/>
      <c r="MTR67" s="22"/>
      <c r="MTS67" s="22"/>
      <c r="MTT67" s="22"/>
      <c r="MTU67" s="22"/>
      <c r="MTV67" s="22"/>
      <c r="MTW67" s="22"/>
      <c r="MTX67" s="22"/>
      <c r="MTY67" s="22"/>
      <c r="MTZ67" s="22"/>
      <c r="MUA67" s="22"/>
      <c r="MUB67" s="22"/>
      <c r="MUC67" s="22"/>
      <c r="MUD67" s="22"/>
      <c r="MUE67" s="22"/>
      <c r="MUF67" s="22"/>
      <c r="MUG67" s="22"/>
      <c r="MUH67" s="22"/>
      <c r="MUI67" s="22"/>
      <c r="MUJ67" s="22"/>
      <c r="MUK67" s="22"/>
      <c r="MUL67" s="22"/>
      <c r="MUM67" s="22"/>
      <c r="MUN67" s="22"/>
      <c r="MUO67" s="22"/>
      <c r="MUP67" s="22"/>
      <c r="MUQ67" s="22"/>
      <c r="MUR67" s="22"/>
      <c r="MUS67" s="22"/>
      <c r="MUT67" s="22"/>
      <c r="MUU67" s="22"/>
      <c r="MUV67" s="22"/>
      <c r="MUW67" s="22"/>
      <c r="MUX67" s="22"/>
      <c r="MUY67" s="22"/>
      <c r="MUZ67" s="22"/>
      <c r="MVA67" s="22"/>
      <c r="MVB67" s="22"/>
      <c r="MVC67" s="22"/>
      <c r="MVD67" s="22"/>
      <c r="MVE67" s="22"/>
      <c r="MVF67" s="22"/>
      <c r="MVG67" s="22"/>
      <c r="MVH67" s="22"/>
      <c r="MVI67" s="22"/>
      <c r="MVJ67" s="22"/>
      <c r="MVK67" s="22"/>
      <c r="MVL67" s="22"/>
      <c r="MVM67" s="22"/>
      <c r="MVN67" s="22"/>
      <c r="MVO67" s="22"/>
      <c r="MVP67" s="22"/>
      <c r="MVQ67" s="22"/>
      <c r="MVR67" s="22"/>
      <c r="MVS67" s="22"/>
      <c r="MVT67" s="22"/>
      <c r="MVU67" s="22"/>
      <c r="MVV67" s="22"/>
      <c r="MVW67" s="22"/>
      <c r="MVX67" s="22"/>
      <c r="MVY67" s="22"/>
      <c r="MVZ67" s="22"/>
      <c r="MWA67" s="22"/>
      <c r="MWB67" s="22"/>
      <c r="MWC67" s="22"/>
      <c r="MWD67" s="22"/>
      <c r="MWE67" s="22"/>
      <c r="MWF67" s="22"/>
      <c r="MWG67" s="22"/>
      <c r="MWH67" s="22"/>
      <c r="MWI67" s="22"/>
      <c r="MWJ67" s="22"/>
      <c r="MWK67" s="22"/>
      <c r="MWL67" s="22"/>
      <c r="MWM67" s="22"/>
      <c r="MWN67" s="22"/>
      <c r="MWO67" s="22"/>
      <c r="MWP67" s="22"/>
      <c r="MWQ67" s="22"/>
      <c r="MWR67" s="22"/>
      <c r="MWS67" s="22"/>
      <c r="MWT67" s="22"/>
      <c r="MWU67" s="22"/>
      <c r="MWV67" s="22"/>
      <c r="MWW67" s="22"/>
      <c r="MWX67" s="22"/>
      <c r="MWY67" s="22"/>
      <c r="MWZ67" s="22"/>
      <c r="MXA67" s="22"/>
      <c r="MXB67" s="22"/>
      <c r="MXC67" s="22"/>
      <c r="MXD67" s="22"/>
      <c r="MXE67" s="22"/>
      <c r="MXF67" s="22"/>
      <c r="MXG67" s="22"/>
      <c r="MXH67" s="22"/>
      <c r="MXI67" s="22"/>
      <c r="MXJ67" s="22"/>
      <c r="MXK67" s="22"/>
      <c r="MXL67" s="22"/>
      <c r="MXM67" s="22"/>
      <c r="MXN67" s="22"/>
      <c r="MXO67" s="22"/>
      <c r="MXP67" s="22"/>
      <c r="MXQ67" s="22"/>
      <c r="MXR67" s="22"/>
      <c r="MXS67" s="22"/>
      <c r="MXT67" s="22"/>
      <c r="MXU67" s="22"/>
      <c r="MXV67" s="22"/>
      <c r="MXW67" s="22"/>
      <c r="MXX67" s="22"/>
      <c r="MXY67" s="22"/>
      <c r="MXZ67" s="22"/>
      <c r="MYA67" s="22"/>
      <c r="MYB67" s="22"/>
      <c r="MYC67" s="22"/>
      <c r="MYD67" s="22"/>
      <c r="MYE67" s="22"/>
      <c r="MYF67" s="22"/>
      <c r="MYG67" s="22"/>
      <c r="MYH67" s="22"/>
      <c r="MYI67" s="22"/>
      <c r="MYJ67" s="22"/>
      <c r="MYK67" s="22"/>
      <c r="MYL67" s="22"/>
      <c r="MYM67" s="22"/>
      <c r="MYN67" s="22"/>
      <c r="MYO67" s="22"/>
      <c r="MYP67" s="22"/>
      <c r="MYQ67" s="22"/>
      <c r="MYR67" s="22"/>
      <c r="MYS67" s="22"/>
      <c r="MYT67" s="22"/>
      <c r="MYU67" s="22"/>
      <c r="MYV67" s="22"/>
      <c r="MYW67" s="22"/>
      <c r="MYX67" s="22"/>
      <c r="MYY67" s="22"/>
      <c r="MYZ67" s="22"/>
      <c r="MZA67" s="22"/>
      <c r="MZB67" s="22"/>
      <c r="MZC67" s="22"/>
      <c r="MZD67" s="22"/>
      <c r="MZE67" s="22"/>
      <c r="MZF67" s="22"/>
      <c r="MZG67" s="22"/>
      <c r="MZH67" s="22"/>
      <c r="MZI67" s="22"/>
      <c r="MZJ67" s="22"/>
      <c r="MZK67" s="22"/>
      <c r="MZL67" s="22"/>
      <c r="MZM67" s="22"/>
      <c r="MZN67" s="22"/>
      <c r="MZO67" s="22"/>
      <c r="MZP67" s="22"/>
      <c r="MZQ67" s="22"/>
      <c r="MZR67" s="22"/>
      <c r="MZS67" s="22"/>
      <c r="MZT67" s="22"/>
      <c r="MZU67" s="22"/>
      <c r="MZV67" s="22"/>
      <c r="MZW67" s="22"/>
      <c r="MZX67" s="22"/>
      <c r="MZY67" s="22"/>
      <c r="MZZ67" s="22"/>
      <c r="NAA67" s="22"/>
      <c r="NAB67" s="22"/>
      <c r="NAC67" s="22"/>
      <c r="NAD67" s="22"/>
      <c r="NAE67" s="22"/>
      <c r="NAF67" s="22"/>
      <c r="NAG67" s="22"/>
      <c r="NAH67" s="22"/>
      <c r="NAI67" s="22"/>
      <c r="NAJ67" s="22"/>
      <c r="NAK67" s="22"/>
      <c r="NAL67" s="22"/>
      <c r="NAM67" s="22"/>
      <c r="NAN67" s="22"/>
      <c r="NAO67" s="22"/>
      <c r="NAP67" s="22"/>
      <c r="NAQ67" s="22"/>
      <c r="NAR67" s="22"/>
      <c r="NAS67" s="22"/>
      <c r="NAT67" s="22"/>
      <c r="NAU67" s="22"/>
      <c r="NAV67" s="22"/>
      <c r="NAW67" s="22"/>
      <c r="NAX67" s="22"/>
      <c r="NAY67" s="22"/>
      <c r="NAZ67" s="22"/>
      <c r="NBA67" s="22"/>
      <c r="NBB67" s="22"/>
      <c r="NBC67" s="22"/>
      <c r="NBD67" s="22"/>
      <c r="NBE67" s="22"/>
      <c r="NBF67" s="22"/>
      <c r="NBG67" s="22"/>
      <c r="NBH67" s="22"/>
      <c r="NBI67" s="22"/>
      <c r="NBJ67" s="22"/>
      <c r="NBK67" s="22"/>
      <c r="NBL67" s="22"/>
      <c r="NBM67" s="22"/>
      <c r="NBN67" s="22"/>
      <c r="NBO67" s="22"/>
      <c r="NBP67" s="22"/>
      <c r="NBQ67" s="22"/>
      <c r="NBR67" s="22"/>
      <c r="NBS67" s="22"/>
      <c r="NBT67" s="22"/>
      <c r="NBU67" s="22"/>
      <c r="NBV67" s="22"/>
      <c r="NBW67" s="22"/>
      <c r="NBX67" s="22"/>
      <c r="NBY67" s="22"/>
      <c r="NBZ67" s="22"/>
      <c r="NCA67" s="22"/>
      <c r="NCB67" s="22"/>
      <c r="NCC67" s="22"/>
      <c r="NCD67" s="22"/>
      <c r="NCE67" s="22"/>
      <c r="NCF67" s="22"/>
      <c r="NCG67" s="22"/>
      <c r="NCH67" s="22"/>
      <c r="NCI67" s="22"/>
      <c r="NCJ67" s="22"/>
      <c r="NCK67" s="22"/>
      <c r="NCL67" s="22"/>
      <c r="NCM67" s="22"/>
      <c r="NCN67" s="22"/>
      <c r="NCO67" s="22"/>
      <c r="NCP67" s="22"/>
      <c r="NCQ67" s="22"/>
      <c r="NCR67" s="22"/>
      <c r="NCS67" s="22"/>
      <c r="NCT67" s="22"/>
      <c r="NCU67" s="22"/>
      <c r="NCV67" s="22"/>
      <c r="NCW67" s="22"/>
      <c r="NCX67" s="22"/>
      <c r="NCY67" s="22"/>
      <c r="NCZ67" s="22"/>
      <c r="NDA67" s="22"/>
      <c r="NDB67" s="22"/>
      <c r="NDC67" s="22"/>
      <c r="NDD67" s="22"/>
      <c r="NDE67" s="22"/>
      <c r="NDF67" s="22"/>
      <c r="NDG67" s="22"/>
      <c r="NDH67" s="22"/>
      <c r="NDI67" s="22"/>
      <c r="NDJ67" s="22"/>
      <c r="NDK67" s="22"/>
      <c r="NDL67" s="22"/>
      <c r="NDM67" s="22"/>
      <c r="NDN67" s="22"/>
      <c r="NDO67" s="22"/>
      <c r="NDP67" s="22"/>
      <c r="NDQ67" s="22"/>
      <c r="NDR67" s="22"/>
      <c r="NDS67" s="22"/>
      <c r="NDT67" s="22"/>
      <c r="NDU67" s="22"/>
      <c r="NDV67" s="22"/>
      <c r="NDW67" s="22"/>
      <c r="NDX67" s="22"/>
      <c r="NDY67" s="22"/>
      <c r="NDZ67" s="22"/>
      <c r="NEA67" s="22"/>
      <c r="NEB67" s="22"/>
      <c r="NEC67" s="22"/>
      <c r="NED67" s="22"/>
      <c r="NEE67" s="22"/>
      <c r="NEF67" s="22"/>
      <c r="NEG67" s="22"/>
      <c r="NEH67" s="22"/>
      <c r="NEI67" s="22"/>
      <c r="NEJ67" s="22"/>
      <c r="NEK67" s="22"/>
      <c r="NEL67" s="22"/>
      <c r="NEM67" s="22"/>
      <c r="NEN67" s="22"/>
      <c r="NEO67" s="22"/>
      <c r="NEP67" s="22"/>
      <c r="NEQ67" s="22"/>
      <c r="NER67" s="22"/>
      <c r="NES67" s="22"/>
      <c r="NET67" s="22"/>
      <c r="NEU67" s="22"/>
      <c r="NEV67" s="22"/>
      <c r="NEW67" s="22"/>
      <c r="NEX67" s="22"/>
      <c r="NEY67" s="22"/>
      <c r="NEZ67" s="22"/>
      <c r="NFA67" s="22"/>
      <c r="NFB67" s="22"/>
      <c r="NFC67" s="22"/>
      <c r="NFD67" s="22"/>
      <c r="NFE67" s="22"/>
      <c r="NFF67" s="22"/>
      <c r="NFG67" s="22"/>
      <c r="NFH67" s="22"/>
      <c r="NFI67" s="22"/>
      <c r="NFJ67" s="22"/>
      <c r="NFK67" s="22"/>
      <c r="NFL67" s="22"/>
      <c r="NFM67" s="22"/>
      <c r="NFN67" s="22"/>
      <c r="NFO67" s="22"/>
      <c r="NFP67" s="22"/>
      <c r="NFQ67" s="22"/>
      <c r="NFR67" s="22"/>
      <c r="NFS67" s="22"/>
      <c r="NFT67" s="22"/>
      <c r="NFU67" s="22"/>
      <c r="NFV67" s="22"/>
      <c r="NFW67" s="22"/>
      <c r="NFX67" s="22"/>
      <c r="NFY67" s="22"/>
      <c r="NFZ67" s="22"/>
      <c r="NGA67" s="22"/>
      <c r="NGB67" s="22"/>
      <c r="NGC67" s="22"/>
      <c r="NGD67" s="22"/>
      <c r="NGE67" s="22"/>
      <c r="NGF67" s="22"/>
      <c r="NGG67" s="22"/>
      <c r="NGH67" s="22"/>
      <c r="NGI67" s="22"/>
      <c r="NGJ67" s="22"/>
      <c r="NGK67" s="22"/>
      <c r="NGL67" s="22"/>
      <c r="NGM67" s="22"/>
      <c r="NGN67" s="22"/>
      <c r="NGO67" s="22"/>
      <c r="NGP67" s="22"/>
      <c r="NGQ67" s="22"/>
      <c r="NGR67" s="22"/>
      <c r="NGS67" s="22"/>
      <c r="NGT67" s="22"/>
      <c r="NGU67" s="22"/>
      <c r="NGV67" s="22"/>
      <c r="NGW67" s="22"/>
      <c r="NGX67" s="22"/>
      <c r="NGY67" s="22"/>
      <c r="NGZ67" s="22"/>
      <c r="NHA67" s="22"/>
      <c r="NHB67" s="22"/>
      <c r="NHC67" s="22"/>
      <c r="NHD67" s="22"/>
      <c r="NHE67" s="22"/>
      <c r="NHF67" s="22"/>
      <c r="NHG67" s="22"/>
      <c r="NHH67" s="22"/>
      <c r="NHI67" s="22"/>
      <c r="NHJ67" s="22"/>
      <c r="NHK67" s="22"/>
      <c r="NHL67" s="22"/>
      <c r="NHM67" s="22"/>
      <c r="NHN67" s="22"/>
      <c r="NHO67" s="22"/>
      <c r="NHP67" s="22"/>
      <c r="NHQ67" s="22"/>
      <c r="NHR67" s="22"/>
      <c r="NHS67" s="22"/>
      <c r="NHT67" s="22"/>
      <c r="NHU67" s="22"/>
      <c r="NHV67" s="22"/>
      <c r="NHW67" s="22"/>
      <c r="NHX67" s="22"/>
      <c r="NHY67" s="22"/>
      <c r="NHZ67" s="22"/>
      <c r="NIA67" s="22"/>
      <c r="NIB67" s="22"/>
      <c r="NIC67" s="22"/>
      <c r="NID67" s="22"/>
      <c r="NIE67" s="22"/>
      <c r="NIF67" s="22"/>
      <c r="NIG67" s="22"/>
      <c r="NIH67" s="22"/>
      <c r="NII67" s="22"/>
      <c r="NIJ67" s="22"/>
      <c r="NIK67" s="22"/>
      <c r="NIL67" s="22"/>
      <c r="NIM67" s="22"/>
      <c r="NIN67" s="22"/>
      <c r="NIO67" s="22"/>
      <c r="NIP67" s="22"/>
      <c r="NIQ67" s="22"/>
      <c r="NIR67" s="22"/>
      <c r="NIS67" s="22"/>
      <c r="NIT67" s="22"/>
      <c r="NIU67" s="22"/>
      <c r="NIV67" s="22"/>
      <c r="NIW67" s="22"/>
      <c r="NIX67" s="22"/>
      <c r="NIY67" s="22"/>
      <c r="NIZ67" s="22"/>
      <c r="NJA67" s="22"/>
      <c r="NJB67" s="22"/>
      <c r="NJC67" s="22"/>
      <c r="NJD67" s="22"/>
      <c r="NJE67" s="22"/>
      <c r="NJF67" s="22"/>
      <c r="NJG67" s="22"/>
      <c r="NJH67" s="22"/>
      <c r="NJI67" s="22"/>
      <c r="NJJ67" s="22"/>
      <c r="NJK67" s="22"/>
      <c r="NJL67" s="22"/>
      <c r="NJM67" s="22"/>
      <c r="NJN67" s="22"/>
      <c r="NJO67" s="22"/>
      <c r="NJP67" s="22"/>
      <c r="NJQ67" s="22"/>
      <c r="NJR67" s="22"/>
      <c r="NJS67" s="22"/>
      <c r="NJT67" s="22"/>
      <c r="NJU67" s="22"/>
      <c r="NJV67" s="22"/>
      <c r="NJW67" s="22"/>
      <c r="NJX67" s="22"/>
      <c r="NJY67" s="22"/>
      <c r="NJZ67" s="22"/>
      <c r="NKA67" s="22"/>
      <c r="NKB67" s="22"/>
      <c r="NKC67" s="22"/>
      <c r="NKD67" s="22"/>
      <c r="NKE67" s="22"/>
      <c r="NKF67" s="22"/>
      <c r="NKG67" s="22"/>
      <c r="NKH67" s="22"/>
      <c r="NKI67" s="22"/>
      <c r="NKJ67" s="22"/>
      <c r="NKK67" s="22"/>
      <c r="NKL67" s="22"/>
      <c r="NKM67" s="22"/>
      <c r="NKN67" s="22"/>
      <c r="NKO67" s="22"/>
      <c r="NKP67" s="22"/>
      <c r="NKQ67" s="22"/>
      <c r="NKR67" s="22"/>
      <c r="NKS67" s="22"/>
      <c r="NKT67" s="22"/>
      <c r="NKU67" s="22"/>
      <c r="NKV67" s="22"/>
      <c r="NKW67" s="22"/>
      <c r="NKX67" s="22"/>
      <c r="NKY67" s="22"/>
      <c r="NKZ67" s="22"/>
      <c r="NLA67" s="22"/>
      <c r="NLB67" s="22"/>
      <c r="NLC67" s="22"/>
      <c r="NLD67" s="22"/>
      <c r="NLE67" s="22"/>
      <c r="NLF67" s="22"/>
      <c r="NLG67" s="22"/>
      <c r="NLH67" s="22"/>
      <c r="NLI67" s="22"/>
      <c r="NLJ67" s="22"/>
      <c r="NLK67" s="22"/>
      <c r="NLL67" s="22"/>
      <c r="NLM67" s="22"/>
      <c r="NLN67" s="22"/>
      <c r="NLO67" s="22"/>
      <c r="NLP67" s="22"/>
      <c r="NLQ67" s="22"/>
      <c r="NLR67" s="22"/>
      <c r="NLS67" s="22"/>
      <c r="NLT67" s="22"/>
      <c r="NLU67" s="22"/>
      <c r="NLV67" s="22"/>
      <c r="NLW67" s="22"/>
      <c r="NLX67" s="22"/>
      <c r="NLY67" s="22"/>
      <c r="NLZ67" s="22"/>
      <c r="NMA67" s="22"/>
      <c r="NMB67" s="22"/>
      <c r="NMC67" s="22"/>
      <c r="NMD67" s="22"/>
      <c r="NME67" s="22"/>
      <c r="NMF67" s="22"/>
      <c r="NMG67" s="22"/>
      <c r="NMH67" s="22"/>
      <c r="NMI67" s="22"/>
      <c r="NMJ67" s="22"/>
      <c r="NMK67" s="22"/>
      <c r="NML67" s="22"/>
      <c r="NMM67" s="22"/>
      <c r="NMN67" s="22"/>
      <c r="NMO67" s="22"/>
      <c r="NMP67" s="22"/>
      <c r="NMQ67" s="22"/>
      <c r="NMR67" s="22"/>
      <c r="NMS67" s="22"/>
      <c r="NMT67" s="22"/>
      <c r="NMU67" s="22"/>
      <c r="NMV67" s="22"/>
      <c r="NMW67" s="22"/>
      <c r="NMX67" s="22"/>
      <c r="NMY67" s="22"/>
      <c r="NMZ67" s="22"/>
      <c r="NNA67" s="22"/>
      <c r="NNB67" s="22"/>
      <c r="NNC67" s="22"/>
      <c r="NND67" s="22"/>
      <c r="NNE67" s="22"/>
      <c r="NNF67" s="22"/>
      <c r="NNG67" s="22"/>
      <c r="NNH67" s="22"/>
      <c r="NNI67" s="22"/>
      <c r="NNJ67" s="22"/>
      <c r="NNK67" s="22"/>
      <c r="NNL67" s="22"/>
      <c r="NNM67" s="22"/>
      <c r="NNN67" s="22"/>
      <c r="NNO67" s="22"/>
      <c r="NNP67" s="22"/>
      <c r="NNQ67" s="22"/>
      <c r="NNR67" s="22"/>
      <c r="NNS67" s="22"/>
      <c r="NNT67" s="22"/>
      <c r="NNU67" s="22"/>
      <c r="NNV67" s="22"/>
      <c r="NNW67" s="22"/>
      <c r="NNX67" s="22"/>
      <c r="NNY67" s="22"/>
      <c r="NNZ67" s="22"/>
      <c r="NOA67" s="22"/>
      <c r="NOB67" s="22"/>
      <c r="NOC67" s="22"/>
      <c r="NOD67" s="22"/>
      <c r="NOE67" s="22"/>
      <c r="NOF67" s="22"/>
      <c r="NOG67" s="22"/>
      <c r="NOH67" s="22"/>
      <c r="NOI67" s="22"/>
      <c r="NOJ67" s="22"/>
      <c r="NOK67" s="22"/>
      <c r="NOL67" s="22"/>
      <c r="NOM67" s="22"/>
      <c r="NON67" s="22"/>
      <c r="NOO67" s="22"/>
      <c r="NOP67" s="22"/>
      <c r="NOQ67" s="22"/>
      <c r="NOR67" s="22"/>
      <c r="NOS67" s="22"/>
      <c r="NOT67" s="22"/>
      <c r="NOU67" s="22"/>
      <c r="NOV67" s="22"/>
      <c r="NOW67" s="22"/>
      <c r="NOX67" s="22"/>
      <c r="NOY67" s="22"/>
      <c r="NOZ67" s="22"/>
      <c r="NPA67" s="22"/>
      <c r="NPB67" s="22"/>
      <c r="NPC67" s="22"/>
      <c r="NPD67" s="22"/>
      <c r="NPE67" s="22"/>
      <c r="NPF67" s="22"/>
      <c r="NPG67" s="22"/>
      <c r="NPH67" s="22"/>
      <c r="NPI67" s="22"/>
      <c r="NPJ67" s="22"/>
      <c r="NPK67" s="22"/>
      <c r="NPL67" s="22"/>
      <c r="NPM67" s="22"/>
      <c r="NPN67" s="22"/>
      <c r="NPO67" s="22"/>
      <c r="NPP67" s="22"/>
      <c r="NPQ67" s="22"/>
      <c r="NPR67" s="22"/>
      <c r="NPS67" s="22"/>
      <c r="NPT67" s="22"/>
      <c r="NPU67" s="22"/>
      <c r="NPV67" s="22"/>
      <c r="NPW67" s="22"/>
      <c r="NPX67" s="22"/>
      <c r="NPY67" s="22"/>
      <c r="NPZ67" s="22"/>
      <c r="NQA67" s="22"/>
      <c r="NQB67" s="22"/>
      <c r="NQC67" s="22"/>
      <c r="NQD67" s="22"/>
      <c r="NQE67" s="22"/>
      <c r="NQF67" s="22"/>
      <c r="NQG67" s="22"/>
      <c r="NQH67" s="22"/>
      <c r="NQI67" s="22"/>
      <c r="NQJ67" s="22"/>
      <c r="NQK67" s="22"/>
      <c r="NQL67" s="22"/>
      <c r="NQM67" s="22"/>
      <c r="NQN67" s="22"/>
      <c r="NQO67" s="22"/>
      <c r="NQP67" s="22"/>
      <c r="NQQ67" s="22"/>
      <c r="NQR67" s="22"/>
      <c r="NQS67" s="22"/>
      <c r="NQT67" s="22"/>
      <c r="NQU67" s="22"/>
      <c r="NQV67" s="22"/>
      <c r="NQW67" s="22"/>
      <c r="NQX67" s="22"/>
      <c r="NQY67" s="22"/>
      <c r="NQZ67" s="22"/>
      <c r="NRA67" s="22"/>
      <c r="NRB67" s="22"/>
      <c r="NRC67" s="22"/>
      <c r="NRD67" s="22"/>
      <c r="NRE67" s="22"/>
      <c r="NRF67" s="22"/>
      <c r="NRG67" s="22"/>
      <c r="NRH67" s="22"/>
      <c r="NRI67" s="22"/>
      <c r="NRJ67" s="22"/>
      <c r="NRK67" s="22"/>
      <c r="NRL67" s="22"/>
      <c r="NRM67" s="22"/>
      <c r="NRN67" s="22"/>
      <c r="NRO67" s="22"/>
      <c r="NRP67" s="22"/>
      <c r="NRQ67" s="22"/>
      <c r="NRR67" s="22"/>
      <c r="NRS67" s="22"/>
      <c r="NRT67" s="22"/>
      <c r="NRU67" s="22"/>
      <c r="NRV67" s="22"/>
      <c r="NRW67" s="22"/>
      <c r="NRX67" s="22"/>
      <c r="NRY67" s="22"/>
      <c r="NRZ67" s="22"/>
      <c r="NSA67" s="22"/>
      <c r="NSB67" s="22"/>
      <c r="NSC67" s="22"/>
      <c r="NSD67" s="22"/>
      <c r="NSE67" s="22"/>
      <c r="NSF67" s="22"/>
      <c r="NSG67" s="22"/>
      <c r="NSH67" s="22"/>
      <c r="NSI67" s="22"/>
      <c r="NSJ67" s="22"/>
      <c r="NSK67" s="22"/>
      <c r="NSL67" s="22"/>
      <c r="NSM67" s="22"/>
      <c r="NSN67" s="22"/>
      <c r="NSO67" s="22"/>
      <c r="NSP67" s="22"/>
      <c r="NSQ67" s="22"/>
      <c r="NSR67" s="22"/>
      <c r="NSS67" s="22"/>
      <c r="NST67" s="22"/>
      <c r="NSU67" s="22"/>
      <c r="NSV67" s="22"/>
      <c r="NSW67" s="22"/>
      <c r="NSX67" s="22"/>
      <c r="NSY67" s="22"/>
      <c r="NSZ67" s="22"/>
      <c r="NTA67" s="22"/>
      <c r="NTB67" s="22"/>
      <c r="NTC67" s="22"/>
      <c r="NTD67" s="22"/>
      <c r="NTE67" s="22"/>
      <c r="NTF67" s="22"/>
      <c r="NTG67" s="22"/>
      <c r="NTH67" s="22"/>
      <c r="NTI67" s="22"/>
      <c r="NTJ67" s="22"/>
      <c r="NTK67" s="22"/>
      <c r="NTL67" s="22"/>
      <c r="NTM67" s="22"/>
      <c r="NTN67" s="22"/>
      <c r="NTO67" s="22"/>
      <c r="NTP67" s="22"/>
      <c r="NTQ67" s="22"/>
      <c r="NTR67" s="22"/>
      <c r="NTS67" s="22"/>
      <c r="NTT67" s="22"/>
      <c r="NTU67" s="22"/>
      <c r="NTV67" s="22"/>
      <c r="NTW67" s="22"/>
      <c r="NTX67" s="22"/>
      <c r="NTY67" s="22"/>
      <c r="NTZ67" s="22"/>
      <c r="NUA67" s="22"/>
      <c r="NUB67" s="22"/>
      <c r="NUC67" s="22"/>
      <c r="NUD67" s="22"/>
      <c r="NUE67" s="22"/>
      <c r="NUF67" s="22"/>
      <c r="NUG67" s="22"/>
      <c r="NUH67" s="22"/>
      <c r="NUI67" s="22"/>
      <c r="NUJ67" s="22"/>
      <c r="NUK67" s="22"/>
      <c r="NUL67" s="22"/>
      <c r="NUM67" s="22"/>
      <c r="NUN67" s="22"/>
      <c r="NUO67" s="22"/>
      <c r="NUP67" s="22"/>
      <c r="NUQ67" s="22"/>
      <c r="NUR67" s="22"/>
      <c r="NUS67" s="22"/>
      <c r="NUT67" s="22"/>
      <c r="NUU67" s="22"/>
      <c r="NUV67" s="22"/>
      <c r="NUW67" s="22"/>
      <c r="NUX67" s="22"/>
      <c r="NUY67" s="22"/>
      <c r="NUZ67" s="22"/>
      <c r="NVA67" s="22"/>
      <c r="NVB67" s="22"/>
      <c r="NVC67" s="22"/>
      <c r="NVD67" s="22"/>
      <c r="NVE67" s="22"/>
      <c r="NVF67" s="22"/>
      <c r="NVG67" s="22"/>
      <c r="NVH67" s="22"/>
      <c r="NVI67" s="22"/>
      <c r="NVJ67" s="22"/>
      <c r="NVK67" s="22"/>
      <c r="NVL67" s="22"/>
      <c r="NVM67" s="22"/>
      <c r="NVN67" s="22"/>
      <c r="NVO67" s="22"/>
      <c r="NVP67" s="22"/>
      <c r="NVQ67" s="22"/>
      <c r="NVR67" s="22"/>
      <c r="NVS67" s="22"/>
      <c r="NVT67" s="22"/>
      <c r="NVU67" s="22"/>
      <c r="NVV67" s="22"/>
      <c r="NVW67" s="22"/>
      <c r="NVX67" s="22"/>
      <c r="NVY67" s="22"/>
      <c r="NVZ67" s="22"/>
      <c r="NWA67" s="22"/>
      <c r="NWB67" s="22"/>
      <c r="NWC67" s="22"/>
      <c r="NWD67" s="22"/>
      <c r="NWE67" s="22"/>
      <c r="NWF67" s="22"/>
      <c r="NWG67" s="22"/>
      <c r="NWH67" s="22"/>
      <c r="NWI67" s="22"/>
      <c r="NWJ67" s="22"/>
      <c r="NWK67" s="22"/>
      <c r="NWL67" s="22"/>
      <c r="NWM67" s="22"/>
      <c r="NWN67" s="22"/>
      <c r="NWO67" s="22"/>
      <c r="NWP67" s="22"/>
      <c r="NWQ67" s="22"/>
      <c r="NWR67" s="22"/>
      <c r="NWS67" s="22"/>
      <c r="NWT67" s="22"/>
      <c r="NWU67" s="22"/>
      <c r="NWV67" s="22"/>
      <c r="NWW67" s="22"/>
      <c r="NWX67" s="22"/>
      <c r="NWY67" s="22"/>
      <c r="NWZ67" s="22"/>
      <c r="NXA67" s="22"/>
      <c r="NXB67" s="22"/>
      <c r="NXC67" s="22"/>
      <c r="NXD67" s="22"/>
      <c r="NXE67" s="22"/>
      <c r="NXF67" s="22"/>
      <c r="NXG67" s="22"/>
      <c r="NXH67" s="22"/>
      <c r="NXI67" s="22"/>
      <c r="NXJ67" s="22"/>
      <c r="NXK67" s="22"/>
      <c r="NXL67" s="22"/>
      <c r="NXM67" s="22"/>
      <c r="NXN67" s="22"/>
      <c r="NXO67" s="22"/>
      <c r="NXP67" s="22"/>
      <c r="NXQ67" s="22"/>
      <c r="NXR67" s="22"/>
      <c r="NXS67" s="22"/>
      <c r="NXT67" s="22"/>
      <c r="NXU67" s="22"/>
      <c r="NXV67" s="22"/>
      <c r="NXW67" s="22"/>
      <c r="NXX67" s="22"/>
      <c r="NXY67" s="22"/>
      <c r="NXZ67" s="22"/>
      <c r="NYA67" s="22"/>
      <c r="NYB67" s="22"/>
      <c r="NYC67" s="22"/>
      <c r="NYD67" s="22"/>
      <c r="NYE67" s="22"/>
      <c r="NYF67" s="22"/>
      <c r="NYG67" s="22"/>
      <c r="NYH67" s="22"/>
      <c r="NYI67" s="22"/>
      <c r="NYJ67" s="22"/>
      <c r="NYK67" s="22"/>
      <c r="NYL67" s="22"/>
      <c r="NYM67" s="22"/>
      <c r="NYN67" s="22"/>
      <c r="NYO67" s="22"/>
      <c r="NYP67" s="22"/>
      <c r="NYQ67" s="22"/>
      <c r="NYR67" s="22"/>
      <c r="NYS67" s="22"/>
      <c r="NYT67" s="22"/>
      <c r="NYU67" s="22"/>
      <c r="NYV67" s="22"/>
      <c r="NYW67" s="22"/>
      <c r="NYX67" s="22"/>
      <c r="NYY67" s="22"/>
      <c r="NYZ67" s="22"/>
      <c r="NZA67" s="22"/>
      <c r="NZB67" s="22"/>
      <c r="NZC67" s="22"/>
      <c r="NZD67" s="22"/>
      <c r="NZE67" s="22"/>
      <c r="NZF67" s="22"/>
      <c r="NZG67" s="22"/>
      <c r="NZH67" s="22"/>
      <c r="NZI67" s="22"/>
      <c r="NZJ67" s="22"/>
      <c r="NZK67" s="22"/>
      <c r="NZL67" s="22"/>
      <c r="NZM67" s="22"/>
      <c r="NZN67" s="22"/>
      <c r="NZO67" s="22"/>
      <c r="NZP67" s="22"/>
      <c r="NZQ67" s="22"/>
      <c r="NZR67" s="22"/>
      <c r="NZS67" s="22"/>
      <c r="NZT67" s="22"/>
      <c r="NZU67" s="22"/>
      <c r="NZV67" s="22"/>
      <c r="NZW67" s="22"/>
      <c r="NZX67" s="22"/>
      <c r="NZY67" s="22"/>
      <c r="NZZ67" s="22"/>
      <c r="OAA67" s="22"/>
      <c r="OAB67" s="22"/>
      <c r="OAC67" s="22"/>
      <c r="OAD67" s="22"/>
      <c r="OAE67" s="22"/>
      <c r="OAF67" s="22"/>
      <c r="OAG67" s="22"/>
      <c r="OAH67" s="22"/>
      <c r="OAI67" s="22"/>
      <c r="OAJ67" s="22"/>
      <c r="OAK67" s="22"/>
      <c r="OAL67" s="22"/>
      <c r="OAM67" s="22"/>
      <c r="OAN67" s="22"/>
      <c r="OAO67" s="22"/>
      <c r="OAP67" s="22"/>
      <c r="OAQ67" s="22"/>
      <c r="OAR67" s="22"/>
      <c r="OAS67" s="22"/>
      <c r="OAT67" s="22"/>
      <c r="OAU67" s="22"/>
      <c r="OAV67" s="22"/>
      <c r="OAW67" s="22"/>
      <c r="OAX67" s="22"/>
      <c r="OAY67" s="22"/>
      <c r="OAZ67" s="22"/>
      <c r="OBA67" s="22"/>
      <c r="OBB67" s="22"/>
      <c r="OBC67" s="22"/>
      <c r="OBD67" s="22"/>
      <c r="OBE67" s="22"/>
      <c r="OBF67" s="22"/>
      <c r="OBG67" s="22"/>
      <c r="OBH67" s="22"/>
      <c r="OBI67" s="22"/>
      <c r="OBJ67" s="22"/>
      <c r="OBK67" s="22"/>
      <c r="OBL67" s="22"/>
      <c r="OBM67" s="22"/>
      <c r="OBN67" s="22"/>
      <c r="OBO67" s="22"/>
      <c r="OBP67" s="22"/>
      <c r="OBQ67" s="22"/>
      <c r="OBR67" s="22"/>
      <c r="OBS67" s="22"/>
      <c r="OBT67" s="22"/>
      <c r="OBU67" s="22"/>
      <c r="OBV67" s="22"/>
      <c r="OBW67" s="22"/>
      <c r="OBX67" s="22"/>
      <c r="OBY67" s="22"/>
      <c r="OBZ67" s="22"/>
      <c r="OCA67" s="22"/>
      <c r="OCB67" s="22"/>
      <c r="OCC67" s="22"/>
      <c r="OCD67" s="22"/>
      <c r="OCE67" s="22"/>
      <c r="OCF67" s="22"/>
      <c r="OCG67" s="22"/>
      <c r="OCH67" s="22"/>
      <c r="OCI67" s="22"/>
      <c r="OCJ67" s="22"/>
      <c r="OCK67" s="22"/>
      <c r="OCL67" s="22"/>
      <c r="OCM67" s="22"/>
      <c r="OCN67" s="22"/>
      <c r="OCO67" s="22"/>
      <c r="OCP67" s="22"/>
      <c r="OCQ67" s="22"/>
      <c r="OCR67" s="22"/>
      <c r="OCS67" s="22"/>
      <c r="OCT67" s="22"/>
      <c r="OCU67" s="22"/>
      <c r="OCV67" s="22"/>
      <c r="OCW67" s="22"/>
      <c r="OCX67" s="22"/>
      <c r="OCY67" s="22"/>
      <c r="OCZ67" s="22"/>
      <c r="ODA67" s="22"/>
      <c r="ODB67" s="22"/>
      <c r="ODC67" s="22"/>
      <c r="ODD67" s="22"/>
      <c r="ODE67" s="22"/>
      <c r="ODF67" s="22"/>
      <c r="ODG67" s="22"/>
      <c r="ODH67" s="22"/>
      <c r="ODI67" s="22"/>
      <c r="ODJ67" s="22"/>
      <c r="ODK67" s="22"/>
      <c r="ODL67" s="22"/>
      <c r="ODM67" s="22"/>
      <c r="ODN67" s="22"/>
      <c r="ODO67" s="22"/>
      <c r="ODP67" s="22"/>
      <c r="ODQ67" s="22"/>
      <c r="ODR67" s="22"/>
      <c r="ODS67" s="22"/>
      <c r="ODT67" s="22"/>
      <c r="ODU67" s="22"/>
      <c r="ODV67" s="22"/>
      <c r="ODW67" s="22"/>
      <c r="ODX67" s="22"/>
      <c r="ODY67" s="22"/>
      <c r="ODZ67" s="22"/>
      <c r="OEA67" s="22"/>
      <c r="OEB67" s="22"/>
      <c r="OEC67" s="22"/>
      <c r="OED67" s="22"/>
      <c r="OEE67" s="22"/>
      <c r="OEF67" s="22"/>
      <c r="OEG67" s="22"/>
      <c r="OEH67" s="22"/>
      <c r="OEI67" s="22"/>
      <c r="OEJ67" s="22"/>
      <c r="OEK67" s="22"/>
      <c r="OEL67" s="22"/>
      <c r="OEM67" s="22"/>
      <c r="OEN67" s="22"/>
      <c r="OEO67" s="22"/>
      <c r="OEP67" s="22"/>
      <c r="OEQ67" s="22"/>
      <c r="OER67" s="22"/>
      <c r="OES67" s="22"/>
      <c r="OET67" s="22"/>
      <c r="OEU67" s="22"/>
      <c r="OEV67" s="22"/>
      <c r="OEW67" s="22"/>
      <c r="OEX67" s="22"/>
      <c r="OEY67" s="22"/>
      <c r="OEZ67" s="22"/>
      <c r="OFA67" s="22"/>
      <c r="OFB67" s="22"/>
      <c r="OFC67" s="22"/>
      <c r="OFD67" s="22"/>
      <c r="OFE67" s="22"/>
      <c r="OFF67" s="22"/>
      <c r="OFG67" s="22"/>
      <c r="OFH67" s="22"/>
      <c r="OFI67" s="22"/>
      <c r="OFJ67" s="22"/>
      <c r="OFK67" s="22"/>
      <c r="OFL67" s="22"/>
      <c r="OFM67" s="22"/>
      <c r="OFN67" s="22"/>
      <c r="OFO67" s="22"/>
      <c r="OFP67" s="22"/>
      <c r="OFQ67" s="22"/>
      <c r="OFR67" s="22"/>
      <c r="OFS67" s="22"/>
      <c r="OFT67" s="22"/>
      <c r="OFU67" s="22"/>
      <c r="OFV67" s="22"/>
      <c r="OFW67" s="22"/>
      <c r="OFX67" s="22"/>
      <c r="OFY67" s="22"/>
      <c r="OFZ67" s="22"/>
      <c r="OGA67" s="22"/>
      <c r="OGB67" s="22"/>
      <c r="OGC67" s="22"/>
      <c r="OGD67" s="22"/>
      <c r="OGE67" s="22"/>
      <c r="OGF67" s="22"/>
      <c r="OGG67" s="22"/>
      <c r="OGH67" s="22"/>
      <c r="OGI67" s="22"/>
      <c r="OGJ67" s="22"/>
      <c r="OGK67" s="22"/>
      <c r="OGL67" s="22"/>
      <c r="OGM67" s="22"/>
      <c r="OGN67" s="22"/>
      <c r="OGO67" s="22"/>
      <c r="OGP67" s="22"/>
      <c r="OGQ67" s="22"/>
      <c r="OGR67" s="22"/>
      <c r="OGS67" s="22"/>
      <c r="OGT67" s="22"/>
      <c r="OGU67" s="22"/>
      <c r="OGV67" s="22"/>
      <c r="OGW67" s="22"/>
      <c r="OGX67" s="22"/>
      <c r="OGY67" s="22"/>
      <c r="OGZ67" s="22"/>
      <c r="OHA67" s="22"/>
      <c r="OHB67" s="22"/>
      <c r="OHC67" s="22"/>
      <c r="OHD67" s="22"/>
      <c r="OHE67" s="22"/>
      <c r="OHF67" s="22"/>
      <c r="OHG67" s="22"/>
      <c r="OHH67" s="22"/>
      <c r="OHI67" s="22"/>
      <c r="OHJ67" s="22"/>
      <c r="OHK67" s="22"/>
      <c r="OHL67" s="22"/>
      <c r="OHM67" s="22"/>
      <c r="OHN67" s="22"/>
      <c r="OHO67" s="22"/>
      <c r="OHP67" s="22"/>
      <c r="OHQ67" s="22"/>
      <c r="OHR67" s="22"/>
      <c r="OHS67" s="22"/>
      <c r="OHT67" s="22"/>
      <c r="OHU67" s="22"/>
      <c r="OHV67" s="22"/>
      <c r="OHW67" s="22"/>
      <c r="OHX67" s="22"/>
      <c r="OHY67" s="22"/>
      <c r="OHZ67" s="22"/>
      <c r="OIA67" s="22"/>
      <c r="OIB67" s="22"/>
      <c r="OIC67" s="22"/>
      <c r="OID67" s="22"/>
      <c r="OIE67" s="22"/>
      <c r="OIF67" s="22"/>
      <c r="OIG67" s="22"/>
      <c r="OIH67" s="22"/>
      <c r="OII67" s="22"/>
      <c r="OIJ67" s="22"/>
      <c r="OIK67" s="22"/>
      <c r="OIL67" s="22"/>
      <c r="OIM67" s="22"/>
      <c r="OIN67" s="22"/>
      <c r="OIO67" s="22"/>
      <c r="OIP67" s="22"/>
      <c r="OIQ67" s="22"/>
      <c r="OIR67" s="22"/>
      <c r="OIS67" s="22"/>
      <c r="OIT67" s="22"/>
      <c r="OIU67" s="22"/>
      <c r="OIV67" s="22"/>
      <c r="OIW67" s="22"/>
      <c r="OIX67" s="22"/>
      <c r="OIY67" s="22"/>
      <c r="OIZ67" s="22"/>
      <c r="OJA67" s="22"/>
      <c r="OJB67" s="22"/>
      <c r="OJC67" s="22"/>
      <c r="OJD67" s="22"/>
      <c r="OJE67" s="22"/>
      <c r="OJF67" s="22"/>
      <c r="OJG67" s="22"/>
      <c r="OJH67" s="22"/>
      <c r="OJI67" s="22"/>
      <c r="OJJ67" s="22"/>
      <c r="OJK67" s="22"/>
      <c r="OJL67" s="22"/>
      <c r="OJM67" s="22"/>
      <c r="OJN67" s="22"/>
      <c r="OJO67" s="22"/>
      <c r="OJP67" s="22"/>
      <c r="OJQ67" s="22"/>
      <c r="OJR67" s="22"/>
      <c r="OJS67" s="22"/>
      <c r="OJT67" s="22"/>
      <c r="OJU67" s="22"/>
      <c r="OJV67" s="22"/>
      <c r="OJW67" s="22"/>
      <c r="OJX67" s="22"/>
      <c r="OJY67" s="22"/>
      <c r="OJZ67" s="22"/>
      <c r="OKA67" s="22"/>
      <c r="OKB67" s="22"/>
      <c r="OKC67" s="22"/>
      <c r="OKD67" s="22"/>
      <c r="OKE67" s="22"/>
      <c r="OKF67" s="22"/>
      <c r="OKG67" s="22"/>
      <c r="OKH67" s="22"/>
      <c r="OKI67" s="22"/>
      <c r="OKJ67" s="22"/>
      <c r="OKK67" s="22"/>
      <c r="OKL67" s="22"/>
      <c r="OKM67" s="22"/>
      <c r="OKN67" s="22"/>
      <c r="OKO67" s="22"/>
      <c r="OKP67" s="22"/>
      <c r="OKQ67" s="22"/>
      <c r="OKR67" s="22"/>
      <c r="OKS67" s="22"/>
      <c r="OKT67" s="22"/>
      <c r="OKU67" s="22"/>
      <c r="OKV67" s="22"/>
      <c r="OKW67" s="22"/>
      <c r="OKX67" s="22"/>
      <c r="OKY67" s="22"/>
      <c r="OKZ67" s="22"/>
      <c r="OLA67" s="22"/>
      <c r="OLB67" s="22"/>
      <c r="OLC67" s="22"/>
      <c r="OLD67" s="22"/>
      <c r="OLE67" s="22"/>
      <c r="OLF67" s="22"/>
      <c r="OLG67" s="22"/>
      <c r="OLH67" s="22"/>
      <c r="OLI67" s="22"/>
      <c r="OLJ67" s="22"/>
      <c r="OLK67" s="22"/>
      <c r="OLL67" s="22"/>
      <c r="OLM67" s="22"/>
      <c r="OLN67" s="22"/>
      <c r="OLO67" s="22"/>
      <c r="OLP67" s="22"/>
      <c r="OLQ67" s="22"/>
      <c r="OLR67" s="22"/>
      <c r="OLS67" s="22"/>
      <c r="OLT67" s="22"/>
      <c r="OLU67" s="22"/>
      <c r="OLV67" s="22"/>
      <c r="OLW67" s="22"/>
      <c r="OLX67" s="22"/>
      <c r="OLY67" s="22"/>
      <c r="OLZ67" s="22"/>
      <c r="OMA67" s="22"/>
      <c r="OMB67" s="22"/>
      <c r="OMC67" s="22"/>
      <c r="OMD67" s="22"/>
      <c r="OME67" s="22"/>
      <c r="OMF67" s="22"/>
      <c r="OMG67" s="22"/>
      <c r="OMH67" s="22"/>
      <c r="OMI67" s="22"/>
      <c r="OMJ67" s="22"/>
      <c r="OMK67" s="22"/>
      <c r="OML67" s="22"/>
      <c r="OMM67" s="22"/>
      <c r="OMN67" s="22"/>
      <c r="OMO67" s="22"/>
      <c r="OMP67" s="22"/>
      <c r="OMQ67" s="22"/>
      <c r="OMR67" s="22"/>
      <c r="OMS67" s="22"/>
      <c r="OMT67" s="22"/>
      <c r="OMU67" s="22"/>
      <c r="OMV67" s="22"/>
      <c r="OMW67" s="22"/>
      <c r="OMX67" s="22"/>
      <c r="OMY67" s="22"/>
      <c r="OMZ67" s="22"/>
      <c r="ONA67" s="22"/>
      <c r="ONB67" s="22"/>
      <c r="ONC67" s="22"/>
      <c r="OND67" s="22"/>
      <c r="ONE67" s="22"/>
      <c r="ONF67" s="22"/>
      <c r="ONG67" s="22"/>
      <c r="ONH67" s="22"/>
      <c r="ONI67" s="22"/>
      <c r="ONJ67" s="22"/>
      <c r="ONK67" s="22"/>
      <c r="ONL67" s="22"/>
      <c r="ONM67" s="22"/>
      <c r="ONN67" s="22"/>
      <c r="ONO67" s="22"/>
      <c r="ONP67" s="22"/>
      <c r="ONQ67" s="22"/>
      <c r="ONR67" s="22"/>
      <c r="ONS67" s="22"/>
      <c r="ONT67" s="22"/>
      <c r="ONU67" s="22"/>
      <c r="ONV67" s="22"/>
      <c r="ONW67" s="22"/>
      <c r="ONX67" s="22"/>
      <c r="ONY67" s="22"/>
      <c r="ONZ67" s="22"/>
      <c r="OOA67" s="22"/>
      <c r="OOB67" s="22"/>
      <c r="OOC67" s="22"/>
      <c r="OOD67" s="22"/>
      <c r="OOE67" s="22"/>
      <c r="OOF67" s="22"/>
      <c r="OOG67" s="22"/>
      <c r="OOH67" s="22"/>
      <c r="OOI67" s="22"/>
      <c r="OOJ67" s="22"/>
      <c r="OOK67" s="22"/>
      <c r="OOL67" s="22"/>
      <c r="OOM67" s="22"/>
      <c r="OON67" s="22"/>
      <c r="OOO67" s="22"/>
      <c r="OOP67" s="22"/>
      <c r="OOQ67" s="22"/>
      <c r="OOR67" s="22"/>
      <c r="OOS67" s="22"/>
      <c r="OOT67" s="22"/>
      <c r="OOU67" s="22"/>
      <c r="OOV67" s="22"/>
      <c r="OOW67" s="22"/>
      <c r="OOX67" s="22"/>
      <c r="OOY67" s="22"/>
      <c r="OOZ67" s="22"/>
      <c r="OPA67" s="22"/>
      <c r="OPB67" s="22"/>
      <c r="OPC67" s="22"/>
      <c r="OPD67" s="22"/>
      <c r="OPE67" s="22"/>
      <c r="OPF67" s="22"/>
      <c r="OPG67" s="22"/>
      <c r="OPH67" s="22"/>
      <c r="OPI67" s="22"/>
      <c r="OPJ67" s="22"/>
      <c r="OPK67" s="22"/>
      <c r="OPL67" s="22"/>
      <c r="OPM67" s="22"/>
      <c r="OPN67" s="22"/>
      <c r="OPO67" s="22"/>
      <c r="OPP67" s="22"/>
      <c r="OPQ67" s="22"/>
      <c r="OPR67" s="22"/>
      <c r="OPS67" s="22"/>
      <c r="OPT67" s="22"/>
      <c r="OPU67" s="22"/>
      <c r="OPV67" s="22"/>
      <c r="OPW67" s="22"/>
      <c r="OPX67" s="22"/>
      <c r="OPY67" s="22"/>
      <c r="OPZ67" s="22"/>
      <c r="OQA67" s="22"/>
      <c r="OQB67" s="22"/>
      <c r="OQC67" s="22"/>
      <c r="OQD67" s="22"/>
      <c r="OQE67" s="22"/>
      <c r="OQF67" s="22"/>
      <c r="OQG67" s="22"/>
      <c r="OQH67" s="22"/>
      <c r="OQI67" s="22"/>
      <c r="OQJ67" s="22"/>
      <c r="OQK67" s="22"/>
      <c r="OQL67" s="22"/>
      <c r="OQM67" s="22"/>
      <c r="OQN67" s="22"/>
      <c r="OQO67" s="22"/>
      <c r="OQP67" s="22"/>
      <c r="OQQ67" s="22"/>
      <c r="OQR67" s="22"/>
      <c r="OQS67" s="22"/>
      <c r="OQT67" s="22"/>
      <c r="OQU67" s="22"/>
      <c r="OQV67" s="22"/>
      <c r="OQW67" s="22"/>
      <c r="OQX67" s="22"/>
      <c r="OQY67" s="22"/>
      <c r="OQZ67" s="22"/>
      <c r="ORA67" s="22"/>
      <c r="ORB67" s="22"/>
      <c r="ORC67" s="22"/>
      <c r="ORD67" s="22"/>
      <c r="ORE67" s="22"/>
      <c r="ORF67" s="22"/>
      <c r="ORG67" s="22"/>
      <c r="ORH67" s="22"/>
      <c r="ORI67" s="22"/>
      <c r="ORJ67" s="22"/>
      <c r="ORK67" s="22"/>
      <c r="ORL67" s="22"/>
      <c r="ORM67" s="22"/>
      <c r="ORN67" s="22"/>
      <c r="ORO67" s="22"/>
      <c r="ORP67" s="22"/>
      <c r="ORQ67" s="22"/>
      <c r="ORR67" s="22"/>
      <c r="ORS67" s="22"/>
      <c r="ORT67" s="22"/>
      <c r="ORU67" s="22"/>
      <c r="ORV67" s="22"/>
      <c r="ORW67" s="22"/>
      <c r="ORX67" s="22"/>
      <c r="ORY67" s="22"/>
      <c r="ORZ67" s="22"/>
      <c r="OSA67" s="22"/>
      <c r="OSB67" s="22"/>
      <c r="OSC67" s="22"/>
      <c r="OSD67" s="22"/>
      <c r="OSE67" s="22"/>
      <c r="OSF67" s="22"/>
      <c r="OSG67" s="22"/>
      <c r="OSH67" s="22"/>
      <c r="OSI67" s="22"/>
      <c r="OSJ67" s="22"/>
      <c r="OSK67" s="22"/>
      <c r="OSL67" s="22"/>
      <c r="OSM67" s="22"/>
      <c r="OSN67" s="22"/>
      <c r="OSO67" s="22"/>
      <c r="OSP67" s="22"/>
      <c r="OSQ67" s="22"/>
      <c r="OSR67" s="22"/>
      <c r="OSS67" s="22"/>
      <c r="OST67" s="22"/>
      <c r="OSU67" s="22"/>
      <c r="OSV67" s="22"/>
      <c r="OSW67" s="22"/>
      <c r="OSX67" s="22"/>
      <c r="OSY67" s="22"/>
      <c r="OSZ67" s="22"/>
      <c r="OTA67" s="22"/>
      <c r="OTB67" s="22"/>
      <c r="OTC67" s="22"/>
      <c r="OTD67" s="22"/>
      <c r="OTE67" s="22"/>
      <c r="OTF67" s="22"/>
      <c r="OTG67" s="22"/>
      <c r="OTH67" s="22"/>
      <c r="OTI67" s="22"/>
      <c r="OTJ67" s="22"/>
      <c r="OTK67" s="22"/>
      <c r="OTL67" s="22"/>
      <c r="OTM67" s="22"/>
      <c r="OTN67" s="22"/>
      <c r="OTO67" s="22"/>
      <c r="OTP67" s="22"/>
      <c r="OTQ67" s="22"/>
      <c r="OTR67" s="22"/>
      <c r="OTS67" s="22"/>
      <c r="OTT67" s="22"/>
      <c r="OTU67" s="22"/>
      <c r="OTV67" s="22"/>
      <c r="OTW67" s="22"/>
      <c r="OTX67" s="22"/>
      <c r="OTY67" s="22"/>
      <c r="OTZ67" s="22"/>
      <c r="OUA67" s="22"/>
      <c r="OUB67" s="22"/>
      <c r="OUC67" s="22"/>
      <c r="OUD67" s="22"/>
      <c r="OUE67" s="22"/>
      <c r="OUF67" s="22"/>
      <c r="OUG67" s="22"/>
      <c r="OUH67" s="22"/>
      <c r="OUI67" s="22"/>
      <c r="OUJ67" s="22"/>
      <c r="OUK67" s="22"/>
      <c r="OUL67" s="22"/>
      <c r="OUM67" s="22"/>
      <c r="OUN67" s="22"/>
      <c r="OUO67" s="22"/>
      <c r="OUP67" s="22"/>
      <c r="OUQ67" s="22"/>
      <c r="OUR67" s="22"/>
      <c r="OUS67" s="22"/>
      <c r="OUT67" s="22"/>
      <c r="OUU67" s="22"/>
      <c r="OUV67" s="22"/>
      <c r="OUW67" s="22"/>
      <c r="OUX67" s="22"/>
      <c r="OUY67" s="22"/>
      <c r="OUZ67" s="22"/>
      <c r="OVA67" s="22"/>
      <c r="OVB67" s="22"/>
      <c r="OVC67" s="22"/>
      <c r="OVD67" s="22"/>
      <c r="OVE67" s="22"/>
      <c r="OVF67" s="22"/>
      <c r="OVG67" s="22"/>
      <c r="OVH67" s="22"/>
      <c r="OVI67" s="22"/>
      <c r="OVJ67" s="22"/>
      <c r="OVK67" s="22"/>
      <c r="OVL67" s="22"/>
      <c r="OVM67" s="22"/>
      <c r="OVN67" s="22"/>
      <c r="OVO67" s="22"/>
      <c r="OVP67" s="22"/>
      <c r="OVQ67" s="22"/>
      <c r="OVR67" s="22"/>
      <c r="OVS67" s="22"/>
      <c r="OVT67" s="22"/>
      <c r="OVU67" s="22"/>
      <c r="OVV67" s="22"/>
      <c r="OVW67" s="22"/>
      <c r="OVX67" s="22"/>
      <c r="OVY67" s="22"/>
      <c r="OVZ67" s="22"/>
      <c r="OWA67" s="22"/>
      <c r="OWB67" s="22"/>
      <c r="OWC67" s="22"/>
      <c r="OWD67" s="22"/>
      <c r="OWE67" s="22"/>
      <c r="OWF67" s="22"/>
      <c r="OWG67" s="22"/>
      <c r="OWH67" s="22"/>
      <c r="OWI67" s="22"/>
      <c r="OWJ67" s="22"/>
      <c r="OWK67" s="22"/>
      <c r="OWL67" s="22"/>
      <c r="OWM67" s="22"/>
      <c r="OWN67" s="22"/>
      <c r="OWO67" s="22"/>
      <c r="OWP67" s="22"/>
      <c r="OWQ67" s="22"/>
      <c r="OWR67" s="22"/>
      <c r="OWS67" s="22"/>
      <c r="OWT67" s="22"/>
      <c r="OWU67" s="22"/>
      <c r="OWV67" s="22"/>
      <c r="OWW67" s="22"/>
      <c r="OWX67" s="22"/>
      <c r="OWY67" s="22"/>
      <c r="OWZ67" s="22"/>
      <c r="OXA67" s="22"/>
      <c r="OXB67" s="22"/>
      <c r="OXC67" s="22"/>
      <c r="OXD67" s="22"/>
      <c r="OXE67" s="22"/>
      <c r="OXF67" s="22"/>
      <c r="OXG67" s="22"/>
      <c r="OXH67" s="22"/>
      <c r="OXI67" s="22"/>
      <c r="OXJ67" s="22"/>
      <c r="OXK67" s="22"/>
      <c r="OXL67" s="22"/>
      <c r="OXM67" s="22"/>
      <c r="OXN67" s="22"/>
      <c r="OXO67" s="22"/>
      <c r="OXP67" s="22"/>
      <c r="OXQ67" s="22"/>
      <c r="OXR67" s="22"/>
      <c r="OXS67" s="22"/>
      <c r="OXT67" s="22"/>
      <c r="OXU67" s="22"/>
      <c r="OXV67" s="22"/>
      <c r="OXW67" s="22"/>
      <c r="OXX67" s="22"/>
      <c r="OXY67" s="22"/>
      <c r="OXZ67" s="22"/>
      <c r="OYA67" s="22"/>
      <c r="OYB67" s="22"/>
      <c r="OYC67" s="22"/>
      <c r="OYD67" s="22"/>
      <c r="OYE67" s="22"/>
      <c r="OYF67" s="22"/>
      <c r="OYG67" s="22"/>
      <c r="OYH67" s="22"/>
      <c r="OYI67" s="22"/>
      <c r="OYJ67" s="22"/>
      <c r="OYK67" s="22"/>
      <c r="OYL67" s="22"/>
      <c r="OYM67" s="22"/>
      <c r="OYN67" s="22"/>
      <c r="OYO67" s="22"/>
      <c r="OYP67" s="22"/>
      <c r="OYQ67" s="22"/>
      <c r="OYR67" s="22"/>
      <c r="OYS67" s="22"/>
      <c r="OYT67" s="22"/>
      <c r="OYU67" s="22"/>
      <c r="OYV67" s="22"/>
      <c r="OYW67" s="22"/>
      <c r="OYX67" s="22"/>
      <c r="OYY67" s="22"/>
      <c r="OYZ67" s="22"/>
      <c r="OZA67" s="22"/>
      <c r="OZB67" s="22"/>
      <c r="OZC67" s="22"/>
      <c r="OZD67" s="22"/>
      <c r="OZE67" s="22"/>
      <c r="OZF67" s="22"/>
      <c r="OZG67" s="22"/>
      <c r="OZH67" s="22"/>
      <c r="OZI67" s="22"/>
      <c r="OZJ67" s="22"/>
      <c r="OZK67" s="22"/>
      <c r="OZL67" s="22"/>
      <c r="OZM67" s="22"/>
      <c r="OZN67" s="22"/>
      <c r="OZO67" s="22"/>
      <c r="OZP67" s="22"/>
      <c r="OZQ67" s="22"/>
      <c r="OZR67" s="22"/>
      <c r="OZS67" s="22"/>
      <c r="OZT67" s="22"/>
      <c r="OZU67" s="22"/>
      <c r="OZV67" s="22"/>
      <c r="OZW67" s="22"/>
      <c r="OZX67" s="22"/>
      <c r="OZY67" s="22"/>
      <c r="OZZ67" s="22"/>
      <c r="PAA67" s="22"/>
      <c r="PAB67" s="22"/>
      <c r="PAC67" s="22"/>
      <c r="PAD67" s="22"/>
      <c r="PAE67" s="22"/>
      <c r="PAF67" s="22"/>
      <c r="PAG67" s="22"/>
      <c r="PAH67" s="22"/>
      <c r="PAI67" s="22"/>
      <c r="PAJ67" s="22"/>
      <c r="PAK67" s="22"/>
      <c r="PAL67" s="22"/>
      <c r="PAM67" s="22"/>
      <c r="PAN67" s="22"/>
      <c r="PAO67" s="22"/>
      <c r="PAP67" s="22"/>
      <c r="PAQ67" s="22"/>
      <c r="PAR67" s="22"/>
      <c r="PAS67" s="22"/>
      <c r="PAT67" s="22"/>
      <c r="PAU67" s="22"/>
      <c r="PAV67" s="22"/>
      <c r="PAW67" s="22"/>
      <c r="PAX67" s="22"/>
      <c r="PAY67" s="22"/>
      <c r="PAZ67" s="22"/>
      <c r="PBA67" s="22"/>
      <c r="PBB67" s="22"/>
      <c r="PBC67" s="22"/>
      <c r="PBD67" s="22"/>
      <c r="PBE67" s="22"/>
      <c r="PBF67" s="22"/>
      <c r="PBG67" s="22"/>
      <c r="PBH67" s="22"/>
      <c r="PBI67" s="22"/>
      <c r="PBJ67" s="22"/>
      <c r="PBK67" s="22"/>
      <c r="PBL67" s="22"/>
      <c r="PBM67" s="22"/>
      <c r="PBN67" s="22"/>
      <c r="PBO67" s="22"/>
      <c r="PBP67" s="22"/>
      <c r="PBQ67" s="22"/>
      <c r="PBR67" s="22"/>
      <c r="PBS67" s="22"/>
      <c r="PBT67" s="22"/>
      <c r="PBU67" s="22"/>
      <c r="PBV67" s="22"/>
      <c r="PBW67" s="22"/>
      <c r="PBX67" s="22"/>
      <c r="PBY67" s="22"/>
      <c r="PBZ67" s="22"/>
      <c r="PCA67" s="22"/>
      <c r="PCB67" s="22"/>
      <c r="PCC67" s="22"/>
      <c r="PCD67" s="22"/>
      <c r="PCE67" s="22"/>
      <c r="PCF67" s="22"/>
      <c r="PCG67" s="22"/>
      <c r="PCH67" s="22"/>
      <c r="PCI67" s="22"/>
      <c r="PCJ67" s="22"/>
      <c r="PCK67" s="22"/>
      <c r="PCL67" s="22"/>
      <c r="PCM67" s="22"/>
      <c r="PCN67" s="22"/>
      <c r="PCO67" s="22"/>
      <c r="PCP67" s="22"/>
      <c r="PCQ67" s="22"/>
      <c r="PCR67" s="22"/>
      <c r="PCS67" s="22"/>
      <c r="PCT67" s="22"/>
      <c r="PCU67" s="22"/>
      <c r="PCV67" s="22"/>
      <c r="PCW67" s="22"/>
      <c r="PCX67" s="22"/>
      <c r="PCY67" s="22"/>
      <c r="PCZ67" s="22"/>
      <c r="PDA67" s="22"/>
      <c r="PDB67" s="22"/>
      <c r="PDC67" s="22"/>
      <c r="PDD67" s="22"/>
      <c r="PDE67" s="22"/>
      <c r="PDF67" s="22"/>
      <c r="PDG67" s="22"/>
      <c r="PDH67" s="22"/>
      <c r="PDI67" s="22"/>
      <c r="PDJ67" s="22"/>
      <c r="PDK67" s="22"/>
      <c r="PDL67" s="22"/>
      <c r="PDM67" s="22"/>
      <c r="PDN67" s="22"/>
      <c r="PDO67" s="22"/>
      <c r="PDP67" s="22"/>
      <c r="PDQ67" s="22"/>
      <c r="PDR67" s="22"/>
      <c r="PDS67" s="22"/>
      <c r="PDT67" s="22"/>
      <c r="PDU67" s="22"/>
      <c r="PDV67" s="22"/>
      <c r="PDW67" s="22"/>
      <c r="PDX67" s="22"/>
      <c r="PDY67" s="22"/>
      <c r="PDZ67" s="22"/>
      <c r="PEA67" s="22"/>
      <c r="PEB67" s="22"/>
      <c r="PEC67" s="22"/>
      <c r="PED67" s="22"/>
      <c r="PEE67" s="22"/>
      <c r="PEF67" s="22"/>
      <c r="PEG67" s="22"/>
      <c r="PEH67" s="22"/>
      <c r="PEI67" s="22"/>
      <c r="PEJ67" s="22"/>
      <c r="PEK67" s="22"/>
      <c r="PEL67" s="22"/>
      <c r="PEM67" s="22"/>
      <c r="PEN67" s="22"/>
      <c r="PEO67" s="22"/>
      <c r="PEP67" s="22"/>
      <c r="PEQ67" s="22"/>
      <c r="PER67" s="22"/>
      <c r="PES67" s="22"/>
      <c r="PET67" s="22"/>
      <c r="PEU67" s="22"/>
      <c r="PEV67" s="22"/>
      <c r="PEW67" s="22"/>
      <c r="PEX67" s="22"/>
      <c r="PEY67" s="22"/>
      <c r="PEZ67" s="22"/>
      <c r="PFA67" s="22"/>
      <c r="PFB67" s="22"/>
      <c r="PFC67" s="22"/>
      <c r="PFD67" s="22"/>
      <c r="PFE67" s="22"/>
      <c r="PFF67" s="22"/>
      <c r="PFG67" s="22"/>
      <c r="PFH67" s="22"/>
      <c r="PFI67" s="22"/>
      <c r="PFJ67" s="22"/>
      <c r="PFK67" s="22"/>
      <c r="PFL67" s="22"/>
      <c r="PFM67" s="22"/>
      <c r="PFN67" s="22"/>
      <c r="PFO67" s="22"/>
      <c r="PFP67" s="22"/>
      <c r="PFQ67" s="22"/>
      <c r="PFR67" s="22"/>
      <c r="PFS67" s="22"/>
      <c r="PFT67" s="22"/>
      <c r="PFU67" s="22"/>
      <c r="PFV67" s="22"/>
      <c r="PFW67" s="22"/>
      <c r="PFX67" s="22"/>
      <c r="PFY67" s="22"/>
      <c r="PFZ67" s="22"/>
      <c r="PGA67" s="22"/>
      <c r="PGB67" s="22"/>
      <c r="PGC67" s="22"/>
      <c r="PGD67" s="22"/>
      <c r="PGE67" s="22"/>
      <c r="PGF67" s="22"/>
      <c r="PGG67" s="22"/>
      <c r="PGH67" s="22"/>
      <c r="PGI67" s="22"/>
      <c r="PGJ67" s="22"/>
      <c r="PGK67" s="22"/>
      <c r="PGL67" s="22"/>
      <c r="PGM67" s="22"/>
      <c r="PGN67" s="22"/>
      <c r="PGO67" s="22"/>
      <c r="PGP67" s="22"/>
      <c r="PGQ67" s="22"/>
      <c r="PGR67" s="22"/>
      <c r="PGS67" s="22"/>
      <c r="PGT67" s="22"/>
      <c r="PGU67" s="22"/>
      <c r="PGV67" s="22"/>
      <c r="PGW67" s="22"/>
      <c r="PGX67" s="22"/>
      <c r="PGY67" s="22"/>
      <c r="PGZ67" s="22"/>
      <c r="PHA67" s="22"/>
      <c r="PHB67" s="22"/>
      <c r="PHC67" s="22"/>
      <c r="PHD67" s="22"/>
      <c r="PHE67" s="22"/>
      <c r="PHF67" s="22"/>
      <c r="PHG67" s="22"/>
      <c r="PHH67" s="22"/>
      <c r="PHI67" s="22"/>
      <c r="PHJ67" s="22"/>
      <c r="PHK67" s="22"/>
      <c r="PHL67" s="22"/>
      <c r="PHM67" s="22"/>
      <c r="PHN67" s="22"/>
      <c r="PHO67" s="22"/>
      <c r="PHP67" s="22"/>
      <c r="PHQ67" s="22"/>
      <c r="PHR67" s="22"/>
      <c r="PHS67" s="22"/>
      <c r="PHT67" s="22"/>
      <c r="PHU67" s="22"/>
      <c r="PHV67" s="22"/>
      <c r="PHW67" s="22"/>
      <c r="PHX67" s="22"/>
      <c r="PHY67" s="22"/>
      <c r="PHZ67" s="22"/>
      <c r="PIA67" s="22"/>
      <c r="PIB67" s="22"/>
      <c r="PIC67" s="22"/>
      <c r="PID67" s="22"/>
      <c r="PIE67" s="22"/>
      <c r="PIF67" s="22"/>
      <c r="PIG67" s="22"/>
      <c r="PIH67" s="22"/>
      <c r="PII67" s="22"/>
      <c r="PIJ67" s="22"/>
      <c r="PIK67" s="22"/>
      <c r="PIL67" s="22"/>
      <c r="PIM67" s="22"/>
      <c r="PIN67" s="22"/>
      <c r="PIO67" s="22"/>
      <c r="PIP67" s="22"/>
      <c r="PIQ67" s="22"/>
      <c r="PIR67" s="22"/>
      <c r="PIS67" s="22"/>
      <c r="PIT67" s="22"/>
      <c r="PIU67" s="22"/>
      <c r="PIV67" s="22"/>
      <c r="PIW67" s="22"/>
      <c r="PIX67" s="22"/>
      <c r="PIY67" s="22"/>
      <c r="PIZ67" s="22"/>
      <c r="PJA67" s="22"/>
      <c r="PJB67" s="22"/>
      <c r="PJC67" s="22"/>
      <c r="PJD67" s="22"/>
      <c r="PJE67" s="22"/>
      <c r="PJF67" s="22"/>
      <c r="PJG67" s="22"/>
      <c r="PJH67" s="22"/>
      <c r="PJI67" s="22"/>
      <c r="PJJ67" s="22"/>
      <c r="PJK67" s="22"/>
      <c r="PJL67" s="22"/>
      <c r="PJM67" s="22"/>
      <c r="PJN67" s="22"/>
      <c r="PJO67" s="22"/>
      <c r="PJP67" s="22"/>
      <c r="PJQ67" s="22"/>
      <c r="PJR67" s="22"/>
      <c r="PJS67" s="22"/>
      <c r="PJT67" s="22"/>
      <c r="PJU67" s="22"/>
      <c r="PJV67" s="22"/>
      <c r="PJW67" s="22"/>
      <c r="PJX67" s="22"/>
      <c r="PJY67" s="22"/>
      <c r="PJZ67" s="22"/>
      <c r="PKA67" s="22"/>
      <c r="PKB67" s="22"/>
      <c r="PKC67" s="22"/>
      <c r="PKD67" s="22"/>
      <c r="PKE67" s="22"/>
      <c r="PKF67" s="22"/>
      <c r="PKG67" s="22"/>
      <c r="PKH67" s="22"/>
      <c r="PKI67" s="22"/>
      <c r="PKJ67" s="22"/>
      <c r="PKK67" s="22"/>
      <c r="PKL67" s="22"/>
      <c r="PKM67" s="22"/>
      <c r="PKN67" s="22"/>
      <c r="PKO67" s="22"/>
      <c r="PKP67" s="22"/>
      <c r="PKQ67" s="22"/>
      <c r="PKR67" s="22"/>
      <c r="PKS67" s="22"/>
      <c r="PKT67" s="22"/>
      <c r="PKU67" s="22"/>
      <c r="PKV67" s="22"/>
      <c r="PKW67" s="22"/>
      <c r="PKX67" s="22"/>
      <c r="PKY67" s="22"/>
      <c r="PKZ67" s="22"/>
      <c r="PLA67" s="22"/>
      <c r="PLB67" s="22"/>
      <c r="PLC67" s="22"/>
      <c r="PLD67" s="22"/>
      <c r="PLE67" s="22"/>
      <c r="PLF67" s="22"/>
      <c r="PLG67" s="22"/>
      <c r="PLH67" s="22"/>
      <c r="PLI67" s="22"/>
      <c r="PLJ67" s="22"/>
      <c r="PLK67" s="22"/>
      <c r="PLL67" s="22"/>
      <c r="PLM67" s="22"/>
      <c r="PLN67" s="22"/>
      <c r="PLO67" s="22"/>
      <c r="PLP67" s="22"/>
      <c r="PLQ67" s="22"/>
      <c r="PLR67" s="22"/>
      <c r="PLS67" s="22"/>
      <c r="PLT67" s="22"/>
      <c r="PLU67" s="22"/>
      <c r="PLV67" s="22"/>
      <c r="PLW67" s="22"/>
      <c r="PLX67" s="22"/>
      <c r="PLY67" s="22"/>
      <c r="PLZ67" s="22"/>
      <c r="PMA67" s="22"/>
      <c r="PMB67" s="22"/>
      <c r="PMC67" s="22"/>
      <c r="PMD67" s="22"/>
      <c r="PME67" s="22"/>
      <c r="PMF67" s="22"/>
      <c r="PMG67" s="22"/>
      <c r="PMH67" s="22"/>
      <c r="PMI67" s="22"/>
      <c r="PMJ67" s="22"/>
      <c r="PMK67" s="22"/>
      <c r="PML67" s="22"/>
      <c r="PMM67" s="22"/>
      <c r="PMN67" s="22"/>
      <c r="PMO67" s="22"/>
      <c r="PMP67" s="22"/>
      <c r="PMQ67" s="22"/>
      <c r="PMR67" s="22"/>
      <c r="PMS67" s="22"/>
      <c r="PMT67" s="22"/>
      <c r="PMU67" s="22"/>
      <c r="PMV67" s="22"/>
      <c r="PMW67" s="22"/>
      <c r="PMX67" s="22"/>
      <c r="PMY67" s="22"/>
      <c r="PMZ67" s="22"/>
      <c r="PNA67" s="22"/>
      <c r="PNB67" s="22"/>
      <c r="PNC67" s="22"/>
      <c r="PND67" s="22"/>
      <c r="PNE67" s="22"/>
      <c r="PNF67" s="22"/>
      <c r="PNG67" s="22"/>
      <c r="PNH67" s="22"/>
      <c r="PNI67" s="22"/>
      <c r="PNJ67" s="22"/>
      <c r="PNK67" s="22"/>
      <c r="PNL67" s="22"/>
      <c r="PNM67" s="22"/>
      <c r="PNN67" s="22"/>
      <c r="PNO67" s="22"/>
      <c r="PNP67" s="22"/>
      <c r="PNQ67" s="22"/>
      <c r="PNR67" s="22"/>
      <c r="PNS67" s="22"/>
      <c r="PNT67" s="22"/>
      <c r="PNU67" s="22"/>
      <c r="PNV67" s="22"/>
      <c r="PNW67" s="22"/>
      <c r="PNX67" s="22"/>
      <c r="PNY67" s="22"/>
      <c r="PNZ67" s="22"/>
      <c r="POA67" s="22"/>
      <c r="POB67" s="22"/>
      <c r="POC67" s="22"/>
      <c r="POD67" s="22"/>
      <c r="POE67" s="22"/>
      <c r="POF67" s="22"/>
      <c r="POG67" s="22"/>
      <c r="POH67" s="22"/>
      <c r="POI67" s="22"/>
      <c r="POJ67" s="22"/>
      <c r="POK67" s="22"/>
      <c r="POL67" s="22"/>
      <c r="POM67" s="22"/>
      <c r="PON67" s="22"/>
      <c r="POO67" s="22"/>
      <c r="POP67" s="22"/>
      <c r="POQ67" s="22"/>
      <c r="POR67" s="22"/>
      <c r="POS67" s="22"/>
      <c r="POT67" s="22"/>
      <c r="POU67" s="22"/>
      <c r="POV67" s="22"/>
      <c r="POW67" s="22"/>
      <c r="POX67" s="22"/>
      <c r="POY67" s="22"/>
      <c r="POZ67" s="22"/>
      <c r="PPA67" s="22"/>
      <c r="PPB67" s="22"/>
      <c r="PPC67" s="22"/>
      <c r="PPD67" s="22"/>
      <c r="PPE67" s="22"/>
      <c r="PPF67" s="22"/>
      <c r="PPG67" s="22"/>
      <c r="PPH67" s="22"/>
      <c r="PPI67" s="22"/>
      <c r="PPJ67" s="22"/>
      <c r="PPK67" s="22"/>
      <c r="PPL67" s="22"/>
      <c r="PPM67" s="22"/>
      <c r="PPN67" s="22"/>
      <c r="PPO67" s="22"/>
      <c r="PPP67" s="22"/>
      <c r="PPQ67" s="22"/>
      <c r="PPR67" s="22"/>
      <c r="PPS67" s="22"/>
      <c r="PPT67" s="22"/>
      <c r="PPU67" s="22"/>
      <c r="PPV67" s="22"/>
      <c r="PPW67" s="22"/>
      <c r="PPX67" s="22"/>
      <c r="PPY67" s="22"/>
      <c r="PPZ67" s="22"/>
      <c r="PQA67" s="22"/>
      <c r="PQB67" s="22"/>
      <c r="PQC67" s="22"/>
      <c r="PQD67" s="22"/>
      <c r="PQE67" s="22"/>
      <c r="PQF67" s="22"/>
      <c r="PQG67" s="22"/>
      <c r="PQH67" s="22"/>
      <c r="PQI67" s="22"/>
      <c r="PQJ67" s="22"/>
      <c r="PQK67" s="22"/>
      <c r="PQL67" s="22"/>
      <c r="PQM67" s="22"/>
      <c r="PQN67" s="22"/>
      <c r="PQO67" s="22"/>
      <c r="PQP67" s="22"/>
      <c r="PQQ67" s="22"/>
      <c r="PQR67" s="22"/>
      <c r="PQS67" s="22"/>
      <c r="PQT67" s="22"/>
      <c r="PQU67" s="22"/>
      <c r="PQV67" s="22"/>
      <c r="PQW67" s="22"/>
      <c r="PQX67" s="22"/>
      <c r="PQY67" s="22"/>
      <c r="PQZ67" s="22"/>
      <c r="PRA67" s="22"/>
      <c r="PRB67" s="22"/>
      <c r="PRC67" s="22"/>
      <c r="PRD67" s="22"/>
      <c r="PRE67" s="22"/>
      <c r="PRF67" s="22"/>
      <c r="PRG67" s="22"/>
      <c r="PRH67" s="22"/>
      <c r="PRI67" s="22"/>
      <c r="PRJ67" s="22"/>
      <c r="PRK67" s="22"/>
      <c r="PRL67" s="22"/>
      <c r="PRM67" s="22"/>
      <c r="PRN67" s="22"/>
      <c r="PRO67" s="22"/>
      <c r="PRP67" s="22"/>
      <c r="PRQ67" s="22"/>
      <c r="PRR67" s="22"/>
      <c r="PRS67" s="22"/>
      <c r="PRT67" s="22"/>
      <c r="PRU67" s="22"/>
      <c r="PRV67" s="22"/>
      <c r="PRW67" s="22"/>
      <c r="PRX67" s="22"/>
      <c r="PRY67" s="22"/>
      <c r="PRZ67" s="22"/>
      <c r="PSA67" s="22"/>
      <c r="PSB67" s="22"/>
      <c r="PSC67" s="22"/>
      <c r="PSD67" s="22"/>
      <c r="PSE67" s="22"/>
      <c r="PSF67" s="22"/>
      <c r="PSG67" s="22"/>
      <c r="PSH67" s="22"/>
      <c r="PSI67" s="22"/>
      <c r="PSJ67" s="22"/>
      <c r="PSK67" s="22"/>
      <c r="PSL67" s="22"/>
      <c r="PSM67" s="22"/>
      <c r="PSN67" s="22"/>
      <c r="PSO67" s="22"/>
      <c r="PSP67" s="22"/>
      <c r="PSQ67" s="22"/>
      <c r="PSR67" s="22"/>
      <c r="PSS67" s="22"/>
      <c r="PST67" s="22"/>
      <c r="PSU67" s="22"/>
      <c r="PSV67" s="22"/>
      <c r="PSW67" s="22"/>
      <c r="PSX67" s="22"/>
      <c r="PSY67" s="22"/>
      <c r="PSZ67" s="22"/>
      <c r="PTA67" s="22"/>
      <c r="PTB67" s="22"/>
      <c r="PTC67" s="22"/>
      <c r="PTD67" s="22"/>
      <c r="PTE67" s="22"/>
      <c r="PTF67" s="22"/>
      <c r="PTG67" s="22"/>
      <c r="PTH67" s="22"/>
      <c r="PTI67" s="22"/>
      <c r="PTJ67" s="22"/>
      <c r="PTK67" s="22"/>
      <c r="PTL67" s="22"/>
      <c r="PTM67" s="22"/>
      <c r="PTN67" s="22"/>
      <c r="PTO67" s="22"/>
      <c r="PTP67" s="22"/>
      <c r="PTQ67" s="22"/>
      <c r="PTR67" s="22"/>
      <c r="PTS67" s="22"/>
      <c r="PTT67" s="22"/>
      <c r="PTU67" s="22"/>
      <c r="PTV67" s="22"/>
      <c r="PTW67" s="22"/>
      <c r="PTX67" s="22"/>
      <c r="PTY67" s="22"/>
      <c r="PTZ67" s="22"/>
      <c r="PUA67" s="22"/>
      <c r="PUB67" s="22"/>
      <c r="PUC67" s="22"/>
      <c r="PUD67" s="22"/>
      <c r="PUE67" s="22"/>
      <c r="PUF67" s="22"/>
      <c r="PUG67" s="22"/>
      <c r="PUH67" s="22"/>
      <c r="PUI67" s="22"/>
      <c r="PUJ67" s="22"/>
      <c r="PUK67" s="22"/>
      <c r="PUL67" s="22"/>
      <c r="PUM67" s="22"/>
      <c r="PUN67" s="22"/>
      <c r="PUO67" s="22"/>
      <c r="PUP67" s="22"/>
      <c r="PUQ67" s="22"/>
      <c r="PUR67" s="22"/>
      <c r="PUS67" s="22"/>
      <c r="PUT67" s="22"/>
      <c r="PUU67" s="22"/>
      <c r="PUV67" s="22"/>
      <c r="PUW67" s="22"/>
      <c r="PUX67" s="22"/>
      <c r="PUY67" s="22"/>
      <c r="PUZ67" s="22"/>
      <c r="PVA67" s="22"/>
      <c r="PVB67" s="22"/>
      <c r="PVC67" s="22"/>
      <c r="PVD67" s="22"/>
      <c r="PVE67" s="22"/>
      <c r="PVF67" s="22"/>
      <c r="PVG67" s="22"/>
      <c r="PVH67" s="22"/>
      <c r="PVI67" s="22"/>
      <c r="PVJ67" s="22"/>
      <c r="PVK67" s="22"/>
      <c r="PVL67" s="22"/>
      <c r="PVM67" s="22"/>
      <c r="PVN67" s="22"/>
      <c r="PVO67" s="22"/>
      <c r="PVP67" s="22"/>
      <c r="PVQ67" s="22"/>
      <c r="PVR67" s="22"/>
      <c r="PVS67" s="22"/>
      <c r="PVT67" s="22"/>
      <c r="PVU67" s="22"/>
      <c r="PVV67" s="22"/>
      <c r="PVW67" s="22"/>
      <c r="PVX67" s="22"/>
      <c r="PVY67" s="22"/>
      <c r="PVZ67" s="22"/>
      <c r="PWA67" s="22"/>
      <c r="PWB67" s="22"/>
      <c r="PWC67" s="22"/>
      <c r="PWD67" s="22"/>
      <c r="PWE67" s="22"/>
      <c r="PWF67" s="22"/>
      <c r="PWG67" s="22"/>
      <c r="PWH67" s="22"/>
      <c r="PWI67" s="22"/>
      <c r="PWJ67" s="22"/>
      <c r="PWK67" s="22"/>
      <c r="PWL67" s="22"/>
      <c r="PWM67" s="22"/>
      <c r="PWN67" s="22"/>
      <c r="PWO67" s="22"/>
      <c r="PWP67" s="22"/>
      <c r="PWQ67" s="22"/>
      <c r="PWR67" s="22"/>
      <c r="PWS67" s="22"/>
      <c r="PWT67" s="22"/>
      <c r="PWU67" s="22"/>
      <c r="PWV67" s="22"/>
      <c r="PWW67" s="22"/>
      <c r="PWX67" s="22"/>
      <c r="PWY67" s="22"/>
      <c r="PWZ67" s="22"/>
      <c r="PXA67" s="22"/>
      <c r="PXB67" s="22"/>
      <c r="PXC67" s="22"/>
      <c r="PXD67" s="22"/>
      <c r="PXE67" s="22"/>
      <c r="PXF67" s="22"/>
      <c r="PXG67" s="22"/>
      <c r="PXH67" s="22"/>
      <c r="PXI67" s="22"/>
      <c r="PXJ67" s="22"/>
      <c r="PXK67" s="22"/>
      <c r="PXL67" s="22"/>
      <c r="PXM67" s="22"/>
      <c r="PXN67" s="22"/>
      <c r="PXO67" s="22"/>
      <c r="PXP67" s="22"/>
      <c r="PXQ67" s="22"/>
      <c r="PXR67" s="22"/>
      <c r="PXS67" s="22"/>
      <c r="PXT67" s="22"/>
      <c r="PXU67" s="22"/>
      <c r="PXV67" s="22"/>
      <c r="PXW67" s="22"/>
      <c r="PXX67" s="22"/>
      <c r="PXY67" s="22"/>
      <c r="PXZ67" s="22"/>
      <c r="PYA67" s="22"/>
      <c r="PYB67" s="22"/>
      <c r="PYC67" s="22"/>
      <c r="PYD67" s="22"/>
      <c r="PYE67" s="22"/>
      <c r="PYF67" s="22"/>
      <c r="PYG67" s="22"/>
      <c r="PYH67" s="22"/>
      <c r="PYI67" s="22"/>
      <c r="PYJ67" s="22"/>
      <c r="PYK67" s="22"/>
      <c r="PYL67" s="22"/>
      <c r="PYM67" s="22"/>
      <c r="PYN67" s="22"/>
      <c r="PYO67" s="22"/>
      <c r="PYP67" s="22"/>
      <c r="PYQ67" s="22"/>
      <c r="PYR67" s="22"/>
      <c r="PYS67" s="22"/>
      <c r="PYT67" s="22"/>
      <c r="PYU67" s="22"/>
      <c r="PYV67" s="22"/>
      <c r="PYW67" s="22"/>
      <c r="PYX67" s="22"/>
      <c r="PYY67" s="22"/>
      <c r="PYZ67" s="22"/>
      <c r="PZA67" s="22"/>
      <c r="PZB67" s="22"/>
      <c r="PZC67" s="22"/>
      <c r="PZD67" s="22"/>
      <c r="PZE67" s="22"/>
      <c r="PZF67" s="22"/>
      <c r="PZG67" s="22"/>
      <c r="PZH67" s="22"/>
      <c r="PZI67" s="22"/>
      <c r="PZJ67" s="22"/>
      <c r="PZK67" s="22"/>
      <c r="PZL67" s="22"/>
      <c r="PZM67" s="22"/>
      <c r="PZN67" s="22"/>
      <c r="PZO67" s="22"/>
      <c r="PZP67" s="22"/>
      <c r="PZQ67" s="22"/>
      <c r="PZR67" s="22"/>
      <c r="PZS67" s="22"/>
      <c r="PZT67" s="22"/>
      <c r="PZU67" s="22"/>
      <c r="PZV67" s="22"/>
      <c r="PZW67" s="22"/>
      <c r="PZX67" s="22"/>
      <c r="PZY67" s="22"/>
      <c r="PZZ67" s="22"/>
      <c r="QAA67" s="22"/>
      <c r="QAB67" s="22"/>
      <c r="QAC67" s="22"/>
      <c r="QAD67" s="22"/>
      <c r="QAE67" s="22"/>
      <c r="QAF67" s="22"/>
      <c r="QAG67" s="22"/>
      <c r="QAH67" s="22"/>
      <c r="QAI67" s="22"/>
      <c r="QAJ67" s="22"/>
      <c r="QAK67" s="22"/>
      <c r="QAL67" s="22"/>
      <c r="QAM67" s="22"/>
      <c r="QAN67" s="22"/>
      <c r="QAO67" s="22"/>
      <c r="QAP67" s="22"/>
      <c r="QAQ67" s="22"/>
      <c r="QAR67" s="22"/>
      <c r="QAS67" s="22"/>
      <c r="QAT67" s="22"/>
      <c r="QAU67" s="22"/>
      <c r="QAV67" s="22"/>
      <c r="QAW67" s="22"/>
      <c r="QAX67" s="22"/>
      <c r="QAY67" s="22"/>
      <c r="QAZ67" s="22"/>
      <c r="QBA67" s="22"/>
      <c r="QBB67" s="22"/>
      <c r="QBC67" s="22"/>
      <c r="QBD67" s="22"/>
      <c r="QBE67" s="22"/>
      <c r="QBF67" s="22"/>
      <c r="QBG67" s="22"/>
      <c r="QBH67" s="22"/>
      <c r="QBI67" s="22"/>
      <c r="QBJ67" s="22"/>
      <c r="QBK67" s="22"/>
      <c r="QBL67" s="22"/>
      <c r="QBM67" s="22"/>
      <c r="QBN67" s="22"/>
      <c r="QBO67" s="22"/>
      <c r="QBP67" s="22"/>
      <c r="QBQ67" s="22"/>
      <c r="QBR67" s="22"/>
      <c r="QBS67" s="22"/>
      <c r="QBT67" s="22"/>
      <c r="QBU67" s="22"/>
      <c r="QBV67" s="22"/>
      <c r="QBW67" s="22"/>
      <c r="QBX67" s="22"/>
      <c r="QBY67" s="22"/>
      <c r="QBZ67" s="22"/>
      <c r="QCA67" s="22"/>
      <c r="QCB67" s="22"/>
      <c r="QCC67" s="22"/>
      <c r="QCD67" s="22"/>
      <c r="QCE67" s="22"/>
      <c r="QCF67" s="22"/>
      <c r="QCG67" s="22"/>
      <c r="QCH67" s="22"/>
      <c r="QCI67" s="22"/>
      <c r="QCJ67" s="22"/>
      <c r="QCK67" s="22"/>
      <c r="QCL67" s="22"/>
      <c r="QCM67" s="22"/>
      <c r="QCN67" s="22"/>
      <c r="QCO67" s="22"/>
      <c r="QCP67" s="22"/>
      <c r="QCQ67" s="22"/>
      <c r="QCR67" s="22"/>
      <c r="QCS67" s="22"/>
      <c r="QCT67" s="22"/>
      <c r="QCU67" s="22"/>
      <c r="QCV67" s="22"/>
      <c r="QCW67" s="22"/>
      <c r="QCX67" s="22"/>
      <c r="QCY67" s="22"/>
      <c r="QCZ67" s="22"/>
      <c r="QDA67" s="22"/>
      <c r="QDB67" s="22"/>
      <c r="QDC67" s="22"/>
      <c r="QDD67" s="22"/>
      <c r="QDE67" s="22"/>
      <c r="QDF67" s="22"/>
      <c r="QDG67" s="22"/>
      <c r="QDH67" s="22"/>
      <c r="QDI67" s="22"/>
      <c r="QDJ67" s="22"/>
      <c r="QDK67" s="22"/>
      <c r="QDL67" s="22"/>
      <c r="QDM67" s="22"/>
      <c r="QDN67" s="22"/>
      <c r="QDO67" s="22"/>
      <c r="QDP67" s="22"/>
      <c r="QDQ67" s="22"/>
      <c r="QDR67" s="22"/>
      <c r="QDS67" s="22"/>
      <c r="QDT67" s="22"/>
      <c r="QDU67" s="22"/>
      <c r="QDV67" s="22"/>
      <c r="QDW67" s="22"/>
      <c r="QDX67" s="22"/>
      <c r="QDY67" s="22"/>
      <c r="QDZ67" s="22"/>
      <c r="QEA67" s="22"/>
      <c r="QEB67" s="22"/>
      <c r="QEC67" s="22"/>
      <c r="QED67" s="22"/>
      <c r="QEE67" s="22"/>
      <c r="QEF67" s="22"/>
      <c r="QEG67" s="22"/>
      <c r="QEH67" s="22"/>
      <c r="QEI67" s="22"/>
      <c r="QEJ67" s="22"/>
      <c r="QEK67" s="22"/>
      <c r="QEL67" s="22"/>
      <c r="QEM67" s="22"/>
      <c r="QEN67" s="22"/>
      <c r="QEO67" s="22"/>
      <c r="QEP67" s="22"/>
      <c r="QEQ67" s="22"/>
      <c r="QER67" s="22"/>
      <c r="QES67" s="22"/>
      <c r="QET67" s="22"/>
      <c r="QEU67" s="22"/>
      <c r="QEV67" s="22"/>
      <c r="QEW67" s="22"/>
      <c r="QEX67" s="22"/>
      <c r="QEY67" s="22"/>
      <c r="QEZ67" s="22"/>
      <c r="QFA67" s="22"/>
      <c r="QFB67" s="22"/>
      <c r="QFC67" s="22"/>
      <c r="QFD67" s="22"/>
      <c r="QFE67" s="22"/>
      <c r="QFF67" s="22"/>
      <c r="QFG67" s="22"/>
      <c r="QFH67" s="22"/>
      <c r="QFI67" s="22"/>
      <c r="QFJ67" s="22"/>
      <c r="QFK67" s="22"/>
      <c r="QFL67" s="22"/>
      <c r="QFM67" s="22"/>
      <c r="QFN67" s="22"/>
      <c r="QFO67" s="22"/>
      <c r="QFP67" s="22"/>
      <c r="QFQ67" s="22"/>
      <c r="QFR67" s="22"/>
      <c r="QFS67" s="22"/>
      <c r="QFT67" s="22"/>
      <c r="QFU67" s="22"/>
      <c r="QFV67" s="22"/>
      <c r="QFW67" s="22"/>
      <c r="QFX67" s="22"/>
      <c r="QFY67" s="22"/>
      <c r="QFZ67" s="22"/>
      <c r="QGA67" s="22"/>
      <c r="QGB67" s="22"/>
      <c r="QGC67" s="22"/>
      <c r="QGD67" s="22"/>
      <c r="QGE67" s="22"/>
      <c r="QGF67" s="22"/>
      <c r="QGG67" s="22"/>
      <c r="QGH67" s="22"/>
      <c r="QGI67" s="22"/>
      <c r="QGJ67" s="22"/>
      <c r="QGK67" s="22"/>
      <c r="QGL67" s="22"/>
      <c r="QGM67" s="22"/>
      <c r="QGN67" s="22"/>
      <c r="QGO67" s="22"/>
      <c r="QGP67" s="22"/>
      <c r="QGQ67" s="22"/>
      <c r="QGR67" s="22"/>
      <c r="QGS67" s="22"/>
      <c r="QGT67" s="22"/>
      <c r="QGU67" s="22"/>
      <c r="QGV67" s="22"/>
      <c r="QGW67" s="22"/>
      <c r="QGX67" s="22"/>
      <c r="QGY67" s="22"/>
      <c r="QGZ67" s="22"/>
      <c r="QHA67" s="22"/>
      <c r="QHB67" s="22"/>
      <c r="QHC67" s="22"/>
      <c r="QHD67" s="22"/>
      <c r="QHE67" s="22"/>
      <c r="QHF67" s="22"/>
      <c r="QHG67" s="22"/>
      <c r="QHH67" s="22"/>
      <c r="QHI67" s="22"/>
      <c r="QHJ67" s="22"/>
      <c r="QHK67" s="22"/>
      <c r="QHL67" s="22"/>
      <c r="QHM67" s="22"/>
      <c r="QHN67" s="22"/>
      <c r="QHO67" s="22"/>
      <c r="QHP67" s="22"/>
      <c r="QHQ67" s="22"/>
      <c r="QHR67" s="22"/>
      <c r="QHS67" s="22"/>
      <c r="QHT67" s="22"/>
      <c r="QHU67" s="22"/>
      <c r="QHV67" s="22"/>
      <c r="QHW67" s="22"/>
      <c r="QHX67" s="22"/>
      <c r="QHY67" s="22"/>
      <c r="QHZ67" s="22"/>
      <c r="QIA67" s="22"/>
      <c r="QIB67" s="22"/>
      <c r="QIC67" s="22"/>
      <c r="QID67" s="22"/>
      <c r="QIE67" s="22"/>
      <c r="QIF67" s="22"/>
      <c r="QIG67" s="22"/>
      <c r="QIH67" s="22"/>
      <c r="QII67" s="22"/>
      <c r="QIJ67" s="22"/>
      <c r="QIK67" s="22"/>
      <c r="QIL67" s="22"/>
      <c r="QIM67" s="22"/>
      <c r="QIN67" s="22"/>
      <c r="QIO67" s="22"/>
      <c r="QIP67" s="22"/>
      <c r="QIQ67" s="22"/>
      <c r="QIR67" s="22"/>
      <c r="QIS67" s="22"/>
      <c r="QIT67" s="22"/>
      <c r="QIU67" s="22"/>
      <c r="QIV67" s="22"/>
      <c r="QIW67" s="22"/>
      <c r="QIX67" s="22"/>
      <c r="QIY67" s="22"/>
      <c r="QIZ67" s="22"/>
      <c r="QJA67" s="22"/>
      <c r="QJB67" s="22"/>
      <c r="QJC67" s="22"/>
      <c r="QJD67" s="22"/>
      <c r="QJE67" s="22"/>
      <c r="QJF67" s="22"/>
      <c r="QJG67" s="22"/>
      <c r="QJH67" s="22"/>
      <c r="QJI67" s="22"/>
      <c r="QJJ67" s="22"/>
      <c r="QJK67" s="22"/>
      <c r="QJL67" s="22"/>
      <c r="QJM67" s="22"/>
      <c r="QJN67" s="22"/>
      <c r="QJO67" s="22"/>
      <c r="QJP67" s="22"/>
      <c r="QJQ67" s="22"/>
      <c r="QJR67" s="22"/>
      <c r="QJS67" s="22"/>
      <c r="QJT67" s="22"/>
      <c r="QJU67" s="22"/>
      <c r="QJV67" s="22"/>
      <c r="QJW67" s="22"/>
      <c r="QJX67" s="22"/>
      <c r="QJY67" s="22"/>
      <c r="QJZ67" s="22"/>
      <c r="QKA67" s="22"/>
      <c r="QKB67" s="22"/>
      <c r="QKC67" s="22"/>
      <c r="QKD67" s="22"/>
      <c r="QKE67" s="22"/>
      <c r="QKF67" s="22"/>
      <c r="QKG67" s="22"/>
      <c r="QKH67" s="22"/>
      <c r="QKI67" s="22"/>
      <c r="QKJ67" s="22"/>
      <c r="QKK67" s="22"/>
      <c r="QKL67" s="22"/>
      <c r="QKM67" s="22"/>
      <c r="QKN67" s="22"/>
      <c r="QKO67" s="22"/>
      <c r="QKP67" s="22"/>
      <c r="QKQ67" s="22"/>
      <c r="QKR67" s="22"/>
      <c r="QKS67" s="22"/>
      <c r="QKT67" s="22"/>
      <c r="QKU67" s="22"/>
      <c r="QKV67" s="22"/>
      <c r="QKW67" s="22"/>
      <c r="QKX67" s="22"/>
      <c r="QKY67" s="22"/>
      <c r="QKZ67" s="22"/>
      <c r="QLA67" s="22"/>
      <c r="QLB67" s="22"/>
      <c r="QLC67" s="22"/>
      <c r="QLD67" s="22"/>
      <c r="QLE67" s="22"/>
      <c r="QLF67" s="22"/>
      <c r="QLG67" s="22"/>
      <c r="QLH67" s="22"/>
      <c r="QLI67" s="22"/>
      <c r="QLJ67" s="22"/>
      <c r="QLK67" s="22"/>
      <c r="QLL67" s="22"/>
      <c r="QLM67" s="22"/>
      <c r="QLN67" s="22"/>
      <c r="QLO67" s="22"/>
      <c r="QLP67" s="22"/>
      <c r="QLQ67" s="22"/>
      <c r="QLR67" s="22"/>
      <c r="QLS67" s="22"/>
      <c r="QLT67" s="22"/>
      <c r="QLU67" s="22"/>
      <c r="QLV67" s="22"/>
      <c r="QLW67" s="22"/>
      <c r="QLX67" s="22"/>
      <c r="QLY67" s="22"/>
      <c r="QLZ67" s="22"/>
      <c r="QMA67" s="22"/>
      <c r="QMB67" s="22"/>
      <c r="QMC67" s="22"/>
      <c r="QMD67" s="22"/>
      <c r="QME67" s="22"/>
      <c r="QMF67" s="22"/>
      <c r="QMG67" s="22"/>
      <c r="QMH67" s="22"/>
      <c r="QMI67" s="22"/>
      <c r="QMJ67" s="22"/>
      <c r="QMK67" s="22"/>
      <c r="QML67" s="22"/>
      <c r="QMM67" s="22"/>
      <c r="QMN67" s="22"/>
      <c r="QMO67" s="22"/>
      <c r="QMP67" s="22"/>
      <c r="QMQ67" s="22"/>
      <c r="QMR67" s="22"/>
      <c r="QMS67" s="22"/>
      <c r="QMT67" s="22"/>
      <c r="QMU67" s="22"/>
      <c r="QMV67" s="22"/>
      <c r="QMW67" s="22"/>
      <c r="QMX67" s="22"/>
      <c r="QMY67" s="22"/>
      <c r="QMZ67" s="22"/>
      <c r="QNA67" s="22"/>
      <c r="QNB67" s="22"/>
      <c r="QNC67" s="22"/>
      <c r="QND67" s="22"/>
      <c r="QNE67" s="22"/>
      <c r="QNF67" s="22"/>
      <c r="QNG67" s="22"/>
      <c r="QNH67" s="22"/>
      <c r="QNI67" s="22"/>
      <c r="QNJ67" s="22"/>
      <c r="QNK67" s="22"/>
      <c r="QNL67" s="22"/>
      <c r="QNM67" s="22"/>
      <c r="QNN67" s="22"/>
      <c r="QNO67" s="22"/>
      <c r="QNP67" s="22"/>
      <c r="QNQ67" s="22"/>
      <c r="QNR67" s="22"/>
      <c r="QNS67" s="22"/>
      <c r="QNT67" s="22"/>
      <c r="QNU67" s="22"/>
      <c r="QNV67" s="22"/>
      <c r="QNW67" s="22"/>
      <c r="QNX67" s="22"/>
      <c r="QNY67" s="22"/>
      <c r="QNZ67" s="22"/>
      <c r="QOA67" s="22"/>
      <c r="QOB67" s="22"/>
      <c r="QOC67" s="22"/>
      <c r="QOD67" s="22"/>
      <c r="QOE67" s="22"/>
      <c r="QOF67" s="22"/>
      <c r="QOG67" s="22"/>
      <c r="QOH67" s="22"/>
      <c r="QOI67" s="22"/>
      <c r="QOJ67" s="22"/>
      <c r="QOK67" s="22"/>
      <c r="QOL67" s="22"/>
      <c r="QOM67" s="22"/>
      <c r="QON67" s="22"/>
      <c r="QOO67" s="22"/>
      <c r="QOP67" s="22"/>
      <c r="QOQ67" s="22"/>
      <c r="QOR67" s="22"/>
      <c r="QOS67" s="22"/>
      <c r="QOT67" s="22"/>
      <c r="QOU67" s="22"/>
      <c r="QOV67" s="22"/>
      <c r="QOW67" s="22"/>
      <c r="QOX67" s="22"/>
      <c r="QOY67" s="22"/>
      <c r="QOZ67" s="22"/>
      <c r="QPA67" s="22"/>
      <c r="QPB67" s="22"/>
      <c r="QPC67" s="22"/>
      <c r="QPD67" s="22"/>
      <c r="QPE67" s="22"/>
      <c r="QPF67" s="22"/>
      <c r="QPG67" s="22"/>
      <c r="QPH67" s="22"/>
      <c r="QPI67" s="22"/>
      <c r="QPJ67" s="22"/>
      <c r="QPK67" s="22"/>
      <c r="QPL67" s="22"/>
      <c r="QPM67" s="22"/>
      <c r="QPN67" s="22"/>
      <c r="QPO67" s="22"/>
      <c r="QPP67" s="22"/>
      <c r="QPQ67" s="22"/>
      <c r="QPR67" s="22"/>
      <c r="QPS67" s="22"/>
      <c r="QPT67" s="22"/>
      <c r="QPU67" s="22"/>
      <c r="QPV67" s="22"/>
      <c r="QPW67" s="22"/>
      <c r="QPX67" s="22"/>
      <c r="QPY67" s="22"/>
      <c r="QPZ67" s="22"/>
      <c r="QQA67" s="22"/>
      <c r="QQB67" s="22"/>
      <c r="QQC67" s="22"/>
      <c r="QQD67" s="22"/>
      <c r="QQE67" s="22"/>
      <c r="QQF67" s="22"/>
      <c r="QQG67" s="22"/>
      <c r="QQH67" s="22"/>
      <c r="QQI67" s="22"/>
      <c r="QQJ67" s="22"/>
      <c r="QQK67" s="22"/>
      <c r="QQL67" s="22"/>
      <c r="QQM67" s="22"/>
      <c r="QQN67" s="22"/>
      <c r="QQO67" s="22"/>
      <c r="QQP67" s="22"/>
      <c r="QQQ67" s="22"/>
      <c r="QQR67" s="22"/>
      <c r="QQS67" s="22"/>
      <c r="QQT67" s="22"/>
      <c r="QQU67" s="22"/>
      <c r="QQV67" s="22"/>
      <c r="QQW67" s="22"/>
      <c r="QQX67" s="22"/>
      <c r="QQY67" s="22"/>
      <c r="QQZ67" s="22"/>
      <c r="QRA67" s="22"/>
      <c r="QRB67" s="22"/>
      <c r="QRC67" s="22"/>
      <c r="QRD67" s="22"/>
      <c r="QRE67" s="22"/>
      <c r="QRF67" s="22"/>
      <c r="QRG67" s="22"/>
      <c r="QRH67" s="22"/>
      <c r="QRI67" s="22"/>
      <c r="QRJ67" s="22"/>
      <c r="QRK67" s="22"/>
      <c r="QRL67" s="22"/>
      <c r="QRM67" s="22"/>
      <c r="QRN67" s="22"/>
      <c r="QRO67" s="22"/>
      <c r="QRP67" s="22"/>
      <c r="QRQ67" s="22"/>
      <c r="QRR67" s="22"/>
      <c r="QRS67" s="22"/>
      <c r="QRT67" s="22"/>
      <c r="QRU67" s="22"/>
      <c r="QRV67" s="22"/>
      <c r="QRW67" s="22"/>
      <c r="QRX67" s="22"/>
      <c r="QRY67" s="22"/>
      <c r="QRZ67" s="22"/>
      <c r="QSA67" s="22"/>
      <c r="QSB67" s="22"/>
      <c r="QSC67" s="22"/>
      <c r="QSD67" s="22"/>
      <c r="QSE67" s="22"/>
      <c r="QSF67" s="22"/>
      <c r="QSG67" s="22"/>
      <c r="QSH67" s="22"/>
      <c r="QSI67" s="22"/>
      <c r="QSJ67" s="22"/>
      <c r="QSK67" s="22"/>
      <c r="QSL67" s="22"/>
      <c r="QSM67" s="22"/>
      <c r="QSN67" s="22"/>
      <c r="QSO67" s="22"/>
      <c r="QSP67" s="22"/>
      <c r="QSQ67" s="22"/>
      <c r="QSR67" s="22"/>
      <c r="QSS67" s="22"/>
      <c r="QST67" s="22"/>
      <c r="QSU67" s="22"/>
      <c r="QSV67" s="22"/>
      <c r="QSW67" s="22"/>
      <c r="QSX67" s="22"/>
      <c r="QSY67" s="22"/>
      <c r="QSZ67" s="22"/>
      <c r="QTA67" s="22"/>
      <c r="QTB67" s="22"/>
      <c r="QTC67" s="22"/>
      <c r="QTD67" s="22"/>
      <c r="QTE67" s="22"/>
      <c r="QTF67" s="22"/>
      <c r="QTG67" s="22"/>
      <c r="QTH67" s="22"/>
      <c r="QTI67" s="22"/>
      <c r="QTJ67" s="22"/>
      <c r="QTK67" s="22"/>
      <c r="QTL67" s="22"/>
      <c r="QTM67" s="22"/>
      <c r="QTN67" s="22"/>
      <c r="QTO67" s="22"/>
      <c r="QTP67" s="22"/>
      <c r="QTQ67" s="22"/>
      <c r="QTR67" s="22"/>
      <c r="QTS67" s="22"/>
      <c r="QTT67" s="22"/>
      <c r="QTU67" s="22"/>
      <c r="QTV67" s="22"/>
      <c r="QTW67" s="22"/>
      <c r="QTX67" s="22"/>
      <c r="QTY67" s="22"/>
      <c r="QTZ67" s="22"/>
      <c r="QUA67" s="22"/>
      <c r="QUB67" s="22"/>
      <c r="QUC67" s="22"/>
      <c r="QUD67" s="22"/>
      <c r="QUE67" s="22"/>
      <c r="QUF67" s="22"/>
      <c r="QUG67" s="22"/>
      <c r="QUH67" s="22"/>
      <c r="QUI67" s="22"/>
      <c r="QUJ67" s="22"/>
      <c r="QUK67" s="22"/>
      <c r="QUL67" s="22"/>
      <c r="QUM67" s="22"/>
      <c r="QUN67" s="22"/>
      <c r="QUO67" s="22"/>
      <c r="QUP67" s="22"/>
      <c r="QUQ67" s="22"/>
      <c r="QUR67" s="22"/>
      <c r="QUS67" s="22"/>
      <c r="QUT67" s="22"/>
      <c r="QUU67" s="22"/>
      <c r="QUV67" s="22"/>
      <c r="QUW67" s="22"/>
      <c r="QUX67" s="22"/>
      <c r="QUY67" s="22"/>
      <c r="QUZ67" s="22"/>
      <c r="QVA67" s="22"/>
      <c r="QVB67" s="22"/>
      <c r="QVC67" s="22"/>
      <c r="QVD67" s="22"/>
      <c r="QVE67" s="22"/>
      <c r="QVF67" s="22"/>
      <c r="QVG67" s="22"/>
      <c r="QVH67" s="22"/>
      <c r="QVI67" s="22"/>
      <c r="QVJ67" s="22"/>
      <c r="QVK67" s="22"/>
      <c r="QVL67" s="22"/>
      <c r="QVM67" s="22"/>
      <c r="QVN67" s="22"/>
      <c r="QVO67" s="22"/>
      <c r="QVP67" s="22"/>
      <c r="QVQ67" s="22"/>
      <c r="QVR67" s="22"/>
      <c r="QVS67" s="22"/>
      <c r="QVT67" s="22"/>
      <c r="QVU67" s="22"/>
      <c r="QVV67" s="22"/>
      <c r="QVW67" s="22"/>
      <c r="QVX67" s="22"/>
      <c r="QVY67" s="22"/>
      <c r="QVZ67" s="22"/>
      <c r="QWA67" s="22"/>
      <c r="QWB67" s="22"/>
      <c r="QWC67" s="22"/>
      <c r="QWD67" s="22"/>
      <c r="QWE67" s="22"/>
      <c r="QWF67" s="22"/>
      <c r="QWG67" s="22"/>
      <c r="QWH67" s="22"/>
      <c r="QWI67" s="22"/>
      <c r="QWJ67" s="22"/>
      <c r="QWK67" s="22"/>
      <c r="QWL67" s="22"/>
      <c r="QWM67" s="22"/>
      <c r="QWN67" s="22"/>
      <c r="QWO67" s="22"/>
      <c r="QWP67" s="22"/>
      <c r="QWQ67" s="22"/>
      <c r="QWR67" s="22"/>
      <c r="QWS67" s="22"/>
      <c r="QWT67" s="22"/>
      <c r="QWU67" s="22"/>
      <c r="QWV67" s="22"/>
      <c r="QWW67" s="22"/>
      <c r="QWX67" s="22"/>
      <c r="QWY67" s="22"/>
      <c r="QWZ67" s="22"/>
      <c r="QXA67" s="22"/>
      <c r="QXB67" s="22"/>
      <c r="QXC67" s="22"/>
      <c r="QXD67" s="22"/>
      <c r="QXE67" s="22"/>
      <c r="QXF67" s="22"/>
      <c r="QXG67" s="22"/>
      <c r="QXH67" s="22"/>
      <c r="QXI67" s="22"/>
      <c r="QXJ67" s="22"/>
      <c r="QXK67" s="22"/>
      <c r="QXL67" s="22"/>
      <c r="QXM67" s="22"/>
      <c r="QXN67" s="22"/>
      <c r="QXO67" s="22"/>
      <c r="QXP67" s="22"/>
      <c r="QXQ67" s="22"/>
      <c r="QXR67" s="22"/>
      <c r="QXS67" s="22"/>
      <c r="QXT67" s="22"/>
      <c r="QXU67" s="22"/>
      <c r="QXV67" s="22"/>
      <c r="QXW67" s="22"/>
      <c r="QXX67" s="22"/>
      <c r="QXY67" s="22"/>
      <c r="QXZ67" s="22"/>
      <c r="QYA67" s="22"/>
      <c r="QYB67" s="22"/>
      <c r="QYC67" s="22"/>
      <c r="QYD67" s="22"/>
      <c r="QYE67" s="22"/>
      <c r="QYF67" s="22"/>
      <c r="QYG67" s="22"/>
      <c r="QYH67" s="22"/>
      <c r="QYI67" s="22"/>
      <c r="QYJ67" s="22"/>
      <c r="QYK67" s="22"/>
      <c r="QYL67" s="22"/>
      <c r="QYM67" s="22"/>
      <c r="QYN67" s="22"/>
      <c r="QYO67" s="22"/>
      <c r="QYP67" s="22"/>
      <c r="QYQ67" s="22"/>
      <c r="QYR67" s="22"/>
      <c r="QYS67" s="22"/>
      <c r="QYT67" s="22"/>
      <c r="QYU67" s="22"/>
      <c r="QYV67" s="22"/>
      <c r="QYW67" s="22"/>
      <c r="QYX67" s="22"/>
      <c r="QYY67" s="22"/>
      <c r="QYZ67" s="22"/>
      <c r="QZA67" s="22"/>
      <c r="QZB67" s="22"/>
      <c r="QZC67" s="22"/>
      <c r="QZD67" s="22"/>
      <c r="QZE67" s="22"/>
      <c r="QZF67" s="22"/>
      <c r="QZG67" s="22"/>
      <c r="QZH67" s="22"/>
      <c r="QZI67" s="22"/>
      <c r="QZJ67" s="22"/>
      <c r="QZK67" s="22"/>
      <c r="QZL67" s="22"/>
      <c r="QZM67" s="22"/>
      <c r="QZN67" s="22"/>
      <c r="QZO67" s="22"/>
      <c r="QZP67" s="22"/>
      <c r="QZQ67" s="22"/>
      <c r="QZR67" s="22"/>
      <c r="QZS67" s="22"/>
      <c r="QZT67" s="22"/>
      <c r="QZU67" s="22"/>
      <c r="QZV67" s="22"/>
      <c r="QZW67" s="22"/>
      <c r="QZX67" s="22"/>
      <c r="QZY67" s="22"/>
      <c r="QZZ67" s="22"/>
      <c r="RAA67" s="22"/>
      <c r="RAB67" s="22"/>
      <c r="RAC67" s="22"/>
      <c r="RAD67" s="22"/>
      <c r="RAE67" s="22"/>
      <c r="RAF67" s="22"/>
      <c r="RAG67" s="22"/>
      <c r="RAH67" s="22"/>
      <c r="RAI67" s="22"/>
      <c r="RAJ67" s="22"/>
      <c r="RAK67" s="22"/>
      <c r="RAL67" s="22"/>
      <c r="RAM67" s="22"/>
      <c r="RAN67" s="22"/>
      <c r="RAO67" s="22"/>
      <c r="RAP67" s="22"/>
      <c r="RAQ67" s="22"/>
      <c r="RAR67" s="22"/>
      <c r="RAS67" s="22"/>
      <c r="RAT67" s="22"/>
      <c r="RAU67" s="22"/>
      <c r="RAV67" s="22"/>
      <c r="RAW67" s="22"/>
      <c r="RAX67" s="22"/>
      <c r="RAY67" s="22"/>
      <c r="RAZ67" s="22"/>
      <c r="RBA67" s="22"/>
      <c r="RBB67" s="22"/>
      <c r="RBC67" s="22"/>
      <c r="RBD67" s="22"/>
      <c r="RBE67" s="22"/>
      <c r="RBF67" s="22"/>
      <c r="RBG67" s="22"/>
      <c r="RBH67" s="22"/>
      <c r="RBI67" s="22"/>
      <c r="RBJ67" s="22"/>
      <c r="RBK67" s="22"/>
      <c r="RBL67" s="22"/>
      <c r="RBM67" s="22"/>
      <c r="RBN67" s="22"/>
      <c r="RBO67" s="22"/>
      <c r="RBP67" s="22"/>
      <c r="RBQ67" s="22"/>
      <c r="RBR67" s="22"/>
      <c r="RBS67" s="22"/>
      <c r="RBT67" s="22"/>
      <c r="RBU67" s="22"/>
      <c r="RBV67" s="22"/>
      <c r="RBW67" s="22"/>
      <c r="RBX67" s="22"/>
      <c r="RBY67" s="22"/>
      <c r="RBZ67" s="22"/>
      <c r="RCA67" s="22"/>
      <c r="RCB67" s="22"/>
      <c r="RCC67" s="22"/>
      <c r="RCD67" s="22"/>
      <c r="RCE67" s="22"/>
      <c r="RCF67" s="22"/>
      <c r="RCG67" s="22"/>
      <c r="RCH67" s="22"/>
      <c r="RCI67" s="22"/>
      <c r="RCJ67" s="22"/>
      <c r="RCK67" s="22"/>
      <c r="RCL67" s="22"/>
      <c r="RCM67" s="22"/>
      <c r="RCN67" s="22"/>
      <c r="RCO67" s="22"/>
      <c r="RCP67" s="22"/>
      <c r="RCQ67" s="22"/>
      <c r="RCR67" s="22"/>
      <c r="RCS67" s="22"/>
      <c r="RCT67" s="22"/>
      <c r="RCU67" s="22"/>
      <c r="RCV67" s="22"/>
      <c r="RCW67" s="22"/>
      <c r="RCX67" s="22"/>
      <c r="RCY67" s="22"/>
      <c r="RCZ67" s="22"/>
      <c r="RDA67" s="22"/>
      <c r="RDB67" s="22"/>
      <c r="RDC67" s="22"/>
      <c r="RDD67" s="22"/>
      <c r="RDE67" s="22"/>
      <c r="RDF67" s="22"/>
      <c r="RDG67" s="22"/>
      <c r="RDH67" s="22"/>
      <c r="RDI67" s="22"/>
      <c r="RDJ67" s="22"/>
      <c r="RDK67" s="22"/>
      <c r="RDL67" s="22"/>
      <c r="RDM67" s="22"/>
      <c r="RDN67" s="22"/>
      <c r="RDO67" s="22"/>
      <c r="RDP67" s="22"/>
      <c r="RDQ67" s="22"/>
      <c r="RDR67" s="22"/>
      <c r="RDS67" s="22"/>
      <c r="RDT67" s="22"/>
      <c r="RDU67" s="22"/>
      <c r="RDV67" s="22"/>
      <c r="RDW67" s="22"/>
      <c r="RDX67" s="22"/>
      <c r="RDY67" s="22"/>
      <c r="RDZ67" s="22"/>
      <c r="REA67" s="22"/>
      <c r="REB67" s="22"/>
      <c r="REC67" s="22"/>
      <c r="RED67" s="22"/>
      <c r="REE67" s="22"/>
      <c r="REF67" s="22"/>
      <c r="REG67" s="22"/>
      <c r="REH67" s="22"/>
      <c r="REI67" s="22"/>
      <c r="REJ67" s="22"/>
      <c r="REK67" s="22"/>
      <c r="REL67" s="22"/>
      <c r="REM67" s="22"/>
      <c r="REN67" s="22"/>
      <c r="REO67" s="22"/>
      <c r="REP67" s="22"/>
      <c r="REQ67" s="22"/>
      <c r="RER67" s="22"/>
      <c r="RES67" s="22"/>
      <c r="RET67" s="22"/>
      <c r="REU67" s="22"/>
      <c r="REV67" s="22"/>
      <c r="REW67" s="22"/>
      <c r="REX67" s="22"/>
      <c r="REY67" s="22"/>
      <c r="REZ67" s="22"/>
      <c r="RFA67" s="22"/>
      <c r="RFB67" s="22"/>
      <c r="RFC67" s="22"/>
      <c r="RFD67" s="22"/>
      <c r="RFE67" s="22"/>
      <c r="RFF67" s="22"/>
      <c r="RFG67" s="22"/>
      <c r="RFH67" s="22"/>
      <c r="RFI67" s="22"/>
      <c r="RFJ67" s="22"/>
      <c r="RFK67" s="22"/>
      <c r="RFL67" s="22"/>
      <c r="RFM67" s="22"/>
      <c r="RFN67" s="22"/>
      <c r="RFO67" s="22"/>
      <c r="RFP67" s="22"/>
      <c r="RFQ67" s="22"/>
      <c r="RFR67" s="22"/>
      <c r="RFS67" s="22"/>
      <c r="RFT67" s="22"/>
      <c r="RFU67" s="22"/>
      <c r="RFV67" s="22"/>
      <c r="RFW67" s="22"/>
      <c r="RFX67" s="22"/>
      <c r="RFY67" s="22"/>
      <c r="RFZ67" s="22"/>
      <c r="RGA67" s="22"/>
      <c r="RGB67" s="22"/>
      <c r="RGC67" s="22"/>
      <c r="RGD67" s="22"/>
      <c r="RGE67" s="22"/>
      <c r="RGF67" s="22"/>
      <c r="RGG67" s="22"/>
      <c r="RGH67" s="22"/>
      <c r="RGI67" s="22"/>
      <c r="RGJ67" s="22"/>
      <c r="RGK67" s="22"/>
      <c r="RGL67" s="22"/>
      <c r="RGM67" s="22"/>
      <c r="RGN67" s="22"/>
      <c r="RGO67" s="22"/>
      <c r="RGP67" s="22"/>
      <c r="RGQ67" s="22"/>
      <c r="RGR67" s="22"/>
      <c r="RGS67" s="22"/>
      <c r="RGT67" s="22"/>
      <c r="RGU67" s="22"/>
      <c r="RGV67" s="22"/>
      <c r="RGW67" s="22"/>
      <c r="RGX67" s="22"/>
      <c r="RGY67" s="22"/>
      <c r="RGZ67" s="22"/>
      <c r="RHA67" s="22"/>
      <c r="RHB67" s="22"/>
      <c r="RHC67" s="22"/>
      <c r="RHD67" s="22"/>
      <c r="RHE67" s="22"/>
      <c r="RHF67" s="22"/>
      <c r="RHG67" s="22"/>
      <c r="RHH67" s="22"/>
      <c r="RHI67" s="22"/>
      <c r="RHJ67" s="22"/>
      <c r="RHK67" s="22"/>
      <c r="RHL67" s="22"/>
      <c r="RHM67" s="22"/>
      <c r="RHN67" s="22"/>
      <c r="RHO67" s="22"/>
      <c r="RHP67" s="22"/>
      <c r="RHQ67" s="22"/>
      <c r="RHR67" s="22"/>
      <c r="RHS67" s="22"/>
      <c r="RHT67" s="22"/>
      <c r="RHU67" s="22"/>
      <c r="RHV67" s="22"/>
      <c r="RHW67" s="22"/>
      <c r="RHX67" s="22"/>
      <c r="RHY67" s="22"/>
      <c r="RHZ67" s="22"/>
      <c r="RIA67" s="22"/>
      <c r="RIB67" s="22"/>
      <c r="RIC67" s="22"/>
      <c r="RID67" s="22"/>
      <c r="RIE67" s="22"/>
      <c r="RIF67" s="22"/>
      <c r="RIG67" s="22"/>
      <c r="RIH67" s="22"/>
      <c r="RII67" s="22"/>
      <c r="RIJ67" s="22"/>
      <c r="RIK67" s="22"/>
      <c r="RIL67" s="22"/>
      <c r="RIM67" s="22"/>
      <c r="RIN67" s="22"/>
      <c r="RIO67" s="22"/>
      <c r="RIP67" s="22"/>
      <c r="RIQ67" s="22"/>
      <c r="RIR67" s="22"/>
      <c r="RIS67" s="22"/>
      <c r="RIT67" s="22"/>
      <c r="RIU67" s="22"/>
      <c r="RIV67" s="22"/>
      <c r="RIW67" s="22"/>
      <c r="RIX67" s="22"/>
      <c r="RIY67" s="22"/>
      <c r="RIZ67" s="22"/>
      <c r="RJA67" s="22"/>
      <c r="RJB67" s="22"/>
      <c r="RJC67" s="22"/>
      <c r="RJD67" s="22"/>
      <c r="RJE67" s="22"/>
      <c r="RJF67" s="22"/>
      <c r="RJG67" s="22"/>
      <c r="RJH67" s="22"/>
      <c r="RJI67" s="22"/>
      <c r="RJJ67" s="22"/>
      <c r="RJK67" s="22"/>
      <c r="RJL67" s="22"/>
      <c r="RJM67" s="22"/>
      <c r="RJN67" s="22"/>
      <c r="RJO67" s="22"/>
      <c r="RJP67" s="22"/>
      <c r="RJQ67" s="22"/>
      <c r="RJR67" s="22"/>
      <c r="RJS67" s="22"/>
      <c r="RJT67" s="22"/>
      <c r="RJU67" s="22"/>
      <c r="RJV67" s="22"/>
      <c r="RJW67" s="22"/>
      <c r="RJX67" s="22"/>
      <c r="RJY67" s="22"/>
      <c r="RJZ67" s="22"/>
      <c r="RKA67" s="22"/>
      <c r="RKB67" s="22"/>
      <c r="RKC67" s="22"/>
      <c r="RKD67" s="22"/>
      <c r="RKE67" s="22"/>
      <c r="RKF67" s="22"/>
      <c r="RKG67" s="22"/>
      <c r="RKH67" s="22"/>
      <c r="RKI67" s="22"/>
      <c r="RKJ67" s="22"/>
      <c r="RKK67" s="22"/>
      <c r="RKL67" s="22"/>
      <c r="RKM67" s="22"/>
      <c r="RKN67" s="22"/>
      <c r="RKO67" s="22"/>
      <c r="RKP67" s="22"/>
      <c r="RKQ67" s="22"/>
      <c r="RKR67" s="22"/>
      <c r="RKS67" s="22"/>
      <c r="RKT67" s="22"/>
      <c r="RKU67" s="22"/>
      <c r="RKV67" s="22"/>
      <c r="RKW67" s="22"/>
      <c r="RKX67" s="22"/>
      <c r="RKY67" s="22"/>
      <c r="RKZ67" s="22"/>
      <c r="RLA67" s="22"/>
      <c r="RLB67" s="22"/>
      <c r="RLC67" s="22"/>
      <c r="RLD67" s="22"/>
      <c r="RLE67" s="22"/>
      <c r="RLF67" s="22"/>
      <c r="RLG67" s="22"/>
      <c r="RLH67" s="22"/>
      <c r="RLI67" s="22"/>
      <c r="RLJ67" s="22"/>
      <c r="RLK67" s="22"/>
      <c r="RLL67" s="22"/>
      <c r="RLM67" s="22"/>
      <c r="RLN67" s="22"/>
      <c r="RLO67" s="22"/>
      <c r="RLP67" s="22"/>
      <c r="RLQ67" s="22"/>
      <c r="RLR67" s="22"/>
      <c r="RLS67" s="22"/>
      <c r="RLT67" s="22"/>
      <c r="RLU67" s="22"/>
      <c r="RLV67" s="22"/>
      <c r="RLW67" s="22"/>
      <c r="RLX67" s="22"/>
      <c r="RLY67" s="22"/>
      <c r="RLZ67" s="22"/>
      <c r="RMA67" s="22"/>
      <c r="RMB67" s="22"/>
      <c r="RMC67" s="22"/>
      <c r="RMD67" s="22"/>
      <c r="RME67" s="22"/>
      <c r="RMF67" s="22"/>
      <c r="RMG67" s="22"/>
      <c r="RMH67" s="22"/>
      <c r="RMI67" s="22"/>
      <c r="RMJ67" s="22"/>
      <c r="RMK67" s="22"/>
      <c r="RML67" s="22"/>
      <c r="RMM67" s="22"/>
      <c r="RMN67" s="22"/>
      <c r="RMO67" s="22"/>
      <c r="RMP67" s="22"/>
      <c r="RMQ67" s="22"/>
      <c r="RMR67" s="22"/>
      <c r="RMS67" s="22"/>
      <c r="RMT67" s="22"/>
      <c r="RMU67" s="22"/>
      <c r="RMV67" s="22"/>
      <c r="RMW67" s="22"/>
      <c r="RMX67" s="22"/>
      <c r="RMY67" s="22"/>
      <c r="RMZ67" s="22"/>
      <c r="RNA67" s="22"/>
      <c r="RNB67" s="22"/>
      <c r="RNC67" s="22"/>
      <c r="RND67" s="22"/>
      <c r="RNE67" s="22"/>
      <c r="RNF67" s="22"/>
      <c r="RNG67" s="22"/>
      <c r="RNH67" s="22"/>
      <c r="RNI67" s="22"/>
      <c r="RNJ67" s="22"/>
      <c r="RNK67" s="22"/>
      <c r="RNL67" s="22"/>
      <c r="RNM67" s="22"/>
      <c r="RNN67" s="22"/>
      <c r="RNO67" s="22"/>
      <c r="RNP67" s="22"/>
      <c r="RNQ67" s="22"/>
      <c r="RNR67" s="22"/>
      <c r="RNS67" s="22"/>
      <c r="RNT67" s="22"/>
      <c r="RNU67" s="22"/>
      <c r="RNV67" s="22"/>
      <c r="RNW67" s="22"/>
      <c r="RNX67" s="22"/>
      <c r="RNY67" s="22"/>
      <c r="RNZ67" s="22"/>
      <c r="ROA67" s="22"/>
      <c r="ROB67" s="22"/>
      <c r="ROC67" s="22"/>
      <c r="ROD67" s="22"/>
      <c r="ROE67" s="22"/>
      <c r="ROF67" s="22"/>
      <c r="ROG67" s="22"/>
      <c r="ROH67" s="22"/>
      <c r="ROI67" s="22"/>
      <c r="ROJ67" s="22"/>
      <c r="ROK67" s="22"/>
      <c r="ROL67" s="22"/>
      <c r="ROM67" s="22"/>
      <c r="RON67" s="22"/>
      <c r="ROO67" s="22"/>
      <c r="ROP67" s="22"/>
      <c r="ROQ67" s="22"/>
      <c r="ROR67" s="22"/>
      <c r="ROS67" s="22"/>
      <c r="ROT67" s="22"/>
      <c r="ROU67" s="22"/>
      <c r="ROV67" s="22"/>
      <c r="ROW67" s="22"/>
      <c r="ROX67" s="22"/>
      <c r="ROY67" s="22"/>
      <c r="ROZ67" s="22"/>
      <c r="RPA67" s="22"/>
      <c r="RPB67" s="22"/>
      <c r="RPC67" s="22"/>
      <c r="RPD67" s="22"/>
      <c r="RPE67" s="22"/>
      <c r="RPF67" s="22"/>
      <c r="RPG67" s="22"/>
      <c r="RPH67" s="22"/>
      <c r="RPI67" s="22"/>
      <c r="RPJ67" s="22"/>
      <c r="RPK67" s="22"/>
      <c r="RPL67" s="22"/>
      <c r="RPM67" s="22"/>
      <c r="RPN67" s="22"/>
      <c r="RPO67" s="22"/>
      <c r="RPP67" s="22"/>
      <c r="RPQ67" s="22"/>
      <c r="RPR67" s="22"/>
      <c r="RPS67" s="22"/>
      <c r="RPT67" s="22"/>
      <c r="RPU67" s="22"/>
      <c r="RPV67" s="22"/>
      <c r="RPW67" s="22"/>
      <c r="RPX67" s="22"/>
      <c r="RPY67" s="22"/>
      <c r="RPZ67" s="22"/>
      <c r="RQA67" s="22"/>
      <c r="RQB67" s="22"/>
      <c r="RQC67" s="22"/>
      <c r="RQD67" s="22"/>
      <c r="RQE67" s="22"/>
      <c r="RQF67" s="22"/>
      <c r="RQG67" s="22"/>
      <c r="RQH67" s="22"/>
      <c r="RQI67" s="22"/>
      <c r="RQJ67" s="22"/>
      <c r="RQK67" s="22"/>
      <c r="RQL67" s="22"/>
      <c r="RQM67" s="22"/>
      <c r="RQN67" s="22"/>
      <c r="RQO67" s="22"/>
      <c r="RQP67" s="22"/>
      <c r="RQQ67" s="22"/>
      <c r="RQR67" s="22"/>
      <c r="RQS67" s="22"/>
      <c r="RQT67" s="22"/>
      <c r="RQU67" s="22"/>
      <c r="RQV67" s="22"/>
      <c r="RQW67" s="22"/>
      <c r="RQX67" s="22"/>
      <c r="RQY67" s="22"/>
      <c r="RQZ67" s="22"/>
      <c r="RRA67" s="22"/>
      <c r="RRB67" s="22"/>
      <c r="RRC67" s="22"/>
      <c r="RRD67" s="22"/>
      <c r="RRE67" s="22"/>
      <c r="RRF67" s="22"/>
      <c r="RRG67" s="22"/>
      <c r="RRH67" s="22"/>
      <c r="RRI67" s="22"/>
      <c r="RRJ67" s="22"/>
      <c r="RRK67" s="22"/>
      <c r="RRL67" s="22"/>
      <c r="RRM67" s="22"/>
      <c r="RRN67" s="22"/>
      <c r="RRO67" s="22"/>
      <c r="RRP67" s="22"/>
      <c r="RRQ67" s="22"/>
      <c r="RRR67" s="22"/>
      <c r="RRS67" s="22"/>
      <c r="RRT67" s="22"/>
      <c r="RRU67" s="22"/>
      <c r="RRV67" s="22"/>
      <c r="RRW67" s="22"/>
      <c r="RRX67" s="22"/>
      <c r="RRY67" s="22"/>
      <c r="RRZ67" s="22"/>
      <c r="RSA67" s="22"/>
      <c r="RSB67" s="22"/>
      <c r="RSC67" s="22"/>
      <c r="RSD67" s="22"/>
      <c r="RSE67" s="22"/>
      <c r="RSF67" s="22"/>
      <c r="RSG67" s="22"/>
      <c r="RSH67" s="22"/>
      <c r="RSI67" s="22"/>
      <c r="RSJ67" s="22"/>
      <c r="RSK67" s="22"/>
      <c r="RSL67" s="22"/>
      <c r="RSM67" s="22"/>
      <c r="RSN67" s="22"/>
      <c r="RSO67" s="22"/>
      <c r="RSP67" s="22"/>
      <c r="RSQ67" s="22"/>
      <c r="RSR67" s="22"/>
      <c r="RSS67" s="22"/>
      <c r="RST67" s="22"/>
      <c r="RSU67" s="22"/>
      <c r="RSV67" s="22"/>
      <c r="RSW67" s="22"/>
      <c r="RSX67" s="22"/>
      <c r="RSY67" s="22"/>
      <c r="RSZ67" s="22"/>
      <c r="RTA67" s="22"/>
      <c r="RTB67" s="22"/>
      <c r="RTC67" s="22"/>
      <c r="RTD67" s="22"/>
      <c r="RTE67" s="22"/>
      <c r="RTF67" s="22"/>
      <c r="RTG67" s="22"/>
      <c r="RTH67" s="22"/>
      <c r="RTI67" s="22"/>
      <c r="RTJ67" s="22"/>
      <c r="RTK67" s="22"/>
      <c r="RTL67" s="22"/>
      <c r="RTM67" s="22"/>
      <c r="RTN67" s="22"/>
      <c r="RTO67" s="22"/>
      <c r="RTP67" s="22"/>
      <c r="RTQ67" s="22"/>
      <c r="RTR67" s="22"/>
      <c r="RTS67" s="22"/>
      <c r="RTT67" s="22"/>
      <c r="RTU67" s="22"/>
      <c r="RTV67" s="22"/>
      <c r="RTW67" s="22"/>
      <c r="RTX67" s="22"/>
      <c r="RTY67" s="22"/>
      <c r="RTZ67" s="22"/>
      <c r="RUA67" s="22"/>
      <c r="RUB67" s="22"/>
      <c r="RUC67" s="22"/>
      <c r="RUD67" s="22"/>
      <c r="RUE67" s="22"/>
      <c r="RUF67" s="22"/>
      <c r="RUG67" s="22"/>
      <c r="RUH67" s="22"/>
      <c r="RUI67" s="22"/>
      <c r="RUJ67" s="22"/>
      <c r="RUK67" s="22"/>
      <c r="RUL67" s="22"/>
      <c r="RUM67" s="22"/>
      <c r="RUN67" s="22"/>
      <c r="RUO67" s="22"/>
      <c r="RUP67" s="22"/>
      <c r="RUQ67" s="22"/>
      <c r="RUR67" s="22"/>
      <c r="RUS67" s="22"/>
      <c r="RUT67" s="22"/>
      <c r="RUU67" s="22"/>
      <c r="RUV67" s="22"/>
      <c r="RUW67" s="22"/>
      <c r="RUX67" s="22"/>
      <c r="RUY67" s="22"/>
      <c r="RUZ67" s="22"/>
      <c r="RVA67" s="22"/>
      <c r="RVB67" s="22"/>
      <c r="RVC67" s="22"/>
      <c r="RVD67" s="22"/>
      <c r="RVE67" s="22"/>
      <c r="RVF67" s="22"/>
      <c r="RVG67" s="22"/>
      <c r="RVH67" s="22"/>
      <c r="RVI67" s="22"/>
      <c r="RVJ67" s="22"/>
      <c r="RVK67" s="22"/>
      <c r="RVL67" s="22"/>
      <c r="RVM67" s="22"/>
      <c r="RVN67" s="22"/>
      <c r="RVO67" s="22"/>
      <c r="RVP67" s="22"/>
      <c r="RVQ67" s="22"/>
      <c r="RVR67" s="22"/>
      <c r="RVS67" s="22"/>
      <c r="RVT67" s="22"/>
      <c r="RVU67" s="22"/>
      <c r="RVV67" s="22"/>
      <c r="RVW67" s="22"/>
      <c r="RVX67" s="22"/>
      <c r="RVY67" s="22"/>
      <c r="RVZ67" s="22"/>
      <c r="RWA67" s="22"/>
      <c r="RWB67" s="22"/>
      <c r="RWC67" s="22"/>
      <c r="RWD67" s="22"/>
      <c r="RWE67" s="22"/>
      <c r="RWF67" s="22"/>
      <c r="RWG67" s="22"/>
      <c r="RWH67" s="22"/>
      <c r="RWI67" s="22"/>
      <c r="RWJ67" s="22"/>
      <c r="RWK67" s="22"/>
      <c r="RWL67" s="22"/>
      <c r="RWM67" s="22"/>
      <c r="RWN67" s="22"/>
      <c r="RWO67" s="22"/>
      <c r="RWP67" s="22"/>
      <c r="RWQ67" s="22"/>
      <c r="RWR67" s="22"/>
      <c r="RWS67" s="22"/>
      <c r="RWT67" s="22"/>
      <c r="RWU67" s="22"/>
      <c r="RWV67" s="22"/>
      <c r="RWW67" s="22"/>
      <c r="RWX67" s="22"/>
      <c r="RWY67" s="22"/>
      <c r="RWZ67" s="22"/>
      <c r="RXA67" s="22"/>
      <c r="RXB67" s="22"/>
      <c r="RXC67" s="22"/>
      <c r="RXD67" s="22"/>
      <c r="RXE67" s="22"/>
      <c r="RXF67" s="22"/>
      <c r="RXG67" s="22"/>
      <c r="RXH67" s="22"/>
      <c r="RXI67" s="22"/>
      <c r="RXJ67" s="22"/>
      <c r="RXK67" s="22"/>
      <c r="RXL67" s="22"/>
      <c r="RXM67" s="22"/>
      <c r="RXN67" s="22"/>
      <c r="RXO67" s="22"/>
      <c r="RXP67" s="22"/>
      <c r="RXQ67" s="22"/>
      <c r="RXR67" s="22"/>
      <c r="RXS67" s="22"/>
      <c r="RXT67" s="22"/>
      <c r="RXU67" s="22"/>
      <c r="RXV67" s="22"/>
      <c r="RXW67" s="22"/>
      <c r="RXX67" s="22"/>
      <c r="RXY67" s="22"/>
      <c r="RXZ67" s="22"/>
      <c r="RYA67" s="22"/>
      <c r="RYB67" s="22"/>
      <c r="RYC67" s="22"/>
      <c r="RYD67" s="22"/>
      <c r="RYE67" s="22"/>
      <c r="RYF67" s="22"/>
      <c r="RYG67" s="22"/>
      <c r="RYH67" s="22"/>
      <c r="RYI67" s="22"/>
      <c r="RYJ67" s="22"/>
      <c r="RYK67" s="22"/>
      <c r="RYL67" s="22"/>
      <c r="RYM67" s="22"/>
      <c r="RYN67" s="22"/>
      <c r="RYO67" s="22"/>
      <c r="RYP67" s="22"/>
      <c r="RYQ67" s="22"/>
      <c r="RYR67" s="22"/>
      <c r="RYS67" s="22"/>
      <c r="RYT67" s="22"/>
      <c r="RYU67" s="22"/>
      <c r="RYV67" s="22"/>
      <c r="RYW67" s="22"/>
      <c r="RYX67" s="22"/>
      <c r="RYY67" s="22"/>
      <c r="RYZ67" s="22"/>
      <c r="RZA67" s="22"/>
      <c r="RZB67" s="22"/>
      <c r="RZC67" s="22"/>
      <c r="RZD67" s="22"/>
      <c r="RZE67" s="22"/>
      <c r="RZF67" s="22"/>
      <c r="RZG67" s="22"/>
      <c r="RZH67" s="22"/>
      <c r="RZI67" s="22"/>
      <c r="RZJ67" s="22"/>
      <c r="RZK67" s="22"/>
      <c r="RZL67" s="22"/>
      <c r="RZM67" s="22"/>
      <c r="RZN67" s="22"/>
      <c r="RZO67" s="22"/>
      <c r="RZP67" s="22"/>
      <c r="RZQ67" s="22"/>
      <c r="RZR67" s="22"/>
      <c r="RZS67" s="22"/>
      <c r="RZT67" s="22"/>
      <c r="RZU67" s="22"/>
      <c r="RZV67" s="22"/>
      <c r="RZW67" s="22"/>
      <c r="RZX67" s="22"/>
      <c r="RZY67" s="22"/>
      <c r="RZZ67" s="22"/>
      <c r="SAA67" s="22"/>
      <c r="SAB67" s="22"/>
      <c r="SAC67" s="22"/>
      <c r="SAD67" s="22"/>
      <c r="SAE67" s="22"/>
      <c r="SAF67" s="22"/>
      <c r="SAG67" s="22"/>
      <c r="SAH67" s="22"/>
      <c r="SAI67" s="22"/>
      <c r="SAJ67" s="22"/>
      <c r="SAK67" s="22"/>
      <c r="SAL67" s="22"/>
      <c r="SAM67" s="22"/>
      <c r="SAN67" s="22"/>
      <c r="SAO67" s="22"/>
      <c r="SAP67" s="22"/>
      <c r="SAQ67" s="22"/>
      <c r="SAR67" s="22"/>
      <c r="SAS67" s="22"/>
      <c r="SAT67" s="22"/>
      <c r="SAU67" s="22"/>
      <c r="SAV67" s="22"/>
      <c r="SAW67" s="22"/>
      <c r="SAX67" s="22"/>
      <c r="SAY67" s="22"/>
      <c r="SAZ67" s="22"/>
      <c r="SBA67" s="22"/>
      <c r="SBB67" s="22"/>
      <c r="SBC67" s="22"/>
      <c r="SBD67" s="22"/>
      <c r="SBE67" s="22"/>
      <c r="SBF67" s="22"/>
      <c r="SBG67" s="22"/>
      <c r="SBH67" s="22"/>
      <c r="SBI67" s="22"/>
      <c r="SBJ67" s="22"/>
      <c r="SBK67" s="22"/>
      <c r="SBL67" s="22"/>
      <c r="SBM67" s="22"/>
      <c r="SBN67" s="22"/>
      <c r="SBO67" s="22"/>
      <c r="SBP67" s="22"/>
      <c r="SBQ67" s="22"/>
      <c r="SBR67" s="22"/>
      <c r="SBS67" s="22"/>
      <c r="SBT67" s="22"/>
      <c r="SBU67" s="22"/>
      <c r="SBV67" s="22"/>
      <c r="SBW67" s="22"/>
      <c r="SBX67" s="22"/>
      <c r="SBY67" s="22"/>
      <c r="SBZ67" s="22"/>
      <c r="SCA67" s="22"/>
      <c r="SCB67" s="22"/>
      <c r="SCC67" s="22"/>
      <c r="SCD67" s="22"/>
      <c r="SCE67" s="22"/>
      <c r="SCF67" s="22"/>
      <c r="SCG67" s="22"/>
      <c r="SCH67" s="22"/>
      <c r="SCI67" s="22"/>
      <c r="SCJ67" s="22"/>
      <c r="SCK67" s="22"/>
      <c r="SCL67" s="22"/>
      <c r="SCM67" s="22"/>
      <c r="SCN67" s="22"/>
      <c r="SCO67" s="22"/>
      <c r="SCP67" s="22"/>
      <c r="SCQ67" s="22"/>
      <c r="SCR67" s="22"/>
      <c r="SCS67" s="22"/>
      <c r="SCT67" s="22"/>
      <c r="SCU67" s="22"/>
      <c r="SCV67" s="22"/>
      <c r="SCW67" s="22"/>
      <c r="SCX67" s="22"/>
      <c r="SCY67" s="22"/>
      <c r="SCZ67" s="22"/>
      <c r="SDA67" s="22"/>
      <c r="SDB67" s="22"/>
      <c r="SDC67" s="22"/>
      <c r="SDD67" s="22"/>
      <c r="SDE67" s="22"/>
      <c r="SDF67" s="22"/>
      <c r="SDG67" s="22"/>
      <c r="SDH67" s="22"/>
      <c r="SDI67" s="22"/>
      <c r="SDJ67" s="22"/>
      <c r="SDK67" s="22"/>
      <c r="SDL67" s="22"/>
      <c r="SDM67" s="22"/>
      <c r="SDN67" s="22"/>
      <c r="SDO67" s="22"/>
      <c r="SDP67" s="22"/>
      <c r="SDQ67" s="22"/>
      <c r="SDR67" s="22"/>
      <c r="SDS67" s="22"/>
      <c r="SDT67" s="22"/>
      <c r="SDU67" s="22"/>
      <c r="SDV67" s="22"/>
      <c r="SDW67" s="22"/>
      <c r="SDX67" s="22"/>
      <c r="SDY67" s="22"/>
      <c r="SDZ67" s="22"/>
      <c r="SEA67" s="22"/>
      <c r="SEB67" s="22"/>
      <c r="SEC67" s="22"/>
      <c r="SED67" s="22"/>
      <c r="SEE67" s="22"/>
      <c r="SEF67" s="22"/>
      <c r="SEG67" s="22"/>
      <c r="SEH67" s="22"/>
      <c r="SEI67" s="22"/>
      <c r="SEJ67" s="22"/>
      <c r="SEK67" s="22"/>
      <c r="SEL67" s="22"/>
      <c r="SEM67" s="22"/>
      <c r="SEN67" s="22"/>
      <c r="SEO67" s="22"/>
      <c r="SEP67" s="22"/>
      <c r="SEQ67" s="22"/>
      <c r="SER67" s="22"/>
      <c r="SES67" s="22"/>
      <c r="SET67" s="22"/>
      <c r="SEU67" s="22"/>
      <c r="SEV67" s="22"/>
      <c r="SEW67" s="22"/>
      <c r="SEX67" s="22"/>
      <c r="SEY67" s="22"/>
      <c r="SEZ67" s="22"/>
      <c r="SFA67" s="22"/>
      <c r="SFB67" s="22"/>
      <c r="SFC67" s="22"/>
      <c r="SFD67" s="22"/>
      <c r="SFE67" s="22"/>
      <c r="SFF67" s="22"/>
      <c r="SFG67" s="22"/>
      <c r="SFH67" s="22"/>
      <c r="SFI67" s="22"/>
      <c r="SFJ67" s="22"/>
      <c r="SFK67" s="22"/>
      <c r="SFL67" s="22"/>
      <c r="SFM67" s="22"/>
      <c r="SFN67" s="22"/>
      <c r="SFO67" s="22"/>
      <c r="SFP67" s="22"/>
      <c r="SFQ67" s="22"/>
      <c r="SFR67" s="22"/>
      <c r="SFS67" s="22"/>
      <c r="SFT67" s="22"/>
      <c r="SFU67" s="22"/>
      <c r="SFV67" s="22"/>
      <c r="SFW67" s="22"/>
      <c r="SFX67" s="22"/>
      <c r="SFY67" s="22"/>
      <c r="SFZ67" s="22"/>
      <c r="SGA67" s="22"/>
      <c r="SGB67" s="22"/>
      <c r="SGC67" s="22"/>
      <c r="SGD67" s="22"/>
      <c r="SGE67" s="22"/>
      <c r="SGF67" s="22"/>
      <c r="SGG67" s="22"/>
      <c r="SGH67" s="22"/>
      <c r="SGI67" s="22"/>
      <c r="SGJ67" s="22"/>
      <c r="SGK67" s="22"/>
      <c r="SGL67" s="22"/>
      <c r="SGM67" s="22"/>
      <c r="SGN67" s="22"/>
      <c r="SGO67" s="22"/>
      <c r="SGP67" s="22"/>
      <c r="SGQ67" s="22"/>
      <c r="SGR67" s="22"/>
      <c r="SGS67" s="22"/>
      <c r="SGT67" s="22"/>
      <c r="SGU67" s="22"/>
      <c r="SGV67" s="22"/>
      <c r="SGW67" s="22"/>
      <c r="SGX67" s="22"/>
      <c r="SGY67" s="22"/>
      <c r="SGZ67" s="22"/>
      <c r="SHA67" s="22"/>
      <c r="SHB67" s="22"/>
      <c r="SHC67" s="22"/>
      <c r="SHD67" s="22"/>
      <c r="SHE67" s="22"/>
      <c r="SHF67" s="22"/>
      <c r="SHG67" s="22"/>
      <c r="SHH67" s="22"/>
      <c r="SHI67" s="22"/>
      <c r="SHJ67" s="22"/>
      <c r="SHK67" s="22"/>
      <c r="SHL67" s="22"/>
      <c r="SHM67" s="22"/>
      <c r="SHN67" s="22"/>
      <c r="SHO67" s="22"/>
      <c r="SHP67" s="22"/>
      <c r="SHQ67" s="22"/>
      <c r="SHR67" s="22"/>
      <c r="SHS67" s="22"/>
      <c r="SHT67" s="22"/>
      <c r="SHU67" s="22"/>
      <c r="SHV67" s="22"/>
      <c r="SHW67" s="22"/>
      <c r="SHX67" s="22"/>
      <c r="SHY67" s="22"/>
      <c r="SHZ67" s="22"/>
      <c r="SIA67" s="22"/>
      <c r="SIB67" s="22"/>
      <c r="SIC67" s="22"/>
      <c r="SID67" s="22"/>
      <c r="SIE67" s="22"/>
      <c r="SIF67" s="22"/>
      <c r="SIG67" s="22"/>
      <c r="SIH67" s="22"/>
      <c r="SII67" s="22"/>
      <c r="SIJ67" s="22"/>
      <c r="SIK67" s="22"/>
      <c r="SIL67" s="22"/>
      <c r="SIM67" s="22"/>
      <c r="SIN67" s="22"/>
      <c r="SIO67" s="22"/>
      <c r="SIP67" s="22"/>
      <c r="SIQ67" s="22"/>
      <c r="SIR67" s="22"/>
      <c r="SIS67" s="22"/>
      <c r="SIT67" s="22"/>
      <c r="SIU67" s="22"/>
      <c r="SIV67" s="22"/>
      <c r="SIW67" s="22"/>
      <c r="SIX67" s="22"/>
      <c r="SIY67" s="22"/>
      <c r="SIZ67" s="22"/>
      <c r="SJA67" s="22"/>
      <c r="SJB67" s="22"/>
      <c r="SJC67" s="22"/>
      <c r="SJD67" s="22"/>
      <c r="SJE67" s="22"/>
      <c r="SJF67" s="22"/>
      <c r="SJG67" s="22"/>
      <c r="SJH67" s="22"/>
      <c r="SJI67" s="22"/>
      <c r="SJJ67" s="22"/>
      <c r="SJK67" s="22"/>
      <c r="SJL67" s="22"/>
      <c r="SJM67" s="22"/>
      <c r="SJN67" s="22"/>
      <c r="SJO67" s="22"/>
      <c r="SJP67" s="22"/>
      <c r="SJQ67" s="22"/>
      <c r="SJR67" s="22"/>
      <c r="SJS67" s="22"/>
      <c r="SJT67" s="22"/>
      <c r="SJU67" s="22"/>
      <c r="SJV67" s="22"/>
      <c r="SJW67" s="22"/>
      <c r="SJX67" s="22"/>
      <c r="SJY67" s="22"/>
      <c r="SJZ67" s="22"/>
      <c r="SKA67" s="22"/>
      <c r="SKB67" s="22"/>
      <c r="SKC67" s="22"/>
      <c r="SKD67" s="22"/>
      <c r="SKE67" s="22"/>
      <c r="SKF67" s="22"/>
      <c r="SKG67" s="22"/>
      <c r="SKH67" s="22"/>
      <c r="SKI67" s="22"/>
      <c r="SKJ67" s="22"/>
      <c r="SKK67" s="22"/>
      <c r="SKL67" s="22"/>
      <c r="SKM67" s="22"/>
      <c r="SKN67" s="22"/>
      <c r="SKO67" s="22"/>
      <c r="SKP67" s="22"/>
      <c r="SKQ67" s="22"/>
      <c r="SKR67" s="22"/>
      <c r="SKS67" s="22"/>
      <c r="SKT67" s="22"/>
      <c r="SKU67" s="22"/>
      <c r="SKV67" s="22"/>
      <c r="SKW67" s="22"/>
      <c r="SKX67" s="22"/>
      <c r="SKY67" s="22"/>
      <c r="SKZ67" s="22"/>
      <c r="SLA67" s="22"/>
      <c r="SLB67" s="22"/>
      <c r="SLC67" s="22"/>
      <c r="SLD67" s="22"/>
      <c r="SLE67" s="22"/>
      <c r="SLF67" s="22"/>
      <c r="SLG67" s="22"/>
      <c r="SLH67" s="22"/>
      <c r="SLI67" s="22"/>
      <c r="SLJ67" s="22"/>
      <c r="SLK67" s="22"/>
      <c r="SLL67" s="22"/>
      <c r="SLM67" s="22"/>
      <c r="SLN67" s="22"/>
      <c r="SLO67" s="22"/>
      <c r="SLP67" s="22"/>
      <c r="SLQ67" s="22"/>
      <c r="SLR67" s="22"/>
      <c r="SLS67" s="22"/>
      <c r="SLT67" s="22"/>
      <c r="SLU67" s="22"/>
      <c r="SLV67" s="22"/>
      <c r="SLW67" s="22"/>
      <c r="SLX67" s="22"/>
      <c r="SLY67" s="22"/>
      <c r="SLZ67" s="22"/>
      <c r="SMA67" s="22"/>
      <c r="SMB67" s="22"/>
      <c r="SMC67" s="22"/>
      <c r="SMD67" s="22"/>
      <c r="SME67" s="22"/>
      <c r="SMF67" s="22"/>
      <c r="SMG67" s="22"/>
      <c r="SMH67" s="22"/>
      <c r="SMI67" s="22"/>
      <c r="SMJ67" s="22"/>
      <c r="SMK67" s="22"/>
      <c r="SML67" s="22"/>
      <c r="SMM67" s="22"/>
      <c r="SMN67" s="22"/>
      <c r="SMO67" s="22"/>
      <c r="SMP67" s="22"/>
      <c r="SMQ67" s="22"/>
      <c r="SMR67" s="22"/>
      <c r="SMS67" s="22"/>
      <c r="SMT67" s="22"/>
      <c r="SMU67" s="22"/>
      <c r="SMV67" s="22"/>
      <c r="SMW67" s="22"/>
      <c r="SMX67" s="22"/>
      <c r="SMY67" s="22"/>
      <c r="SMZ67" s="22"/>
      <c r="SNA67" s="22"/>
      <c r="SNB67" s="22"/>
      <c r="SNC67" s="22"/>
      <c r="SND67" s="22"/>
      <c r="SNE67" s="22"/>
      <c r="SNF67" s="22"/>
      <c r="SNG67" s="22"/>
      <c r="SNH67" s="22"/>
      <c r="SNI67" s="22"/>
      <c r="SNJ67" s="22"/>
      <c r="SNK67" s="22"/>
      <c r="SNL67" s="22"/>
      <c r="SNM67" s="22"/>
      <c r="SNN67" s="22"/>
      <c r="SNO67" s="22"/>
      <c r="SNP67" s="22"/>
      <c r="SNQ67" s="22"/>
      <c r="SNR67" s="22"/>
      <c r="SNS67" s="22"/>
      <c r="SNT67" s="22"/>
      <c r="SNU67" s="22"/>
      <c r="SNV67" s="22"/>
      <c r="SNW67" s="22"/>
      <c r="SNX67" s="22"/>
      <c r="SNY67" s="22"/>
      <c r="SNZ67" s="22"/>
      <c r="SOA67" s="22"/>
      <c r="SOB67" s="22"/>
      <c r="SOC67" s="22"/>
      <c r="SOD67" s="22"/>
      <c r="SOE67" s="22"/>
      <c r="SOF67" s="22"/>
      <c r="SOG67" s="22"/>
      <c r="SOH67" s="22"/>
      <c r="SOI67" s="22"/>
      <c r="SOJ67" s="22"/>
      <c r="SOK67" s="22"/>
      <c r="SOL67" s="22"/>
      <c r="SOM67" s="22"/>
      <c r="SON67" s="22"/>
      <c r="SOO67" s="22"/>
      <c r="SOP67" s="22"/>
      <c r="SOQ67" s="22"/>
      <c r="SOR67" s="22"/>
      <c r="SOS67" s="22"/>
      <c r="SOT67" s="22"/>
      <c r="SOU67" s="22"/>
      <c r="SOV67" s="22"/>
      <c r="SOW67" s="22"/>
      <c r="SOX67" s="22"/>
      <c r="SOY67" s="22"/>
      <c r="SOZ67" s="22"/>
      <c r="SPA67" s="22"/>
      <c r="SPB67" s="22"/>
      <c r="SPC67" s="22"/>
      <c r="SPD67" s="22"/>
      <c r="SPE67" s="22"/>
      <c r="SPF67" s="22"/>
      <c r="SPG67" s="22"/>
      <c r="SPH67" s="22"/>
      <c r="SPI67" s="22"/>
      <c r="SPJ67" s="22"/>
      <c r="SPK67" s="22"/>
      <c r="SPL67" s="22"/>
      <c r="SPM67" s="22"/>
      <c r="SPN67" s="22"/>
      <c r="SPO67" s="22"/>
      <c r="SPP67" s="22"/>
      <c r="SPQ67" s="22"/>
      <c r="SPR67" s="22"/>
      <c r="SPS67" s="22"/>
      <c r="SPT67" s="22"/>
      <c r="SPU67" s="22"/>
      <c r="SPV67" s="22"/>
      <c r="SPW67" s="22"/>
      <c r="SPX67" s="22"/>
      <c r="SPY67" s="22"/>
      <c r="SPZ67" s="22"/>
      <c r="SQA67" s="22"/>
      <c r="SQB67" s="22"/>
      <c r="SQC67" s="22"/>
      <c r="SQD67" s="22"/>
      <c r="SQE67" s="22"/>
      <c r="SQF67" s="22"/>
      <c r="SQG67" s="22"/>
      <c r="SQH67" s="22"/>
      <c r="SQI67" s="22"/>
      <c r="SQJ67" s="22"/>
      <c r="SQK67" s="22"/>
      <c r="SQL67" s="22"/>
      <c r="SQM67" s="22"/>
      <c r="SQN67" s="22"/>
      <c r="SQO67" s="22"/>
      <c r="SQP67" s="22"/>
      <c r="SQQ67" s="22"/>
      <c r="SQR67" s="22"/>
      <c r="SQS67" s="22"/>
      <c r="SQT67" s="22"/>
      <c r="SQU67" s="22"/>
      <c r="SQV67" s="22"/>
      <c r="SQW67" s="22"/>
      <c r="SQX67" s="22"/>
      <c r="SQY67" s="22"/>
      <c r="SQZ67" s="22"/>
      <c r="SRA67" s="22"/>
      <c r="SRB67" s="22"/>
      <c r="SRC67" s="22"/>
      <c r="SRD67" s="22"/>
      <c r="SRE67" s="22"/>
      <c r="SRF67" s="22"/>
      <c r="SRG67" s="22"/>
      <c r="SRH67" s="22"/>
      <c r="SRI67" s="22"/>
      <c r="SRJ67" s="22"/>
      <c r="SRK67" s="22"/>
      <c r="SRL67" s="22"/>
      <c r="SRM67" s="22"/>
      <c r="SRN67" s="22"/>
      <c r="SRO67" s="22"/>
      <c r="SRP67" s="22"/>
      <c r="SRQ67" s="22"/>
      <c r="SRR67" s="22"/>
      <c r="SRS67" s="22"/>
      <c r="SRT67" s="22"/>
      <c r="SRU67" s="22"/>
      <c r="SRV67" s="22"/>
      <c r="SRW67" s="22"/>
      <c r="SRX67" s="22"/>
      <c r="SRY67" s="22"/>
      <c r="SRZ67" s="22"/>
      <c r="SSA67" s="22"/>
      <c r="SSB67" s="22"/>
      <c r="SSC67" s="22"/>
      <c r="SSD67" s="22"/>
      <c r="SSE67" s="22"/>
      <c r="SSF67" s="22"/>
      <c r="SSG67" s="22"/>
      <c r="SSH67" s="22"/>
      <c r="SSI67" s="22"/>
      <c r="SSJ67" s="22"/>
      <c r="SSK67" s="22"/>
      <c r="SSL67" s="22"/>
      <c r="SSM67" s="22"/>
      <c r="SSN67" s="22"/>
      <c r="SSO67" s="22"/>
      <c r="SSP67" s="22"/>
      <c r="SSQ67" s="22"/>
      <c r="SSR67" s="22"/>
      <c r="SSS67" s="22"/>
      <c r="SST67" s="22"/>
      <c r="SSU67" s="22"/>
      <c r="SSV67" s="22"/>
      <c r="SSW67" s="22"/>
      <c r="SSX67" s="22"/>
      <c r="SSY67" s="22"/>
      <c r="SSZ67" s="22"/>
      <c r="STA67" s="22"/>
      <c r="STB67" s="22"/>
      <c r="STC67" s="22"/>
      <c r="STD67" s="22"/>
      <c r="STE67" s="22"/>
      <c r="STF67" s="22"/>
      <c r="STG67" s="22"/>
      <c r="STH67" s="22"/>
      <c r="STI67" s="22"/>
      <c r="STJ67" s="22"/>
      <c r="STK67" s="22"/>
      <c r="STL67" s="22"/>
      <c r="STM67" s="22"/>
      <c r="STN67" s="22"/>
      <c r="STO67" s="22"/>
      <c r="STP67" s="22"/>
      <c r="STQ67" s="22"/>
      <c r="STR67" s="22"/>
      <c r="STS67" s="22"/>
      <c r="STT67" s="22"/>
      <c r="STU67" s="22"/>
      <c r="STV67" s="22"/>
      <c r="STW67" s="22"/>
      <c r="STX67" s="22"/>
      <c r="STY67" s="22"/>
      <c r="STZ67" s="22"/>
      <c r="SUA67" s="22"/>
      <c r="SUB67" s="22"/>
      <c r="SUC67" s="22"/>
      <c r="SUD67" s="22"/>
      <c r="SUE67" s="22"/>
      <c r="SUF67" s="22"/>
      <c r="SUG67" s="22"/>
      <c r="SUH67" s="22"/>
      <c r="SUI67" s="22"/>
      <c r="SUJ67" s="22"/>
      <c r="SUK67" s="22"/>
      <c r="SUL67" s="22"/>
      <c r="SUM67" s="22"/>
      <c r="SUN67" s="22"/>
      <c r="SUO67" s="22"/>
      <c r="SUP67" s="22"/>
      <c r="SUQ67" s="22"/>
      <c r="SUR67" s="22"/>
      <c r="SUS67" s="22"/>
      <c r="SUT67" s="22"/>
      <c r="SUU67" s="22"/>
      <c r="SUV67" s="22"/>
      <c r="SUW67" s="22"/>
      <c r="SUX67" s="22"/>
      <c r="SUY67" s="22"/>
      <c r="SUZ67" s="22"/>
      <c r="SVA67" s="22"/>
      <c r="SVB67" s="22"/>
      <c r="SVC67" s="22"/>
      <c r="SVD67" s="22"/>
      <c r="SVE67" s="22"/>
      <c r="SVF67" s="22"/>
      <c r="SVG67" s="22"/>
      <c r="SVH67" s="22"/>
      <c r="SVI67" s="22"/>
      <c r="SVJ67" s="22"/>
      <c r="SVK67" s="22"/>
      <c r="SVL67" s="22"/>
      <c r="SVM67" s="22"/>
      <c r="SVN67" s="22"/>
      <c r="SVO67" s="22"/>
      <c r="SVP67" s="22"/>
      <c r="SVQ67" s="22"/>
      <c r="SVR67" s="22"/>
      <c r="SVS67" s="22"/>
      <c r="SVT67" s="22"/>
      <c r="SVU67" s="22"/>
      <c r="SVV67" s="22"/>
      <c r="SVW67" s="22"/>
      <c r="SVX67" s="22"/>
      <c r="SVY67" s="22"/>
      <c r="SVZ67" s="22"/>
      <c r="SWA67" s="22"/>
      <c r="SWB67" s="22"/>
      <c r="SWC67" s="22"/>
      <c r="SWD67" s="22"/>
      <c r="SWE67" s="22"/>
      <c r="SWF67" s="22"/>
      <c r="SWG67" s="22"/>
      <c r="SWH67" s="22"/>
      <c r="SWI67" s="22"/>
      <c r="SWJ67" s="22"/>
      <c r="SWK67" s="22"/>
      <c r="SWL67" s="22"/>
      <c r="SWM67" s="22"/>
      <c r="SWN67" s="22"/>
      <c r="SWO67" s="22"/>
      <c r="SWP67" s="22"/>
      <c r="SWQ67" s="22"/>
      <c r="SWR67" s="22"/>
      <c r="SWS67" s="22"/>
      <c r="SWT67" s="22"/>
      <c r="SWU67" s="22"/>
      <c r="SWV67" s="22"/>
      <c r="SWW67" s="22"/>
      <c r="SWX67" s="22"/>
      <c r="SWY67" s="22"/>
      <c r="SWZ67" s="22"/>
      <c r="SXA67" s="22"/>
      <c r="SXB67" s="22"/>
      <c r="SXC67" s="22"/>
      <c r="SXD67" s="22"/>
      <c r="SXE67" s="22"/>
      <c r="SXF67" s="22"/>
      <c r="SXG67" s="22"/>
      <c r="SXH67" s="22"/>
      <c r="SXI67" s="22"/>
      <c r="SXJ67" s="22"/>
      <c r="SXK67" s="22"/>
      <c r="SXL67" s="22"/>
      <c r="SXM67" s="22"/>
      <c r="SXN67" s="22"/>
      <c r="SXO67" s="22"/>
      <c r="SXP67" s="22"/>
      <c r="SXQ67" s="22"/>
      <c r="SXR67" s="22"/>
      <c r="SXS67" s="22"/>
      <c r="SXT67" s="22"/>
      <c r="SXU67" s="22"/>
      <c r="SXV67" s="22"/>
      <c r="SXW67" s="22"/>
      <c r="SXX67" s="22"/>
      <c r="SXY67" s="22"/>
      <c r="SXZ67" s="22"/>
      <c r="SYA67" s="22"/>
      <c r="SYB67" s="22"/>
      <c r="SYC67" s="22"/>
      <c r="SYD67" s="22"/>
      <c r="SYE67" s="22"/>
      <c r="SYF67" s="22"/>
      <c r="SYG67" s="22"/>
      <c r="SYH67" s="22"/>
      <c r="SYI67" s="22"/>
      <c r="SYJ67" s="22"/>
      <c r="SYK67" s="22"/>
      <c r="SYL67" s="22"/>
      <c r="SYM67" s="22"/>
      <c r="SYN67" s="22"/>
      <c r="SYO67" s="22"/>
      <c r="SYP67" s="22"/>
      <c r="SYQ67" s="22"/>
      <c r="SYR67" s="22"/>
      <c r="SYS67" s="22"/>
      <c r="SYT67" s="22"/>
      <c r="SYU67" s="22"/>
      <c r="SYV67" s="22"/>
      <c r="SYW67" s="22"/>
      <c r="SYX67" s="22"/>
      <c r="SYY67" s="22"/>
      <c r="SYZ67" s="22"/>
      <c r="SZA67" s="22"/>
      <c r="SZB67" s="22"/>
      <c r="SZC67" s="22"/>
      <c r="SZD67" s="22"/>
      <c r="SZE67" s="22"/>
      <c r="SZF67" s="22"/>
      <c r="SZG67" s="22"/>
      <c r="SZH67" s="22"/>
      <c r="SZI67" s="22"/>
      <c r="SZJ67" s="22"/>
      <c r="SZK67" s="22"/>
      <c r="SZL67" s="22"/>
      <c r="SZM67" s="22"/>
      <c r="SZN67" s="22"/>
      <c r="SZO67" s="22"/>
      <c r="SZP67" s="22"/>
      <c r="SZQ67" s="22"/>
      <c r="SZR67" s="22"/>
      <c r="SZS67" s="22"/>
      <c r="SZT67" s="22"/>
      <c r="SZU67" s="22"/>
      <c r="SZV67" s="22"/>
      <c r="SZW67" s="22"/>
      <c r="SZX67" s="22"/>
      <c r="SZY67" s="22"/>
      <c r="SZZ67" s="22"/>
      <c r="TAA67" s="22"/>
      <c r="TAB67" s="22"/>
      <c r="TAC67" s="22"/>
      <c r="TAD67" s="22"/>
      <c r="TAE67" s="22"/>
      <c r="TAF67" s="22"/>
      <c r="TAG67" s="22"/>
      <c r="TAH67" s="22"/>
      <c r="TAI67" s="22"/>
      <c r="TAJ67" s="22"/>
      <c r="TAK67" s="22"/>
      <c r="TAL67" s="22"/>
      <c r="TAM67" s="22"/>
      <c r="TAN67" s="22"/>
      <c r="TAO67" s="22"/>
      <c r="TAP67" s="22"/>
      <c r="TAQ67" s="22"/>
      <c r="TAR67" s="22"/>
      <c r="TAS67" s="22"/>
      <c r="TAT67" s="22"/>
      <c r="TAU67" s="22"/>
      <c r="TAV67" s="22"/>
      <c r="TAW67" s="22"/>
      <c r="TAX67" s="22"/>
      <c r="TAY67" s="22"/>
      <c r="TAZ67" s="22"/>
      <c r="TBA67" s="22"/>
      <c r="TBB67" s="22"/>
      <c r="TBC67" s="22"/>
      <c r="TBD67" s="22"/>
      <c r="TBE67" s="22"/>
      <c r="TBF67" s="22"/>
      <c r="TBG67" s="22"/>
      <c r="TBH67" s="22"/>
      <c r="TBI67" s="22"/>
      <c r="TBJ67" s="22"/>
      <c r="TBK67" s="22"/>
      <c r="TBL67" s="22"/>
      <c r="TBM67" s="22"/>
      <c r="TBN67" s="22"/>
      <c r="TBO67" s="22"/>
      <c r="TBP67" s="22"/>
      <c r="TBQ67" s="22"/>
      <c r="TBR67" s="22"/>
      <c r="TBS67" s="22"/>
      <c r="TBT67" s="22"/>
      <c r="TBU67" s="22"/>
      <c r="TBV67" s="22"/>
      <c r="TBW67" s="22"/>
      <c r="TBX67" s="22"/>
      <c r="TBY67" s="22"/>
      <c r="TBZ67" s="22"/>
      <c r="TCA67" s="22"/>
      <c r="TCB67" s="22"/>
      <c r="TCC67" s="22"/>
      <c r="TCD67" s="22"/>
      <c r="TCE67" s="22"/>
      <c r="TCF67" s="22"/>
      <c r="TCG67" s="22"/>
      <c r="TCH67" s="22"/>
      <c r="TCI67" s="22"/>
      <c r="TCJ67" s="22"/>
      <c r="TCK67" s="22"/>
      <c r="TCL67" s="22"/>
      <c r="TCM67" s="22"/>
      <c r="TCN67" s="22"/>
      <c r="TCO67" s="22"/>
      <c r="TCP67" s="22"/>
      <c r="TCQ67" s="22"/>
      <c r="TCR67" s="22"/>
      <c r="TCS67" s="22"/>
      <c r="TCT67" s="22"/>
      <c r="TCU67" s="22"/>
      <c r="TCV67" s="22"/>
      <c r="TCW67" s="22"/>
      <c r="TCX67" s="22"/>
      <c r="TCY67" s="22"/>
      <c r="TCZ67" s="22"/>
      <c r="TDA67" s="22"/>
      <c r="TDB67" s="22"/>
      <c r="TDC67" s="22"/>
      <c r="TDD67" s="22"/>
      <c r="TDE67" s="22"/>
      <c r="TDF67" s="22"/>
      <c r="TDG67" s="22"/>
      <c r="TDH67" s="22"/>
      <c r="TDI67" s="22"/>
      <c r="TDJ67" s="22"/>
      <c r="TDK67" s="22"/>
      <c r="TDL67" s="22"/>
      <c r="TDM67" s="22"/>
      <c r="TDN67" s="22"/>
      <c r="TDO67" s="22"/>
      <c r="TDP67" s="22"/>
      <c r="TDQ67" s="22"/>
      <c r="TDR67" s="22"/>
      <c r="TDS67" s="22"/>
      <c r="TDT67" s="22"/>
      <c r="TDU67" s="22"/>
      <c r="TDV67" s="22"/>
      <c r="TDW67" s="22"/>
      <c r="TDX67" s="22"/>
      <c r="TDY67" s="22"/>
      <c r="TDZ67" s="22"/>
      <c r="TEA67" s="22"/>
      <c r="TEB67" s="22"/>
      <c r="TEC67" s="22"/>
      <c r="TED67" s="22"/>
      <c r="TEE67" s="22"/>
      <c r="TEF67" s="22"/>
      <c r="TEG67" s="22"/>
      <c r="TEH67" s="22"/>
      <c r="TEI67" s="22"/>
      <c r="TEJ67" s="22"/>
      <c r="TEK67" s="22"/>
      <c r="TEL67" s="22"/>
      <c r="TEM67" s="22"/>
      <c r="TEN67" s="22"/>
      <c r="TEO67" s="22"/>
      <c r="TEP67" s="22"/>
      <c r="TEQ67" s="22"/>
      <c r="TER67" s="22"/>
      <c r="TES67" s="22"/>
      <c r="TET67" s="22"/>
      <c r="TEU67" s="22"/>
      <c r="TEV67" s="22"/>
      <c r="TEW67" s="22"/>
      <c r="TEX67" s="22"/>
      <c r="TEY67" s="22"/>
      <c r="TEZ67" s="22"/>
      <c r="TFA67" s="22"/>
      <c r="TFB67" s="22"/>
      <c r="TFC67" s="22"/>
      <c r="TFD67" s="22"/>
      <c r="TFE67" s="22"/>
      <c r="TFF67" s="22"/>
      <c r="TFG67" s="22"/>
      <c r="TFH67" s="22"/>
      <c r="TFI67" s="22"/>
      <c r="TFJ67" s="22"/>
      <c r="TFK67" s="22"/>
      <c r="TFL67" s="22"/>
      <c r="TFM67" s="22"/>
      <c r="TFN67" s="22"/>
      <c r="TFO67" s="22"/>
      <c r="TFP67" s="22"/>
      <c r="TFQ67" s="22"/>
      <c r="TFR67" s="22"/>
      <c r="TFS67" s="22"/>
      <c r="TFT67" s="22"/>
      <c r="TFU67" s="22"/>
      <c r="TFV67" s="22"/>
      <c r="TFW67" s="22"/>
      <c r="TFX67" s="22"/>
      <c r="TFY67" s="22"/>
      <c r="TFZ67" s="22"/>
      <c r="TGA67" s="22"/>
      <c r="TGB67" s="22"/>
      <c r="TGC67" s="22"/>
      <c r="TGD67" s="22"/>
      <c r="TGE67" s="22"/>
      <c r="TGF67" s="22"/>
      <c r="TGG67" s="22"/>
      <c r="TGH67" s="22"/>
      <c r="TGI67" s="22"/>
      <c r="TGJ67" s="22"/>
      <c r="TGK67" s="22"/>
      <c r="TGL67" s="22"/>
      <c r="TGM67" s="22"/>
      <c r="TGN67" s="22"/>
      <c r="TGO67" s="22"/>
      <c r="TGP67" s="22"/>
      <c r="TGQ67" s="22"/>
      <c r="TGR67" s="22"/>
      <c r="TGS67" s="22"/>
      <c r="TGT67" s="22"/>
      <c r="TGU67" s="22"/>
      <c r="TGV67" s="22"/>
      <c r="TGW67" s="22"/>
      <c r="TGX67" s="22"/>
      <c r="TGY67" s="22"/>
      <c r="TGZ67" s="22"/>
      <c r="THA67" s="22"/>
      <c r="THB67" s="22"/>
      <c r="THC67" s="22"/>
      <c r="THD67" s="22"/>
      <c r="THE67" s="22"/>
      <c r="THF67" s="22"/>
      <c r="THG67" s="22"/>
      <c r="THH67" s="22"/>
      <c r="THI67" s="22"/>
      <c r="THJ67" s="22"/>
      <c r="THK67" s="22"/>
      <c r="THL67" s="22"/>
      <c r="THM67" s="22"/>
      <c r="THN67" s="22"/>
      <c r="THO67" s="22"/>
      <c r="THP67" s="22"/>
      <c r="THQ67" s="22"/>
      <c r="THR67" s="22"/>
      <c r="THS67" s="22"/>
      <c r="THT67" s="22"/>
      <c r="THU67" s="22"/>
      <c r="THV67" s="22"/>
      <c r="THW67" s="22"/>
      <c r="THX67" s="22"/>
      <c r="THY67" s="22"/>
      <c r="THZ67" s="22"/>
      <c r="TIA67" s="22"/>
      <c r="TIB67" s="22"/>
      <c r="TIC67" s="22"/>
      <c r="TID67" s="22"/>
      <c r="TIE67" s="22"/>
      <c r="TIF67" s="22"/>
      <c r="TIG67" s="22"/>
      <c r="TIH67" s="22"/>
      <c r="TII67" s="22"/>
      <c r="TIJ67" s="22"/>
      <c r="TIK67" s="22"/>
      <c r="TIL67" s="22"/>
      <c r="TIM67" s="22"/>
      <c r="TIN67" s="22"/>
      <c r="TIO67" s="22"/>
      <c r="TIP67" s="22"/>
      <c r="TIQ67" s="22"/>
      <c r="TIR67" s="22"/>
      <c r="TIS67" s="22"/>
      <c r="TIT67" s="22"/>
      <c r="TIU67" s="22"/>
      <c r="TIV67" s="22"/>
      <c r="TIW67" s="22"/>
      <c r="TIX67" s="22"/>
      <c r="TIY67" s="22"/>
      <c r="TIZ67" s="22"/>
      <c r="TJA67" s="22"/>
      <c r="TJB67" s="22"/>
      <c r="TJC67" s="22"/>
      <c r="TJD67" s="22"/>
      <c r="TJE67" s="22"/>
      <c r="TJF67" s="22"/>
      <c r="TJG67" s="22"/>
      <c r="TJH67" s="22"/>
      <c r="TJI67" s="22"/>
      <c r="TJJ67" s="22"/>
      <c r="TJK67" s="22"/>
      <c r="TJL67" s="22"/>
      <c r="TJM67" s="22"/>
      <c r="TJN67" s="22"/>
      <c r="TJO67" s="22"/>
      <c r="TJP67" s="22"/>
      <c r="TJQ67" s="22"/>
      <c r="TJR67" s="22"/>
      <c r="TJS67" s="22"/>
      <c r="TJT67" s="22"/>
      <c r="TJU67" s="22"/>
      <c r="TJV67" s="22"/>
      <c r="TJW67" s="22"/>
      <c r="TJX67" s="22"/>
      <c r="TJY67" s="22"/>
      <c r="TJZ67" s="22"/>
      <c r="TKA67" s="22"/>
      <c r="TKB67" s="22"/>
      <c r="TKC67" s="22"/>
      <c r="TKD67" s="22"/>
      <c r="TKE67" s="22"/>
      <c r="TKF67" s="22"/>
      <c r="TKG67" s="22"/>
      <c r="TKH67" s="22"/>
      <c r="TKI67" s="22"/>
      <c r="TKJ67" s="22"/>
      <c r="TKK67" s="22"/>
      <c r="TKL67" s="22"/>
      <c r="TKM67" s="22"/>
      <c r="TKN67" s="22"/>
      <c r="TKO67" s="22"/>
      <c r="TKP67" s="22"/>
      <c r="TKQ67" s="22"/>
      <c r="TKR67" s="22"/>
      <c r="TKS67" s="22"/>
      <c r="TKT67" s="22"/>
      <c r="TKU67" s="22"/>
      <c r="TKV67" s="22"/>
      <c r="TKW67" s="22"/>
      <c r="TKX67" s="22"/>
      <c r="TKY67" s="22"/>
      <c r="TKZ67" s="22"/>
      <c r="TLA67" s="22"/>
      <c r="TLB67" s="22"/>
      <c r="TLC67" s="22"/>
      <c r="TLD67" s="22"/>
      <c r="TLE67" s="22"/>
      <c r="TLF67" s="22"/>
      <c r="TLG67" s="22"/>
      <c r="TLH67" s="22"/>
      <c r="TLI67" s="22"/>
      <c r="TLJ67" s="22"/>
      <c r="TLK67" s="22"/>
      <c r="TLL67" s="22"/>
      <c r="TLM67" s="22"/>
      <c r="TLN67" s="22"/>
      <c r="TLO67" s="22"/>
      <c r="TLP67" s="22"/>
      <c r="TLQ67" s="22"/>
      <c r="TLR67" s="22"/>
      <c r="TLS67" s="22"/>
      <c r="TLT67" s="22"/>
      <c r="TLU67" s="22"/>
      <c r="TLV67" s="22"/>
      <c r="TLW67" s="22"/>
      <c r="TLX67" s="22"/>
      <c r="TLY67" s="22"/>
      <c r="TLZ67" s="22"/>
      <c r="TMA67" s="22"/>
      <c r="TMB67" s="22"/>
      <c r="TMC67" s="22"/>
      <c r="TMD67" s="22"/>
      <c r="TME67" s="22"/>
      <c r="TMF67" s="22"/>
      <c r="TMG67" s="22"/>
      <c r="TMH67" s="22"/>
      <c r="TMI67" s="22"/>
      <c r="TMJ67" s="22"/>
      <c r="TMK67" s="22"/>
      <c r="TML67" s="22"/>
      <c r="TMM67" s="22"/>
      <c r="TMN67" s="22"/>
      <c r="TMO67" s="22"/>
      <c r="TMP67" s="22"/>
      <c r="TMQ67" s="22"/>
      <c r="TMR67" s="22"/>
      <c r="TMS67" s="22"/>
      <c r="TMT67" s="22"/>
      <c r="TMU67" s="22"/>
      <c r="TMV67" s="22"/>
      <c r="TMW67" s="22"/>
      <c r="TMX67" s="22"/>
      <c r="TMY67" s="22"/>
      <c r="TMZ67" s="22"/>
      <c r="TNA67" s="22"/>
      <c r="TNB67" s="22"/>
      <c r="TNC67" s="22"/>
      <c r="TND67" s="22"/>
      <c r="TNE67" s="22"/>
      <c r="TNF67" s="22"/>
      <c r="TNG67" s="22"/>
      <c r="TNH67" s="22"/>
      <c r="TNI67" s="22"/>
      <c r="TNJ67" s="22"/>
      <c r="TNK67" s="22"/>
      <c r="TNL67" s="22"/>
      <c r="TNM67" s="22"/>
      <c r="TNN67" s="22"/>
      <c r="TNO67" s="22"/>
      <c r="TNP67" s="22"/>
      <c r="TNQ67" s="22"/>
      <c r="TNR67" s="22"/>
      <c r="TNS67" s="22"/>
      <c r="TNT67" s="22"/>
      <c r="TNU67" s="22"/>
      <c r="TNV67" s="22"/>
      <c r="TNW67" s="22"/>
      <c r="TNX67" s="22"/>
      <c r="TNY67" s="22"/>
      <c r="TNZ67" s="22"/>
      <c r="TOA67" s="22"/>
      <c r="TOB67" s="22"/>
      <c r="TOC67" s="22"/>
      <c r="TOD67" s="22"/>
      <c r="TOE67" s="22"/>
      <c r="TOF67" s="22"/>
      <c r="TOG67" s="22"/>
      <c r="TOH67" s="22"/>
      <c r="TOI67" s="22"/>
      <c r="TOJ67" s="22"/>
      <c r="TOK67" s="22"/>
      <c r="TOL67" s="22"/>
      <c r="TOM67" s="22"/>
      <c r="TON67" s="22"/>
      <c r="TOO67" s="22"/>
      <c r="TOP67" s="22"/>
      <c r="TOQ67" s="22"/>
      <c r="TOR67" s="22"/>
      <c r="TOS67" s="22"/>
      <c r="TOT67" s="22"/>
      <c r="TOU67" s="22"/>
      <c r="TOV67" s="22"/>
      <c r="TOW67" s="22"/>
      <c r="TOX67" s="22"/>
      <c r="TOY67" s="22"/>
      <c r="TOZ67" s="22"/>
      <c r="TPA67" s="22"/>
      <c r="TPB67" s="22"/>
      <c r="TPC67" s="22"/>
      <c r="TPD67" s="22"/>
      <c r="TPE67" s="22"/>
      <c r="TPF67" s="22"/>
      <c r="TPG67" s="22"/>
      <c r="TPH67" s="22"/>
      <c r="TPI67" s="22"/>
      <c r="TPJ67" s="22"/>
      <c r="TPK67" s="22"/>
      <c r="TPL67" s="22"/>
      <c r="TPM67" s="22"/>
      <c r="TPN67" s="22"/>
      <c r="TPO67" s="22"/>
      <c r="TPP67" s="22"/>
      <c r="TPQ67" s="22"/>
      <c r="TPR67" s="22"/>
      <c r="TPS67" s="22"/>
      <c r="TPT67" s="22"/>
      <c r="TPU67" s="22"/>
      <c r="TPV67" s="22"/>
      <c r="TPW67" s="22"/>
      <c r="TPX67" s="22"/>
      <c r="TPY67" s="22"/>
      <c r="TPZ67" s="22"/>
      <c r="TQA67" s="22"/>
      <c r="TQB67" s="22"/>
      <c r="TQC67" s="22"/>
      <c r="TQD67" s="22"/>
      <c r="TQE67" s="22"/>
      <c r="TQF67" s="22"/>
      <c r="TQG67" s="22"/>
      <c r="TQH67" s="22"/>
      <c r="TQI67" s="22"/>
      <c r="TQJ67" s="22"/>
      <c r="TQK67" s="22"/>
      <c r="TQL67" s="22"/>
      <c r="TQM67" s="22"/>
      <c r="TQN67" s="22"/>
      <c r="TQO67" s="22"/>
      <c r="TQP67" s="22"/>
      <c r="TQQ67" s="22"/>
      <c r="TQR67" s="22"/>
      <c r="TQS67" s="22"/>
      <c r="TQT67" s="22"/>
      <c r="TQU67" s="22"/>
      <c r="TQV67" s="22"/>
      <c r="TQW67" s="22"/>
      <c r="TQX67" s="22"/>
      <c r="TQY67" s="22"/>
      <c r="TQZ67" s="22"/>
      <c r="TRA67" s="22"/>
      <c r="TRB67" s="22"/>
      <c r="TRC67" s="22"/>
      <c r="TRD67" s="22"/>
      <c r="TRE67" s="22"/>
      <c r="TRF67" s="22"/>
      <c r="TRG67" s="22"/>
      <c r="TRH67" s="22"/>
      <c r="TRI67" s="22"/>
      <c r="TRJ67" s="22"/>
      <c r="TRK67" s="22"/>
      <c r="TRL67" s="22"/>
      <c r="TRM67" s="22"/>
      <c r="TRN67" s="22"/>
      <c r="TRO67" s="22"/>
      <c r="TRP67" s="22"/>
      <c r="TRQ67" s="22"/>
      <c r="TRR67" s="22"/>
      <c r="TRS67" s="22"/>
      <c r="TRT67" s="22"/>
      <c r="TRU67" s="22"/>
      <c r="TRV67" s="22"/>
      <c r="TRW67" s="22"/>
      <c r="TRX67" s="22"/>
      <c r="TRY67" s="22"/>
      <c r="TRZ67" s="22"/>
      <c r="TSA67" s="22"/>
      <c r="TSB67" s="22"/>
      <c r="TSC67" s="22"/>
      <c r="TSD67" s="22"/>
      <c r="TSE67" s="22"/>
      <c r="TSF67" s="22"/>
      <c r="TSG67" s="22"/>
      <c r="TSH67" s="22"/>
      <c r="TSI67" s="22"/>
      <c r="TSJ67" s="22"/>
      <c r="TSK67" s="22"/>
      <c r="TSL67" s="22"/>
      <c r="TSM67" s="22"/>
      <c r="TSN67" s="22"/>
      <c r="TSO67" s="22"/>
      <c r="TSP67" s="22"/>
      <c r="TSQ67" s="22"/>
      <c r="TSR67" s="22"/>
      <c r="TSS67" s="22"/>
      <c r="TST67" s="22"/>
      <c r="TSU67" s="22"/>
      <c r="TSV67" s="22"/>
      <c r="TSW67" s="22"/>
      <c r="TSX67" s="22"/>
      <c r="TSY67" s="22"/>
      <c r="TSZ67" s="22"/>
      <c r="TTA67" s="22"/>
      <c r="TTB67" s="22"/>
      <c r="TTC67" s="22"/>
      <c r="TTD67" s="22"/>
      <c r="TTE67" s="22"/>
      <c r="TTF67" s="22"/>
      <c r="TTG67" s="22"/>
      <c r="TTH67" s="22"/>
      <c r="TTI67" s="22"/>
      <c r="TTJ67" s="22"/>
      <c r="TTK67" s="22"/>
      <c r="TTL67" s="22"/>
      <c r="TTM67" s="22"/>
      <c r="TTN67" s="22"/>
      <c r="TTO67" s="22"/>
      <c r="TTP67" s="22"/>
      <c r="TTQ67" s="22"/>
      <c r="TTR67" s="22"/>
      <c r="TTS67" s="22"/>
      <c r="TTT67" s="22"/>
      <c r="TTU67" s="22"/>
      <c r="TTV67" s="22"/>
      <c r="TTW67" s="22"/>
      <c r="TTX67" s="22"/>
      <c r="TTY67" s="22"/>
      <c r="TTZ67" s="22"/>
      <c r="TUA67" s="22"/>
      <c r="TUB67" s="22"/>
      <c r="TUC67" s="22"/>
      <c r="TUD67" s="22"/>
      <c r="TUE67" s="22"/>
      <c r="TUF67" s="22"/>
      <c r="TUG67" s="22"/>
      <c r="TUH67" s="22"/>
      <c r="TUI67" s="22"/>
      <c r="TUJ67" s="22"/>
      <c r="TUK67" s="22"/>
      <c r="TUL67" s="22"/>
      <c r="TUM67" s="22"/>
      <c r="TUN67" s="22"/>
      <c r="TUO67" s="22"/>
      <c r="TUP67" s="22"/>
      <c r="TUQ67" s="22"/>
      <c r="TUR67" s="22"/>
      <c r="TUS67" s="22"/>
      <c r="TUT67" s="22"/>
      <c r="TUU67" s="22"/>
      <c r="TUV67" s="22"/>
      <c r="TUW67" s="22"/>
      <c r="TUX67" s="22"/>
      <c r="TUY67" s="22"/>
      <c r="TUZ67" s="22"/>
      <c r="TVA67" s="22"/>
      <c r="TVB67" s="22"/>
      <c r="TVC67" s="22"/>
      <c r="TVD67" s="22"/>
      <c r="TVE67" s="22"/>
      <c r="TVF67" s="22"/>
      <c r="TVG67" s="22"/>
      <c r="TVH67" s="22"/>
      <c r="TVI67" s="22"/>
      <c r="TVJ67" s="22"/>
      <c r="TVK67" s="22"/>
      <c r="TVL67" s="22"/>
      <c r="TVM67" s="22"/>
      <c r="TVN67" s="22"/>
      <c r="TVO67" s="22"/>
      <c r="TVP67" s="22"/>
      <c r="TVQ67" s="22"/>
      <c r="TVR67" s="22"/>
      <c r="TVS67" s="22"/>
      <c r="TVT67" s="22"/>
      <c r="TVU67" s="22"/>
      <c r="TVV67" s="22"/>
      <c r="TVW67" s="22"/>
      <c r="TVX67" s="22"/>
      <c r="TVY67" s="22"/>
      <c r="TVZ67" s="22"/>
      <c r="TWA67" s="22"/>
      <c r="TWB67" s="22"/>
      <c r="TWC67" s="22"/>
      <c r="TWD67" s="22"/>
      <c r="TWE67" s="22"/>
      <c r="TWF67" s="22"/>
      <c r="TWG67" s="22"/>
      <c r="TWH67" s="22"/>
      <c r="TWI67" s="22"/>
      <c r="TWJ67" s="22"/>
      <c r="TWK67" s="22"/>
      <c r="TWL67" s="22"/>
      <c r="TWM67" s="22"/>
      <c r="TWN67" s="22"/>
      <c r="TWO67" s="22"/>
      <c r="TWP67" s="22"/>
      <c r="TWQ67" s="22"/>
      <c r="TWR67" s="22"/>
      <c r="TWS67" s="22"/>
      <c r="TWT67" s="22"/>
      <c r="TWU67" s="22"/>
      <c r="TWV67" s="22"/>
      <c r="TWW67" s="22"/>
      <c r="TWX67" s="22"/>
      <c r="TWY67" s="22"/>
      <c r="TWZ67" s="22"/>
      <c r="TXA67" s="22"/>
      <c r="TXB67" s="22"/>
      <c r="TXC67" s="22"/>
      <c r="TXD67" s="22"/>
      <c r="TXE67" s="22"/>
      <c r="TXF67" s="22"/>
      <c r="TXG67" s="22"/>
      <c r="TXH67" s="22"/>
      <c r="TXI67" s="22"/>
      <c r="TXJ67" s="22"/>
      <c r="TXK67" s="22"/>
      <c r="TXL67" s="22"/>
      <c r="TXM67" s="22"/>
      <c r="TXN67" s="22"/>
      <c r="TXO67" s="22"/>
      <c r="TXP67" s="22"/>
      <c r="TXQ67" s="22"/>
      <c r="TXR67" s="22"/>
      <c r="TXS67" s="22"/>
      <c r="TXT67" s="22"/>
      <c r="TXU67" s="22"/>
      <c r="TXV67" s="22"/>
      <c r="TXW67" s="22"/>
      <c r="TXX67" s="22"/>
      <c r="TXY67" s="22"/>
      <c r="TXZ67" s="22"/>
      <c r="TYA67" s="22"/>
      <c r="TYB67" s="22"/>
      <c r="TYC67" s="22"/>
      <c r="TYD67" s="22"/>
      <c r="TYE67" s="22"/>
      <c r="TYF67" s="22"/>
      <c r="TYG67" s="22"/>
      <c r="TYH67" s="22"/>
      <c r="TYI67" s="22"/>
      <c r="TYJ67" s="22"/>
      <c r="TYK67" s="22"/>
      <c r="TYL67" s="22"/>
      <c r="TYM67" s="22"/>
      <c r="TYN67" s="22"/>
      <c r="TYO67" s="22"/>
      <c r="TYP67" s="22"/>
      <c r="TYQ67" s="22"/>
      <c r="TYR67" s="22"/>
      <c r="TYS67" s="22"/>
      <c r="TYT67" s="22"/>
      <c r="TYU67" s="22"/>
      <c r="TYV67" s="22"/>
      <c r="TYW67" s="22"/>
      <c r="TYX67" s="22"/>
      <c r="TYY67" s="22"/>
      <c r="TYZ67" s="22"/>
      <c r="TZA67" s="22"/>
      <c r="TZB67" s="22"/>
      <c r="TZC67" s="22"/>
      <c r="TZD67" s="22"/>
      <c r="TZE67" s="22"/>
      <c r="TZF67" s="22"/>
      <c r="TZG67" s="22"/>
      <c r="TZH67" s="22"/>
      <c r="TZI67" s="22"/>
      <c r="TZJ67" s="22"/>
      <c r="TZK67" s="22"/>
      <c r="TZL67" s="22"/>
      <c r="TZM67" s="22"/>
      <c r="TZN67" s="22"/>
      <c r="TZO67" s="22"/>
      <c r="TZP67" s="22"/>
      <c r="TZQ67" s="22"/>
      <c r="TZR67" s="22"/>
      <c r="TZS67" s="22"/>
      <c r="TZT67" s="22"/>
      <c r="TZU67" s="22"/>
      <c r="TZV67" s="22"/>
      <c r="TZW67" s="22"/>
      <c r="TZX67" s="22"/>
      <c r="TZY67" s="22"/>
      <c r="TZZ67" s="22"/>
      <c r="UAA67" s="22"/>
      <c r="UAB67" s="22"/>
      <c r="UAC67" s="22"/>
      <c r="UAD67" s="22"/>
      <c r="UAE67" s="22"/>
      <c r="UAF67" s="22"/>
      <c r="UAG67" s="22"/>
      <c r="UAH67" s="22"/>
      <c r="UAI67" s="22"/>
      <c r="UAJ67" s="22"/>
      <c r="UAK67" s="22"/>
      <c r="UAL67" s="22"/>
      <c r="UAM67" s="22"/>
      <c r="UAN67" s="22"/>
      <c r="UAO67" s="22"/>
      <c r="UAP67" s="22"/>
      <c r="UAQ67" s="22"/>
      <c r="UAR67" s="22"/>
      <c r="UAS67" s="22"/>
      <c r="UAT67" s="22"/>
      <c r="UAU67" s="22"/>
      <c r="UAV67" s="22"/>
      <c r="UAW67" s="22"/>
      <c r="UAX67" s="22"/>
      <c r="UAY67" s="22"/>
      <c r="UAZ67" s="22"/>
      <c r="UBA67" s="22"/>
      <c r="UBB67" s="22"/>
      <c r="UBC67" s="22"/>
      <c r="UBD67" s="22"/>
      <c r="UBE67" s="22"/>
      <c r="UBF67" s="22"/>
      <c r="UBG67" s="22"/>
      <c r="UBH67" s="22"/>
      <c r="UBI67" s="22"/>
      <c r="UBJ67" s="22"/>
      <c r="UBK67" s="22"/>
      <c r="UBL67" s="22"/>
      <c r="UBM67" s="22"/>
      <c r="UBN67" s="22"/>
      <c r="UBO67" s="22"/>
      <c r="UBP67" s="22"/>
      <c r="UBQ67" s="22"/>
      <c r="UBR67" s="22"/>
      <c r="UBS67" s="22"/>
      <c r="UBT67" s="22"/>
      <c r="UBU67" s="22"/>
      <c r="UBV67" s="22"/>
      <c r="UBW67" s="22"/>
      <c r="UBX67" s="22"/>
      <c r="UBY67" s="22"/>
      <c r="UBZ67" s="22"/>
      <c r="UCA67" s="22"/>
      <c r="UCB67" s="22"/>
      <c r="UCC67" s="22"/>
      <c r="UCD67" s="22"/>
      <c r="UCE67" s="22"/>
      <c r="UCF67" s="22"/>
      <c r="UCG67" s="22"/>
      <c r="UCH67" s="22"/>
      <c r="UCI67" s="22"/>
      <c r="UCJ67" s="22"/>
      <c r="UCK67" s="22"/>
      <c r="UCL67" s="22"/>
      <c r="UCM67" s="22"/>
      <c r="UCN67" s="22"/>
      <c r="UCO67" s="22"/>
      <c r="UCP67" s="22"/>
      <c r="UCQ67" s="22"/>
      <c r="UCR67" s="22"/>
      <c r="UCS67" s="22"/>
      <c r="UCT67" s="22"/>
      <c r="UCU67" s="22"/>
      <c r="UCV67" s="22"/>
      <c r="UCW67" s="22"/>
      <c r="UCX67" s="22"/>
      <c r="UCY67" s="22"/>
      <c r="UCZ67" s="22"/>
      <c r="UDA67" s="22"/>
      <c r="UDB67" s="22"/>
      <c r="UDC67" s="22"/>
      <c r="UDD67" s="22"/>
      <c r="UDE67" s="22"/>
      <c r="UDF67" s="22"/>
      <c r="UDG67" s="22"/>
      <c r="UDH67" s="22"/>
      <c r="UDI67" s="22"/>
      <c r="UDJ67" s="22"/>
      <c r="UDK67" s="22"/>
      <c r="UDL67" s="22"/>
      <c r="UDM67" s="22"/>
      <c r="UDN67" s="22"/>
      <c r="UDO67" s="22"/>
      <c r="UDP67" s="22"/>
      <c r="UDQ67" s="22"/>
      <c r="UDR67" s="22"/>
      <c r="UDS67" s="22"/>
      <c r="UDT67" s="22"/>
      <c r="UDU67" s="22"/>
      <c r="UDV67" s="22"/>
      <c r="UDW67" s="22"/>
      <c r="UDX67" s="22"/>
      <c r="UDY67" s="22"/>
      <c r="UDZ67" s="22"/>
      <c r="UEA67" s="22"/>
      <c r="UEB67" s="22"/>
      <c r="UEC67" s="22"/>
      <c r="UED67" s="22"/>
      <c r="UEE67" s="22"/>
      <c r="UEF67" s="22"/>
      <c r="UEG67" s="22"/>
      <c r="UEH67" s="22"/>
      <c r="UEI67" s="22"/>
      <c r="UEJ67" s="22"/>
      <c r="UEK67" s="22"/>
      <c r="UEL67" s="22"/>
      <c r="UEM67" s="22"/>
      <c r="UEN67" s="22"/>
      <c r="UEO67" s="22"/>
      <c r="UEP67" s="22"/>
      <c r="UEQ67" s="22"/>
      <c r="UER67" s="22"/>
      <c r="UES67" s="22"/>
      <c r="UET67" s="22"/>
      <c r="UEU67" s="22"/>
      <c r="UEV67" s="22"/>
      <c r="UEW67" s="22"/>
      <c r="UEX67" s="22"/>
      <c r="UEY67" s="22"/>
      <c r="UEZ67" s="22"/>
      <c r="UFA67" s="22"/>
      <c r="UFB67" s="22"/>
      <c r="UFC67" s="22"/>
      <c r="UFD67" s="22"/>
      <c r="UFE67" s="22"/>
      <c r="UFF67" s="22"/>
      <c r="UFG67" s="22"/>
      <c r="UFH67" s="22"/>
      <c r="UFI67" s="22"/>
      <c r="UFJ67" s="22"/>
      <c r="UFK67" s="22"/>
      <c r="UFL67" s="22"/>
      <c r="UFM67" s="22"/>
      <c r="UFN67" s="22"/>
      <c r="UFO67" s="22"/>
      <c r="UFP67" s="22"/>
      <c r="UFQ67" s="22"/>
      <c r="UFR67" s="22"/>
      <c r="UFS67" s="22"/>
      <c r="UFT67" s="22"/>
      <c r="UFU67" s="22"/>
      <c r="UFV67" s="22"/>
      <c r="UFW67" s="22"/>
      <c r="UFX67" s="22"/>
      <c r="UFY67" s="22"/>
      <c r="UFZ67" s="22"/>
      <c r="UGA67" s="22"/>
      <c r="UGB67" s="22"/>
      <c r="UGC67" s="22"/>
      <c r="UGD67" s="22"/>
      <c r="UGE67" s="22"/>
      <c r="UGF67" s="22"/>
      <c r="UGG67" s="22"/>
      <c r="UGH67" s="22"/>
      <c r="UGI67" s="22"/>
      <c r="UGJ67" s="22"/>
      <c r="UGK67" s="22"/>
      <c r="UGL67" s="22"/>
      <c r="UGM67" s="22"/>
      <c r="UGN67" s="22"/>
      <c r="UGO67" s="22"/>
      <c r="UGP67" s="22"/>
      <c r="UGQ67" s="22"/>
      <c r="UGR67" s="22"/>
      <c r="UGS67" s="22"/>
      <c r="UGT67" s="22"/>
      <c r="UGU67" s="22"/>
      <c r="UGV67" s="22"/>
      <c r="UGW67" s="22"/>
      <c r="UGX67" s="22"/>
      <c r="UGY67" s="22"/>
      <c r="UGZ67" s="22"/>
      <c r="UHA67" s="22"/>
      <c r="UHB67" s="22"/>
      <c r="UHC67" s="22"/>
      <c r="UHD67" s="22"/>
      <c r="UHE67" s="22"/>
      <c r="UHF67" s="22"/>
      <c r="UHG67" s="22"/>
      <c r="UHH67" s="22"/>
      <c r="UHI67" s="22"/>
      <c r="UHJ67" s="22"/>
      <c r="UHK67" s="22"/>
      <c r="UHL67" s="22"/>
      <c r="UHM67" s="22"/>
      <c r="UHN67" s="22"/>
      <c r="UHO67" s="22"/>
      <c r="UHP67" s="22"/>
      <c r="UHQ67" s="22"/>
      <c r="UHR67" s="22"/>
      <c r="UHS67" s="22"/>
      <c r="UHT67" s="22"/>
      <c r="UHU67" s="22"/>
      <c r="UHV67" s="22"/>
      <c r="UHW67" s="22"/>
      <c r="UHX67" s="22"/>
      <c r="UHY67" s="22"/>
      <c r="UHZ67" s="22"/>
      <c r="UIA67" s="22"/>
      <c r="UIB67" s="22"/>
      <c r="UIC67" s="22"/>
      <c r="UID67" s="22"/>
      <c r="UIE67" s="22"/>
      <c r="UIF67" s="22"/>
      <c r="UIG67" s="22"/>
      <c r="UIH67" s="22"/>
      <c r="UII67" s="22"/>
      <c r="UIJ67" s="22"/>
      <c r="UIK67" s="22"/>
      <c r="UIL67" s="22"/>
      <c r="UIM67" s="22"/>
      <c r="UIN67" s="22"/>
      <c r="UIO67" s="22"/>
      <c r="UIP67" s="22"/>
      <c r="UIQ67" s="22"/>
      <c r="UIR67" s="22"/>
      <c r="UIS67" s="22"/>
      <c r="UIT67" s="22"/>
      <c r="UIU67" s="22"/>
      <c r="UIV67" s="22"/>
      <c r="UIW67" s="22"/>
      <c r="UIX67" s="22"/>
      <c r="UIY67" s="22"/>
      <c r="UIZ67" s="22"/>
      <c r="UJA67" s="22"/>
      <c r="UJB67" s="22"/>
      <c r="UJC67" s="22"/>
      <c r="UJD67" s="22"/>
      <c r="UJE67" s="22"/>
      <c r="UJF67" s="22"/>
      <c r="UJG67" s="22"/>
      <c r="UJH67" s="22"/>
      <c r="UJI67" s="22"/>
      <c r="UJJ67" s="22"/>
      <c r="UJK67" s="22"/>
      <c r="UJL67" s="22"/>
      <c r="UJM67" s="22"/>
      <c r="UJN67" s="22"/>
      <c r="UJO67" s="22"/>
      <c r="UJP67" s="22"/>
      <c r="UJQ67" s="22"/>
      <c r="UJR67" s="22"/>
      <c r="UJS67" s="22"/>
      <c r="UJT67" s="22"/>
      <c r="UJU67" s="22"/>
      <c r="UJV67" s="22"/>
      <c r="UJW67" s="22"/>
      <c r="UJX67" s="22"/>
      <c r="UJY67" s="22"/>
      <c r="UJZ67" s="22"/>
      <c r="UKA67" s="22"/>
      <c r="UKB67" s="22"/>
      <c r="UKC67" s="22"/>
      <c r="UKD67" s="22"/>
      <c r="UKE67" s="22"/>
      <c r="UKF67" s="22"/>
      <c r="UKG67" s="22"/>
      <c r="UKH67" s="22"/>
      <c r="UKI67" s="22"/>
      <c r="UKJ67" s="22"/>
      <c r="UKK67" s="22"/>
      <c r="UKL67" s="22"/>
      <c r="UKM67" s="22"/>
      <c r="UKN67" s="22"/>
      <c r="UKO67" s="22"/>
      <c r="UKP67" s="22"/>
      <c r="UKQ67" s="22"/>
      <c r="UKR67" s="22"/>
      <c r="UKS67" s="22"/>
      <c r="UKT67" s="22"/>
      <c r="UKU67" s="22"/>
      <c r="UKV67" s="22"/>
      <c r="UKW67" s="22"/>
      <c r="UKX67" s="22"/>
      <c r="UKY67" s="22"/>
      <c r="UKZ67" s="22"/>
      <c r="ULA67" s="22"/>
      <c r="ULB67" s="22"/>
      <c r="ULC67" s="22"/>
      <c r="ULD67" s="22"/>
      <c r="ULE67" s="22"/>
      <c r="ULF67" s="22"/>
      <c r="ULG67" s="22"/>
      <c r="ULH67" s="22"/>
      <c r="ULI67" s="22"/>
      <c r="ULJ67" s="22"/>
      <c r="ULK67" s="22"/>
      <c r="ULL67" s="22"/>
      <c r="ULM67" s="22"/>
      <c r="ULN67" s="22"/>
      <c r="ULO67" s="22"/>
      <c r="ULP67" s="22"/>
      <c r="ULQ67" s="22"/>
      <c r="ULR67" s="22"/>
      <c r="ULS67" s="22"/>
      <c r="ULT67" s="22"/>
      <c r="ULU67" s="22"/>
      <c r="ULV67" s="22"/>
      <c r="ULW67" s="22"/>
      <c r="ULX67" s="22"/>
      <c r="ULY67" s="22"/>
      <c r="ULZ67" s="22"/>
      <c r="UMA67" s="22"/>
      <c r="UMB67" s="22"/>
      <c r="UMC67" s="22"/>
      <c r="UMD67" s="22"/>
      <c r="UME67" s="22"/>
      <c r="UMF67" s="22"/>
      <c r="UMG67" s="22"/>
      <c r="UMH67" s="22"/>
      <c r="UMI67" s="22"/>
      <c r="UMJ67" s="22"/>
      <c r="UMK67" s="22"/>
      <c r="UML67" s="22"/>
      <c r="UMM67" s="22"/>
      <c r="UMN67" s="22"/>
      <c r="UMO67" s="22"/>
      <c r="UMP67" s="22"/>
      <c r="UMQ67" s="22"/>
      <c r="UMR67" s="22"/>
      <c r="UMS67" s="22"/>
      <c r="UMT67" s="22"/>
      <c r="UMU67" s="22"/>
      <c r="UMV67" s="22"/>
      <c r="UMW67" s="22"/>
      <c r="UMX67" s="22"/>
      <c r="UMY67" s="22"/>
      <c r="UMZ67" s="22"/>
      <c r="UNA67" s="22"/>
      <c r="UNB67" s="22"/>
      <c r="UNC67" s="22"/>
      <c r="UND67" s="22"/>
      <c r="UNE67" s="22"/>
      <c r="UNF67" s="22"/>
      <c r="UNG67" s="22"/>
      <c r="UNH67" s="22"/>
      <c r="UNI67" s="22"/>
      <c r="UNJ67" s="22"/>
      <c r="UNK67" s="22"/>
      <c r="UNL67" s="22"/>
      <c r="UNM67" s="22"/>
      <c r="UNN67" s="22"/>
      <c r="UNO67" s="22"/>
      <c r="UNP67" s="22"/>
      <c r="UNQ67" s="22"/>
      <c r="UNR67" s="22"/>
      <c r="UNS67" s="22"/>
      <c r="UNT67" s="22"/>
      <c r="UNU67" s="22"/>
      <c r="UNV67" s="22"/>
      <c r="UNW67" s="22"/>
      <c r="UNX67" s="22"/>
      <c r="UNY67" s="22"/>
      <c r="UNZ67" s="22"/>
      <c r="UOA67" s="22"/>
      <c r="UOB67" s="22"/>
      <c r="UOC67" s="22"/>
      <c r="UOD67" s="22"/>
      <c r="UOE67" s="22"/>
      <c r="UOF67" s="22"/>
      <c r="UOG67" s="22"/>
      <c r="UOH67" s="22"/>
      <c r="UOI67" s="22"/>
      <c r="UOJ67" s="22"/>
      <c r="UOK67" s="22"/>
      <c r="UOL67" s="22"/>
      <c r="UOM67" s="22"/>
      <c r="UON67" s="22"/>
      <c r="UOO67" s="22"/>
      <c r="UOP67" s="22"/>
      <c r="UOQ67" s="22"/>
      <c r="UOR67" s="22"/>
      <c r="UOS67" s="22"/>
      <c r="UOT67" s="22"/>
      <c r="UOU67" s="22"/>
      <c r="UOV67" s="22"/>
      <c r="UOW67" s="22"/>
      <c r="UOX67" s="22"/>
      <c r="UOY67" s="22"/>
      <c r="UOZ67" s="22"/>
      <c r="UPA67" s="22"/>
      <c r="UPB67" s="22"/>
      <c r="UPC67" s="22"/>
      <c r="UPD67" s="22"/>
      <c r="UPE67" s="22"/>
      <c r="UPF67" s="22"/>
      <c r="UPG67" s="22"/>
      <c r="UPH67" s="22"/>
      <c r="UPI67" s="22"/>
      <c r="UPJ67" s="22"/>
      <c r="UPK67" s="22"/>
      <c r="UPL67" s="22"/>
      <c r="UPM67" s="22"/>
      <c r="UPN67" s="22"/>
      <c r="UPO67" s="22"/>
      <c r="UPP67" s="22"/>
      <c r="UPQ67" s="22"/>
      <c r="UPR67" s="22"/>
      <c r="UPS67" s="22"/>
      <c r="UPT67" s="22"/>
      <c r="UPU67" s="22"/>
      <c r="UPV67" s="22"/>
      <c r="UPW67" s="22"/>
      <c r="UPX67" s="22"/>
      <c r="UPY67" s="22"/>
      <c r="UPZ67" s="22"/>
      <c r="UQA67" s="22"/>
      <c r="UQB67" s="22"/>
      <c r="UQC67" s="22"/>
      <c r="UQD67" s="22"/>
      <c r="UQE67" s="22"/>
      <c r="UQF67" s="22"/>
      <c r="UQG67" s="22"/>
      <c r="UQH67" s="22"/>
      <c r="UQI67" s="22"/>
      <c r="UQJ67" s="22"/>
      <c r="UQK67" s="22"/>
      <c r="UQL67" s="22"/>
      <c r="UQM67" s="22"/>
      <c r="UQN67" s="22"/>
      <c r="UQO67" s="22"/>
      <c r="UQP67" s="22"/>
      <c r="UQQ67" s="22"/>
      <c r="UQR67" s="22"/>
      <c r="UQS67" s="22"/>
      <c r="UQT67" s="22"/>
      <c r="UQU67" s="22"/>
      <c r="UQV67" s="22"/>
      <c r="UQW67" s="22"/>
      <c r="UQX67" s="22"/>
      <c r="UQY67" s="22"/>
      <c r="UQZ67" s="22"/>
      <c r="URA67" s="22"/>
      <c r="URB67" s="22"/>
      <c r="URC67" s="22"/>
      <c r="URD67" s="22"/>
      <c r="URE67" s="22"/>
      <c r="URF67" s="22"/>
      <c r="URG67" s="22"/>
      <c r="URH67" s="22"/>
      <c r="URI67" s="22"/>
      <c r="URJ67" s="22"/>
      <c r="URK67" s="22"/>
      <c r="URL67" s="22"/>
      <c r="URM67" s="22"/>
      <c r="URN67" s="22"/>
      <c r="URO67" s="22"/>
      <c r="URP67" s="22"/>
      <c r="URQ67" s="22"/>
      <c r="URR67" s="22"/>
      <c r="URS67" s="22"/>
      <c r="URT67" s="22"/>
      <c r="URU67" s="22"/>
      <c r="URV67" s="22"/>
      <c r="URW67" s="22"/>
      <c r="URX67" s="22"/>
      <c r="URY67" s="22"/>
      <c r="URZ67" s="22"/>
      <c r="USA67" s="22"/>
      <c r="USB67" s="22"/>
      <c r="USC67" s="22"/>
      <c r="USD67" s="22"/>
      <c r="USE67" s="22"/>
      <c r="USF67" s="22"/>
      <c r="USG67" s="22"/>
      <c r="USH67" s="22"/>
      <c r="USI67" s="22"/>
      <c r="USJ67" s="22"/>
      <c r="USK67" s="22"/>
      <c r="USL67" s="22"/>
      <c r="USM67" s="22"/>
      <c r="USN67" s="22"/>
      <c r="USO67" s="22"/>
      <c r="USP67" s="22"/>
      <c r="USQ67" s="22"/>
      <c r="USR67" s="22"/>
      <c r="USS67" s="22"/>
      <c r="UST67" s="22"/>
      <c r="USU67" s="22"/>
      <c r="USV67" s="22"/>
      <c r="USW67" s="22"/>
      <c r="USX67" s="22"/>
      <c r="USY67" s="22"/>
      <c r="USZ67" s="22"/>
      <c r="UTA67" s="22"/>
      <c r="UTB67" s="22"/>
      <c r="UTC67" s="22"/>
      <c r="UTD67" s="22"/>
      <c r="UTE67" s="22"/>
      <c r="UTF67" s="22"/>
      <c r="UTG67" s="22"/>
      <c r="UTH67" s="22"/>
      <c r="UTI67" s="22"/>
      <c r="UTJ67" s="22"/>
      <c r="UTK67" s="22"/>
      <c r="UTL67" s="22"/>
      <c r="UTM67" s="22"/>
      <c r="UTN67" s="22"/>
      <c r="UTO67" s="22"/>
      <c r="UTP67" s="22"/>
      <c r="UTQ67" s="22"/>
      <c r="UTR67" s="22"/>
      <c r="UTS67" s="22"/>
      <c r="UTT67" s="22"/>
      <c r="UTU67" s="22"/>
      <c r="UTV67" s="22"/>
      <c r="UTW67" s="22"/>
      <c r="UTX67" s="22"/>
      <c r="UTY67" s="22"/>
      <c r="UTZ67" s="22"/>
      <c r="UUA67" s="22"/>
      <c r="UUB67" s="22"/>
      <c r="UUC67" s="22"/>
      <c r="UUD67" s="22"/>
      <c r="UUE67" s="22"/>
      <c r="UUF67" s="22"/>
      <c r="UUG67" s="22"/>
      <c r="UUH67" s="22"/>
      <c r="UUI67" s="22"/>
      <c r="UUJ67" s="22"/>
      <c r="UUK67" s="22"/>
      <c r="UUL67" s="22"/>
      <c r="UUM67" s="22"/>
      <c r="UUN67" s="22"/>
      <c r="UUO67" s="22"/>
      <c r="UUP67" s="22"/>
      <c r="UUQ67" s="22"/>
      <c r="UUR67" s="22"/>
      <c r="UUS67" s="22"/>
      <c r="UUT67" s="22"/>
      <c r="UUU67" s="22"/>
      <c r="UUV67" s="22"/>
      <c r="UUW67" s="22"/>
      <c r="UUX67" s="22"/>
      <c r="UUY67" s="22"/>
      <c r="UUZ67" s="22"/>
      <c r="UVA67" s="22"/>
      <c r="UVB67" s="22"/>
      <c r="UVC67" s="22"/>
      <c r="UVD67" s="22"/>
      <c r="UVE67" s="22"/>
      <c r="UVF67" s="22"/>
      <c r="UVG67" s="22"/>
      <c r="UVH67" s="22"/>
      <c r="UVI67" s="22"/>
      <c r="UVJ67" s="22"/>
      <c r="UVK67" s="22"/>
      <c r="UVL67" s="22"/>
      <c r="UVM67" s="22"/>
      <c r="UVN67" s="22"/>
      <c r="UVO67" s="22"/>
      <c r="UVP67" s="22"/>
      <c r="UVQ67" s="22"/>
      <c r="UVR67" s="22"/>
      <c r="UVS67" s="22"/>
      <c r="UVT67" s="22"/>
      <c r="UVU67" s="22"/>
      <c r="UVV67" s="22"/>
      <c r="UVW67" s="22"/>
      <c r="UVX67" s="22"/>
      <c r="UVY67" s="22"/>
      <c r="UVZ67" s="22"/>
      <c r="UWA67" s="22"/>
      <c r="UWB67" s="22"/>
      <c r="UWC67" s="22"/>
      <c r="UWD67" s="22"/>
      <c r="UWE67" s="22"/>
      <c r="UWF67" s="22"/>
      <c r="UWG67" s="22"/>
      <c r="UWH67" s="22"/>
      <c r="UWI67" s="22"/>
      <c r="UWJ67" s="22"/>
      <c r="UWK67" s="22"/>
      <c r="UWL67" s="22"/>
      <c r="UWM67" s="22"/>
      <c r="UWN67" s="22"/>
      <c r="UWO67" s="22"/>
      <c r="UWP67" s="22"/>
      <c r="UWQ67" s="22"/>
      <c r="UWR67" s="22"/>
      <c r="UWS67" s="22"/>
      <c r="UWT67" s="22"/>
      <c r="UWU67" s="22"/>
      <c r="UWV67" s="22"/>
      <c r="UWW67" s="22"/>
      <c r="UWX67" s="22"/>
      <c r="UWY67" s="22"/>
      <c r="UWZ67" s="22"/>
      <c r="UXA67" s="22"/>
      <c r="UXB67" s="22"/>
      <c r="UXC67" s="22"/>
      <c r="UXD67" s="22"/>
      <c r="UXE67" s="22"/>
      <c r="UXF67" s="22"/>
      <c r="UXG67" s="22"/>
      <c r="UXH67" s="22"/>
      <c r="UXI67" s="22"/>
      <c r="UXJ67" s="22"/>
      <c r="UXK67" s="22"/>
      <c r="UXL67" s="22"/>
      <c r="UXM67" s="22"/>
      <c r="UXN67" s="22"/>
      <c r="UXO67" s="22"/>
      <c r="UXP67" s="22"/>
      <c r="UXQ67" s="22"/>
      <c r="UXR67" s="22"/>
      <c r="UXS67" s="22"/>
      <c r="UXT67" s="22"/>
      <c r="UXU67" s="22"/>
      <c r="UXV67" s="22"/>
      <c r="UXW67" s="22"/>
      <c r="UXX67" s="22"/>
      <c r="UXY67" s="22"/>
      <c r="UXZ67" s="22"/>
      <c r="UYA67" s="22"/>
      <c r="UYB67" s="22"/>
      <c r="UYC67" s="22"/>
      <c r="UYD67" s="22"/>
      <c r="UYE67" s="22"/>
      <c r="UYF67" s="22"/>
      <c r="UYG67" s="22"/>
      <c r="UYH67" s="22"/>
      <c r="UYI67" s="22"/>
      <c r="UYJ67" s="22"/>
      <c r="UYK67" s="22"/>
      <c r="UYL67" s="22"/>
      <c r="UYM67" s="22"/>
      <c r="UYN67" s="22"/>
      <c r="UYO67" s="22"/>
      <c r="UYP67" s="22"/>
      <c r="UYQ67" s="22"/>
      <c r="UYR67" s="22"/>
      <c r="UYS67" s="22"/>
      <c r="UYT67" s="22"/>
      <c r="UYU67" s="22"/>
      <c r="UYV67" s="22"/>
      <c r="UYW67" s="22"/>
      <c r="UYX67" s="22"/>
      <c r="UYY67" s="22"/>
      <c r="UYZ67" s="22"/>
      <c r="UZA67" s="22"/>
      <c r="UZB67" s="22"/>
      <c r="UZC67" s="22"/>
      <c r="UZD67" s="22"/>
      <c r="UZE67" s="22"/>
      <c r="UZF67" s="22"/>
      <c r="UZG67" s="22"/>
      <c r="UZH67" s="22"/>
      <c r="UZI67" s="22"/>
      <c r="UZJ67" s="22"/>
      <c r="UZK67" s="22"/>
      <c r="UZL67" s="22"/>
      <c r="UZM67" s="22"/>
      <c r="UZN67" s="22"/>
      <c r="UZO67" s="22"/>
      <c r="UZP67" s="22"/>
      <c r="UZQ67" s="22"/>
      <c r="UZR67" s="22"/>
      <c r="UZS67" s="22"/>
      <c r="UZT67" s="22"/>
      <c r="UZU67" s="22"/>
      <c r="UZV67" s="22"/>
      <c r="UZW67" s="22"/>
      <c r="UZX67" s="22"/>
      <c r="UZY67" s="22"/>
      <c r="UZZ67" s="22"/>
      <c r="VAA67" s="22"/>
      <c r="VAB67" s="22"/>
      <c r="VAC67" s="22"/>
      <c r="VAD67" s="22"/>
      <c r="VAE67" s="22"/>
      <c r="VAF67" s="22"/>
      <c r="VAG67" s="22"/>
      <c r="VAH67" s="22"/>
      <c r="VAI67" s="22"/>
      <c r="VAJ67" s="22"/>
      <c r="VAK67" s="22"/>
      <c r="VAL67" s="22"/>
      <c r="VAM67" s="22"/>
      <c r="VAN67" s="22"/>
      <c r="VAO67" s="22"/>
      <c r="VAP67" s="22"/>
      <c r="VAQ67" s="22"/>
      <c r="VAR67" s="22"/>
      <c r="VAS67" s="22"/>
      <c r="VAT67" s="22"/>
      <c r="VAU67" s="22"/>
      <c r="VAV67" s="22"/>
      <c r="VAW67" s="22"/>
      <c r="VAX67" s="22"/>
      <c r="VAY67" s="22"/>
      <c r="VAZ67" s="22"/>
      <c r="VBA67" s="22"/>
      <c r="VBB67" s="22"/>
      <c r="VBC67" s="22"/>
      <c r="VBD67" s="22"/>
      <c r="VBE67" s="22"/>
      <c r="VBF67" s="22"/>
      <c r="VBG67" s="22"/>
      <c r="VBH67" s="22"/>
      <c r="VBI67" s="22"/>
      <c r="VBJ67" s="22"/>
      <c r="VBK67" s="22"/>
      <c r="VBL67" s="22"/>
      <c r="VBM67" s="22"/>
      <c r="VBN67" s="22"/>
      <c r="VBO67" s="22"/>
      <c r="VBP67" s="22"/>
      <c r="VBQ67" s="22"/>
      <c r="VBR67" s="22"/>
      <c r="VBS67" s="22"/>
      <c r="VBT67" s="22"/>
      <c r="VBU67" s="22"/>
      <c r="VBV67" s="22"/>
      <c r="VBW67" s="22"/>
      <c r="VBX67" s="22"/>
      <c r="VBY67" s="22"/>
      <c r="VBZ67" s="22"/>
      <c r="VCA67" s="22"/>
      <c r="VCB67" s="22"/>
      <c r="VCC67" s="22"/>
      <c r="VCD67" s="22"/>
      <c r="VCE67" s="22"/>
      <c r="VCF67" s="22"/>
      <c r="VCG67" s="22"/>
      <c r="VCH67" s="22"/>
      <c r="VCI67" s="22"/>
      <c r="VCJ67" s="22"/>
      <c r="VCK67" s="22"/>
      <c r="VCL67" s="22"/>
      <c r="VCM67" s="22"/>
      <c r="VCN67" s="22"/>
      <c r="VCO67" s="22"/>
      <c r="VCP67" s="22"/>
      <c r="VCQ67" s="22"/>
      <c r="VCR67" s="22"/>
      <c r="VCS67" s="22"/>
      <c r="VCT67" s="22"/>
      <c r="VCU67" s="22"/>
      <c r="VCV67" s="22"/>
      <c r="VCW67" s="22"/>
      <c r="VCX67" s="22"/>
      <c r="VCY67" s="22"/>
      <c r="VCZ67" s="22"/>
      <c r="VDA67" s="22"/>
      <c r="VDB67" s="22"/>
      <c r="VDC67" s="22"/>
      <c r="VDD67" s="22"/>
      <c r="VDE67" s="22"/>
      <c r="VDF67" s="22"/>
      <c r="VDG67" s="22"/>
      <c r="VDH67" s="22"/>
      <c r="VDI67" s="22"/>
      <c r="VDJ67" s="22"/>
      <c r="VDK67" s="22"/>
      <c r="VDL67" s="22"/>
      <c r="VDM67" s="22"/>
      <c r="VDN67" s="22"/>
      <c r="VDO67" s="22"/>
      <c r="VDP67" s="22"/>
      <c r="VDQ67" s="22"/>
      <c r="VDR67" s="22"/>
      <c r="VDS67" s="22"/>
      <c r="VDT67" s="22"/>
      <c r="VDU67" s="22"/>
      <c r="VDV67" s="22"/>
      <c r="VDW67" s="22"/>
      <c r="VDX67" s="22"/>
      <c r="VDY67" s="22"/>
      <c r="VDZ67" s="22"/>
      <c r="VEA67" s="22"/>
      <c r="VEB67" s="22"/>
      <c r="VEC67" s="22"/>
      <c r="VED67" s="22"/>
      <c r="VEE67" s="22"/>
      <c r="VEF67" s="22"/>
      <c r="VEG67" s="22"/>
      <c r="VEH67" s="22"/>
      <c r="VEI67" s="22"/>
      <c r="VEJ67" s="22"/>
      <c r="VEK67" s="22"/>
      <c r="VEL67" s="22"/>
      <c r="VEM67" s="22"/>
      <c r="VEN67" s="22"/>
      <c r="VEO67" s="22"/>
      <c r="VEP67" s="22"/>
      <c r="VEQ67" s="22"/>
      <c r="VER67" s="22"/>
      <c r="VES67" s="22"/>
      <c r="VET67" s="22"/>
      <c r="VEU67" s="22"/>
      <c r="VEV67" s="22"/>
      <c r="VEW67" s="22"/>
      <c r="VEX67" s="22"/>
      <c r="VEY67" s="22"/>
      <c r="VEZ67" s="22"/>
      <c r="VFA67" s="22"/>
      <c r="VFB67" s="22"/>
      <c r="VFC67" s="22"/>
      <c r="VFD67" s="22"/>
      <c r="VFE67" s="22"/>
      <c r="VFF67" s="22"/>
      <c r="VFG67" s="22"/>
      <c r="VFH67" s="22"/>
      <c r="VFI67" s="22"/>
      <c r="VFJ67" s="22"/>
      <c r="VFK67" s="22"/>
      <c r="VFL67" s="22"/>
      <c r="VFM67" s="22"/>
      <c r="VFN67" s="22"/>
      <c r="VFO67" s="22"/>
      <c r="VFP67" s="22"/>
      <c r="VFQ67" s="22"/>
      <c r="VFR67" s="22"/>
      <c r="VFS67" s="22"/>
      <c r="VFT67" s="22"/>
      <c r="VFU67" s="22"/>
      <c r="VFV67" s="22"/>
      <c r="VFW67" s="22"/>
      <c r="VFX67" s="22"/>
      <c r="VFY67" s="22"/>
      <c r="VFZ67" s="22"/>
      <c r="VGA67" s="22"/>
      <c r="VGB67" s="22"/>
      <c r="VGC67" s="22"/>
      <c r="VGD67" s="22"/>
      <c r="VGE67" s="22"/>
      <c r="VGF67" s="22"/>
      <c r="VGG67" s="22"/>
      <c r="VGH67" s="22"/>
      <c r="VGI67" s="22"/>
      <c r="VGJ67" s="22"/>
      <c r="VGK67" s="22"/>
      <c r="VGL67" s="22"/>
      <c r="VGM67" s="22"/>
      <c r="VGN67" s="22"/>
      <c r="VGO67" s="22"/>
      <c r="VGP67" s="22"/>
      <c r="VGQ67" s="22"/>
      <c r="VGR67" s="22"/>
      <c r="VGS67" s="22"/>
      <c r="VGT67" s="22"/>
      <c r="VGU67" s="22"/>
      <c r="VGV67" s="22"/>
      <c r="VGW67" s="22"/>
      <c r="VGX67" s="22"/>
      <c r="VGY67" s="22"/>
      <c r="VGZ67" s="22"/>
      <c r="VHA67" s="22"/>
      <c r="VHB67" s="22"/>
      <c r="VHC67" s="22"/>
      <c r="VHD67" s="22"/>
      <c r="VHE67" s="22"/>
      <c r="VHF67" s="22"/>
      <c r="VHG67" s="22"/>
      <c r="VHH67" s="22"/>
      <c r="VHI67" s="22"/>
      <c r="VHJ67" s="22"/>
      <c r="VHK67" s="22"/>
      <c r="VHL67" s="22"/>
      <c r="VHM67" s="22"/>
      <c r="VHN67" s="22"/>
      <c r="VHO67" s="22"/>
      <c r="VHP67" s="22"/>
      <c r="VHQ67" s="22"/>
      <c r="VHR67" s="22"/>
      <c r="VHS67" s="22"/>
      <c r="VHT67" s="22"/>
      <c r="VHU67" s="22"/>
      <c r="VHV67" s="22"/>
      <c r="VHW67" s="22"/>
      <c r="VHX67" s="22"/>
      <c r="VHY67" s="22"/>
      <c r="VHZ67" s="22"/>
      <c r="VIA67" s="22"/>
      <c r="VIB67" s="22"/>
      <c r="VIC67" s="22"/>
      <c r="VID67" s="22"/>
      <c r="VIE67" s="22"/>
      <c r="VIF67" s="22"/>
      <c r="VIG67" s="22"/>
      <c r="VIH67" s="22"/>
      <c r="VII67" s="22"/>
      <c r="VIJ67" s="22"/>
      <c r="VIK67" s="22"/>
      <c r="VIL67" s="22"/>
      <c r="VIM67" s="22"/>
      <c r="VIN67" s="22"/>
      <c r="VIO67" s="22"/>
      <c r="VIP67" s="22"/>
      <c r="VIQ67" s="22"/>
      <c r="VIR67" s="22"/>
      <c r="VIS67" s="22"/>
      <c r="VIT67" s="22"/>
      <c r="VIU67" s="22"/>
      <c r="VIV67" s="22"/>
      <c r="VIW67" s="22"/>
      <c r="VIX67" s="22"/>
      <c r="VIY67" s="22"/>
      <c r="VIZ67" s="22"/>
      <c r="VJA67" s="22"/>
      <c r="VJB67" s="22"/>
      <c r="VJC67" s="22"/>
      <c r="VJD67" s="22"/>
      <c r="VJE67" s="22"/>
      <c r="VJF67" s="22"/>
      <c r="VJG67" s="22"/>
      <c r="VJH67" s="22"/>
      <c r="VJI67" s="22"/>
      <c r="VJJ67" s="22"/>
      <c r="VJK67" s="22"/>
      <c r="VJL67" s="22"/>
      <c r="VJM67" s="22"/>
      <c r="VJN67" s="22"/>
      <c r="VJO67" s="22"/>
      <c r="VJP67" s="22"/>
      <c r="VJQ67" s="22"/>
      <c r="VJR67" s="22"/>
      <c r="VJS67" s="22"/>
      <c r="VJT67" s="22"/>
      <c r="VJU67" s="22"/>
      <c r="VJV67" s="22"/>
      <c r="VJW67" s="22"/>
      <c r="VJX67" s="22"/>
      <c r="VJY67" s="22"/>
      <c r="VJZ67" s="22"/>
      <c r="VKA67" s="22"/>
      <c r="VKB67" s="22"/>
      <c r="VKC67" s="22"/>
      <c r="VKD67" s="22"/>
      <c r="VKE67" s="22"/>
      <c r="VKF67" s="22"/>
      <c r="VKG67" s="22"/>
      <c r="VKH67" s="22"/>
      <c r="VKI67" s="22"/>
      <c r="VKJ67" s="22"/>
      <c r="VKK67" s="22"/>
      <c r="VKL67" s="22"/>
      <c r="VKM67" s="22"/>
      <c r="VKN67" s="22"/>
      <c r="VKO67" s="22"/>
      <c r="VKP67" s="22"/>
      <c r="VKQ67" s="22"/>
      <c r="VKR67" s="22"/>
      <c r="VKS67" s="22"/>
      <c r="VKT67" s="22"/>
      <c r="VKU67" s="22"/>
      <c r="VKV67" s="22"/>
      <c r="VKW67" s="22"/>
      <c r="VKX67" s="22"/>
      <c r="VKY67" s="22"/>
      <c r="VKZ67" s="22"/>
      <c r="VLA67" s="22"/>
      <c r="VLB67" s="22"/>
      <c r="VLC67" s="22"/>
      <c r="VLD67" s="22"/>
      <c r="VLE67" s="22"/>
      <c r="VLF67" s="22"/>
      <c r="VLG67" s="22"/>
      <c r="VLH67" s="22"/>
      <c r="VLI67" s="22"/>
      <c r="VLJ67" s="22"/>
      <c r="VLK67" s="22"/>
      <c r="VLL67" s="22"/>
      <c r="VLM67" s="22"/>
      <c r="VLN67" s="22"/>
      <c r="VLO67" s="22"/>
      <c r="VLP67" s="22"/>
      <c r="VLQ67" s="22"/>
      <c r="VLR67" s="22"/>
      <c r="VLS67" s="22"/>
      <c r="VLT67" s="22"/>
      <c r="VLU67" s="22"/>
      <c r="VLV67" s="22"/>
      <c r="VLW67" s="22"/>
      <c r="VLX67" s="22"/>
      <c r="VLY67" s="22"/>
      <c r="VLZ67" s="22"/>
      <c r="VMA67" s="22"/>
      <c r="VMB67" s="22"/>
      <c r="VMC67" s="22"/>
      <c r="VMD67" s="22"/>
      <c r="VME67" s="22"/>
      <c r="VMF67" s="22"/>
      <c r="VMG67" s="22"/>
      <c r="VMH67" s="22"/>
      <c r="VMI67" s="22"/>
      <c r="VMJ67" s="22"/>
      <c r="VMK67" s="22"/>
      <c r="VML67" s="22"/>
      <c r="VMM67" s="22"/>
      <c r="VMN67" s="22"/>
      <c r="VMO67" s="22"/>
      <c r="VMP67" s="22"/>
      <c r="VMQ67" s="22"/>
      <c r="VMR67" s="22"/>
      <c r="VMS67" s="22"/>
      <c r="VMT67" s="22"/>
      <c r="VMU67" s="22"/>
      <c r="VMV67" s="22"/>
      <c r="VMW67" s="22"/>
      <c r="VMX67" s="22"/>
      <c r="VMY67" s="22"/>
      <c r="VMZ67" s="22"/>
      <c r="VNA67" s="22"/>
      <c r="VNB67" s="22"/>
      <c r="VNC67" s="22"/>
      <c r="VND67" s="22"/>
      <c r="VNE67" s="22"/>
      <c r="VNF67" s="22"/>
      <c r="VNG67" s="22"/>
      <c r="VNH67" s="22"/>
      <c r="VNI67" s="22"/>
      <c r="VNJ67" s="22"/>
      <c r="VNK67" s="22"/>
      <c r="VNL67" s="22"/>
      <c r="VNM67" s="22"/>
      <c r="VNN67" s="22"/>
      <c r="VNO67" s="22"/>
      <c r="VNP67" s="22"/>
      <c r="VNQ67" s="22"/>
      <c r="VNR67" s="22"/>
      <c r="VNS67" s="22"/>
      <c r="VNT67" s="22"/>
      <c r="VNU67" s="22"/>
      <c r="VNV67" s="22"/>
      <c r="VNW67" s="22"/>
      <c r="VNX67" s="22"/>
      <c r="VNY67" s="22"/>
      <c r="VNZ67" s="22"/>
      <c r="VOA67" s="22"/>
      <c r="VOB67" s="22"/>
      <c r="VOC67" s="22"/>
      <c r="VOD67" s="22"/>
      <c r="VOE67" s="22"/>
      <c r="VOF67" s="22"/>
      <c r="VOG67" s="22"/>
      <c r="VOH67" s="22"/>
      <c r="VOI67" s="22"/>
      <c r="VOJ67" s="22"/>
      <c r="VOK67" s="22"/>
      <c r="VOL67" s="22"/>
      <c r="VOM67" s="22"/>
      <c r="VON67" s="22"/>
      <c r="VOO67" s="22"/>
      <c r="VOP67" s="22"/>
      <c r="VOQ67" s="22"/>
      <c r="VOR67" s="22"/>
      <c r="VOS67" s="22"/>
      <c r="VOT67" s="22"/>
      <c r="VOU67" s="22"/>
      <c r="VOV67" s="22"/>
      <c r="VOW67" s="22"/>
      <c r="VOX67" s="22"/>
      <c r="VOY67" s="22"/>
      <c r="VOZ67" s="22"/>
      <c r="VPA67" s="22"/>
      <c r="VPB67" s="22"/>
      <c r="VPC67" s="22"/>
      <c r="VPD67" s="22"/>
      <c r="VPE67" s="22"/>
      <c r="VPF67" s="22"/>
      <c r="VPG67" s="22"/>
      <c r="VPH67" s="22"/>
      <c r="VPI67" s="22"/>
      <c r="VPJ67" s="22"/>
      <c r="VPK67" s="22"/>
      <c r="VPL67" s="22"/>
      <c r="VPM67" s="22"/>
      <c r="VPN67" s="22"/>
      <c r="VPO67" s="22"/>
      <c r="VPP67" s="22"/>
      <c r="VPQ67" s="22"/>
      <c r="VPR67" s="22"/>
      <c r="VPS67" s="22"/>
      <c r="VPT67" s="22"/>
      <c r="VPU67" s="22"/>
      <c r="VPV67" s="22"/>
      <c r="VPW67" s="22"/>
      <c r="VPX67" s="22"/>
      <c r="VPY67" s="22"/>
      <c r="VPZ67" s="22"/>
      <c r="VQA67" s="22"/>
      <c r="VQB67" s="22"/>
      <c r="VQC67" s="22"/>
      <c r="VQD67" s="22"/>
      <c r="VQE67" s="22"/>
      <c r="VQF67" s="22"/>
      <c r="VQG67" s="22"/>
      <c r="VQH67" s="22"/>
      <c r="VQI67" s="22"/>
      <c r="VQJ67" s="22"/>
      <c r="VQK67" s="22"/>
      <c r="VQL67" s="22"/>
      <c r="VQM67" s="22"/>
      <c r="VQN67" s="22"/>
      <c r="VQO67" s="22"/>
      <c r="VQP67" s="22"/>
      <c r="VQQ67" s="22"/>
      <c r="VQR67" s="22"/>
      <c r="VQS67" s="22"/>
      <c r="VQT67" s="22"/>
      <c r="VQU67" s="22"/>
      <c r="VQV67" s="22"/>
      <c r="VQW67" s="22"/>
      <c r="VQX67" s="22"/>
      <c r="VQY67" s="22"/>
      <c r="VQZ67" s="22"/>
      <c r="VRA67" s="22"/>
      <c r="VRB67" s="22"/>
      <c r="VRC67" s="22"/>
      <c r="VRD67" s="22"/>
      <c r="VRE67" s="22"/>
      <c r="VRF67" s="22"/>
      <c r="VRG67" s="22"/>
      <c r="VRH67" s="22"/>
      <c r="VRI67" s="22"/>
      <c r="VRJ67" s="22"/>
      <c r="VRK67" s="22"/>
      <c r="VRL67" s="22"/>
      <c r="VRM67" s="22"/>
      <c r="VRN67" s="22"/>
      <c r="VRO67" s="22"/>
      <c r="VRP67" s="22"/>
      <c r="VRQ67" s="22"/>
      <c r="VRR67" s="22"/>
      <c r="VRS67" s="22"/>
      <c r="VRT67" s="22"/>
      <c r="VRU67" s="22"/>
      <c r="VRV67" s="22"/>
      <c r="VRW67" s="22"/>
      <c r="VRX67" s="22"/>
      <c r="VRY67" s="22"/>
      <c r="VRZ67" s="22"/>
      <c r="VSA67" s="22"/>
      <c r="VSB67" s="22"/>
      <c r="VSC67" s="22"/>
      <c r="VSD67" s="22"/>
      <c r="VSE67" s="22"/>
      <c r="VSF67" s="22"/>
      <c r="VSG67" s="22"/>
      <c r="VSH67" s="22"/>
      <c r="VSI67" s="22"/>
      <c r="VSJ67" s="22"/>
      <c r="VSK67" s="22"/>
      <c r="VSL67" s="22"/>
      <c r="VSM67" s="22"/>
      <c r="VSN67" s="22"/>
      <c r="VSO67" s="22"/>
      <c r="VSP67" s="22"/>
      <c r="VSQ67" s="22"/>
      <c r="VSR67" s="22"/>
      <c r="VSS67" s="22"/>
      <c r="VST67" s="22"/>
      <c r="VSU67" s="22"/>
      <c r="VSV67" s="22"/>
      <c r="VSW67" s="22"/>
      <c r="VSX67" s="22"/>
      <c r="VSY67" s="22"/>
      <c r="VSZ67" s="22"/>
      <c r="VTA67" s="22"/>
      <c r="VTB67" s="22"/>
      <c r="VTC67" s="22"/>
      <c r="VTD67" s="22"/>
      <c r="VTE67" s="22"/>
      <c r="VTF67" s="22"/>
      <c r="VTG67" s="22"/>
      <c r="VTH67" s="22"/>
      <c r="VTI67" s="22"/>
      <c r="VTJ67" s="22"/>
      <c r="VTK67" s="22"/>
      <c r="VTL67" s="22"/>
      <c r="VTM67" s="22"/>
      <c r="VTN67" s="22"/>
      <c r="VTO67" s="22"/>
      <c r="VTP67" s="22"/>
      <c r="VTQ67" s="22"/>
      <c r="VTR67" s="22"/>
      <c r="VTS67" s="22"/>
      <c r="VTT67" s="22"/>
      <c r="VTU67" s="22"/>
      <c r="VTV67" s="22"/>
      <c r="VTW67" s="22"/>
      <c r="VTX67" s="22"/>
      <c r="VTY67" s="22"/>
      <c r="VTZ67" s="22"/>
      <c r="VUA67" s="22"/>
      <c r="VUB67" s="22"/>
      <c r="VUC67" s="22"/>
      <c r="VUD67" s="22"/>
      <c r="VUE67" s="22"/>
      <c r="VUF67" s="22"/>
      <c r="VUG67" s="22"/>
      <c r="VUH67" s="22"/>
      <c r="VUI67" s="22"/>
      <c r="VUJ67" s="22"/>
      <c r="VUK67" s="22"/>
      <c r="VUL67" s="22"/>
      <c r="VUM67" s="22"/>
      <c r="VUN67" s="22"/>
      <c r="VUO67" s="22"/>
      <c r="VUP67" s="22"/>
      <c r="VUQ67" s="22"/>
      <c r="VUR67" s="22"/>
      <c r="VUS67" s="22"/>
      <c r="VUT67" s="22"/>
      <c r="VUU67" s="22"/>
      <c r="VUV67" s="22"/>
      <c r="VUW67" s="22"/>
      <c r="VUX67" s="22"/>
      <c r="VUY67" s="22"/>
      <c r="VUZ67" s="22"/>
      <c r="VVA67" s="22"/>
      <c r="VVB67" s="22"/>
      <c r="VVC67" s="22"/>
      <c r="VVD67" s="22"/>
      <c r="VVE67" s="22"/>
      <c r="VVF67" s="22"/>
      <c r="VVG67" s="22"/>
      <c r="VVH67" s="22"/>
      <c r="VVI67" s="22"/>
      <c r="VVJ67" s="22"/>
      <c r="VVK67" s="22"/>
      <c r="VVL67" s="22"/>
      <c r="VVM67" s="22"/>
      <c r="VVN67" s="22"/>
      <c r="VVO67" s="22"/>
      <c r="VVP67" s="22"/>
      <c r="VVQ67" s="22"/>
      <c r="VVR67" s="22"/>
      <c r="VVS67" s="22"/>
      <c r="VVT67" s="22"/>
      <c r="VVU67" s="22"/>
      <c r="VVV67" s="22"/>
      <c r="VVW67" s="22"/>
      <c r="VVX67" s="22"/>
      <c r="VVY67" s="22"/>
      <c r="VVZ67" s="22"/>
      <c r="VWA67" s="22"/>
      <c r="VWB67" s="22"/>
      <c r="VWC67" s="22"/>
      <c r="VWD67" s="22"/>
      <c r="VWE67" s="22"/>
      <c r="VWF67" s="22"/>
      <c r="VWG67" s="22"/>
      <c r="VWH67" s="22"/>
      <c r="VWI67" s="22"/>
      <c r="VWJ67" s="22"/>
      <c r="VWK67" s="22"/>
      <c r="VWL67" s="22"/>
      <c r="VWM67" s="22"/>
      <c r="VWN67" s="22"/>
      <c r="VWO67" s="22"/>
      <c r="VWP67" s="22"/>
      <c r="VWQ67" s="22"/>
      <c r="VWR67" s="22"/>
      <c r="VWS67" s="22"/>
      <c r="VWT67" s="22"/>
      <c r="VWU67" s="22"/>
      <c r="VWV67" s="22"/>
      <c r="VWW67" s="22"/>
      <c r="VWX67" s="22"/>
      <c r="VWY67" s="22"/>
      <c r="VWZ67" s="22"/>
      <c r="VXA67" s="22"/>
      <c r="VXB67" s="22"/>
      <c r="VXC67" s="22"/>
      <c r="VXD67" s="22"/>
      <c r="VXE67" s="22"/>
      <c r="VXF67" s="22"/>
      <c r="VXG67" s="22"/>
      <c r="VXH67" s="22"/>
      <c r="VXI67" s="22"/>
      <c r="VXJ67" s="22"/>
      <c r="VXK67" s="22"/>
      <c r="VXL67" s="22"/>
      <c r="VXM67" s="22"/>
      <c r="VXN67" s="22"/>
      <c r="VXO67" s="22"/>
      <c r="VXP67" s="22"/>
      <c r="VXQ67" s="22"/>
      <c r="VXR67" s="22"/>
      <c r="VXS67" s="22"/>
      <c r="VXT67" s="22"/>
      <c r="VXU67" s="22"/>
      <c r="VXV67" s="22"/>
      <c r="VXW67" s="22"/>
      <c r="VXX67" s="22"/>
      <c r="VXY67" s="22"/>
      <c r="VXZ67" s="22"/>
      <c r="VYA67" s="22"/>
      <c r="VYB67" s="22"/>
      <c r="VYC67" s="22"/>
      <c r="VYD67" s="22"/>
      <c r="VYE67" s="22"/>
      <c r="VYF67" s="22"/>
      <c r="VYG67" s="22"/>
      <c r="VYH67" s="22"/>
      <c r="VYI67" s="22"/>
      <c r="VYJ67" s="22"/>
      <c r="VYK67" s="22"/>
      <c r="VYL67" s="22"/>
      <c r="VYM67" s="22"/>
      <c r="VYN67" s="22"/>
      <c r="VYO67" s="22"/>
      <c r="VYP67" s="22"/>
      <c r="VYQ67" s="22"/>
      <c r="VYR67" s="22"/>
      <c r="VYS67" s="22"/>
      <c r="VYT67" s="22"/>
      <c r="VYU67" s="22"/>
      <c r="VYV67" s="22"/>
      <c r="VYW67" s="22"/>
      <c r="VYX67" s="22"/>
      <c r="VYY67" s="22"/>
      <c r="VYZ67" s="22"/>
      <c r="VZA67" s="22"/>
      <c r="VZB67" s="22"/>
      <c r="VZC67" s="22"/>
      <c r="VZD67" s="22"/>
      <c r="VZE67" s="22"/>
      <c r="VZF67" s="22"/>
      <c r="VZG67" s="22"/>
      <c r="VZH67" s="22"/>
      <c r="VZI67" s="22"/>
      <c r="VZJ67" s="22"/>
      <c r="VZK67" s="22"/>
      <c r="VZL67" s="22"/>
      <c r="VZM67" s="22"/>
      <c r="VZN67" s="22"/>
      <c r="VZO67" s="22"/>
      <c r="VZP67" s="22"/>
      <c r="VZQ67" s="22"/>
      <c r="VZR67" s="22"/>
      <c r="VZS67" s="22"/>
      <c r="VZT67" s="22"/>
      <c r="VZU67" s="22"/>
      <c r="VZV67" s="22"/>
      <c r="VZW67" s="22"/>
      <c r="VZX67" s="22"/>
      <c r="VZY67" s="22"/>
      <c r="VZZ67" s="22"/>
      <c r="WAA67" s="22"/>
      <c r="WAB67" s="22"/>
      <c r="WAC67" s="22"/>
      <c r="WAD67" s="22"/>
      <c r="WAE67" s="22"/>
      <c r="WAF67" s="22"/>
      <c r="WAG67" s="22"/>
      <c r="WAH67" s="22"/>
      <c r="WAI67" s="22"/>
      <c r="WAJ67" s="22"/>
      <c r="WAK67" s="22"/>
      <c r="WAL67" s="22"/>
      <c r="WAM67" s="22"/>
      <c r="WAN67" s="22"/>
      <c r="WAO67" s="22"/>
      <c r="WAP67" s="22"/>
      <c r="WAQ67" s="22"/>
      <c r="WAR67" s="22"/>
      <c r="WAS67" s="22"/>
      <c r="WAT67" s="22"/>
      <c r="WAU67" s="22"/>
      <c r="WAV67" s="22"/>
      <c r="WAW67" s="22"/>
      <c r="WAX67" s="22"/>
      <c r="WAY67" s="22"/>
      <c r="WAZ67" s="22"/>
      <c r="WBA67" s="22"/>
      <c r="WBB67" s="22"/>
      <c r="WBC67" s="22"/>
      <c r="WBD67" s="22"/>
      <c r="WBE67" s="22"/>
      <c r="WBF67" s="22"/>
      <c r="WBG67" s="22"/>
      <c r="WBH67" s="22"/>
      <c r="WBI67" s="22"/>
      <c r="WBJ67" s="22"/>
      <c r="WBK67" s="22"/>
      <c r="WBL67" s="22"/>
      <c r="WBM67" s="22"/>
      <c r="WBN67" s="22"/>
      <c r="WBO67" s="22"/>
      <c r="WBP67" s="22"/>
      <c r="WBQ67" s="22"/>
      <c r="WBR67" s="22"/>
      <c r="WBS67" s="22"/>
      <c r="WBT67" s="22"/>
      <c r="WBU67" s="22"/>
      <c r="WBV67" s="22"/>
      <c r="WBW67" s="22"/>
      <c r="WBX67" s="22"/>
      <c r="WBY67" s="22"/>
      <c r="WBZ67" s="22"/>
      <c r="WCA67" s="22"/>
      <c r="WCB67" s="22"/>
      <c r="WCC67" s="22"/>
      <c r="WCD67" s="22"/>
      <c r="WCE67" s="22"/>
      <c r="WCF67" s="22"/>
      <c r="WCG67" s="22"/>
      <c r="WCH67" s="22"/>
      <c r="WCI67" s="22"/>
      <c r="WCJ67" s="22"/>
      <c r="WCK67" s="22"/>
      <c r="WCL67" s="22"/>
      <c r="WCM67" s="22"/>
      <c r="WCN67" s="22"/>
      <c r="WCO67" s="22"/>
      <c r="WCP67" s="22"/>
      <c r="WCQ67" s="22"/>
      <c r="WCR67" s="22"/>
      <c r="WCS67" s="22"/>
      <c r="WCT67" s="22"/>
      <c r="WCU67" s="22"/>
      <c r="WCV67" s="22"/>
      <c r="WCW67" s="22"/>
      <c r="WCX67" s="22"/>
      <c r="WCY67" s="22"/>
      <c r="WCZ67" s="22"/>
      <c r="WDA67" s="22"/>
      <c r="WDB67" s="22"/>
      <c r="WDC67" s="22"/>
      <c r="WDD67" s="22"/>
      <c r="WDE67" s="22"/>
      <c r="WDF67" s="22"/>
      <c r="WDG67" s="22"/>
      <c r="WDH67" s="22"/>
      <c r="WDI67" s="22"/>
      <c r="WDJ67" s="22"/>
      <c r="WDK67" s="22"/>
      <c r="WDL67" s="22"/>
      <c r="WDM67" s="22"/>
      <c r="WDN67" s="22"/>
      <c r="WDO67" s="22"/>
      <c r="WDP67" s="22"/>
      <c r="WDQ67" s="22"/>
      <c r="WDR67" s="22"/>
      <c r="WDS67" s="22"/>
      <c r="WDT67" s="22"/>
      <c r="WDU67" s="22"/>
      <c r="WDV67" s="22"/>
      <c r="WDW67" s="22"/>
      <c r="WDX67" s="22"/>
      <c r="WDY67" s="22"/>
      <c r="WDZ67" s="22"/>
      <c r="WEA67" s="22"/>
      <c r="WEB67" s="22"/>
      <c r="WEC67" s="22"/>
      <c r="WED67" s="22"/>
      <c r="WEE67" s="22"/>
      <c r="WEF67" s="22"/>
      <c r="WEG67" s="22"/>
      <c r="WEH67" s="22"/>
      <c r="WEI67" s="22"/>
      <c r="WEJ67" s="22"/>
      <c r="WEK67" s="22"/>
      <c r="WEL67" s="22"/>
      <c r="WEM67" s="22"/>
      <c r="WEN67" s="22"/>
      <c r="WEO67" s="22"/>
      <c r="WEP67" s="22"/>
      <c r="WEQ67" s="22"/>
      <c r="WER67" s="22"/>
      <c r="WES67" s="22"/>
      <c r="WET67" s="22"/>
      <c r="WEU67" s="22"/>
      <c r="WEV67" s="22"/>
      <c r="WEW67" s="22"/>
      <c r="WEX67" s="22"/>
      <c r="WEY67" s="22"/>
      <c r="WEZ67" s="22"/>
      <c r="WFA67" s="22"/>
      <c r="WFB67" s="22"/>
      <c r="WFC67" s="22"/>
      <c r="WFD67" s="22"/>
      <c r="WFE67" s="22"/>
      <c r="WFF67" s="22"/>
      <c r="WFG67" s="22"/>
      <c r="WFH67" s="22"/>
      <c r="WFI67" s="22"/>
      <c r="WFJ67" s="22"/>
      <c r="WFK67" s="22"/>
      <c r="WFL67" s="22"/>
      <c r="WFM67" s="22"/>
      <c r="WFN67" s="22"/>
      <c r="WFO67" s="22"/>
      <c r="WFP67" s="22"/>
      <c r="WFQ67" s="22"/>
      <c r="WFR67" s="22"/>
      <c r="WFS67" s="22"/>
      <c r="WFT67" s="22"/>
      <c r="WFU67" s="22"/>
      <c r="WFV67" s="22"/>
      <c r="WFW67" s="22"/>
      <c r="WFX67" s="22"/>
      <c r="WFY67" s="22"/>
      <c r="WFZ67" s="22"/>
      <c r="WGA67" s="22"/>
      <c r="WGB67" s="22"/>
      <c r="WGC67" s="22"/>
      <c r="WGD67" s="22"/>
      <c r="WGE67" s="22"/>
      <c r="WGF67" s="22"/>
      <c r="WGG67" s="22"/>
      <c r="WGH67" s="22"/>
      <c r="WGI67" s="22"/>
      <c r="WGJ67" s="22"/>
      <c r="WGK67" s="22"/>
      <c r="WGL67" s="22"/>
      <c r="WGM67" s="22"/>
      <c r="WGN67" s="22"/>
      <c r="WGO67" s="22"/>
      <c r="WGP67" s="22"/>
      <c r="WGQ67" s="22"/>
      <c r="WGR67" s="22"/>
      <c r="WGS67" s="22"/>
      <c r="WGT67" s="22"/>
      <c r="WGU67" s="22"/>
      <c r="WGV67" s="22"/>
      <c r="WGW67" s="22"/>
      <c r="WGX67" s="22"/>
      <c r="WGY67" s="22"/>
      <c r="WGZ67" s="22"/>
      <c r="WHA67" s="22"/>
      <c r="WHB67" s="22"/>
      <c r="WHC67" s="22"/>
      <c r="WHD67" s="22"/>
      <c r="WHE67" s="22"/>
      <c r="WHF67" s="22"/>
      <c r="WHG67" s="22"/>
      <c r="WHH67" s="22"/>
      <c r="WHI67" s="22"/>
      <c r="WHJ67" s="22"/>
      <c r="WHK67" s="22"/>
      <c r="WHL67" s="22"/>
      <c r="WHM67" s="22"/>
      <c r="WHN67" s="22"/>
      <c r="WHO67" s="22"/>
      <c r="WHP67" s="22"/>
      <c r="WHQ67" s="22"/>
      <c r="WHR67" s="22"/>
      <c r="WHS67" s="22"/>
      <c r="WHT67" s="22"/>
      <c r="WHU67" s="22"/>
      <c r="WHV67" s="22"/>
      <c r="WHW67" s="22"/>
      <c r="WHX67" s="22"/>
      <c r="WHY67" s="22"/>
      <c r="WHZ67" s="22"/>
      <c r="WIA67" s="22"/>
      <c r="WIB67" s="22"/>
      <c r="WIC67" s="22"/>
      <c r="WID67" s="22"/>
      <c r="WIE67" s="22"/>
      <c r="WIF67" s="22"/>
      <c r="WIG67" s="22"/>
      <c r="WIH67" s="22"/>
      <c r="WII67" s="22"/>
      <c r="WIJ67" s="22"/>
      <c r="WIK67" s="22"/>
      <c r="WIL67" s="22"/>
      <c r="WIM67" s="22"/>
      <c r="WIN67" s="22"/>
      <c r="WIO67" s="22"/>
      <c r="WIP67" s="22"/>
      <c r="WIQ67" s="22"/>
      <c r="WIR67" s="22"/>
      <c r="WIS67" s="22"/>
      <c r="WIT67" s="22"/>
      <c r="WIU67" s="22"/>
      <c r="WIV67" s="22"/>
      <c r="WIW67" s="22"/>
      <c r="WIX67" s="22"/>
      <c r="WIY67" s="22"/>
      <c r="WIZ67" s="22"/>
      <c r="WJA67" s="22"/>
      <c r="WJB67" s="22"/>
      <c r="WJC67" s="22"/>
      <c r="WJD67" s="22"/>
      <c r="WJE67" s="22"/>
      <c r="WJF67" s="22"/>
      <c r="WJG67" s="22"/>
      <c r="WJH67" s="22"/>
      <c r="WJI67" s="22"/>
      <c r="WJJ67" s="22"/>
      <c r="WJK67" s="22"/>
      <c r="WJL67" s="22"/>
      <c r="WJM67" s="22"/>
      <c r="WJN67" s="22"/>
      <c r="WJO67" s="22"/>
      <c r="WJP67" s="22"/>
      <c r="WJQ67" s="22"/>
      <c r="WJR67" s="22"/>
      <c r="WJS67" s="22"/>
      <c r="WJT67" s="22"/>
      <c r="WJU67" s="22"/>
      <c r="WJV67" s="22"/>
      <c r="WJW67" s="22"/>
      <c r="WJX67" s="22"/>
      <c r="WJY67" s="22"/>
      <c r="WJZ67" s="22"/>
      <c r="WKA67" s="22"/>
      <c r="WKB67" s="22"/>
      <c r="WKC67" s="22"/>
      <c r="WKD67" s="22"/>
      <c r="WKE67" s="22"/>
      <c r="WKF67" s="22"/>
      <c r="WKG67" s="22"/>
      <c r="WKH67" s="22"/>
      <c r="WKI67" s="22"/>
      <c r="WKJ67" s="22"/>
      <c r="WKK67" s="22"/>
      <c r="WKL67" s="22"/>
      <c r="WKM67" s="22"/>
      <c r="WKN67" s="22"/>
      <c r="WKO67" s="22"/>
      <c r="WKP67" s="22"/>
      <c r="WKQ67" s="22"/>
      <c r="WKR67" s="22"/>
      <c r="WKS67" s="22"/>
      <c r="WKT67" s="22"/>
      <c r="WKU67" s="22"/>
      <c r="WKV67" s="22"/>
      <c r="WKW67" s="22"/>
      <c r="WKX67" s="22"/>
      <c r="WKY67" s="22"/>
      <c r="WKZ67" s="22"/>
      <c r="WLA67" s="22"/>
      <c r="WLB67" s="22"/>
      <c r="WLC67" s="22"/>
      <c r="WLD67" s="22"/>
      <c r="WLE67" s="22"/>
      <c r="WLF67" s="22"/>
      <c r="WLG67" s="22"/>
      <c r="WLH67" s="22"/>
      <c r="WLI67" s="22"/>
      <c r="WLJ67" s="22"/>
      <c r="WLK67" s="22"/>
      <c r="WLL67" s="22"/>
      <c r="WLM67" s="22"/>
      <c r="WLN67" s="22"/>
      <c r="WLO67" s="22"/>
      <c r="WLP67" s="22"/>
      <c r="WLQ67" s="22"/>
      <c r="WLR67" s="22"/>
      <c r="WLS67" s="22"/>
      <c r="WLT67" s="22"/>
      <c r="WLU67" s="22"/>
      <c r="WLV67" s="22"/>
      <c r="WLW67" s="22"/>
      <c r="WLX67" s="22"/>
      <c r="WLY67" s="22"/>
      <c r="WLZ67" s="22"/>
      <c r="WMA67" s="22"/>
      <c r="WMB67" s="22"/>
      <c r="WMC67" s="22"/>
      <c r="WMD67" s="22"/>
      <c r="WME67" s="22"/>
      <c r="WMF67" s="22"/>
      <c r="WMG67" s="22"/>
      <c r="WMH67" s="22"/>
      <c r="WMI67" s="22"/>
      <c r="WMJ67" s="22"/>
      <c r="WMK67" s="22"/>
      <c r="WML67" s="22"/>
      <c r="WMM67" s="22"/>
      <c r="WMN67" s="22"/>
      <c r="WMO67" s="22"/>
      <c r="WMP67" s="22"/>
      <c r="WMQ67" s="22"/>
      <c r="WMR67" s="22"/>
      <c r="WMS67" s="22"/>
      <c r="WMT67" s="22"/>
      <c r="WMU67" s="22"/>
      <c r="WMV67" s="22"/>
      <c r="WMW67" s="22"/>
      <c r="WMX67" s="22"/>
      <c r="WMY67" s="22"/>
      <c r="WMZ67" s="22"/>
      <c r="WNA67" s="22"/>
      <c r="WNB67" s="22"/>
      <c r="WNC67" s="22"/>
      <c r="WND67" s="22"/>
      <c r="WNE67" s="22"/>
      <c r="WNF67" s="22"/>
      <c r="WNG67" s="22"/>
      <c r="WNH67" s="22"/>
      <c r="WNI67" s="22"/>
      <c r="WNJ67" s="22"/>
      <c r="WNK67" s="22"/>
      <c r="WNL67" s="22"/>
      <c r="WNM67" s="22"/>
      <c r="WNN67" s="22"/>
      <c r="WNO67" s="22"/>
      <c r="WNP67" s="22"/>
      <c r="WNQ67" s="22"/>
      <c r="WNR67" s="22"/>
      <c r="WNS67" s="22"/>
      <c r="WNT67" s="22"/>
      <c r="WNU67" s="22"/>
      <c r="WNV67" s="22"/>
      <c r="WNW67" s="22"/>
      <c r="WNX67" s="22"/>
      <c r="WNY67" s="22"/>
      <c r="WNZ67" s="22"/>
      <c r="WOA67" s="22"/>
      <c r="WOB67" s="22"/>
      <c r="WOC67" s="22"/>
      <c r="WOD67" s="22"/>
      <c r="WOE67" s="22"/>
      <c r="WOF67" s="22"/>
      <c r="WOG67" s="22"/>
      <c r="WOH67" s="22"/>
      <c r="WOI67" s="22"/>
      <c r="WOJ67" s="22"/>
      <c r="WOK67" s="22"/>
      <c r="WOL67" s="22"/>
      <c r="WOM67" s="22"/>
      <c r="WON67" s="22"/>
      <c r="WOO67" s="22"/>
      <c r="WOP67" s="22"/>
      <c r="WOQ67" s="22"/>
      <c r="WOR67" s="22"/>
      <c r="WOS67" s="22"/>
      <c r="WOT67" s="22"/>
      <c r="WOU67" s="22"/>
      <c r="WOV67" s="22"/>
      <c r="WOW67" s="22"/>
      <c r="WOX67" s="22"/>
      <c r="WOY67" s="22"/>
      <c r="WOZ67" s="22"/>
      <c r="WPA67" s="22"/>
      <c r="WPB67" s="22"/>
      <c r="WPC67" s="22"/>
      <c r="WPD67" s="22"/>
      <c r="WPE67" s="22"/>
      <c r="WPF67" s="22"/>
      <c r="WPG67" s="22"/>
      <c r="WPH67" s="22"/>
      <c r="WPI67" s="22"/>
      <c r="WPJ67" s="22"/>
      <c r="WPK67" s="22"/>
      <c r="WPL67" s="22"/>
      <c r="WPM67" s="22"/>
      <c r="WPN67" s="22"/>
      <c r="WPO67" s="22"/>
      <c r="WPP67" s="22"/>
      <c r="WPQ67" s="22"/>
      <c r="WPR67" s="22"/>
      <c r="WPS67" s="22"/>
      <c r="WPT67" s="22"/>
      <c r="WPU67" s="22"/>
      <c r="WPV67" s="22"/>
      <c r="WPW67" s="22"/>
      <c r="WPX67" s="22"/>
      <c r="WPY67" s="22"/>
      <c r="WPZ67" s="22"/>
      <c r="WQA67" s="22"/>
      <c r="WQB67" s="22"/>
      <c r="WQC67" s="22"/>
      <c r="WQD67" s="22"/>
      <c r="WQE67" s="22"/>
      <c r="WQF67" s="22"/>
      <c r="WQG67" s="22"/>
      <c r="WQH67" s="22"/>
      <c r="WQI67" s="22"/>
      <c r="WQJ67" s="22"/>
      <c r="WQK67" s="22"/>
      <c r="WQL67" s="22"/>
      <c r="WQM67" s="22"/>
      <c r="WQN67" s="22"/>
      <c r="WQO67" s="22"/>
      <c r="WQP67" s="22"/>
      <c r="WQQ67" s="22"/>
      <c r="WQR67" s="22"/>
      <c r="WQS67" s="22"/>
      <c r="WQT67" s="22"/>
      <c r="WQU67" s="22"/>
      <c r="WQV67" s="22"/>
      <c r="WQW67" s="22"/>
      <c r="WQX67" s="22"/>
      <c r="WQY67" s="22"/>
      <c r="WQZ67" s="22"/>
      <c r="WRA67" s="22"/>
      <c r="WRB67" s="22"/>
      <c r="WRC67" s="22"/>
      <c r="WRD67" s="22"/>
      <c r="WRE67" s="22"/>
      <c r="WRF67" s="22"/>
      <c r="WRG67" s="22"/>
      <c r="WRH67" s="22"/>
      <c r="WRI67" s="22"/>
      <c r="WRJ67" s="22"/>
      <c r="WRK67" s="22"/>
      <c r="WRL67" s="22"/>
      <c r="WRM67" s="22"/>
      <c r="WRN67" s="22"/>
      <c r="WRO67" s="22"/>
      <c r="WRP67" s="22"/>
      <c r="WRQ67" s="22"/>
      <c r="WRR67" s="22"/>
      <c r="WRS67" s="22"/>
      <c r="WRT67" s="22"/>
      <c r="WRU67" s="22"/>
      <c r="WRV67" s="22"/>
      <c r="WRW67" s="22"/>
      <c r="WRX67" s="22"/>
      <c r="WRY67" s="22"/>
      <c r="WRZ67" s="22"/>
      <c r="WSA67" s="22"/>
      <c r="WSB67" s="22"/>
      <c r="WSC67" s="22"/>
      <c r="WSD67" s="22"/>
      <c r="WSE67" s="22"/>
      <c r="WSF67" s="22"/>
      <c r="WSG67" s="22"/>
      <c r="WSH67" s="22"/>
      <c r="WSI67" s="22"/>
      <c r="WSJ67" s="22"/>
      <c r="WSK67" s="22"/>
      <c r="WSL67" s="22"/>
      <c r="WSM67" s="22"/>
      <c r="WSN67" s="22"/>
      <c r="WSO67" s="22"/>
      <c r="WSP67" s="22"/>
      <c r="WSQ67" s="22"/>
      <c r="WSR67" s="22"/>
      <c r="WSS67" s="22"/>
      <c r="WST67" s="22"/>
      <c r="WSU67" s="22"/>
      <c r="WSV67" s="22"/>
      <c r="WSW67" s="22"/>
      <c r="WSX67" s="22"/>
      <c r="WSY67" s="22"/>
      <c r="WSZ67" s="22"/>
      <c r="WTA67" s="22"/>
      <c r="WTB67" s="22"/>
      <c r="WTC67" s="22"/>
      <c r="WTD67" s="22"/>
      <c r="WTE67" s="22"/>
      <c r="WTF67" s="22"/>
      <c r="WTG67" s="22"/>
      <c r="WTH67" s="22"/>
      <c r="WTI67" s="22"/>
      <c r="WTJ67" s="22"/>
      <c r="WTK67" s="22"/>
      <c r="WTL67" s="22"/>
      <c r="WTM67" s="22"/>
      <c r="WTN67" s="22"/>
      <c r="WTO67" s="22"/>
      <c r="WTP67" s="22"/>
      <c r="WTQ67" s="22"/>
      <c r="WTR67" s="22"/>
      <c r="WTS67" s="22"/>
      <c r="WTT67" s="22"/>
      <c r="WTU67" s="22"/>
      <c r="WTV67" s="22"/>
      <c r="WTW67" s="22"/>
      <c r="WTX67" s="22"/>
      <c r="WTY67" s="22"/>
      <c r="WTZ67" s="22"/>
      <c r="WUA67" s="22"/>
      <c r="WUB67" s="22"/>
      <c r="WUC67" s="22"/>
      <c r="WUD67" s="22"/>
      <c r="WUE67" s="22"/>
      <c r="WUF67" s="22"/>
      <c r="WUG67" s="22"/>
      <c r="WUH67" s="22"/>
      <c r="WUI67" s="22"/>
      <c r="WUJ67" s="22"/>
      <c r="WUK67" s="22"/>
      <c r="WUL67" s="22"/>
      <c r="WUM67" s="22"/>
      <c r="WUN67" s="22"/>
      <c r="WUO67" s="22"/>
      <c r="WUP67" s="22"/>
      <c r="WUQ67" s="22"/>
      <c r="WUR67" s="22"/>
      <c r="WUS67" s="22"/>
      <c r="WUT67" s="22"/>
      <c r="WUU67" s="22"/>
      <c r="WUV67" s="22"/>
      <c r="WUW67" s="22"/>
      <c r="WUX67" s="22"/>
      <c r="WUY67" s="22"/>
      <c r="WUZ67" s="22"/>
      <c r="WVA67" s="22"/>
      <c r="WVB67" s="22"/>
      <c r="WVC67" s="22"/>
      <c r="WVD67" s="22"/>
      <c r="WVE67" s="22"/>
      <c r="WVF67" s="22"/>
      <c r="WVG67" s="22"/>
      <c r="WVH67" s="22"/>
      <c r="WVI67" s="22"/>
      <c r="WVJ67" s="22"/>
      <c r="WVK67" s="22"/>
      <c r="WVL67" s="22"/>
      <c r="WVM67" s="22"/>
      <c r="WVN67" s="22"/>
      <c r="WVO67" s="22"/>
      <c r="WVP67" s="22"/>
      <c r="WVQ67" s="22"/>
      <c r="WVR67" s="22"/>
      <c r="WVS67" s="22"/>
      <c r="WVT67" s="22"/>
      <c r="WVU67" s="22"/>
      <c r="WVV67" s="22"/>
      <c r="WVW67" s="22"/>
      <c r="WVX67" s="22"/>
      <c r="WVY67" s="22"/>
      <c r="WVZ67" s="22"/>
      <c r="WWA67" s="22"/>
      <c r="WWB67" s="22"/>
      <c r="WWC67" s="22"/>
      <c r="WWD67" s="22"/>
      <c r="WWE67" s="22"/>
      <c r="WWF67" s="22"/>
      <c r="WWG67" s="22"/>
      <c r="WWH67" s="22"/>
      <c r="WWI67" s="22"/>
      <c r="WWJ67" s="22"/>
      <c r="WWK67" s="22"/>
      <c r="WWL67" s="22"/>
      <c r="WWM67" s="22"/>
      <c r="WWN67" s="22"/>
      <c r="WWO67" s="22"/>
      <c r="WWP67" s="22"/>
      <c r="WWQ67" s="22"/>
      <c r="WWR67" s="22"/>
      <c r="WWS67" s="22"/>
      <c r="WWT67" s="22"/>
      <c r="WWU67" s="22"/>
      <c r="WWV67" s="22"/>
      <c r="WWW67" s="22"/>
      <c r="WWX67" s="22"/>
      <c r="WWY67" s="22"/>
      <c r="WWZ67" s="22"/>
      <c r="WXA67" s="22"/>
      <c r="WXB67" s="22"/>
      <c r="WXC67" s="22"/>
      <c r="WXD67" s="22"/>
      <c r="WXE67" s="22"/>
      <c r="WXF67" s="22"/>
      <c r="WXG67" s="22"/>
      <c r="WXH67" s="22"/>
      <c r="WXI67" s="22"/>
      <c r="WXJ67" s="22"/>
      <c r="WXK67" s="22"/>
      <c r="WXL67" s="22"/>
      <c r="WXM67" s="22"/>
      <c r="WXN67" s="22"/>
      <c r="WXO67" s="22"/>
      <c r="WXP67" s="22"/>
      <c r="WXQ67" s="22"/>
      <c r="WXR67" s="22"/>
      <c r="WXS67" s="22"/>
      <c r="WXT67" s="22"/>
      <c r="WXU67" s="22"/>
      <c r="WXV67" s="22"/>
      <c r="WXW67" s="22"/>
      <c r="WXX67" s="22"/>
      <c r="WXY67" s="22"/>
      <c r="WXZ67" s="22"/>
      <c r="WYA67" s="22"/>
      <c r="WYB67" s="22"/>
      <c r="WYC67" s="22"/>
      <c r="WYD67" s="22"/>
      <c r="WYE67" s="22"/>
      <c r="WYF67" s="22"/>
      <c r="WYG67" s="22"/>
      <c r="WYH67" s="22"/>
      <c r="WYI67" s="22"/>
      <c r="WYJ67" s="22"/>
      <c r="WYK67" s="22"/>
      <c r="WYL67" s="22"/>
      <c r="WYM67" s="22"/>
      <c r="WYN67" s="22"/>
      <c r="WYO67" s="22"/>
      <c r="WYP67" s="22"/>
      <c r="WYQ67" s="22"/>
      <c r="WYR67" s="22"/>
      <c r="WYS67" s="22"/>
      <c r="WYT67" s="22"/>
      <c r="WYU67" s="22"/>
      <c r="WYV67" s="22"/>
      <c r="WYW67" s="22"/>
      <c r="WYX67" s="22"/>
      <c r="WYY67" s="22"/>
      <c r="WYZ67" s="22"/>
      <c r="WZA67" s="22"/>
      <c r="WZB67" s="22"/>
      <c r="WZC67" s="22"/>
      <c r="WZD67" s="22"/>
      <c r="WZE67" s="22"/>
      <c r="WZF67" s="22"/>
      <c r="WZG67" s="22"/>
      <c r="WZH67" s="22"/>
      <c r="WZI67" s="22"/>
      <c r="WZJ67" s="22"/>
      <c r="WZK67" s="22"/>
      <c r="WZL67" s="22"/>
      <c r="WZM67" s="22"/>
      <c r="WZN67" s="22"/>
      <c r="WZO67" s="22"/>
      <c r="WZP67" s="22"/>
      <c r="WZQ67" s="22"/>
      <c r="WZR67" s="22"/>
      <c r="WZS67" s="22"/>
      <c r="WZT67" s="22"/>
      <c r="WZU67" s="22"/>
      <c r="WZV67" s="22"/>
      <c r="WZW67" s="22"/>
      <c r="WZX67" s="22"/>
      <c r="WZY67" s="22"/>
      <c r="WZZ67" s="22"/>
      <c r="XAA67" s="22"/>
      <c r="XAB67" s="22"/>
      <c r="XAC67" s="22"/>
      <c r="XAD67" s="22"/>
      <c r="XAE67" s="22"/>
      <c r="XAF67" s="22"/>
      <c r="XAG67" s="22"/>
      <c r="XAH67" s="22"/>
      <c r="XAI67" s="22"/>
      <c r="XAJ67" s="22"/>
      <c r="XAK67" s="22"/>
      <c r="XAL67" s="22"/>
      <c r="XAM67" s="22"/>
      <c r="XAN67" s="22"/>
      <c r="XAO67" s="22"/>
      <c r="XAP67" s="22"/>
      <c r="XAQ67" s="22"/>
      <c r="XAR67" s="22"/>
      <c r="XAS67" s="22"/>
      <c r="XAT67" s="22"/>
      <c r="XAU67" s="22"/>
      <c r="XAV67" s="22"/>
      <c r="XAW67" s="22"/>
      <c r="XAX67" s="22"/>
      <c r="XAY67" s="22"/>
      <c r="XAZ67" s="22"/>
      <c r="XBA67" s="22"/>
      <c r="XBB67" s="22"/>
      <c r="XBC67" s="22"/>
      <c r="XBD67" s="22"/>
      <c r="XBE67" s="22"/>
      <c r="XBF67" s="22"/>
      <c r="XBG67" s="22"/>
      <c r="XBH67" s="22"/>
      <c r="XBI67" s="22"/>
      <c r="XBJ67" s="22"/>
      <c r="XBK67" s="22"/>
      <c r="XBL67" s="22"/>
      <c r="XBM67" s="22"/>
      <c r="XBN67" s="22"/>
      <c r="XBO67" s="22"/>
      <c r="XBP67" s="22"/>
      <c r="XBQ67" s="22"/>
      <c r="XBR67" s="22"/>
      <c r="XBS67" s="22"/>
      <c r="XBT67" s="22"/>
      <c r="XBU67" s="22"/>
      <c r="XBV67" s="22"/>
      <c r="XBW67" s="22"/>
      <c r="XBX67" s="22"/>
      <c r="XBY67" s="22"/>
      <c r="XBZ67" s="22"/>
      <c r="XCA67" s="22"/>
      <c r="XCB67" s="22"/>
      <c r="XCC67" s="22"/>
      <c r="XCD67" s="22"/>
      <c r="XCE67" s="22"/>
      <c r="XCF67" s="22"/>
      <c r="XCG67" s="22"/>
      <c r="XCH67" s="22"/>
      <c r="XCI67" s="22"/>
      <c r="XCJ67" s="22"/>
      <c r="XCK67" s="22"/>
      <c r="XCL67" s="22"/>
      <c r="XCM67" s="22"/>
      <c r="XCN67" s="22"/>
      <c r="XCO67" s="22"/>
      <c r="XCP67" s="22"/>
      <c r="XCQ67" s="22"/>
      <c r="XCR67" s="22"/>
      <c r="XCS67" s="22"/>
      <c r="XCT67" s="22"/>
      <c r="XCU67" s="22"/>
      <c r="XCV67" s="22"/>
      <c r="XCW67" s="22"/>
      <c r="XCX67" s="22"/>
      <c r="XCY67" s="22"/>
      <c r="XCZ67" s="22"/>
      <c r="XDA67" s="22"/>
      <c r="XDB67" s="22"/>
      <c r="XDC67" s="22"/>
      <c r="XDD67" s="22"/>
      <c r="XDE67" s="22"/>
      <c r="XDF67" s="22"/>
      <c r="XDG67" s="22"/>
      <c r="XDH67" s="22"/>
      <c r="XDI67" s="22"/>
      <c r="XDJ67" s="22"/>
      <c r="XDK67" s="22"/>
      <c r="XDL67" s="22"/>
      <c r="XDM67" s="22"/>
      <c r="XDN67" s="22"/>
      <c r="XDO67" s="22"/>
      <c r="XDP67" s="22"/>
      <c r="XDQ67" s="22"/>
      <c r="XDR67" s="22"/>
      <c r="XDS67" s="22"/>
      <c r="XDT67" s="22"/>
      <c r="XDU67" s="22"/>
      <c r="XDV67" s="22"/>
      <c r="XDW67" s="22"/>
      <c r="XDX67" s="22"/>
      <c r="XDY67" s="22"/>
      <c r="XDZ67" s="22"/>
      <c r="XEA67" s="22"/>
      <c r="XEB67" s="22"/>
      <c r="XEC67" s="22"/>
      <c r="XED67" s="22"/>
      <c r="XEE67" s="22"/>
      <c r="XEF67" s="22"/>
      <c r="XEG67" s="22"/>
      <c r="XEH67" s="22"/>
      <c r="XEI67" s="22"/>
      <c r="XEJ67" s="22"/>
      <c r="XEK67" s="22"/>
      <c r="XEL67" s="22"/>
      <c r="XEM67" s="22"/>
      <c r="XEN67" s="22"/>
      <c r="XEO67" s="22"/>
      <c r="XEP67" s="22"/>
      <c r="XEQ67" s="22"/>
      <c r="XER67" s="22"/>
      <c r="XES67" s="22"/>
      <c r="XET67" s="22"/>
      <c r="XEU67" s="22"/>
      <c r="XEV67" s="22"/>
    </row>
    <row r="68" spans="1:16376" outlineLevel="2" x14ac:dyDescent="0.15">
      <c r="B68" s="22" t="s">
        <v>83</v>
      </c>
      <c r="C68" s="29" t="s">
        <v>214</v>
      </c>
      <c r="D68" s="22"/>
      <c r="F68" s="14" t="s">
        <v>89</v>
      </c>
      <c r="L68" s="70">
        <v>90</v>
      </c>
      <c r="M68" s="72"/>
      <c r="N68" s="72"/>
      <c r="O68" s="72"/>
      <c r="P68" s="72"/>
      <c r="Q68" s="72"/>
      <c r="R68" s="72"/>
      <c r="S68" s="72"/>
      <c r="T68" s="72"/>
      <c r="U68" s="72"/>
      <c r="AB68" s="22"/>
      <c r="AC68" s="22"/>
      <c r="AD68" s="22"/>
      <c r="AE68" s="22"/>
      <c r="AF68" s="22"/>
      <c r="AG68" s="22"/>
      <c r="AH68" s="22"/>
      <c r="AI68" s="22"/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  <c r="BP68" s="22"/>
      <c r="BQ68" s="22"/>
      <c r="BR68" s="22"/>
      <c r="BS68" s="22"/>
      <c r="BT68" s="22"/>
      <c r="BU68" s="22"/>
      <c r="BV68" s="22"/>
      <c r="BW68" s="22"/>
      <c r="BX68" s="22"/>
      <c r="BY68" s="22"/>
      <c r="BZ68" s="22"/>
      <c r="CA68" s="22"/>
      <c r="CB68" s="22"/>
      <c r="CC68" s="22"/>
      <c r="CD68" s="22"/>
      <c r="CE68" s="22"/>
      <c r="CF68" s="22"/>
      <c r="CG68" s="22"/>
      <c r="CH68" s="22"/>
      <c r="CI68" s="22"/>
      <c r="CJ68" s="22"/>
      <c r="CK68" s="22"/>
      <c r="CL68" s="22"/>
      <c r="CM68" s="22"/>
      <c r="CN68" s="22"/>
      <c r="CO68" s="22"/>
      <c r="CP68" s="22"/>
      <c r="CQ68" s="22"/>
      <c r="CR68" s="22"/>
      <c r="CS68" s="22"/>
      <c r="CT68" s="22"/>
      <c r="CU68" s="22"/>
      <c r="CV68" s="22"/>
      <c r="CW68" s="22"/>
      <c r="CX68" s="22"/>
      <c r="CY68" s="22"/>
      <c r="CZ68" s="22"/>
      <c r="DA68" s="22"/>
      <c r="DB68" s="22"/>
      <c r="DC68" s="22"/>
      <c r="DD68" s="22"/>
      <c r="DE68" s="22"/>
      <c r="DF68" s="22"/>
      <c r="DG68" s="22"/>
      <c r="DH68" s="22"/>
      <c r="DI68" s="22"/>
      <c r="DJ68" s="22"/>
      <c r="DK68" s="22"/>
      <c r="DL68" s="22"/>
      <c r="DM68" s="22"/>
      <c r="DN68" s="22"/>
      <c r="DO68" s="22"/>
      <c r="DP68" s="22"/>
      <c r="DQ68" s="22"/>
      <c r="DR68" s="22"/>
      <c r="DS68" s="22"/>
      <c r="DT68" s="22"/>
      <c r="DU68" s="22"/>
      <c r="DV68" s="22"/>
      <c r="DW68" s="22"/>
      <c r="DX68" s="22"/>
      <c r="DY68" s="22"/>
      <c r="DZ68" s="22"/>
      <c r="EA68" s="22"/>
      <c r="EB68" s="22"/>
      <c r="EC68" s="22"/>
      <c r="ED68" s="22"/>
      <c r="EE68" s="22"/>
      <c r="EF68" s="22"/>
      <c r="EG68" s="22"/>
      <c r="EH68" s="22"/>
      <c r="EI68" s="22"/>
      <c r="EJ68" s="22"/>
      <c r="EK68" s="22"/>
      <c r="EL68" s="22"/>
      <c r="EM68" s="22"/>
      <c r="EN68" s="22"/>
      <c r="EO68" s="22"/>
      <c r="EP68" s="22"/>
      <c r="EQ68" s="22"/>
      <c r="ER68" s="22"/>
      <c r="ES68" s="22"/>
      <c r="ET68" s="22"/>
      <c r="EU68" s="22"/>
      <c r="EV68" s="22"/>
      <c r="EW68" s="22"/>
      <c r="EX68" s="22"/>
      <c r="EY68" s="22"/>
      <c r="EZ68" s="22"/>
      <c r="FA68" s="22"/>
      <c r="FB68" s="22"/>
      <c r="FC68" s="22"/>
      <c r="FD68" s="22"/>
      <c r="FE68" s="22"/>
      <c r="FF68" s="22"/>
      <c r="FG68" s="22"/>
      <c r="FH68" s="22"/>
      <c r="FI68" s="22"/>
      <c r="FJ68" s="22"/>
      <c r="FK68" s="22"/>
      <c r="FL68" s="22"/>
      <c r="FM68" s="22"/>
      <c r="FN68" s="22"/>
      <c r="FO68" s="22"/>
      <c r="FP68" s="22"/>
      <c r="FQ68" s="22"/>
      <c r="FR68" s="22"/>
      <c r="FS68" s="22"/>
      <c r="FT68" s="22"/>
      <c r="FU68" s="22"/>
      <c r="FV68" s="22"/>
      <c r="FW68" s="22"/>
      <c r="FX68" s="22"/>
      <c r="FY68" s="22"/>
      <c r="FZ68" s="22"/>
      <c r="GA68" s="22"/>
      <c r="GB68" s="22"/>
      <c r="GC68" s="22"/>
      <c r="GD68" s="22"/>
      <c r="GE68" s="22"/>
      <c r="GF68" s="22"/>
      <c r="GG68" s="22"/>
      <c r="GH68" s="22"/>
      <c r="GI68" s="22"/>
      <c r="GJ68" s="22"/>
      <c r="GK68" s="22"/>
      <c r="GL68" s="22"/>
      <c r="GM68" s="22"/>
      <c r="GN68" s="22"/>
      <c r="GO68" s="22"/>
      <c r="GP68" s="22"/>
      <c r="GQ68" s="22"/>
      <c r="GR68" s="22"/>
      <c r="GS68" s="22"/>
      <c r="GT68" s="22"/>
      <c r="GU68" s="22"/>
      <c r="GV68" s="22"/>
      <c r="GW68" s="22"/>
      <c r="GX68" s="22"/>
      <c r="GY68" s="22"/>
      <c r="GZ68" s="22"/>
      <c r="HA68" s="22"/>
      <c r="HB68" s="22"/>
      <c r="HC68" s="22"/>
      <c r="HD68" s="22"/>
      <c r="HE68" s="22"/>
      <c r="HF68" s="22"/>
      <c r="HG68" s="22"/>
      <c r="HH68" s="22"/>
      <c r="HI68" s="22"/>
      <c r="HJ68" s="22"/>
      <c r="HK68" s="22"/>
      <c r="HL68" s="22"/>
      <c r="HM68" s="22"/>
      <c r="HN68" s="22"/>
      <c r="HO68" s="22"/>
      <c r="HP68" s="22"/>
      <c r="HQ68" s="22"/>
      <c r="HR68" s="22"/>
      <c r="HS68" s="22"/>
      <c r="HT68" s="22"/>
      <c r="HU68" s="22"/>
      <c r="HV68" s="22"/>
      <c r="HW68" s="22"/>
      <c r="HX68" s="22"/>
      <c r="HY68" s="22"/>
      <c r="HZ68" s="22"/>
      <c r="IA68" s="22"/>
      <c r="IB68" s="22"/>
      <c r="IC68" s="22"/>
      <c r="ID68" s="22"/>
      <c r="IE68" s="22"/>
      <c r="IF68" s="22"/>
      <c r="IG68" s="22"/>
      <c r="IH68" s="22"/>
      <c r="II68" s="22"/>
      <c r="IJ68" s="22"/>
      <c r="IK68" s="22"/>
      <c r="IL68" s="22"/>
      <c r="IM68" s="22"/>
      <c r="IN68" s="22"/>
      <c r="IO68" s="22"/>
      <c r="IP68" s="22"/>
      <c r="IQ68" s="22"/>
      <c r="IR68" s="22"/>
      <c r="IS68" s="22"/>
      <c r="IT68" s="22"/>
      <c r="IU68" s="22"/>
      <c r="IV68" s="22"/>
      <c r="IW68" s="22"/>
      <c r="IX68" s="22"/>
      <c r="IY68" s="22"/>
      <c r="IZ68" s="22"/>
      <c r="JA68" s="22"/>
      <c r="JB68" s="22"/>
      <c r="JC68" s="22"/>
      <c r="JD68" s="22"/>
      <c r="JE68" s="22"/>
      <c r="JF68" s="22"/>
      <c r="JG68" s="22"/>
      <c r="JH68" s="22"/>
      <c r="JI68" s="22"/>
      <c r="JJ68" s="22"/>
      <c r="JK68" s="22"/>
      <c r="JL68" s="22"/>
      <c r="JM68" s="22"/>
      <c r="JN68" s="22"/>
      <c r="JO68" s="22"/>
      <c r="JP68" s="22"/>
      <c r="JQ68" s="22"/>
      <c r="JR68" s="22"/>
      <c r="JS68" s="22"/>
      <c r="JT68" s="22"/>
      <c r="JU68" s="22"/>
      <c r="JV68" s="22"/>
      <c r="JW68" s="22"/>
      <c r="JX68" s="22"/>
      <c r="JY68" s="22"/>
      <c r="JZ68" s="22"/>
      <c r="KA68" s="22"/>
      <c r="KB68" s="22"/>
      <c r="KC68" s="22"/>
      <c r="KD68" s="22"/>
      <c r="KE68" s="22"/>
      <c r="KF68" s="22"/>
      <c r="KG68" s="22"/>
      <c r="KH68" s="22"/>
      <c r="KI68" s="22"/>
      <c r="KJ68" s="22"/>
      <c r="KK68" s="22"/>
      <c r="KL68" s="22"/>
      <c r="KM68" s="22"/>
      <c r="KN68" s="22"/>
      <c r="KO68" s="22"/>
      <c r="KP68" s="22"/>
      <c r="KQ68" s="22"/>
      <c r="KR68" s="22"/>
      <c r="KS68" s="22"/>
      <c r="KT68" s="22"/>
      <c r="KU68" s="22"/>
      <c r="KV68" s="22"/>
      <c r="KW68" s="22"/>
      <c r="KX68" s="22"/>
      <c r="KY68" s="22"/>
      <c r="KZ68" s="22"/>
      <c r="LA68" s="22"/>
      <c r="LB68" s="22"/>
      <c r="LC68" s="22"/>
      <c r="LD68" s="22"/>
      <c r="LE68" s="22"/>
      <c r="LF68" s="22"/>
      <c r="LG68" s="22"/>
      <c r="LH68" s="22"/>
      <c r="LI68" s="22"/>
      <c r="LJ68" s="22"/>
      <c r="LK68" s="22"/>
      <c r="LL68" s="22"/>
      <c r="LM68" s="22"/>
      <c r="LN68" s="22"/>
      <c r="LO68" s="22"/>
      <c r="LP68" s="22"/>
      <c r="LQ68" s="22"/>
      <c r="LR68" s="22"/>
      <c r="LS68" s="22"/>
      <c r="LT68" s="22"/>
      <c r="LU68" s="22"/>
      <c r="LV68" s="22"/>
      <c r="LW68" s="22"/>
      <c r="LX68" s="22"/>
      <c r="LY68" s="22"/>
      <c r="LZ68" s="22"/>
      <c r="MA68" s="22"/>
      <c r="MB68" s="22"/>
      <c r="MC68" s="22"/>
      <c r="MD68" s="22"/>
      <c r="ME68" s="22"/>
      <c r="MF68" s="22"/>
      <c r="MG68" s="22"/>
      <c r="MH68" s="22"/>
      <c r="MI68" s="22"/>
      <c r="MJ68" s="22"/>
      <c r="MK68" s="22"/>
      <c r="ML68" s="22"/>
      <c r="MM68" s="22"/>
      <c r="MN68" s="22"/>
      <c r="MO68" s="22"/>
      <c r="MP68" s="22"/>
      <c r="MQ68" s="22"/>
      <c r="MR68" s="22"/>
      <c r="MS68" s="22"/>
      <c r="MT68" s="22"/>
      <c r="MU68" s="22"/>
      <c r="MV68" s="22"/>
      <c r="MW68" s="22"/>
      <c r="MX68" s="22"/>
      <c r="MY68" s="22"/>
      <c r="MZ68" s="22"/>
      <c r="NA68" s="22"/>
      <c r="NB68" s="22"/>
      <c r="NC68" s="22"/>
      <c r="ND68" s="22"/>
      <c r="NE68" s="22"/>
      <c r="NF68" s="22"/>
      <c r="NG68" s="22"/>
      <c r="NH68" s="22"/>
      <c r="NI68" s="22"/>
      <c r="NJ68" s="22"/>
      <c r="NK68" s="22"/>
      <c r="NL68" s="22"/>
      <c r="NM68" s="22"/>
      <c r="NN68" s="22"/>
      <c r="NO68" s="22"/>
      <c r="NP68" s="22"/>
      <c r="NQ68" s="22"/>
      <c r="NR68" s="22"/>
      <c r="NS68" s="22"/>
      <c r="NT68" s="22"/>
      <c r="NU68" s="22"/>
      <c r="NV68" s="22"/>
      <c r="NW68" s="22"/>
      <c r="NX68" s="22"/>
      <c r="NY68" s="22"/>
      <c r="NZ68" s="22"/>
      <c r="OA68" s="22"/>
      <c r="OB68" s="22"/>
      <c r="OC68" s="22"/>
      <c r="OD68" s="22"/>
      <c r="OE68" s="22"/>
      <c r="OF68" s="22"/>
      <c r="OG68" s="22"/>
      <c r="OH68" s="22"/>
      <c r="OI68" s="22"/>
      <c r="OJ68" s="22"/>
      <c r="OK68" s="22"/>
      <c r="OL68" s="22"/>
      <c r="OM68" s="22"/>
      <c r="ON68" s="22"/>
      <c r="OO68" s="22"/>
      <c r="OP68" s="22"/>
      <c r="OQ68" s="22"/>
      <c r="OR68" s="22"/>
      <c r="OS68" s="22"/>
      <c r="OT68" s="22"/>
      <c r="OU68" s="22"/>
      <c r="OV68" s="22"/>
      <c r="OW68" s="22"/>
      <c r="OX68" s="22"/>
      <c r="OY68" s="22"/>
      <c r="OZ68" s="22"/>
      <c r="PA68" s="22"/>
      <c r="PB68" s="22"/>
      <c r="PC68" s="22"/>
      <c r="PD68" s="22"/>
      <c r="PE68" s="22"/>
      <c r="PF68" s="22"/>
      <c r="PG68" s="22"/>
      <c r="PH68" s="22"/>
      <c r="PI68" s="22"/>
      <c r="PJ68" s="22"/>
      <c r="PK68" s="22"/>
      <c r="PL68" s="22"/>
      <c r="PM68" s="22"/>
      <c r="PN68" s="22"/>
      <c r="PO68" s="22"/>
      <c r="PP68" s="22"/>
      <c r="PQ68" s="22"/>
      <c r="PR68" s="22"/>
      <c r="PS68" s="22"/>
      <c r="PT68" s="22"/>
      <c r="PU68" s="22"/>
      <c r="PV68" s="22"/>
      <c r="PW68" s="22"/>
      <c r="PX68" s="22"/>
      <c r="PY68" s="22"/>
      <c r="PZ68" s="22"/>
      <c r="QA68" s="22"/>
      <c r="QB68" s="22"/>
      <c r="QC68" s="22"/>
      <c r="QD68" s="22"/>
      <c r="QE68" s="22"/>
      <c r="QF68" s="22"/>
      <c r="QG68" s="22"/>
      <c r="QH68" s="22"/>
      <c r="QI68" s="22"/>
      <c r="QJ68" s="22"/>
      <c r="QK68" s="22"/>
      <c r="QL68" s="22"/>
      <c r="QM68" s="22"/>
      <c r="QN68" s="22"/>
      <c r="QO68" s="22"/>
      <c r="QP68" s="22"/>
      <c r="QQ68" s="22"/>
      <c r="QR68" s="22"/>
      <c r="QS68" s="22"/>
      <c r="QT68" s="22"/>
      <c r="QU68" s="22"/>
      <c r="QV68" s="22"/>
      <c r="QW68" s="22"/>
      <c r="QX68" s="22"/>
      <c r="QY68" s="22"/>
      <c r="QZ68" s="22"/>
      <c r="RA68" s="22"/>
      <c r="RB68" s="22"/>
      <c r="RC68" s="22"/>
      <c r="RD68" s="22"/>
      <c r="RE68" s="22"/>
      <c r="RF68" s="22"/>
      <c r="RG68" s="22"/>
      <c r="RH68" s="22"/>
      <c r="RI68" s="22"/>
      <c r="RJ68" s="22"/>
      <c r="RK68" s="22"/>
      <c r="RL68" s="22"/>
      <c r="RM68" s="22"/>
      <c r="RN68" s="22"/>
      <c r="RO68" s="22"/>
      <c r="RP68" s="22"/>
      <c r="RQ68" s="22"/>
      <c r="RR68" s="22"/>
      <c r="RS68" s="22"/>
      <c r="RT68" s="22"/>
      <c r="RU68" s="22"/>
      <c r="RV68" s="22"/>
      <c r="RW68" s="22"/>
      <c r="RX68" s="22"/>
      <c r="RY68" s="22"/>
      <c r="RZ68" s="22"/>
      <c r="SA68" s="22"/>
      <c r="SB68" s="22"/>
      <c r="SC68" s="22"/>
      <c r="SD68" s="22"/>
      <c r="SE68" s="22"/>
      <c r="SF68" s="22"/>
      <c r="SG68" s="22"/>
      <c r="SH68" s="22"/>
      <c r="SI68" s="22"/>
      <c r="SJ68" s="22"/>
      <c r="SK68" s="22"/>
      <c r="SL68" s="22"/>
      <c r="SM68" s="22"/>
      <c r="SN68" s="22"/>
      <c r="SO68" s="22"/>
      <c r="SP68" s="22"/>
      <c r="SQ68" s="22"/>
      <c r="SR68" s="22"/>
      <c r="SS68" s="22"/>
      <c r="ST68" s="22"/>
      <c r="SU68" s="22"/>
      <c r="SV68" s="22"/>
      <c r="SW68" s="22"/>
      <c r="SX68" s="22"/>
      <c r="SY68" s="22"/>
      <c r="SZ68" s="22"/>
      <c r="TA68" s="22"/>
      <c r="TB68" s="22"/>
      <c r="TC68" s="22"/>
      <c r="TD68" s="22"/>
      <c r="TE68" s="22"/>
      <c r="TF68" s="22"/>
      <c r="TG68" s="22"/>
      <c r="TH68" s="22"/>
      <c r="TI68" s="22"/>
      <c r="TJ68" s="22"/>
      <c r="TK68" s="22"/>
      <c r="TL68" s="22"/>
      <c r="TM68" s="22"/>
      <c r="TN68" s="22"/>
      <c r="TO68" s="22"/>
      <c r="TP68" s="22"/>
      <c r="TQ68" s="22"/>
      <c r="TR68" s="22"/>
      <c r="TS68" s="22"/>
      <c r="TT68" s="22"/>
      <c r="TU68" s="22"/>
      <c r="TV68" s="22"/>
      <c r="TW68" s="22"/>
      <c r="TX68" s="22"/>
      <c r="TY68" s="22"/>
      <c r="TZ68" s="22"/>
      <c r="UA68" s="22"/>
      <c r="UB68" s="22"/>
      <c r="UC68" s="22"/>
      <c r="UD68" s="22"/>
      <c r="UE68" s="22"/>
      <c r="UF68" s="22"/>
      <c r="UG68" s="22"/>
      <c r="UH68" s="22"/>
      <c r="UI68" s="22"/>
      <c r="UJ68" s="22"/>
      <c r="UK68" s="22"/>
      <c r="UL68" s="22"/>
      <c r="UM68" s="22"/>
      <c r="UN68" s="22"/>
      <c r="UO68" s="22"/>
      <c r="UP68" s="22"/>
      <c r="UQ68" s="22"/>
      <c r="UR68" s="22"/>
      <c r="US68" s="22"/>
      <c r="UT68" s="22"/>
      <c r="UU68" s="22"/>
      <c r="UV68" s="22"/>
      <c r="UW68" s="22"/>
      <c r="UX68" s="22"/>
      <c r="UY68" s="22"/>
      <c r="UZ68" s="22"/>
      <c r="VA68" s="22"/>
      <c r="VB68" s="22"/>
      <c r="VC68" s="22"/>
      <c r="VD68" s="22"/>
      <c r="VE68" s="22"/>
      <c r="VF68" s="22"/>
      <c r="VG68" s="22"/>
      <c r="VH68" s="22"/>
      <c r="VI68" s="22"/>
      <c r="VJ68" s="22"/>
      <c r="VK68" s="22"/>
      <c r="VL68" s="22"/>
      <c r="VM68" s="22"/>
      <c r="VN68" s="22"/>
      <c r="VO68" s="22"/>
      <c r="VP68" s="22"/>
      <c r="VQ68" s="22"/>
      <c r="VR68" s="22"/>
      <c r="VS68" s="22"/>
      <c r="VT68" s="22"/>
      <c r="VU68" s="22"/>
      <c r="VV68" s="22"/>
      <c r="VW68" s="22"/>
      <c r="VX68" s="22"/>
      <c r="VY68" s="22"/>
      <c r="VZ68" s="22"/>
      <c r="WA68" s="22"/>
      <c r="WB68" s="22"/>
      <c r="WC68" s="22"/>
      <c r="WD68" s="22"/>
      <c r="WE68" s="22"/>
      <c r="WF68" s="22"/>
      <c r="WG68" s="22"/>
      <c r="WH68" s="22"/>
      <c r="WI68" s="22"/>
      <c r="WJ68" s="22"/>
      <c r="WK68" s="22"/>
      <c r="WL68" s="22"/>
      <c r="WM68" s="22"/>
      <c r="WN68" s="22"/>
      <c r="WO68" s="22"/>
      <c r="WP68" s="22"/>
      <c r="WQ68" s="22"/>
      <c r="WR68" s="22"/>
      <c r="WS68" s="22"/>
      <c r="WT68" s="22"/>
      <c r="WU68" s="22"/>
      <c r="WV68" s="22"/>
      <c r="WW68" s="22"/>
      <c r="WX68" s="22"/>
      <c r="WY68" s="22"/>
      <c r="WZ68" s="22"/>
      <c r="XA68" s="22"/>
      <c r="XB68" s="22"/>
      <c r="XC68" s="22"/>
      <c r="XD68" s="22"/>
      <c r="XE68" s="22"/>
      <c r="XF68" s="22"/>
      <c r="XG68" s="22"/>
      <c r="XH68" s="22"/>
      <c r="XI68" s="22"/>
      <c r="XJ68" s="22"/>
      <c r="XK68" s="22"/>
      <c r="XL68" s="22"/>
      <c r="XM68" s="22"/>
      <c r="XN68" s="22"/>
      <c r="XO68" s="22"/>
      <c r="XP68" s="22"/>
      <c r="XQ68" s="22"/>
      <c r="XR68" s="22"/>
      <c r="XS68" s="22"/>
      <c r="XT68" s="22"/>
      <c r="XU68" s="22"/>
      <c r="XV68" s="22"/>
      <c r="XW68" s="22"/>
      <c r="XX68" s="22"/>
      <c r="XY68" s="22"/>
      <c r="XZ68" s="22"/>
      <c r="YA68" s="22"/>
      <c r="YB68" s="22"/>
      <c r="YC68" s="22"/>
      <c r="YD68" s="22"/>
      <c r="YE68" s="22"/>
      <c r="YF68" s="22"/>
      <c r="YG68" s="22"/>
      <c r="YH68" s="22"/>
      <c r="YI68" s="22"/>
      <c r="YJ68" s="22"/>
      <c r="YK68" s="22"/>
      <c r="YL68" s="22"/>
      <c r="YM68" s="22"/>
      <c r="YN68" s="22"/>
      <c r="YO68" s="22"/>
      <c r="YP68" s="22"/>
      <c r="YQ68" s="22"/>
      <c r="YR68" s="22"/>
      <c r="YS68" s="22"/>
      <c r="YT68" s="22"/>
      <c r="YU68" s="22"/>
      <c r="YV68" s="22"/>
      <c r="YW68" s="22"/>
      <c r="YX68" s="22"/>
      <c r="YY68" s="22"/>
      <c r="YZ68" s="22"/>
      <c r="ZA68" s="22"/>
      <c r="ZB68" s="22"/>
      <c r="ZC68" s="22"/>
      <c r="ZD68" s="22"/>
      <c r="ZE68" s="22"/>
      <c r="ZF68" s="22"/>
      <c r="ZG68" s="22"/>
      <c r="ZH68" s="22"/>
      <c r="ZI68" s="22"/>
      <c r="ZJ68" s="22"/>
      <c r="ZK68" s="22"/>
      <c r="ZL68" s="22"/>
      <c r="ZM68" s="22"/>
      <c r="ZN68" s="22"/>
      <c r="ZO68" s="22"/>
      <c r="ZP68" s="22"/>
      <c r="ZQ68" s="22"/>
      <c r="ZR68" s="22"/>
      <c r="ZS68" s="22"/>
      <c r="ZT68" s="22"/>
      <c r="ZU68" s="22"/>
      <c r="ZV68" s="22"/>
      <c r="ZW68" s="22"/>
      <c r="ZX68" s="22"/>
      <c r="ZY68" s="22"/>
      <c r="ZZ68" s="22"/>
      <c r="AAA68" s="22"/>
      <c r="AAB68" s="22"/>
      <c r="AAC68" s="22"/>
      <c r="AAD68" s="22"/>
      <c r="AAE68" s="22"/>
      <c r="AAF68" s="22"/>
      <c r="AAG68" s="22"/>
      <c r="AAH68" s="22"/>
      <c r="AAI68" s="22"/>
      <c r="AAJ68" s="22"/>
      <c r="AAK68" s="22"/>
      <c r="AAL68" s="22"/>
      <c r="AAM68" s="22"/>
      <c r="AAN68" s="22"/>
      <c r="AAO68" s="22"/>
      <c r="AAP68" s="22"/>
      <c r="AAQ68" s="22"/>
      <c r="AAR68" s="22"/>
      <c r="AAS68" s="22"/>
      <c r="AAT68" s="22"/>
      <c r="AAU68" s="22"/>
      <c r="AAV68" s="22"/>
      <c r="AAW68" s="22"/>
      <c r="AAX68" s="22"/>
      <c r="AAY68" s="22"/>
      <c r="AAZ68" s="22"/>
      <c r="ABA68" s="22"/>
      <c r="ABB68" s="22"/>
      <c r="ABC68" s="22"/>
      <c r="ABD68" s="22"/>
      <c r="ABE68" s="22"/>
      <c r="ABF68" s="22"/>
      <c r="ABG68" s="22"/>
      <c r="ABH68" s="22"/>
      <c r="ABI68" s="22"/>
      <c r="ABJ68" s="22"/>
      <c r="ABK68" s="22"/>
      <c r="ABL68" s="22"/>
      <c r="ABM68" s="22"/>
      <c r="ABN68" s="22"/>
      <c r="ABO68" s="22"/>
      <c r="ABP68" s="22"/>
      <c r="ABQ68" s="22"/>
      <c r="ABR68" s="22"/>
      <c r="ABS68" s="22"/>
      <c r="ABT68" s="22"/>
      <c r="ABU68" s="22"/>
      <c r="ABV68" s="22"/>
      <c r="ABW68" s="22"/>
      <c r="ABX68" s="22"/>
      <c r="ABY68" s="22"/>
      <c r="ABZ68" s="22"/>
      <c r="ACA68" s="22"/>
      <c r="ACB68" s="22"/>
      <c r="ACC68" s="22"/>
      <c r="ACD68" s="22"/>
      <c r="ACE68" s="22"/>
      <c r="ACF68" s="22"/>
      <c r="ACG68" s="22"/>
      <c r="ACH68" s="22"/>
      <c r="ACI68" s="22"/>
      <c r="ACJ68" s="22"/>
      <c r="ACK68" s="22"/>
      <c r="ACL68" s="22"/>
      <c r="ACM68" s="22"/>
      <c r="ACN68" s="22"/>
      <c r="ACO68" s="22"/>
      <c r="ACP68" s="22"/>
      <c r="ACQ68" s="22"/>
      <c r="ACR68" s="22"/>
      <c r="ACS68" s="22"/>
      <c r="ACT68" s="22"/>
      <c r="ACU68" s="22"/>
      <c r="ACV68" s="22"/>
      <c r="ACW68" s="22"/>
      <c r="ACX68" s="22"/>
      <c r="ACY68" s="22"/>
      <c r="ACZ68" s="22"/>
      <c r="ADA68" s="22"/>
      <c r="ADB68" s="22"/>
      <c r="ADC68" s="22"/>
      <c r="ADD68" s="22"/>
      <c r="ADE68" s="22"/>
      <c r="ADF68" s="22"/>
      <c r="ADG68" s="22"/>
      <c r="ADH68" s="22"/>
      <c r="ADI68" s="22"/>
      <c r="ADJ68" s="22"/>
      <c r="ADK68" s="22"/>
      <c r="ADL68" s="22"/>
      <c r="ADM68" s="22"/>
      <c r="ADN68" s="22"/>
      <c r="ADO68" s="22"/>
      <c r="ADP68" s="22"/>
      <c r="ADQ68" s="22"/>
      <c r="ADR68" s="22"/>
      <c r="ADS68" s="22"/>
      <c r="ADT68" s="22"/>
      <c r="ADU68" s="22"/>
      <c r="ADV68" s="22"/>
      <c r="ADW68" s="22"/>
      <c r="ADX68" s="22"/>
      <c r="ADY68" s="22"/>
      <c r="ADZ68" s="22"/>
      <c r="AEA68" s="22"/>
      <c r="AEB68" s="22"/>
      <c r="AEC68" s="22"/>
      <c r="AED68" s="22"/>
      <c r="AEE68" s="22"/>
      <c r="AEF68" s="22"/>
      <c r="AEG68" s="22"/>
      <c r="AEH68" s="22"/>
      <c r="AEI68" s="22"/>
      <c r="AEJ68" s="22"/>
      <c r="AEK68" s="22"/>
      <c r="AEL68" s="22"/>
      <c r="AEM68" s="22"/>
      <c r="AEN68" s="22"/>
      <c r="AEO68" s="22"/>
      <c r="AEP68" s="22"/>
      <c r="AEQ68" s="22"/>
      <c r="AER68" s="22"/>
      <c r="AES68" s="22"/>
      <c r="AET68" s="22"/>
      <c r="AEU68" s="22"/>
      <c r="AEV68" s="22"/>
      <c r="AEW68" s="22"/>
      <c r="AEX68" s="22"/>
      <c r="AEY68" s="22"/>
      <c r="AEZ68" s="22"/>
      <c r="AFA68" s="22"/>
      <c r="AFB68" s="22"/>
      <c r="AFC68" s="22"/>
      <c r="AFD68" s="22"/>
      <c r="AFE68" s="22"/>
      <c r="AFF68" s="22"/>
      <c r="AFG68" s="22"/>
      <c r="AFH68" s="22"/>
      <c r="AFI68" s="22"/>
      <c r="AFJ68" s="22"/>
      <c r="AFK68" s="22"/>
      <c r="AFL68" s="22"/>
      <c r="AFM68" s="22"/>
      <c r="AFN68" s="22"/>
      <c r="AFO68" s="22"/>
      <c r="AFP68" s="22"/>
      <c r="AFQ68" s="22"/>
      <c r="AFR68" s="22"/>
      <c r="AFS68" s="22"/>
      <c r="AFT68" s="22"/>
      <c r="AFU68" s="22"/>
      <c r="AFV68" s="22"/>
      <c r="AFW68" s="22"/>
      <c r="AFX68" s="22"/>
      <c r="AFY68" s="22"/>
      <c r="AFZ68" s="22"/>
      <c r="AGA68" s="22"/>
      <c r="AGB68" s="22"/>
      <c r="AGC68" s="22"/>
      <c r="AGD68" s="22"/>
      <c r="AGE68" s="22"/>
      <c r="AGF68" s="22"/>
      <c r="AGG68" s="22"/>
      <c r="AGH68" s="22"/>
      <c r="AGI68" s="22"/>
      <c r="AGJ68" s="22"/>
      <c r="AGK68" s="22"/>
      <c r="AGL68" s="22"/>
      <c r="AGM68" s="22"/>
      <c r="AGN68" s="22"/>
      <c r="AGO68" s="22"/>
      <c r="AGP68" s="22"/>
      <c r="AGQ68" s="22"/>
      <c r="AGR68" s="22"/>
      <c r="AGS68" s="22"/>
      <c r="AGT68" s="22"/>
      <c r="AGU68" s="22"/>
      <c r="AGV68" s="22"/>
      <c r="AGW68" s="22"/>
      <c r="AGX68" s="22"/>
      <c r="AGY68" s="22"/>
      <c r="AGZ68" s="22"/>
      <c r="AHA68" s="22"/>
      <c r="AHB68" s="22"/>
      <c r="AHC68" s="22"/>
      <c r="AHD68" s="22"/>
      <c r="AHE68" s="22"/>
      <c r="AHF68" s="22"/>
      <c r="AHG68" s="22"/>
      <c r="AHH68" s="22"/>
      <c r="AHI68" s="22"/>
      <c r="AHJ68" s="22"/>
      <c r="AHK68" s="22"/>
      <c r="AHL68" s="22"/>
      <c r="AHM68" s="22"/>
      <c r="AHN68" s="22"/>
      <c r="AHO68" s="22"/>
      <c r="AHP68" s="22"/>
      <c r="AHQ68" s="22"/>
      <c r="AHR68" s="22"/>
      <c r="AHS68" s="22"/>
      <c r="AHT68" s="22"/>
      <c r="AHU68" s="22"/>
      <c r="AHV68" s="22"/>
      <c r="AHW68" s="22"/>
      <c r="AHX68" s="22"/>
      <c r="AHY68" s="22"/>
      <c r="AHZ68" s="22"/>
      <c r="AIA68" s="22"/>
      <c r="AIB68" s="22"/>
      <c r="AIC68" s="22"/>
      <c r="AID68" s="22"/>
      <c r="AIE68" s="22"/>
      <c r="AIF68" s="22"/>
      <c r="AIG68" s="22"/>
      <c r="AIH68" s="22"/>
      <c r="AII68" s="22"/>
      <c r="AIJ68" s="22"/>
      <c r="AIK68" s="22"/>
      <c r="AIL68" s="22"/>
      <c r="AIM68" s="22"/>
      <c r="AIN68" s="22"/>
      <c r="AIO68" s="22"/>
      <c r="AIP68" s="22"/>
      <c r="AIQ68" s="22"/>
      <c r="AIR68" s="22"/>
      <c r="AIS68" s="22"/>
      <c r="AIT68" s="22"/>
      <c r="AIU68" s="22"/>
      <c r="AIV68" s="22"/>
      <c r="AIW68" s="22"/>
      <c r="AIX68" s="22"/>
      <c r="AIY68" s="22"/>
      <c r="AIZ68" s="22"/>
      <c r="AJA68" s="22"/>
      <c r="AJB68" s="22"/>
      <c r="AJC68" s="22"/>
      <c r="AJD68" s="22"/>
      <c r="AJE68" s="22"/>
      <c r="AJF68" s="22"/>
      <c r="AJG68" s="22"/>
      <c r="AJH68" s="22"/>
      <c r="AJI68" s="22"/>
      <c r="AJJ68" s="22"/>
      <c r="AJK68" s="22"/>
      <c r="AJL68" s="22"/>
      <c r="AJM68" s="22"/>
      <c r="AJN68" s="22"/>
      <c r="AJO68" s="22"/>
      <c r="AJP68" s="22"/>
      <c r="AJQ68" s="22"/>
      <c r="AJR68" s="22"/>
      <c r="AJS68" s="22"/>
      <c r="AJT68" s="22"/>
      <c r="AJU68" s="22"/>
      <c r="AJV68" s="22"/>
      <c r="AJW68" s="22"/>
      <c r="AJX68" s="22"/>
      <c r="AJY68" s="22"/>
      <c r="AJZ68" s="22"/>
      <c r="AKA68" s="22"/>
      <c r="AKB68" s="22"/>
      <c r="AKC68" s="22"/>
      <c r="AKD68" s="22"/>
      <c r="AKE68" s="22"/>
      <c r="AKF68" s="22"/>
      <c r="AKG68" s="22"/>
      <c r="AKH68" s="22"/>
      <c r="AKI68" s="22"/>
      <c r="AKJ68" s="22"/>
      <c r="AKK68" s="22"/>
      <c r="AKL68" s="22"/>
      <c r="AKM68" s="22"/>
      <c r="AKN68" s="22"/>
      <c r="AKO68" s="22"/>
      <c r="AKP68" s="22"/>
      <c r="AKQ68" s="22"/>
      <c r="AKR68" s="22"/>
      <c r="AKS68" s="22"/>
      <c r="AKT68" s="22"/>
      <c r="AKU68" s="22"/>
      <c r="AKV68" s="22"/>
      <c r="AKW68" s="22"/>
      <c r="AKX68" s="22"/>
      <c r="AKY68" s="22"/>
      <c r="AKZ68" s="22"/>
      <c r="ALA68" s="22"/>
      <c r="ALB68" s="22"/>
      <c r="ALC68" s="22"/>
      <c r="ALD68" s="22"/>
      <c r="ALE68" s="22"/>
      <c r="ALF68" s="22"/>
      <c r="ALG68" s="22"/>
      <c r="ALH68" s="22"/>
      <c r="ALI68" s="22"/>
      <c r="ALJ68" s="22"/>
      <c r="ALK68" s="22"/>
      <c r="ALL68" s="22"/>
      <c r="ALM68" s="22"/>
      <c r="ALN68" s="22"/>
      <c r="ALO68" s="22"/>
      <c r="ALP68" s="22"/>
      <c r="ALQ68" s="22"/>
      <c r="ALR68" s="22"/>
      <c r="ALS68" s="22"/>
      <c r="ALT68" s="22"/>
      <c r="ALU68" s="22"/>
      <c r="ALV68" s="22"/>
      <c r="ALW68" s="22"/>
      <c r="ALX68" s="22"/>
      <c r="ALY68" s="22"/>
      <c r="ALZ68" s="22"/>
      <c r="AMA68" s="22"/>
      <c r="AMB68" s="22"/>
      <c r="AMC68" s="22"/>
      <c r="AMD68" s="22"/>
      <c r="AME68" s="22"/>
      <c r="AMF68" s="22"/>
      <c r="AMG68" s="22"/>
      <c r="AMH68" s="22"/>
      <c r="AMI68" s="22"/>
      <c r="AMJ68" s="22"/>
      <c r="AMK68" s="22"/>
      <c r="AML68" s="22"/>
      <c r="AMM68" s="22"/>
      <c r="AMN68" s="22"/>
      <c r="AMO68" s="22"/>
      <c r="AMP68" s="22"/>
      <c r="AMQ68" s="22"/>
      <c r="AMR68" s="22"/>
      <c r="AMS68" s="22"/>
      <c r="AMT68" s="22"/>
      <c r="AMU68" s="22"/>
      <c r="AMV68" s="22"/>
      <c r="AMW68" s="22"/>
      <c r="AMX68" s="22"/>
      <c r="AMY68" s="22"/>
      <c r="AMZ68" s="22"/>
      <c r="ANA68" s="22"/>
      <c r="ANB68" s="22"/>
      <c r="ANC68" s="22"/>
      <c r="AND68" s="22"/>
      <c r="ANE68" s="22"/>
      <c r="ANF68" s="22"/>
      <c r="ANG68" s="22"/>
      <c r="ANH68" s="22"/>
      <c r="ANI68" s="22"/>
      <c r="ANJ68" s="22"/>
      <c r="ANK68" s="22"/>
      <c r="ANL68" s="22"/>
      <c r="ANM68" s="22"/>
      <c r="ANN68" s="22"/>
      <c r="ANO68" s="22"/>
      <c r="ANP68" s="22"/>
      <c r="ANQ68" s="22"/>
      <c r="ANR68" s="22"/>
      <c r="ANS68" s="22"/>
      <c r="ANT68" s="22"/>
      <c r="ANU68" s="22"/>
      <c r="ANV68" s="22"/>
      <c r="ANW68" s="22"/>
      <c r="ANX68" s="22"/>
      <c r="ANY68" s="22"/>
      <c r="ANZ68" s="22"/>
      <c r="AOA68" s="22"/>
      <c r="AOB68" s="22"/>
      <c r="AOC68" s="22"/>
      <c r="AOD68" s="22"/>
      <c r="AOE68" s="22"/>
      <c r="AOF68" s="22"/>
      <c r="AOG68" s="22"/>
      <c r="AOH68" s="22"/>
      <c r="AOI68" s="22"/>
      <c r="AOJ68" s="22"/>
      <c r="AOK68" s="22"/>
      <c r="AOL68" s="22"/>
      <c r="AOM68" s="22"/>
      <c r="AON68" s="22"/>
      <c r="AOO68" s="22"/>
      <c r="AOP68" s="22"/>
      <c r="AOQ68" s="22"/>
      <c r="AOR68" s="22"/>
      <c r="AOS68" s="22"/>
      <c r="AOT68" s="22"/>
      <c r="AOU68" s="22"/>
      <c r="AOV68" s="22"/>
      <c r="AOW68" s="22"/>
      <c r="AOX68" s="22"/>
      <c r="AOY68" s="22"/>
      <c r="AOZ68" s="22"/>
      <c r="APA68" s="22"/>
      <c r="APB68" s="22"/>
      <c r="APC68" s="22"/>
      <c r="APD68" s="22"/>
      <c r="APE68" s="22"/>
      <c r="APF68" s="22"/>
      <c r="APG68" s="22"/>
      <c r="APH68" s="22"/>
      <c r="API68" s="22"/>
      <c r="APJ68" s="22"/>
      <c r="APK68" s="22"/>
      <c r="APL68" s="22"/>
      <c r="APM68" s="22"/>
      <c r="APN68" s="22"/>
      <c r="APO68" s="22"/>
      <c r="APP68" s="22"/>
      <c r="APQ68" s="22"/>
      <c r="APR68" s="22"/>
      <c r="APS68" s="22"/>
      <c r="APT68" s="22"/>
      <c r="APU68" s="22"/>
      <c r="APV68" s="22"/>
      <c r="APW68" s="22"/>
      <c r="APX68" s="22"/>
      <c r="APY68" s="22"/>
      <c r="APZ68" s="22"/>
      <c r="AQA68" s="22"/>
      <c r="AQB68" s="22"/>
      <c r="AQC68" s="22"/>
      <c r="AQD68" s="22"/>
      <c r="AQE68" s="22"/>
      <c r="AQF68" s="22"/>
      <c r="AQG68" s="22"/>
      <c r="AQH68" s="22"/>
      <c r="AQI68" s="22"/>
      <c r="AQJ68" s="22"/>
      <c r="AQK68" s="22"/>
      <c r="AQL68" s="22"/>
      <c r="AQM68" s="22"/>
      <c r="AQN68" s="22"/>
      <c r="AQO68" s="22"/>
      <c r="AQP68" s="22"/>
      <c r="AQQ68" s="22"/>
      <c r="AQR68" s="22"/>
      <c r="AQS68" s="22"/>
      <c r="AQT68" s="22"/>
      <c r="AQU68" s="22"/>
      <c r="AQV68" s="22"/>
      <c r="AQW68" s="22"/>
      <c r="AQX68" s="22"/>
      <c r="AQY68" s="22"/>
      <c r="AQZ68" s="22"/>
      <c r="ARA68" s="22"/>
      <c r="ARB68" s="22"/>
      <c r="ARC68" s="22"/>
      <c r="ARD68" s="22"/>
      <c r="ARE68" s="22"/>
      <c r="ARF68" s="22"/>
      <c r="ARG68" s="22"/>
      <c r="ARH68" s="22"/>
      <c r="ARI68" s="22"/>
      <c r="ARJ68" s="22"/>
      <c r="ARK68" s="22"/>
      <c r="ARL68" s="22"/>
      <c r="ARM68" s="22"/>
      <c r="ARN68" s="22"/>
      <c r="ARO68" s="22"/>
      <c r="ARP68" s="22"/>
      <c r="ARQ68" s="22"/>
      <c r="ARR68" s="22"/>
      <c r="ARS68" s="22"/>
      <c r="ART68" s="22"/>
      <c r="ARU68" s="22"/>
      <c r="ARV68" s="22"/>
      <c r="ARW68" s="22"/>
      <c r="ARX68" s="22"/>
      <c r="ARY68" s="22"/>
      <c r="ARZ68" s="22"/>
      <c r="ASA68" s="22"/>
      <c r="ASB68" s="22"/>
      <c r="ASC68" s="22"/>
      <c r="ASD68" s="22"/>
      <c r="ASE68" s="22"/>
      <c r="ASF68" s="22"/>
      <c r="ASG68" s="22"/>
      <c r="ASH68" s="22"/>
      <c r="ASI68" s="22"/>
      <c r="ASJ68" s="22"/>
      <c r="ASK68" s="22"/>
      <c r="ASL68" s="22"/>
      <c r="ASM68" s="22"/>
      <c r="ASN68" s="22"/>
      <c r="ASO68" s="22"/>
      <c r="ASP68" s="22"/>
      <c r="ASQ68" s="22"/>
      <c r="ASR68" s="22"/>
      <c r="ASS68" s="22"/>
      <c r="AST68" s="22"/>
      <c r="ASU68" s="22"/>
      <c r="ASV68" s="22"/>
      <c r="ASW68" s="22"/>
      <c r="ASX68" s="22"/>
      <c r="ASY68" s="22"/>
      <c r="ASZ68" s="22"/>
      <c r="ATA68" s="22"/>
      <c r="ATB68" s="22"/>
      <c r="ATC68" s="22"/>
      <c r="ATD68" s="22"/>
      <c r="ATE68" s="22"/>
      <c r="ATF68" s="22"/>
      <c r="ATG68" s="22"/>
      <c r="ATH68" s="22"/>
      <c r="ATI68" s="22"/>
      <c r="ATJ68" s="22"/>
      <c r="ATK68" s="22"/>
      <c r="ATL68" s="22"/>
      <c r="ATM68" s="22"/>
      <c r="ATN68" s="22"/>
      <c r="ATO68" s="22"/>
      <c r="ATP68" s="22"/>
      <c r="ATQ68" s="22"/>
      <c r="ATR68" s="22"/>
      <c r="ATS68" s="22"/>
      <c r="ATT68" s="22"/>
      <c r="ATU68" s="22"/>
      <c r="ATV68" s="22"/>
      <c r="ATW68" s="22"/>
      <c r="ATX68" s="22"/>
      <c r="ATY68" s="22"/>
      <c r="ATZ68" s="22"/>
      <c r="AUA68" s="22"/>
      <c r="AUB68" s="22"/>
      <c r="AUC68" s="22"/>
      <c r="AUD68" s="22"/>
      <c r="AUE68" s="22"/>
      <c r="AUF68" s="22"/>
      <c r="AUG68" s="22"/>
      <c r="AUH68" s="22"/>
      <c r="AUI68" s="22"/>
      <c r="AUJ68" s="22"/>
      <c r="AUK68" s="22"/>
      <c r="AUL68" s="22"/>
      <c r="AUM68" s="22"/>
      <c r="AUN68" s="22"/>
      <c r="AUO68" s="22"/>
      <c r="AUP68" s="22"/>
      <c r="AUQ68" s="22"/>
      <c r="AUR68" s="22"/>
      <c r="AUS68" s="22"/>
      <c r="AUT68" s="22"/>
      <c r="AUU68" s="22"/>
      <c r="AUV68" s="22"/>
      <c r="AUW68" s="22"/>
      <c r="AUX68" s="22"/>
      <c r="AUY68" s="22"/>
      <c r="AUZ68" s="22"/>
      <c r="AVA68" s="22"/>
      <c r="AVB68" s="22"/>
      <c r="AVC68" s="22"/>
      <c r="AVD68" s="22"/>
      <c r="AVE68" s="22"/>
      <c r="AVF68" s="22"/>
      <c r="AVG68" s="22"/>
      <c r="AVH68" s="22"/>
      <c r="AVI68" s="22"/>
      <c r="AVJ68" s="22"/>
      <c r="AVK68" s="22"/>
      <c r="AVL68" s="22"/>
      <c r="AVM68" s="22"/>
      <c r="AVN68" s="22"/>
      <c r="AVO68" s="22"/>
      <c r="AVP68" s="22"/>
      <c r="AVQ68" s="22"/>
      <c r="AVR68" s="22"/>
      <c r="AVS68" s="22"/>
      <c r="AVT68" s="22"/>
      <c r="AVU68" s="22"/>
      <c r="AVV68" s="22"/>
      <c r="AVW68" s="22"/>
      <c r="AVX68" s="22"/>
      <c r="AVY68" s="22"/>
      <c r="AVZ68" s="22"/>
      <c r="AWA68" s="22"/>
      <c r="AWB68" s="22"/>
      <c r="AWC68" s="22"/>
      <c r="AWD68" s="22"/>
      <c r="AWE68" s="22"/>
      <c r="AWF68" s="22"/>
      <c r="AWG68" s="22"/>
      <c r="AWH68" s="22"/>
      <c r="AWI68" s="22"/>
      <c r="AWJ68" s="22"/>
      <c r="AWK68" s="22"/>
      <c r="AWL68" s="22"/>
      <c r="AWM68" s="22"/>
      <c r="AWN68" s="22"/>
      <c r="AWO68" s="22"/>
      <c r="AWP68" s="22"/>
      <c r="AWQ68" s="22"/>
      <c r="AWR68" s="22"/>
      <c r="AWS68" s="22"/>
      <c r="AWT68" s="22"/>
      <c r="AWU68" s="22"/>
      <c r="AWV68" s="22"/>
      <c r="AWW68" s="22"/>
      <c r="AWX68" s="22"/>
      <c r="AWY68" s="22"/>
      <c r="AWZ68" s="22"/>
      <c r="AXA68" s="22"/>
      <c r="AXB68" s="22"/>
      <c r="AXC68" s="22"/>
      <c r="AXD68" s="22"/>
      <c r="AXE68" s="22"/>
      <c r="AXF68" s="22"/>
      <c r="AXG68" s="22"/>
      <c r="AXH68" s="22"/>
      <c r="AXI68" s="22"/>
      <c r="AXJ68" s="22"/>
      <c r="AXK68" s="22"/>
      <c r="AXL68" s="22"/>
      <c r="AXM68" s="22"/>
      <c r="AXN68" s="22"/>
      <c r="AXO68" s="22"/>
      <c r="AXP68" s="22"/>
      <c r="AXQ68" s="22"/>
      <c r="AXR68" s="22"/>
      <c r="AXS68" s="22"/>
      <c r="AXT68" s="22"/>
      <c r="AXU68" s="22"/>
      <c r="AXV68" s="22"/>
      <c r="AXW68" s="22"/>
      <c r="AXX68" s="22"/>
      <c r="AXY68" s="22"/>
      <c r="AXZ68" s="22"/>
      <c r="AYA68" s="22"/>
      <c r="AYB68" s="22"/>
      <c r="AYC68" s="22"/>
      <c r="AYD68" s="22"/>
      <c r="AYE68" s="22"/>
      <c r="AYF68" s="22"/>
      <c r="AYG68" s="22"/>
      <c r="AYH68" s="22"/>
      <c r="AYI68" s="22"/>
      <c r="AYJ68" s="22"/>
      <c r="AYK68" s="22"/>
      <c r="AYL68" s="22"/>
      <c r="AYM68" s="22"/>
      <c r="AYN68" s="22"/>
      <c r="AYO68" s="22"/>
      <c r="AYP68" s="22"/>
      <c r="AYQ68" s="22"/>
      <c r="AYR68" s="22"/>
      <c r="AYS68" s="22"/>
      <c r="AYT68" s="22"/>
      <c r="AYU68" s="22"/>
      <c r="AYV68" s="22"/>
      <c r="AYW68" s="22"/>
      <c r="AYX68" s="22"/>
      <c r="AYY68" s="22"/>
      <c r="AYZ68" s="22"/>
      <c r="AZA68" s="22"/>
      <c r="AZB68" s="22"/>
      <c r="AZC68" s="22"/>
      <c r="AZD68" s="22"/>
      <c r="AZE68" s="22"/>
      <c r="AZF68" s="22"/>
      <c r="AZG68" s="22"/>
      <c r="AZH68" s="22"/>
      <c r="AZI68" s="22"/>
      <c r="AZJ68" s="22"/>
      <c r="AZK68" s="22"/>
      <c r="AZL68" s="22"/>
      <c r="AZM68" s="22"/>
      <c r="AZN68" s="22"/>
      <c r="AZO68" s="22"/>
      <c r="AZP68" s="22"/>
      <c r="AZQ68" s="22"/>
      <c r="AZR68" s="22"/>
      <c r="AZS68" s="22"/>
      <c r="AZT68" s="22"/>
      <c r="AZU68" s="22"/>
      <c r="AZV68" s="22"/>
      <c r="AZW68" s="22"/>
      <c r="AZX68" s="22"/>
      <c r="AZY68" s="22"/>
      <c r="AZZ68" s="22"/>
      <c r="BAA68" s="22"/>
      <c r="BAB68" s="22"/>
      <c r="BAC68" s="22"/>
      <c r="BAD68" s="22"/>
      <c r="BAE68" s="22"/>
      <c r="BAF68" s="22"/>
      <c r="BAG68" s="22"/>
      <c r="BAH68" s="22"/>
      <c r="BAI68" s="22"/>
      <c r="BAJ68" s="22"/>
      <c r="BAK68" s="22"/>
      <c r="BAL68" s="22"/>
      <c r="BAM68" s="22"/>
      <c r="BAN68" s="22"/>
      <c r="BAO68" s="22"/>
      <c r="BAP68" s="22"/>
      <c r="BAQ68" s="22"/>
      <c r="BAR68" s="22"/>
      <c r="BAS68" s="22"/>
      <c r="BAT68" s="22"/>
      <c r="BAU68" s="22"/>
      <c r="BAV68" s="22"/>
      <c r="BAW68" s="22"/>
      <c r="BAX68" s="22"/>
      <c r="BAY68" s="22"/>
      <c r="BAZ68" s="22"/>
      <c r="BBA68" s="22"/>
      <c r="BBB68" s="22"/>
      <c r="BBC68" s="22"/>
      <c r="BBD68" s="22"/>
      <c r="BBE68" s="22"/>
      <c r="BBF68" s="22"/>
      <c r="BBG68" s="22"/>
      <c r="BBH68" s="22"/>
      <c r="BBI68" s="22"/>
      <c r="BBJ68" s="22"/>
      <c r="BBK68" s="22"/>
      <c r="BBL68" s="22"/>
      <c r="BBM68" s="22"/>
      <c r="BBN68" s="22"/>
      <c r="BBO68" s="22"/>
      <c r="BBP68" s="22"/>
      <c r="BBQ68" s="22"/>
      <c r="BBR68" s="22"/>
      <c r="BBS68" s="22"/>
      <c r="BBT68" s="22"/>
      <c r="BBU68" s="22"/>
      <c r="BBV68" s="22"/>
      <c r="BBW68" s="22"/>
      <c r="BBX68" s="22"/>
      <c r="BBY68" s="22"/>
      <c r="BBZ68" s="22"/>
      <c r="BCA68" s="22"/>
      <c r="BCB68" s="22"/>
      <c r="BCC68" s="22"/>
      <c r="BCD68" s="22"/>
      <c r="BCE68" s="22"/>
      <c r="BCF68" s="22"/>
      <c r="BCG68" s="22"/>
      <c r="BCH68" s="22"/>
      <c r="BCI68" s="22"/>
      <c r="BCJ68" s="22"/>
      <c r="BCK68" s="22"/>
      <c r="BCL68" s="22"/>
      <c r="BCM68" s="22"/>
      <c r="BCN68" s="22"/>
      <c r="BCO68" s="22"/>
      <c r="BCP68" s="22"/>
      <c r="BCQ68" s="22"/>
      <c r="BCR68" s="22"/>
      <c r="BCS68" s="22"/>
      <c r="BCT68" s="22"/>
      <c r="BCU68" s="22"/>
      <c r="BCV68" s="22"/>
      <c r="BCW68" s="22"/>
      <c r="BCX68" s="22"/>
      <c r="BCY68" s="22"/>
      <c r="BCZ68" s="22"/>
      <c r="BDA68" s="22"/>
      <c r="BDB68" s="22"/>
      <c r="BDC68" s="22"/>
      <c r="BDD68" s="22"/>
      <c r="BDE68" s="22"/>
      <c r="BDF68" s="22"/>
      <c r="BDG68" s="22"/>
      <c r="BDH68" s="22"/>
      <c r="BDI68" s="22"/>
      <c r="BDJ68" s="22"/>
      <c r="BDK68" s="22"/>
      <c r="BDL68" s="22"/>
      <c r="BDM68" s="22"/>
      <c r="BDN68" s="22"/>
      <c r="BDO68" s="22"/>
      <c r="BDP68" s="22"/>
      <c r="BDQ68" s="22"/>
      <c r="BDR68" s="22"/>
      <c r="BDS68" s="22"/>
      <c r="BDT68" s="22"/>
      <c r="BDU68" s="22"/>
      <c r="BDV68" s="22"/>
      <c r="BDW68" s="22"/>
      <c r="BDX68" s="22"/>
      <c r="BDY68" s="22"/>
      <c r="BDZ68" s="22"/>
      <c r="BEA68" s="22"/>
      <c r="BEB68" s="22"/>
      <c r="BEC68" s="22"/>
      <c r="BED68" s="22"/>
      <c r="BEE68" s="22"/>
      <c r="BEF68" s="22"/>
      <c r="BEG68" s="22"/>
      <c r="BEH68" s="22"/>
      <c r="BEI68" s="22"/>
      <c r="BEJ68" s="22"/>
      <c r="BEK68" s="22"/>
      <c r="BEL68" s="22"/>
      <c r="BEM68" s="22"/>
      <c r="BEN68" s="22"/>
      <c r="BEO68" s="22"/>
      <c r="BEP68" s="22"/>
      <c r="BEQ68" s="22"/>
      <c r="BER68" s="22"/>
      <c r="BES68" s="22"/>
      <c r="BET68" s="22"/>
      <c r="BEU68" s="22"/>
      <c r="BEV68" s="22"/>
      <c r="BEW68" s="22"/>
      <c r="BEX68" s="22"/>
      <c r="BEY68" s="22"/>
      <c r="BEZ68" s="22"/>
      <c r="BFA68" s="22"/>
      <c r="BFB68" s="22"/>
      <c r="BFC68" s="22"/>
      <c r="BFD68" s="22"/>
      <c r="BFE68" s="22"/>
      <c r="BFF68" s="22"/>
      <c r="BFG68" s="22"/>
      <c r="BFH68" s="22"/>
      <c r="BFI68" s="22"/>
      <c r="BFJ68" s="22"/>
      <c r="BFK68" s="22"/>
      <c r="BFL68" s="22"/>
      <c r="BFM68" s="22"/>
      <c r="BFN68" s="22"/>
      <c r="BFO68" s="22"/>
      <c r="BFP68" s="22"/>
      <c r="BFQ68" s="22"/>
      <c r="BFR68" s="22"/>
      <c r="BFS68" s="22"/>
      <c r="BFT68" s="22"/>
      <c r="BFU68" s="22"/>
      <c r="BFV68" s="22"/>
      <c r="BFW68" s="22"/>
      <c r="BFX68" s="22"/>
      <c r="BFY68" s="22"/>
      <c r="BFZ68" s="22"/>
      <c r="BGA68" s="22"/>
      <c r="BGB68" s="22"/>
      <c r="BGC68" s="22"/>
      <c r="BGD68" s="22"/>
      <c r="BGE68" s="22"/>
      <c r="BGF68" s="22"/>
      <c r="BGG68" s="22"/>
      <c r="BGH68" s="22"/>
      <c r="BGI68" s="22"/>
      <c r="BGJ68" s="22"/>
      <c r="BGK68" s="22"/>
      <c r="BGL68" s="22"/>
      <c r="BGM68" s="22"/>
      <c r="BGN68" s="22"/>
      <c r="BGO68" s="22"/>
      <c r="BGP68" s="22"/>
      <c r="BGQ68" s="22"/>
      <c r="BGR68" s="22"/>
      <c r="BGS68" s="22"/>
      <c r="BGT68" s="22"/>
      <c r="BGU68" s="22"/>
      <c r="BGV68" s="22"/>
      <c r="BGW68" s="22"/>
      <c r="BGX68" s="22"/>
      <c r="BGY68" s="22"/>
      <c r="BGZ68" s="22"/>
      <c r="BHA68" s="22"/>
      <c r="BHB68" s="22"/>
      <c r="BHC68" s="22"/>
      <c r="BHD68" s="22"/>
      <c r="BHE68" s="22"/>
      <c r="BHF68" s="22"/>
      <c r="BHG68" s="22"/>
      <c r="BHH68" s="22"/>
      <c r="BHI68" s="22"/>
      <c r="BHJ68" s="22"/>
      <c r="BHK68" s="22"/>
      <c r="BHL68" s="22"/>
      <c r="BHM68" s="22"/>
      <c r="BHN68" s="22"/>
      <c r="BHO68" s="22"/>
      <c r="BHP68" s="22"/>
      <c r="BHQ68" s="22"/>
      <c r="BHR68" s="22"/>
      <c r="BHS68" s="22"/>
      <c r="BHT68" s="22"/>
      <c r="BHU68" s="22"/>
      <c r="BHV68" s="22"/>
      <c r="BHW68" s="22"/>
      <c r="BHX68" s="22"/>
      <c r="BHY68" s="22"/>
      <c r="BHZ68" s="22"/>
      <c r="BIA68" s="22"/>
      <c r="BIB68" s="22"/>
      <c r="BIC68" s="22"/>
      <c r="BID68" s="22"/>
      <c r="BIE68" s="22"/>
      <c r="BIF68" s="22"/>
      <c r="BIG68" s="22"/>
      <c r="BIH68" s="22"/>
      <c r="BII68" s="22"/>
      <c r="BIJ68" s="22"/>
      <c r="BIK68" s="22"/>
      <c r="BIL68" s="22"/>
      <c r="BIM68" s="22"/>
      <c r="BIN68" s="22"/>
      <c r="BIO68" s="22"/>
      <c r="BIP68" s="22"/>
      <c r="BIQ68" s="22"/>
      <c r="BIR68" s="22"/>
      <c r="BIS68" s="22"/>
      <c r="BIT68" s="22"/>
      <c r="BIU68" s="22"/>
      <c r="BIV68" s="22"/>
      <c r="BIW68" s="22"/>
      <c r="BIX68" s="22"/>
      <c r="BIY68" s="22"/>
      <c r="BIZ68" s="22"/>
      <c r="BJA68" s="22"/>
      <c r="BJB68" s="22"/>
      <c r="BJC68" s="22"/>
      <c r="BJD68" s="22"/>
      <c r="BJE68" s="22"/>
      <c r="BJF68" s="22"/>
      <c r="BJG68" s="22"/>
      <c r="BJH68" s="22"/>
      <c r="BJI68" s="22"/>
      <c r="BJJ68" s="22"/>
      <c r="BJK68" s="22"/>
      <c r="BJL68" s="22"/>
      <c r="BJM68" s="22"/>
      <c r="BJN68" s="22"/>
      <c r="BJO68" s="22"/>
      <c r="BJP68" s="22"/>
      <c r="BJQ68" s="22"/>
      <c r="BJR68" s="22"/>
      <c r="BJS68" s="22"/>
      <c r="BJT68" s="22"/>
      <c r="BJU68" s="22"/>
      <c r="BJV68" s="22"/>
      <c r="BJW68" s="22"/>
      <c r="BJX68" s="22"/>
      <c r="BJY68" s="22"/>
      <c r="BJZ68" s="22"/>
      <c r="BKA68" s="22"/>
      <c r="BKB68" s="22"/>
      <c r="BKC68" s="22"/>
      <c r="BKD68" s="22"/>
      <c r="BKE68" s="22"/>
      <c r="BKF68" s="22"/>
      <c r="BKG68" s="22"/>
      <c r="BKH68" s="22"/>
      <c r="BKI68" s="22"/>
      <c r="BKJ68" s="22"/>
      <c r="BKK68" s="22"/>
      <c r="BKL68" s="22"/>
      <c r="BKM68" s="22"/>
      <c r="BKN68" s="22"/>
      <c r="BKO68" s="22"/>
      <c r="BKP68" s="22"/>
      <c r="BKQ68" s="22"/>
      <c r="BKR68" s="22"/>
      <c r="BKS68" s="22"/>
      <c r="BKT68" s="22"/>
      <c r="BKU68" s="22"/>
      <c r="BKV68" s="22"/>
      <c r="BKW68" s="22"/>
      <c r="BKX68" s="22"/>
      <c r="BKY68" s="22"/>
      <c r="BKZ68" s="22"/>
      <c r="BLA68" s="22"/>
      <c r="BLB68" s="22"/>
      <c r="BLC68" s="22"/>
      <c r="BLD68" s="22"/>
      <c r="BLE68" s="22"/>
      <c r="BLF68" s="22"/>
      <c r="BLG68" s="22"/>
      <c r="BLH68" s="22"/>
      <c r="BLI68" s="22"/>
      <c r="BLJ68" s="22"/>
      <c r="BLK68" s="22"/>
      <c r="BLL68" s="22"/>
      <c r="BLM68" s="22"/>
      <c r="BLN68" s="22"/>
      <c r="BLO68" s="22"/>
      <c r="BLP68" s="22"/>
      <c r="BLQ68" s="22"/>
      <c r="BLR68" s="22"/>
      <c r="BLS68" s="22"/>
      <c r="BLT68" s="22"/>
      <c r="BLU68" s="22"/>
      <c r="BLV68" s="22"/>
      <c r="BLW68" s="22"/>
      <c r="BLX68" s="22"/>
      <c r="BLY68" s="22"/>
      <c r="BLZ68" s="22"/>
      <c r="BMA68" s="22"/>
      <c r="BMB68" s="22"/>
      <c r="BMC68" s="22"/>
      <c r="BMD68" s="22"/>
      <c r="BME68" s="22"/>
      <c r="BMF68" s="22"/>
      <c r="BMG68" s="22"/>
      <c r="BMH68" s="22"/>
      <c r="BMI68" s="22"/>
      <c r="BMJ68" s="22"/>
      <c r="BMK68" s="22"/>
      <c r="BML68" s="22"/>
      <c r="BMM68" s="22"/>
      <c r="BMN68" s="22"/>
      <c r="BMO68" s="22"/>
      <c r="BMP68" s="22"/>
      <c r="BMQ68" s="22"/>
      <c r="BMR68" s="22"/>
      <c r="BMS68" s="22"/>
      <c r="BMT68" s="22"/>
      <c r="BMU68" s="22"/>
      <c r="BMV68" s="22"/>
      <c r="BMW68" s="22"/>
      <c r="BMX68" s="22"/>
      <c r="BMY68" s="22"/>
      <c r="BMZ68" s="22"/>
      <c r="BNA68" s="22"/>
      <c r="BNB68" s="22"/>
      <c r="BNC68" s="22"/>
      <c r="BND68" s="22"/>
      <c r="BNE68" s="22"/>
      <c r="BNF68" s="22"/>
      <c r="BNG68" s="22"/>
      <c r="BNH68" s="22"/>
      <c r="BNI68" s="22"/>
      <c r="BNJ68" s="22"/>
      <c r="BNK68" s="22"/>
      <c r="BNL68" s="22"/>
      <c r="BNM68" s="22"/>
      <c r="BNN68" s="22"/>
      <c r="BNO68" s="22"/>
      <c r="BNP68" s="22"/>
      <c r="BNQ68" s="22"/>
      <c r="BNR68" s="22"/>
      <c r="BNS68" s="22"/>
      <c r="BNT68" s="22"/>
      <c r="BNU68" s="22"/>
      <c r="BNV68" s="22"/>
      <c r="BNW68" s="22"/>
      <c r="BNX68" s="22"/>
      <c r="BNY68" s="22"/>
      <c r="BNZ68" s="22"/>
      <c r="BOA68" s="22"/>
      <c r="BOB68" s="22"/>
      <c r="BOC68" s="22"/>
      <c r="BOD68" s="22"/>
      <c r="BOE68" s="22"/>
      <c r="BOF68" s="22"/>
      <c r="BOG68" s="22"/>
      <c r="BOH68" s="22"/>
      <c r="BOI68" s="22"/>
      <c r="BOJ68" s="22"/>
      <c r="BOK68" s="22"/>
      <c r="BOL68" s="22"/>
      <c r="BOM68" s="22"/>
      <c r="BON68" s="22"/>
      <c r="BOO68" s="22"/>
      <c r="BOP68" s="22"/>
      <c r="BOQ68" s="22"/>
      <c r="BOR68" s="22"/>
      <c r="BOS68" s="22"/>
      <c r="BOT68" s="22"/>
      <c r="BOU68" s="22"/>
      <c r="BOV68" s="22"/>
      <c r="BOW68" s="22"/>
      <c r="BOX68" s="22"/>
      <c r="BOY68" s="22"/>
      <c r="BOZ68" s="22"/>
      <c r="BPA68" s="22"/>
      <c r="BPB68" s="22"/>
      <c r="BPC68" s="22"/>
      <c r="BPD68" s="22"/>
      <c r="BPE68" s="22"/>
      <c r="BPF68" s="22"/>
      <c r="BPG68" s="22"/>
      <c r="BPH68" s="22"/>
      <c r="BPI68" s="22"/>
      <c r="BPJ68" s="22"/>
      <c r="BPK68" s="22"/>
      <c r="BPL68" s="22"/>
      <c r="BPM68" s="22"/>
      <c r="BPN68" s="22"/>
      <c r="BPO68" s="22"/>
      <c r="BPP68" s="22"/>
      <c r="BPQ68" s="22"/>
      <c r="BPR68" s="22"/>
      <c r="BPS68" s="22"/>
      <c r="BPT68" s="22"/>
      <c r="BPU68" s="22"/>
      <c r="BPV68" s="22"/>
      <c r="BPW68" s="22"/>
      <c r="BPX68" s="22"/>
      <c r="BPY68" s="22"/>
      <c r="BPZ68" s="22"/>
      <c r="BQA68" s="22"/>
      <c r="BQB68" s="22"/>
      <c r="BQC68" s="22"/>
      <c r="BQD68" s="22"/>
      <c r="BQE68" s="22"/>
      <c r="BQF68" s="22"/>
      <c r="BQG68" s="22"/>
      <c r="BQH68" s="22"/>
      <c r="BQI68" s="22"/>
      <c r="BQJ68" s="22"/>
      <c r="BQK68" s="22"/>
      <c r="BQL68" s="22"/>
      <c r="BQM68" s="22"/>
      <c r="BQN68" s="22"/>
      <c r="BQO68" s="22"/>
      <c r="BQP68" s="22"/>
      <c r="BQQ68" s="22"/>
      <c r="BQR68" s="22"/>
      <c r="BQS68" s="22"/>
      <c r="BQT68" s="22"/>
      <c r="BQU68" s="22"/>
      <c r="BQV68" s="22"/>
      <c r="BQW68" s="22"/>
      <c r="BQX68" s="22"/>
      <c r="BQY68" s="22"/>
      <c r="BQZ68" s="22"/>
      <c r="BRA68" s="22"/>
      <c r="BRB68" s="22"/>
      <c r="BRC68" s="22"/>
      <c r="BRD68" s="22"/>
      <c r="BRE68" s="22"/>
      <c r="BRF68" s="22"/>
      <c r="BRG68" s="22"/>
      <c r="BRH68" s="22"/>
      <c r="BRI68" s="22"/>
      <c r="BRJ68" s="22"/>
      <c r="BRK68" s="22"/>
      <c r="BRL68" s="22"/>
      <c r="BRM68" s="22"/>
      <c r="BRN68" s="22"/>
      <c r="BRO68" s="22"/>
      <c r="BRP68" s="22"/>
      <c r="BRQ68" s="22"/>
      <c r="BRR68" s="22"/>
      <c r="BRS68" s="22"/>
      <c r="BRT68" s="22"/>
      <c r="BRU68" s="22"/>
      <c r="BRV68" s="22"/>
      <c r="BRW68" s="22"/>
      <c r="BRX68" s="22"/>
      <c r="BRY68" s="22"/>
      <c r="BRZ68" s="22"/>
      <c r="BSA68" s="22"/>
      <c r="BSB68" s="22"/>
      <c r="BSC68" s="22"/>
      <c r="BSD68" s="22"/>
      <c r="BSE68" s="22"/>
      <c r="BSF68" s="22"/>
      <c r="BSG68" s="22"/>
      <c r="BSH68" s="22"/>
      <c r="BSI68" s="22"/>
      <c r="BSJ68" s="22"/>
      <c r="BSK68" s="22"/>
      <c r="BSL68" s="22"/>
      <c r="BSM68" s="22"/>
      <c r="BSN68" s="22"/>
      <c r="BSO68" s="22"/>
      <c r="BSP68" s="22"/>
      <c r="BSQ68" s="22"/>
      <c r="BSR68" s="22"/>
      <c r="BSS68" s="22"/>
      <c r="BST68" s="22"/>
      <c r="BSU68" s="22"/>
      <c r="BSV68" s="22"/>
      <c r="BSW68" s="22"/>
      <c r="BSX68" s="22"/>
      <c r="BSY68" s="22"/>
      <c r="BSZ68" s="22"/>
      <c r="BTA68" s="22"/>
      <c r="BTB68" s="22"/>
      <c r="BTC68" s="22"/>
      <c r="BTD68" s="22"/>
      <c r="BTE68" s="22"/>
      <c r="BTF68" s="22"/>
      <c r="BTG68" s="22"/>
      <c r="BTH68" s="22"/>
      <c r="BTI68" s="22"/>
      <c r="BTJ68" s="22"/>
      <c r="BTK68" s="22"/>
      <c r="BTL68" s="22"/>
      <c r="BTM68" s="22"/>
      <c r="BTN68" s="22"/>
      <c r="BTO68" s="22"/>
      <c r="BTP68" s="22"/>
      <c r="BTQ68" s="22"/>
      <c r="BTR68" s="22"/>
      <c r="BTS68" s="22"/>
      <c r="BTT68" s="22"/>
      <c r="BTU68" s="22"/>
      <c r="BTV68" s="22"/>
      <c r="BTW68" s="22"/>
      <c r="BTX68" s="22"/>
      <c r="BTY68" s="22"/>
      <c r="BTZ68" s="22"/>
      <c r="BUA68" s="22"/>
      <c r="BUB68" s="22"/>
      <c r="BUC68" s="22"/>
      <c r="BUD68" s="22"/>
      <c r="BUE68" s="22"/>
      <c r="BUF68" s="22"/>
      <c r="BUG68" s="22"/>
      <c r="BUH68" s="22"/>
      <c r="BUI68" s="22"/>
      <c r="BUJ68" s="22"/>
      <c r="BUK68" s="22"/>
      <c r="BUL68" s="22"/>
      <c r="BUM68" s="22"/>
      <c r="BUN68" s="22"/>
      <c r="BUO68" s="22"/>
      <c r="BUP68" s="22"/>
      <c r="BUQ68" s="22"/>
      <c r="BUR68" s="22"/>
      <c r="BUS68" s="22"/>
      <c r="BUT68" s="22"/>
      <c r="BUU68" s="22"/>
      <c r="BUV68" s="22"/>
      <c r="BUW68" s="22"/>
      <c r="BUX68" s="22"/>
      <c r="BUY68" s="22"/>
      <c r="BUZ68" s="22"/>
      <c r="BVA68" s="22"/>
      <c r="BVB68" s="22"/>
      <c r="BVC68" s="22"/>
      <c r="BVD68" s="22"/>
      <c r="BVE68" s="22"/>
      <c r="BVF68" s="22"/>
      <c r="BVG68" s="22"/>
      <c r="BVH68" s="22"/>
      <c r="BVI68" s="22"/>
      <c r="BVJ68" s="22"/>
      <c r="BVK68" s="22"/>
      <c r="BVL68" s="22"/>
      <c r="BVM68" s="22"/>
      <c r="BVN68" s="22"/>
      <c r="BVO68" s="22"/>
      <c r="BVP68" s="22"/>
      <c r="BVQ68" s="22"/>
      <c r="BVR68" s="22"/>
      <c r="BVS68" s="22"/>
      <c r="BVT68" s="22"/>
      <c r="BVU68" s="22"/>
      <c r="BVV68" s="22"/>
      <c r="BVW68" s="22"/>
      <c r="BVX68" s="22"/>
      <c r="BVY68" s="22"/>
      <c r="BVZ68" s="22"/>
      <c r="BWA68" s="22"/>
      <c r="BWB68" s="22"/>
      <c r="BWC68" s="22"/>
      <c r="BWD68" s="22"/>
      <c r="BWE68" s="22"/>
      <c r="BWF68" s="22"/>
      <c r="BWG68" s="22"/>
      <c r="BWH68" s="22"/>
      <c r="BWI68" s="22"/>
      <c r="BWJ68" s="22"/>
      <c r="BWK68" s="22"/>
      <c r="BWL68" s="22"/>
      <c r="BWM68" s="22"/>
      <c r="BWN68" s="22"/>
      <c r="BWO68" s="22"/>
      <c r="BWP68" s="22"/>
      <c r="BWQ68" s="22"/>
      <c r="BWR68" s="22"/>
      <c r="BWS68" s="22"/>
      <c r="BWT68" s="22"/>
      <c r="BWU68" s="22"/>
      <c r="BWV68" s="22"/>
      <c r="BWW68" s="22"/>
      <c r="BWX68" s="22"/>
      <c r="BWY68" s="22"/>
      <c r="BWZ68" s="22"/>
      <c r="BXA68" s="22"/>
      <c r="BXB68" s="22"/>
      <c r="BXC68" s="22"/>
      <c r="BXD68" s="22"/>
      <c r="BXE68" s="22"/>
      <c r="BXF68" s="22"/>
      <c r="BXG68" s="22"/>
      <c r="BXH68" s="22"/>
      <c r="BXI68" s="22"/>
      <c r="BXJ68" s="22"/>
      <c r="BXK68" s="22"/>
      <c r="BXL68" s="22"/>
      <c r="BXM68" s="22"/>
      <c r="BXN68" s="22"/>
      <c r="BXO68" s="22"/>
      <c r="BXP68" s="22"/>
      <c r="BXQ68" s="22"/>
      <c r="BXR68" s="22"/>
      <c r="BXS68" s="22"/>
      <c r="BXT68" s="22"/>
      <c r="BXU68" s="22"/>
      <c r="BXV68" s="22"/>
      <c r="BXW68" s="22"/>
      <c r="BXX68" s="22"/>
      <c r="BXY68" s="22"/>
      <c r="BXZ68" s="22"/>
      <c r="BYA68" s="22"/>
      <c r="BYB68" s="22"/>
      <c r="BYC68" s="22"/>
      <c r="BYD68" s="22"/>
      <c r="BYE68" s="22"/>
      <c r="BYF68" s="22"/>
      <c r="BYG68" s="22"/>
      <c r="BYH68" s="22"/>
      <c r="BYI68" s="22"/>
      <c r="BYJ68" s="22"/>
      <c r="BYK68" s="22"/>
      <c r="BYL68" s="22"/>
      <c r="BYM68" s="22"/>
      <c r="BYN68" s="22"/>
      <c r="BYO68" s="22"/>
      <c r="BYP68" s="22"/>
      <c r="BYQ68" s="22"/>
      <c r="BYR68" s="22"/>
      <c r="BYS68" s="22"/>
      <c r="BYT68" s="22"/>
      <c r="BYU68" s="22"/>
      <c r="BYV68" s="22"/>
      <c r="BYW68" s="22"/>
      <c r="BYX68" s="22"/>
      <c r="BYY68" s="22"/>
      <c r="BYZ68" s="22"/>
      <c r="BZA68" s="22"/>
      <c r="BZB68" s="22"/>
      <c r="BZC68" s="22"/>
      <c r="BZD68" s="22"/>
      <c r="BZE68" s="22"/>
      <c r="BZF68" s="22"/>
      <c r="BZG68" s="22"/>
      <c r="BZH68" s="22"/>
      <c r="BZI68" s="22"/>
      <c r="BZJ68" s="22"/>
      <c r="BZK68" s="22"/>
      <c r="BZL68" s="22"/>
      <c r="BZM68" s="22"/>
      <c r="BZN68" s="22"/>
      <c r="BZO68" s="22"/>
      <c r="BZP68" s="22"/>
      <c r="BZQ68" s="22"/>
      <c r="BZR68" s="22"/>
      <c r="BZS68" s="22"/>
      <c r="BZT68" s="22"/>
      <c r="BZU68" s="22"/>
      <c r="BZV68" s="22"/>
      <c r="BZW68" s="22"/>
      <c r="BZX68" s="22"/>
      <c r="BZY68" s="22"/>
      <c r="BZZ68" s="22"/>
      <c r="CAA68" s="22"/>
      <c r="CAB68" s="22"/>
      <c r="CAC68" s="22"/>
      <c r="CAD68" s="22"/>
      <c r="CAE68" s="22"/>
      <c r="CAF68" s="22"/>
      <c r="CAG68" s="22"/>
      <c r="CAH68" s="22"/>
      <c r="CAI68" s="22"/>
      <c r="CAJ68" s="22"/>
      <c r="CAK68" s="22"/>
      <c r="CAL68" s="22"/>
      <c r="CAM68" s="22"/>
      <c r="CAN68" s="22"/>
      <c r="CAO68" s="22"/>
      <c r="CAP68" s="22"/>
      <c r="CAQ68" s="22"/>
      <c r="CAR68" s="22"/>
      <c r="CAS68" s="22"/>
      <c r="CAT68" s="22"/>
      <c r="CAU68" s="22"/>
      <c r="CAV68" s="22"/>
      <c r="CAW68" s="22"/>
      <c r="CAX68" s="22"/>
      <c r="CAY68" s="22"/>
      <c r="CAZ68" s="22"/>
      <c r="CBA68" s="22"/>
      <c r="CBB68" s="22"/>
      <c r="CBC68" s="22"/>
      <c r="CBD68" s="22"/>
      <c r="CBE68" s="22"/>
      <c r="CBF68" s="22"/>
      <c r="CBG68" s="22"/>
      <c r="CBH68" s="22"/>
      <c r="CBI68" s="22"/>
      <c r="CBJ68" s="22"/>
      <c r="CBK68" s="22"/>
      <c r="CBL68" s="22"/>
      <c r="CBM68" s="22"/>
      <c r="CBN68" s="22"/>
      <c r="CBO68" s="22"/>
      <c r="CBP68" s="22"/>
      <c r="CBQ68" s="22"/>
      <c r="CBR68" s="22"/>
      <c r="CBS68" s="22"/>
      <c r="CBT68" s="22"/>
      <c r="CBU68" s="22"/>
      <c r="CBV68" s="22"/>
      <c r="CBW68" s="22"/>
      <c r="CBX68" s="22"/>
      <c r="CBY68" s="22"/>
      <c r="CBZ68" s="22"/>
      <c r="CCA68" s="22"/>
      <c r="CCB68" s="22"/>
      <c r="CCC68" s="22"/>
      <c r="CCD68" s="22"/>
      <c r="CCE68" s="22"/>
      <c r="CCF68" s="22"/>
      <c r="CCG68" s="22"/>
      <c r="CCH68" s="22"/>
      <c r="CCI68" s="22"/>
      <c r="CCJ68" s="22"/>
      <c r="CCK68" s="22"/>
      <c r="CCL68" s="22"/>
      <c r="CCM68" s="22"/>
      <c r="CCN68" s="22"/>
      <c r="CCO68" s="22"/>
      <c r="CCP68" s="22"/>
      <c r="CCQ68" s="22"/>
      <c r="CCR68" s="22"/>
      <c r="CCS68" s="22"/>
      <c r="CCT68" s="22"/>
      <c r="CCU68" s="22"/>
      <c r="CCV68" s="22"/>
      <c r="CCW68" s="22"/>
      <c r="CCX68" s="22"/>
      <c r="CCY68" s="22"/>
      <c r="CCZ68" s="22"/>
      <c r="CDA68" s="22"/>
      <c r="CDB68" s="22"/>
      <c r="CDC68" s="22"/>
      <c r="CDD68" s="22"/>
      <c r="CDE68" s="22"/>
      <c r="CDF68" s="22"/>
      <c r="CDG68" s="22"/>
      <c r="CDH68" s="22"/>
      <c r="CDI68" s="22"/>
      <c r="CDJ68" s="22"/>
      <c r="CDK68" s="22"/>
      <c r="CDL68" s="22"/>
      <c r="CDM68" s="22"/>
      <c r="CDN68" s="22"/>
      <c r="CDO68" s="22"/>
      <c r="CDP68" s="22"/>
      <c r="CDQ68" s="22"/>
      <c r="CDR68" s="22"/>
      <c r="CDS68" s="22"/>
      <c r="CDT68" s="22"/>
      <c r="CDU68" s="22"/>
      <c r="CDV68" s="22"/>
      <c r="CDW68" s="22"/>
      <c r="CDX68" s="22"/>
      <c r="CDY68" s="22"/>
      <c r="CDZ68" s="22"/>
      <c r="CEA68" s="22"/>
      <c r="CEB68" s="22"/>
      <c r="CEC68" s="22"/>
      <c r="CED68" s="22"/>
      <c r="CEE68" s="22"/>
      <c r="CEF68" s="22"/>
      <c r="CEG68" s="22"/>
      <c r="CEH68" s="22"/>
      <c r="CEI68" s="22"/>
      <c r="CEJ68" s="22"/>
      <c r="CEK68" s="22"/>
      <c r="CEL68" s="22"/>
      <c r="CEM68" s="22"/>
      <c r="CEN68" s="22"/>
      <c r="CEO68" s="22"/>
      <c r="CEP68" s="22"/>
      <c r="CEQ68" s="22"/>
      <c r="CER68" s="22"/>
      <c r="CES68" s="22"/>
      <c r="CET68" s="22"/>
      <c r="CEU68" s="22"/>
      <c r="CEV68" s="22"/>
      <c r="CEW68" s="22"/>
      <c r="CEX68" s="22"/>
      <c r="CEY68" s="22"/>
      <c r="CEZ68" s="22"/>
      <c r="CFA68" s="22"/>
      <c r="CFB68" s="22"/>
      <c r="CFC68" s="22"/>
      <c r="CFD68" s="22"/>
      <c r="CFE68" s="22"/>
      <c r="CFF68" s="22"/>
      <c r="CFG68" s="22"/>
      <c r="CFH68" s="22"/>
      <c r="CFI68" s="22"/>
      <c r="CFJ68" s="22"/>
      <c r="CFK68" s="22"/>
      <c r="CFL68" s="22"/>
      <c r="CFM68" s="22"/>
      <c r="CFN68" s="22"/>
      <c r="CFO68" s="22"/>
      <c r="CFP68" s="22"/>
      <c r="CFQ68" s="22"/>
      <c r="CFR68" s="22"/>
      <c r="CFS68" s="22"/>
      <c r="CFT68" s="22"/>
      <c r="CFU68" s="22"/>
      <c r="CFV68" s="22"/>
      <c r="CFW68" s="22"/>
      <c r="CFX68" s="22"/>
      <c r="CFY68" s="22"/>
      <c r="CFZ68" s="22"/>
      <c r="CGA68" s="22"/>
      <c r="CGB68" s="22"/>
      <c r="CGC68" s="22"/>
      <c r="CGD68" s="22"/>
      <c r="CGE68" s="22"/>
      <c r="CGF68" s="22"/>
      <c r="CGG68" s="22"/>
      <c r="CGH68" s="22"/>
      <c r="CGI68" s="22"/>
      <c r="CGJ68" s="22"/>
      <c r="CGK68" s="22"/>
      <c r="CGL68" s="22"/>
      <c r="CGM68" s="22"/>
      <c r="CGN68" s="22"/>
      <c r="CGO68" s="22"/>
      <c r="CGP68" s="22"/>
      <c r="CGQ68" s="22"/>
      <c r="CGR68" s="22"/>
      <c r="CGS68" s="22"/>
      <c r="CGT68" s="22"/>
      <c r="CGU68" s="22"/>
      <c r="CGV68" s="22"/>
      <c r="CGW68" s="22"/>
      <c r="CGX68" s="22"/>
      <c r="CGY68" s="22"/>
      <c r="CGZ68" s="22"/>
      <c r="CHA68" s="22"/>
      <c r="CHB68" s="22"/>
      <c r="CHC68" s="22"/>
      <c r="CHD68" s="22"/>
      <c r="CHE68" s="22"/>
      <c r="CHF68" s="22"/>
      <c r="CHG68" s="22"/>
      <c r="CHH68" s="22"/>
      <c r="CHI68" s="22"/>
      <c r="CHJ68" s="22"/>
      <c r="CHK68" s="22"/>
      <c r="CHL68" s="22"/>
      <c r="CHM68" s="22"/>
      <c r="CHN68" s="22"/>
      <c r="CHO68" s="22"/>
      <c r="CHP68" s="22"/>
      <c r="CHQ68" s="22"/>
      <c r="CHR68" s="22"/>
      <c r="CHS68" s="22"/>
      <c r="CHT68" s="22"/>
      <c r="CHU68" s="22"/>
      <c r="CHV68" s="22"/>
      <c r="CHW68" s="22"/>
      <c r="CHX68" s="22"/>
      <c r="CHY68" s="22"/>
      <c r="CHZ68" s="22"/>
      <c r="CIA68" s="22"/>
      <c r="CIB68" s="22"/>
      <c r="CIC68" s="22"/>
      <c r="CID68" s="22"/>
      <c r="CIE68" s="22"/>
      <c r="CIF68" s="22"/>
      <c r="CIG68" s="22"/>
      <c r="CIH68" s="22"/>
      <c r="CII68" s="22"/>
      <c r="CIJ68" s="22"/>
      <c r="CIK68" s="22"/>
      <c r="CIL68" s="22"/>
      <c r="CIM68" s="22"/>
      <c r="CIN68" s="22"/>
      <c r="CIO68" s="22"/>
      <c r="CIP68" s="22"/>
      <c r="CIQ68" s="22"/>
      <c r="CIR68" s="22"/>
      <c r="CIS68" s="22"/>
      <c r="CIT68" s="22"/>
      <c r="CIU68" s="22"/>
      <c r="CIV68" s="22"/>
      <c r="CIW68" s="22"/>
      <c r="CIX68" s="22"/>
      <c r="CIY68" s="22"/>
      <c r="CIZ68" s="22"/>
      <c r="CJA68" s="22"/>
      <c r="CJB68" s="22"/>
      <c r="CJC68" s="22"/>
      <c r="CJD68" s="22"/>
      <c r="CJE68" s="22"/>
      <c r="CJF68" s="22"/>
      <c r="CJG68" s="22"/>
      <c r="CJH68" s="22"/>
      <c r="CJI68" s="22"/>
      <c r="CJJ68" s="22"/>
      <c r="CJK68" s="22"/>
      <c r="CJL68" s="22"/>
      <c r="CJM68" s="22"/>
      <c r="CJN68" s="22"/>
      <c r="CJO68" s="22"/>
      <c r="CJP68" s="22"/>
      <c r="CJQ68" s="22"/>
      <c r="CJR68" s="22"/>
      <c r="CJS68" s="22"/>
      <c r="CJT68" s="22"/>
      <c r="CJU68" s="22"/>
      <c r="CJV68" s="22"/>
      <c r="CJW68" s="22"/>
      <c r="CJX68" s="22"/>
      <c r="CJY68" s="22"/>
      <c r="CJZ68" s="22"/>
      <c r="CKA68" s="22"/>
      <c r="CKB68" s="22"/>
      <c r="CKC68" s="22"/>
      <c r="CKD68" s="22"/>
      <c r="CKE68" s="22"/>
      <c r="CKF68" s="22"/>
      <c r="CKG68" s="22"/>
      <c r="CKH68" s="22"/>
      <c r="CKI68" s="22"/>
      <c r="CKJ68" s="22"/>
      <c r="CKK68" s="22"/>
      <c r="CKL68" s="22"/>
      <c r="CKM68" s="22"/>
      <c r="CKN68" s="22"/>
      <c r="CKO68" s="22"/>
      <c r="CKP68" s="22"/>
      <c r="CKQ68" s="22"/>
      <c r="CKR68" s="22"/>
      <c r="CKS68" s="22"/>
      <c r="CKT68" s="22"/>
      <c r="CKU68" s="22"/>
      <c r="CKV68" s="22"/>
      <c r="CKW68" s="22"/>
      <c r="CKX68" s="22"/>
      <c r="CKY68" s="22"/>
      <c r="CKZ68" s="22"/>
      <c r="CLA68" s="22"/>
      <c r="CLB68" s="22"/>
      <c r="CLC68" s="22"/>
      <c r="CLD68" s="22"/>
      <c r="CLE68" s="22"/>
      <c r="CLF68" s="22"/>
      <c r="CLG68" s="22"/>
      <c r="CLH68" s="22"/>
      <c r="CLI68" s="22"/>
      <c r="CLJ68" s="22"/>
      <c r="CLK68" s="22"/>
      <c r="CLL68" s="22"/>
      <c r="CLM68" s="22"/>
      <c r="CLN68" s="22"/>
      <c r="CLO68" s="22"/>
      <c r="CLP68" s="22"/>
      <c r="CLQ68" s="22"/>
      <c r="CLR68" s="22"/>
      <c r="CLS68" s="22"/>
      <c r="CLT68" s="22"/>
      <c r="CLU68" s="22"/>
      <c r="CLV68" s="22"/>
      <c r="CLW68" s="22"/>
      <c r="CLX68" s="22"/>
      <c r="CLY68" s="22"/>
      <c r="CLZ68" s="22"/>
      <c r="CMA68" s="22"/>
      <c r="CMB68" s="22"/>
      <c r="CMC68" s="22"/>
      <c r="CMD68" s="22"/>
      <c r="CME68" s="22"/>
      <c r="CMF68" s="22"/>
      <c r="CMG68" s="22"/>
      <c r="CMH68" s="22"/>
      <c r="CMI68" s="22"/>
      <c r="CMJ68" s="22"/>
      <c r="CMK68" s="22"/>
      <c r="CML68" s="22"/>
      <c r="CMM68" s="22"/>
      <c r="CMN68" s="22"/>
      <c r="CMO68" s="22"/>
      <c r="CMP68" s="22"/>
      <c r="CMQ68" s="22"/>
      <c r="CMR68" s="22"/>
      <c r="CMS68" s="22"/>
      <c r="CMT68" s="22"/>
      <c r="CMU68" s="22"/>
      <c r="CMV68" s="22"/>
      <c r="CMW68" s="22"/>
      <c r="CMX68" s="22"/>
      <c r="CMY68" s="22"/>
      <c r="CMZ68" s="22"/>
      <c r="CNA68" s="22"/>
      <c r="CNB68" s="22"/>
      <c r="CNC68" s="22"/>
      <c r="CND68" s="22"/>
      <c r="CNE68" s="22"/>
      <c r="CNF68" s="22"/>
      <c r="CNG68" s="22"/>
      <c r="CNH68" s="22"/>
      <c r="CNI68" s="22"/>
      <c r="CNJ68" s="22"/>
      <c r="CNK68" s="22"/>
      <c r="CNL68" s="22"/>
      <c r="CNM68" s="22"/>
      <c r="CNN68" s="22"/>
      <c r="CNO68" s="22"/>
      <c r="CNP68" s="22"/>
      <c r="CNQ68" s="22"/>
      <c r="CNR68" s="22"/>
      <c r="CNS68" s="22"/>
      <c r="CNT68" s="22"/>
      <c r="CNU68" s="22"/>
      <c r="CNV68" s="22"/>
      <c r="CNW68" s="22"/>
      <c r="CNX68" s="22"/>
      <c r="CNY68" s="22"/>
      <c r="CNZ68" s="22"/>
      <c r="COA68" s="22"/>
      <c r="COB68" s="22"/>
      <c r="COC68" s="22"/>
      <c r="COD68" s="22"/>
      <c r="COE68" s="22"/>
      <c r="COF68" s="22"/>
      <c r="COG68" s="22"/>
      <c r="COH68" s="22"/>
      <c r="COI68" s="22"/>
      <c r="COJ68" s="22"/>
      <c r="COK68" s="22"/>
      <c r="COL68" s="22"/>
      <c r="COM68" s="22"/>
      <c r="CON68" s="22"/>
      <c r="COO68" s="22"/>
      <c r="COP68" s="22"/>
      <c r="COQ68" s="22"/>
      <c r="COR68" s="22"/>
      <c r="COS68" s="22"/>
      <c r="COT68" s="22"/>
      <c r="COU68" s="22"/>
      <c r="COV68" s="22"/>
      <c r="COW68" s="22"/>
      <c r="COX68" s="22"/>
      <c r="COY68" s="22"/>
      <c r="COZ68" s="22"/>
      <c r="CPA68" s="22"/>
      <c r="CPB68" s="22"/>
      <c r="CPC68" s="22"/>
      <c r="CPD68" s="22"/>
      <c r="CPE68" s="22"/>
      <c r="CPF68" s="22"/>
      <c r="CPG68" s="22"/>
      <c r="CPH68" s="22"/>
      <c r="CPI68" s="22"/>
      <c r="CPJ68" s="22"/>
      <c r="CPK68" s="22"/>
      <c r="CPL68" s="22"/>
      <c r="CPM68" s="22"/>
      <c r="CPN68" s="22"/>
      <c r="CPO68" s="22"/>
      <c r="CPP68" s="22"/>
      <c r="CPQ68" s="22"/>
      <c r="CPR68" s="22"/>
      <c r="CPS68" s="22"/>
      <c r="CPT68" s="22"/>
      <c r="CPU68" s="22"/>
      <c r="CPV68" s="22"/>
      <c r="CPW68" s="22"/>
      <c r="CPX68" s="22"/>
      <c r="CPY68" s="22"/>
      <c r="CPZ68" s="22"/>
      <c r="CQA68" s="22"/>
      <c r="CQB68" s="22"/>
      <c r="CQC68" s="22"/>
      <c r="CQD68" s="22"/>
      <c r="CQE68" s="22"/>
      <c r="CQF68" s="22"/>
      <c r="CQG68" s="22"/>
      <c r="CQH68" s="22"/>
      <c r="CQI68" s="22"/>
      <c r="CQJ68" s="22"/>
      <c r="CQK68" s="22"/>
      <c r="CQL68" s="22"/>
      <c r="CQM68" s="22"/>
      <c r="CQN68" s="22"/>
      <c r="CQO68" s="22"/>
      <c r="CQP68" s="22"/>
      <c r="CQQ68" s="22"/>
      <c r="CQR68" s="22"/>
      <c r="CQS68" s="22"/>
      <c r="CQT68" s="22"/>
      <c r="CQU68" s="22"/>
      <c r="CQV68" s="22"/>
      <c r="CQW68" s="22"/>
      <c r="CQX68" s="22"/>
      <c r="CQY68" s="22"/>
      <c r="CQZ68" s="22"/>
      <c r="CRA68" s="22"/>
      <c r="CRB68" s="22"/>
      <c r="CRC68" s="22"/>
      <c r="CRD68" s="22"/>
      <c r="CRE68" s="22"/>
      <c r="CRF68" s="22"/>
      <c r="CRG68" s="22"/>
      <c r="CRH68" s="22"/>
      <c r="CRI68" s="22"/>
      <c r="CRJ68" s="22"/>
      <c r="CRK68" s="22"/>
      <c r="CRL68" s="22"/>
      <c r="CRM68" s="22"/>
      <c r="CRN68" s="22"/>
      <c r="CRO68" s="22"/>
      <c r="CRP68" s="22"/>
      <c r="CRQ68" s="22"/>
      <c r="CRR68" s="22"/>
      <c r="CRS68" s="22"/>
      <c r="CRT68" s="22"/>
      <c r="CRU68" s="22"/>
      <c r="CRV68" s="22"/>
      <c r="CRW68" s="22"/>
      <c r="CRX68" s="22"/>
      <c r="CRY68" s="22"/>
      <c r="CRZ68" s="22"/>
      <c r="CSA68" s="22"/>
      <c r="CSB68" s="22"/>
      <c r="CSC68" s="22"/>
      <c r="CSD68" s="22"/>
      <c r="CSE68" s="22"/>
      <c r="CSF68" s="22"/>
      <c r="CSG68" s="22"/>
      <c r="CSH68" s="22"/>
      <c r="CSI68" s="22"/>
      <c r="CSJ68" s="22"/>
      <c r="CSK68" s="22"/>
      <c r="CSL68" s="22"/>
      <c r="CSM68" s="22"/>
      <c r="CSN68" s="22"/>
      <c r="CSO68" s="22"/>
      <c r="CSP68" s="22"/>
      <c r="CSQ68" s="22"/>
      <c r="CSR68" s="22"/>
      <c r="CSS68" s="22"/>
      <c r="CST68" s="22"/>
      <c r="CSU68" s="22"/>
      <c r="CSV68" s="22"/>
      <c r="CSW68" s="22"/>
      <c r="CSX68" s="22"/>
      <c r="CSY68" s="22"/>
      <c r="CSZ68" s="22"/>
      <c r="CTA68" s="22"/>
      <c r="CTB68" s="22"/>
      <c r="CTC68" s="22"/>
      <c r="CTD68" s="22"/>
      <c r="CTE68" s="22"/>
      <c r="CTF68" s="22"/>
      <c r="CTG68" s="22"/>
      <c r="CTH68" s="22"/>
      <c r="CTI68" s="22"/>
      <c r="CTJ68" s="22"/>
      <c r="CTK68" s="22"/>
      <c r="CTL68" s="22"/>
      <c r="CTM68" s="22"/>
      <c r="CTN68" s="22"/>
      <c r="CTO68" s="22"/>
      <c r="CTP68" s="22"/>
      <c r="CTQ68" s="22"/>
      <c r="CTR68" s="22"/>
      <c r="CTS68" s="22"/>
      <c r="CTT68" s="22"/>
      <c r="CTU68" s="22"/>
      <c r="CTV68" s="22"/>
      <c r="CTW68" s="22"/>
      <c r="CTX68" s="22"/>
      <c r="CTY68" s="22"/>
      <c r="CTZ68" s="22"/>
      <c r="CUA68" s="22"/>
      <c r="CUB68" s="22"/>
      <c r="CUC68" s="22"/>
      <c r="CUD68" s="22"/>
      <c r="CUE68" s="22"/>
      <c r="CUF68" s="22"/>
      <c r="CUG68" s="22"/>
      <c r="CUH68" s="22"/>
      <c r="CUI68" s="22"/>
      <c r="CUJ68" s="22"/>
      <c r="CUK68" s="22"/>
      <c r="CUL68" s="22"/>
      <c r="CUM68" s="22"/>
      <c r="CUN68" s="22"/>
      <c r="CUO68" s="22"/>
      <c r="CUP68" s="22"/>
      <c r="CUQ68" s="22"/>
      <c r="CUR68" s="22"/>
      <c r="CUS68" s="22"/>
      <c r="CUT68" s="22"/>
      <c r="CUU68" s="22"/>
      <c r="CUV68" s="22"/>
      <c r="CUW68" s="22"/>
      <c r="CUX68" s="22"/>
      <c r="CUY68" s="22"/>
      <c r="CUZ68" s="22"/>
      <c r="CVA68" s="22"/>
      <c r="CVB68" s="22"/>
      <c r="CVC68" s="22"/>
      <c r="CVD68" s="22"/>
      <c r="CVE68" s="22"/>
      <c r="CVF68" s="22"/>
      <c r="CVG68" s="22"/>
      <c r="CVH68" s="22"/>
      <c r="CVI68" s="22"/>
      <c r="CVJ68" s="22"/>
      <c r="CVK68" s="22"/>
      <c r="CVL68" s="22"/>
      <c r="CVM68" s="22"/>
      <c r="CVN68" s="22"/>
      <c r="CVO68" s="22"/>
      <c r="CVP68" s="22"/>
      <c r="CVQ68" s="22"/>
      <c r="CVR68" s="22"/>
      <c r="CVS68" s="22"/>
      <c r="CVT68" s="22"/>
      <c r="CVU68" s="22"/>
      <c r="CVV68" s="22"/>
      <c r="CVW68" s="22"/>
      <c r="CVX68" s="22"/>
      <c r="CVY68" s="22"/>
      <c r="CVZ68" s="22"/>
      <c r="CWA68" s="22"/>
      <c r="CWB68" s="22"/>
      <c r="CWC68" s="22"/>
      <c r="CWD68" s="22"/>
      <c r="CWE68" s="22"/>
      <c r="CWF68" s="22"/>
      <c r="CWG68" s="22"/>
      <c r="CWH68" s="22"/>
      <c r="CWI68" s="22"/>
      <c r="CWJ68" s="22"/>
      <c r="CWK68" s="22"/>
      <c r="CWL68" s="22"/>
      <c r="CWM68" s="22"/>
      <c r="CWN68" s="22"/>
      <c r="CWO68" s="22"/>
      <c r="CWP68" s="22"/>
      <c r="CWQ68" s="22"/>
      <c r="CWR68" s="22"/>
      <c r="CWS68" s="22"/>
      <c r="CWT68" s="22"/>
      <c r="CWU68" s="22"/>
      <c r="CWV68" s="22"/>
      <c r="CWW68" s="22"/>
      <c r="CWX68" s="22"/>
      <c r="CWY68" s="22"/>
      <c r="CWZ68" s="22"/>
      <c r="CXA68" s="22"/>
      <c r="CXB68" s="22"/>
      <c r="CXC68" s="22"/>
      <c r="CXD68" s="22"/>
      <c r="CXE68" s="22"/>
      <c r="CXF68" s="22"/>
      <c r="CXG68" s="22"/>
      <c r="CXH68" s="22"/>
      <c r="CXI68" s="22"/>
      <c r="CXJ68" s="22"/>
      <c r="CXK68" s="22"/>
      <c r="CXL68" s="22"/>
      <c r="CXM68" s="22"/>
      <c r="CXN68" s="22"/>
      <c r="CXO68" s="22"/>
      <c r="CXP68" s="22"/>
      <c r="CXQ68" s="22"/>
      <c r="CXR68" s="22"/>
      <c r="CXS68" s="22"/>
      <c r="CXT68" s="22"/>
      <c r="CXU68" s="22"/>
      <c r="CXV68" s="22"/>
      <c r="CXW68" s="22"/>
      <c r="CXX68" s="22"/>
      <c r="CXY68" s="22"/>
      <c r="CXZ68" s="22"/>
      <c r="CYA68" s="22"/>
      <c r="CYB68" s="22"/>
      <c r="CYC68" s="22"/>
      <c r="CYD68" s="22"/>
      <c r="CYE68" s="22"/>
      <c r="CYF68" s="22"/>
      <c r="CYG68" s="22"/>
      <c r="CYH68" s="22"/>
      <c r="CYI68" s="22"/>
      <c r="CYJ68" s="22"/>
      <c r="CYK68" s="22"/>
      <c r="CYL68" s="22"/>
      <c r="CYM68" s="22"/>
      <c r="CYN68" s="22"/>
      <c r="CYO68" s="22"/>
      <c r="CYP68" s="22"/>
      <c r="CYQ68" s="22"/>
      <c r="CYR68" s="22"/>
      <c r="CYS68" s="22"/>
      <c r="CYT68" s="22"/>
      <c r="CYU68" s="22"/>
      <c r="CYV68" s="22"/>
      <c r="CYW68" s="22"/>
      <c r="CYX68" s="22"/>
      <c r="CYY68" s="22"/>
      <c r="CYZ68" s="22"/>
      <c r="CZA68" s="22"/>
      <c r="CZB68" s="22"/>
      <c r="CZC68" s="22"/>
      <c r="CZD68" s="22"/>
      <c r="CZE68" s="22"/>
      <c r="CZF68" s="22"/>
      <c r="CZG68" s="22"/>
      <c r="CZH68" s="22"/>
      <c r="CZI68" s="22"/>
      <c r="CZJ68" s="22"/>
      <c r="CZK68" s="22"/>
      <c r="CZL68" s="22"/>
      <c r="CZM68" s="22"/>
      <c r="CZN68" s="22"/>
      <c r="CZO68" s="22"/>
      <c r="CZP68" s="22"/>
      <c r="CZQ68" s="22"/>
      <c r="CZR68" s="22"/>
      <c r="CZS68" s="22"/>
      <c r="CZT68" s="22"/>
      <c r="CZU68" s="22"/>
      <c r="CZV68" s="22"/>
      <c r="CZW68" s="22"/>
      <c r="CZX68" s="22"/>
      <c r="CZY68" s="22"/>
      <c r="CZZ68" s="22"/>
      <c r="DAA68" s="22"/>
      <c r="DAB68" s="22"/>
      <c r="DAC68" s="22"/>
      <c r="DAD68" s="22"/>
      <c r="DAE68" s="22"/>
      <c r="DAF68" s="22"/>
      <c r="DAG68" s="22"/>
      <c r="DAH68" s="22"/>
      <c r="DAI68" s="22"/>
      <c r="DAJ68" s="22"/>
      <c r="DAK68" s="22"/>
      <c r="DAL68" s="22"/>
      <c r="DAM68" s="22"/>
      <c r="DAN68" s="22"/>
      <c r="DAO68" s="22"/>
      <c r="DAP68" s="22"/>
      <c r="DAQ68" s="22"/>
      <c r="DAR68" s="22"/>
      <c r="DAS68" s="22"/>
      <c r="DAT68" s="22"/>
      <c r="DAU68" s="22"/>
      <c r="DAV68" s="22"/>
      <c r="DAW68" s="22"/>
      <c r="DAX68" s="22"/>
      <c r="DAY68" s="22"/>
      <c r="DAZ68" s="22"/>
      <c r="DBA68" s="22"/>
      <c r="DBB68" s="22"/>
      <c r="DBC68" s="22"/>
      <c r="DBD68" s="22"/>
      <c r="DBE68" s="22"/>
      <c r="DBF68" s="22"/>
      <c r="DBG68" s="22"/>
      <c r="DBH68" s="22"/>
      <c r="DBI68" s="22"/>
      <c r="DBJ68" s="22"/>
      <c r="DBK68" s="22"/>
      <c r="DBL68" s="22"/>
      <c r="DBM68" s="22"/>
      <c r="DBN68" s="22"/>
      <c r="DBO68" s="22"/>
      <c r="DBP68" s="22"/>
      <c r="DBQ68" s="22"/>
      <c r="DBR68" s="22"/>
      <c r="DBS68" s="22"/>
      <c r="DBT68" s="22"/>
      <c r="DBU68" s="22"/>
      <c r="DBV68" s="22"/>
      <c r="DBW68" s="22"/>
      <c r="DBX68" s="22"/>
      <c r="DBY68" s="22"/>
      <c r="DBZ68" s="22"/>
      <c r="DCA68" s="22"/>
      <c r="DCB68" s="22"/>
      <c r="DCC68" s="22"/>
      <c r="DCD68" s="22"/>
      <c r="DCE68" s="22"/>
      <c r="DCF68" s="22"/>
      <c r="DCG68" s="22"/>
      <c r="DCH68" s="22"/>
      <c r="DCI68" s="22"/>
      <c r="DCJ68" s="22"/>
      <c r="DCK68" s="22"/>
      <c r="DCL68" s="22"/>
      <c r="DCM68" s="22"/>
      <c r="DCN68" s="22"/>
      <c r="DCO68" s="22"/>
      <c r="DCP68" s="22"/>
      <c r="DCQ68" s="22"/>
      <c r="DCR68" s="22"/>
      <c r="DCS68" s="22"/>
      <c r="DCT68" s="22"/>
      <c r="DCU68" s="22"/>
      <c r="DCV68" s="22"/>
      <c r="DCW68" s="22"/>
      <c r="DCX68" s="22"/>
      <c r="DCY68" s="22"/>
      <c r="DCZ68" s="22"/>
      <c r="DDA68" s="22"/>
      <c r="DDB68" s="22"/>
      <c r="DDC68" s="22"/>
      <c r="DDD68" s="22"/>
      <c r="DDE68" s="22"/>
      <c r="DDF68" s="22"/>
      <c r="DDG68" s="22"/>
      <c r="DDH68" s="22"/>
      <c r="DDI68" s="22"/>
      <c r="DDJ68" s="22"/>
      <c r="DDK68" s="22"/>
      <c r="DDL68" s="22"/>
      <c r="DDM68" s="22"/>
      <c r="DDN68" s="22"/>
      <c r="DDO68" s="22"/>
      <c r="DDP68" s="22"/>
      <c r="DDQ68" s="22"/>
      <c r="DDR68" s="22"/>
      <c r="DDS68" s="22"/>
      <c r="DDT68" s="22"/>
      <c r="DDU68" s="22"/>
      <c r="DDV68" s="22"/>
      <c r="DDW68" s="22"/>
      <c r="DDX68" s="22"/>
      <c r="DDY68" s="22"/>
      <c r="DDZ68" s="22"/>
      <c r="DEA68" s="22"/>
      <c r="DEB68" s="22"/>
      <c r="DEC68" s="22"/>
      <c r="DED68" s="22"/>
      <c r="DEE68" s="22"/>
      <c r="DEF68" s="22"/>
      <c r="DEG68" s="22"/>
      <c r="DEH68" s="22"/>
      <c r="DEI68" s="22"/>
      <c r="DEJ68" s="22"/>
      <c r="DEK68" s="22"/>
      <c r="DEL68" s="22"/>
      <c r="DEM68" s="22"/>
      <c r="DEN68" s="22"/>
      <c r="DEO68" s="22"/>
      <c r="DEP68" s="22"/>
      <c r="DEQ68" s="22"/>
      <c r="DER68" s="22"/>
      <c r="DES68" s="22"/>
      <c r="DET68" s="22"/>
      <c r="DEU68" s="22"/>
      <c r="DEV68" s="22"/>
      <c r="DEW68" s="22"/>
      <c r="DEX68" s="22"/>
      <c r="DEY68" s="22"/>
      <c r="DEZ68" s="22"/>
      <c r="DFA68" s="22"/>
      <c r="DFB68" s="22"/>
      <c r="DFC68" s="22"/>
      <c r="DFD68" s="22"/>
      <c r="DFE68" s="22"/>
      <c r="DFF68" s="22"/>
      <c r="DFG68" s="22"/>
      <c r="DFH68" s="22"/>
      <c r="DFI68" s="22"/>
      <c r="DFJ68" s="22"/>
      <c r="DFK68" s="22"/>
      <c r="DFL68" s="22"/>
      <c r="DFM68" s="22"/>
      <c r="DFN68" s="22"/>
      <c r="DFO68" s="22"/>
      <c r="DFP68" s="22"/>
      <c r="DFQ68" s="22"/>
      <c r="DFR68" s="22"/>
      <c r="DFS68" s="22"/>
      <c r="DFT68" s="22"/>
      <c r="DFU68" s="22"/>
      <c r="DFV68" s="22"/>
      <c r="DFW68" s="22"/>
      <c r="DFX68" s="22"/>
      <c r="DFY68" s="22"/>
      <c r="DFZ68" s="22"/>
      <c r="DGA68" s="22"/>
      <c r="DGB68" s="22"/>
      <c r="DGC68" s="22"/>
      <c r="DGD68" s="22"/>
      <c r="DGE68" s="22"/>
      <c r="DGF68" s="22"/>
      <c r="DGG68" s="22"/>
      <c r="DGH68" s="22"/>
      <c r="DGI68" s="22"/>
      <c r="DGJ68" s="22"/>
      <c r="DGK68" s="22"/>
      <c r="DGL68" s="22"/>
      <c r="DGM68" s="22"/>
      <c r="DGN68" s="22"/>
      <c r="DGO68" s="22"/>
      <c r="DGP68" s="22"/>
      <c r="DGQ68" s="22"/>
      <c r="DGR68" s="22"/>
      <c r="DGS68" s="22"/>
      <c r="DGT68" s="22"/>
      <c r="DGU68" s="22"/>
      <c r="DGV68" s="22"/>
      <c r="DGW68" s="22"/>
      <c r="DGX68" s="22"/>
      <c r="DGY68" s="22"/>
      <c r="DGZ68" s="22"/>
      <c r="DHA68" s="22"/>
      <c r="DHB68" s="22"/>
      <c r="DHC68" s="22"/>
      <c r="DHD68" s="22"/>
      <c r="DHE68" s="22"/>
      <c r="DHF68" s="22"/>
      <c r="DHG68" s="22"/>
      <c r="DHH68" s="22"/>
      <c r="DHI68" s="22"/>
      <c r="DHJ68" s="22"/>
      <c r="DHK68" s="22"/>
      <c r="DHL68" s="22"/>
      <c r="DHM68" s="22"/>
      <c r="DHN68" s="22"/>
      <c r="DHO68" s="22"/>
      <c r="DHP68" s="22"/>
      <c r="DHQ68" s="22"/>
      <c r="DHR68" s="22"/>
      <c r="DHS68" s="22"/>
      <c r="DHT68" s="22"/>
      <c r="DHU68" s="22"/>
      <c r="DHV68" s="22"/>
      <c r="DHW68" s="22"/>
      <c r="DHX68" s="22"/>
      <c r="DHY68" s="22"/>
      <c r="DHZ68" s="22"/>
      <c r="DIA68" s="22"/>
      <c r="DIB68" s="22"/>
      <c r="DIC68" s="22"/>
      <c r="DID68" s="22"/>
      <c r="DIE68" s="22"/>
      <c r="DIF68" s="22"/>
      <c r="DIG68" s="22"/>
      <c r="DIH68" s="22"/>
      <c r="DII68" s="22"/>
      <c r="DIJ68" s="22"/>
      <c r="DIK68" s="22"/>
      <c r="DIL68" s="22"/>
      <c r="DIM68" s="22"/>
      <c r="DIN68" s="22"/>
      <c r="DIO68" s="22"/>
      <c r="DIP68" s="22"/>
      <c r="DIQ68" s="22"/>
      <c r="DIR68" s="22"/>
      <c r="DIS68" s="22"/>
      <c r="DIT68" s="22"/>
      <c r="DIU68" s="22"/>
      <c r="DIV68" s="22"/>
      <c r="DIW68" s="22"/>
      <c r="DIX68" s="22"/>
      <c r="DIY68" s="22"/>
      <c r="DIZ68" s="22"/>
      <c r="DJA68" s="22"/>
      <c r="DJB68" s="22"/>
      <c r="DJC68" s="22"/>
      <c r="DJD68" s="22"/>
      <c r="DJE68" s="22"/>
      <c r="DJF68" s="22"/>
      <c r="DJG68" s="22"/>
      <c r="DJH68" s="22"/>
      <c r="DJI68" s="22"/>
      <c r="DJJ68" s="22"/>
      <c r="DJK68" s="22"/>
      <c r="DJL68" s="22"/>
      <c r="DJM68" s="22"/>
      <c r="DJN68" s="22"/>
      <c r="DJO68" s="22"/>
      <c r="DJP68" s="22"/>
      <c r="DJQ68" s="22"/>
      <c r="DJR68" s="22"/>
      <c r="DJS68" s="22"/>
      <c r="DJT68" s="22"/>
      <c r="DJU68" s="22"/>
      <c r="DJV68" s="22"/>
      <c r="DJW68" s="22"/>
      <c r="DJX68" s="22"/>
      <c r="DJY68" s="22"/>
      <c r="DJZ68" s="22"/>
      <c r="DKA68" s="22"/>
      <c r="DKB68" s="22"/>
      <c r="DKC68" s="22"/>
      <c r="DKD68" s="22"/>
      <c r="DKE68" s="22"/>
      <c r="DKF68" s="22"/>
      <c r="DKG68" s="22"/>
      <c r="DKH68" s="22"/>
      <c r="DKI68" s="22"/>
      <c r="DKJ68" s="22"/>
      <c r="DKK68" s="22"/>
      <c r="DKL68" s="22"/>
      <c r="DKM68" s="22"/>
      <c r="DKN68" s="22"/>
      <c r="DKO68" s="22"/>
      <c r="DKP68" s="22"/>
      <c r="DKQ68" s="22"/>
      <c r="DKR68" s="22"/>
      <c r="DKS68" s="22"/>
      <c r="DKT68" s="22"/>
      <c r="DKU68" s="22"/>
      <c r="DKV68" s="22"/>
      <c r="DKW68" s="22"/>
      <c r="DKX68" s="22"/>
      <c r="DKY68" s="22"/>
      <c r="DKZ68" s="22"/>
      <c r="DLA68" s="22"/>
      <c r="DLB68" s="22"/>
      <c r="DLC68" s="22"/>
      <c r="DLD68" s="22"/>
      <c r="DLE68" s="22"/>
      <c r="DLF68" s="22"/>
      <c r="DLG68" s="22"/>
      <c r="DLH68" s="22"/>
      <c r="DLI68" s="22"/>
      <c r="DLJ68" s="22"/>
      <c r="DLK68" s="22"/>
      <c r="DLL68" s="22"/>
      <c r="DLM68" s="22"/>
      <c r="DLN68" s="22"/>
      <c r="DLO68" s="22"/>
      <c r="DLP68" s="22"/>
      <c r="DLQ68" s="22"/>
      <c r="DLR68" s="22"/>
      <c r="DLS68" s="22"/>
      <c r="DLT68" s="22"/>
      <c r="DLU68" s="22"/>
      <c r="DLV68" s="22"/>
      <c r="DLW68" s="22"/>
      <c r="DLX68" s="22"/>
      <c r="DLY68" s="22"/>
      <c r="DLZ68" s="22"/>
      <c r="DMA68" s="22"/>
      <c r="DMB68" s="22"/>
      <c r="DMC68" s="22"/>
      <c r="DMD68" s="22"/>
      <c r="DME68" s="22"/>
      <c r="DMF68" s="22"/>
      <c r="DMG68" s="22"/>
      <c r="DMH68" s="22"/>
      <c r="DMI68" s="22"/>
      <c r="DMJ68" s="22"/>
      <c r="DMK68" s="22"/>
      <c r="DML68" s="22"/>
      <c r="DMM68" s="22"/>
      <c r="DMN68" s="22"/>
      <c r="DMO68" s="22"/>
      <c r="DMP68" s="22"/>
      <c r="DMQ68" s="22"/>
      <c r="DMR68" s="22"/>
      <c r="DMS68" s="22"/>
      <c r="DMT68" s="22"/>
      <c r="DMU68" s="22"/>
      <c r="DMV68" s="22"/>
      <c r="DMW68" s="22"/>
      <c r="DMX68" s="22"/>
      <c r="DMY68" s="22"/>
      <c r="DMZ68" s="22"/>
      <c r="DNA68" s="22"/>
      <c r="DNB68" s="22"/>
      <c r="DNC68" s="22"/>
      <c r="DND68" s="22"/>
      <c r="DNE68" s="22"/>
      <c r="DNF68" s="22"/>
      <c r="DNG68" s="22"/>
      <c r="DNH68" s="22"/>
      <c r="DNI68" s="22"/>
      <c r="DNJ68" s="22"/>
      <c r="DNK68" s="22"/>
      <c r="DNL68" s="22"/>
      <c r="DNM68" s="22"/>
      <c r="DNN68" s="22"/>
      <c r="DNO68" s="22"/>
      <c r="DNP68" s="22"/>
      <c r="DNQ68" s="22"/>
      <c r="DNR68" s="22"/>
      <c r="DNS68" s="22"/>
      <c r="DNT68" s="22"/>
      <c r="DNU68" s="22"/>
      <c r="DNV68" s="22"/>
      <c r="DNW68" s="22"/>
      <c r="DNX68" s="22"/>
      <c r="DNY68" s="22"/>
      <c r="DNZ68" s="22"/>
      <c r="DOA68" s="22"/>
      <c r="DOB68" s="22"/>
      <c r="DOC68" s="22"/>
      <c r="DOD68" s="22"/>
      <c r="DOE68" s="22"/>
      <c r="DOF68" s="22"/>
      <c r="DOG68" s="22"/>
      <c r="DOH68" s="22"/>
      <c r="DOI68" s="22"/>
      <c r="DOJ68" s="22"/>
      <c r="DOK68" s="22"/>
      <c r="DOL68" s="22"/>
      <c r="DOM68" s="22"/>
      <c r="DON68" s="22"/>
      <c r="DOO68" s="22"/>
      <c r="DOP68" s="22"/>
      <c r="DOQ68" s="22"/>
      <c r="DOR68" s="22"/>
      <c r="DOS68" s="22"/>
      <c r="DOT68" s="22"/>
      <c r="DOU68" s="22"/>
      <c r="DOV68" s="22"/>
      <c r="DOW68" s="22"/>
      <c r="DOX68" s="22"/>
      <c r="DOY68" s="22"/>
      <c r="DOZ68" s="22"/>
      <c r="DPA68" s="22"/>
      <c r="DPB68" s="22"/>
      <c r="DPC68" s="22"/>
      <c r="DPD68" s="22"/>
      <c r="DPE68" s="22"/>
      <c r="DPF68" s="22"/>
      <c r="DPG68" s="22"/>
      <c r="DPH68" s="22"/>
      <c r="DPI68" s="22"/>
      <c r="DPJ68" s="22"/>
      <c r="DPK68" s="22"/>
      <c r="DPL68" s="22"/>
      <c r="DPM68" s="22"/>
      <c r="DPN68" s="22"/>
      <c r="DPO68" s="22"/>
      <c r="DPP68" s="22"/>
      <c r="DPQ68" s="22"/>
      <c r="DPR68" s="22"/>
      <c r="DPS68" s="22"/>
      <c r="DPT68" s="22"/>
      <c r="DPU68" s="22"/>
      <c r="DPV68" s="22"/>
      <c r="DPW68" s="22"/>
      <c r="DPX68" s="22"/>
      <c r="DPY68" s="22"/>
      <c r="DPZ68" s="22"/>
      <c r="DQA68" s="22"/>
      <c r="DQB68" s="22"/>
      <c r="DQC68" s="22"/>
      <c r="DQD68" s="22"/>
      <c r="DQE68" s="22"/>
      <c r="DQF68" s="22"/>
      <c r="DQG68" s="22"/>
      <c r="DQH68" s="22"/>
      <c r="DQI68" s="22"/>
      <c r="DQJ68" s="22"/>
      <c r="DQK68" s="22"/>
      <c r="DQL68" s="22"/>
      <c r="DQM68" s="22"/>
      <c r="DQN68" s="22"/>
      <c r="DQO68" s="22"/>
      <c r="DQP68" s="22"/>
      <c r="DQQ68" s="22"/>
      <c r="DQR68" s="22"/>
      <c r="DQS68" s="22"/>
      <c r="DQT68" s="22"/>
      <c r="DQU68" s="22"/>
      <c r="DQV68" s="22"/>
      <c r="DQW68" s="22"/>
      <c r="DQX68" s="22"/>
      <c r="DQY68" s="22"/>
      <c r="DQZ68" s="22"/>
      <c r="DRA68" s="22"/>
      <c r="DRB68" s="22"/>
      <c r="DRC68" s="22"/>
      <c r="DRD68" s="22"/>
      <c r="DRE68" s="22"/>
      <c r="DRF68" s="22"/>
      <c r="DRG68" s="22"/>
      <c r="DRH68" s="22"/>
      <c r="DRI68" s="22"/>
      <c r="DRJ68" s="22"/>
      <c r="DRK68" s="22"/>
      <c r="DRL68" s="22"/>
      <c r="DRM68" s="22"/>
      <c r="DRN68" s="22"/>
      <c r="DRO68" s="22"/>
      <c r="DRP68" s="22"/>
      <c r="DRQ68" s="22"/>
      <c r="DRR68" s="22"/>
      <c r="DRS68" s="22"/>
      <c r="DRT68" s="22"/>
      <c r="DRU68" s="22"/>
      <c r="DRV68" s="22"/>
      <c r="DRW68" s="22"/>
      <c r="DRX68" s="22"/>
      <c r="DRY68" s="22"/>
      <c r="DRZ68" s="22"/>
      <c r="DSA68" s="22"/>
      <c r="DSB68" s="22"/>
      <c r="DSC68" s="22"/>
      <c r="DSD68" s="22"/>
      <c r="DSE68" s="22"/>
      <c r="DSF68" s="22"/>
      <c r="DSG68" s="22"/>
      <c r="DSH68" s="22"/>
      <c r="DSI68" s="22"/>
      <c r="DSJ68" s="22"/>
      <c r="DSK68" s="22"/>
      <c r="DSL68" s="22"/>
      <c r="DSM68" s="22"/>
      <c r="DSN68" s="22"/>
      <c r="DSO68" s="22"/>
      <c r="DSP68" s="22"/>
      <c r="DSQ68" s="22"/>
      <c r="DSR68" s="22"/>
      <c r="DSS68" s="22"/>
      <c r="DST68" s="22"/>
      <c r="DSU68" s="22"/>
      <c r="DSV68" s="22"/>
      <c r="DSW68" s="22"/>
      <c r="DSX68" s="22"/>
      <c r="DSY68" s="22"/>
      <c r="DSZ68" s="22"/>
      <c r="DTA68" s="22"/>
      <c r="DTB68" s="22"/>
      <c r="DTC68" s="22"/>
      <c r="DTD68" s="22"/>
      <c r="DTE68" s="22"/>
      <c r="DTF68" s="22"/>
      <c r="DTG68" s="22"/>
      <c r="DTH68" s="22"/>
      <c r="DTI68" s="22"/>
      <c r="DTJ68" s="22"/>
      <c r="DTK68" s="22"/>
      <c r="DTL68" s="22"/>
      <c r="DTM68" s="22"/>
      <c r="DTN68" s="22"/>
      <c r="DTO68" s="22"/>
      <c r="DTP68" s="22"/>
      <c r="DTQ68" s="22"/>
      <c r="DTR68" s="22"/>
      <c r="DTS68" s="22"/>
      <c r="DTT68" s="22"/>
      <c r="DTU68" s="22"/>
      <c r="DTV68" s="22"/>
      <c r="DTW68" s="22"/>
      <c r="DTX68" s="22"/>
      <c r="DTY68" s="22"/>
      <c r="DTZ68" s="22"/>
      <c r="DUA68" s="22"/>
      <c r="DUB68" s="22"/>
      <c r="DUC68" s="22"/>
      <c r="DUD68" s="22"/>
      <c r="DUE68" s="22"/>
      <c r="DUF68" s="22"/>
      <c r="DUG68" s="22"/>
      <c r="DUH68" s="22"/>
      <c r="DUI68" s="22"/>
      <c r="DUJ68" s="22"/>
      <c r="DUK68" s="22"/>
      <c r="DUL68" s="22"/>
      <c r="DUM68" s="22"/>
      <c r="DUN68" s="22"/>
      <c r="DUO68" s="22"/>
      <c r="DUP68" s="22"/>
      <c r="DUQ68" s="22"/>
      <c r="DUR68" s="22"/>
      <c r="DUS68" s="22"/>
      <c r="DUT68" s="22"/>
      <c r="DUU68" s="22"/>
      <c r="DUV68" s="22"/>
      <c r="DUW68" s="22"/>
      <c r="DUX68" s="22"/>
      <c r="DUY68" s="22"/>
      <c r="DUZ68" s="22"/>
      <c r="DVA68" s="22"/>
      <c r="DVB68" s="22"/>
      <c r="DVC68" s="22"/>
      <c r="DVD68" s="22"/>
      <c r="DVE68" s="22"/>
      <c r="DVF68" s="22"/>
      <c r="DVG68" s="22"/>
      <c r="DVH68" s="22"/>
      <c r="DVI68" s="22"/>
      <c r="DVJ68" s="22"/>
      <c r="DVK68" s="22"/>
      <c r="DVL68" s="22"/>
      <c r="DVM68" s="22"/>
      <c r="DVN68" s="22"/>
      <c r="DVO68" s="22"/>
      <c r="DVP68" s="22"/>
      <c r="DVQ68" s="22"/>
      <c r="DVR68" s="22"/>
      <c r="DVS68" s="22"/>
      <c r="DVT68" s="22"/>
      <c r="DVU68" s="22"/>
      <c r="DVV68" s="22"/>
      <c r="DVW68" s="22"/>
      <c r="DVX68" s="22"/>
      <c r="DVY68" s="22"/>
      <c r="DVZ68" s="22"/>
      <c r="DWA68" s="22"/>
      <c r="DWB68" s="22"/>
      <c r="DWC68" s="22"/>
      <c r="DWD68" s="22"/>
      <c r="DWE68" s="22"/>
      <c r="DWF68" s="22"/>
      <c r="DWG68" s="22"/>
      <c r="DWH68" s="22"/>
      <c r="DWI68" s="22"/>
      <c r="DWJ68" s="22"/>
      <c r="DWK68" s="22"/>
      <c r="DWL68" s="22"/>
      <c r="DWM68" s="22"/>
      <c r="DWN68" s="22"/>
      <c r="DWO68" s="22"/>
      <c r="DWP68" s="22"/>
      <c r="DWQ68" s="22"/>
      <c r="DWR68" s="22"/>
      <c r="DWS68" s="22"/>
      <c r="DWT68" s="22"/>
      <c r="DWU68" s="22"/>
      <c r="DWV68" s="22"/>
      <c r="DWW68" s="22"/>
      <c r="DWX68" s="22"/>
      <c r="DWY68" s="22"/>
      <c r="DWZ68" s="22"/>
      <c r="DXA68" s="22"/>
      <c r="DXB68" s="22"/>
      <c r="DXC68" s="22"/>
      <c r="DXD68" s="22"/>
      <c r="DXE68" s="22"/>
      <c r="DXF68" s="22"/>
      <c r="DXG68" s="22"/>
      <c r="DXH68" s="22"/>
      <c r="DXI68" s="22"/>
      <c r="DXJ68" s="22"/>
      <c r="DXK68" s="22"/>
      <c r="DXL68" s="22"/>
      <c r="DXM68" s="22"/>
      <c r="DXN68" s="22"/>
      <c r="DXO68" s="22"/>
      <c r="DXP68" s="22"/>
      <c r="DXQ68" s="22"/>
      <c r="DXR68" s="22"/>
      <c r="DXS68" s="22"/>
      <c r="DXT68" s="22"/>
      <c r="DXU68" s="22"/>
      <c r="DXV68" s="22"/>
      <c r="DXW68" s="22"/>
      <c r="DXX68" s="22"/>
      <c r="DXY68" s="22"/>
      <c r="DXZ68" s="22"/>
      <c r="DYA68" s="22"/>
      <c r="DYB68" s="22"/>
      <c r="DYC68" s="22"/>
      <c r="DYD68" s="22"/>
      <c r="DYE68" s="22"/>
      <c r="DYF68" s="22"/>
      <c r="DYG68" s="22"/>
      <c r="DYH68" s="22"/>
      <c r="DYI68" s="22"/>
      <c r="DYJ68" s="22"/>
      <c r="DYK68" s="22"/>
      <c r="DYL68" s="22"/>
      <c r="DYM68" s="22"/>
      <c r="DYN68" s="22"/>
      <c r="DYO68" s="22"/>
      <c r="DYP68" s="22"/>
      <c r="DYQ68" s="22"/>
      <c r="DYR68" s="22"/>
      <c r="DYS68" s="22"/>
      <c r="DYT68" s="22"/>
      <c r="DYU68" s="22"/>
      <c r="DYV68" s="22"/>
      <c r="DYW68" s="22"/>
      <c r="DYX68" s="22"/>
      <c r="DYY68" s="22"/>
      <c r="DYZ68" s="22"/>
      <c r="DZA68" s="22"/>
      <c r="DZB68" s="22"/>
      <c r="DZC68" s="22"/>
      <c r="DZD68" s="22"/>
      <c r="DZE68" s="22"/>
      <c r="DZF68" s="22"/>
      <c r="DZG68" s="22"/>
      <c r="DZH68" s="22"/>
      <c r="DZI68" s="22"/>
      <c r="DZJ68" s="22"/>
      <c r="DZK68" s="22"/>
      <c r="DZL68" s="22"/>
      <c r="DZM68" s="22"/>
      <c r="DZN68" s="22"/>
      <c r="DZO68" s="22"/>
      <c r="DZP68" s="22"/>
      <c r="DZQ68" s="22"/>
      <c r="DZR68" s="22"/>
      <c r="DZS68" s="22"/>
      <c r="DZT68" s="22"/>
      <c r="DZU68" s="22"/>
      <c r="DZV68" s="22"/>
      <c r="DZW68" s="22"/>
      <c r="DZX68" s="22"/>
      <c r="DZY68" s="22"/>
      <c r="DZZ68" s="22"/>
      <c r="EAA68" s="22"/>
      <c r="EAB68" s="22"/>
      <c r="EAC68" s="22"/>
      <c r="EAD68" s="22"/>
      <c r="EAE68" s="22"/>
      <c r="EAF68" s="22"/>
      <c r="EAG68" s="22"/>
      <c r="EAH68" s="22"/>
      <c r="EAI68" s="22"/>
      <c r="EAJ68" s="22"/>
      <c r="EAK68" s="22"/>
      <c r="EAL68" s="22"/>
      <c r="EAM68" s="22"/>
      <c r="EAN68" s="22"/>
      <c r="EAO68" s="22"/>
      <c r="EAP68" s="22"/>
      <c r="EAQ68" s="22"/>
      <c r="EAR68" s="22"/>
      <c r="EAS68" s="22"/>
      <c r="EAT68" s="22"/>
      <c r="EAU68" s="22"/>
      <c r="EAV68" s="22"/>
      <c r="EAW68" s="22"/>
      <c r="EAX68" s="22"/>
      <c r="EAY68" s="22"/>
      <c r="EAZ68" s="22"/>
      <c r="EBA68" s="22"/>
      <c r="EBB68" s="22"/>
      <c r="EBC68" s="22"/>
      <c r="EBD68" s="22"/>
      <c r="EBE68" s="22"/>
      <c r="EBF68" s="22"/>
      <c r="EBG68" s="22"/>
      <c r="EBH68" s="22"/>
      <c r="EBI68" s="22"/>
      <c r="EBJ68" s="22"/>
      <c r="EBK68" s="22"/>
      <c r="EBL68" s="22"/>
      <c r="EBM68" s="22"/>
      <c r="EBN68" s="22"/>
      <c r="EBO68" s="22"/>
      <c r="EBP68" s="22"/>
      <c r="EBQ68" s="22"/>
      <c r="EBR68" s="22"/>
      <c r="EBS68" s="22"/>
      <c r="EBT68" s="22"/>
      <c r="EBU68" s="22"/>
      <c r="EBV68" s="22"/>
      <c r="EBW68" s="22"/>
      <c r="EBX68" s="22"/>
      <c r="EBY68" s="22"/>
      <c r="EBZ68" s="22"/>
      <c r="ECA68" s="22"/>
      <c r="ECB68" s="22"/>
      <c r="ECC68" s="22"/>
      <c r="ECD68" s="22"/>
      <c r="ECE68" s="22"/>
      <c r="ECF68" s="22"/>
      <c r="ECG68" s="22"/>
      <c r="ECH68" s="22"/>
      <c r="ECI68" s="22"/>
      <c r="ECJ68" s="22"/>
      <c r="ECK68" s="22"/>
      <c r="ECL68" s="22"/>
      <c r="ECM68" s="22"/>
      <c r="ECN68" s="22"/>
      <c r="ECO68" s="22"/>
      <c r="ECP68" s="22"/>
      <c r="ECQ68" s="22"/>
      <c r="ECR68" s="22"/>
      <c r="ECS68" s="22"/>
      <c r="ECT68" s="22"/>
      <c r="ECU68" s="22"/>
      <c r="ECV68" s="22"/>
      <c r="ECW68" s="22"/>
      <c r="ECX68" s="22"/>
      <c r="ECY68" s="22"/>
      <c r="ECZ68" s="22"/>
      <c r="EDA68" s="22"/>
      <c r="EDB68" s="22"/>
      <c r="EDC68" s="22"/>
      <c r="EDD68" s="22"/>
      <c r="EDE68" s="22"/>
      <c r="EDF68" s="22"/>
      <c r="EDG68" s="22"/>
      <c r="EDH68" s="22"/>
      <c r="EDI68" s="22"/>
      <c r="EDJ68" s="22"/>
      <c r="EDK68" s="22"/>
      <c r="EDL68" s="22"/>
      <c r="EDM68" s="22"/>
      <c r="EDN68" s="22"/>
      <c r="EDO68" s="22"/>
      <c r="EDP68" s="22"/>
      <c r="EDQ68" s="22"/>
      <c r="EDR68" s="22"/>
      <c r="EDS68" s="22"/>
      <c r="EDT68" s="22"/>
      <c r="EDU68" s="22"/>
      <c r="EDV68" s="22"/>
      <c r="EDW68" s="22"/>
      <c r="EDX68" s="22"/>
      <c r="EDY68" s="22"/>
      <c r="EDZ68" s="22"/>
      <c r="EEA68" s="22"/>
      <c r="EEB68" s="22"/>
      <c r="EEC68" s="22"/>
      <c r="EED68" s="22"/>
      <c r="EEE68" s="22"/>
      <c r="EEF68" s="22"/>
      <c r="EEG68" s="22"/>
      <c r="EEH68" s="22"/>
      <c r="EEI68" s="22"/>
      <c r="EEJ68" s="22"/>
      <c r="EEK68" s="22"/>
      <c r="EEL68" s="22"/>
      <c r="EEM68" s="22"/>
      <c r="EEN68" s="22"/>
      <c r="EEO68" s="22"/>
      <c r="EEP68" s="22"/>
      <c r="EEQ68" s="22"/>
      <c r="EER68" s="22"/>
      <c r="EES68" s="22"/>
      <c r="EET68" s="22"/>
      <c r="EEU68" s="22"/>
      <c r="EEV68" s="22"/>
      <c r="EEW68" s="22"/>
      <c r="EEX68" s="22"/>
      <c r="EEY68" s="22"/>
      <c r="EEZ68" s="22"/>
      <c r="EFA68" s="22"/>
      <c r="EFB68" s="22"/>
      <c r="EFC68" s="22"/>
      <c r="EFD68" s="22"/>
      <c r="EFE68" s="22"/>
      <c r="EFF68" s="22"/>
      <c r="EFG68" s="22"/>
      <c r="EFH68" s="22"/>
      <c r="EFI68" s="22"/>
      <c r="EFJ68" s="22"/>
      <c r="EFK68" s="22"/>
      <c r="EFL68" s="22"/>
      <c r="EFM68" s="22"/>
      <c r="EFN68" s="22"/>
      <c r="EFO68" s="22"/>
      <c r="EFP68" s="22"/>
      <c r="EFQ68" s="22"/>
      <c r="EFR68" s="22"/>
      <c r="EFS68" s="22"/>
      <c r="EFT68" s="22"/>
      <c r="EFU68" s="22"/>
      <c r="EFV68" s="22"/>
      <c r="EFW68" s="22"/>
      <c r="EFX68" s="22"/>
      <c r="EFY68" s="22"/>
      <c r="EFZ68" s="22"/>
      <c r="EGA68" s="22"/>
      <c r="EGB68" s="22"/>
      <c r="EGC68" s="22"/>
      <c r="EGD68" s="22"/>
      <c r="EGE68" s="22"/>
      <c r="EGF68" s="22"/>
      <c r="EGG68" s="22"/>
      <c r="EGH68" s="22"/>
      <c r="EGI68" s="22"/>
      <c r="EGJ68" s="22"/>
      <c r="EGK68" s="22"/>
      <c r="EGL68" s="22"/>
      <c r="EGM68" s="22"/>
      <c r="EGN68" s="22"/>
      <c r="EGO68" s="22"/>
      <c r="EGP68" s="22"/>
      <c r="EGQ68" s="22"/>
      <c r="EGR68" s="22"/>
      <c r="EGS68" s="22"/>
      <c r="EGT68" s="22"/>
      <c r="EGU68" s="22"/>
      <c r="EGV68" s="22"/>
      <c r="EGW68" s="22"/>
      <c r="EGX68" s="22"/>
      <c r="EGY68" s="22"/>
      <c r="EGZ68" s="22"/>
      <c r="EHA68" s="22"/>
      <c r="EHB68" s="22"/>
      <c r="EHC68" s="22"/>
      <c r="EHD68" s="22"/>
      <c r="EHE68" s="22"/>
      <c r="EHF68" s="22"/>
      <c r="EHG68" s="22"/>
      <c r="EHH68" s="22"/>
      <c r="EHI68" s="22"/>
      <c r="EHJ68" s="22"/>
      <c r="EHK68" s="22"/>
      <c r="EHL68" s="22"/>
      <c r="EHM68" s="22"/>
      <c r="EHN68" s="22"/>
      <c r="EHO68" s="22"/>
      <c r="EHP68" s="22"/>
      <c r="EHQ68" s="22"/>
      <c r="EHR68" s="22"/>
      <c r="EHS68" s="22"/>
      <c r="EHT68" s="22"/>
      <c r="EHU68" s="22"/>
      <c r="EHV68" s="22"/>
      <c r="EHW68" s="22"/>
      <c r="EHX68" s="22"/>
      <c r="EHY68" s="22"/>
      <c r="EHZ68" s="22"/>
      <c r="EIA68" s="22"/>
      <c r="EIB68" s="22"/>
      <c r="EIC68" s="22"/>
      <c r="EID68" s="22"/>
      <c r="EIE68" s="22"/>
      <c r="EIF68" s="22"/>
      <c r="EIG68" s="22"/>
      <c r="EIH68" s="22"/>
      <c r="EII68" s="22"/>
      <c r="EIJ68" s="22"/>
      <c r="EIK68" s="22"/>
      <c r="EIL68" s="22"/>
      <c r="EIM68" s="22"/>
      <c r="EIN68" s="22"/>
      <c r="EIO68" s="22"/>
      <c r="EIP68" s="22"/>
      <c r="EIQ68" s="22"/>
      <c r="EIR68" s="22"/>
      <c r="EIS68" s="22"/>
      <c r="EIT68" s="22"/>
      <c r="EIU68" s="22"/>
      <c r="EIV68" s="22"/>
      <c r="EIW68" s="22"/>
      <c r="EIX68" s="22"/>
      <c r="EIY68" s="22"/>
      <c r="EIZ68" s="22"/>
      <c r="EJA68" s="22"/>
      <c r="EJB68" s="22"/>
      <c r="EJC68" s="22"/>
      <c r="EJD68" s="22"/>
      <c r="EJE68" s="22"/>
      <c r="EJF68" s="22"/>
      <c r="EJG68" s="22"/>
      <c r="EJH68" s="22"/>
      <c r="EJI68" s="22"/>
      <c r="EJJ68" s="22"/>
      <c r="EJK68" s="22"/>
      <c r="EJL68" s="22"/>
      <c r="EJM68" s="22"/>
      <c r="EJN68" s="22"/>
      <c r="EJO68" s="22"/>
      <c r="EJP68" s="22"/>
      <c r="EJQ68" s="22"/>
      <c r="EJR68" s="22"/>
      <c r="EJS68" s="22"/>
      <c r="EJT68" s="22"/>
      <c r="EJU68" s="22"/>
      <c r="EJV68" s="22"/>
      <c r="EJW68" s="22"/>
      <c r="EJX68" s="22"/>
      <c r="EJY68" s="22"/>
      <c r="EJZ68" s="22"/>
      <c r="EKA68" s="22"/>
      <c r="EKB68" s="22"/>
      <c r="EKC68" s="22"/>
      <c r="EKD68" s="22"/>
      <c r="EKE68" s="22"/>
      <c r="EKF68" s="22"/>
      <c r="EKG68" s="22"/>
      <c r="EKH68" s="22"/>
      <c r="EKI68" s="22"/>
      <c r="EKJ68" s="22"/>
      <c r="EKK68" s="22"/>
      <c r="EKL68" s="22"/>
      <c r="EKM68" s="22"/>
      <c r="EKN68" s="22"/>
      <c r="EKO68" s="22"/>
      <c r="EKP68" s="22"/>
      <c r="EKQ68" s="22"/>
      <c r="EKR68" s="22"/>
      <c r="EKS68" s="22"/>
      <c r="EKT68" s="22"/>
      <c r="EKU68" s="22"/>
      <c r="EKV68" s="22"/>
      <c r="EKW68" s="22"/>
      <c r="EKX68" s="22"/>
      <c r="EKY68" s="22"/>
      <c r="EKZ68" s="22"/>
      <c r="ELA68" s="22"/>
      <c r="ELB68" s="22"/>
      <c r="ELC68" s="22"/>
      <c r="ELD68" s="22"/>
      <c r="ELE68" s="22"/>
      <c r="ELF68" s="22"/>
      <c r="ELG68" s="22"/>
      <c r="ELH68" s="22"/>
      <c r="ELI68" s="22"/>
      <c r="ELJ68" s="22"/>
      <c r="ELK68" s="22"/>
      <c r="ELL68" s="22"/>
      <c r="ELM68" s="22"/>
      <c r="ELN68" s="22"/>
      <c r="ELO68" s="22"/>
      <c r="ELP68" s="22"/>
      <c r="ELQ68" s="22"/>
      <c r="ELR68" s="22"/>
      <c r="ELS68" s="22"/>
      <c r="ELT68" s="22"/>
      <c r="ELU68" s="22"/>
      <c r="ELV68" s="22"/>
      <c r="ELW68" s="22"/>
      <c r="ELX68" s="22"/>
      <c r="ELY68" s="22"/>
      <c r="ELZ68" s="22"/>
      <c r="EMA68" s="22"/>
      <c r="EMB68" s="22"/>
      <c r="EMC68" s="22"/>
      <c r="EMD68" s="22"/>
      <c r="EME68" s="22"/>
      <c r="EMF68" s="22"/>
      <c r="EMG68" s="22"/>
      <c r="EMH68" s="22"/>
      <c r="EMI68" s="22"/>
      <c r="EMJ68" s="22"/>
      <c r="EMK68" s="22"/>
      <c r="EML68" s="22"/>
      <c r="EMM68" s="22"/>
      <c r="EMN68" s="22"/>
      <c r="EMO68" s="22"/>
      <c r="EMP68" s="22"/>
      <c r="EMQ68" s="22"/>
      <c r="EMR68" s="22"/>
      <c r="EMS68" s="22"/>
      <c r="EMT68" s="22"/>
      <c r="EMU68" s="22"/>
      <c r="EMV68" s="22"/>
      <c r="EMW68" s="22"/>
      <c r="EMX68" s="22"/>
      <c r="EMY68" s="22"/>
      <c r="EMZ68" s="22"/>
      <c r="ENA68" s="22"/>
      <c r="ENB68" s="22"/>
      <c r="ENC68" s="22"/>
      <c r="END68" s="22"/>
      <c r="ENE68" s="22"/>
      <c r="ENF68" s="22"/>
      <c r="ENG68" s="22"/>
      <c r="ENH68" s="22"/>
      <c r="ENI68" s="22"/>
      <c r="ENJ68" s="22"/>
      <c r="ENK68" s="22"/>
      <c r="ENL68" s="22"/>
      <c r="ENM68" s="22"/>
      <c r="ENN68" s="22"/>
      <c r="ENO68" s="22"/>
      <c r="ENP68" s="22"/>
      <c r="ENQ68" s="22"/>
      <c r="ENR68" s="22"/>
      <c r="ENS68" s="22"/>
      <c r="ENT68" s="22"/>
      <c r="ENU68" s="22"/>
      <c r="ENV68" s="22"/>
      <c r="ENW68" s="22"/>
      <c r="ENX68" s="22"/>
      <c r="ENY68" s="22"/>
      <c r="ENZ68" s="22"/>
      <c r="EOA68" s="22"/>
      <c r="EOB68" s="22"/>
      <c r="EOC68" s="22"/>
      <c r="EOD68" s="22"/>
      <c r="EOE68" s="22"/>
      <c r="EOF68" s="22"/>
      <c r="EOG68" s="22"/>
      <c r="EOH68" s="22"/>
      <c r="EOI68" s="22"/>
      <c r="EOJ68" s="22"/>
      <c r="EOK68" s="22"/>
      <c r="EOL68" s="22"/>
      <c r="EOM68" s="22"/>
      <c r="EON68" s="22"/>
      <c r="EOO68" s="22"/>
      <c r="EOP68" s="22"/>
      <c r="EOQ68" s="22"/>
      <c r="EOR68" s="22"/>
      <c r="EOS68" s="22"/>
      <c r="EOT68" s="22"/>
      <c r="EOU68" s="22"/>
      <c r="EOV68" s="22"/>
      <c r="EOW68" s="22"/>
      <c r="EOX68" s="22"/>
      <c r="EOY68" s="22"/>
      <c r="EOZ68" s="22"/>
      <c r="EPA68" s="22"/>
      <c r="EPB68" s="22"/>
      <c r="EPC68" s="22"/>
      <c r="EPD68" s="22"/>
      <c r="EPE68" s="22"/>
      <c r="EPF68" s="22"/>
      <c r="EPG68" s="22"/>
      <c r="EPH68" s="22"/>
      <c r="EPI68" s="22"/>
      <c r="EPJ68" s="22"/>
      <c r="EPK68" s="22"/>
      <c r="EPL68" s="22"/>
      <c r="EPM68" s="22"/>
      <c r="EPN68" s="22"/>
      <c r="EPO68" s="22"/>
      <c r="EPP68" s="22"/>
      <c r="EPQ68" s="22"/>
      <c r="EPR68" s="22"/>
      <c r="EPS68" s="22"/>
      <c r="EPT68" s="22"/>
      <c r="EPU68" s="22"/>
      <c r="EPV68" s="22"/>
      <c r="EPW68" s="22"/>
      <c r="EPX68" s="22"/>
      <c r="EPY68" s="22"/>
      <c r="EPZ68" s="22"/>
      <c r="EQA68" s="22"/>
      <c r="EQB68" s="22"/>
      <c r="EQC68" s="22"/>
      <c r="EQD68" s="22"/>
      <c r="EQE68" s="22"/>
      <c r="EQF68" s="22"/>
      <c r="EQG68" s="22"/>
      <c r="EQH68" s="22"/>
      <c r="EQI68" s="22"/>
      <c r="EQJ68" s="22"/>
      <c r="EQK68" s="22"/>
      <c r="EQL68" s="22"/>
      <c r="EQM68" s="22"/>
      <c r="EQN68" s="22"/>
      <c r="EQO68" s="22"/>
      <c r="EQP68" s="22"/>
      <c r="EQQ68" s="22"/>
      <c r="EQR68" s="22"/>
      <c r="EQS68" s="22"/>
      <c r="EQT68" s="22"/>
      <c r="EQU68" s="22"/>
      <c r="EQV68" s="22"/>
      <c r="EQW68" s="22"/>
      <c r="EQX68" s="22"/>
      <c r="EQY68" s="22"/>
      <c r="EQZ68" s="22"/>
      <c r="ERA68" s="22"/>
      <c r="ERB68" s="22"/>
      <c r="ERC68" s="22"/>
      <c r="ERD68" s="22"/>
      <c r="ERE68" s="22"/>
      <c r="ERF68" s="22"/>
      <c r="ERG68" s="22"/>
      <c r="ERH68" s="22"/>
      <c r="ERI68" s="22"/>
      <c r="ERJ68" s="22"/>
      <c r="ERK68" s="22"/>
      <c r="ERL68" s="22"/>
      <c r="ERM68" s="22"/>
      <c r="ERN68" s="22"/>
      <c r="ERO68" s="22"/>
      <c r="ERP68" s="22"/>
      <c r="ERQ68" s="22"/>
      <c r="ERR68" s="22"/>
      <c r="ERS68" s="22"/>
      <c r="ERT68" s="22"/>
      <c r="ERU68" s="22"/>
      <c r="ERV68" s="22"/>
      <c r="ERW68" s="22"/>
      <c r="ERX68" s="22"/>
      <c r="ERY68" s="22"/>
      <c r="ERZ68" s="22"/>
      <c r="ESA68" s="22"/>
      <c r="ESB68" s="22"/>
      <c r="ESC68" s="22"/>
      <c r="ESD68" s="22"/>
      <c r="ESE68" s="22"/>
      <c r="ESF68" s="22"/>
      <c r="ESG68" s="22"/>
      <c r="ESH68" s="22"/>
      <c r="ESI68" s="22"/>
      <c r="ESJ68" s="22"/>
      <c r="ESK68" s="22"/>
      <c r="ESL68" s="22"/>
      <c r="ESM68" s="22"/>
      <c r="ESN68" s="22"/>
      <c r="ESO68" s="22"/>
      <c r="ESP68" s="22"/>
      <c r="ESQ68" s="22"/>
      <c r="ESR68" s="22"/>
      <c r="ESS68" s="22"/>
      <c r="EST68" s="22"/>
      <c r="ESU68" s="22"/>
      <c r="ESV68" s="22"/>
      <c r="ESW68" s="22"/>
      <c r="ESX68" s="22"/>
      <c r="ESY68" s="22"/>
      <c r="ESZ68" s="22"/>
      <c r="ETA68" s="22"/>
      <c r="ETB68" s="22"/>
      <c r="ETC68" s="22"/>
      <c r="ETD68" s="22"/>
      <c r="ETE68" s="22"/>
      <c r="ETF68" s="22"/>
      <c r="ETG68" s="22"/>
      <c r="ETH68" s="22"/>
      <c r="ETI68" s="22"/>
      <c r="ETJ68" s="22"/>
      <c r="ETK68" s="22"/>
      <c r="ETL68" s="22"/>
      <c r="ETM68" s="22"/>
      <c r="ETN68" s="22"/>
      <c r="ETO68" s="22"/>
      <c r="ETP68" s="22"/>
      <c r="ETQ68" s="22"/>
      <c r="ETR68" s="22"/>
      <c r="ETS68" s="22"/>
      <c r="ETT68" s="22"/>
      <c r="ETU68" s="22"/>
      <c r="ETV68" s="22"/>
      <c r="ETW68" s="22"/>
      <c r="ETX68" s="22"/>
      <c r="ETY68" s="22"/>
      <c r="ETZ68" s="22"/>
      <c r="EUA68" s="22"/>
      <c r="EUB68" s="22"/>
      <c r="EUC68" s="22"/>
      <c r="EUD68" s="22"/>
      <c r="EUE68" s="22"/>
      <c r="EUF68" s="22"/>
      <c r="EUG68" s="22"/>
      <c r="EUH68" s="22"/>
      <c r="EUI68" s="22"/>
      <c r="EUJ68" s="22"/>
      <c r="EUK68" s="22"/>
      <c r="EUL68" s="22"/>
      <c r="EUM68" s="22"/>
      <c r="EUN68" s="22"/>
      <c r="EUO68" s="22"/>
      <c r="EUP68" s="22"/>
      <c r="EUQ68" s="22"/>
      <c r="EUR68" s="22"/>
      <c r="EUS68" s="22"/>
      <c r="EUT68" s="22"/>
      <c r="EUU68" s="22"/>
      <c r="EUV68" s="22"/>
      <c r="EUW68" s="22"/>
      <c r="EUX68" s="22"/>
      <c r="EUY68" s="22"/>
      <c r="EUZ68" s="22"/>
      <c r="EVA68" s="22"/>
      <c r="EVB68" s="22"/>
      <c r="EVC68" s="22"/>
      <c r="EVD68" s="22"/>
      <c r="EVE68" s="22"/>
      <c r="EVF68" s="22"/>
      <c r="EVG68" s="22"/>
      <c r="EVH68" s="22"/>
      <c r="EVI68" s="22"/>
      <c r="EVJ68" s="22"/>
      <c r="EVK68" s="22"/>
      <c r="EVL68" s="22"/>
      <c r="EVM68" s="22"/>
      <c r="EVN68" s="22"/>
      <c r="EVO68" s="22"/>
      <c r="EVP68" s="22"/>
      <c r="EVQ68" s="22"/>
      <c r="EVR68" s="22"/>
      <c r="EVS68" s="22"/>
      <c r="EVT68" s="22"/>
      <c r="EVU68" s="22"/>
      <c r="EVV68" s="22"/>
      <c r="EVW68" s="22"/>
      <c r="EVX68" s="22"/>
      <c r="EVY68" s="22"/>
      <c r="EVZ68" s="22"/>
      <c r="EWA68" s="22"/>
      <c r="EWB68" s="22"/>
      <c r="EWC68" s="22"/>
      <c r="EWD68" s="22"/>
      <c r="EWE68" s="22"/>
      <c r="EWF68" s="22"/>
      <c r="EWG68" s="22"/>
      <c r="EWH68" s="22"/>
      <c r="EWI68" s="22"/>
      <c r="EWJ68" s="22"/>
      <c r="EWK68" s="22"/>
      <c r="EWL68" s="22"/>
      <c r="EWM68" s="22"/>
      <c r="EWN68" s="22"/>
      <c r="EWO68" s="22"/>
      <c r="EWP68" s="22"/>
      <c r="EWQ68" s="22"/>
      <c r="EWR68" s="22"/>
      <c r="EWS68" s="22"/>
      <c r="EWT68" s="22"/>
      <c r="EWU68" s="22"/>
      <c r="EWV68" s="22"/>
      <c r="EWW68" s="22"/>
      <c r="EWX68" s="22"/>
      <c r="EWY68" s="22"/>
      <c r="EWZ68" s="22"/>
      <c r="EXA68" s="22"/>
      <c r="EXB68" s="22"/>
      <c r="EXC68" s="22"/>
      <c r="EXD68" s="22"/>
      <c r="EXE68" s="22"/>
      <c r="EXF68" s="22"/>
      <c r="EXG68" s="22"/>
      <c r="EXH68" s="22"/>
      <c r="EXI68" s="22"/>
      <c r="EXJ68" s="22"/>
      <c r="EXK68" s="22"/>
      <c r="EXL68" s="22"/>
      <c r="EXM68" s="22"/>
      <c r="EXN68" s="22"/>
      <c r="EXO68" s="22"/>
      <c r="EXP68" s="22"/>
      <c r="EXQ68" s="22"/>
      <c r="EXR68" s="22"/>
      <c r="EXS68" s="22"/>
      <c r="EXT68" s="22"/>
      <c r="EXU68" s="22"/>
      <c r="EXV68" s="22"/>
      <c r="EXW68" s="22"/>
      <c r="EXX68" s="22"/>
      <c r="EXY68" s="22"/>
      <c r="EXZ68" s="22"/>
      <c r="EYA68" s="22"/>
      <c r="EYB68" s="22"/>
      <c r="EYC68" s="22"/>
      <c r="EYD68" s="22"/>
      <c r="EYE68" s="22"/>
      <c r="EYF68" s="22"/>
      <c r="EYG68" s="22"/>
      <c r="EYH68" s="22"/>
      <c r="EYI68" s="22"/>
      <c r="EYJ68" s="22"/>
      <c r="EYK68" s="22"/>
      <c r="EYL68" s="22"/>
      <c r="EYM68" s="22"/>
      <c r="EYN68" s="22"/>
      <c r="EYO68" s="22"/>
      <c r="EYP68" s="22"/>
      <c r="EYQ68" s="22"/>
      <c r="EYR68" s="22"/>
      <c r="EYS68" s="22"/>
      <c r="EYT68" s="22"/>
      <c r="EYU68" s="22"/>
      <c r="EYV68" s="22"/>
      <c r="EYW68" s="22"/>
      <c r="EYX68" s="22"/>
      <c r="EYY68" s="22"/>
      <c r="EYZ68" s="22"/>
      <c r="EZA68" s="22"/>
      <c r="EZB68" s="22"/>
      <c r="EZC68" s="22"/>
      <c r="EZD68" s="22"/>
      <c r="EZE68" s="22"/>
      <c r="EZF68" s="22"/>
      <c r="EZG68" s="22"/>
      <c r="EZH68" s="22"/>
      <c r="EZI68" s="22"/>
      <c r="EZJ68" s="22"/>
      <c r="EZK68" s="22"/>
      <c r="EZL68" s="22"/>
      <c r="EZM68" s="22"/>
      <c r="EZN68" s="22"/>
      <c r="EZO68" s="22"/>
      <c r="EZP68" s="22"/>
      <c r="EZQ68" s="22"/>
      <c r="EZR68" s="22"/>
      <c r="EZS68" s="22"/>
      <c r="EZT68" s="22"/>
      <c r="EZU68" s="22"/>
      <c r="EZV68" s="22"/>
      <c r="EZW68" s="22"/>
      <c r="EZX68" s="22"/>
      <c r="EZY68" s="22"/>
      <c r="EZZ68" s="22"/>
      <c r="FAA68" s="22"/>
      <c r="FAB68" s="22"/>
      <c r="FAC68" s="22"/>
      <c r="FAD68" s="22"/>
      <c r="FAE68" s="22"/>
      <c r="FAF68" s="22"/>
      <c r="FAG68" s="22"/>
      <c r="FAH68" s="22"/>
      <c r="FAI68" s="22"/>
      <c r="FAJ68" s="22"/>
      <c r="FAK68" s="22"/>
      <c r="FAL68" s="22"/>
      <c r="FAM68" s="22"/>
      <c r="FAN68" s="22"/>
      <c r="FAO68" s="22"/>
      <c r="FAP68" s="22"/>
      <c r="FAQ68" s="22"/>
      <c r="FAR68" s="22"/>
      <c r="FAS68" s="22"/>
      <c r="FAT68" s="22"/>
      <c r="FAU68" s="22"/>
      <c r="FAV68" s="22"/>
      <c r="FAW68" s="22"/>
      <c r="FAX68" s="22"/>
      <c r="FAY68" s="22"/>
      <c r="FAZ68" s="22"/>
      <c r="FBA68" s="22"/>
      <c r="FBB68" s="22"/>
      <c r="FBC68" s="22"/>
      <c r="FBD68" s="22"/>
      <c r="FBE68" s="22"/>
      <c r="FBF68" s="22"/>
      <c r="FBG68" s="22"/>
      <c r="FBH68" s="22"/>
      <c r="FBI68" s="22"/>
      <c r="FBJ68" s="22"/>
      <c r="FBK68" s="22"/>
      <c r="FBL68" s="22"/>
      <c r="FBM68" s="22"/>
      <c r="FBN68" s="22"/>
      <c r="FBO68" s="22"/>
      <c r="FBP68" s="22"/>
      <c r="FBQ68" s="22"/>
      <c r="FBR68" s="22"/>
      <c r="FBS68" s="22"/>
      <c r="FBT68" s="22"/>
      <c r="FBU68" s="22"/>
      <c r="FBV68" s="22"/>
      <c r="FBW68" s="22"/>
      <c r="FBX68" s="22"/>
      <c r="FBY68" s="22"/>
      <c r="FBZ68" s="22"/>
      <c r="FCA68" s="22"/>
      <c r="FCB68" s="22"/>
      <c r="FCC68" s="22"/>
      <c r="FCD68" s="22"/>
      <c r="FCE68" s="22"/>
      <c r="FCF68" s="22"/>
      <c r="FCG68" s="22"/>
      <c r="FCH68" s="22"/>
      <c r="FCI68" s="22"/>
      <c r="FCJ68" s="22"/>
      <c r="FCK68" s="22"/>
      <c r="FCL68" s="22"/>
      <c r="FCM68" s="22"/>
      <c r="FCN68" s="22"/>
      <c r="FCO68" s="22"/>
      <c r="FCP68" s="22"/>
      <c r="FCQ68" s="22"/>
      <c r="FCR68" s="22"/>
      <c r="FCS68" s="22"/>
      <c r="FCT68" s="22"/>
      <c r="FCU68" s="22"/>
      <c r="FCV68" s="22"/>
      <c r="FCW68" s="22"/>
      <c r="FCX68" s="22"/>
      <c r="FCY68" s="22"/>
      <c r="FCZ68" s="22"/>
      <c r="FDA68" s="22"/>
      <c r="FDB68" s="22"/>
      <c r="FDC68" s="22"/>
      <c r="FDD68" s="22"/>
      <c r="FDE68" s="22"/>
      <c r="FDF68" s="22"/>
      <c r="FDG68" s="22"/>
      <c r="FDH68" s="22"/>
      <c r="FDI68" s="22"/>
      <c r="FDJ68" s="22"/>
      <c r="FDK68" s="22"/>
      <c r="FDL68" s="22"/>
      <c r="FDM68" s="22"/>
      <c r="FDN68" s="22"/>
      <c r="FDO68" s="22"/>
      <c r="FDP68" s="22"/>
      <c r="FDQ68" s="22"/>
      <c r="FDR68" s="22"/>
      <c r="FDS68" s="22"/>
      <c r="FDT68" s="22"/>
      <c r="FDU68" s="22"/>
      <c r="FDV68" s="22"/>
      <c r="FDW68" s="22"/>
      <c r="FDX68" s="22"/>
      <c r="FDY68" s="22"/>
      <c r="FDZ68" s="22"/>
      <c r="FEA68" s="22"/>
      <c r="FEB68" s="22"/>
      <c r="FEC68" s="22"/>
      <c r="FED68" s="22"/>
      <c r="FEE68" s="22"/>
      <c r="FEF68" s="22"/>
      <c r="FEG68" s="22"/>
      <c r="FEH68" s="22"/>
      <c r="FEI68" s="22"/>
      <c r="FEJ68" s="22"/>
      <c r="FEK68" s="22"/>
      <c r="FEL68" s="22"/>
      <c r="FEM68" s="22"/>
      <c r="FEN68" s="22"/>
      <c r="FEO68" s="22"/>
      <c r="FEP68" s="22"/>
      <c r="FEQ68" s="22"/>
      <c r="FER68" s="22"/>
      <c r="FES68" s="22"/>
      <c r="FET68" s="22"/>
      <c r="FEU68" s="22"/>
      <c r="FEV68" s="22"/>
      <c r="FEW68" s="22"/>
      <c r="FEX68" s="22"/>
      <c r="FEY68" s="22"/>
      <c r="FEZ68" s="22"/>
      <c r="FFA68" s="22"/>
      <c r="FFB68" s="22"/>
      <c r="FFC68" s="22"/>
      <c r="FFD68" s="22"/>
      <c r="FFE68" s="22"/>
      <c r="FFF68" s="22"/>
      <c r="FFG68" s="22"/>
      <c r="FFH68" s="22"/>
      <c r="FFI68" s="22"/>
      <c r="FFJ68" s="22"/>
      <c r="FFK68" s="22"/>
      <c r="FFL68" s="22"/>
      <c r="FFM68" s="22"/>
      <c r="FFN68" s="22"/>
      <c r="FFO68" s="22"/>
      <c r="FFP68" s="22"/>
      <c r="FFQ68" s="22"/>
      <c r="FFR68" s="22"/>
      <c r="FFS68" s="22"/>
      <c r="FFT68" s="22"/>
      <c r="FFU68" s="22"/>
      <c r="FFV68" s="22"/>
      <c r="FFW68" s="22"/>
      <c r="FFX68" s="22"/>
      <c r="FFY68" s="22"/>
      <c r="FFZ68" s="22"/>
      <c r="FGA68" s="22"/>
      <c r="FGB68" s="22"/>
      <c r="FGC68" s="22"/>
      <c r="FGD68" s="22"/>
      <c r="FGE68" s="22"/>
      <c r="FGF68" s="22"/>
      <c r="FGG68" s="22"/>
      <c r="FGH68" s="22"/>
      <c r="FGI68" s="22"/>
      <c r="FGJ68" s="22"/>
      <c r="FGK68" s="22"/>
      <c r="FGL68" s="22"/>
      <c r="FGM68" s="22"/>
      <c r="FGN68" s="22"/>
      <c r="FGO68" s="22"/>
      <c r="FGP68" s="22"/>
      <c r="FGQ68" s="22"/>
      <c r="FGR68" s="22"/>
      <c r="FGS68" s="22"/>
      <c r="FGT68" s="22"/>
      <c r="FGU68" s="22"/>
      <c r="FGV68" s="22"/>
      <c r="FGW68" s="22"/>
      <c r="FGX68" s="22"/>
      <c r="FGY68" s="22"/>
      <c r="FGZ68" s="22"/>
      <c r="FHA68" s="22"/>
      <c r="FHB68" s="22"/>
      <c r="FHC68" s="22"/>
      <c r="FHD68" s="22"/>
      <c r="FHE68" s="22"/>
      <c r="FHF68" s="22"/>
      <c r="FHG68" s="22"/>
      <c r="FHH68" s="22"/>
      <c r="FHI68" s="22"/>
      <c r="FHJ68" s="22"/>
      <c r="FHK68" s="22"/>
      <c r="FHL68" s="22"/>
      <c r="FHM68" s="22"/>
      <c r="FHN68" s="22"/>
      <c r="FHO68" s="22"/>
      <c r="FHP68" s="22"/>
      <c r="FHQ68" s="22"/>
      <c r="FHR68" s="22"/>
      <c r="FHS68" s="22"/>
      <c r="FHT68" s="22"/>
      <c r="FHU68" s="22"/>
      <c r="FHV68" s="22"/>
      <c r="FHW68" s="22"/>
      <c r="FHX68" s="22"/>
      <c r="FHY68" s="22"/>
      <c r="FHZ68" s="22"/>
      <c r="FIA68" s="22"/>
      <c r="FIB68" s="22"/>
      <c r="FIC68" s="22"/>
      <c r="FID68" s="22"/>
      <c r="FIE68" s="22"/>
      <c r="FIF68" s="22"/>
      <c r="FIG68" s="22"/>
      <c r="FIH68" s="22"/>
      <c r="FII68" s="22"/>
      <c r="FIJ68" s="22"/>
      <c r="FIK68" s="22"/>
      <c r="FIL68" s="22"/>
      <c r="FIM68" s="22"/>
      <c r="FIN68" s="22"/>
      <c r="FIO68" s="22"/>
      <c r="FIP68" s="22"/>
      <c r="FIQ68" s="22"/>
      <c r="FIR68" s="22"/>
      <c r="FIS68" s="22"/>
      <c r="FIT68" s="22"/>
      <c r="FIU68" s="22"/>
      <c r="FIV68" s="22"/>
      <c r="FIW68" s="22"/>
      <c r="FIX68" s="22"/>
      <c r="FIY68" s="22"/>
      <c r="FIZ68" s="22"/>
      <c r="FJA68" s="22"/>
      <c r="FJB68" s="22"/>
      <c r="FJC68" s="22"/>
      <c r="FJD68" s="22"/>
      <c r="FJE68" s="22"/>
      <c r="FJF68" s="22"/>
      <c r="FJG68" s="22"/>
      <c r="FJH68" s="22"/>
      <c r="FJI68" s="22"/>
      <c r="FJJ68" s="22"/>
      <c r="FJK68" s="22"/>
      <c r="FJL68" s="22"/>
      <c r="FJM68" s="22"/>
      <c r="FJN68" s="22"/>
      <c r="FJO68" s="22"/>
      <c r="FJP68" s="22"/>
      <c r="FJQ68" s="22"/>
      <c r="FJR68" s="22"/>
      <c r="FJS68" s="22"/>
      <c r="FJT68" s="22"/>
      <c r="FJU68" s="22"/>
      <c r="FJV68" s="22"/>
      <c r="FJW68" s="22"/>
      <c r="FJX68" s="22"/>
      <c r="FJY68" s="22"/>
      <c r="FJZ68" s="22"/>
      <c r="FKA68" s="22"/>
      <c r="FKB68" s="22"/>
      <c r="FKC68" s="22"/>
      <c r="FKD68" s="22"/>
      <c r="FKE68" s="22"/>
      <c r="FKF68" s="22"/>
      <c r="FKG68" s="22"/>
      <c r="FKH68" s="22"/>
      <c r="FKI68" s="22"/>
      <c r="FKJ68" s="22"/>
      <c r="FKK68" s="22"/>
      <c r="FKL68" s="22"/>
      <c r="FKM68" s="22"/>
      <c r="FKN68" s="22"/>
      <c r="FKO68" s="22"/>
      <c r="FKP68" s="22"/>
      <c r="FKQ68" s="22"/>
      <c r="FKR68" s="22"/>
      <c r="FKS68" s="22"/>
      <c r="FKT68" s="22"/>
      <c r="FKU68" s="22"/>
      <c r="FKV68" s="22"/>
      <c r="FKW68" s="22"/>
      <c r="FKX68" s="22"/>
      <c r="FKY68" s="22"/>
      <c r="FKZ68" s="22"/>
      <c r="FLA68" s="22"/>
      <c r="FLB68" s="22"/>
      <c r="FLC68" s="22"/>
      <c r="FLD68" s="22"/>
      <c r="FLE68" s="22"/>
      <c r="FLF68" s="22"/>
      <c r="FLG68" s="22"/>
      <c r="FLH68" s="22"/>
      <c r="FLI68" s="22"/>
      <c r="FLJ68" s="22"/>
      <c r="FLK68" s="22"/>
      <c r="FLL68" s="22"/>
      <c r="FLM68" s="22"/>
      <c r="FLN68" s="22"/>
      <c r="FLO68" s="22"/>
      <c r="FLP68" s="22"/>
      <c r="FLQ68" s="22"/>
      <c r="FLR68" s="22"/>
      <c r="FLS68" s="22"/>
      <c r="FLT68" s="22"/>
      <c r="FLU68" s="22"/>
      <c r="FLV68" s="22"/>
      <c r="FLW68" s="22"/>
      <c r="FLX68" s="22"/>
      <c r="FLY68" s="22"/>
      <c r="FLZ68" s="22"/>
      <c r="FMA68" s="22"/>
      <c r="FMB68" s="22"/>
      <c r="FMC68" s="22"/>
      <c r="FMD68" s="22"/>
      <c r="FME68" s="22"/>
      <c r="FMF68" s="22"/>
      <c r="FMG68" s="22"/>
      <c r="FMH68" s="22"/>
      <c r="FMI68" s="22"/>
      <c r="FMJ68" s="22"/>
      <c r="FMK68" s="22"/>
      <c r="FML68" s="22"/>
      <c r="FMM68" s="22"/>
      <c r="FMN68" s="22"/>
      <c r="FMO68" s="22"/>
      <c r="FMP68" s="22"/>
      <c r="FMQ68" s="22"/>
      <c r="FMR68" s="22"/>
      <c r="FMS68" s="22"/>
      <c r="FMT68" s="22"/>
      <c r="FMU68" s="22"/>
      <c r="FMV68" s="22"/>
      <c r="FMW68" s="22"/>
      <c r="FMX68" s="22"/>
      <c r="FMY68" s="22"/>
      <c r="FMZ68" s="22"/>
      <c r="FNA68" s="22"/>
      <c r="FNB68" s="22"/>
      <c r="FNC68" s="22"/>
      <c r="FND68" s="22"/>
      <c r="FNE68" s="22"/>
      <c r="FNF68" s="22"/>
      <c r="FNG68" s="22"/>
      <c r="FNH68" s="22"/>
      <c r="FNI68" s="22"/>
      <c r="FNJ68" s="22"/>
      <c r="FNK68" s="22"/>
      <c r="FNL68" s="22"/>
      <c r="FNM68" s="22"/>
      <c r="FNN68" s="22"/>
      <c r="FNO68" s="22"/>
      <c r="FNP68" s="22"/>
      <c r="FNQ68" s="22"/>
      <c r="FNR68" s="22"/>
      <c r="FNS68" s="22"/>
      <c r="FNT68" s="22"/>
      <c r="FNU68" s="22"/>
      <c r="FNV68" s="22"/>
      <c r="FNW68" s="22"/>
      <c r="FNX68" s="22"/>
      <c r="FNY68" s="22"/>
      <c r="FNZ68" s="22"/>
      <c r="FOA68" s="22"/>
      <c r="FOB68" s="22"/>
      <c r="FOC68" s="22"/>
      <c r="FOD68" s="22"/>
      <c r="FOE68" s="22"/>
      <c r="FOF68" s="22"/>
      <c r="FOG68" s="22"/>
      <c r="FOH68" s="22"/>
      <c r="FOI68" s="22"/>
      <c r="FOJ68" s="22"/>
      <c r="FOK68" s="22"/>
      <c r="FOL68" s="22"/>
      <c r="FOM68" s="22"/>
      <c r="FON68" s="22"/>
      <c r="FOO68" s="22"/>
      <c r="FOP68" s="22"/>
      <c r="FOQ68" s="22"/>
      <c r="FOR68" s="22"/>
      <c r="FOS68" s="22"/>
      <c r="FOT68" s="22"/>
      <c r="FOU68" s="22"/>
      <c r="FOV68" s="22"/>
      <c r="FOW68" s="22"/>
      <c r="FOX68" s="22"/>
      <c r="FOY68" s="22"/>
      <c r="FOZ68" s="22"/>
      <c r="FPA68" s="22"/>
      <c r="FPB68" s="22"/>
      <c r="FPC68" s="22"/>
      <c r="FPD68" s="22"/>
      <c r="FPE68" s="22"/>
      <c r="FPF68" s="22"/>
      <c r="FPG68" s="22"/>
      <c r="FPH68" s="22"/>
      <c r="FPI68" s="22"/>
      <c r="FPJ68" s="22"/>
      <c r="FPK68" s="22"/>
      <c r="FPL68" s="22"/>
      <c r="FPM68" s="22"/>
      <c r="FPN68" s="22"/>
      <c r="FPO68" s="22"/>
      <c r="FPP68" s="22"/>
      <c r="FPQ68" s="22"/>
      <c r="FPR68" s="22"/>
      <c r="FPS68" s="22"/>
      <c r="FPT68" s="22"/>
      <c r="FPU68" s="22"/>
      <c r="FPV68" s="22"/>
      <c r="FPW68" s="22"/>
      <c r="FPX68" s="22"/>
      <c r="FPY68" s="22"/>
      <c r="FPZ68" s="22"/>
      <c r="FQA68" s="22"/>
      <c r="FQB68" s="22"/>
      <c r="FQC68" s="22"/>
      <c r="FQD68" s="22"/>
      <c r="FQE68" s="22"/>
      <c r="FQF68" s="22"/>
      <c r="FQG68" s="22"/>
      <c r="FQH68" s="22"/>
      <c r="FQI68" s="22"/>
      <c r="FQJ68" s="22"/>
      <c r="FQK68" s="22"/>
      <c r="FQL68" s="22"/>
      <c r="FQM68" s="22"/>
      <c r="FQN68" s="22"/>
      <c r="FQO68" s="22"/>
      <c r="FQP68" s="22"/>
      <c r="FQQ68" s="22"/>
      <c r="FQR68" s="22"/>
      <c r="FQS68" s="22"/>
      <c r="FQT68" s="22"/>
      <c r="FQU68" s="22"/>
      <c r="FQV68" s="22"/>
      <c r="FQW68" s="22"/>
      <c r="FQX68" s="22"/>
      <c r="FQY68" s="22"/>
      <c r="FQZ68" s="22"/>
      <c r="FRA68" s="22"/>
      <c r="FRB68" s="22"/>
      <c r="FRC68" s="22"/>
      <c r="FRD68" s="22"/>
      <c r="FRE68" s="22"/>
      <c r="FRF68" s="22"/>
      <c r="FRG68" s="22"/>
      <c r="FRH68" s="22"/>
      <c r="FRI68" s="22"/>
      <c r="FRJ68" s="22"/>
      <c r="FRK68" s="22"/>
      <c r="FRL68" s="22"/>
      <c r="FRM68" s="22"/>
      <c r="FRN68" s="22"/>
      <c r="FRO68" s="22"/>
      <c r="FRP68" s="22"/>
      <c r="FRQ68" s="22"/>
      <c r="FRR68" s="22"/>
      <c r="FRS68" s="22"/>
      <c r="FRT68" s="22"/>
      <c r="FRU68" s="22"/>
      <c r="FRV68" s="22"/>
      <c r="FRW68" s="22"/>
      <c r="FRX68" s="22"/>
      <c r="FRY68" s="22"/>
      <c r="FRZ68" s="22"/>
      <c r="FSA68" s="22"/>
      <c r="FSB68" s="22"/>
      <c r="FSC68" s="22"/>
      <c r="FSD68" s="22"/>
      <c r="FSE68" s="22"/>
      <c r="FSF68" s="22"/>
      <c r="FSG68" s="22"/>
      <c r="FSH68" s="22"/>
      <c r="FSI68" s="22"/>
      <c r="FSJ68" s="22"/>
      <c r="FSK68" s="22"/>
      <c r="FSL68" s="22"/>
      <c r="FSM68" s="22"/>
      <c r="FSN68" s="22"/>
      <c r="FSO68" s="22"/>
      <c r="FSP68" s="22"/>
      <c r="FSQ68" s="22"/>
      <c r="FSR68" s="22"/>
      <c r="FSS68" s="22"/>
      <c r="FST68" s="22"/>
      <c r="FSU68" s="22"/>
      <c r="FSV68" s="22"/>
      <c r="FSW68" s="22"/>
      <c r="FSX68" s="22"/>
      <c r="FSY68" s="22"/>
      <c r="FSZ68" s="22"/>
      <c r="FTA68" s="22"/>
      <c r="FTB68" s="22"/>
      <c r="FTC68" s="22"/>
      <c r="FTD68" s="22"/>
      <c r="FTE68" s="22"/>
      <c r="FTF68" s="22"/>
      <c r="FTG68" s="22"/>
      <c r="FTH68" s="22"/>
      <c r="FTI68" s="22"/>
      <c r="FTJ68" s="22"/>
      <c r="FTK68" s="22"/>
      <c r="FTL68" s="22"/>
      <c r="FTM68" s="22"/>
      <c r="FTN68" s="22"/>
      <c r="FTO68" s="22"/>
      <c r="FTP68" s="22"/>
      <c r="FTQ68" s="22"/>
      <c r="FTR68" s="22"/>
      <c r="FTS68" s="22"/>
      <c r="FTT68" s="22"/>
      <c r="FTU68" s="22"/>
      <c r="FTV68" s="22"/>
      <c r="FTW68" s="22"/>
      <c r="FTX68" s="22"/>
      <c r="FTY68" s="22"/>
      <c r="FTZ68" s="22"/>
      <c r="FUA68" s="22"/>
      <c r="FUB68" s="22"/>
      <c r="FUC68" s="22"/>
      <c r="FUD68" s="22"/>
      <c r="FUE68" s="22"/>
      <c r="FUF68" s="22"/>
      <c r="FUG68" s="22"/>
      <c r="FUH68" s="22"/>
      <c r="FUI68" s="22"/>
      <c r="FUJ68" s="22"/>
      <c r="FUK68" s="22"/>
      <c r="FUL68" s="22"/>
      <c r="FUM68" s="22"/>
      <c r="FUN68" s="22"/>
      <c r="FUO68" s="22"/>
      <c r="FUP68" s="22"/>
      <c r="FUQ68" s="22"/>
      <c r="FUR68" s="22"/>
      <c r="FUS68" s="22"/>
      <c r="FUT68" s="22"/>
      <c r="FUU68" s="22"/>
      <c r="FUV68" s="22"/>
      <c r="FUW68" s="22"/>
      <c r="FUX68" s="22"/>
      <c r="FUY68" s="22"/>
      <c r="FUZ68" s="22"/>
      <c r="FVA68" s="22"/>
      <c r="FVB68" s="22"/>
      <c r="FVC68" s="22"/>
      <c r="FVD68" s="22"/>
      <c r="FVE68" s="22"/>
      <c r="FVF68" s="22"/>
      <c r="FVG68" s="22"/>
      <c r="FVH68" s="22"/>
      <c r="FVI68" s="22"/>
      <c r="FVJ68" s="22"/>
      <c r="FVK68" s="22"/>
      <c r="FVL68" s="22"/>
      <c r="FVM68" s="22"/>
      <c r="FVN68" s="22"/>
      <c r="FVO68" s="22"/>
      <c r="FVP68" s="22"/>
      <c r="FVQ68" s="22"/>
      <c r="FVR68" s="22"/>
      <c r="FVS68" s="22"/>
      <c r="FVT68" s="22"/>
      <c r="FVU68" s="22"/>
      <c r="FVV68" s="22"/>
      <c r="FVW68" s="22"/>
      <c r="FVX68" s="22"/>
      <c r="FVY68" s="22"/>
      <c r="FVZ68" s="22"/>
      <c r="FWA68" s="22"/>
      <c r="FWB68" s="22"/>
      <c r="FWC68" s="22"/>
      <c r="FWD68" s="22"/>
      <c r="FWE68" s="22"/>
      <c r="FWF68" s="22"/>
      <c r="FWG68" s="22"/>
      <c r="FWH68" s="22"/>
      <c r="FWI68" s="22"/>
      <c r="FWJ68" s="22"/>
      <c r="FWK68" s="22"/>
      <c r="FWL68" s="22"/>
      <c r="FWM68" s="22"/>
      <c r="FWN68" s="22"/>
      <c r="FWO68" s="22"/>
      <c r="FWP68" s="22"/>
      <c r="FWQ68" s="22"/>
      <c r="FWR68" s="22"/>
      <c r="FWS68" s="22"/>
      <c r="FWT68" s="22"/>
      <c r="FWU68" s="22"/>
      <c r="FWV68" s="22"/>
      <c r="FWW68" s="22"/>
      <c r="FWX68" s="22"/>
      <c r="FWY68" s="22"/>
      <c r="FWZ68" s="22"/>
      <c r="FXA68" s="22"/>
      <c r="FXB68" s="22"/>
      <c r="FXC68" s="22"/>
      <c r="FXD68" s="22"/>
      <c r="FXE68" s="22"/>
      <c r="FXF68" s="22"/>
      <c r="FXG68" s="22"/>
      <c r="FXH68" s="22"/>
      <c r="FXI68" s="22"/>
      <c r="FXJ68" s="22"/>
      <c r="FXK68" s="22"/>
      <c r="FXL68" s="22"/>
      <c r="FXM68" s="22"/>
      <c r="FXN68" s="22"/>
      <c r="FXO68" s="22"/>
      <c r="FXP68" s="22"/>
      <c r="FXQ68" s="22"/>
      <c r="FXR68" s="22"/>
      <c r="FXS68" s="22"/>
      <c r="FXT68" s="22"/>
      <c r="FXU68" s="22"/>
      <c r="FXV68" s="22"/>
      <c r="FXW68" s="22"/>
      <c r="FXX68" s="22"/>
      <c r="FXY68" s="22"/>
      <c r="FXZ68" s="22"/>
      <c r="FYA68" s="22"/>
      <c r="FYB68" s="22"/>
      <c r="FYC68" s="22"/>
      <c r="FYD68" s="22"/>
      <c r="FYE68" s="22"/>
      <c r="FYF68" s="22"/>
      <c r="FYG68" s="22"/>
      <c r="FYH68" s="22"/>
      <c r="FYI68" s="22"/>
      <c r="FYJ68" s="22"/>
      <c r="FYK68" s="22"/>
      <c r="FYL68" s="22"/>
      <c r="FYM68" s="22"/>
      <c r="FYN68" s="22"/>
      <c r="FYO68" s="22"/>
      <c r="FYP68" s="22"/>
      <c r="FYQ68" s="22"/>
      <c r="FYR68" s="22"/>
      <c r="FYS68" s="22"/>
      <c r="FYT68" s="22"/>
      <c r="FYU68" s="22"/>
      <c r="FYV68" s="22"/>
      <c r="FYW68" s="22"/>
      <c r="FYX68" s="22"/>
      <c r="FYY68" s="22"/>
      <c r="FYZ68" s="22"/>
      <c r="FZA68" s="22"/>
      <c r="FZB68" s="22"/>
      <c r="FZC68" s="22"/>
      <c r="FZD68" s="22"/>
      <c r="FZE68" s="22"/>
      <c r="FZF68" s="22"/>
      <c r="FZG68" s="22"/>
      <c r="FZH68" s="22"/>
      <c r="FZI68" s="22"/>
      <c r="FZJ68" s="22"/>
      <c r="FZK68" s="22"/>
      <c r="FZL68" s="22"/>
      <c r="FZM68" s="22"/>
      <c r="FZN68" s="22"/>
      <c r="FZO68" s="22"/>
      <c r="FZP68" s="22"/>
      <c r="FZQ68" s="22"/>
      <c r="FZR68" s="22"/>
      <c r="FZS68" s="22"/>
      <c r="FZT68" s="22"/>
      <c r="FZU68" s="22"/>
      <c r="FZV68" s="22"/>
      <c r="FZW68" s="22"/>
      <c r="FZX68" s="22"/>
      <c r="FZY68" s="22"/>
      <c r="FZZ68" s="22"/>
      <c r="GAA68" s="22"/>
      <c r="GAB68" s="22"/>
      <c r="GAC68" s="22"/>
      <c r="GAD68" s="22"/>
      <c r="GAE68" s="22"/>
      <c r="GAF68" s="22"/>
      <c r="GAG68" s="22"/>
      <c r="GAH68" s="22"/>
      <c r="GAI68" s="22"/>
      <c r="GAJ68" s="22"/>
      <c r="GAK68" s="22"/>
      <c r="GAL68" s="22"/>
      <c r="GAM68" s="22"/>
      <c r="GAN68" s="22"/>
      <c r="GAO68" s="22"/>
      <c r="GAP68" s="22"/>
      <c r="GAQ68" s="22"/>
      <c r="GAR68" s="22"/>
      <c r="GAS68" s="22"/>
      <c r="GAT68" s="22"/>
      <c r="GAU68" s="22"/>
      <c r="GAV68" s="22"/>
      <c r="GAW68" s="22"/>
      <c r="GAX68" s="22"/>
      <c r="GAY68" s="22"/>
      <c r="GAZ68" s="22"/>
      <c r="GBA68" s="22"/>
      <c r="GBB68" s="22"/>
      <c r="GBC68" s="22"/>
      <c r="GBD68" s="22"/>
      <c r="GBE68" s="22"/>
      <c r="GBF68" s="22"/>
      <c r="GBG68" s="22"/>
      <c r="GBH68" s="22"/>
      <c r="GBI68" s="22"/>
      <c r="GBJ68" s="22"/>
      <c r="GBK68" s="22"/>
      <c r="GBL68" s="22"/>
      <c r="GBM68" s="22"/>
      <c r="GBN68" s="22"/>
      <c r="GBO68" s="22"/>
      <c r="GBP68" s="22"/>
      <c r="GBQ68" s="22"/>
      <c r="GBR68" s="22"/>
      <c r="GBS68" s="22"/>
      <c r="GBT68" s="22"/>
      <c r="GBU68" s="22"/>
      <c r="GBV68" s="22"/>
      <c r="GBW68" s="22"/>
      <c r="GBX68" s="22"/>
      <c r="GBY68" s="22"/>
      <c r="GBZ68" s="22"/>
      <c r="GCA68" s="22"/>
      <c r="GCB68" s="22"/>
      <c r="GCC68" s="22"/>
      <c r="GCD68" s="22"/>
      <c r="GCE68" s="22"/>
      <c r="GCF68" s="22"/>
      <c r="GCG68" s="22"/>
      <c r="GCH68" s="22"/>
      <c r="GCI68" s="22"/>
      <c r="GCJ68" s="22"/>
      <c r="GCK68" s="22"/>
      <c r="GCL68" s="22"/>
      <c r="GCM68" s="22"/>
      <c r="GCN68" s="22"/>
      <c r="GCO68" s="22"/>
      <c r="GCP68" s="22"/>
      <c r="GCQ68" s="22"/>
      <c r="GCR68" s="22"/>
      <c r="GCS68" s="22"/>
      <c r="GCT68" s="22"/>
      <c r="GCU68" s="22"/>
      <c r="GCV68" s="22"/>
      <c r="GCW68" s="22"/>
      <c r="GCX68" s="22"/>
      <c r="GCY68" s="22"/>
      <c r="GCZ68" s="22"/>
      <c r="GDA68" s="22"/>
      <c r="GDB68" s="22"/>
      <c r="GDC68" s="22"/>
      <c r="GDD68" s="22"/>
      <c r="GDE68" s="22"/>
      <c r="GDF68" s="22"/>
      <c r="GDG68" s="22"/>
      <c r="GDH68" s="22"/>
      <c r="GDI68" s="22"/>
      <c r="GDJ68" s="22"/>
      <c r="GDK68" s="22"/>
      <c r="GDL68" s="22"/>
      <c r="GDM68" s="22"/>
      <c r="GDN68" s="22"/>
      <c r="GDO68" s="22"/>
      <c r="GDP68" s="22"/>
      <c r="GDQ68" s="22"/>
      <c r="GDR68" s="22"/>
      <c r="GDS68" s="22"/>
      <c r="GDT68" s="22"/>
      <c r="GDU68" s="22"/>
      <c r="GDV68" s="22"/>
      <c r="GDW68" s="22"/>
      <c r="GDX68" s="22"/>
      <c r="GDY68" s="22"/>
      <c r="GDZ68" s="22"/>
      <c r="GEA68" s="22"/>
      <c r="GEB68" s="22"/>
      <c r="GEC68" s="22"/>
      <c r="GED68" s="22"/>
      <c r="GEE68" s="22"/>
      <c r="GEF68" s="22"/>
      <c r="GEG68" s="22"/>
      <c r="GEH68" s="22"/>
      <c r="GEI68" s="22"/>
      <c r="GEJ68" s="22"/>
      <c r="GEK68" s="22"/>
      <c r="GEL68" s="22"/>
      <c r="GEM68" s="22"/>
      <c r="GEN68" s="22"/>
      <c r="GEO68" s="22"/>
      <c r="GEP68" s="22"/>
      <c r="GEQ68" s="22"/>
      <c r="GER68" s="22"/>
      <c r="GES68" s="22"/>
      <c r="GET68" s="22"/>
      <c r="GEU68" s="22"/>
      <c r="GEV68" s="22"/>
      <c r="GEW68" s="22"/>
      <c r="GEX68" s="22"/>
      <c r="GEY68" s="22"/>
      <c r="GEZ68" s="22"/>
      <c r="GFA68" s="22"/>
      <c r="GFB68" s="22"/>
      <c r="GFC68" s="22"/>
      <c r="GFD68" s="22"/>
      <c r="GFE68" s="22"/>
      <c r="GFF68" s="22"/>
      <c r="GFG68" s="22"/>
      <c r="GFH68" s="22"/>
      <c r="GFI68" s="22"/>
      <c r="GFJ68" s="22"/>
      <c r="GFK68" s="22"/>
      <c r="GFL68" s="22"/>
      <c r="GFM68" s="22"/>
      <c r="GFN68" s="22"/>
      <c r="GFO68" s="22"/>
      <c r="GFP68" s="22"/>
      <c r="GFQ68" s="22"/>
      <c r="GFR68" s="22"/>
      <c r="GFS68" s="22"/>
      <c r="GFT68" s="22"/>
      <c r="GFU68" s="22"/>
      <c r="GFV68" s="22"/>
      <c r="GFW68" s="22"/>
      <c r="GFX68" s="22"/>
      <c r="GFY68" s="22"/>
      <c r="GFZ68" s="22"/>
      <c r="GGA68" s="22"/>
      <c r="GGB68" s="22"/>
      <c r="GGC68" s="22"/>
      <c r="GGD68" s="22"/>
      <c r="GGE68" s="22"/>
      <c r="GGF68" s="22"/>
      <c r="GGG68" s="22"/>
      <c r="GGH68" s="22"/>
      <c r="GGI68" s="22"/>
      <c r="GGJ68" s="22"/>
      <c r="GGK68" s="22"/>
      <c r="GGL68" s="22"/>
      <c r="GGM68" s="22"/>
      <c r="GGN68" s="22"/>
      <c r="GGO68" s="22"/>
      <c r="GGP68" s="22"/>
      <c r="GGQ68" s="22"/>
      <c r="GGR68" s="22"/>
      <c r="GGS68" s="22"/>
      <c r="GGT68" s="22"/>
      <c r="GGU68" s="22"/>
      <c r="GGV68" s="22"/>
      <c r="GGW68" s="22"/>
      <c r="GGX68" s="22"/>
      <c r="GGY68" s="22"/>
      <c r="GGZ68" s="22"/>
      <c r="GHA68" s="22"/>
      <c r="GHB68" s="22"/>
      <c r="GHC68" s="22"/>
      <c r="GHD68" s="22"/>
      <c r="GHE68" s="22"/>
      <c r="GHF68" s="22"/>
      <c r="GHG68" s="22"/>
      <c r="GHH68" s="22"/>
      <c r="GHI68" s="22"/>
      <c r="GHJ68" s="22"/>
      <c r="GHK68" s="22"/>
      <c r="GHL68" s="22"/>
      <c r="GHM68" s="22"/>
      <c r="GHN68" s="22"/>
      <c r="GHO68" s="22"/>
      <c r="GHP68" s="22"/>
      <c r="GHQ68" s="22"/>
      <c r="GHR68" s="22"/>
      <c r="GHS68" s="22"/>
      <c r="GHT68" s="22"/>
      <c r="GHU68" s="22"/>
      <c r="GHV68" s="22"/>
      <c r="GHW68" s="22"/>
      <c r="GHX68" s="22"/>
      <c r="GHY68" s="22"/>
      <c r="GHZ68" s="22"/>
      <c r="GIA68" s="22"/>
      <c r="GIB68" s="22"/>
      <c r="GIC68" s="22"/>
      <c r="GID68" s="22"/>
      <c r="GIE68" s="22"/>
      <c r="GIF68" s="22"/>
      <c r="GIG68" s="22"/>
      <c r="GIH68" s="22"/>
      <c r="GII68" s="22"/>
      <c r="GIJ68" s="22"/>
      <c r="GIK68" s="22"/>
      <c r="GIL68" s="22"/>
      <c r="GIM68" s="22"/>
      <c r="GIN68" s="22"/>
      <c r="GIO68" s="22"/>
      <c r="GIP68" s="22"/>
      <c r="GIQ68" s="22"/>
      <c r="GIR68" s="22"/>
      <c r="GIS68" s="22"/>
      <c r="GIT68" s="22"/>
      <c r="GIU68" s="22"/>
      <c r="GIV68" s="22"/>
      <c r="GIW68" s="22"/>
      <c r="GIX68" s="22"/>
      <c r="GIY68" s="22"/>
      <c r="GIZ68" s="22"/>
      <c r="GJA68" s="22"/>
      <c r="GJB68" s="22"/>
      <c r="GJC68" s="22"/>
      <c r="GJD68" s="22"/>
      <c r="GJE68" s="22"/>
      <c r="GJF68" s="22"/>
      <c r="GJG68" s="22"/>
      <c r="GJH68" s="22"/>
      <c r="GJI68" s="22"/>
      <c r="GJJ68" s="22"/>
      <c r="GJK68" s="22"/>
      <c r="GJL68" s="22"/>
      <c r="GJM68" s="22"/>
      <c r="GJN68" s="22"/>
      <c r="GJO68" s="22"/>
      <c r="GJP68" s="22"/>
      <c r="GJQ68" s="22"/>
      <c r="GJR68" s="22"/>
      <c r="GJS68" s="22"/>
      <c r="GJT68" s="22"/>
      <c r="GJU68" s="22"/>
      <c r="GJV68" s="22"/>
      <c r="GJW68" s="22"/>
      <c r="GJX68" s="22"/>
      <c r="GJY68" s="22"/>
      <c r="GJZ68" s="22"/>
      <c r="GKA68" s="22"/>
      <c r="GKB68" s="22"/>
      <c r="GKC68" s="22"/>
      <c r="GKD68" s="22"/>
      <c r="GKE68" s="22"/>
      <c r="GKF68" s="22"/>
      <c r="GKG68" s="22"/>
      <c r="GKH68" s="22"/>
      <c r="GKI68" s="22"/>
      <c r="GKJ68" s="22"/>
      <c r="GKK68" s="22"/>
      <c r="GKL68" s="22"/>
      <c r="GKM68" s="22"/>
      <c r="GKN68" s="22"/>
      <c r="GKO68" s="22"/>
      <c r="GKP68" s="22"/>
      <c r="GKQ68" s="22"/>
      <c r="GKR68" s="22"/>
      <c r="GKS68" s="22"/>
      <c r="GKT68" s="22"/>
      <c r="GKU68" s="22"/>
      <c r="GKV68" s="22"/>
      <c r="GKW68" s="22"/>
      <c r="GKX68" s="22"/>
      <c r="GKY68" s="22"/>
      <c r="GKZ68" s="22"/>
      <c r="GLA68" s="22"/>
      <c r="GLB68" s="22"/>
      <c r="GLC68" s="22"/>
      <c r="GLD68" s="22"/>
      <c r="GLE68" s="22"/>
      <c r="GLF68" s="22"/>
      <c r="GLG68" s="22"/>
      <c r="GLH68" s="22"/>
      <c r="GLI68" s="22"/>
      <c r="GLJ68" s="22"/>
      <c r="GLK68" s="22"/>
      <c r="GLL68" s="22"/>
      <c r="GLM68" s="22"/>
      <c r="GLN68" s="22"/>
      <c r="GLO68" s="22"/>
      <c r="GLP68" s="22"/>
      <c r="GLQ68" s="22"/>
      <c r="GLR68" s="22"/>
      <c r="GLS68" s="22"/>
      <c r="GLT68" s="22"/>
      <c r="GLU68" s="22"/>
      <c r="GLV68" s="22"/>
      <c r="GLW68" s="22"/>
      <c r="GLX68" s="22"/>
      <c r="GLY68" s="22"/>
      <c r="GLZ68" s="22"/>
      <c r="GMA68" s="22"/>
      <c r="GMB68" s="22"/>
      <c r="GMC68" s="22"/>
      <c r="GMD68" s="22"/>
      <c r="GME68" s="22"/>
      <c r="GMF68" s="22"/>
      <c r="GMG68" s="22"/>
      <c r="GMH68" s="22"/>
      <c r="GMI68" s="22"/>
      <c r="GMJ68" s="22"/>
      <c r="GMK68" s="22"/>
      <c r="GML68" s="22"/>
      <c r="GMM68" s="22"/>
      <c r="GMN68" s="22"/>
      <c r="GMO68" s="22"/>
      <c r="GMP68" s="22"/>
      <c r="GMQ68" s="22"/>
      <c r="GMR68" s="22"/>
      <c r="GMS68" s="22"/>
      <c r="GMT68" s="22"/>
      <c r="GMU68" s="22"/>
      <c r="GMV68" s="22"/>
      <c r="GMW68" s="22"/>
      <c r="GMX68" s="22"/>
      <c r="GMY68" s="22"/>
      <c r="GMZ68" s="22"/>
      <c r="GNA68" s="22"/>
      <c r="GNB68" s="22"/>
      <c r="GNC68" s="22"/>
      <c r="GND68" s="22"/>
      <c r="GNE68" s="22"/>
      <c r="GNF68" s="22"/>
      <c r="GNG68" s="22"/>
      <c r="GNH68" s="22"/>
      <c r="GNI68" s="22"/>
      <c r="GNJ68" s="22"/>
      <c r="GNK68" s="22"/>
      <c r="GNL68" s="22"/>
      <c r="GNM68" s="22"/>
      <c r="GNN68" s="22"/>
      <c r="GNO68" s="22"/>
      <c r="GNP68" s="22"/>
      <c r="GNQ68" s="22"/>
      <c r="GNR68" s="22"/>
      <c r="GNS68" s="22"/>
      <c r="GNT68" s="22"/>
      <c r="GNU68" s="22"/>
      <c r="GNV68" s="22"/>
      <c r="GNW68" s="22"/>
      <c r="GNX68" s="22"/>
      <c r="GNY68" s="22"/>
      <c r="GNZ68" s="22"/>
      <c r="GOA68" s="22"/>
      <c r="GOB68" s="22"/>
      <c r="GOC68" s="22"/>
      <c r="GOD68" s="22"/>
      <c r="GOE68" s="22"/>
      <c r="GOF68" s="22"/>
      <c r="GOG68" s="22"/>
      <c r="GOH68" s="22"/>
      <c r="GOI68" s="22"/>
      <c r="GOJ68" s="22"/>
      <c r="GOK68" s="22"/>
      <c r="GOL68" s="22"/>
      <c r="GOM68" s="22"/>
      <c r="GON68" s="22"/>
      <c r="GOO68" s="22"/>
      <c r="GOP68" s="22"/>
      <c r="GOQ68" s="22"/>
      <c r="GOR68" s="22"/>
      <c r="GOS68" s="22"/>
      <c r="GOT68" s="22"/>
      <c r="GOU68" s="22"/>
      <c r="GOV68" s="22"/>
      <c r="GOW68" s="22"/>
      <c r="GOX68" s="22"/>
      <c r="GOY68" s="22"/>
      <c r="GOZ68" s="22"/>
      <c r="GPA68" s="22"/>
      <c r="GPB68" s="22"/>
      <c r="GPC68" s="22"/>
      <c r="GPD68" s="22"/>
      <c r="GPE68" s="22"/>
      <c r="GPF68" s="22"/>
      <c r="GPG68" s="22"/>
      <c r="GPH68" s="22"/>
      <c r="GPI68" s="22"/>
      <c r="GPJ68" s="22"/>
      <c r="GPK68" s="22"/>
      <c r="GPL68" s="22"/>
      <c r="GPM68" s="22"/>
      <c r="GPN68" s="22"/>
      <c r="GPO68" s="22"/>
      <c r="GPP68" s="22"/>
      <c r="GPQ68" s="22"/>
      <c r="GPR68" s="22"/>
      <c r="GPS68" s="22"/>
      <c r="GPT68" s="22"/>
      <c r="GPU68" s="22"/>
      <c r="GPV68" s="22"/>
      <c r="GPW68" s="22"/>
      <c r="GPX68" s="22"/>
      <c r="GPY68" s="22"/>
      <c r="GPZ68" s="22"/>
      <c r="GQA68" s="22"/>
      <c r="GQB68" s="22"/>
      <c r="GQC68" s="22"/>
      <c r="GQD68" s="22"/>
      <c r="GQE68" s="22"/>
      <c r="GQF68" s="22"/>
      <c r="GQG68" s="22"/>
      <c r="GQH68" s="22"/>
      <c r="GQI68" s="22"/>
      <c r="GQJ68" s="22"/>
      <c r="GQK68" s="22"/>
      <c r="GQL68" s="22"/>
      <c r="GQM68" s="22"/>
      <c r="GQN68" s="22"/>
      <c r="GQO68" s="22"/>
      <c r="GQP68" s="22"/>
      <c r="GQQ68" s="22"/>
      <c r="GQR68" s="22"/>
      <c r="GQS68" s="22"/>
      <c r="GQT68" s="22"/>
      <c r="GQU68" s="22"/>
      <c r="GQV68" s="22"/>
      <c r="GQW68" s="22"/>
      <c r="GQX68" s="22"/>
      <c r="GQY68" s="22"/>
      <c r="GQZ68" s="22"/>
      <c r="GRA68" s="22"/>
      <c r="GRB68" s="22"/>
      <c r="GRC68" s="22"/>
      <c r="GRD68" s="22"/>
      <c r="GRE68" s="22"/>
      <c r="GRF68" s="22"/>
      <c r="GRG68" s="22"/>
      <c r="GRH68" s="22"/>
      <c r="GRI68" s="22"/>
      <c r="GRJ68" s="22"/>
      <c r="GRK68" s="22"/>
      <c r="GRL68" s="22"/>
      <c r="GRM68" s="22"/>
      <c r="GRN68" s="22"/>
      <c r="GRO68" s="22"/>
      <c r="GRP68" s="22"/>
      <c r="GRQ68" s="22"/>
      <c r="GRR68" s="22"/>
      <c r="GRS68" s="22"/>
      <c r="GRT68" s="22"/>
      <c r="GRU68" s="22"/>
      <c r="GRV68" s="22"/>
      <c r="GRW68" s="22"/>
      <c r="GRX68" s="22"/>
      <c r="GRY68" s="22"/>
      <c r="GRZ68" s="22"/>
      <c r="GSA68" s="22"/>
      <c r="GSB68" s="22"/>
      <c r="GSC68" s="22"/>
      <c r="GSD68" s="22"/>
      <c r="GSE68" s="22"/>
      <c r="GSF68" s="22"/>
      <c r="GSG68" s="22"/>
      <c r="GSH68" s="22"/>
      <c r="GSI68" s="22"/>
      <c r="GSJ68" s="22"/>
      <c r="GSK68" s="22"/>
      <c r="GSL68" s="22"/>
      <c r="GSM68" s="22"/>
      <c r="GSN68" s="22"/>
      <c r="GSO68" s="22"/>
      <c r="GSP68" s="22"/>
      <c r="GSQ68" s="22"/>
      <c r="GSR68" s="22"/>
      <c r="GSS68" s="22"/>
      <c r="GST68" s="22"/>
      <c r="GSU68" s="22"/>
      <c r="GSV68" s="22"/>
      <c r="GSW68" s="22"/>
      <c r="GSX68" s="22"/>
      <c r="GSY68" s="22"/>
      <c r="GSZ68" s="22"/>
      <c r="GTA68" s="22"/>
      <c r="GTB68" s="22"/>
      <c r="GTC68" s="22"/>
      <c r="GTD68" s="22"/>
      <c r="GTE68" s="22"/>
      <c r="GTF68" s="22"/>
      <c r="GTG68" s="22"/>
      <c r="GTH68" s="22"/>
      <c r="GTI68" s="22"/>
      <c r="GTJ68" s="22"/>
      <c r="GTK68" s="22"/>
      <c r="GTL68" s="22"/>
      <c r="GTM68" s="22"/>
      <c r="GTN68" s="22"/>
      <c r="GTO68" s="22"/>
      <c r="GTP68" s="22"/>
      <c r="GTQ68" s="22"/>
      <c r="GTR68" s="22"/>
      <c r="GTS68" s="22"/>
      <c r="GTT68" s="22"/>
      <c r="GTU68" s="22"/>
      <c r="GTV68" s="22"/>
      <c r="GTW68" s="22"/>
      <c r="GTX68" s="22"/>
      <c r="GTY68" s="22"/>
      <c r="GTZ68" s="22"/>
      <c r="GUA68" s="22"/>
      <c r="GUB68" s="22"/>
      <c r="GUC68" s="22"/>
      <c r="GUD68" s="22"/>
      <c r="GUE68" s="22"/>
      <c r="GUF68" s="22"/>
      <c r="GUG68" s="22"/>
      <c r="GUH68" s="22"/>
      <c r="GUI68" s="22"/>
      <c r="GUJ68" s="22"/>
      <c r="GUK68" s="22"/>
      <c r="GUL68" s="22"/>
      <c r="GUM68" s="22"/>
      <c r="GUN68" s="22"/>
      <c r="GUO68" s="22"/>
      <c r="GUP68" s="22"/>
      <c r="GUQ68" s="22"/>
      <c r="GUR68" s="22"/>
      <c r="GUS68" s="22"/>
      <c r="GUT68" s="22"/>
      <c r="GUU68" s="22"/>
      <c r="GUV68" s="22"/>
      <c r="GUW68" s="22"/>
      <c r="GUX68" s="22"/>
      <c r="GUY68" s="22"/>
      <c r="GUZ68" s="22"/>
      <c r="GVA68" s="22"/>
      <c r="GVB68" s="22"/>
      <c r="GVC68" s="22"/>
      <c r="GVD68" s="22"/>
      <c r="GVE68" s="22"/>
      <c r="GVF68" s="22"/>
      <c r="GVG68" s="22"/>
      <c r="GVH68" s="22"/>
      <c r="GVI68" s="22"/>
      <c r="GVJ68" s="22"/>
      <c r="GVK68" s="22"/>
      <c r="GVL68" s="22"/>
      <c r="GVM68" s="22"/>
      <c r="GVN68" s="22"/>
      <c r="GVO68" s="22"/>
      <c r="GVP68" s="22"/>
      <c r="GVQ68" s="22"/>
      <c r="GVR68" s="22"/>
      <c r="GVS68" s="22"/>
      <c r="GVT68" s="22"/>
      <c r="GVU68" s="22"/>
      <c r="GVV68" s="22"/>
      <c r="GVW68" s="22"/>
      <c r="GVX68" s="22"/>
      <c r="GVY68" s="22"/>
      <c r="GVZ68" s="22"/>
      <c r="GWA68" s="22"/>
      <c r="GWB68" s="22"/>
      <c r="GWC68" s="22"/>
      <c r="GWD68" s="22"/>
      <c r="GWE68" s="22"/>
      <c r="GWF68" s="22"/>
      <c r="GWG68" s="22"/>
      <c r="GWH68" s="22"/>
      <c r="GWI68" s="22"/>
      <c r="GWJ68" s="22"/>
      <c r="GWK68" s="22"/>
      <c r="GWL68" s="22"/>
      <c r="GWM68" s="22"/>
      <c r="GWN68" s="22"/>
      <c r="GWO68" s="22"/>
      <c r="GWP68" s="22"/>
      <c r="GWQ68" s="22"/>
      <c r="GWR68" s="22"/>
      <c r="GWS68" s="22"/>
      <c r="GWT68" s="22"/>
      <c r="GWU68" s="22"/>
      <c r="GWV68" s="22"/>
      <c r="GWW68" s="22"/>
      <c r="GWX68" s="22"/>
      <c r="GWY68" s="22"/>
      <c r="GWZ68" s="22"/>
      <c r="GXA68" s="22"/>
      <c r="GXB68" s="22"/>
      <c r="GXC68" s="22"/>
      <c r="GXD68" s="22"/>
      <c r="GXE68" s="22"/>
      <c r="GXF68" s="22"/>
      <c r="GXG68" s="22"/>
      <c r="GXH68" s="22"/>
      <c r="GXI68" s="22"/>
      <c r="GXJ68" s="22"/>
      <c r="GXK68" s="22"/>
      <c r="GXL68" s="22"/>
      <c r="GXM68" s="22"/>
      <c r="GXN68" s="22"/>
      <c r="GXO68" s="22"/>
      <c r="GXP68" s="22"/>
      <c r="GXQ68" s="22"/>
      <c r="GXR68" s="22"/>
      <c r="GXS68" s="22"/>
      <c r="GXT68" s="22"/>
      <c r="GXU68" s="22"/>
      <c r="GXV68" s="22"/>
      <c r="GXW68" s="22"/>
      <c r="GXX68" s="22"/>
      <c r="GXY68" s="22"/>
      <c r="GXZ68" s="22"/>
      <c r="GYA68" s="22"/>
      <c r="GYB68" s="22"/>
      <c r="GYC68" s="22"/>
      <c r="GYD68" s="22"/>
      <c r="GYE68" s="22"/>
      <c r="GYF68" s="22"/>
      <c r="GYG68" s="22"/>
      <c r="GYH68" s="22"/>
      <c r="GYI68" s="22"/>
      <c r="GYJ68" s="22"/>
      <c r="GYK68" s="22"/>
      <c r="GYL68" s="22"/>
      <c r="GYM68" s="22"/>
      <c r="GYN68" s="22"/>
      <c r="GYO68" s="22"/>
      <c r="GYP68" s="22"/>
      <c r="GYQ68" s="22"/>
      <c r="GYR68" s="22"/>
      <c r="GYS68" s="22"/>
      <c r="GYT68" s="22"/>
      <c r="GYU68" s="22"/>
      <c r="GYV68" s="22"/>
      <c r="GYW68" s="22"/>
      <c r="GYX68" s="22"/>
      <c r="GYY68" s="22"/>
      <c r="GYZ68" s="22"/>
      <c r="GZA68" s="22"/>
      <c r="GZB68" s="22"/>
      <c r="GZC68" s="22"/>
      <c r="GZD68" s="22"/>
      <c r="GZE68" s="22"/>
      <c r="GZF68" s="22"/>
      <c r="GZG68" s="22"/>
      <c r="GZH68" s="22"/>
      <c r="GZI68" s="22"/>
      <c r="GZJ68" s="22"/>
      <c r="GZK68" s="22"/>
      <c r="GZL68" s="22"/>
      <c r="GZM68" s="22"/>
      <c r="GZN68" s="22"/>
      <c r="GZO68" s="22"/>
      <c r="GZP68" s="22"/>
      <c r="GZQ68" s="22"/>
      <c r="GZR68" s="22"/>
      <c r="GZS68" s="22"/>
      <c r="GZT68" s="22"/>
      <c r="GZU68" s="22"/>
      <c r="GZV68" s="22"/>
      <c r="GZW68" s="22"/>
      <c r="GZX68" s="22"/>
      <c r="GZY68" s="22"/>
      <c r="GZZ68" s="22"/>
      <c r="HAA68" s="22"/>
      <c r="HAB68" s="22"/>
      <c r="HAC68" s="22"/>
      <c r="HAD68" s="22"/>
      <c r="HAE68" s="22"/>
      <c r="HAF68" s="22"/>
      <c r="HAG68" s="22"/>
      <c r="HAH68" s="22"/>
      <c r="HAI68" s="22"/>
      <c r="HAJ68" s="22"/>
      <c r="HAK68" s="22"/>
      <c r="HAL68" s="22"/>
      <c r="HAM68" s="22"/>
      <c r="HAN68" s="22"/>
      <c r="HAO68" s="22"/>
      <c r="HAP68" s="22"/>
      <c r="HAQ68" s="22"/>
      <c r="HAR68" s="22"/>
      <c r="HAS68" s="22"/>
      <c r="HAT68" s="22"/>
      <c r="HAU68" s="22"/>
      <c r="HAV68" s="22"/>
      <c r="HAW68" s="22"/>
      <c r="HAX68" s="22"/>
      <c r="HAY68" s="22"/>
      <c r="HAZ68" s="22"/>
      <c r="HBA68" s="22"/>
      <c r="HBB68" s="22"/>
      <c r="HBC68" s="22"/>
      <c r="HBD68" s="22"/>
      <c r="HBE68" s="22"/>
      <c r="HBF68" s="22"/>
      <c r="HBG68" s="22"/>
      <c r="HBH68" s="22"/>
      <c r="HBI68" s="22"/>
      <c r="HBJ68" s="22"/>
      <c r="HBK68" s="22"/>
      <c r="HBL68" s="22"/>
      <c r="HBM68" s="22"/>
      <c r="HBN68" s="22"/>
      <c r="HBO68" s="22"/>
      <c r="HBP68" s="22"/>
      <c r="HBQ68" s="22"/>
      <c r="HBR68" s="22"/>
      <c r="HBS68" s="22"/>
      <c r="HBT68" s="22"/>
      <c r="HBU68" s="22"/>
      <c r="HBV68" s="22"/>
      <c r="HBW68" s="22"/>
      <c r="HBX68" s="22"/>
      <c r="HBY68" s="22"/>
      <c r="HBZ68" s="22"/>
      <c r="HCA68" s="22"/>
      <c r="HCB68" s="22"/>
      <c r="HCC68" s="22"/>
      <c r="HCD68" s="22"/>
      <c r="HCE68" s="22"/>
      <c r="HCF68" s="22"/>
      <c r="HCG68" s="22"/>
      <c r="HCH68" s="22"/>
      <c r="HCI68" s="22"/>
      <c r="HCJ68" s="22"/>
      <c r="HCK68" s="22"/>
      <c r="HCL68" s="22"/>
      <c r="HCM68" s="22"/>
      <c r="HCN68" s="22"/>
      <c r="HCO68" s="22"/>
      <c r="HCP68" s="22"/>
      <c r="HCQ68" s="22"/>
      <c r="HCR68" s="22"/>
      <c r="HCS68" s="22"/>
      <c r="HCT68" s="22"/>
      <c r="HCU68" s="22"/>
      <c r="HCV68" s="22"/>
      <c r="HCW68" s="22"/>
      <c r="HCX68" s="22"/>
      <c r="HCY68" s="22"/>
      <c r="HCZ68" s="22"/>
      <c r="HDA68" s="22"/>
      <c r="HDB68" s="22"/>
      <c r="HDC68" s="22"/>
      <c r="HDD68" s="22"/>
      <c r="HDE68" s="22"/>
      <c r="HDF68" s="22"/>
      <c r="HDG68" s="22"/>
      <c r="HDH68" s="22"/>
      <c r="HDI68" s="22"/>
      <c r="HDJ68" s="22"/>
      <c r="HDK68" s="22"/>
      <c r="HDL68" s="22"/>
      <c r="HDM68" s="22"/>
      <c r="HDN68" s="22"/>
      <c r="HDO68" s="22"/>
      <c r="HDP68" s="22"/>
      <c r="HDQ68" s="22"/>
      <c r="HDR68" s="22"/>
      <c r="HDS68" s="22"/>
      <c r="HDT68" s="22"/>
      <c r="HDU68" s="22"/>
      <c r="HDV68" s="22"/>
      <c r="HDW68" s="22"/>
      <c r="HDX68" s="22"/>
      <c r="HDY68" s="22"/>
      <c r="HDZ68" s="22"/>
      <c r="HEA68" s="22"/>
      <c r="HEB68" s="22"/>
      <c r="HEC68" s="22"/>
      <c r="HED68" s="22"/>
      <c r="HEE68" s="22"/>
      <c r="HEF68" s="22"/>
      <c r="HEG68" s="22"/>
      <c r="HEH68" s="22"/>
      <c r="HEI68" s="22"/>
      <c r="HEJ68" s="22"/>
      <c r="HEK68" s="22"/>
      <c r="HEL68" s="22"/>
      <c r="HEM68" s="22"/>
      <c r="HEN68" s="22"/>
      <c r="HEO68" s="22"/>
      <c r="HEP68" s="22"/>
      <c r="HEQ68" s="22"/>
      <c r="HER68" s="22"/>
      <c r="HES68" s="22"/>
      <c r="HET68" s="22"/>
      <c r="HEU68" s="22"/>
      <c r="HEV68" s="22"/>
      <c r="HEW68" s="22"/>
      <c r="HEX68" s="22"/>
      <c r="HEY68" s="22"/>
      <c r="HEZ68" s="22"/>
      <c r="HFA68" s="22"/>
      <c r="HFB68" s="22"/>
      <c r="HFC68" s="22"/>
      <c r="HFD68" s="22"/>
      <c r="HFE68" s="22"/>
      <c r="HFF68" s="22"/>
      <c r="HFG68" s="22"/>
      <c r="HFH68" s="22"/>
      <c r="HFI68" s="22"/>
      <c r="HFJ68" s="22"/>
      <c r="HFK68" s="22"/>
      <c r="HFL68" s="22"/>
      <c r="HFM68" s="22"/>
      <c r="HFN68" s="22"/>
      <c r="HFO68" s="22"/>
      <c r="HFP68" s="22"/>
      <c r="HFQ68" s="22"/>
      <c r="HFR68" s="22"/>
      <c r="HFS68" s="22"/>
      <c r="HFT68" s="22"/>
      <c r="HFU68" s="22"/>
      <c r="HFV68" s="22"/>
      <c r="HFW68" s="22"/>
      <c r="HFX68" s="22"/>
      <c r="HFY68" s="22"/>
      <c r="HFZ68" s="22"/>
      <c r="HGA68" s="22"/>
      <c r="HGB68" s="22"/>
      <c r="HGC68" s="22"/>
      <c r="HGD68" s="22"/>
      <c r="HGE68" s="22"/>
      <c r="HGF68" s="22"/>
      <c r="HGG68" s="22"/>
      <c r="HGH68" s="22"/>
      <c r="HGI68" s="22"/>
      <c r="HGJ68" s="22"/>
      <c r="HGK68" s="22"/>
      <c r="HGL68" s="22"/>
      <c r="HGM68" s="22"/>
      <c r="HGN68" s="22"/>
      <c r="HGO68" s="22"/>
      <c r="HGP68" s="22"/>
      <c r="HGQ68" s="22"/>
      <c r="HGR68" s="22"/>
      <c r="HGS68" s="22"/>
      <c r="HGT68" s="22"/>
      <c r="HGU68" s="22"/>
      <c r="HGV68" s="22"/>
      <c r="HGW68" s="22"/>
      <c r="HGX68" s="22"/>
      <c r="HGY68" s="22"/>
      <c r="HGZ68" s="22"/>
      <c r="HHA68" s="22"/>
      <c r="HHB68" s="22"/>
      <c r="HHC68" s="22"/>
      <c r="HHD68" s="22"/>
      <c r="HHE68" s="22"/>
      <c r="HHF68" s="22"/>
      <c r="HHG68" s="22"/>
      <c r="HHH68" s="22"/>
      <c r="HHI68" s="22"/>
      <c r="HHJ68" s="22"/>
      <c r="HHK68" s="22"/>
      <c r="HHL68" s="22"/>
      <c r="HHM68" s="22"/>
      <c r="HHN68" s="22"/>
      <c r="HHO68" s="22"/>
      <c r="HHP68" s="22"/>
      <c r="HHQ68" s="22"/>
      <c r="HHR68" s="22"/>
      <c r="HHS68" s="22"/>
      <c r="HHT68" s="22"/>
      <c r="HHU68" s="22"/>
      <c r="HHV68" s="22"/>
      <c r="HHW68" s="22"/>
      <c r="HHX68" s="22"/>
      <c r="HHY68" s="22"/>
      <c r="HHZ68" s="22"/>
      <c r="HIA68" s="22"/>
      <c r="HIB68" s="22"/>
      <c r="HIC68" s="22"/>
      <c r="HID68" s="22"/>
      <c r="HIE68" s="22"/>
      <c r="HIF68" s="22"/>
      <c r="HIG68" s="22"/>
      <c r="HIH68" s="22"/>
      <c r="HII68" s="22"/>
      <c r="HIJ68" s="22"/>
      <c r="HIK68" s="22"/>
      <c r="HIL68" s="22"/>
      <c r="HIM68" s="22"/>
      <c r="HIN68" s="22"/>
      <c r="HIO68" s="22"/>
      <c r="HIP68" s="22"/>
      <c r="HIQ68" s="22"/>
      <c r="HIR68" s="22"/>
      <c r="HIS68" s="22"/>
      <c r="HIT68" s="22"/>
      <c r="HIU68" s="22"/>
      <c r="HIV68" s="22"/>
      <c r="HIW68" s="22"/>
      <c r="HIX68" s="22"/>
      <c r="HIY68" s="22"/>
      <c r="HIZ68" s="22"/>
      <c r="HJA68" s="22"/>
      <c r="HJB68" s="22"/>
      <c r="HJC68" s="22"/>
      <c r="HJD68" s="22"/>
      <c r="HJE68" s="22"/>
      <c r="HJF68" s="22"/>
      <c r="HJG68" s="22"/>
      <c r="HJH68" s="22"/>
      <c r="HJI68" s="22"/>
      <c r="HJJ68" s="22"/>
      <c r="HJK68" s="22"/>
      <c r="HJL68" s="22"/>
      <c r="HJM68" s="22"/>
      <c r="HJN68" s="22"/>
      <c r="HJO68" s="22"/>
      <c r="HJP68" s="22"/>
      <c r="HJQ68" s="22"/>
      <c r="HJR68" s="22"/>
      <c r="HJS68" s="22"/>
      <c r="HJT68" s="22"/>
      <c r="HJU68" s="22"/>
      <c r="HJV68" s="22"/>
      <c r="HJW68" s="22"/>
      <c r="HJX68" s="22"/>
      <c r="HJY68" s="22"/>
      <c r="HJZ68" s="22"/>
      <c r="HKA68" s="22"/>
      <c r="HKB68" s="22"/>
      <c r="HKC68" s="22"/>
      <c r="HKD68" s="22"/>
      <c r="HKE68" s="22"/>
      <c r="HKF68" s="22"/>
      <c r="HKG68" s="22"/>
      <c r="HKH68" s="22"/>
      <c r="HKI68" s="22"/>
      <c r="HKJ68" s="22"/>
      <c r="HKK68" s="22"/>
      <c r="HKL68" s="22"/>
      <c r="HKM68" s="22"/>
      <c r="HKN68" s="22"/>
      <c r="HKO68" s="22"/>
      <c r="HKP68" s="22"/>
      <c r="HKQ68" s="22"/>
      <c r="HKR68" s="22"/>
      <c r="HKS68" s="22"/>
      <c r="HKT68" s="22"/>
      <c r="HKU68" s="22"/>
      <c r="HKV68" s="22"/>
      <c r="HKW68" s="22"/>
      <c r="HKX68" s="22"/>
      <c r="HKY68" s="22"/>
      <c r="HKZ68" s="22"/>
      <c r="HLA68" s="22"/>
      <c r="HLB68" s="22"/>
      <c r="HLC68" s="22"/>
      <c r="HLD68" s="22"/>
      <c r="HLE68" s="22"/>
      <c r="HLF68" s="22"/>
      <c r="HLG68" s="22"/>
      <c r="HLH68" s="22"/>
      <c r="HLI68" s="22"/>
      <c r="HLJ68" s="22"/>
      <c r="HLK68" s="22"/>
      <c r="HLL68" s="22"/>
      <c r="HLM68" s="22"/>
      <c r="HLN68" s="22"/>
      <c r="HLO68" s="22"/>
      <c r="HLP68" s="22"/>
      <c r="HLQ68" s="22"/>
      <c r="HLR68" s="22"/>
      <c r="HLS68" s="22"/>
      <c r="HLT68" s="22"/>
      <c r="HLU68" s="22"/>
      <c r="HLV68" s="22"/>
      <c r="HLW68" s="22"/>
      <c r="HLX68" s="22"/>
      <c r="HLY68" s="22"/>
      <c r="HLZ68" s="22"/>
      <c r="HMA68" s="22"/>
      <c r="HMB68" s="22"/>
      <c r="HMC68" s="22"/>
      <c r="HMD68" s="22"/>
      <c r="HME68" s="22"/>
      <c r="HMF68" s="22"/>
      <c r="HMG68" s="22"/>
      <c r="HMH68" s="22"/>
      <c r="HMI68" s="22"/>
      <c r="HMJ68" s="22"/>
      <c r="HMK68" s="22"/>
      <c r="HML68" s="22"/>
      <c r="HMM68" s="22"/>
      <c r="HMN68" s="22"/>
      <c r="HMO68" s="22"/>
      <c r="HMP68" s="22"/>
      <c r="HMQ68" s="22"/>
      <c r="HMR68" s="22"/>
      <c r="HMS68" s="22"/>
      <c r="HMT68" s="22"/>
      <c r="HMU68" s="22"/>
      <c r="HMV68" s="22"/>
      <c r="HMW68" s="22"/>
      <c r="HMX68" s="22"/>
      <c r="HMY68" s="22"/>
      <c r="HMZ68" s="22"/>
      <c r="HNA68" s="22"/>
      <c r="HNB68" s="22"/>
      <c r="HNC68" s="22"/>
      <c r="HND68" s="22"/>
      <c r="HNE68" s="22"/>
      <c r="HNF68" s="22"/>
      <c r="HNG68" s="22"/>
      <c r="HNH68" s="22"/>
      <c r="HNI68" s="22"/>
      <c r="HNJ68" s="22"/>
      <c r="HNK68" s="22"/>
      <c r="HNL68" s="22"/>
      <c r="HNM68" s="22"/>
      <c r="HNN68" s="22"/>
      <c r="HNO68" s="22"/>
      <c r="HNP68" s="22"/>
      <c r="HNQ68" s="22"/>
      <c r="HNR68" s="22"/>
      <c r="HNS68" s="22"/>
      <c r="HNT68" s="22"/>
      <c r="HNU68" s="22"/>
      <c r="HNV68" s="22"/>
      <c r="HNW68" s="22"/>
      <c r="HNX68" s="22"/>
      <c r="HNY68" s="22"/>
      <c r="HNZ68" s="22"/>
      <c r="HOA68" s="22"/>
      <c r="HOB68" s="22"/>
      <c r="HOC68" s="22"/>
      <c r="HOD68" s="22"/>
      <c r="HOE68" s="22"/>
      <c r="HOF68" s="22"/>
      <c r="HOG68" s="22"/>
      <c r="HOH68" s="22"/>
      <c r="HOI68" s="22"/>
      <c r="HOJ68" s="22"/>
      <c r="HOK68" s="22"/>
      <c r="HOL68" s="22"/>
      <c r="HOM68" s="22"/>
      <c r="HON68" s="22"/>
      <c r="HOO68" s="22"/>
      <c r="HOP68" s="22"/>
      <c r="HOQ68" s="22"/>
      <c r="HOR68" s="22"/>
      <c r="HOS68" s="22"/>
      <c r="HOT68" s="22"/>
      <c r="HOU68" s="22"/>
      <c r="HOV68" s="22"/>
      <c r="HOW68" s="22"/>
      <c r="HOX68" s="22"/>
      <c r="HOY68" s="22"/>
      <c r="HOZ68" s="22"/>
      <c r="HPA68" s="22"/>
      <c r="HPB68" s="22"/>
      <c r="HPC68" s="22"/>
      <c r="HPD68" s="22"/>
      <c r="HPE68" s="22"/>
      <c r="HPF68" s="22"/>
      <c r="HPG68" s="22"/>
      <c r="HPH68" s="22"/>
      <c r="HPI68" s="22"/>
      <c r="HPJ68" s="22"/>
      <c r="HPK68" s="22"/>
      <c r="HPL68" s="22"/>
      <c r="HPM68" s="22"/>
      <c r="HPN68" s="22"/>
      <c r="HPO68" s="22"/>
      <c r="HPP68" s="22"/>
      <c r="HPQ68" s="22"/>
      <c r="HPR68" s="22"/>
      <c r="HPS68" s="22"/>
      <c r="HPT68" s="22"/>
      <c r="HPU68" s="22"/>
      <c r="HPV68" s="22"/>
      <c r="HPW68" s="22"/>
      <c r="HPX68" s="22"/>
      <c r="HPY68" s="22"/>
      <c r="HPZ68" s="22"/>
      <c r="HQA68" s="22"/>
      <c r="HQB68" s="22"/>
      <c r="HQC68" s="22"/>
      <c r="HQD68" s="22"/>
      <c r="HQE68" s="22"/>
      <c r="HQF68" s="22"/>
      <c r="HQG68" s="22"/>
      <c r="HQH68" s="22"/>
      <c r="HQI68" s="22"/>
      <c r="HQJ68" s="22"/>
      <c r="HQK68" s="22"/>
      <c r="HQL68" s="22"/>
      <c r="HQM68" s="22"/>
      <c r="HQN68" s="22"/>
      <c r="HQO68" s="22"/>
      <c r="HQP68" s="22"/>
      <c r="HQQ68" s="22"/>
      <c r="HQR68" s="22"/>
      <c r="HQS68" s="22"/>
      <c r="HQT68" s="22"/>
      <c r="HQU68" s="22"/>
      <c r="HQV68" s="22"/>
      <c r="HQW68" s="22"/>
      <c r="HQX68" s="22"/>
      <c r="HQY68" s="22"/>
      <c r="HQZ68" s="22"/>
      <c r="HRA68" s="22"/>
      <c r="HRB68" s="22"/>
      <c r="HRC68" s="22"/>
      <c r="HRD68" s="22"/>
      <c r="HRE68" s="22"/>
      <c r="HRF68" s="22"/>
      <c r="HRG68" s="22"/>
      <c r="HRH68" s="22"/>
      <c r="HRI68" s="22"/>
      <c r="HRJ68" s="22"/>
      <c r="HRK68" s="22"/>
      <c r="HRL68" s="22"/>
      <c r="HRM68" s="22"/>
      <c r="HRN68" s="22"/>
      <c r="HRO68" s="22"/>
      <c r="HRP68" s="22"/>
      <c r="HRQ68" s="22"/>
      <c r="HRR68" s="22"/>
      <c r="HRS68" s="22"/>
      <c r="HRT68" s="22"/>
      <c r="HRU68" s="22"/>
      <c r="HRV68" s="22"/>
      <c r="HRW68" s="22"/>
      <c r="HRX68" s="22"/>
      <c r="HRY68" s="22"/>
      <c r="HRZ68" s="22"/>
      <c r="HSA68" s="22"/>
      <c r="HSB68" s="22"/>
      <c r="HSC68" s="22"/>
      <c r="HSD68" s="22"/>
      <c r="HSE68" s="22"/>
      <c r="HSF68" s="22"/>
      <c r="HSG68" s="22"/>
      <c r="HSH68" s="22"/>
      <c r="HSI68" s="22"/>
      <c r="HSJ68" s="22"/>
      <c r="HSK68" s="22"/>
      <c r="HSL68" s="22"/>
      <c r="HSM68" s="22"/>
      <c r="HSN68" s="22"/>
      <c r="HSO68" s="22"/>
      <c r="HSP68" s="22"/>
      <c r="HSQ68" s="22"/>
      <c r="HSR68" s="22"/>
      <c r="HSS68" s="22"/>
      <c r="HST68" s="22"/>
      <c r="HSU68" s="22"/>
      <c r="HSV68" s="22"/>
      <c r="HSW68" s="22"/>
      <c r="HSX68" s="22"/>
      <c r="HSY68" s="22"/>
      <c r="HSZ68" s="22"/>
      <c r="HTA68" s="22"/>
      <c r="HTB68" s="22"/>
      <c r="HTC68" s="22"/>
      <c r="HTD68" s="22"/>
      <c r="HTE68" s="22"/>
      <c r="HTF68" s="22"/>
      <c r="HTG68" s="22"/>
      <c r="HTH68" s="22"/>
      <c r="HTI68" s="22"/>
      <c r="HTJ68" s="22"/>
      <c r="HTK68" s="22"/>
      <c r="HTL68" s="22"/>
      <c r="HTM68" s="22"/>
      <c r="HTN68" s="22"/>
      <c r="HTO68" s="22"/>
      <c r="HTP68" s="22"/>
      <c r="HTQ68" s="22"/>
      <c r="HTR68" s="22"/>
      <c r="HTS68" s="22"/>
      <c r="HTT68" s="22"/>
      <c r="HTU68" s="22"/>
      <c r="HTV68" s="22"/>
      <c r="HTW68" s="22"/>
      <c r="HTX68" s="22"/>
      <c r="HTY68" s="22"/>
      <c r="HTZ68" s="22"/>
      <c r="HUA68" s="22"/>
      <c r="HUB68" s="22"/>
      <c r="HUC68" s="22"/>
      <c r="HUD68" s="22"/>
      <c r="HUE68" s="22"/>
      <c r="HUF68" s="22"/>
      <c r="HUG68" s="22"/>
      <c r="HUH68" s="22"/>
      <c r="HUI68" s="22"/>
      <c r="HUJ68" s="22"/>
      <c r="HUK68" s="22"/>
      <c r="HUL68" s="22"/>
      <c r="HUM68" s="22"/>
      <c r="HUN68" s="22"/>
      <c r="HUO68" s="22"/>
      <c r="HUP68" s="22"/>
      <c r="HUQ68" s="22"/>
      <c r="HUR68" s="22"/>
      <c r="HUS68" s="22"/>
      <c r="HUT68" s="22"/>
      <c r="HUU68" s="22"/>
      <c r="HUV68" s="22"/>
      <c r="HUW68" s="22"/>
      <c r="HUX68" s="22"/>
      <c r="HUY68" s="22"/>
      <c r="HUZ68" s="22"/>
      <c r="HVA68" s="22"/>
      <c r="HVB68" s="22"/>
      <c r="HVC68" s="22"/>
      <c r="HVD68" s="22"/>
      <c r="HVE68" s="22"/>
      <c r="HVF68" s="22"/>
      <c r="HVG68" s="22"/>
      <c r="HVH68" s="22"/>
      <c r="HVI68" s="22"/>
      <c r="HVJ68" s="22"/>
      <c r="HVK68" s="22"/>
      <c r="HVL68" s="22"/>
      <c r="HVM68" s="22"/>
      <c r="HVN68" s="22"/>
      <c r="HVO68" s="22"/>
      <c r="HVP68" s="22"/>
      <c r="HVQ68" s="22"/>
      <c r="HVR68" s="22"/>
      <c r="HVS68" s="22"/>
      <c r="HVT68" s="22"/>
      <c r="HVU68" s="22"/>
      <c r="HVV68" s="22"/>
      <c r="HVW68" s="22"/>
      <c r="HVX68" s="22"/>
      <c r="HVY68" s="22"/>
      <c r="HVZ68" s="22"/>
      <c r="HWA68" s="22"/>
      <c r="HWB68" s="22"/>
      <c r="HWC68" s="22"/>
      <c r="HWD68" s="22"/>
      <c r="HWE68" s="22"/>
      <c r="HWF68" s="22"/>
      <c r="HWG68" s="22"/>
      <c r="HWH68" s="22"/>
      <c r="HWI68" s="22"/>
      <c r="HWJ68" s="22"/>
      <c r="HWK68" s="22"/>
      <c r="HWL68" s="22"/>
      <c r="HWM68" s="22"/>
      <c r="HWN68" s="22"/>
      <c r="HWO68" s="22"/>
      <c r="HWP68" s="22"/>
      <c r="HWQ68" s="22"/>
      <c r="HWR68" s="22"/>
      <c r="HWS68" s="22"/>
      <c r="HWT68" s="22"/>
      <c r="HWU68" s="22"/>
      <c r="HWV68" s="22"/>
      <c r="HWW68" s="22"/>
      <c r="HWX68" s="22"/>
      <c r="HWY68" s="22"/>
      <c r="HWZ68" s="22"/>
      <c r="HXA68" s="22"/>
      <c r="HXB68" s="22"/>
      <c r="HXC68" s="22"/>
      <c r="HXD68" s="22"/>
      <c r="HXE68" s="22"/>
      <c r="HXF68" s="22"/>
      <c r="HXG68" s="22"/>
      <c r="HXH68" s="22"/>
      <c r="HXI68" s="22"/>
      <c r="HXJ68" s="22"/>
      <c r="HXK68" s="22"/>
      <c r="HXL68" s="22"/>
      <c r="HXM68" s="22"/>
      <c r="HXN68" s="22"/>
      <c r="HXO68" s="22"/>
      <c r="HXP68" s="22"/>
      <c r="HXQ68" s="22"/>
      <c r="HXR68" s="22"/>
      <c r="HXS68" s="22"/>
      <c r="HXT68" s="22"/>
      <c r="HXU68" s="22"/>
      <c r="HXV68" s="22"/>
      <c r="HXW68" s="22"/>
      <c r="HXX68" s="22"/>
      <c r="HXY68" s="22"/>
      <c r="HXZ68" s="22"/>
      <c r="HYA68" s="22"/>
      <c r="HYB68" s="22"/>
      <c r="HYC68" s="22"/>
      <c r="HYD68" s="22"/>
      <c r="HYE68" s="22"/>
      <c r="HYF68" s="22"/>
      <c r="HYG68" s="22"/>
      <c r="HYH68" s="22"/>
      <c r="HYI68" s="22"/>
      <c r="HYJ68" s="22"/>
      <c r="HYK68" s="22"/>
      <c r="HYL68" s="22"/>
      <c r="HYM68" s="22"/>
      <c r="HYN68" s="22"/>
      <c r="HYO68" s="22"/>
      <c r="HYP68" s="22"/>
      <c r="HYQ68" s="22"/>
      <c r="HYR68" s="22"/>
      <c r="HYS68" s="22"/>
      <c r="HYT68" s="22"/>
      <c r="HYU68" s="22"/>
      <c r="HYV68" s="22"/>
      <c r="HYW68" s="22"/>
      <c r="HYX68" s="22"/>
      <c r="HYY68" s="22"/>
      <c r="HYZ68" s="22"/>
      <c r="HZA68" s="22"/>
      <c r="HZB68" s="22"/>
      <c r="HZC68" s="22"/>
      <c r="HZD68" s="22"/>
      <c r="HZE68" s="22"/>
      <c r="HZF68" s="22"/>
      <c r="HZG68" s="22"/>
      <c r="HZH68" s="22"/>
      <c r="HZI68" s="22"/>
      <c r="HZJ68" s="22"/>
      <c r="HZK68" s="22"/>
      <c r="HZL68" s="22"/>
      <c r="HZM68" s="22"/>
      <c r="HZN68" s="22"/>
      <c r="HZO68" s="22"/>
      <c r="HZP68" s="22"/>
      <c r="HZQ68" s="22"/>
      <c r="HZR68" s="22"/>
      <c r="HZS68" s="22"/>
      <c r="HZT68" s="22"/>
      <c r="HZU68" s="22"/>
      <c r="HZV68" s="22"/>
      <c r="HZW68" s="22"/>
      <c r="HZX68" s="22"/>
      <c r="HZY68" s="22"/>
      <c r="HZZ68" s="22"/>
      <c r="IAA68" s="22"/>
      <c r="IAB68" s="22"/>
      <c r="IAC68" s="22"/>
      <c r="IAD68" s="22"/>
      <c r="IAE68" s="22"/>
      <c r="IAF68" s="22"/>
      <c r="IAG68" s="22"/>
      <c r="IAH68" s="22"/>
      <c r="IAI68" s="22"/>
      <c r="IAJ68" s="22"/>
      <c r="IAK68" s="22"/>
      <c r="IAL68" s="22"/>
      <c r="IAM68" s="22"/>
      <c r="IAN68" s="22"/>
      <c r="IAO68" s="22"/>
      <c r="IAP68" s="22"/>
      <c r="IAQ68" s="22"/>
      <c r="IAR68" s="22"/>
      <c r="IAS68" s="22"/>
      <c r="IAT68" s="22"/>
      <c r="IAU68" s="22"/>
      <c r="IAV68" s="22"/>
      <c r="IAW68" s="22"/>
      <c r="IAX68" s="22"/>
      <c r="IAY68" s="22"/>
      <c r="IAZ68" s="22"/>
      <c r="IBA68" s="22"/>
      <c r="IBB68" s="22"/>
      <c r="IBC68" s="22"/>
      <c r="IBD68" s="22"/>
      <c r="IBE68" s="22"/>
      <c r="IBF68" s="22"/>
      <c r="IBG68" s="22"/>
      <c r="IBH68" s="22"/>
      <c r="IBI68" s="22"/>
      <c r="IBJ68" s="22"/>
      <c r="IBK68" s="22"/>
      <c r="IBL68" s="22"/>
      <c r="IBM68" s="22"/>
      <c r="IBN68" s="22"/>
      <c r="IBO68" s="22"/>
      <c r="IBP68" s="22"/>
      <c r="IBQ68" s="22"/>
      <c r="IBR68" s="22"/>
      <c r="IBS68" s="22"/>
      <c r="IBT68" s="22"/>
      <c r="IBU68" s="22"/>
      <c r="IBV68" s="22"/>
      <c r="IBW68" s="22"/>
      <c r="IBX68" s="22"/>
      <c r="IBY68" s="22"/>
      <c r="IBZ68" s="22"/>
      <c r="ICA68" s="22"/>
      <c r="ICB68" s="22"/>
      <c r="ICC68" s="22"/>
      <c r="ICD68" s="22"/>
      <c r="ICE68" s="22"/>
      <c r="ICF68" s="22"/>
      <c r="ICG68" s="22"/>
      <c r="ICH68" s="22"/>
      <c r="ICI68" s="22"/>
      <c r="ICJ68" s="22"/>
      <c r="ICK68" s="22"/>
      <c r="ICL68" s="22"/>
      <c r="ICM68" s="22"/>
      <c r="ICN68" s="22"/>
      <c r="ICO68" s="22"/>
      <c r="ICP68" s="22"/>
      <c r="ICQ68" s="22"/>
      <c r="ICR68" s="22"/>
      <c r="ICS68" s="22"/>
      <c r="ICT68" s="22"/>
      <c r="ICU68" s="22"/>
      <c r="ICV68" s="22"/>
      <c r="ICW68" s="22"/>
      <c r="ICX68" s="22"/>
      <c r="ICY68" s="22"/>
      <c r="ICZ68" s="22"/>
      <c r="IDA68" s="22"/>
      <c r="IDB68" s="22"/>
      <c r="IDC68" s="22"/>
      <c r="IDD68" s="22"/>
      <c r="IDE68" s="22"/>
      <c r="IDF68" s="22"/>
      <c r="IDG68" s="22"/>
      <c r="IDH68" s="22"/>
      <c r="IDI68" s="22"/>
      <c r="IDJ68" s="22"/>
      <c r="IDK68" s="22"/>
      <c r="IDL68" s="22"/>
      <c r="IDM68" s="22"/>
      <c r="IDN68" s="22"/>
      <c r="IDO68" s="22"/>
      <c r="IDP68" s="22"/>
      <c r="IDQ68" s="22"/>
      <c r="IDR68" s="22"/>
      <c r="IDS68" s="22"/>
      <c r="IDT68" s="22"/>
      <c r="IDU68" s="22"/>
      <c r="IDV68" s="22"/>
      <c r="IDW68" s="22"/>
      <c r="IDX68" s="22"/>
      <c r="IDY68" s="22"/>
      <c r="IDZ68" s="22"/>
      <c r="IEA68" s="22"/>
      <c r="IEB68" s="22"/>
      <c r="IEC68" s="22"/>
      <c r="IED68" s="22"/>
      <c r="IEE68" s="22"/>
      <c r="IEF68" s="22"/>
      <c r="IEG68" s="22"/>
      <c r="IEH68" s="22"/>
      <c r="IEI68" s="22"/>
      <c r="IEJ68" s="22"/>
      <c r="IEK68" s="22"/>
      <c r="IEL68" s="22"/>
      <c r="IEM68" s="22"/>
      <c r="IEN68" s="22"/>
      <c r="IEO68" s="22"/>
      <c r="IEP68" s="22"/>
      <c r="IEQ68" s="22"/>
      <c r="IER68" s="22"/>
      <c r="IES68" s="22"/>
      <c r="IET68" s="22"/>
      <c r="IEU68" s="22"/>
      <c r="IEV68" s="22"/>
      <c r="IEW68" s="22"/>
      <c r="IEX68" s="22"/>
      <c r="IEY68" s="22"/>
      <c r="IEZ68" s="22"/>
      <c r="IFA68" s="22"/>
      <c r="IFB68" s="22"/>
      <c r="IFC68" s="22"/>
      <c r="IFD68" s="22"/>
      <c r="IFE68" s="22"/>
      <c r="IFF68" s="22"/>
      <c r="IFG68" s="22"/>
      <c r="IFH68" s="22"/>
      <c r="IFI68" s="22"/>
      <c r="IFJ68" s="22"/>
      <c r="IFK68" s="22"/>
      <c r="IFL68" s="22"/>
      <c r="IFM68" s="22"/>
      <c r="IFN68" s="22"/>
      <c r="IFO68" s="22"/>
      <c r="IFP68" s="22"/>
      <c r="IFQ68" s="22"/>
      <c r="IFR68" s="22"/>
      <c r="IFS68" s="22"/>
      <c r="IFT68" s="22"/>
      <c r="IFU68" s="22"/>
      <c r="IFV68" s="22"/>
      <c r="IFW68" s="22"/>
      <c r="IFX68" s="22"/>
      <c r="IFY68" s="22"/>
      <c r="IFZ68" s="22"/>
      <c r="IGA68" s="22"/>
      <c r="IGB68" s="22"/>
      <c r="IGC68" s="22"/>
      <c r="IGD68" s="22"/>
      <c r="IGE68" s="22"/>
      <c r="IGF68" s="22"/>
      <c r="IGG68" s="22"/>
      <c r="IGH68" s="22"/>
      <c r="IGI68" s="22"/>
      <c r="IGJ68" s="22"/>
      <c r="IGK68" s="22"/>
      <c r="IGL68" s="22"/>
      <c r="IGM68" s="22"/>
      <c r="IGN68" s="22"/>
      <c r="IGO68" s="22"/>
      <c r="IGP68" s="22"/>
      <c r="IGQ68" s="22"/>
      <c r="IGR68" s="22"/>
      <c r="IGS68" s="22"/>
      <c r="IGT68" s="22"/>
      <c r="IGU68" s="22"/>
      <c r="IGV68" s="22"/>
      <c r="IGW68" s="22"/>
      <c r="IGX68" s="22"/>
      <c r="IGY68" s="22"/>
      <c r="IGZ68" s="22"/>
      <c r="IHA68" s="22"/>
      <c r="IHB68" s="22"/>
      <c r="IHC68" s="22"/>
      <c r="IHD68" s="22"/>
      <c r="IHE68" s="22"/>
      <c r="IHF68" s="22"/>
      <c r="IHG68" s="22"/>
      <c r="IHH68" s="22"/>
      <c r="IHI68" s="22"/>
      <c r="IHJ68" s="22"/>
      <c r="IHK68" s="22"/>
      <c r="IHL68" s="22"/>
      <c r="IHM68" s="22"/>
      <c r="IHN68" s="22"/>
      <c r="IHO68" s="22"/>
      <c r="IHP68" s="22"/>
      <c r="IHQ68" s="22"/>
      <c r="IHR68" s="22"/>
      <c r="IHS68" s="22"/>
      <c r="IHT68" s="22"/>
      <c r="IHU68" s="22"/>
      <c r="IHV68" s="22"/>
      <c r="IHW68" s="22"/>
      <c r="IHX68" s="22"/>
      <c r="IHY68" s="22"/>
      <c r="IHZ68" s="22"/>
      <c r="IIA68" s="22"/>
      <c r="IIB68" s="22"/>
      <c r="IIC68" s="22"/>
      <c r="IID68" s="22"/>
      <c r="IIE68" s="22"/>
      <c r="IIF68" s="22"/>
      <c r="IIG68" s="22"/>
      <c r="IIH68" s="22"/>
      <c r="III68" s="22"/>
      <c r="IIJ68" s="22"/>
      <c r="IIK68" s="22"/>
      <c r="IIL68" s="22"/>
      <c r="IIM68" s="22"/>
      <c r="IIN68" s="22"/>
      <c r="IIO68" s="22"/>
      <c r="IIP68" s="22"/>
      <c r="IIQ68" s="22"/>
      <c r="IIR68" s="22"/>
      <c r="IIS68" s="22"/>
      <c r="IIT68" s="22"/>
      <c r="IIU68" s="22"/>
      <c r="IIV68" s="22"/>
      <c r="IIW68" s="22"/>
      <c r="IIX68" s="22"/>
      <c r="IIY68" s="22"/>
      <c r="IIZ68" s="22"/>
      <c r="IJA68" s="22"/>
      <c r="IJB68" s="22"/>
      <c r="IJC68" s="22"/>
      <c r="IJD68" s="22"/>
      <c r="IJE68" s="22"/>
      <c r="IJF68" s="22"/>
      <c r="IJG68" s="22"/>
      <c r="IJH68" s="22"/>
      <c r="IJI68" s="22"/>
      <c r="IJJ68" s="22"/>
      <c r="IJK68" s="22"/>
      <c r="IJL68" s="22"/>
      <c r="IJM68" s="22"/>
      <c r="IJN68" s="22"/>
      <c r="IJO68" s="22"/>
      <c r="IJP68" s="22"/>
      <c r="IJQ68" s="22"/>
      <c r="IJR68" s="22"/>
      <c r="IJS68" s="22"/>
      <c r="IJT68" s="22"/>
      <c r="IJU68" s="22"/>
      <c r="IJV68" s="22"/>
      <c r="IJW68" s="22"/>
      <c r="IJX68" s="22"/>
      <c r="IJY68" s="22"/>
      <c r="IJZ68" s="22"/>
      <c r="IKA68" s="22"/>
      <c r="IKB68" s="22"/>
      <c r="IKC68" s="22"/>
      <c r="IKD68" s="22"/>
      <c r="IKE68" s="22"/>
      <c r="IKF68" s="22"/>
      <c r="IKG68" s="22"/>
      <c r="IKH68" s="22"/>
      <c r="IKI68" s="22"/>
      <c r="IKJ68" s="22"/>
      <c r="IKK68" s="22"/>
      <c r="IKL68" s="22"/>
      <c r="IKM68" s="22"/>
      <c r="IKN68" s="22"/>
      <c r="IKO68" s="22"/>
      <c r="IKP68" s="22"/>
      <c r="IKQ68" s="22"/>
      <c r="IKR68" s="22"/>
      <c r="IKS68" s="22"/>
      <c r="IKT68" s="22"/>
      <c r="IKU68" s="22"/>
      <c r="IKV68" s="22"/>
      <c r="IKW68" s="22"/>
      <c r="IKX68" s="22"/>
      <c r="IKY68" s="22"/>
      <c r="IKZ68" s="22"/>
      <c r="ILA68" s="22"/>
      <c r="ILB68" s="22"/>
      <c r="ILC68" s="22"/>
      <c r="ILD68" s="22"/>
      <c r="ILE68" s="22"/>
      <c r="ILF68" s="22"/>
      <c r="ILG68" s="22"/>
      <c r="ILH68" s="22"/>
      <c r="ILI68" s="22"/>
      <c r="ILJ68" s="22"/>
      <c r="ILK68" s="22"/>
      <c r="ILL68" s="22"/>
      <c r="ILM68" s="22"/>
      <c r="ILN68" s="22"/>
      <c r="ILO68" s="22"/>
      <c r="ILP68" s="22"/>
      <c r="ILQ68" s="22"/>
      <c r="ILR68" s="22"/>
      <c r="ILS68" s="22"/>
      <c r="ILT68" s="22"/>
      <c r="ILU68" s="22"/>
      <c r="ILV68" s="22"/>
      <c r="ILW68" s="22"/>
      <c r="ILX68" s="22"/>
      <c r="ILY68" s="22"/>
      <c r="ILZ68" s="22"/>
      <c r="IMA68" s="22"/>
      <c r="IMB68" s="22"/>
      <c r="IMC68" s="22"/>
      <c r="IMD68" s="22"/>
      <c r="IME68" s="22"/>
      <c r="IMF68" s="22"/>
      <c r="IMG68" s="22"/>
      <c r="IMH68" s="22"/>
      <c r="IMI68" s="22"/>
      <c r="IMJ68" s="22"/>
      <c r="IMK68" s="22"/>
      <c r="IML68" s="22"/>
      <c r="IMM68" s="22"/>
      <c r="IMN68" s="22"/>
      <c r="IMO68" s="22"/>
      <c r="IMP68" s="22"/>
      <c r="IMQ68" s="22"/>
      <c r="IMR68" s="22"/>
      <c r="IMS68" s="22"/>
      <c r="IMT68" s="22"/>
      <c r="IMU68" s="22"/>
      <c r="IMV68" s="22"/>
      <c r="IMW68" s="22"/>
      <c r="IMX68" s="22"/>
      <c r="IMY68" s="22"/>
      <c r="IMZ68" s="22"/>
      <c r="INA68" s="22"/>
      <c r="INB68" s="22"/>
      <c r="INC68" s="22"/>
      <c r="IND68" s="22"/>
      <c r="INE68" s="22"/>
      <c r="INF68" s="22"/>
      <c r="ING68" s="22"/>
      <c r="INH68" s="22"/>
      <c r="INI68" s="22"/>
      <c r="INJ68" s="22"/>
      <c r="INK68" s="22"/>
      <c r="INL68" s="22"/>
      <c r="INM68" s="22"/>
      <c r="INN68" s="22"/>
      <c r="INO68" s="22"/>
      <c r="INP68" s="22"/>
      <c r="INQ68" s="22"/>
      <c r="INR68" s="22"/>
      <c r="INS68" s="22"/>
      <c r="INT68" s="22"/>
      <c r="INU68" s="22"/>
      <c r="INV68" s="22"/>
      <c r="INW68" s="22"/>
      <c r="INX68" s="22"/>
      <c r="INY68" s="22"/>
      <c r="INZ68" s="22"/>
      <c r="IOA68" s="22"/>
      <c r="IOB68" s="22"/>
      <c r="IOC68" s="22"/>
      <c r="IOD68" s="22"/>
      <c r="IOE68" s="22"/>
      <c r="IOF68" s="22"/>
      <c r="IOG68" s="22"/>
      <c r="IOH68" s="22"/>
      <c r="IOI68" s="22"/>
      <c r="IOJ68" s="22"/>
      <c r="IOK68" s="22"/>
      <c r="IOL68" s="22"/>
      <c r="IOM68" s="22"/>
      <c r="ION68" s="22"/>
      <c r="IOO68" s="22"/>
      <c r="IOP68" s="22"/>
      <c r="IOQ68" s="22"/>
      <c r="IOR68" s="22"/>
      <c r="IOS68" s="22"/>
      <c r="IOT68" s="22"/>
      <c r="IOU68" s="22"/>
      <c r="IOV68" s="22"/>
      <c r="IOW68" s="22"/>
      <c r="IOX68" s="22"/>
      <c r="IOY68" s="22"/>
      <c r="IOZ68" s="22"/>
      <c r="IPA68" s="22"/>
      <c r="IPB68" s="22"/>
      <c r="IPC68" s="22"/>
      <c r="IPD68" s="22"/>
      <c r="IPE68" s="22"/>
      <c r="IPF68" s="22"/>
      <c r="IPG68" s="22"/>
      <c r="IPH68" s="22"/>
      <c r="IPI68" s="22"/>
      <c r="IPJ68" s="22"/>
      <c r="IPK68" s="22"/>
      <c r="IPL68" s="22"/>
      <c r="IPM68" s="22"/>
      <c r="IPN68" s="22"/>
      <c r="IPO68" s="22"/>
      <c r="IPP68" s="22"/>
      <c r="IPQ68" s="22"/>
      <c r="IPR68" s="22"/>
      <c r="IPS68" s="22"/>
      <c r="IPT68" s="22"/>
      <c r="IPU68" s="22"/>
      <c r="IPV68" s="22"/>
      <c r="IPW68" s="22"/>
      <c r="IPX68" s="22"/>
      <c r="IPY68" s="22"/>
      <c r="IPZ68" s="22"/>
      <c r="IQA68" s="22"/>
      <c r="IQB68" s="22"/>
      <c r="IQC68" s="22"/>
      <c r="IQD68" s="22"/>
      <c r="IQE68" s="22"/>
      <c r="IQF68" s="22"/>
      <c r="IQG68" s="22"/>
      <c r="IQH68" s="22"/>
      <c r="IQI68" s="22"/>
      <c r="IQJ68" s="22"/>
      <c r="IQK68" s="22"/>
      <c r="IQL68" s="22"/>
      <c r="IQM68" s="22"/>
      <c r="IQN68" s="22"/>
      <c r="IQO68" s="22"/>
      <c r="IQP68" s="22"/>
      <c r="IQQ68" s="22"/>
      <c r="IQR68" s="22"/>
      <c r="IQS68" s="22"/>
      <c r="IQT68" s="22"/>
      <c r="IQU68" s="22"/>
      <c r="IQV68" s="22"/>
      <c r="IQW68" s="22"/>
      <c r="IQX68" s="22"/>
      <c r="IQY68" s="22"/>
      <c r="IQZ68" s="22"/>
      <c r="IRA68" s="22"/>
      <c r="IRB68" s="22"/>
      <c r="IRC68" s="22"/>
      <c r="IRD68" s="22"/>
      <c r="IRE68" s="22"/>
      <c r="IRF68" s="22"/>
      <c r="IRG68" s="22"/>
      <c r="IRH68" s="22"/>
      <c r="IRI68" s="22"/>
      <c r="IRJ68" s="22"/>
      <c r="IRK68" s="22"/>
      <c r="IRL68" s="22"/>
      <c r="IRM68" s="22"/>
      <c r="IRN68" s="22"/>
      <c r="IRO68" s="22"/>
      <c r="IRP68" s="22"/>
      <c r="IRQ68" s="22"/>
      <c r="IRR68" s="22"/>
      <c r="IRS68" s="22"/>
      <c r="IRT68" s="22"/>
      <c r="IRU68" s="22"/>
      <c r="IRV68" s="22"/>
      <c r="IRW68" s="22"/>
      <c r="IRX68" s="22"/>
      <c r="IRY68" s="22"/>
      <c r="IRZ68" s="22"/>
      <c r="ISA68" s="22"/>
      <c r="ISB68" s="22"/>
      <c r="ISC68" s="22"/>
      <c r="ISD68" s="22"/>
      <c r="ISE68" s="22"/>
      <c r="ISF68" s="22"/>
      <c r="ISG68" s="22"/>
      <c r="ISH68" s="22"/>
      <c r="ISI68" s="22"/>
      <c r="ISJ68" s="22"/>
      <c r="ISK68" s="22"/>
      <c r="ISL68" s="22"/>
      <c r="ISM68" s="22"/>
      <c r="ISN68" s="22"/>
      <c r="ISO68" s="22"/>
      <c r="ISP68" s="22"/>
      <c r="ISQ68" s="22"/>
      <c r="ISR68" s="22"/>
      <c r="ISS68" s="22"/>
      <c r="IST68" s="22"/>
      <c r="ISU68" s="22"/>
      <c r="ISV68" s="22"/>
      <c r="ISW68" s="22"/>
      <c r="ISX68" s="22"/>
      <c r="ISY68" s="22"/>
      <c r="ISZ68" s="22"/>
      <c r="ITA68" s="22"/>
      <c r="ITB68" s="22"/>
      <c r="ITC68" s="22"/>
      <c r="ITD68" s="22"/>
      <c r="ITE68" s="22"/>
      <c r="ITF68" s="22"/>
      <c r="ITG68" s="22"/>
      <c r="ITH68" s="22"/>
      <c r="ITI68" s="22"/>
      <c r="ITJ68" s="22"/>
      <c r="ITK68" s="22"/>
      <c r="ITL68" s="22"/>
      <c r="ITM68" s="22"/>
      <c r="ITN68" s="22"/>
      <c r="ITO68" s="22"/>
      <c r="ITP68" s="22"/>
      <c r="ITQ68" s="22"/>
      <c r="ITR68" s="22"/>
      <c r="ITS68" s="22"/>
      <c r="ITT68" s="22"/>
      <c r="ITU68" s="22"/>
      <c r="ITV68" s="22"/>
      <c r="ITW68" s="22"/>
      <c r="ITX68" s="22"/>
      <c r="ITY68" s="22"/>
      <c r="ITZ68" s="22"/>
      <c r="IUA68" s="22"/>
      <c r="IUB68" s="22"/>
      <c r="IUC68" s="22"/>
      <c r="IUD68" s="22"/>
      <c r="IUE68" s="22"/>
      <c r="IUF68" s="22"/>
      <c r="IUG68" s="22"/>
      <c r="IUH68" s="22"/>
      <c r="IUI68" s="22"/>
      <c r="IUJ68" s="22"/>
      <c r="IUK68" s="22"/>
      <c r="IUL68" s="22"/>
      <c r="IUM68" s="22"/>
      <c r="IUN68" s="22"/>
      <c r="IUO68" s="22"/>
      <c r="IUP68" s="22"/>
      <c r="IUQ68" s="22"/>
      <c r="IUR68" s="22"/>
      <c r="IUS68" s="22"/>
      <c r="IUT68" s="22"/>
      <c r="IUU68" s="22"/>
      <c r="IUV68" s="22"/>
      <c r="IUW68" s="22"/>
      <c r="IUX68" s="22"/>
      <c r="IUY68" s="22"/>
      <c r="IUZ68" s="22"/>
      <c r="IVA68" s="22"/>
      <c r="IVB68" s="22"/>
      <c r="IVC68" s="22"/>
      <c r="IVD68" s="22"/>
      <c r="IVE68" s="22"/>
      <c r="IVF68" s="22"/>
      <c r="IVG68" s="22"/>
      <c r="IVH68" s="22"/>
      <c r="IVI68" s="22"/>
      <c r="IVJ68" s="22"/>
      <c r="IVK68" s="22"/>
      <c r="IVL68" s="22"/>
      <c r="IVM68" s="22"/>
      <c r="IVN68" s="22"/>
      <c r="IVO68" s="22"/>
      <c r="IVP68" s="22"/>
      <c r="IVQ68" s="22"/>
      <c r="IVR68" s="22"/>
      <c r="IVS68" s="22"/>
      <c r="IVT68" s="22"/>
      <c r="IVU68" s="22"/>
      <c r="IVV68" s="22"/>
      <c r="IVW68" s="22"/>
      <c r="IVX68" s="22"/>
      <c r="IVY68" s="22"/>
      <c r="IVZ68" s="22"/>
      <c r="IWA68" s="22"/>
      <c r="IWB68" s="22"/>
      <c r="IWC68" s="22"/>
      <c r="IWD68" s="22"/>
      <c r="IWE68" s="22"/>
      <c r="IWF68" s="22"/>
      <c r="IWG68" s="22"/>
      <c r="IWH68" s="22"/>
      <c r="IWI68" s="22"/>
      <c r="IWJ68" s="22"/>
      <c r="IWK68" s="22"/>
      <c r="IWL68" s="22"/>
      <c r="IWM68" s="22"/>
      <c r="IWN68" s="22"/>
      <c r="IWO68" s="22"/>
      <c r="IWP68" s="22"/>
      <c r="IWQ68" s="22"/>
      <c r="IWR68" s="22"/>
      <c r="IWS68" s="22"/>
      <c r="IWT68" s="22"/>
      <c r="IWU68" s="22"/>
      <c r="IWV68" s="22"/>
      <c r="IWW68" s="22"/>
      <c r="IWX68" s="22"/>
      <c r="IWY68" s="22"/>
      <c r="IWZ68" s="22"/>
      <c r="IXA68" s="22"/>
      <c r="IXB68" s="22"/>
      <c r="IXC68" s="22"/>
      <c r="IXD68" s="22"/>
      <c r="IXE68" s="22"/>
      <c r="IXF68" s="22"/>
      <c r="IXG68" s="22"/>
      <c r="IXH68" s="22"/>
      <c r="IXI68" s="22"/>
      <c r="IXJ68" s="22"/>
      <c r="IXK68" s="22"/>
      <c r="IXL68" s="22"/>
      <c r="IXM68" s="22"/>
      <c r="IXN68" s="22"/>
      <c r="IXO68" s="22"/>
      <c r="IXP68" s="22"/>
      <c r="IXQ68" s="22"/>
      <c r="IXR68" s="22"/>
      <c r="IXS68" s="22"/>
      <c r="IXT68" s="22"/>
      <c r="IXU68" s="22"/>
      <c r="IXV68" s="22"/>
      <c r="IXW68" s="22"/>
      <c r="IXX68" s="22"/>
      <c r="IXY68" s="22"/>
      <c r="IXZ68" s="22"/>
      <c r="IYA68" s="22"/>
      <c r="IYB68" s="22"/>
      <c r="IYC68" s="22"/>
      <c r="IYD68" s="22"/>
      <c r="IYE68" s="22"/>
      <c r="IYF68" s="22"/>
      <c r="IYG68" s="22"/>
      <c r="IYH68" s="22"/>
      <c r="IYI68" s="22"/>
      <c r="IYJ68" s="22"/>
      <c r="IYK68" s="22"/>
      <c r="IYL68" s="22"/>
      <c r="IYM68" s="22"/>
      <c r="IYN68" s="22"/>
      <c r="IYO68" s="22"/>
      <c r="IYP68" s="22"/>
      <c r="IYQ68" s="22"/>
      <c r="IYR68" s="22"/>
      <c r="IYS68" s="22"/>
      <c r="IYT68" s="22"/>
      <c r="IYU68" s="22"/>
      <c r="IYV68" s="22"/>
      <c r="IYW68" s="22"/>
      <c r="IYX68" s="22"/>
      <c r="IYY68" s="22"/>
      <c r="IYZ68" s="22"/>
      <c r="IZA68" s="22"/>
      <c r="IZB68" s="22"/>
      <c r="IZC68" s="22"/>
      <c r="IZD68" s="22"/>
      <c r="IZE68" s="22"/>
      <c r="IZF68" s="22"/>
      <c r="IZG68" s="22"/>
      <c r="IZH68" s="22"/>
      <c r="IZI68" s="22"/>
      <c r="IZJ68" s="22"/>
      <c r="IZK68" s="22"/>
      <c r="IZL68" s="22"/>
      <c r="IZM68" s="22"/>
      <c r="IZN68" s="22"/>
      <c r="IZO68" s="22"/>
      <c r="IZP68" s="22"/>
      <c r="IZQ68" s="22"/>
      <c r="IZR68" s="22"/>
      <c r="IZS68" s="22"/>
      <c r="IZT68" s="22"/>
      <c r="IZU68" s="22"/>
      <c r="IZV68" s="22"/>
      <c r="IZW68" s="22"/>
      <c r="IZX68" s="22"/>
      <c r="IZY68" s="22"/>
      <c r="IZZ68" s="22"/>
      <c r="JAA68" s="22"/>
      <c r="JAB68" s="22"/>
      <c r="JAC68" s="22"/>
      <c r="JAD68" s="22"/>
      <c r="JAE68" s="22"/>
      <c r="JAF68" s="22"/>
      <c r="JAG68" s="22"/>
      <c r="JAH68" s="22"/>
      <c r="JAI68" s="22"/>
      <c r="JAJ68" s="22"/>
      <c r="JAK68" s="22"/>
      <c r="JAL68" s="22"/>
      <c r="JAM68" s="22"/>
      <c r="JAN68" s="22"/>
      <c r="JAO68" s="22"/>
      <c r="JAP68" s="22"/>
      <c r="JAQ68" s="22"/>
      <c r="JAR68" s="22"/>
      <c r="JAS68" s="22"/>
      <c r="JAT68" s="22"/>
      <c r="JAU68" s="22"/>
      <c r="JAV68" s="22"/>
      <c r="JAW68" s="22"/>
      <c r="JAX68" s="22"/>
      <c r="JAY68" s="22"/>
      <c r="JAZ68" s="22"/>
      <c r="JBA68" s="22"/>
      <c r="JBB68" s="22"/>
      <c r="JBC68" s="22"/>
      <c r="JBD68" s="22"/>
      <c r="JBE68" s="22"/>
      <c r="JBF68" s="22"/>
      <c r="JBG68" s="22"/>
      <c r="JBH68" s="22"/>
      <c r="JBI68" s="22"/>
      <c r="JBJ68" s="22"/>
      <c r="JBK68" s="22"/>
      <c r="JBL68" s="22"/>
      <c r="JBM68" s="22"/>
      <c r="JBN68" s="22"/>
      <c r="JBO68" s="22"/>
      <c r="JBP68" s="22"/>
      <c r="JBQ68" s="22"/>
      <c r="JBR68" s="22"/>
      <c r="JBS68" s="22"/>
      <c r="JBT68" s="22"/>
      <c r="JBU68" s="22"/>
      <c r="JBV68" s="22"/>
      <c r="JBW68" s="22"/>
      <c r="JBX68" s="22"/>
      <c r="JBY68" s="22"/>
      <c r="JBZ68" s="22"/>
      <c r="JCA68" s="22"/>
      <c r="JCB68" s="22"/>
      <c r="JCC68" s="22"/>
      <c r="JCD68" s="22"/>
      <c r="JCE68" s="22"/>
      <c r="JCF68" s="22"/>
      <c r="JCG68" s="22"/>
      <c r="JCH68" s="22"/>
      <c r="JCI68" s="22"/>
      <c r="JCJ68" s="22"/>
      <c r="JCK68" s="22"/>
      <c r="JCL68" s="22"/>
      <c r="JCM68" s="22"/>
      <c r="JCN68" s="22"/>
      <c r="JCO68" s="22"/>
      <c r="JCP68" s="22"/>
      <c r="JCQ68" s="22"/>
      <c r="JCR68" s="22"/>
      <c r="JCS68" s="22"/>
      <c r="JCT68" s="22"/>
      <c r="JCU68" s="22"/>
      <c r="JCV68" s="22"/>
      <c r="JCW68" s="22"/>
      <c r="JCX68" s="22"/>
      <c r="JCY68" s="22"/>
      <c r="JCZ68" s="22"/>
      <c r="JDA68" s="22"/>
      <c r="JDB68" s="22"/>
      <c r="JDC68" s="22"/>
      <c r="JDD68" s="22"/>
      <c r="JDE68" s="22"/>
      <c r="JDF68" s="22"/>
      <c r="JDG68" s="22"/>
      <c r="JDH68" s="22"/>
      <c r="JDI68" s="22"/>
      <c r="JDJ68" s="22"/>
      <c r="JDK68" s="22"/>
      <c r="JDL68" s="22"/>
      <c r="JDM68" s="22"/>
      <c r="JDN68" s="22"/>
      <c r="JDO68" s="22"/>
      <c r="JDP68" s="22"/>
      <c r="JDQ68" s="22"/>
      <c r="JDR68" s="22"/>
      <c r="JDS68" s="22"/>
      <c r="JDT68" s="22"/>
      <c r="JDU68" s="22"/>
      <c r="JDV68" s="22"/>
      <c r="JDW68" s="22"/>
      <c r="JDX68" s="22"/>
      <c r="JDY68" s="22"/>
      <c r="JDZ68" s="22"/>
      <c r="JEA68" s="22"/>
      <c r="JEB68" s="22"/>
      <c r="JEC68" s="22"/>
      <c r="JED68" s="22"/>
      <c r="JEE68" s="22"/>
      <c r="JEF68" s="22"/>
      <c r="JEG68" s="22"/>
      <c r="JEH68" s="22"/>
      <c r="JEI68" s="22"/>
      <c r="JEJ68" s="22"/>
      <c r="JEK68" s="22"/>
      <c r="JEL68" s="22"/>
      <c r="JEM68" s="22"/>
      <c r="JEN68" s="22"/>
      <c r="JEO68" s="22"/>
      <c r="JEP68" s="22"/>
      <c r="JEQ68" s="22"/>
      <c r="JER68" s="22"/>
      <c r="JES68" s="22"/>
      <c r="JET68" s="22"/>
      <c r="JEU68" s="22"/>
      <c r="JEV68" s="22"/>
      <c r="JEW68" s="22"/>
      <c r="JEX68" s="22"/>
      <c r="JEY68" s="22"/>
      <c r="JEZ68" s="22"/>
      <c r="JFA68" s="22"/>
      <c r="JFB68" s="22"/>
      <c r="JFC68" s="22"/>
      <c r="JFD68" s="22"/>
      <c r="JFE68" s="22"/>
      <c r="JFF68" s="22"/>
      <c r="JFG68" s="22"/>
      <c r="JFH68" s="22"/>
      <c r="JFI68" s="22"/>
      <c r="JFJ68" s="22"/>
      <c r="JFK68" s="22"/>
      <c r="JFL68" s="22"/>
      <c r="JFM68" s="22"/>
      <c r="JFN68" s="22"/>
      <c r="JFO68" s="22"/>
      <c r="JFP68" s="22"/>
      <c r="JFQ68" s="22"/>
      <c r="JFR68" s="22"/>
      <c r="JFS68" s="22"/>
      <c r="JFT68" s="22"/>
      <c r="JFU68" s="22"/>
      <c r="JFV68" s="22"/>
      <c r="JFW68" s="22"/>
      <c r="JFX68" s="22"/>
      <c r="JFY68" s="22"/>
      <c r="JFZ68" s="22"/>
      <c r="JGA68" s="22"/>
      <c r="JGB68" s="22"/>
      <c r="JGC68" s="22"/>
      <c r="JGD68" s="22"/>
      <c r="JGE68" s="22"/>
      <c r="JGF68" s="22"/>
      <c r="JGG68" s="22"/>
      <c r="JGH68" s="22"/>
      <c r="JGI68" s="22"/>
      <c r="JGJ68" s="22"/>
      <c r="JGK68" s="22"/>
      <c r="JGL68" s="22"/>
      <c r="JGM68" s="22"/>
      <c r="JGN68" s="22"/>
      <c r="JGO68" s="22"/>
      <c r="JGP68" s="22"/>
      <c r="JGQ68" s="22"/>
      <c r="JGR68" s="22"/>
      <c r="JGS68" s="22"/>
      <c r="JGT68" s="22"/>
      <c r="JGU68" s="22"/>
      <c r="JGV68" s="22"/>
      <c r="JGW68" s="22"/>
      <c r="JGX68" s="22"/>
      <c r="JGY68" s="22"/>
      <c r="JGZ68" s="22"/>
      <c r="JHA68" s="22"/>
      <c r="JHB68" s="22"/>
      <c r="JHC68" s="22"/>
      <c r="JHD68" s="22"/>
      <c r="JHE68" s="22"/>
      <c r="JHF68" s="22"/>
      <c r="JHG68" s="22"/>
      <c r="JHH68" s="22"/>
      <c r="JHI68" s="22"/>
      <c r="JHJ68" s="22"/>
      <c r="JHK68" s="22"/>
      <c r="JHL68" s="22"/>
      <c r="JHM68" s="22"/>
      <c r="JHN68" s="22"/>
      <c r="JHO68" s="22"/>
      <c r="JHP68" s="22"/>
      <c r="JHQ68" s="22"/>
      <c r="JHR68" s="22"/>
      <c r="JHS68" s="22"/>
      <c r="JHT68" s="22"/>
      <c r="JHU68" s="22"/>
      <c r="JHV68" s="22"/>
      <c r="JHW68" s="22"/>
      <c r="JHX68" s="22"/>
      <c r="JHY68" s="22"/>
      <c r="JHZ68" s="22"/>
      <c r="JIA68" s="22"/>
      <c r="JIB68" s="22"/>
      <c r="JIC68" s="22"/>
      <c r="JID68" s="22"/>
      <c r="JIE68" s="22"/>
      <c r="JIF68" s="22"/>
      <c r="JIG68" s="22"/>
      <c r="JIH68" s="22"/>
      <c r="JII68" s="22"/>
      <c r="JIJ68" s="22"/>
      <c r="JIK68" s="22"/>
      <c r="JIL68" s="22"/>
      <c r="JIM68" s="22"/>
      <c r="JIN68" s="22"/>
      <c r="JIO68" s="22"/>
      <c r="JIP68" s="22"/>
      <c r="JIQ68" s="22"/>
      <c r="JIR68" s="22"/>
      <c r="JIS68" s="22"/>
      <c r="JIT68" s="22"/>
      <c r="JIU68" s="22"/>
      <c r="JIV68" s="22"/>
      <c r="JIW68" s="22"/>
      <c r="JIX68" s="22"/>
      <c r="JIY68" s="22"/>
      <c r="JIZ68" s="22"/>
      <c r="JJA68" s="22"/>
      <c r="JJB68" s="22"/>
      <c r="JJC68" s="22"/>
      <c r="JJD68" s="22"/>
      <c r="JJE68" s="22"/>
      <c r="JJF68" s="22"/>
      <c r="JJG68" s="22"/>
      <c r="JJH68" s="22"/>
      <c r="JJI68" s="22"/>
      <c r="JJJ68" s="22"/>
      <c r="JJK68" s="22"/>
      <c r="JJL68" s="22"/>
      <c r="JJM68" s="22"/>
      <c r="JJN68" s="22"/>
      <c r="JJO68" s="22"/>
      <c r="JJP68" s="22"/>
      <c r="JJQ68" s="22"/>
      <c r="JJR68" s="22"/>
      <c r="JJS68" s="22"/>
      <c r="JJT68" s="22"/>
      <c r="JJU68" s="22"/>
      <c r="JJV68" s="22"/>
      <c r="JJW68" s="22"/>
      <c r="JJX68" s="22"/>
      <c r="JJY68" s="22"/>
      <c r="JJZ68" s="22"/>
      <c r="JKA68" s="22"/>
      <c r="JKB68" s="22"/>
      <c r="JKC68" s="22"/>
      <c r="JKD68" s="22"/>
      <c r="JKE68" s="22"/>
      <c r="JKF68" s="22"/>
      <c r="JKG68" s="22"/>
      <c r="JKH68" s="22"/>
      <c r="JKI68" s="22"/>
      <c r="JKJ68" s="22"/>
      <c r="JKK68" s="22"/>
      <c r="JKL68" s="22"/>
      <c r="JKM68" s="22"/>
      <c r="JKN68" s="22"/>
      <c r="JKO68" s="22"/>
      <c r="JKP68" s="22"/>
      <c r="JKQ68" s="22"/>
      <c r="JKR68" s="22"/>
      <c r="JKS68" s="22"/>
      <c r="JKT68" s="22"/>
      <c r="JKU68" s="22"/>
      <c r="JKV68" s="22"/>
      <c r="JKW68" s="22"/>
      <c r="JKX68" s="22"/>
      <c r="JKY68" s="22"/>
      <c r="JKZ68" s="22"/>
      <c r="JLA68" s="22"/>
      <c r="JLB68" s="22"/>
      <c r="JLC68" s="22"/>
      <c r="JLD68" s="22"/>
      <c r="JLE68" s="22"/>
      <c r="JLF68" s="22"/>
      <c r="JLG68" s="22"/>
      <c r="JLH68" s="22"/>
      <c r="JLI68" s="22"/>
      <c r="JLJ68" s="22"/>
      <c r="JLK68" s="22"/>
      <c r="JLL68" s="22"/>
      <c r="JLM68" s="22"/>
      <c r="JLN68" s="22"/>
      <c r="JLO68" s="22"/>
      <c r="JLP68" s="22"/>
      <c r="JLQ68" s="22"/>
      <c r="JLR68" s="22"/>
      <c r="JLS68" s="22"/>
      <c r="JLT68" s="22"/>
      <c r="JLU68" s="22"/>
      <c r="JLV68" s="22"/>
      <c r="JLW68" s="22"/>
      <c r="JLX68" s="22"/>
      <c r="JLY68" s="22"/>
      <c r="JLZ68" s="22"/>
      <c r="JMA68" s="22"/>
      <c r="JMB68" s="22"/>
      <c r="JMC68" s="22"/>
      <c r="JMD68" s="22"/>
      <c r="JME68" s="22"/>
      <c r="JMF68" s="22"/>
      <c r="JMG68" s="22"/>
      <c r="JMH68" s="22"/>
      <c r="JMI68" s="22"/>
      <c r="JMJ68" s="22"/>
      <c r="JMK68" s="22"/>
      <c r="JML68" s="22"/>
      <c r="JMM68" s="22"/>
      <c r="JMN68" s="22"/>
      <c r="JMO68" s="22"/>
      <c r="JMP68" s="22"/>
      <c r="JMQ68" s="22"/>
      <c r="JMR68" s="22"/>
      <c r="JMS68" s="22"/>
      <c r="JMT68" s="22"/>
      <c r="JMU68" s="22"/>
      <c r="JMV68" s="22"/>
      <c r="JMW68" s="22"/>
      <c r="JMX68" s="22"/>
      <c r="JMY68" s="22"/>
      <c r="JMZ68" s="22"/>
      <c r="JNA68" s="22"/>
      <c r="JNB68" s="22"/>
      <c r="JNC68" s="22"/>
      <c r="JND68" s="22"/>
      <c r="JNE68" s="22"/>
      <c r="JNF68" s="22"/>
      <c r="JNG68" s="22"/>
      <c r="JNH68" s="22"/>
      <c r="JNI68" s="22"/>
      <c r="JNJ68" s="22"/>
      <c r="JNK68" s="22"/>
      <c r="JNL68" s="22"/>
      <c r="JNM68" s="22"/>
      <c r="JNN68" s="22"/>
      <c r="JNO68" s="22"/>
      <c r="JNP68" s="22"/>
      <c r="JNQ68" s="22"/>
      <c r="JNR68" s="22"/>
      <c r="JNS68" s="22"/>
      <c r="JNT68" s="22"/>
      <c r="JNU68" s="22"/>
      <c r="JNV68" s="22"/>
      <c r="JNW68" s="22"/>
      <c r="JNX68" s="22"/>
      <c r="JNY68" s="22"/>
      <c r="JNZ68" s="22"/>
      <c r="JOA68" s="22"/>
      <c r="JOB68" s="22"/>
      <c r="JOC68" s="22"/>
      <c r="JOD68" s="22"/>
      <c r="JOE68" s="22"/>
      <c r="JOF68" s="22"/>
      <c r="JOG68" s="22"/>
      <c r="JOH68" s="22"/>
      <c r="JOI68" s="22"/>
      <c r="JOJ68" s="22"/>
      <c r="JOK68" s="22"/>
      <c r="JOL68" s="22"/>
      <c r="JOM68" s="22"/>
      <c r="JON68" s="22"/>
      <c r="JOO68" s="22"/>
      <c r="JOP68" s="22"/>
      <c r="JOQ68" s="22"/>
      <c r="JOR68" s="22"/>
      <c r="JOS68" s="22"/>
      <c r="JOT68" s="22"/>
      <c r="JOU68" s="22"/>
      <c r="JOV68" s="22"/>
      <c r="JOW68" s="22"/>
      <c r="JOX68" s="22"/>
      <c r="JOY68" s="22"/>
      <c r="JOZ68" s="22"/>
      <c r="JPA68" s="22"/>
      <c r="JPB68" s="22"/>
      <c r="JPC68" s="22"/>
      <c r="JPD68" s="22"/>
      <c r="JPE68" s="22"/>
      <c r="JPF68" s="22"/>
      <c r="JPG68" s="22"/>
      <c r="JPH68" s="22"/>
      <c r="JPI68" s="22"/>
      <c r="JPJ68" s="22"/>
      <c r="JPK68" s="22"/>
      <c r="JPL68" s="22"/>
      <c r="JPM68" s="22"/>
      <c r="JPN68" s="22"/>
      <c r="JPO68" s="22"/>
      <c r="JPP68" s="22"/>
      <c r="JPQ68" s="22"/>
      <c r="JPR68" s="22"/>
      <c r="JPS68" s="22"/>
      <c r="JPT68" s="22"/>
      <c r="JPU68" s="22"/>
      <c r="JPV68" s="22"/>
      <c r="JPW68" s="22"/>
      <c r="JPX68" s="22"/>
      <c r="JPY68" s="22"/>
      <c r="JPZ68" s="22"/>
      <c r="JQA68" s="22"/>
      <c r="JQB68" s="22"/>
      <c r="JQC68" s="22"/>
      <c r="JQD68" s="22"/>
      <c r="JQE68" s="22"/>
      <c r="JQF68" s="22"/>
      <c r="JQG68" s="22"/>
      <c r="JQH68" s="22"/>
      <c r="JQI68" s="22"/>
      <c r="JQJ68" s="22"/>
      <c r="JQK68" s="22"/>
      <c r="JQL68" s="22"/>
      <c r="JQM68" s="22"/>
      <c r="JQN68" s="22"/>
      <c r="JQO68" s="22"/>
      <c r="JQP68" s="22"/>
      <c r="JQQ68" s="22"/>
      <c r="JQR68" s="22"/>
      <c r="JQS68" s="22"/>
      <c r="JQT68" s="22"/>
      <c r="JQU68" s="22"/>
      <c r="JQV68" s="22"/>
      <c r="JQW68" s="22"/>
      <c r="JQX68" s="22"/>
      <c r="JQY68" s="22"/>
      <c r="JQZ68" s="22"/>
      <c r="JRA68" s="22"/>
      <c r="JRB68" s="22"/>
      <c r="JRC68" s="22"/>
      <c r="JRD68" s="22"/>
      <c r="JRE68" s="22"/>
      <c r="JRF68" s="22"/>
      <c r="JRG68" s="22"/>
      <c r="JRH68" s="22"/>
      <c r="JRI68" s="22"/>
      <c r="JRJ68" s="22"/>
      <c r="JRK68" s="22"/>
      <c r="JRL68" s="22"/>
      <c r="JRM68" s="22"/>
      <c r="JRN68" s="22"/>
      <c r="JRO68" s="22"/>
      <c r="JRP68" s="22"/>
      <c r="JRQ68" s="22"/>
      <c r="JRR68" s="22"/>
      <c r="JRS68" s="22"/>
      <c r="JRT68" s="22"/>
      <c r="JRU68" s="22"/>
      <c r="JRV68" s="22"/>
      <c r="JRW68" s="22"/>
      <c r="JRX68" s="22"/>
      <c r="JRY68" s="22"/>
      <c r="JRZ68" s="22"/>
      <c r="JSA68" s="22"/>
      <c r="JSB68" s="22"/>
      <c r="JSC68" s="22"/>
      <c r="JSD68" s="22"/>
      <c r="JSE68" s="22"/>
      <c r="JSF68" s="22"/>
      <c r="JSG68" s="22"/>
      <c r="JSH68" s="22"/>
      <c r="JSI68" s="22"/>
      <c r="JSJ68" s="22"/>
      <c r="JSK68" s="22"/>
      <c r="JSL68" s="22"/>
      <c r="JSM68" s="22"/>
      <c r="JSN68" s="22"/>
      <c r="JSO68" s="22"/>
      <c r="JSP68" s="22"/>
      <c r="JSQ68" s="22"/>
      <c r="JSR68" s="22"/>
      <c r="JSS68" s="22"/>
      <c r="JST68" s="22"/>
      <c r="JSU68" s="22"/>
      <c r="JSV68" s="22"/>
      <c r="JSW68" s="22"/>
      <c r="JSX68" s="22"/>
      <c r="JSY68" s="22"/>
      <c r="JSZ68" s="22"/>
      <c r="JTA68" s="22"/>
      <c r="JTB68" s="22"/>
      <c r="JTC68" s="22"/>
      <c r="JTD68" s="22"/>
      <c r="JTE68" s="22"/>
      <c r="JTF68" s="22"/>
      <c r="JTG68" s="22"/>
      <c r="JTH68" s="22"/>
      <c r="JTI68" s="22"/>
      <c r="JTJ68" s="22"/>
      <c r="JTK68" s="22"/>
      <c r="JTL68" s="22"/>
      <c r="JTM68" s="22"/>
      <c r="JTN68" s="22"/>
      <c r="JTO68" s="22"/>
      <c r="JTP68" s="22"/>
      <c r="JTQ68" s="22"/>
      <c r="JTR68" s="22"/>
      <c r="JTS68" s="22"/>
      <c r="JTT68" s="22"/>
      <c r="JTU68" s="22"/>
      <c r="JTV68" s="22"/>
      <c r="JTW68" s="22"/>
      <c r="JTX68" s="22"/>
      <c r="JTY68" s="22"/>
      <c r="JTZ68" s="22"/>
      <c r="JUA68" s="22"/>
      <c r="JUB68" s="22"/>
      <c r="JUC68" s="22"/>
      <c r="JUD68" s="22"/>
      <c r="JUE68" s="22"/>
      <c r="JUF68" s="22"/>
      <c r="JUG68" s="22"/>
      <c r="JUH68" s="22"/>
      <c r="JUI68" s="22"/>
      <c r="JUJ68" s="22"/>
      <c r="JUK68" s="22"/>
      <c r="JUL68" s="22"/>
      <c r="JUM68" s="22"/>
      <c r="JUN68" s="22"/>
      <c r="JUO68" s="22"/>
      <c r="JUP68" s="22"/>
      <c r="JUQ68" s="22"/>
      <c r="JUR68" s="22"/>
      <c r="JUS68" s="22"/>
      <c r="JUT68" s="22"/>
      <c r="JUU68" s="22"/>
      <c r="JUV68" s="22"/>
      <c r="JUW68" s="22"/>
      <c r="JUX68" s="22"/>
      <c r="JUY68" s="22"/>
      <c r="JUZ68" s="22"/>
      <c r="JVA68" s="22"/>
      <c r="JVB68" s="22"/>
      <c r="JVC68" s="22"/>
      <c r="JVD68" s="22"/>
      <c r="JVE68" s="22"/>
      <c r="JVF68" s="22"/>
      <c r="JVG68" s="22"/>
      <c r="JVH68" s="22"/>
      <c r="JVI68" s="22"/>
      <c r="JVJ68" s="22"/>
      <c r="JVK68" s="22"/>
      <c r="JVL68" s="22"/>
      <c r="JVM68" s="22"/>
      <c r="JVN68" s="22"/>
      <c r="JVO68" s="22"/>
      <c r="JVP68" s="22"/>
      <c r="JVQ68" s="22"/>
      <c r="JVR68" s="22"/>
      <c r="JVS68" s="22"/>
      <c r="JVT68" s="22"/>
      <c r="JVU68" s="22"/>
      <c r="JVV68" s="22"/>
      <c r="JVW68" s="22"/>
      <c r="JVX68" s="22"/>
      <c r="JVY68" s="22"/>
      <c r="JVZ68" s="22"/>
      <c r="JWA68" s="22"/>
      <c r="JWB68" s="22"/>
      <c r="JWC68" s="22"/>
      <c r="JWD68" s="22"/>
      <c r="JWE68" s="22"/>
      <c r="JWF68" s="22"/>
      <c r="JWG68" s="22"/>
      <c r="JWH68" s="22"/>
      <c r="JWI68" s="22"/>
      <c r="JWJ68" s="22"/>
      <c r="JWK68" s="22"/>
      <c r="JWL68" s="22"/>
      <c r="JWM68" s="22"/>
      <c r="JWN68" s="22"/>
      <c r="JWO68" s="22"/>
      <c r="JWP68" s="22"/>
      <c r="JWQ68" s="22"/>
      <c r="JWR68" s="22"/>
      <c r="JWS68" s="22"/>
      <c r="JWT68" s="22"/>
      <c r="JWU68" s="22"/>
      <c r="JWV68" s="22"/>
      <c r="JWW68" s="22"/>
      <c r="JWX68" s="22"/>
      <c r="JWY68" s="22"/>
      <c r="JWZ68" s="22"/>
      <c r="JXA68" s="22"/>
      <c r="JXB68" s="22"/>
      <c r="JXC68" s="22"/>
      <c r="JXD68" s="22"/>
      <c r="JXE68" s="22"/>
      <c r="JXF68" s="22"/>
      <c r="JXG68" s="22"/>
      <c r="JXH68" s="22"/>
      <c r="JXI68" s="22"/>
      <c r="JXJ68" s="22"/>
      <c r="JXK68" s="22"/>
      <c r="JXL68" s="22"/>
      <c r="JXM68" s="22"/>
      <c r="JXN68" s="22"/>
      <c r="JXO68" s="22"/>
      <c r="JXP68" s="22"/>
      <c r="JXQ68" s="22"/>
      <c r="JXR68" s="22"/>
      <c r="JXS68" s="22"/>
      <c r="JXT68" s="22"/>
      <c r="JXU68" s="22"/>
      <c r="JXV68" s="22"/>
      <c r="JXW68" s="22"/>
      <c r="JXX68" s="22"/>
      <c r="JXY68" s="22"/>
      <c r="JXZ68" s="22"/>
      <c r="JYA68" s="22"/>
      <c r="JYB68" s="22"/>
      <c r="JYC68" s="22"/>
      <c r="JYD68" s="22"/>
      <c r="JYE68" s="22"/>
      <c r="JYF68" s="22"/>
      <c r="JYG68" s="22"/>
      <c r="JYH68" s="22"/>
      <c r="JYI68" s="22"/>
      <c r="JYJ68" s="22"/>
      <c r="JYK68" s="22"/>
      <c r="JYL68" s="22"/>
      <c r="JYM68" s="22"/>
      <c r="JYN68" s="22"/>
      <c r="JYO68" s="22"/>
      <c r="JYP68" s="22"/>
      <c r="JYQ68" s="22"/>
      <c r="JYR68" s="22"/>
      <c r="JYS68" s="22"/>
      <c r="JYT68" s="22"/>
      <c r="JYU68" s="22"/>
      <c r="JYV68" s="22"/>
      <c r="JYW68" s="22"/>
      <c r="JYX68" s="22"/>
      <c r="JYY68" s="22"/>
      <c r="JYZ68" s="22"/>
      <c r="JZA68" s="22"/>
      <c r="JZB68" s="22"/>
      <c r="JZC68" s="22"/>
      <c r="JZD68" s="22"/>
      <c r="JZE68" s="22"/>
      <c r="JZF68" s="22"/>
      <c r="JZG68" s="22"/>
      <c r="JZH68" s="22"/>
      <c r="JZI68" s="22"/>
      <c r="JZJ68" s="22"/>
      <c r="JZK68" s="22"/>
      <c r="JZL68" s="22"/>
      <c r="JZM68" s="22"/>
      <c r="JZN68" s="22"/>
      <c r="JZO68" s="22"/>
      <c r="JZP68" s="22"/>
      <c r="JZQ68" s="22"/>
      <c r="JZR68" s="22"/>
      <c r="JZS68" s="22"/>
      <c r="JZT68" s="22"/>
      <c r="JZU68" s="22"/>
      <c r="JZV68" s="22"/>
      <c r="JZW68" s="22"/>
      <c r="JZX68" s="22"/>
      <c r="JZY68" s="22"/>
      <c r="JZZ68" s="22"/>
      <c r="KAA68" s="22"/>
      <c r="KAB68" s="22"/>
      <c r="KAC68" s="22"/>
      <c r="KAD68" s="22"/>
      <c r="KAE68" s="22"/>
      <c r="KAF68" s="22"/>
      <c r="KAG68" s="22"/>
      <c r="KAH68" s="22"/>
      <c r="KAI68" s="22"/>
      <c r="KAJ68" s="22"/>
      <c r="KAK68" s="22"/>
      <c r="KAL68" s="22"/>
      <c r="KAM68" s="22"/>
      <c r="KAN68" s="22"/>
      <c r="KAO68" s="22"/>
      <c r="KAP68" s="22"/>
      <c r="KAQ68" s="22"/>
      <c r="KAR68" s="22"/>
      <c r="KAS68" s="22"/>
      <c r="KAT68" s="22"/>
      <c r="KAU68" s="22"/>
      <c r="KAV68" s="22"/>
      <c r="KAW68" s="22"/>
      <c r="KAX68" s="22"/>
      <c r="KAY68" s="22"/>
      <c r="KAZ68" s="22"/>
      <c r="KBA68" s="22"/>
      <c r="KBB68" s="22"/>
      <c r="KBC68" s="22"/>
      <c r="KBD68" s="22"/>
      <c r="KBE68" s="22"/>
      <c r="KBF68" s="22"/>
      <c r="KBG68" s="22"/>
      <c r="KBH68" s="22"/>
      <c r="KBI68" s="22"/>
      <c r="KBJ68" s="22"/>
      <c r="KBK68" s="22"/>
      <c r="KBL68" s="22"/>
      <c r="KBM68" s="22"/>
      <c r="KBN68" s="22"/>
      <c r="KBO68" s="22"/>
      <c r="KBP68" s="22"/>
      <c r="KBQ68" s="22"/>
      <c r="KBR68" s="22"/>
      <c r="KBS68" s="22"/>
      <c r="KBT68" s="22"/>
      <c r="KBU68" s="22"/>
      <c r="KBV68" s="22"/>
      <c r="KBW68" s="22"/>
      <c r="KBX68" s="22"/>
      <c r="KBY68" s="22"/>
      <c r="KBZ68" s="22"/>
      <c r="KCA68" s="22"/>
      <c r="KCB68" s="22"/>
      <c r="KCC68" s="22"/>
      <c r="KCD68" s="22"/>
      <c r="KCE68" s="22"/>
      <c r="KCF68" s="22"/>
      <c r="KCG68" s="22"/>
      <c r="KCH68" s="22"/>
      <c r="KCI68" s="22"/>
      <c r="KCJ68" s="22"/>
      <c r="KCK68" s="22"/>
      <c r="KCL68" s="22"/>
      <c r="KCM68" s="22"/>
      <c r="KCN68" s="22"/>
      <c r="KCO68" s="22"/>
      <c r="KCP68" s="22"/>
      <c r="KCQ68" s="22"/>
      <c r="KCR68" s="22"/>
      <c r="KCS68" s="22"/>
      <c r="KCT68" s="22"/>
      <c r="KCU68" s="22"/>
      <c r="KCV68" s="22"/>
      <c r="KCW68" s="22"/>
      <c r="KCX68" s="22"/>
      <c r="KCY68" s="22"/>
      <c r="KCZ68" s="22"/>
      <c r="KDA68" s="22"/>
      <c r="KDB68" s="22"/>
      <c r="KDC68" s="22"/>
      <c r="KDD68" s="22"/>
      <c r="KDE68" s="22"/>
      <c r="KDF68" s="22"/>
      <c r="KDG68" s="22"/>
      <c r="KDH68" s="22"/>
      <c r="KDI68" s="22"/>
      <c r="KDJ68" s="22"/>
      <c r="KDK68" s="22"/>
      <c r="KDL68" s="22"/>
      <c r="KDM68" s="22"/>
      <c r="KDN68" s="22"/>
      <c r="KDO68" s="22"/>
      <c r="KDP68" s="22"/>
      <c r="KDQ68" s="22"/>
      <c r="KDR68" s="22"/>
      <c r="KDS68" s="22"/>
      <c r="KDT68" s="22"/>
      <c r="KDU68" s="22"/>
      <c r="KDV68" s="22"/>
      <c r="KDW68" s="22"/>
      <c r="KDX68" s="22"/>
      <c r="KDY68" s="22"/>
      <c r="KDZ68" s="22"/>
      <c r="KEA68" s="22"/>
      <c r="KEB68" s="22"/>
      <c r="KEC68" s="22"/>
      <c r="KED68" s="22"/>
      <c r="KEE68" s="22"/>
      <c r="KEF68" s="22"/>
      <c r="KEG68" s="22"/>
      <c r="KEH68" s="22"/>
      <c r="KEI68" s="22"/>
      <c r="KEJ68" s="22"/>
      <c r="KEK68" s="22"/>
      <c r="KEL68" s="22"/>
      <c r="KEM68" s="22"/>
      <c r="KEN68" s="22"/>
      <c r="KEO68" s="22"/>
      <c r="KEP68" s="22"/>
      <c r="KEQ68" s="22"/>
      <c r="KER68" s="22"/>
      <c r="KES68" s="22"/>
      <c r="KET68" s="22"/>
      <c r="KEU68" s="22"/>
      <c r="KEV68" s="22"/>
      <c r="KEW68" s="22"/>
      <c r="KEX68" s="22"/>
      <c r="KEY68" s="22"/>
      <c r="KEZ68" s="22"/>
      <c r="KFA68" s="22"/>
      <c r="KFB68" s="22"/>
      <c r="KFC68" s="22"/>
      <c r="KFD68" s="22"/>
      <c r="KFE68" s="22"/>
      <c r="KFF68" s="22"/>
      <c r="KFG68" s="22"/>
      <c r="KFH68" s="22"/>
      <c r="KFI68" s="22"/>
      <c r="KFJ68" s="22"/>
      <c r="KFK68" s="22"/>
      <c r="KFL68" s="22"/>
      <c r="KFM68" s="22"/>
      <c r="KFN68" s="22"/>
      <c r="KFO68" s="22"/>
      <c r="KFP68" s="22"/>
      <c r="KFQ68" s="22"/>
      <c r="KFR68" s="22"/>
      <c r="KFS68" s="22"/>
      <c r="KFT68" s="22"/>
      <c r="KFU68" s="22"/>
      <c r="KFV68" s="22"/>
      <c r="KFW68" s="22"/>
      <c r="KFX68" s="22"/>
      <c r="KFY68" s="22"/>
      <c r="KFZ68" s="22"/>
      <c r="KGA68" s="22"/>
      <c r="KGB68" s="22"/>
      <c r="KGC68" s="22"/>
      <c r="KGD68" s="22"/>
      <c r="KGE68" s="22"/>
      <c r="KGF68" s="22"/>
      <c r="KGG68" s="22"/>
      <c r="KGH68" s="22"/>
      <c r="KGI68" s="22"/>
      <c r="KGJ68" s="22"/>
      <c r="KGK68" s="22"/>
      <c r="KGL68" s="22"/>
      <c r="KGM68" s="22"/>
      <c r="KGN68" s="22"/>
      <c r="KGO68" s="22"/>
      <c r="KGP68" s="22"/>
      <c r="KGQ68" s="22"/>
      <c r="KGR68" s="22"/>
      <c r="KGS68" s="22"/>
      <c r="KGT68" s="22"/>
      <c r="KGU68" s="22"/>
      <c r="KGV68" s="22"/>
      <c r="KGW68" s="22"/>
      <c r="KGX68" s="22"/>
      <c r="KGY68" s="22"/>
      <c r="KGZ68" s="22"/>
      <c r="KHA68" s="22"/>
      <c r="KHB68" s="22"/>
      <c r="KHC68" s="22"/>
      <c r="KHD68" s="22"/>
      <c r="KHE68" s="22"/>
      <c r="KHF68" s="22"/>
      <c r="KHG68" s="22"/>
      <c r="KHH68" s="22"/>
      <c r="KHI68" s="22"/>
      <c r="KHJ68" s="22"/>
      <c r="KHK68" s="22"/>
      <c r="KHL68" s="22"/>
      <c r="KHM68" s="22"/>
      <c r="KHN68" s="22"/>
      <c r="KHO68" s="22"/>
      <c r="KHP68" s="22"/>
      <c r="KHQ68" s="22"/>
      <c r="KHR68" s="22"/>
      <c r="KHS68" s="22"/>
      <c r="KHT68" s="22"/>
      <c r="KHU68" s="22"/>
      <c r="KHV68" s="22"/>
      <c r="KHW68" s="22"/>
      <c r="KHX68" s="22"/>
      <c r="KHY68" s="22"/>
      <c r="KHZ68" s="22"/>
      <c r="KIA68" s="22"/>
      <c r="KIB68" s="22"/>
      <c r="KIC68" s="22"/>
      <c r="KID68" s="22"/>
      <c r="KIE68" s="22"/>
      <c r="KIF68" s="22"/>
      <c r="KIG68" s="22"/>
      <c r="KIH68" s="22"/>
      <c r="KII68" s="22"/>
      <c r="KIJ68" s="22"/>
      <c r="KIK68" s="22"/>
      <c r="KIL68" s="22"/>
      <c r="KIM68" s="22"/>
      <c r="KIN68" s="22"/>
      <c r="KIO68" s="22"/>
      <c r="KIP68" s="22"/>
      <c r="KIQ68" s="22"/>
      <c r="KIR68" s="22"/>
      <c r="KIS68" s="22"/>
      <c r="KIT68" s="22"/>
      <c r="KIU68" s="22"/>
      <c r="KIV68" s="22"/>
      <c r="KIW68" s="22"/>
      <c r="KIX68" s="22"/>
      <c r="KIY68" s="22"/>
      <c r="KIZ68" s="22"/>
      <c r="KJA68" s="22"/>
      <c r="KJB68" s="22"/>
      <c r="KJC68" s="22"/>
      <c r="KJD68" s="22"/>
      <c r="KJE68" s="22"/>
      <c r="KJF68" s="22"/>
      <c r="KJG68" s="22"/>
      <c r="KJH68" s="22"/>
      <c r="KJI68" s="22"/>
      <c r="KJJ68" s="22"/>
      <c r="KJK68" s="22"/>
      <c r="KJL68" s="22"/>
      <c r="KJM68" s="22"/>
      <c r="KJN68" s="22"/>
      <c r="KJO68" s="22"/>
      <c r="KJP68" s="22"/>
      <c r="KJQ68" s="22"/>
      <c r="KJR68" s="22"/>
      <c r="KJS68" s="22"/>
      <c r="KJT68" s="22"/>
      <c r="KJU68" s="22"/>
      <c r="KJV68" s="22"/>
      <c r="KJW68" s="22"/>
      <c r="KJX68" s="22"/>
      <c r="KJY68" s="22"/>
      <c r="KJZ68" s="22"/>
      <c r="KKA68" s="22"/>
      <c r="KKB68" s="22"/>
      <c r="KKC68" s="22"/>
      <c r="KKD68" s="22"/>
      <c r="KKE68" s="22"/>
      <c r="KKF68" s="22"/>
      <c r="KKG68" s="22"/>
      <c r="KKH68" s="22"/>
      <c r="KKI68" s="22"/>
      <c r="KKJ68" s="22"/>
      <c r="KKK68" s="22"/>
      <c r="KKL68" s="22"/>
      <c r="KKM68" s="22"/>
      <c r="KKN68" s="22"/>
      <c r="KKO68" s="22"/>
      <c r="KKP68" s="22"/>
      <c r="KKQ68" s="22"/>
      <c r="KKR68" s="22"/>
      <c r="KKS68" s="22"/>
      <c r="KKT68" s="22"/>
      <c r="KKU68" s="22"/>
      <c r="KKV68" s="22"/>
      <c r="KKW68" s="22"/>
      <c r="KKX68" s="22"/>
      <c r="KKY68" s="22"/>
      <c r="KKZ68" s="22"/>
      <c r="KLA68" s="22"/>
      <c r="KLB68" s="22"/>
      <c r="KLC68" s="22"/>
      <c r="KLD68" s="22"/>
      <c r="KLE68" s="22"/>
      <c r="KLF68" s="22"/>
      <c r="KLG68" s="22"/>
      <c r="KLH68" s="22"/>
      <c r="KLI68" s="22"/>
      <c r="KLJ68" s="22"/>
      <c r="KLK68" s="22"/>
      <c r="KLL68" s="22"/>
      <c r="KLM68" s="22"/>
      <c r="KLN68" s="22"/>
      <c r="KLO68" s="22"/>
      <c r="KLP68" s="22"/>
      <c r="KLQ68" s="22"/>
      <c r="KLR68" s="22"/>
      <c r="KLS68" s="22"/>
      <c r="KLT68" s="22"/>
      <c r="KLU68" s="22"/>
      <c r="KLV68" s="22"/>
      <c r="KLW68" s="22"/>
      <c r="KLX68" s="22"/>
      <c r="KLY68" s="22"/>
      <c r="KLZ68" s="22"/>
      <c r="KMA68" s="22"/>
      <c r="KMB68" s="22"/>
      <c r="KMC68" s="22"/>
      <c r="KMD68" s="22"/>
      <c r="KME68" s="22"/>
      <c r="KMF68" s="22"/>
      <c r="KMG68" s="22"/>
      <c r="KMH68" s="22"/>
      <c r="KMI68" s="22"/>
      <c r="KMJ68" s="22"/>
      <c r="KMK68" s="22"/>
      <c r="KML68" s="22"/>
      <c r="KMM68" s="22"/>
      <c r="KMN68" s="22"/>
      <c r="KMO68" s="22"/>
      <c r="KMP68" s="22"/>
      <c r="KMQ68" s="22"/>
      <c r="KMR68" s="22"/>
      <c r="KMS68" s="22"/>
      <c r="KMT68" s="22"/>
      <c r="KMU68" s="22"/>
      <c r="KMV68" s="22"/>
      <c r="KMW68" s="22"/>
      <c r="KMX68" s="22"/>
      <c r="KMY68" s="22"/>
      <c r="KMZ68" s="22"/>
      <c r="KNA68" s="22"/>
      <c r="KNB68" s="22"/>
      <c r="KNC68" s="22"/>
      <c r="KND68" s="22"/>
      <c r="KNE68" s="22"/>
      <c r="KNF68" s="22"/>
      <c r="KNG68" s="22"/>
      <c r="KNH68" s="22"/>
      <c r="KNI68" s="22"/>
      <c r="KNJ68" s="22"/>
      <c r="KNK68" s="22"/>
      <c r="KNL68" s="22"/>
      <c r="KNM68" s="22"/>
      <c r="KNN68" s="22"/>
      <c r="KNO68" s="22"/>
      <c r="KNP68" s="22"/>
      <c r="KNQ68" s="22"/>
      <c r="KNR68" s="22"/>
      <c r="KNS68" s="22"/>
      <c r="KNT68" s="22"/>
      <c r="KNU68" s="22"/>
      <c r="KNV68" s="22"/>
      <c r="KNW68" s="22"/>
      <c r="KNX68" s="22"/>
      <c r="KNY68" s="22"/>
      <c r="KNZ68" s="22"/>
      <c r="KOA68" s="22"/>
      <c r="KOB68" s="22"/>
      <c r="KOC68" s="22"/>
      <c r="KOD68" s="22"/>
      <c r="KOE68" s="22"/>
      <c r="KOF68" s="22"/>
      <c r="KOG68" s="22"/>
      <c r="KOH68" s="22"/>
      <c r="KOI68" s="22"/>
      <c r="KOJ68" s="22"/>
      <c r="KOK68" s="22"/>
      <c r="KOL68" s="22"/>
      <c r="KOM68" s="22"/>
      <c r="KON68" s="22"/>
      <c r="KOO68" s="22"/>
      <c r="KOP68" s="22"/>
      <c r="KOQ68" s="22"/>
      <c r="KOR68" s="22"/>
      <c r="KOS68" s="22"/>
      <c r="KOT68" s="22"/>
      <c r="KOU68" s="22"/>
      <c r="KOV68" s="22"/>
      <c r="KOW68" s="22"/>
      <c r="KOX68" s="22"/>
      <c r="KOY68" s="22"/>
      <c r="KOZ68" s="22"/>
      <c r="KPA68" s="22"/>
      <c r="KPB68" s="22"/>
      <c r="KPC68" s="22"/>
      <c r="KPD68" s="22"/>
      <c r="KPE68" s="22"/>
      <c r="KPF68" s="22"/>
      <c r="KPG68" s="22"/>
      <c r="KPH68" s="22"/>
      <c r="KPI68" s="22"/>
      <c r="KPJ68" s="22"/>
      <c r="KPK68" s="22"/>
      <c r="KPL68" s="22"/>
      <c r="KPM68" s="22"/>
      <c r="KPN68" s="22"/>
      <c r="KPO68" s="22"/>
      <c r="KPP68" s="22"/>
      <c r="KPQ68" s="22"/>
      <c r="KPR68" s="22"/>
      <c r="KPS68" s="22"/>
      <c r="KPT68" s="22"/>
      <c r="KPU68" s="22"/>
      <c r="KPV68" s="22"/>
      <c r="KPW68" s="22"/>
      <c r="KPX68" s="22"/>
      <c r="KPY68" s="22"/>
      <c r="KPZ68" s="22"/>
      <c r="KQA68" s="22"/>
      <c r="KQB68" s="22"/>
      <c r="KQC68" s="22"/>
      <c r="KQD68" s="22"/>
      <c r="KQE68" s="22"/>
      <c r="KQF68" s="22"/>
      <c r="KQG68" s="22"/>
      <c r="KQH68" s="22"/>
      <c r="KQI68" s="22"/>
      <c r="KQJ68" s="22"/>
      <c r="KQK68" s="22"/>
      <c r="KQL68" s="22"/>
      <c r="KQM68" s="22"/>
      <c r="KQN68" s="22"/>
      <c r="KQO68" s="22"/>
      <c r="KQP68" s="22"/>
      <c r="KQQ68" s="22"/>
      <c r="KQR68" s="22"/>
      <c r="KQS68" s="22"/>
      <c r="KQT68" s="22"/>
      <c r="KQU68" s="22"/>
      <c r="KQV68" s="22"/>
      <c r="KQW68" s="22"/>
      <c r="KQX68" s="22"/>
      <c r="KQY68" s="22"/>
      <c r="KQZ68" s="22"/>
      <c r="KRA68" s="22"/>
      <c r="KRB68" s="22"/>
      <c r="KRC68" s="22"/>
      <c r="KRD68" s="22"/>
      <c r="KRE68" s="22"/>
      <c r="KRF68" s="22"/>
      <c r="KRG68" s="22"/>
      <c r="KRH68" s="22"/>
      <c r="KRI68" s="22"/>
      <c r="KRJ68" s="22"/>
      <c r="KRK68" s="22"/>
      <c r="KRL68" s="22"/>
      <c r="KRM68" s="22"/>
      <c r="KRN68" s="22"/>
      <c r="KRO68" s="22"/>
      <c r="KRP68" s="22"/>
      <c r="KRQ68" s="22"/>
      <c r="KRR68" s="22"/>
      <c r="KRS68" s="22"/>
      <c r="KRT68" s="22"/>
      <c r="KRU68" s="22"/>
      <c r="KRV68" s="22"/>
      <c r="KRW68" s="22"/>
      <c r="KRX68" s="22"/>
      <c r="KRY68" s="22"/>
      <c r="KRZ68" s="22"/>
      <c r="KSA68" s="22"/>
      <c r="KSB68" s="22"/>
      <c r="KSC68" s="22"/>
      <c r="KSD68" s="22"/>
      <c r="KSE68" s="22"/>
      <c r="KSF68" s="22"/>
      <c r="KSG68" s="22"/>
      <c r="KSH68" s="22"/>
      <c r="KSI68" s="22"/>
      <c r="KSJ68" s="22"/>
      <c r="KSK68" s="22"/>
      <c r="KSL68" s="22"/>
      <c r="KSM68" s="22"/>
      <c r="KSN68" s="22"/>
      <c r="KSO68" s="22"/>
      <c r="KSP68" s="22"/>
      <c r="KSQ68" s="22"/>
      <c r="KSR68" s="22"/>
      <c r="KSS68" s="22"/>
      <c r="KST68" s="22"/>
      <c r="KSU68" s="22"/>
      <c r="KSV68" s="22"/>
      <c r="KSW68" s="22"/>
      <c r="KSX68" s="22"/>
      <c r="KSY68" s="22"/>
      <c r="KSZ68" s="22"/>
      <c r="KTA68" s="22"/>
      <c r="KTB68" s="22"/>
      <c r="KTC68" s="22"/>
      <c r="KTD68" s="22"/>
      <c r="KTE68" s="22"/>
      <c r="KTF68" s="22"/>
      <c r="KTG68" s="22"/>
      <c r="KTH68" s="22"/>
      <c r="KTI68" s="22"/>
      <c r="KTJ68" s="22"/>
      <c r="KTK68" s="22"/>
      <c r="KTL68" s="22"/>
      <c r="KTM68" s="22"/>
      <c r="KTN68" s="22"/>
      <c r="KTO68" s="22"/>
      <c r="KTP68" s="22"/>
      <c r="KTQ68" s="22"/>
      <c r="KTR68" s="22"/>
      <c r="KTS68" s="22"/>
      <c r="KTT68" s="22"/>
      <c r="KTU68" s="22"/>
      <c r="KTV68" s="22"/>
      <c r="KTW68" s="22"/>
      <c r="KTX68" s="22"/>
      <c r="KTY68" s="22"/>
      <c r="KTZ68" s="22"/>
      <c r="KUA68" s="22"/>
      <c r="KUB68" s="22"/>
      <c r="KUC68" s="22"/>
      <c r="KUD68" s="22"/>
      <c r="KUE68" s="22"/>
      <c r="KUF68" s="22"/>
      <c r="KUG68" s="22"/>
      <c r="KUH68" s="22"/>
      <c r="KUI68" s="22"/>
      <c r="KUJ68" s="22"/>
      <c r="KUK68" s="22"/>
      <c r="KUL68" s="22"/>
      <c r="KUM68" s="22"/>
      <c r="KUN68" s="22"/>
      <c r="KUO68" s="22"/>
      <c r="KUP68" s="22"/>
      <c r="KUQ68" s="22"/>
      <c r="KUR68" s="22"/>
      <c r="KUS68" s="22"/>
      <c r="KUT68" s="22"/>
      <c r="KUU68" s="22"/>
      <c r="KUV68" s="22"/>
      <c r="KUW68" s="22"/>
      <c r="KUX68" s="22"/>
      <c r="KUY68" s="22"/>
      <c r="KUZ68" s="22"/>
      <c r="KVA68" s="22"/>
      <c r="KVB68" s="22"/>
      <c r="KVC68" s="22"/>
      <c r="KVD68" s="22"/>
      <c r="KVE68" s="22"/>
      <c r="KVF68" s="22"/>
      <c r="KVG68" s="22"/>
      <c r="KVH68" s="22"/>
      <c r="KVI68" s="22"/>
      <c r="KVJ68" s="22"/>
      <c r="KVK68" s="22"/>
      <c r="KVL68" s="22"/>
      <c r="KVM68" s="22"/>
      <c r="KVN68" s="22"/>
      <c r="KVO68" s="22"/>
      <c r="KVP68" s="22"/>
      <c r="KVQ68" s="22"/>
      <c r="KVR68" s="22"/>
      <c r="KVS68" s="22"/>
      <c r="KVT68" s="22"/>
      <c r="KVU68" s="22"/>
      <c r="KVV68" s="22"/>
      <c r="KVW68" s="22"/>
      <c r="KVX68" s="22"/>
      <c r="KVY68" s="22"/>
      <c r="KVZ68" s="22"/>
      <c r="KWA68" s="22"/>
      <c r="KWB68" s="22"/>
      <c r="KWC68" s="22"/>
      <c r="KWD68" s="22"/>
      <c r="KWE68" s="22"/>
      <c r="KWF68" s="22"/>
      <c r="KWG68" s="22"/>
      <c r="KWH68" s="22"/>
      <c r="KWI68" s="22"/>
      <c r="KWJ68" s="22"/>
      <c r="KWK68" s="22"/>
      <c r="KWL68" s="22"/>
      <c r="KWM68" s="22"/>
      <c r="KWN68" s="22"/>
      <c r="KWO68" s="22"/>
      <c r="KWP68" s="22"/>
      <c r="KWQ68" s="22"/>
      <c r="KWR68" s="22"/>
      <c r="KWS68" s="22"/>
      <c r="KWT68" s="22"/>
      <c r="KWU68" s="22"/>
      <c r="KWV68" s="22"/>
      <c r="KWW68" s="22"/>
      <c r="KWX68" s="22"/>
      <c r="KWY68" s="22"/>
      <c r="KWZ68" s="22"/>
      <c r="KXA68" s="22"/>
      <c r="KXB68" s="22"/>
      <c r="KXC68" s="22"/>
      <c r="KXD68" s="22"/>
      <c r="KXE68" s="22"/>
      <c r="KXF68" s="22"/>
      <c r="KXG68" s="22"/>
      <c r="KXH68" s="22"/>
      <c r="KXI68" s="22"/>
      <c r="KXJ68" s="22"/>
      <c r="KXK68" s="22"/>
      <c r="KXL68" s="22"/>
      <c r="KXM68" s="22"/>
      <c r="KXN68" s="22"/>
      <c r="KXO68" s="22"/>
      <c r="KXP68" s="22"/>
      <c r="KXQ68" s="22"/>
      <c r="KXR68" s="22"/>
      <c r="KXS68" s="22"/>
      <c r="KXT68" s="22"/>
      <c r="KXU68" s="22"/>
      <c r="KXV68" s="22"/>
      <c r="KXW68" s="22"/>
      <c r="KXX68" s="22"/>
      <c r="KXY68" s="22"/>
      <c r="KXZ68" s="22"/>
      <c r="KYA68" s="22"/>
      <c r="KYB68" s="22"/>
      <c r="KYC68" s="22"/>
      <c r="KYD68" s="22"/>
      <c r="KYE68" s="22"/>
      <c r="KYF68" s="22"/>
      <c r="KYG68" s="22"/>
      <c r="KYH68" s="22"/>
      <c r="KYI68" s="22"/>
      <c r="KYJ68" s="22"/>
      <c r="KYK68" s="22"/>
      <c r="KYL68" s="22"/>
      <c r="KYM68" s="22"/>
      <c r="KYN68" s="22"/>
      <c r="KYO68" s="22"/>
      <c r="KYP68" s="22"/>
      <c r="KYQ68" s="22"/>
      <c r="KYR68" s="22"/>
      <c r="KYS68" s="22"/>
      <c r="KYT68" s="22"/>
      <c r="KYU68" s="22"/>
      <c r="KYV68" s="22"/>
      <c r="KYW68" s="22"/>
      <c r="KYX68" s="22"/>
      <c r="KYY68" s="22"/>
      <c r="KYZ68" s="22"/>
      <c r="KZA68" s="22"/>
      <c r="KZB68" s="22"/>
      <c r="KZC68" s="22"/>
      <c r="KZD68" s="22"/>
      <c r="KZE68" s="22"/>
      <c r="KZF68" s="22"/>
      <c r="KZG68" s="22"/>
      <c r="KZH68" s="22"/>
      <c r="KZI68" s="22"/>
      <c r="KZJ68" s="22"/>
      <c r="KZK68" s="22"/>
      <c r="KZL68" s="22"/>
      <c r="KZM68" s="22"/>
      <c r="KZN68" s="22"/>
      <c r="KZO68" s="22"/>
      <c r="KZP68" s="22"/>
      <c r="KZQ68" s="22"/>
      <c r="KZR68" s="22"/>
      <c r="KZS68" s="22"/>
      <c r="KZT68" s="22"/>
      <c r="KZU68" s="22"/>
      <c r="KZV68" s="22"/>
      <c r="KZW68" s="22"/>
      <c r="KZX68" s="22"/>
      <c r="KZY68" s="22"/>
      <c r="KZZ68" s="22"/>
      <c r="LAA68" s="22"/>
      <c r="LAB68" s="22"/>
      <c r="LAC68" s="22"/>
      <c r="LAD68" s="22"/>
      <c r="LAE68" s="22"/>
      <c r="LAF68" s="22"/>
      <c r="LAG68" s="22"/>
      <c r="LAH68" s="22"/>
      <c r="LAI68" s="22"/>
      <c r="LAJ68" s="22"/>
      <c r="LAK68" s="22"/>
      <c r="LAL68" s="22"/>
      <c r="LAM68" s="22"/>
      <c r="LAN68" s="22"/>
      <c r="LAO68" s="22"/>
      <c r="LAP68" s="22"/>
      <c r="LAQ68" s="22"/>
      <c r="LAR68" s="22"/>
      <c r="LAS68" s="22"/>
      <c r="LAT68" s="22"/>
      <c r="LAU68" s="22"/>
      <c r="LAV68" s="22"/>
      <c r="LAW68" s="22"/>
      <c r="LAX68" s="22"/>
      <c r="LAY68" s="22"/>
      <c r="LAZ68" s="22"/>
      <c r="LBA68" s="22"/>
      <c r="LBB68" s="22"/>
      <c r="LBC68" s="22"/>
      <c r="LBD68" s="22"/>
      <c r="LBE68" s="22"/>
      <c r="LBF68" s="22"/>
      <c r="LBG68" s="22"/>
      <c r="LBH68" s="22"/>
      <c r="LBI68" s="22"/>
      <c r="LBJ68" s="22"/>
      <c r="LBK68" s="22"/>
      <c r="LBL68" s="22"/>
      <c r="LBM68" s="22"/>
      <c r="LBN68" s="22"/>
      <c r="LBO68" s="22"/>
      <c r="LBP68" s="22"/>
      <c r="LBQ68" s="22"/>
      <c r="LBR68" s="22"/>
      <c r="LBS68" s="22"/>
      <c r="LBT68" s="22"/>
      <c r="LBU68" s="22"/>
      <c r="LBV68" s="22"/>
      <c r="LBW68" s="22"/>
      <c r="LBX68" s="22"/>
      <c r="LBY68" s="22"/>
      <c r="LBZ68" s="22"/>
      <c r="LCA68" s="22"/>
      <c r="LCB68" s="22"/>
      <c r="LCC68" s="22"/>
      <c r="LCD68" s="22"/>
      <c r="LCE68" s="22"/>
      <c r="LCF68" s="22"/>
      <c r="LCG68" s="22"/>
      <c r="LCH68" s="22"/>
      <c r="LCI68" s="22"/>
      <c r="LCJ68" s="22"/>
      <c r="LCK68" s="22"/>
      <c r="LCL68" s="22"/>
      <c r="LCM68" s="22"/>
      <c r="LCN68" s="22"/>
      <c r="LCO68" s="22"/>
      <c r="LCP68" s="22"/>
      <c r="LCQ68" s="22"/>
      <c r="LCR68" s="22"/>
      <c r="LCS68" s="22"/>
      <c r="LCT68" s="22"/>
      <c r="LCU68" s="22"/>
      <c r="LCV68" s="22"/>
      <c r="LCW68" s="22"/>
      <c r="LCX68" s="22"/>
      <c r="LCY68" s="22"/>
      <c r="LCZ68" s="22"/>
      <c r="LDA68" s="22"/>
      <c r="LDB68" s="22"/>
      <c r="LDC68" s="22"/>
      <c r="LDD68" s="22"/>
      <c r="LDE68" s="22"/>
      <c r="LDF68" s="22"/>
      <c r="LDG68" s="22"/>
      <c r="LDH68" s="22"/>
      <c r="LDI68" s="22"/>
      <c r="LDJ68" s="22"/>
      <c r="LDK68" s="22"/>
      <c r="LDL68" s="22"/>
      <c r="LDM68" s="22"/>
      <c r="LDN68" s="22"/>
      <c r="LDO68" s="22"/>
      <c r="LDP68" s="22"/>
      <c r="LDQ68" s="22"/>
      <c r="LDR68" s="22"/>
      <c r="LDS68" s="22"/>
      <c r="LDT68" s="22"/>
      <c r="LDU68" s="22"/>
      <c r="LDV68" s="22"/>
      <c r="LDW68" s="22"/>
      <c r="LDX68" s="22"/>
      <c r="LDY68" s="22"/>
      <c r="LDZ68" s="22"/>
      <c r="LEA68" s="22"/>
      <c r="LEB68" s="22"/>
      <c r="LEC68" s="22"/>
      <c r="LED68" s="22"/>
      <c r="LEE68" s="22"/>
      <c r="LEF68" s="22"/>
      <c r="LEG68" s="22"/>
      <c r="LEH68" s="22"/>
      <c r="LEI68" s="22"/>
      <c r="LEJ68" s="22"/>
      <c r="LEK68" s="22"/>
      <c r="LEL68" s="22"/>
      <c r="LEM68" s="22"/>
      <c r="LEN68" s="22"/>
      <c r="LEO68" s="22"/>
      <c r="LEP68" s="22"/>
      <c r="LEQ68" s="22"/>
      <c r="LER68" s="22"/>
      <c r="LES68" s="22"/>
      <c r="LET68" s="22"/>
      <c r="LEU68" s="22"/>
      <c r="LEV68" s="22"/>
      <c r="LEW68" s="22"/>
      <c r="LEX68" s="22"/>
      <c r="LEY68" s="22"/>
      <c r="LEZ68" s="22"/>
      <c r="LFA68" s="22"/>
      <c r="LFB68" s="22"/>
      <c r="LFC68" s="22"/>
      <c r="LFD68" s="22"/>
      <c r="LFE68" s="22"/>
      <c r="LFF68" s="22"/>
      <c r="LFG68" s="22"/>
      <c r="LFH68" s="22"/>
      <c r="LFI68" s="22"/>
      <c r="LFJ68" s="22"/>
      <c r="LFK68" s="22"/>
      <c r="LFL68" s="22"/>
      <c r="LFM68" s="22"/>
      <c r="LFN68" s="22"/>
      <c r="LFO68" s="22"/>
      <c r="LFP68" s="22"/>
      <c r="LFQ68" s="22"/>
      <c r="LFR68" s="22"/>
      <c r="LFS68" s="22"/>
      <c r="LFT68" s="22"/>
      <c r="LFU68" s="22"/>
      <c r="LFV68" s="22"/>
      <c r="LFW68" s="22"/>
      <c r="LFX68" s="22"/>
      <c r="LFY68" s="22"/>
      <c r="LFZ68" s="22"/>
      <c r="LGA68" s="22"/>
      <c r="LGB68" s="22"/>
      <c r="LGC68" s="22"/>
      <c r="LGD68" s="22"/>
      <c r="LGE68" s="22"/>
      <c r="LGF68" s="22"/>
      <c r="LGG68" s="22"/>
      <c r="LGH68" s="22"/>
      <c r="LGI68" s="22"/>
      <c r="LGJ68" s="22"/>
      <c r="LGK68" s="22"/>
      <c r="LGL68" s="22"/>
      <c r="LGM68" s="22"/>
      <c r="LGN68" s="22"/>
      <c r="LGO68" s="22"/>
      <c r="LGP68" s="22"/>
      <c r="LGQ68" s="22"/>
      <c r="LGR68" s="22"/>
      <c r="LGS68" s="22"/>
      <c r="LGT68" s="22"/>
      <c r="LGU68" s="22"/>
      <c r="LGV68" s="22"/>
      <c r="LGW68" s="22"/>
      <c r="LGX68" s="22"/>
      <c r="LGY68" s="22"/>
      <c r="LGZ68" s="22"/>
      <c r="LHA68" s="22"/>
      <c r="LHB68" s="22"/>
      <c r="LHC68" s="22"/>
      <c r="LHD68" s="22"/>
      <c r="LHE68" s="22"/>
      <c r="LHF68" s="22"/>
      <c r="LHG68" s="22"/>
      <c r="LHH68" s="22"/>
      <c r="LHI68" s="22"/>
      <c r="LHJ68" s="22"/>
      <c r="LHK68" s="22"/>
      <c r="LHL68" s="22"/>
      <c r="LHM68" s="22"/>
      <c r="LHN68" s="22"/>
      <c r="LHO68" s="22"/>
      <c r="LHP68" s="22"/>
      <c r="LHQ68" s="22"/>
      <c r="LHR68" s="22"/>
      <c r="LHS68" s="22"/>
      <c r="LHT68" s="22"/>
      <c r="LHU68" s="22"/>
      <c r="LHV68" s="22"/>
      <c r="LHW68" s="22"/>
      <c r="LHX68" s="22"/>
      <c r="LHY68" s="22"/>
      <c r="LHZ68" s="22"/>
      <c r="LIA68" s="22"/>
      <c r="LIB68" s="22"/>
      <c r="LIC68" s="22"/>
      <c r="LID68" s="22"/>
      <c r="LIE68" s="22"/>
      <c r="LIF68" s="22"/>
      <c r="LIG68" s="22"/>
      <c r="LIH68" s="22"/>
      <c r="LII68" s="22"/>
      <c r="LIJ68" s="22"/>
      <c r="LIK68" s="22"/>
      <c r="LIL68" s="22"/>
      <c r="LIM68" s="22"/>
      <c r="LIN68" s="22"/>
      <c r="LIO68" s="22"/>
      <c r="LIP68" s="22"/>
      <c r="LIQ68" s="22"/>
      <c r="LIR68" s="22"/>
      <c r="LIS68" s="22"/>
      <c r="LIT68" s="22"/>
      <c r="LIU68" s="22"/>
      <c r="LIV68" s="22"/>
      <c r="LIW68" s="22"/>
      <c r="LIX68" s="22"/>
      <c r="LIY68" s="22"/>
      <c r="LIZ68" s="22"/>
      <c r="LJA68" s="22"/>
      <c r="LJB68" s="22"/>
      <c r="LJC68" s="22"/>
      <c r="LJD68" s="22"/>
      <c r="LJE68" s="22"/>
      <c r="LJF68" s="22"/>
      <c r="LJG68" s="22"/>
      <c r="LJH68" s="22"/>
      <c r="LJI68" s="22"/>
      <c r="LJJ68" s="22"/>
      <c r="LJK68" s="22"/>
      <c r="LJL68" s="22"/>
      <c r="LJM68" s="22"/>
      <c r="LJN68" s="22"/>
      <c r="LJO68" s="22"/>
      <c r="LJP68" s="22"/>
      <c r="LJQ68" s="22"/>
      <c r="LJR68" s="22"/>
      <c r="LJS68" s="22"/>
      <c r="LJT68" s="22"/>
      <c r="LJU68" s="22"/>
      <c r="LJV68" s="22"/>
      <c r="LJW68" s="22"/>
      <c r="LJX68" s="22"/>
      <c r="LJY68" s="22"/>
      <c r="LJZ68" s="22"/>
      <c r="LKA68" s="22"/>
      <c r="LKB68" s="22"/>
      <c r="LKC68" s="22"/>
      <c r="LKD68" s="22"/>
      <c r="LKE68" s="22"/>
      <c r="LKF68" s="22"/>
      <c r="LKG68" s="22"/>
      <c r="LKH68" s="22"/>
      <c r="LKI68" s="22"/>
      <c r="LKJ68" s="22"/>
      <c r="LKK68" s="22"/>
      <c r="LKL68" s="22"/>
      <c r="LKM68" s="22"/>
      <c r="LKN68" s="22"/>
      <c r="LKO68" s="22"/>
      <c r="LKP68" s="22"/>
      <c r="LKQ68" s="22"/>
      <c r="LKR68" s="22"/>
      <c r="LKS68" s="22"/>
      <c r="LKT68" s="22"/>
      <c r="LKU68" s="22"/>
      <c r="LKV68" s="22"/>
      <c r="LKW68" s="22"/>
      <c r="LKX68" s="22"/>
      <c r="LKY68" s="22"/>
      <c r="LKZ68" s="22"/>
      <c r="LLA68" s="22"/>
      <c r="LLB68" s="22"/>
      <c r="LLC68" s="22"/>
      <c r="LLD68" s="22"/>
      <c r="LLE68" s="22"/>
      <c r="LLF68" s="22"/>
      <c r="LLG68" s="22"/>
      <c r="LLH68" s="22"/>
      <c r="LLI68" s="22"/>
      <c r="LLJ68" s="22"/>
      <c r="LLK68" s="22"/>
      <c r="LLL68" s="22"/>
      <c r="LLM68" s="22"/>
      <c r="LLN68" s="22"/>
      <c r="LLO68" s="22"/>
      <c r="LLP68" s="22"/>
      <c r="LLQ68" s="22"/>
      <c r="LLR68" s="22"/>
      <c r="LLS68" s="22"/>
      <c r="LLT68" s="22"/>
      <c r="LLU68" s="22"/>
      <c r="LLV68" s="22"/>
      <c r="LLW68" s="22"/>
      <c r="LLX68" s="22"/>
      <c r="LLY68" s="22"/>
      <c r="LLZ68" s="22"/>
      <c r="LMA68" s="22"/>
      <c r="LMB68" s="22"/>
      <c r="LMC68" s="22"/>
      <c r="LMD68" s="22"/>
      <c r="LME68" s="22"/>
      <c r="LMF68" s="22"/>
      <c r="LMG68" s="22"/>
      <c r="LMH68" s="22"/>
      <c r="LMI68" s="22"/>
      <c r="LMJ68" s="22"/>
      <c r="LMK68" s="22"/>
      <c r="LML68" s="22"/>
      <c r="LMM68" s="22"/>
      <c r="LMN68" s="22"/>
      <c r="LMO68" s="22"/>
      <c r="LMP68" s="22"/>
      <c r="LMQ68" s="22"/>
      <c r="LMR68" s="22"/>
      <c r="LMS68" s="22"/>
      <c r="LMT68" s="22"/>
      <c r="LMU68" s="22"/>
      <c r="LMV68" s="22"/>
      <c r="LMW68" s="22"/>
      <c r="LMX68" s="22"/>
      <c r="LMY68" s="22"/>
      <c r="LMZ68" s="22"/>
      <c r="LNA68" s="22"/>
      <c r="LNB68" s="22"/>
      <c r="LNC68" s="22"/>
      <c r="LND68" s="22"/>
      <c r="LNE68" s="22"/>
      <c r="LNF68" s="22"/>
      <c r="LNG68" s="22"/>
      <c r="LNH68" s="22"/>
      <c r="LNI68" s="22"/>
      <c r="LNJ68" s="22"/>
      <c r="LNK68" s="22"/>
      <c r="LNL68" s="22"/>
      <c r="LNM68" s="22"/>
      <c r="LNN68" s="22"/>
      <c r="LNO68" s="22"/>
      <c r="LNP68" s="22"/>
      <c r="LNQ68" s="22"/>
      <c r="LNR68" s="22"/>
      <c r="LNS68" s="22"/>
      <c r="LNT68" s="22"/>
      <c r="LNU68" s="22"/>
      <c r="LNV68" s="22"/>
      <c r="LNW68" s="22"/>
      <c r="LNX68" s="22"/>
      <c r="LNY68" s="22"/>
      <c r="LNZ68" s="22"/>
      <c r="LOA68" s="22"/>
      <c r="LOB68" s="22"/>
      <c r="LOC68" s="22"/>
      <c r="LOD68" s="22"/>
      <c r="LOE68" s="22"/>
      <c r="LOF68" s="22"/>
      <c r="LOG68" s="22"/>
      <c r="LOH68" s="22"/>
      <c r="LOI68" s="22"/>
      <c r="LOJ68" s="22"/>
      <c r="LOK68" s="22"/>
      <c r="LOL68" s="22"/>
      <c r="LOM68" s="22"/>
      <c r="LON68" s="22"/>
      <c r="LOO68" s="22"/>
      <c r="LOP68" s="22"/>
      <c r="LOQ68" s="22"/>
      <c r="LOR68" s="22"/>
      <c r="LOS68" s="22"/>
      <c r="LOT68" s="22"/>
      <c r="LOU68" s="22"/>
      <c r="LOV68" s="22"/>
      <c r="LOW68" s="22"/>
      <c r="LOX68" s="22"/>
      <c r="LOY68" s="22"/>
      <c r="LOZ68" s="22"/>
      <c r="LPA68" s="22"/>
      <c r="LPB68" s="22"/>
      <c r="LPC68" s="22"/>
      <c r="LPD68" s="22"/>
      <c r="LPE68" s="22"/>
      <c r="LPF68" s="22"/>
      <c r="LPG68" s="22"/>
      <c r="LPH68" s="22"/>
      <c r="LPI68" s="22"/>
      <c r="LPJ68" s="22"/>
      <c r="LPK68" s="22"/>
      <c r="LPL68" s="22"/>
      <c r="LPM68" s="22"/>
      <c r="LPN68" s="22"/>
      <c r="LPO68" s="22"/>
      <c r="LPP68" s="22"/>
      <c r="LPQ68" s="22"/>
      <c r="LPR68" s="22"/>
      <c r="LPS68" s="22"/>
      <c r="LPT68" s="22"/>
      <c r="LPU68" s="22"/>
      <c r="LPV68" s="22"/>
      <c r="LPW68" s="22"/>
      <c r="LPX68" s="22"/>
      <c r="LPY68" s="22"/>
      <c r="LPZ68" s="22"/>
      <c r="LQA68" s="22"/>
      <c r="LQB68" s="22"/>
      <c r="LQC68" s="22"/>
      <c r="LQD68" s="22"/>
      <c r="LQE68" s="22"/>
      <c r="LQF68" s="22"/>
      <c r="LQG68" s="22"/>
      <c r="LQH68" s="22"/>
      <c r="LQI68" s="22"/>
      <c r="LQJ68" s="22"/>
      <c r="LQK68" s="22"/>
      <c r="LQL68" s="22"/>
      <c r="LQM68" s="22"/>
      <c r="LQN68" s="22"/>
      <c r="LQO68" s="22"/>
      <c r="LQP68" s="22"/>
      <c r="LQQ68" s="22"/>
      <c r="LQR68" s="22"/>
      <c r="LQS68" s="22"/>
      <c r="LQT68" s="22"/>
      <c r="LQU68" s="22"/>
      <c r="LQV68" s="22"/>
      <c r="LQW68" s="22"/>
      <c r="LQX68" s="22"/>
      <c r="LQY68" s="22"/>
      <c r="LQZ68" s="22"/>
      <c r="LRA68" s="22"/>
      <c r="LRB68" s="22"/>
      <c r="LRC68" s="22"/>
      <c r="LRD68" s="22"/>
      <c r="LRE68" s="22"/>
      <c r="LRF68" s="22"/>
      <c r="LRG68" s="22"/>
      <c r="LRH68" s="22"/>
      <c r="LRI68" s="22"/>
      <c r="LRJ68" s="22"/>
      <c r="LRK68" s="22"/>
      <c r="LRL68" s="22"/>
      <c r="LRM68" s="22"/>
      <c r="LRN68" s="22"/>
      <c r="LRO68" s="22"/>
      <c r="LRP68" s="22"/>
      <c r="LRQ68" s="22"/>
      <c r="LRR68" s="22"/>
      <c r="LRS68" s="22"/>
      <c r="LRT68" s="22"/>
      <c r="LRU68" s="22"/>
      <c r="LRV68" s="22"/>
      <c r="LRW68" s="22"/>
      <c r="LRX68" s="22"/>
      <c r="LRY68" s="22"/>
      <c r="LRZ68" s="22"/>
      <c r="LSA68" s="22"/>
      <c r="LSB68" s="22"/>
      <c r="LSC68" s="22"/>
      <c r="LSD68" s="22"/>
      <c r="LSE68" s="22"/>
      <c r="LSF68" s="22"/>
      <c r="LSG68" s="22"/>
      <c r="LSH68" s="22"/>
      <c r="LSI68" s="22"/>
      <c r="LSJ68" s="22"/>
      <c r="LSK68" s="22"/>
      <c r="LSL68" s="22"/>
      <c r="LSM68" s="22"/>
      <c r="LSN68" s="22"/>
      <c r="LSO68" s="22"/>
      <c r="LSP68" s="22"/>
      <c r="LSQ68" s="22"/>
      <c r="LSR68" s="22"/>
      <c r="LSS68" s="22"/>
      <c r="LST68" s="22"/>
      <c r="LSU68" s="22"/>
      <c r="LSV68" s="22"/>
      <c r="LSW68" s="22"/>
      <c r="LSX68" s="22"/>
      <c r="LSY68" s="22"/>
      <c r="LSZ68" s="22"/>
      <c r="LTA68" s="22"/>
      <c r="LTB68" s="22"/>
      <c r="LTC68" s="22"/>
      <c r="LTD68" s="22"/>
      <c r="LTE68" s="22"/>
      <c r="LTF68" s="22"/>
      <c r="LTG68" s="22"/>
      <c r="LTH68" s="22"/>
      <c r="LTI68" s="22"/>
      <c r="LTJ68" s="22"/>
      <c r="LTK68" s="22"/>
      <c r="LTL68" s="22"/>
      <c r="LTM68" s="22"/>
      <c r="LTN68" s="22"/>
      <c r="LTO68" s="22"/>
      <c r="LTP68" s="22"/>
      <c r="LTQ68" s="22"/>
      <c r="LTR68" s="22"/>
      <c r="LTS68" s="22"/>
      <c r="LTT68" s="22"/>
      <c r="LTU68" s="22"/>
      <c r="LTV68" s="22"/>
      <c r="LTW68" s="22"/>
      <c r="LTX68" s="22"/>
      <c r="LTY68" s="22"/>
      <c r="LTZ68" s="22"/>
      <c r="LUA68" s="22"/>
      <c r="LUB68" s="22"/>
      <c r="LUC68" s="22"/>
      <c r="LUD68" s="22"/>
      <c r="LUE68" s="22"/>
      <c r="LUF68" s="22"/>
      <c r="LUG68" s="22"/>
      <c r="LUH68" s="22"/>
      <c r="LUI68" s="22"/>
      <c r="LUJ68" s="22"/>
      <c r="LUK68" s="22"/>
      <c r="LUL68" s="22"/>
      <c r="LUM68" s="22"/>
      <c r="LUN68" s="22"/>
      <c r="LUO68" s="22"/>
      <c r="LUP68" s="22"/>
      <c r="LUQ68" s="22"/>
      <c r="LUR68" s="22"/>
      <c r="LUS68" s="22"/>
      <c r="LUT68" s="22"/>
      <c r="LUU68" s="22"/>
      <c r="LUV68" s="22"/>
      <c r="LUW68" s="22"/>
      <c r="LUX68" s="22"/>
      <c r="LUY68" s="22"/>
      <c r="LUZ68" s="22"/>
      <c r="LVA68" s="22"/>
      <c r="LVB68" s="22"/>
      <c r="LVC68" s="22"/>
      <c r="LVD68" s="22"/>
      <c r="LVE68" s="22"/>
      <c r="LVF68" s="22"/>
      <c r="LVG68" s="22"/>
      <c r="LVH68" s="22"/>
      <c r="LVI68" s="22"/>
      <c r="LVJ68" s="22"/>
      <c r="LVK68" s="22"/>
      <c r="LVL68" s="22"/>
      <c r="LVM68" s="22"/>
      <c r="LVN68" s="22"/>
      <c r="LVO68" s="22"/>
      <c r="LVP68" s="22"/>
      <c r="LVQ68" s="22"/>
      <c r="LVR68" s="22"/>
      <c r="LVS68" s="22"/>
      <c r="LVT68" s="22"/>
      <c r="LVU68" s="22"/>
      <c r="LVV68" s="22"/>
      <c r="LVW68" s="22"/>
      <c r="LVX68" s="22"/>
      <c r="LVY68" s="22"/>
      <c r="LVZ68" s="22"/>
      <c r="LWA68" s="22"/>
      <c r="LWB68" s="22"/>
      <c r="LWC68" s="22"/>
      <c r="LWD68" s="22"/>
      <c r="LWE68" s="22"/>
      <c r="LWF68" s="22"/>
      <c r="LWG68" s="22"/>
      <c r="LWH68" s="22"/>
      <c r="LWI68" s="22"/>
      <c r="LWJ68" s="22"/>
      <c r="LWK68" s="22"/>
      <c r="LWL68" s="22"/>
      <c r="LWM68" s="22"/>
      <c r="LWN68" s="22"/>
      <c r="LWO68" s="22"/>
      <c r="LWP68" s="22"/>
      <c r="LWQ68" s="22"/>
      <c r="LWR68" s="22"/>
      <c r="LWS68" s="22"/>
      <c r="LWT68" s="22"/>
      <c r="LWU68" s="22"/>
      <c r="LWV68" s="22"/>
      <c r="LWW68" s="22"/>
      <c r="LWX68" s="22"/>
      <c r="LWY68" s="22"/>
      <c r="LWZ68" s="22"/>
      <c r="LXA68" s="22"/>
      <c r="LXB68" s="22"/>
      <c r="LXC68" s="22"/>
      <c r="LXD68" s="22"/>
      <c r="LXE68" s="22"/>
      <c r="LXF68" s="22"/>
      <c r="LXG68" s="22"/>
      <c r="LXH68" s="22"/>
      <c r="LXI68" s="22"/>
      <c r="LXJ68" s="22"/>
      <c r="LXK68" s="22"/>
      <c r="LXL68" s="22"/>
      <c r="LXM68" s="22"/>
      <c r="LXN68" s="22"/>
      <c r="LXO68" s="22"/>
      <c r="LXP68" s="22"/>
      <c r="LXQ68" s="22"/>
      <c r="LXR68" s="22"/>
      <c r="LXS68" s="22"/>
      <c r="LXT68" s="22"/>
      <c r="LXU68" s="22"/>
      <c r="LXV68" s="22"/>
      <c r="LXW68" s="22"/>
      <c r="LXX68" s="22"/>
      <c r="LXY68" s="22"/>
      <c r="LXZ68" s="22"/>
      <c r="LYA68" s="22"/>
      <c r="LYB68" s="22"/>
      <c r="LYC68" s="22"/>
      <c r="LYD68" s="22"/>
      <c r="LYE68" s="22"/>
      <c r="LYF68" s="22"/>
      <c r="LYG68" s="22"/>
      <c r="LYH68" s="22"/>
      <c r="LYI68" s="22"/>
      <c r="LYJ68" s="22"/>
      <c r="LYK68" s="22"/>
      <c r="LYL68" s="22"/>
      <c r="LYM68" s="22"/>
      <c r="LYN68" s="22"/>
      <c r="LYO68" s="22"/>
      <c r="LYP68" s="22"/>
      <c r="LYQ68" s="22"/>
      <c r="LYR68" s="22"/>
      <c r="LYS68" s="22"/>
      <c r="LYT68" s="22"/>
      <c r="LYU68" s="22"/>
      <c r="LYV68" s="22"/>
      <c r="LYW68" s="22"/>
      <c r="LYX68" s="22"/>
      <c r="LYY68" s="22"/>
      <c r="LYZ68" s="22"/>
      <c r="LZA68" s="22"/>
      <c r="LZB68" s="22"/>
      <c r="LZC68" s="22"/>
      <c r="LZD68" s="22"/>
      <c r="LZE68" s="22"/>
      <c r="LZF68" s="22"/>
      <c r="LZG68" s="22"/>
      <c r="LZH68" s="22"/>
      <c r="LZI68" s="22"/>
      <c r="LZJ68" s="22"/>
      <c r="LZK68" s="22"/>
      <c r="LZL68" s="22"/>
      <c r="LZM68" s="22"/>
      <c r="LZN68" s="22"/>
      <c r="LZO68" s="22"/>
      <c r="LZP68" s="22"/>
      <c r="LZQ68" s="22"/>
      <c r="LZR68" s="22"/>
      <c r="LZS68" s="22"/>
      <c r="LZT68" s="22"/>
      <c r="LZU68" s="22"/>
      <c r="LZV68" s="22"/>
      <c r="LZW68" s="22"/>
      <c r="LZX68" s="22"/>
      <c r="LZY68" s="22"/>
      <c r="LZZ68" s="22"/>
      <c r="MAA68" s="22"/>
      <c r="MAB68" s="22"/>
      <c r="MAC68" s="22"/>
      <c r="MAD68" s="22"/>
      <c r="MAE68" s="22"/>
      <c r="MAF68" s="22"/>
      <c r="MAG68" s="22"/>
      <c r="MAH68" s="22"/>
      <c r="MAI68" s="22"/>
      <c r="MAJ68" s="22"/>
      <c r="MAK68" s="22"/>
      <c r="MAL68" s="22"/>
      <c r="MAM68" s="22"/>
      <c r="MAN68" s="22"/>
      <c r="MAO68" s="22"/>
      <c r="MAP68" s="22"/>
      <c r="MAQ68" s="22"/>
      <c r="MAR68" s="22"/>
      <c r="MAS68" s="22"/>
      <c r="MAT68" s="22"/>
      <c r="MAU68" s="22"/>
      <c r="MAV68" s="22"/>
      <c r="MAW68" s="22"/>
      <c r="MAX68" s="22"/>
      <c r="MAY68" s="22"/>
      <c r="MAZ68" s="22"/>
      <c r="MBA68" s="22"/>
      <c r="MBB68" s="22"/>
      <c r="MBC68" s="22"/>
      <c r="MBD68" s="22"/>
      <c r="MBE68" s="22"/>
      <c r="MBF68" s="22"/>
      <c r="MBG68" s="22"/>
      <c r="MBH68" s="22"/>
      <c r="MBI68" s="22"/>
      <c r="MBJ68" s="22"/>
      <c r="MBK68" s="22"/>
      <c r="MBL68" s="22"/>
      <c r="MBM68" s="22"/>
      <c r="MBN68" s="22"/>
      <c r="MBO68" s="22"/>
      <c r="MBP68" s="22"/>
      <c r="MBQ68" s="22"/>
      <c r="MBR68" s="22"/>
      <c r="MBS68" s="22"/>
      <c r="MBT68" s="22"/>
      <c r="MBU68" s="22"/>
      <c r="MBV68" s="22"/>
      <c r="MBW68" s="22"/>
      <c r="MBX68" s="22"/>
      <c r="MBY68" s="22"/>
      <c r="MBZ68" s="22"/>
      <c r="MCA68" s="22"/>
      <c r="MCB68" s="22"/>
      <c r="MCC68" s="22"/>
      <c r="MCD68" s="22"/>
      <c r="MCE68" s="22"/>
      <c r="MCF68" s="22"/>
      <c r="MCG68" s="22"/>
      <c r="MCH68" s="22"/>
      <c r="MCI68" s="22"/>
      <c r="MCJ68" s="22"/>
      <c r="MCK68" s="22"/>
      <c r="MCL68" s="22"/>
      <c r="MCM68" s="22"/>
      <c r="MCN68" s="22"/>
      <c r="MCO68" s="22"/>
      <c r="MCP68" s="22"/>
      <c r="MCQ68" s="22"/>
      <c r="MCR68" s="22"/>
      <c r="MCS68" s="22"/>
      <c r="MCT68" s="22"/>
      <c r="MCU68" s="22"/>
      <c r="MCV68" s="22"/>
      <c r="MCW68" s="22"/>
      <c r="MCX68" s="22"/>
      <c r="MCY68" s="22"/>
      <c r="MCZ68" s="22"/>
      <c r="MDA68" s="22"/>
      <c r="MDB68" s="22"/>
      <c r="MDC68" s="22"/>
      <c r="MDD68" s="22"/>
      <c r="MDE68" s="22"/>
      <c r="MDF68" s="22"/>
      <c r="MDG68" s="22"/>
      <c r="MDH68" s="22"/>
      <c r="MDI68" s="22"/>
      <c r="MDJ68" s="22"/>
      <c r="MDK68" s="22"/>
      <c r="MDL68" s="22"/>
      <c r="MDM68" s="22"/>
      <c r="MDN68" s="22"/>
      <c r="MDO68" s="22"/>
      <c r="MDP68" s="22"/>
      <c r="MDQ68" s="22"/>
      <c r="MDR68" s="22"/>
      <c r="MDS68" s="22"/>
      <c r="MDT68" s="22"/>
      <c r="MDU68" s="22"/>
      <c r="MDV68" s="22"/>
      <c r="MDW68" s="22"/>
      <c r="MDX68" s="22"/>
      <c r="MDY68" s="22"/>
      <c r="MDZ68" s="22"/>
      <c r="MEA68" s="22"/>
      <c r="MEB68" s="22"/>
      <c r="MEC68" s="22"/>
      <c r="MED68" s="22"/>
      <c r="MEE68" s="22"/>
      <c r="MEF68" s="22"/>
      <c r="MEG68" s="22"/>
      <c r="MEH68" s="22"/>
      <c r="MEI68" s="22"/>
      <c r="MEJ68" s="22"/>
      <c r="MEK68" s="22"/>
      <c r="MEL68" s="22"/>
      <c r="MEM68" s="22"/>
      <c r="MEN68" s="22"/>
      <c r="MEO68" s="22"/>
      <c r="MEP68" s="22"/>
      <c r="MEQ68" s="22"/>
      <c r="MER68" s="22"/>
      <c r="MES68" s="22"/>
      <c r="MET68" s="22"/>
      <c r="MEU68" s="22"/>
      <c r="MEV68" s="22"/>
      <c r="MEW68" s="22"/>
      <c r="MEX68" s="22"/>
      <c r="MEY68" s="22"/>
      <c r="MEZ68" s="22"/>
      <c r="MFA68" s="22"/>
      <c r="MFB68" s="22"/>
      <c r="MFC68" s="22"/>
      <c r="MFD68" s="22"/>
      <c r="MFE68" s="22"/>
      <c r="MFF68" s="22"/>
      <c r="MFG68" s="22"/>
      <c r="MFH68" s="22"/>
      <c r="MFI68" s="22"/>
      <c r="MFJ68" s="22"/>
      <c r="MFK68" s="22"/>
      <c r="MFL68" s="22"/>
      <c r="MFM68" s="22"/>
      <c r="MFN68" s="22"/>
      <c r="MFO68" s="22"/>
      <c r="MFP68" s="22"/>
      <c r="MFQ68" s="22"/>
      <c r="MFR68" s="22"/>
      <c r="MFS68" s="22"/>
      <c r="MFT68" s="22"/>
      <c r="MFU68" s="22"/>
      <c r="MFV68" s="22"/>
      <c r="MFW68" s="22"/>
      <c r="MFX68" s="22"/>
      <c r="MFY68" s="22"/>
      <c r="MFZ68" s="22"/>
      <c r="MGA68" s="22"/>
      <c r="MGB68" s="22"/>
      <c r="MGC68" s="22"/>
      <c r="MGD68" s="22"/>
      <c r="MGE68" s="22"/>
      <c r="MGF68" s="22"/>
      <c r="MGG68" s="22"/>
      <c r="MGH68" s="22"/>
      <c r="MGI68" s="22"/>
      <c r="MGJ68" s="22"/>
      <c r="MGK68" s="22"/>
      <c r="MGL68" s="22"/>
      <c r="MGM68" s="22"/>
      <c r="MGN68" s="22"/>
      <c r="MGO68" s="22"/>
      <c r="MGP68" s="22"/>
      <c r="MGQ68" s="22"/>
      <c r="MGR68" s="22"/>
      <c r="MGS68" s="22"/>
      <c r="MGT68" s="22"/>
      <c r="MGU68" s="22"/>
      <c r="MGV68" s="22"/>
      <c r="MGW68" s="22"/>
      <c r="MGX68" s="22"/>
      <c r="MGY68" s="22"/>
      <c r="MGZ68" s="22"/>
      <c r="MHA68" s="22"/>
      <c r="MHB68" s="22"/>
      <c r="MHC68" s="22"/>
      <c r="MHD68" s="22"/>
      <c r="MHE68" s="22"/>
      <c r="MHF68" s="22"/>
      <c r="MHG68" s="22"/>
      <c r="MHH68" s="22"/>
      <c r="MHI68" s="22"/>
      <c r="MHJ68" s="22"/>
      <c r="MHK68" s="22"/>
      <c r="MHL68" s="22"/>
      <c r="MHM68" s="22"/>
      <c r="MHN68" s="22"/>
      <c r="MHO68" s="22"/>
      <c r="MHP68" s="22"/>
      <c r="MHQ68" s="22"/>
      <c r="MHR68" s="22"/>
      <c r="MHS68" s="22"/>
      <c r="MHT68" s="22"/>
      <c r="MHU68" s="22"/>
      <c r="MHV68" s="22"/>
      <c r="MHW68" s="22"/>
      <c r="MHX68" s="22"/>
      <c r="MHY68" s="22"/>
      <c r="MHZ68" s="22"/>
      <c r="MIA68" s="22"/>
      <c r="MIB68" s="22"/>
      <c r="MIC68" s="22"/>
      <c r="MID68" s="22"/>
      <c r="MIE68" s="22"/>
      <c r="MIF68" s="22"/>
      <c r="MIG68" s="22"/>
      <c r="MIH68" s="22"/>
      <c r="MII68" s="22"/>
      <c r="MIJ68" s="22"/>
      <c r="MIK68" s="22"/>
      <c r="MIL68" s="22"/>
      <c r="MIM68" s="22"/>
      <c r="MIN68" s="22"/>
      <c r="MIO68" s="22"/>
      <c r="MIP68" s="22"/>
      <c r="MIQ68" s="22"/>
      <c r="MIR68" s="22"/>
      <c r="MIS68" s="22"/>
      <c r="MIT68" s="22"/>
      <c r="MIU68" s="22"/>
      <c r="MIV68" s="22"/>
      <c r="MIW68" s="22"/>
      <c r="MIX68" s="22"/>
      <c r="MIY68" s="22"/>
      <c r="MIZ68" s="22"/>
      <c r="MJA68" s="22"/>
      <c r="MJB68" s="22"/>
      <c r="MJC68" s="22"/>
      <c r="MJD68" s="22"/>
      <c r="MJE68" s="22"/>
      <c r="MJF68" s="22"/>
      <c r="MJG68" s="22"/>
      <c r="MJH68" s="22"/>
      <c r="MJI68" s="22"/>
      <c r="MJJ68" s="22"/>
      <c r="MJK68" s="22"/>
      <c r="MJL68" s="22"/>
      <c r="MJM68" s="22"/>
      <c r="MJN68" s="22"/>
      <c r="MJO68" s="22"/>
      <c r="MJP68" s="22"/>
      <c r="MJQ68" s="22"/>
      <c r="MJR68" s="22"/>
      <c r="MJS68" s="22"/>
      <c r="MJT68" s="22"/>
      <c r="MJU68" s="22"/>
      <c r="MJV68" s="22"/>
      <c r="MJW68" s="22"/>
      <c r="MJX68" s="22"/>
      <c r="MJY68" s="22"/>
      <c r="MJZ68" s="22"/>
      <c r="MKA68" s="22"/>
      <c r="MKB68" s="22"/>
      <c r="MKC68" s="22"/>
      <c r="MKD68" s="22"/>
      <c r="MKE68" s="22"/>
      <c r="MKF68" s="22"/>
      <c r="MKG68" s="22"/>
      <c r="MKH68" s="22"/>
      <c r="MKI68" s="22"/>
      <c r="MKJ68" s="22"/>
      <c r="MKK68" s="22"/>
      <c r="MKL68" s="22"/>
      <c r="MKM68" s="22"/>
      <c r="MKN68" s="22"/>
      <c r="MKO68" s="22"/>
      <c r="MKP68" s="22"/>
      <c r="MKQ68" s="22"/>
      <c r="MKR68" s="22"/>
      <c r="MKS68" s="22"/>
      <c r="MKT68" s="22"/>
      <c r="MKU68" s="22"/>
      <c r="MKV68" s="22"/>
      <c r="MKW68" s="22"/>
      <c r="MKX68" s="22"/>
      <c r="MKY68" s="22"/>
      <c r="MKZ68" s="22"/>
      <c r="MLA68" s="22"/>
      <c r="MLB68" s="22"/>
      <c r="MLC68" s="22"/>
      <c r="MLD68" s="22"/>
      <c r="MLE68" s="22"/>
      <c r="MLF68" s="22"/>
      <c r="MLG68" s="22"/>
      <c r="MLH68" s="22"/>
      <c r="MLI68" s="22"/>
      <c r="MLJ68" s="22"/>
      <c r="MLK68" s="22"/>
      <c r="MLL68" s="22"/>
      <c r="MLM68" s="22"/>
      <c r="MLN68" s="22"/>
      <c r="MLO68" s="22"/>
      <c r="MLP68" s="22"/>
      <c r="MLQ68" s="22"/>
      <c r="MLR68" s="22"/>
      <c r="MLS68" s="22"/>
      <c r="MLT68" s="22"/>
      <c r="MLU68" s="22"/>
      <c r="MLV68" s="22"/>
      <c r="MLW68" s="22"/>
      <c r="MLX68" s="22"/>
      <c r="MLY68" s="22"/>
      <c r="MLZ68" s="22"/>
      <c r="MMA68" s="22"/>
      <c r="MMB68" s="22"/>
      <c r="MMC68" s="22"/>
      <c r="MMD68" s="22"/>
      <c r="MME68" s="22"/>
      <c r="MMF68" s="22"/>
      <c r="MMG68" s="22"/>
      <c r="MMH68" s="22"/>
      <c r="MMI68" s="22"/>
      <c r="MMJ68" s="22"/>
      <c r="MMK68" s="22"/>
      <c r="MML68" s="22"/>
      <c r="MMM68" s="22"/>
      <c r="MMN68" s="22"/>
      <c r="MMO68" s="22"/>
      <c r="MMP68" s="22"/>
      <c r="MMQ68" s="22"/>
      <c r="MMR68" s="22"/>
      <c r="MMS68" s="22"/>
      <c r="MMT68" s="22"/>
      <c r="MMU68" s="22"/>
      <c r="MMV68" s="22"/>
      <c r="MMW68" s="22"/>
      <c r="MMX68" s="22"/>
      <c r="MMY68" s="22"/>
      <c r="MMZ68" s="22"/>
      <c r="MNA68" s="22"/>
      <c r="MNB68" s="22"/>
      <c r="MNC68" s="22"/>
      <c r="MND68" s="22"/>
      <c r="MNE68" s="22"/>
      <c r="MNF68" s="22"/>
      <c r="MNG68" s="22"/>
      <c r="MNH68" s="22"/>
      <c r="MNI68" s="22"/>
      <c r="MNJ68" s="22"/>
      <c r="MNK68" s="22"/>
      <c r="MNL68" s="22"/>
      <c r="MNM68" s="22"/>
      <c r="MNN68" s="22"/>
      <c r="MNO68" s="22"/>
      <c r="MNP68" s="22"/>
      <c r="MNQ68" s="22"/>
      <c r="MNR68" s="22"/>
      <c r="MNS68" s="22"/>
      <c r="MNT68" s="22"/>
      <c r="MNU68" s="22"/>
      <c r="MNV68" s="22"/>
      <c r="MNW68" s="22"/>
      <c r="MNX68" s="22"/>
      <c r="MNY68" s="22"/>
      <c r="MNZ68" s="22"/>
      <c r="MOA68" s="22"/>
      <c r="MOB68" s="22"/>
      <c r="MOC68" s="22"/>
      <c r="MOD68" s="22"/>
      <c r="MOE68" s="22"/>
      <c r="MOF68" s="22"/>
      <c r="MOG68" s="22"/>
      <c r="MOH68" s="22"/>
      <c r="MOI68" s="22"/>
      <c r="MOJ68" s="22"/>
      <c r="MOK68" s="22"/>
      <c r="MOL68" s="22"/>
      <c r="MOM68" s="22"/>
      <c r="MON68" s="22"/>
      <c r="MOO68" s="22"/>
      <c r="MOP68" s="22"/>
      <c r="MOQ68" s="22"/>
      <c r="MOR68" s="22"/>
      <c r="MOS68" s="22"/>
      <c r="MOT68" s="22"/>
      <c r="MOU68" s="22"/>
      <c r="MOV68" s="22"/>
      <c r="MOW68" s="22"/>
      <c r="MOX68" s="22"/>
      <c r="MOY68" s="22"/>
      <c r="MOZ68" s="22"/>
      <c r="MPA68" s="22"/>
      <c r="MPB68" s="22"/>
      <c r="MPC68" s="22"/>
      <c r="MPD68" s="22"/>
      <c r="MPE68" s="22"/>
      <c r="MPF68" s="22"/>
      <c r="MPG68" s="22"/>
      <c r="MPH68" s="22"/>
      <c r="MPI68" s="22"/>
      <c r="MPJ68" s="22"/>
      <c r="MPK68" s="22"/>
      <c r="MPL68" s="22"/>
      <c r="MPM68" s="22"/>
      <c r="MPN68" s="22"/>
      <c r="MPO68" s="22"/>
      <c r="MPP68" s="22"/>
      <c r="MPQ68" s="22"/>
      <c r="MPR68" s="22"/>
      <c r="MPS68" s="22"/>
      <c r="MPT68" s="22"/>
      <c r="MPU68" s="22"/>
      <c r="MPV68" s="22"/>
      <c r="MPW68" s="22"/>
      <c r="MPX68" s="22"/>
      <c r="MPY68" s="22"/>
      <c r="MPZ68" s="22"/>
      <c r="MQA68" s="22"/>
      <c r="MQB68" s="22"/>
      <c r="MQC68" s="22"/>
      <c r="MQD68" s="22"/>
      <c r="MQE68" s="22"/>
      <c r="MQF68" s="22"/>
      <c r="MQG68" s="22"/>
      <c r="MQH68" s="22"/>
      <c r="MQI68" s="22"/>
      <c r="MQJ68" s="22"/>
      <c r="MQK68" s="22"/>
      <c r="MQL68" s="22"/>
      <c r="MQM68" s="22"/>
      <c r="MQN68" s="22"/>
      <c r="MQO68" s="22"/>
      <c r="MQP68" s="22"/>
      <c r="MQQ68" s="22"/>
      <c r="MQR68" s="22"/>
      <c r="MQS68" s="22"/>
      <c r="MQT68" s="22"/>
      <c r="MQU68" s="22"/>
      <c r="MQV68" s="22"/>
      <c r="MQW68" s="22"/>
      <c r="MQX68" s="22"/>
      <c r="MQY68" s="22"/>
      <c r="MQZ68" s="22"/>
      <c r="MRA68" s="22"/>
      <c r="MRB68" s="22"/>
      <c r="MRC68" s="22"/>
      <c r="MRD68" s="22"/>
      <c r="MRE68" s="22"/>
      <c r="MRF68" s="22"/>
      <c r="MRG68" s="22"/>
      <c r="MRH68" s="22"/>
      <c r="MRI68" s="22"/>
      <c r="MRJ68" s="22"/>
      <c r="MRK68" s="22"/>
      <c r="MRL68" s="22"/>
      <c r="MRM68" s="22"/>
      <c r="MRN68" s="22"/>
      <c r="MRO68" s="22"/>
      <c r="MRP68" s="22"/>
      <c r="MRQ68" s="22"/>
      <c r="MRR68" s="22"/>
      <c r="MRS68" s="22"/>
      <c r="MRT68" s="22"/>
      <c r="MRU68" s="22"/>
      <c r="MRV68" s="22"/>
      <c r="MRW68" s="22"/>
      <c r="MRX68" s="22"/>
      <c r="MRY68" s="22"/>
      <c r="MRZ68" s="22"/>
      <c r="MSA68" s="22"/>
      <c r="MSB68" s="22"/>
      <c r="MSC68" s="22"/>
      <c r="MSD68" s="22"/>
      <c r="MSE68" s="22"/>
      <c r="MSF68" s="22"/>
      <c r="MSG68" s="22"/>
      <c r="MSH68" s="22"/>
      <c r="MSI68" s="22"/>
      <c r="MSJ68" s="22"/>
      <c r="MSK68" s="22"/>
      <c r="MSL68" s="22"/>
      <c r="MSM68" s="22"/>
      <c r="MSN68" s="22"/>
      <c r="MSO68" s="22"/>
      <c r="MSP68" s="22"/>
      <c r="MSQ68" s="22"/>
      <c r="MSR68" s="22"/>
      <c r="MSS68" s="22"/>
      <c r="MST68" s="22"/>
      <c r="MSU68" s="22"/>
      <c r="MSV68" s="22"/>
      <c r="MSW68" s="22"/>
      <c r="MSX68" s="22"/>
      <c r="MSY68" s="22"/>
      <c r="MSZ68" s="22"/>
      <c r="MTA68" s="22"/>
      <c r="MTB68" s="22"/>
      <c r="MTC68" s="22"/>
      <c r="MTD68" s="22"/>
      <c r="MTE68" s="22"/>
      <c r="MTF68" s="22"/>
      <c r="MTG68" s="22"/>
      <c r="MTH68" s="22"/>
      <c r="MTI68" s="22"/>
      <c r="MTJ68" s="22"/>
      <c r="MTK68" s="22"/>
      <c r="MTL68" s="22"/>
      <c r="MTM68" s="22"/>
      <c r="MTN68" s="22"/>
      <c r="MTO68" s="22"/>
      <c r="MTP68" s="22"/>
      <c r="MTQ68" s="22"/>
      <c r="MTR68" s="22"/>
      <c r="MTS68" s="22"/>
      <c r="MTT68" s="22"/>
      <c r="MTU68" s="22"/>
      <c r="MTV68" s="22"/>
      <c r="MTW68" s="22"/>
      <c r="MTX68" s="22"/>
      <c r="MTY68" s="22"/>
      <c r="MTZ68" s="22"/>
      <c r="MUA68" s="22"/>
      <c r="MUB68" s="22"/>
      <c r="MUC68" s="22"/>
      <c r="MUD68" s="22"/>
      <c r="MUE68" s="22"/>
      <c r="MUF68" s="22"/>
      <c r="MUG68" s="22"/>
      <c r="MUH68" s="22"/>
      <c r="MUI68" s="22"/>
      <c r="MUJ68" s="22"/>
      <c r="MUK68" s="22"/>
      <c r="MUL68" s="22"/>
      <c r="MUM68" s="22"/>
      <c r="MUN68" s="22"/>
      <c r="MUO68" s="22"/>
      <c r="MUP68" s="22"/>
      <c r="MUQ68" s="22"/>
      <c r="MUR68" s="22"/>
      <c r="MUS68" s="22"/>
      <c r="MUT68" s="22"/>
      <c r="MUU68" s="22"/>
      <c r="MUV68" s="22"/>
      <c r="MUW68" s="22"/>
      <c r="MUX68" s="22"/>
      <c r="MUY68" s="22"/>
      <c r="MUZ68" s="22"/>
      <c r="MVA68" s="22"/>
      <c r="MVB68" s="22"/>
      <c r="MVC68" s="22"/>
      <c r="MVD68" s="22"/>
      <c r="MVE68" s="22"/>
      <c r="MVF68" s="22"/>
      <c r="MVG68" s="22"/>
      <c r="MVH68" s="22"/>
      <c r="MVI68" s="22"/>
      <c r="MVJ68" s="22"/>
      <c r="MVK68" s="22"/>
      <c r="MVL68" s="22"/>
      <c r="MVM68" s="22"/>
      <c r="MVN68" s="22"/>
      <c r="MVO68" s="22"/>
      <c r="MVP68" s="22"/>
      <c r="MVQ68" s="22"/>
      <c r="MVR68" s="22"/>
      <c r="MVS68" s="22"/>
      <c r="MVT68" s="22"/>
      <c r="MVU68" s="22"/>
      <c r="MVV68" s="22"/>
      <c r="MVW68" s="22"/>
      <c r="MVX68" s="22"/>
      <c r="MVY68" s="22"/>
      <c r="MVZ68" s="22"/>
      <c r="MWA68" s="22"/>
      <c r="MWB68" s="22"/>
      <c r="MWC68" s="22"/>
      <c r="MWD68" s="22"/>
      <c r="MWE68" s="22"/>
      <c r="MWF68" s="22"/>
      <c r="MWG68" s="22"/>
      <c r="MWH68" s="22"/>
      <c r="MWI68" s="22"/>
      <c r="MWJ68" s="22"/>
      <c r="MWK68" s="22"/>
      <c r="MWL68" s="22"/>
      <c r="MWM68" s="22"/>
      <c r="MWN68" s="22"/>
      <c r="MWO68" s="22"/>
      <c r="MWP68" s="22"/>
      <c r="MWQ68" s="22"/>
      <c r="MWR68" s="22"/>
      <c r="MWS68" s="22"/>
      <c r="MWT68" s="22"/>
      <c r="MWU68" s="22"/>
      <c r="MWV68" s="22"/>
      <c r="MWW68" s="22"/>
      <c r="MWX68" s="22"/>
      <c r="MWY68" s="22"/>
      <c r="MWZ68" s="22"/>
      <c r="MXA68" s="22"/>
      <c r="MXB68" s="22"/>
      <c r="MXC68" s="22"/>
      <c r="MXD68" s="22"/>
      <c r="MXE68" s="22"/>
      <c r="MXF68" s="22"/>
      <c r="MXG68" s="22"/>
      <c r="MXH68" s="22"/>
      <c r="MXI68" s="22"/>
      <c r="MXJ68" s="22"/>
      <c r="MXK68" s="22"/>
      <c r="MXL68" s="22"/>
      <c r="MXM68" s="22"/>
      <c r="MXN68" s="22"/>
      <c r="MXO68" s="22"/>
      <c r="MXP68" s="22"/>
      <c r="MXQ68" s="22"/>
      <c r="MXR68" s="22"/>
      <c r="MXS68" s="22"/>
      <c r="MXT68" s="22"/>
      <c r="MXU68" s="22"/>
      <c r="MXV68" s="22"/>
      <c r="MXW68" s="22"/>
      <c r="MXX68" s="22"/>
      <c r="MXY68" s="22"/>
      <c r="MXZ68" s="22"/>
      <c r="MYA68" s="22"/>
      <c r="MYB68" s="22"/>
      <c r="MYC68" s="22"/>
      <c r="MYD68" s="22"/>
      <c r="MYE68" s="22"/>
      <c r="MYF68" s="22"/>
      <c r="MYG68" s="22"/>
      <c r="MYH68" s="22"/>
      <c r="MYI68" s="22"/>
      <c r="MYJ68" s="22"/>
      <c r="MYK68" s="22"/>
      <c r="MYL68" s="22"/>
      <c r="MYM68" s="22"/>
      <c r="MYN68" s="22"/>
      <c r="MYO68" s="22"/>
      <c r="MYP68" s="22"/>
      <c r="MYQ68" s="22"/>
      <c r="MYR68" s="22"/>
      <c r="MYS68" s="22"/>
      <c r="MYT68" s="22"/>
      <c r="MYU68" s="22"/>
      <c r="MYV68" s="22"/>
      <c r="MYW68" s="22"/>
      <c r="MYX68" s="22"/>
      <c r="MYY68" s="22"/>
      <c r="MYZ68" s="22"/>
      <c r="MZA68" s="22"/>
      <c r="MZB68" s="22"/>
      <c r="MZC68" s="22"/>
      <c r="MZD68" s="22"/>
      <c r="MZE68" s="22"/>
      <c r="MZF68" s="22"/>
      <c r="MZG68" s="22"/>
      <c r="MZH68" s="22"/>
      <c r="MZI68" s="22"/>
      <c r="MZJ68" s="22"/>
      <c r="MZK68" s="22"/>
      <c r="MZL68" s="22"/>
      <c r="MZM68" s="22"/>
      <c r="MZN68" s="22"/>
      <c r="MZO68" s="22"/>
      <c r="MZP68" s="22"/>
      <c r="MZQ68" s="22"/>
      <c r="MZR68" s="22"/>
      <c r="MZS68" s="22"/>
      <c r="MZT68" s="22"/>
      <c r="MZU68" s="22"/>
      <c r="MZV68" s="22"/>
      <c r="MZW68" s="22"/>
      <c r="MZX68" s="22"/>
      <c r="MZY68" s="22"/>
      <c r="MZZ68" s="22"/>
      <c r="NAA68" s="22"/>
      <c r="NAB68" s="22"/>
      <c r="NAC68" s="22"/>
      <c r="NAD68" s="22"/>
      <c r="NAE68" s="22"/>
      <c r="NAF68" s="22"/>
      <c r="NAG68" s="22"/>
      <c r="NAH68" s="22"/>
      <c r="NAI68" s="22"/>
      <c r="NAJ68" s="22"/>
      <c r="NAK68" s="22"/>
      <c r="NAL68" s="22"/>
      <c r="NAM68" s="22"/>
      <c r="NAN68" s="22"/>
      <c r="NAO68" s="22"/>
      <c r="NAP68" s="22"/>
      <c r="NAQ68" s="22"/>
      <c r="NAR68" s="22"/>
      <c r="NAS68" s="22"/>
      <c r="NAT68" s="22"/>
      <c r="NAU68" s="22"/>
      <c r="NAV68" s="22"/>
      <c r="NAW68" s="22"/>
      <c r="NAX68" s="22"/>
      <c r="NAY68" s="22"/>
      <c r="NAZ68" s="22"/>
      <c r="NBA68" s="22"/>
      <c r="NBB68" s="22"/>
      <c r="NBC68" s="22"/>
      <c r="NBD68" s="22"/>
      <c r="NBE68" s="22"/>
      <c r="NBF68" s="22"/>
      <c r="NBG68" s="22"/>
      <c r="NBH68" s="22"/>
      <c r="NBI68" s="22"/>
      <c r="NBJ68" s="22"/>
      <c r="NBK68" s="22"/>
      <c r="NBL68" s="22"/>
      <c r="NBM68" s="22"/>
      <c r="NBN68" s="22"/>
      <c r="NBO68" s="22"/>
      <c r="NBP68" s="22"/>
      <c r="NBQ68" s="22"/>
      <c r="NBR68" s="22"/>
      <c r="NBS68" s="22"/>
      <c r="NBT68" s="22"/>
      <c r="NBU68" s="22"/>
      <c r="NBV68" s="22"/>
      <c r="NBW68" s="22"/>
      <c r="NBX68" s="22"/>
      <c r="NBY68" s="22"/>
      <c r="NBZ68" s="22"/>
      <c r="NCA68" s="22"/>
      <c r="NCB68" s="22"/>
      <c r="NCC68" s="22"/>
      <c r="NCD68" s="22"/>
      <c r="NCE68" s="22"/>
      <c r="NCF68" s="22"/>
      <c r="NCG68" s="22"/>
      <c r="NCH68" s="22"/>
      <c r="NCI68" s="22"/>
      <c r="NCJ68" s="22"/>
      <c r="NCK68" s="22"/>
      <c r="NCL68" s="22"/>
      <c r="NCM68" s="22"/>
      <c r="NCN68" s="22"/>
      <c r="NCO68" s="22"/>
      <c r="NCP68" s="22"/>
      <c r="NCQ68" s="22"/>
      <c r="NCR68" s="22"/>
      <c r="NCS68" s="22"/>
      <c r="NCT68" s="22"/>
      <c r="NCU68" s="22"/>
      <c r="NCV68" s="22"/>
      <c r="NCW68" s="22"/>
      <c r="NCX68" s="22"/>
      <c r="NCY68" s="22"/>
      <c r="NCZ68" s="22"/>
      <c r="NDA68" s="22"/>
      <c r="NDB68" s="22"/>
      <c r="NDC68" s="22"/>
      <c r="NDD68" s="22"/>
      <c r="NDE68" s="22"/>
      <c r="NDF68" s="22"/>
      <c r="NDG68" s="22"/>
      <c r="NDH68" s="22"/>
      <c r="NDI68" s="22"/>
      <c r="NDJ68" s="22"/>
      <c r="NDK68" s="22"/>
      <c r="NDL68" s="22"/>
      <c r="NDM68" s="22"/>
      <c r="NDN68" s="22"/>
      <c r="NDO68" s="22"/>
      <c r="NDP68" s="22"/>
      <c r="NDQ68" s="22"/>
      <c r="NDR68" s="22"/>
      <c r="NDS68" s="22"/>
      <c r="NDT68" s="22"/>
      <c r="NDU68" s="22"/>
      <c r="NDV68" s="22"/>
      <c r="NDW68" s="22"/>
      <c r="NDX68" s="22"/>
      <c r="NDY68" s="22"/>
      <c r="NDZ68" s="22"/>
      <c r="NEA68" s="22"/>
      <c r="NEB68" s="22"/>
      <c r="NEC68" s="22"/>
      <c r="NED68" s="22"/>
      <c r="NEE68" s="22"/>
      <c r="NEF68" s="22"/>
      <c r="NEG68" s="22"/>
      <c r="NEH68" s="22"/>
      <c r="NEI68" s="22"/>
      <c r="NEJ68" s="22"/>
      <c r="NEK68" s="22"/>
      <c r="NEL68" s="22"/>
      <c r="NEM68" s="22"/>
      <c r="NEN68" s="22"/>
      <c r="NEO68" s="22"/>
      <c r="NEP68" s="22"/>
      <c r="NEQ68" s="22"/>
      <c r="NER68" s="22"/>
      <c r="NES68" s="22"/>
      <c r="NET68" s="22"/>
      <c r="NEU68" s="22"/>
      <c r="NEV68" s="22"/>
      <c r="NEW68" s="22"/>
      <c r="NEX68" s="22"/>
      <c r="NEY68" s="22"/>
      <c r="NEZ68" s="22"/>
      <c r="NFA68" s="22"/>
      <c r="NFB68" s="22"/>
      <c r="NFC68" s="22"/>
      <c r="NFD68" s="22"/>
      <c r="NFE68" s="22"/>
      <c r="NFF68" s="22"/>
      <c r="NFG68" s="22"/>
      <c r="NFH68" s="22"/>
      <c r="NFI68" s="22"/>
      <c r="NFJ68" s="22"/>
      <c r="NFK68" s="22"/>
      <c r="NFL68" s="22"/>
      <c r="NFM68" s="22"/>
      <c r="NFN68" s="22"/>
      <c r="NFO68" s="22"/>
      <c r="NFP68" s="22"/>
      <c r="NFQ68" s="22"/>
      <c r="NFR68" s="22"/>
      <c r="NFS68" s="22"/>
      <c r="NFT68" s="22"/>
      <c r="NFU68" s="22"/>
      <c r="NFV68" s="22"/>
      <c r="NFW68" s="22"/>
      <c r="NFX68" s="22"/>
      <c r="NFY68" s="22"/>
      <c r="NFZ68" s="22"/>
      <c r="NGA68" s="22"/>
      <c r="NGB68" s="22"/>
      <c r="NGC68" s="22"/>
      <c r="NGD68" s="22"/>
      <c r="NGE68" s="22"/>
      <c r="NGF68" s="22"/>
      <c r="NGG68" s="22"/>
      <c r="NGH68" s="22"/>
      <c r="NGI68" s="22"/>
      <c r="NGJ68" s="22"/>
      <c r="NGK68" s="22"/>
      <c r="NGL68" s="22"/>
      <c r="NGM68" s="22"/>
      <c r="NGN68" s="22"/>
      <c r="NGO68" s="22"/>
      <c r="NGP68" s="22"/>
      <c r="NGQ68" s="22"/>
      <c r="NGR68" s="22"/>
      <c r="NGS68" s="22"/>
      <c r="NGT68" s="22"/>
      <c r="NGU68" s="22"/>
      <c r="NGV68" s="22"/>
      <c r="NGW68" s="22"/>
      <c r="NGX68" s="22"/>
      <c r="NGY68" s="22"/>
      <c r="NGZ68" s="22"/>
      <c r="NHA68" s="22"/>
      <c r="NHB68" s="22"/>
      <c r="NHC68" s="22"/>
      <c r="NHD68" s="22"/>
      <c r="NHE68" s="22"/>
      <c r="NHF68" s="22"/>
      <c r="NHG68" s="22"/>
      <c r="NHH68" s="22"/>
      <c r="NHI68" s="22"/>
      <c r="NHJ68" s="22"/>
      <c r="NHK68" s="22"/>
      <c r="NHL68" s="22"/>
      <c r="NHM68" s="22"/>
      <c r="NHN68" s="22"/>
      <c r="NHO68" s="22"/>
      <c r="NHP68" s="22"/>
      <c r="NHQ68" s="22"/>
      <c r="NHR68" s="22"/>
      <c r="NHS68" s="22"/>
      <c r="NHT68" s="22"/>
      <c r="NHU68" s="22"/>
      <c r="NHV68" s="22"/>
      <c r="NHW68" s="22"/>
      <c r="NHX68" s="22"/>
      <c r="NHY68" s="22"/>
      <c r="NHZ68" s="22"/>
      <c r="NIA68" s="22"/>
      <c r="NIB68" s="22"/>
      <c r="NIC68" s="22"/>
      <c r="NID68" s="22"/>
      <c r="NIE68" s="22"/>
      <c r="NIF68" s="22"/>
      <c r="NIG68" s="22"/>
      <c r="NIH68" s="22"/>
      <c r="NII68" s="22"/>
      <c r="NIJ68" s="22"/>
      <c r="NIK68" s="22"/>
      <c r="NIL68" s="22"/>
      <c r="NIM68" s="22"/>
      <c r="NIN68" s="22"/>
      <c r="NIO68" s="22"/>
      <c r="NIP68" s="22"/>
      <c r="NIQ68" s="22"/>
      <c r="NIR68" s="22"/>
      <c r="NIS68" s="22"/>
      <c r="NIT68" s="22"/>
      <c r="NIU68" s="22"/>
      <c r="NIV68" s="22"/>
      <c r="NIW68" s="22"/>
      <c r="NIX68" s="22"/>
      <c r="NIY68" s="22"/>
      <c r="NIZ68" s="22"/>
      <c r="NJA68" s="22"/>
      <c r="NJB68" s="22"/>
      <c r="NJC68" s="22"/>
      <c r="NJD68" s="22"/>
      <c r="NJE68" s="22"/>
      <c r="NJF68" s="22"/>
      <c r="NJG68" s="22"/>
      <c r="NJH68" s="22"/>
      <c r="NJI68" s="22"/>
      <c r="NJJ68" s="22"/>
      <c r="NJK68" s="22"/>
      <c r="NJL68" s="22"/>
      <c r="NJM68" s="22"/>
      <c r="NJN68" s="22"/>
      <c r="NJO68" s="22"/>
      <c r="NJP68" s="22"/>
      <c r="NJQ68" s="22"/>
      <c r="NJR68" s="22"/>
      <c r="NJS68" s="22"/>
      <c r="NJT68" s="22"/>
      <c r="NJU68" s="22"/>
      <c r="NJV68" s="22"/>
      <c r="NJW68" s="22"/>
      <c r="NJX68" s="22"/>
      <c r="NJY68" s="22"/>
      <c r="NJZ68" s="22"/>
      <c r="NKA68" s="22"/>
      <c r="NKB68" s="22"/>
      <c r="NKC68" s="22"/>
      <c r="NKD68" s="22"/>
      <c r="NKE68" s="22"/>
      <c r="NKF68" s="22"/>
      <c r="NKG68" s="22"/>
      <c r="NKH68" s="22"/>
      <c r="NKI68" s="22"/>
      <c r="NKJ68" s="22"/>
      <c r="NKK68" s="22"/>
      <c r="NKL68" s="22"/>
      <c r="NKM68" s="22"/>
      <c r="NKN68" s="22"/>
      <c r="NKO68" s="22"/>
      <c r="NKP68" s="22"/>
      <c r="NKQ68" s="22"/>
      <c r="NKR68" s="22"/>
      <c r="NKS68" s="22"/>
      <c r="NKT68" s="22"/>
      <c r="NKU68" s="22"/>
      <c r="NKV68" s="22"/>
      <c r="NKW68" s="22"/>
      <c r="NKX68" s="22"/>
      <c r="NKY68" s="22"/>
      <c r="NKZ68" s="22"/>
      <c r="NLA68" s="22"/>
      <c r="NLB68" s="22"/>
      <c r="NLC68" s="22"/>
      <c r="NLD68" s="22"/>
      <c r="NLE68" s="22"/>
      <c r="NLF68" s="22"/>
      <c r="NLG68" s="22"/>
      <c r="NLH68" s="22"/>
      <c r="NLI68" s="22"/>
      <c r="NLJ68" s="22"/>
      <c r="NLK68" s="22"/>
      <c r="NLL68" s="22"/>
      <c r="NLM68" s="22"/>
      <c r="NLN68" s="22"/>
      <c r="NLO68" s="22"/>
      <c r="NLP68" s="22"/>
      <c r="NLQ68" s="22"/>
      <c r="NLR68" s="22"/>
      <c r="NLS68" s="22"/>
      <c r="NLT68" s="22"/>
      <c r="NLU68" s="22"/>
      <c r="NLV68" s="22"/>
      <c r="NLW68" s="22"/>
      <c r="NLX68" s="22"/>
      <c r="NLY68" s="22"/>
      <c r="NLZ68" s="22"/>
      <c r="NMA68" s="22"/>
      <c r="NMB68" s="22"/>
      <c r="NMC68" s="22"/>
      <c r="NMD68" s="22"/>
      <c r="NME68" s="22"/>
      <c r="NMF68" s="22"/>
      <c r="NMG68" s="22"/>
      <c r="NMH68" s="22"/>
      <c r="NMI68" s="22"/>
      <c r="NMJ68" s="22"/>
      <c r="NMK68" s="22"/>
      <c r="NML68" s="22"/>
      <c r="NMM68" s="22"/>
      <c r="NMN68" s="22"/>
      <c r="NMO68" s="22"/>
      <c r="NMP68" s="22"/>
      <c r="NMQ68" s="22"/>
      <c r="NMR68" s="22"/>
      <c r="NMS68" s="22"/>
      <c r="NMT68" s="22"/>
      <c r="NMU68" s="22"/>
      <c r="NMV68" s="22"/>
      <c r="NMW68" s="22"/>
      <c r="NMX68" s="22"/>
      <c r="NMY68" s="22"/>
      <c r="NMZ68" s="22"/>
      <c r="NNA68" s="22"/>
      <c r="NNB68" s="22"/>
      <c r="NNC68" s="22"/>
      <c r="NND68" s="22"/>
      <c r="NNE68" s="22"/>
      <c r="NNF68" s="22"/>
      <c r="NNG68" s="22"/>
      <c r="NNH68" s="22"/>
      <c r="NNI68" s="22"/>
      <c r="NNJ68" s="22"/>
      <c r="NNK68" s="22"/>
      <c r="NNL68" s="22"/>
      <c r="NNM68" s="22"/>
      <c r="NNN68" s="22"/>
      <c r="NNO68" s="22"/>
      <c r="NNP68" s="22"/>
      <c r="NNQ68" s="22"/>
      <c r="NNR68" s="22"/>
      <c r="NNS68" s="22"/>
      <c r="NNT68" s="22"/>
      <c r="NNU68" s="22"/>
      <c r="NNV68" s="22"/>
      <c r="NNW68" s="22"/>
      <c r="NNX68" s="22"/>
      <c r="NNY68" s="22"/>
      <c r="NNZ68" s="22"/>
      <c r="NOA68" s="22"/>
      <c r="NOB68" s="22"/>
      <c r="NOC68" s="22"/>
      <c r="NOD68" s="22"/>
      <c r="NOE68" s="22"/>
      <c r="NOF68" s="22"/>
      <c r="NOG68" s="22"/>
      <c r="NOH68" s="22"/>
      <c r="NOI68" s="22"/>
      <c r="NOJ68" s="22"/>
      <c r="NOK68" s="22"/>
      <c r="NOL68" s="22"/>
      <c r="NOM68" s="22"/>
      <c r="NON68" s="22"/>
      <c r="NOO68" s="22"/>
      <c r="NOP68" s="22"/>
      <c r="NOQ68" s="22"/>
      <c r="NOR68" s="22"/>
      <c r="NOS68" s="22"/>
      <c r="NOT68" s="22"/>
      <c r="NOU68" s="22"/>
      <c r="NOV68" s="22"/>
      <c r="NOW68" s="22"/>
      <c r="NOX68" s="22"/>
      <c r="NOY68" s="22"/>
      <c r="NOZ68" s="22"/>
      <c r="NPA68" s="22"/>
      <c r="NPB68" s="22"/>
      <c r="NPC68" s="22"/>
      <c r="NPD68" s="22"/>
      <c r="NPE68" s="22"/>
      <c r="NPF68" s="22"/>
      <c r="NPG68" s="22"/>
      <c r="NPH68" s="22"/>
      <c r="NPI68" s="22"/>
      <c r="NPJ68" s="22"/>
      <c r="NPK68" s="22"/>
      <c r="NPL68" s="22"/>
      <c r="NPM68" s="22"/>
      <c r="NPN68" s="22"/>
      <c r="NPO68" s="22"/>
      <c r="NPP68" s="22"/>
      <c r="NPQ68" s="22"/>
      <c r="NPR68" s="22"/>
      <c r="NPS68" s="22"/>
      <c r="NPT68" s="22"/>
      <c r="NPU68" s="22"/>
      <c r="NPV68" s="22"/>
      <c r="NPW68" s="22"/>
      <c r="NPX68" s="22"/>
      <c r="NPY68" s="22"/>
      <c r="NPZ68" s="22"/>
      <c r="NQA68" s="22"/>
      <c r="NQB68" s="22"/>
      <c r="NQC68" s="22"/>
      <c r="NQD68" s="22"/>
      <c r="NQE68" s="22"/>
      <c r="NQF68" s="22"/>
      <c r="NQG68" s="22"/>
      <c r="NQH68" s="22"/>
      <c r="NQI68" s="22"/>
      <c r="NQJ68" s="22"/>
      <c r="NQK68" s="22"/>
      <c r="NQL68" s="22"/>
      <c r="NQM68" s="22"/>
      <c r="NQN68" s="22"/>
      <c r="NQO68" s="22"/>
      <c r="NQP68" s="22"/>
      <c r="NQQ68" s="22"/>
      <c r="NQR68" s="22"/>
      <c r="NQS68" s="22"/>
      <c r="NQT68" s="22"/>
      <c r="NQU68" s="22"/>
      <c r="NQV68" s="22"/>
      <c r="NQW68" s="22"/>
      <c r="NQX68" s="22"/>
      <c r="NQY68" s="22"/>
      <c r="NQZ68" s="22"/>
      <c r="NRA68" s="22"/>
      <c r="NRB68" s="22"/>
      <c r="NRC68" s="22"/>
      <c r="NRD68" s="22"/>
      <c r="NRE68" s="22"/>
      <c r="NRF68" s="22"/>
      <c r="NRG68" s="22"/>
      <c r="NRH68" s="22"/>
      <c r="NRI68" s="22"/>
      <c r="NRJ68" s="22"/>
      <c r="NRK68" s="22"/>
      <c r="NRL68" s="22"/>
      <c r="NRM68" s="22"/>
      <c r="NRN68" s="22"/>
      <c r="NRO68" s="22"/>
      <c r="NRP68" s="22"/>
      <c r="NRQ68" s="22"/>
      <c r="NRR68" s="22"/>
      <c r="NRS68" s="22"/>
      <c r="NRT68" s="22"/>
      <c r="NRU68" s="22"/>
      <c r="NRV68" s="22"/>
      <c r="NRW68" s="22"/>
      <c r="NRX68" s="22"/>
      <c r="NRY68" s="22"/>
      <c r="NRZ68" s="22"/>
      <c r="NSA68" s="22"/>
      <c r="NSB68" s="22"/>
      <c r="NSC68" s="22"/>
      <c r="NSD68" s="22"/>
      <c r="NSE68" s="22"/>
      <c r="NSF68" s="22"/>
      <c r="NSG68" s="22"/>
      <c r="NSH68" s="22"/>
      <c r="NSI68" s="22"/>
      <c r="NSJ68" s="22"/>
      <c r="NSK68" s="22"/>
      <c r="NSL68" s="22"/>
      <c r="NSM68" s="22"/>
      <c r="NSN68" s="22"/>
      <c r="NSO68" s="22"/>
      <c r="NSP68" s="22"/>
      <c r="NSQ68" s="22"/>
      <c r="NSR68" s="22"/>
      <c r="NSS68" s="22"/>
      <c r="NST68" s="22"/>
      <c r="NSU68" s="22"/>
      <c r="NSV68" s="22"/>
      <c r="NSW68" s="22"/>
      <c r="NSX68" s="22"/>
      <c r="NSY68" s="22"/>
      <c r="NSZ68" s="22"/>
      <c r="NTA68" s="22"/>
      <c r="NTB68" s="22"/>
      <c r="NTC68" s="22"/>
      <c r="NTD68" s="22"/>
      <c r="NTE68" s="22"/>
      <c r="NTF68" s="22"/>
      <c r="NTG68" s="22"/>
      <c r="NTH68" s="22"/>
      <c r="NTI68" s="22"/>
      <c r="NTJ68" s="22"/>
      <c r="NTK68" s="22"/>
      <c r="NTL68" s="22"/>
      <c r="NTM68" s="22"/>
      <c r="NTN68" s="22"/>
      <c r="NTO68" s="22"/>
      <c r="NTP68" s="22"/>
      <c r="NTQ68" s="22"/>
      <c r="NTR68" s="22"/>
      <c r="NTS68" s="22"/>
      <c r="NTT68" s="22"/>
      <c r="NTU68" s="22"/>
      <c r="NTV68" s="22"/>
      <c r="NTW68" s="22"/>
      <c r="NTX68" s="22"/>
      <c r="NTY68" s="22"/>
      <c r="NTZ68" s="22"/>
      <c r="NUA68" s="22"/>
      <c r="NUB68" s="22"/>
      <c r="NUC68" s="22"/>
      <c r="NUD68" s="22"/>
      <c r="NUE68" s="22"/>
      <c r="NUF68" s="22"/>
      <c r="NUG68" s="22"/>
      <c r="NUH68" s="22"/>
      <c r="NUI68" s="22"/>
      <c r="NUJ68" s="22"/>
      <c r="NUK68" s="22"/>
      <c r="NUL68" s="22"/>
      <c r="NUM68" s="22"/>
      <c r="NUN68" s="22"/>
      <c r="NUO68" s="22"/>
      <c r="NUP68" s="22"/>
      <c r="NUQ68" s="22"/>
      <c r="NUR68" s="22"/>
      <c r="NUS68" s="22"/>
      <c r="NUT68" s="22"/>
      <c r="NUU68" s="22"/>
      <c r="NUV68" s="22"/>
      <c r="NUW68" s="22"/>
      <c r="NUX68" s="22"/>
      <c r="NUY68" s="22"/>
      <c r="NUZ68" s="22"/>
      <c r="NVA68" s="22"/>
      <c r="NVB68" s="22"/>
      <c r="NVC68" s="22"/>
      <c r="NVD68" s="22"/>
      <c r="NVE68" s="22"/>
      <c r="NVF68" s="22"/>
      <c r="NVG68" s="22"/>
      <c r="NVH68" s="22"/>
      <c r="NVI68" s="22"/>
      <c r="NVJ68" s="22"/>
      <c r="NVK68" s="22"/>
      <c r="NVL68" s="22"/>
      <c r="NVM68" s="22"/>
      <c r="NVN68" s="22"/>
      <c r="NVO68" s="22"/>
      <c r="NVP68" s="22"/>
      <c r="NVQ68" s="22"/>
      <c r="NVR68" s="22"/>
      <c r="NVS68" s="22"/>
      <c r="NVT68" s="22"/>
      <c r="NVU68" s="22"/>
      <c r="NVV68" s="22"/>
      <c r="NVW68" s="22"/>
      <c r="NVX68" s="22"/>
      <c r="NVY68" s="22"/>
      <c r="NVZ68" s="22"/>
      <c r="NWA68" s="22"/>
      <c r="NWB68" s="22"/>
      <c r="NWC68" s="22"/>
      <c r="NWD68" s="22"/>
      <c r="NWE68" s="22"/>
      <c r="NWF68" s="22"/>
      <c r="NWG68" s="22"/>
      <c r="NWH68" s="22"/>
      <c r="NWI68" s="22"/>
      <c r="NWJ68" s="22"/>
      <c r="NWK68" s="22"/>
      <c r="NWL68" s="22"/>
      <c r="NWM68" s="22"/>
      <c r="NWN68" s="22"/>
      <c r="NWO68" s="22"/>
      <c r="NWP68" s="22"/>
      <c r="NWQ68" s="22"/>
      <c r="NWR68" s="22"/>
      <c r="NWS68" s="22"/>
      <c r="NWT68" s="22"/>
      <c r="NWU68" s="22"/>
      <c r="NWV68" s="22"/>
      <c r="NWW68" s="22"/>
      <c r="NWX68" s="22"/>
      <c r="NWY68" s="22"/>
      <c r="NWZ68" s="22"/>
      <c r="NXA68" s="22"/>
      <c r="NXB68" s="22"/>
      <c r="NXC68" s="22"/>
      <c r="NXD68" s="22"/>
      <c r="NXE68" s="22"/>
      <c r="NXF68" s="22"/>
      <c r="NXG68" s="22"/>
      <c r="NXH68" s="22"/>
      <c r="NXI68" s="22"/>
      <c r="NXJ68" s="22"/>
      <c r="NXK68" s="22"/>
      <c r="NXL68" s="22"/>
      <c r="NXM68" s="22"/>
      <c r="NXN68" s="22"/>
      <c r="NXO68" s="22"/>
      <c r="NXP68" s="22"/>
      <c r="NXQ68" s="22"/>
      <c r="NXR68" s="22"/>
      <c r="NXS68" s="22"/>
      <c r="NXT68" s="22"/>
      <c r="NXU68" s="22"/>
      <c r="NXV68" s="22"/>
      <c r="NXW68" s="22"/>
      <c r="NXX68" s="22"/>
      <c r="NXY68" s="22"/>
      <c r="NXZ68" s="22"/>
      <c r="NYA68" s="22"/>
      <c r="NYB68" s="22"/>
      <c r="NYC68" s="22"/>
      <c r="NYD68" s="22"/>
      <c r="NYE68" s="22"/>
      <c r="NYF68" s="22"/>
      <c r="NYG68" s="22"/>
      <c r="NYH68" s="22"/>
      <c r="NYI68" s="22"/>
      <c r="NYJ68" s="22"/>
      <c r="NYK68" s="22"/>
      <c r="NYL68" s="22"/>
      <c r="NYM68" s="22"/>
      <c r="NYN68" s="22"/>
      <c r="NYO68" s="22"/>
      <c r="NYP68" s="22"/>
      <c r="NYQ68" s="22"/>
      <c r="NYR68" s="22"/>
      <c r="NYS68" s="22"/>
      <c r="NYT68" s="22"/>
      <c r="NYU68" s="22"/>
      <c r="NYV68" s="22"/>
      <c r="NYW68" s="22"/>
      <c r="NYX68" s="22"/>
      <c r="NYY68" s="22"/>
      <c r="NYZ68" s="22"/>
      <c r="NZA68" s="22"/>
      <c r="NZB68" s="22"/>
      <c r="NZC68" s="22"/>
      <c r="NZD68" s="22"/>
      <c r="NZE68" s="22"/>
      <c r="NZF68" s="22"/>
      <c r="NZG68" s="22"/>
      <c r="NZH68" s="22"/>
      <c r="NZI68" s="22"/>
      <c r="NZJ68" s="22"/>
      <c r="NZK68" s="22"/>
      <c r="NZL68" s="22"/>
      <c r="NZM68" s="22"/>
      <c r="NZN68" s="22"/>
      <c r="NZO68" s="22"/>
      <c r="NZP68" s="22"/>
      <c r="NZQ68" s="22"/>
      <c r="NZR68" s="22"/>
      <c r="NZS68" s="22"/>
      <c r="NZT68" s="22"/>
      <c r="NZU68" s="22"/>
      <c r="NZV68" s="22"/>
      <c r="NZW68" s="22"/>
      <c r="NZX68" s="22"/>
      <c r="NZY68" s="22"/>
      <c r="NZZ68" s="22"/>
      <c r="OAA68" s="22"/>
      <c r="OAB68" s="22"/>
      <c r="OAC68" s="22"/>
      <c r="OAD68" s="22"/>
      <c r="OAE68" s="22"/>
      <c r="OAF68" s="22"/>
      <c r="OAG68" s="22"/>
      <c r="OAH68" s="22"/>
      <c r="OAI68" s="22"/>
      <c r="OAJ68" s="22"/>
      <c r="OAK68" s="22"/>
      <c r="OAL68" s="22"/>
      <c r="OAM68" s="22"/>
      <c r="OAN68" s="22"/>
      <c r="OAO68" s="22"/>
      <c r="OAP68" s="22"/>
      <c r="OAQ68" s="22"/>
      <c r="OAR68" s="22"/>
      <c r="OAS68" s="22"/>
      <c r="OAT68" s="22"/>
      <c r="OAU68" s="22"/>
      <c r="OAV68" s="22"/>
      <c r="OAW68" s="22"/>
      <c r="OAX68" s="22"/>
      <c r="OAY68" s="22"/>
      <c r="OAZ68" s="22"/>
      <c r="OBA68" s="22"/>
      <c r="OBB68" s="22"/>
      <c r="OBC68" s="22"/>
      <c r="OBD68" s="22"/>
      <c r="OBE68" s="22"/>
      <c r="OBF68" s="22"/>
      <c r="OBG68" s="22"/>
      <c r="OBH68" s="22"/>
      <c r="OBI68" s="22"/>
      <c r="OBJ68" s="22"/>
      <c r="OBK68" s="22"/>
      <c r="OBL68" s="22"/>
      <c r="OBM68" s="22"/>
      <c r="OBN68" s="22"/>
      <c r="OBO68" s="22"/>
      <c r="OBP68" s="22"/>
      <c r="OBQ68" s="22"/>
      <c r="OBR68" s="22"/>
      <c r="OBS68" s="22"/>
      <c r="OBT68" s="22"/>
      <c r="OBU68" s="22"/>
      <c r="OBV68" s="22"/>
      <c r="OBW68" s="22"/>
      <c r="OBX68" s="22"/>
      <c r="OBY68" s="22"/>
      <c r="OBZ68" s="22"/>
      <c r="OCA68" s="22"/>
      <c r="OCB68" s="22"/>
      <c r="OCC68" s="22"/>
      <c r="OCD68" s="22"/>
      <c r="OCE68" s="22"/>
      <c r="OCF68" s="22"/>
      <c r="OCG68" s="22"/>
      <c r="OCH68" s="22"/>
      <c r="OCI68" s="22"/>
      <c r="OCJ68" s="22"/>
      <c r="OCK68" s="22"/>
      <c r="OCL68" s="22"/>
      <c r="OCM68" s="22"/>
      <c r="OCN68" s="22"/>
      <c r="OCO68" s="22"/>
      <c r="OCP68" s="22"/>
      <c r="OCQ68" s="22"/>
      <c r="OCR68" s="22"/>
      <c r="OCS68" s="22"/>
      <c r="OCT68" s="22"/>
      <c r="OCU68" s="22"/>
      <c r="OCV68" s="22"/>
      <c r="OCW68" s="22"/>
      <c r="OCX68" s="22"/>
      <c r="OCY68" s="22"/>
      <c r="OCZ68" s="22"/>
      <c r="ODA68" s="22"/>
      <c r="ODB68" s="22"/>
      <c r="ODC68" s="22"/>
      <c r="ODD68" s="22"/>
      <c r="ODE68" s="22"/>
      <c r="ODF68" s="22"/>
      <c r="ODG68" s="22"/>
      <c r="ODH68" s="22"/>
      <c r="ODI68" s="22"/>
      <c r="ODJ68" s="22"/>
      <c r="ODK68" s="22"/>
      <c r="ODL68" s="22"/>
      <c r="ODM68" s="22"/>
      <c r="ODN68" s="22"/>
      <c r="ODO68" s="22"/>
      <c r="ODP68" s="22"/>
      <c r="ODQ68" s="22"/>
      <c r="ODR68" s="22"/>
      <c r="ODS68" s="22"/>
      <c r="ODT68" s="22"/>
      <c r="ODU68" s="22"/>
      <c r="ODV68" s="22"/>
      <c r="ODW68" s="22"/>
      <c r="ODX68" s="22"/>
      <c r="ODY68" s="22"/>
      <c r="ODZ68" s="22"/>
      <c r="OEA68" s="22"/>
      <c r="OEB68" s="22"/>
      <c r="OEC68" s="22"/>
      <c r="OED68" s="22"/>
      <c r="OEE68" s="22"/>
      <c r="OEF68" s="22"/>
      <c r="OEG68" s="22"/>
      <c r="OEH68" s="22"/>
      <c r="OEI68" s="22"/>
      <c r="OEJ68" s="22"/>
      <c r="OEK68" s="22"/>
      <c r="OEL68" s="22"/>
      <c r="OEM68" s="22"/>
      <c r="OEN68" s="22"/>
      <c r="OEO68" s="22"/>
      <c r="OEP68" s="22"/>
      <c r="OEQ68" s="22"/>
      <c r="OER68" s="22"/>
      <c r="OES68" s="22"/>
      <c r="OET68" s="22"/>
      <c r="OEU68" s="22"/>
      <c r="OEV68" s="22"/>
      <c r="OEW68" s="22"/>
      <c r="OEX68" s="22"/>
      <c r="OEY68" s="22"/>
      <c r="OEZ68" s="22"/>
      <c r="OFA68" s="22"/>
      <c r="OFB68" s="22"/>
      <c r="OFC68" s="22"/>
      <c r="OFD68" s="22"/>
      <c r="OFE68" s="22"/>
      <c r="OFF68" s="22"/>
      <c r="OFG68" s="22"/>
      <c r="OFH68" s="22"/>
      <c r="OFI68" s="22"/>
      <c r="OFJ68" s="22"/>
      <c r="OFK68" s="22"/>
      <c r="OFL68" s="22"/>
      <c r="OFM68" s="22"/>
      <c r="OFN68" s="22"/>
      <c r="OFO68" s="22"/>
      <c r="OFP68" s="22"/>
      <c r="OFQ68" s="22"/>
      <c r="OFR68" s="22"/>
      <c r="OFS68" s="22"/>
      <c r="OFT68" s="22"/>
      <c r="OFU68" s="22"/>
      <c r="OFV68" s="22"/>
      <c r="OFW68" s="22"/>
      <c r="OFX68" s="22"/>
      <c r="OFY68" s="22"/>
      <c r="OFZ68" s="22"/>
      <c r="OGA68" s="22"/>
      <c r="OGB68" s="22"/>
      <c r="OGC68" s="22"/>
      <c r="OGD68" s="22"/>
      <c r="OGE68" s="22"/>
      <c r="OGF68" s="22"/>
      <c r="OGG68" s="22"/>
      <c r="OGH68" s="22"/>
      <c r="OGI68" s="22"/>
      <c r="OGJ68" s="22"/>
      <c r="OGK68" s="22"/>
      <c r="OGL68" s="22"/>
      <c r="OGM68" s="22"/>
      <c r="OGN68" s="22"/>
      <c r="OGO68" s="22"/>
      <c r="OGP68" s="22"/>
      <c r="OGQ68" s="22"/>
      <c r="OGR68" s="22"/>
      <c r="OGS68" s="22"/>
      <c r="OGT68" s="22"/>
      <c r="OGU68" s="22"/>
      <c r="OGV68" s="22"/>
      <c r="OGW68" s="22"/>
      <c r="OGX68" s="22"/>
      <c r="OGY68" s="22"/>
      <c r="OGZ68" s="22"/>
      <c r="OHA68" s="22"/>
      <c r="OHB68" s="22"/>
      <c r="OHC68" s="22"/>
      <c r="OHD68" s="22"/>
      <c r="OHE68" s="22"/>
      <c r="OHF68" s="22"/>
      <c r="OHG68" s="22"/>
      <c r="OHH68" s="22"/>
      <c r="OHI68" s="22"/>
      <c r="OHJ68" s="22"/>
      <c r="OHK68" s="22"/>
      <c r="OHL68" s="22"/>
      <c r="OHM68" s="22"/>
      <c r="OHN68" s="22"/>
      <c r="OHO68" s="22"/>
      <c r="OHP68" s="22"/>
      <c r="OHQ68" s="22"/>
      <c r="OHR68" s="22"/>
      <c r="OHS68" s="22"/>
      <c r="OHT68" s="22"/>
      <c r="OHU68" s="22"/>
      <c r="OHV68" s="22"/>
      <c r="OHW68" s="22"/>
      <c r="OHX68" s="22"/>
      <c r="OHY68" s="22"/>
      <c r="OHZ68" s="22"/>
      <c r="OIA68" s="22"/>
      <c r="OIB68" s="22"/>
      <c r="OIC68" s="22"/>
      <c r="OID68" s="22"/>
      <c r="OIE68" s="22"/>
      <c r="OIF68" s="22"/>
      <c r="OIG68" s="22"/>
      <c r="OIH68" s="22"/>
      <c r="OII68" s="22"/>
      <c r="OIJ68" s="22"/>
      <c r="OIK68" s="22"/>
      <c r="OIL68" s="22"/>
      <c r="OIM68" s="22"/>
      <c r="OIN68" s="22"/>
      <c r="OIO68" s="22"/>
      <c r="OIP68" s="22"/>
      <c r="OIQ68" s="22"/>
      <c r="OIR68" s="22"/>
      <c r="OIS68" s="22"/>
      <c r="OIT68" s="22"/>
      <c r="OIU68" s="22"/>
      <c r="OIV68" s="22"/>
      <c r="OIW68" s="22"/>
      <c r="OIX68" s="22"/>
      <c r="OIY68" s="22"/>
      <c r="OIZ68" s="22"/>
      <c r="OJA68" s="22"/>
      <c r="OJB68" s="22"/>
      <c r="OJC68" s="22"/>
      <c r="OJD68" s="22"/>
      <c r="OJE68" s="22"/>
      <c r="OJF68" s="22"/>
      <c r="OJG68" s="22"/>
      <c r="OJH68" s="22"/>
      <c r="OJI68" s="22"/>
      <c r="OJJ68" s="22"/>
      <c r="OJK68" s="22"/>
      <c r="OJL68" s="22"/>
      <c r="OJM68" s="22"/>
      <c r="OJN68" s="22"/>
      <c r="OJO68" s="22"/>
      <c r="OJP68" s="22"/>
      <c r="OJQ68" s="22"/>
      <c r="OJR68" s="22"/>
      <c r="OJS68" s="22"/>
      <c r="OJT68" s="22"/>
      <c r="OJU68" s="22"/>
      <c r="OJV68" s="22"/>
      <c r="OJW68" s="22"/>
      <c r="OJX68" s="22"/>
      <c r="OJY68" s="22"/>
      <c r="OJZ68" s="22"/>
      <c r="OKA68" s="22"/>
      <c r="OKB68" s="22"/>
      <c r="OKC68" s="22"/>
      <c r="OKD68" s="22"/>
      <c r="OKE68" s="22"/>
      <c r="OKF68" s="22"/>
      <c r="OKG68" s="22"/>
      <c r="OKH68" s="22"/>
      <c r="OKI68" s="22"/>
      <c r="OKJ68" s="22"/>
      <c r="OKK68" s="22"/>
      <c r="OKL68" s="22"/>
      <c r="OKM68" s="22"/>
      <c r="OKN68" s="22"/>
      <c r="OKO68" s="22"/>
      <c r="OKP68" s="22"/>
      <c r="OKQ68" s="22"/>
      <c r="OKR68" s="22"/>
      <c r="OKS68" s="22"/>
      <c r="OKT68" s="22"/>
      <c r="OKU68" s="22"/>
      <c r="OKV68" s="22"/>
      <c r="OKW68" s="22"/>
      <c r="OKX68" s="22"/>
      <c r="OKY68" s="22"/>
      <c r="OKZ68" s="22"/>
      <c r="OLA68" s="22"/>
      <c r="OLB68" s="22"/>
      <c r="OLC68" s="22"/>
      <c r="OLD68" s="22"/>
      <c r="OLE68" s="22"/>
      <c r="OLF68" s="22"/>
      <c r="OLG68" s="22"/>
      <c r="OLH68" s="22"/>
      <c r="OLI68" s="22"/>
      <c r="OLJ68" s="22"/>
      <c r="OLK68" s="22"/>
      <c r="OLL68" s="22"/>
      <c r="OLM68" s="22"/>
      <c r="OLN68" s="22"/>
      <c r="OLO68" s="22"/>
      <c r="OLP68" s="22"/>
      <c r="OLQ68" s="22"/>
      <c r="OLR68" s="22"/>
      <c r="OLS68" s="22"/>
      <c r="OLT68" s="22"/>
      <c r="OLU68" s="22"/>
      <c r="OLV68" s="22"/>
      <c r="OLW68" s="22"/>
      <c r="OLX68" s="22"/>
      <c r="OLY68" s="22"/>
      <c r="OLZ68" s="22"/>
      <c r="OMA68" s="22"/>
      <c r="OMB68" s="22"/>
      <c r="OMC68" s="22"/>
      <c r="OMD68" s="22"/>
      <c r="OME68" s="22"/>
      <c r="OMF68" s="22"/>
      <c r="OMG68" s="22"/>
      <c r="OMH68" s="22"/>
      <c r="OMI68" s="22"/>
      <c r="OMJ68" s="22"/>
      <c r="OMK68" s="22"/>
      <c r="OML68" s="22"/>
      <c r="OMM68" s="22"/>
      <c r="OMN68" s="22"/>
      <c r="OMO68" s="22"/>
      <c r="OMP68" s="22"/>
      <c r="OMQ68" s="22"/>
      <c r="OMR68" s="22"/>
      <c r="OMS68" s="22"/>
      <c r="OMT68" s="22"/>
      <c r="OMU68" s="22"/>
      <c r="OMV68" s="22"/>
      <c r="OMW68" s="22"/>
      <c r="OMX68" s="22"/>
      <c r="OMY68" s="22"/>
      <c r="OMZ68" s="22"/>
      <c r="ONA68" s="22"/>
      <c r="ONB68" s="22"/>
      <c r="ONC68" s="22"/>
      <c r="OND68" s="22"/>
      <c r="ONE68" s="22"/>
      <c r="ONF68" s="22"/>
      <c r="ONG68" s="22"/>
      <c r="ONH68" s="22"/>
      <c r="ONI68" s="22"/>
      <c r="ONJ68" s="22"/>
      <c r="ONK68" s="22"/>
      <c r="ONL68" s="22"/>
      <c r="ONM68" s="22"/>
      <c r="ONN68" s="22"/>
      <c r="ONO68" s="22"/>
      <c r="ONP68" s="22"/>
      <c r="ONQ68" s="22"/>
      <c r="ONR68" s="22"/>
      <c r="ONS68" s="22"/>
      <c r="ONT68" s="22"/>
      <c r="ONU68" s="22"/>
      <c r="ONV68" s="22"/>
      <c r="ONW68" s="22"/>
      <c r="ONX68" s="22"/>
      <c r="ONY68" s="22"/>
      <c r="ONZ68" s="22"/>
      <c r="OOA68" s="22"/>
      <c r="OOB68" s="22"/>
      <c r="OOC68" s="22"/>
      <c r="OOD68" s="22"/>
      <c r="OOE68" s="22"/>
      <c r="OOF68" s="22"/>
      <c r="OOG68" s="22"/>
      <c r="OOH68" s="22"/>
      <c r="OOI68" s="22"/>
      <c r="OOJ68" s="22"/>
      <c r="OOK68" s="22"/>
      <c r="OOL68" s="22"/>
      <c r="OOM68" s="22"/>
      <c r="OON68" s="22"/>
      <c r="OOO68" s="22"/>
      <c r="OOP68" s="22"/>
      <c r="OOQ68" s="22"/>
      <c r="OOR68" s="22"/>
      <c r="OOS68" s="22"/>
      <c r="OOT68" s="22"/>
      <c r="OOU68" s="22"/>
      <c r="OOV68" s="22"/>
      <c r="OOW68" s="22"/>
      <c r="OOX68" s="22"/>
      <c r="OOY68" s="22"/>
      <c r="OOZ68" s="22"/>
      <c r="OPA68" s="22"/>
      <c r="OPB68" s="22"/>
      <c r="OPC68" s="22"/>
      <c r="OPD68" s="22"/>
      <c r="OPE68" s="22"/>
      <c r="OPF68" s="22"/>
      <c r="OPG68" s="22"/>
      <c r="OPH68" s="22"/>
      <c r="OPI68" s="22"/>
      <c r="OPJ68" s="22"/>
      <c r="OPK68" s="22"/>
      <c r="OPL68" s="22"/>
      <c r="OPM68" s="22"/>
      <c r="OPN68" s="22"/>
      <c r="OPO68" s="22"/>
      <c r="OPP68" s="22"/>
      <c r="OPQ68" s="22"/>
      <c r="OPR68" s="22"/>
      <c r="OPS68" s="22"/>
      <c r="OPT68" s="22"/>
      <c r="OPU68" s="22"/>
      <c r="OPV68" s="22"/>
      <c r="OPW68" s="22"/>
      <c r="OPX68" s="22"/>
      <c r="OPY68" s="22"/>
      <c r="OPZ68" s="22"/>
      <c r="OQA68" s="22"/>
      <c r="OQB68" s="22"/>
      <c r="OQC68" s="22"/>
      <c r="OQD68" s="22"/>
      <c r="OQE68" s="22"/>
      <c r="OQF68" s="22"/>
      <c r="OQG68" s="22"/>
      <c r="OQH68" s="22"/>
      <c r="OQI68" s="22"/>
      <c r="OQJ68" s="22"/>
      <c r="OQK68" s="22"/>
      <c r="OQL68" s="22"/>
      <c r="OQM68" s="22"/>
      <c r="OQN68" s="22"/>
      <c r="OQO68" s="22"/>
      <c r="OQP68" s="22"/>
      <c r="OQQ68" s="22"/>
      <c r="OQR68" s="22"/>
      <c r="OQS68" s="22"/>
      <c r="OQT68" s="22"/>
      <c r="OQU68" s="22"/>
      <c r="OQV68" s="22"/>
      <c r="OQW68" s="22"/>
      <c r="OQX68" s="22"/>
      <c r="OQY68" s="22"/>
      <c r="OQZ68" s="22"/>
      <c r="ORA68" s="22"/>
      <c r="ORB68" s="22"/>
      <c r="ORC68" s="22"/>
      <c r="ORD68" s="22"/>
      <c r="ORE68" s="22"/>
      <c r="ORF68" s="22"/>
      <c r="ORG68" s="22"/>
      <c r="ORH68" s="22"/>
      <c r="ORI68" s="22"/>
      <c r="ORJ68" s="22"/>
      <c r="ORK68" s="22"/>
      <c r="ORL68" s="22"/>
      <c r="ORM68" s="22"/>
      <c r="ORN68" s="22"/>
      <c r="ORO68" s="22"/>
      <c r="ORP68" s="22"/>
      <c r="ORQ68" s="22"/>
      <c r="ORR68" s="22"/>
      <c r="ORS68" s="22"/>
      <c r="ORT68" s="22"/>
      <c r="ORU68" s="22"/>
      <c r="ORV68" s="22"/>
      <c r="ORW68" s="22"/>
      <c r="ORX68" s="22"/>
      <c r="ORY68" s="22"/>
      <c r="ORZ68" s="22"/>
      <c r="OSA68" s="22"/>
      <c r="OSB68" s="22"/>
      <c r="OSC68" s="22"/>
      <c r="OSD68" s="22"/>
      <c r="OSE68" s="22"/>
      <c r="OSF68" s="22"/>
      <c r="OSG68" s="22"/>
      <c r="OSH68" s="22"/>
      <c r="OSI68" s="22"/>
      <c r="OSJ68" s="22"/>
      <c r="OSK68" s="22"/>
      <c r="OSL68" s="22"/>
      <c r="OSM68" s="22"/>
      <c r="OSN68" s="22"/>
      <c r="OSO68" s="22"/>
      <c r="OSP68" s="22"/>
      <c r="OSQ68" s="22"/>
      <c r="OSR68" s="22"/>
      <c r="OSS68" s="22"/>
      <c r="OST68" s="22"/>
      <c r="OSU68" s="22"/>
      <c r="OSV68" s="22"/>
      <c r="OSW68" s="22"/>
      <c r="OSX68" s="22"/>
      <c r="OSY68" s="22"/>
      <c r="OSZ68" s="22"/>
      <c r="OTA68" s="22"/>
      <c r="OTB68" s="22"/>
      <c r="OTC68" s="22"/>
      <c r="OTD68" s="22"/>
      <c r="OTE68" s="22"/>
      <c r="OTF68" s="22"/>
      <c r="OTG68" s="22"/>
      <c r="OTH68" s="22"/>
      <c r="OTI68" s="22"/>
      <c r="OTJ68" s="22"/>
      <c r="OTK68" s="22"/>
      <c r="OTL68" s="22"/>
      <c r="OTM68" s="22"/>
      <c r="OTN68" s="22"/>
      <c r="OTO68" s="22"/>
      <c r="OTP68" s="22"/>
      <c r="OTQ68" s="22"/>
      <c r="OTR68" s="22"/>
      <c r="OTS68" s="22"/>
      <c r="OTT68" s="22"/>
      <c r="OTU68" s="22"/>
      <c r="OTV68" s="22"/>
      <c r="OTW68" s="22"/>
      <c r="OTX68" s="22"/>
      <c r="OTY68" s="22"/>
      <c r="OTZ68" s="22"/>
      <c r="OUA68" s="22"/>
      <c r="OUB68" s="22"/>
      <c r="OUC68" s="22"/>
      <c r="OUD68" s="22"/>
      <c r="OUE68" s="22"/>
      <c r="OUF68" s="22"/>
      <c r="OUG68" s="22"/>
      <c r="OUH68" s="22"/>
      <c r="OUI68" s="22"/>
      <c r="OUJ68" s="22"/>
      <c r="OUK68" s="22"/>
      <c r="OUL68" s="22"/>
      <c r="OUM68" s="22"/>
      <c r="OUN68" s="22"/>
      <c r="OUO68" s="22"/>
      <c r="OUP68" s="22"/>
      <c r="OUQ68" s="22"/>
      <c r="OUR68" s="22"/>
      <c r="OUS68" s="22"/>
      <c r="OUT68" s="22"/>
      <c r="OUU68" s="22"/>
      <c r="OUV68" s="22"/>
      <c r="OUW68" s="22"/>
      <c r="OUX68" s="22"/>
      <c r="OUY68" s="22"/>
      <c r="OUZ68" s="22"/>
      <c r="OVA68" s="22"/>
      <c r="OVB68" s="22"/>
      <c r="OVC68" s="22"/>
      <c r="OVD68" s="22"/>
      <c r="OVE68" s="22"/>
      <c r="OVF68" s="22"/>
      <c r="OVG68" s="22"/>
      <c r="OVH68" s="22"/>
      <c r="OVI68" s="22"/>
      <c r="OVJ68" s="22"/>
      <c r="OVK68" s="22"/>
      <c r="OVL68" s="22"/>
      <c r="OVM68" s="22"/>
      <c r="OVN68" s="22"/>
      <c r="OVO68" s="22"/>
      <c r="OVP68" s="22"/>
      <c r="OVQ68" s="22"/>
      <c r="OVR68" s="22"/>
      <c r="OVS68" s="22"/>
      <c r="OVT68" s="22"/>
      <c r="OVU68" s="22"/>
      <c r="OVV68" s="22"/>
      <c r="OVW68" s="22"/>
      <c r="OVX68" s="22"/>
      <c r="OVY68" s="22"/>
      <c r="OVZ68" s="22"/>
      <c r="OWA68" s="22"/>
      <c r="OWB68" s="22"/>
      <c r="OWC68" s="22"/>
      <c r="OWD68" s="22"/>
      <c r="OWE68" s="22"/>
      <c r="OWF68" s="22"/>
      <c r="OWG68" s="22"/>
      <c r="OWH68" s="22"/>
      <c r="OWI68" s="22"/>
      <c r="OWJ68" s="22"/>
      <c r="OWK68" s="22"/>
      <c r="OWL68" s="22"/>
      <c r="OWM68" s="22"/>
      <c r="OWN68" s="22"/>
      <c r="OWO68" s="22"/>
      <c r="OWP68" s="22"/>
      <c r="OWQ68" s="22"/>
      <c r="OWR68" s="22"/>
      <c r="OWS68" s="22"/>
      <c r="OWT68" s="22"/>
      <c r="OWU68" s="22"/>
      <c r="OWV68" s="22"/>
      <c r="OWW68" s="22"/>
      <c r="OWX68" s="22"/>
      <c r="OWY68" s="22"/>
      <c r="OWZ68" s="22"/>
      <c r="OXA68" s="22"/>
      <c r="OXB68" s="22"/>
      <c r="OXC68" s="22"/>
      <c r="OXD68" s="22"/>
      <c r="OXE68" s="22"/>
      <c r="OXF68" s="22"/>
      <c r="OXG68" s="22"/>
      <c r="OXH68" s="22"/>
      <c r="OXI68" s="22"/>
      <c r="OXJ68" s="22"/>
      <c r="OXK68" s="22"/>
      <c r="OXL68" s="22"/>
      <c r="OXM68" s="22"/>
      <c r="OXN68" s="22"/>
      <c r="OXO68" s="22"/>
      <c r="OXP68" s="22"/>
      <c r="OXQ68" s="22"/>
      <c r="OXR68" s="22"/>
      <c r="OXS68" s="22"/>
      <c r="OXT68" s="22"/>
      <c r="OXU68" s="22"/>
      <c r="OXV68" s="22"/>
      <c r="OXW68" s="22"/>
      <c r="OXX68" s="22"/>
      <c r="OXY68" s="22"/>
      <c r="OXZ68" s="22"/>
      <c r="OYA68" s="22"/>
      <c r="OYB68" s="22"/>
      <c r="OYC68" s="22"/>
      <c r="OYD68" s="22"/>
      <c r="OYE68" s="22"/>
      <c r="OYF68" s="22"/>
      <c r="OYG68" s="22"/>
      <c r="OYH68" s="22"/>
      <c r="OYI68" s="22"/>
      <c r="OYJ68" s="22"/>
      <c r="OYK68" s="22"/>
      <c r="OYL68" s="22"/>
      <c r="OYM68" s="22"/>
      <c r="OYN68" s="22"/>
      <c r="OYO68" s="22"/>
      <c r="OYP68" s="22"/>
      <c r="OYQ68" s="22"/>
      <c r="OYR68" s="22"/>
      <c r="OYS68" s="22"/>
      <c r="OYT68" s="22"/>
      <c r="OYU68" s="22"/>
      <c r="OYV68" s="22"/>
      <c r="OYW68" s="22"/>
      <c r="OYX68" s="22"/>
      <c r="OYY68" s="22"/>
      <c r="OYZ68" s="22"/>
      <c r="OZA68" s="22"/>
      <c r="OZB68" s="22"/>
      <c r="OZC68" s="22"/>
      <c r="OZD68" s="22"/>
      <c r="OZE68" s="22"/>
      <c r="OZF68" s="22"/>
      <c r="OZG68" s="22"/>
      <c r="OZH68" s="22"/>
      <c r="OZI68" s="22"/>
      <c r="OZJ68" s="22"/>
      <c r="OZK68" s="22"/>
      <c r="OZL68" s="22"/>
      <c r="OZM68" s="22"/>
      <c r="OZN68" s="22"/>
      <c r="OZO68" s="22"/>
      <c r="OZP68" s="22"/>
      <c r="OZQ68" s="22"/>
      <c r="OZR68" s="22"/>
      <c r="OZS68" s="22"/>
      <c r="OZT68" s="22"/>
      <c r="OZU68" s="22"/>
      <c r="OZV68" s="22"/>
      <c r="OZW68" s="22"/>
      <c r="OZX68" s="22"/>
      <c r="OZY68" s="22"/>
      <c r="OZZ68" s="22"/>
      <c r="PAA68" s="22"/>
      <c r="PAB68" s="22"/>
      <c r="PAC68" s="22"/>
      <c r="PAD68" s="22"/>
      <c r="PAE68" s="22"/>
      <c r="PAF68" s="22"/>
      <c r="PAG68" s="22"/>
      <c r="PAH68" s="22"/>
      <c r="PAI68" s="22"/>
      <c r="PAJ68" s="22"/>
      <c r="PAK68" s="22"/>
      <c r="PAL68" s="22"/>
      <c r="PAM68" s="22"/>
      <c r="PAN68" s="22"/>
      <c r="PAO68" s="22"/>
      <c r="PAP68" s="22"/>
      <c r="PAQ68" s="22"/>
      <c r="PAR68" s="22"/>
      <c r="PAS68" s="22"/>
      <c r="PAT68" s="22"/>
      <c r="PAU68" s="22"/>
      <c r="PAV68" s="22"/>
      <c r="PAW68" s="22"/>
      <c r="PAX68" s="22"/>
      <c r="PAY68" s="22"/>
      <c r="PAZ68" s="22"/>
      <c r="PBA68" s="22"/>
      <c r="PBB68" s="22"/>
      <c r="PBC68" s="22"/>
      <c r="PBD68" s="22"/>
      <c r="PBE68" s="22"/>
      <c r="PBF68" s="22"/>
      <c r="PBG68" s="22"/>
      <c r="PBH68" s="22"/>
      <c r="PBI68" s="22"/>
      <c r="PBJ68" s="22"/>
      <c r="PBK68" s="22"/>
      <c r="PBL68" s="22"/>
      <c r="PBM68" s="22"/>
      <c r="PBN68" s="22"/>
      <c r="PBO68" s="22"/>
      <c r="PBP68" s="22"/>
      <c r="PBQ68" s="22"/>
      <c r="PBR68" s="22"/>
      <c r="PBS68" s="22"/>
      <c r="PBT68" s="22"/>
      <c r="PBU68" s="22"/>
      <c r="PBV68" s="22"/>
      <c r="PBW68" s="22"/>
      <c r="PBX68" s="22"/>
      <c r="PBY68" s="22"/>
      <c r="PBZ68" s="22"/>
      <c r="PCA68" s="22"/>
      <c r="PCB68" s="22"/>
      <c r="PCC68" s="22"/>
      <c r="PCD68" s="22"/>
      <c r="PCE68" s="22"/>
      <c r="PCF68" s="22"/>
      <c r="PCG68" s="22"/>
      <c r="PCH68" s="22"/>
      <c r="PCI68" s="22"/>
      <c r="PCJ68" s="22"/>
      <c r="PCK68" s="22"/>
      <c r="PCL68" s="22"/>
      <c r="PCM68" s="22"/>
      <c r="PCN68" s="22"/>
      <c r="PCO68" s="22"/>
      <c r="PCP68" s="22"/>
      <c r="PCQ68" s="22"/>
      <c r="PCR68" s="22"/>
      <c r="PCS68" s="22"/>
      <c r="PCT68" s="22"/>
      <c r="PCU68" s="22"/>
      <c r="PCV68" s="22"/>
      <c r="PCW68" s="22"/>
      <c r="PCX68" s="22"/>
      <c r="PCY68" s="22"/>
      <c r="PCZ68" s="22"/>
      <c r="PDA68" s="22"/>
      <c r="PDB68" s="22"/>
      <c r="PDC68" s="22"/>
      <c r="PDD68" s="22"/>
      <c r="PDE68" s="22"/>
      <c r="PDF68" s="22"/>
      <c r="PDG68" s="22"/>
      <c r="PDH68" s="22"/>
      <c r="PDI68" s="22"/>
      <c r="PDJ68" s="22"/>
      <c r="PDK68" s="22"/>
      <c r="PDL68" s="22"/>
      <c r="PDM68" s="22"/>
      <c r="PDN68" s="22"/>
      <c r="PDO68" s="22"/>
      <c r="PDP68" s="22"/>
      <c r="PDQ68" s="22"/>
      <c r="PDR68" s="22"/>
      <c r="PDS68" s="22"/>
      <c r="PDT68" s="22"/>
      <c r="PDU68" s="22"/>
      <c r="PDV68" s="22"/>
      <c r="PDW68" s="22"/>
      <c r="PDX68" s="22"/>
      <c r="PDY68" s="22"/>
      <c r="PDZ68" s="22"/>
      <c r="PEA68" s="22"/>
      <c r="PEB68" s="22"/>
      <c r="PEC68" s="22"/>
      <c r="PED68" s="22"/>
      <c r="PEE68" s="22"/>
      <c r="PEF68" s="22"/>
      <c r="PEG68" s="22"/>
      <c r="PEH68" s="22"/>
      <c r="PEI68" s="22"/>
      <c r="PEJ68" s="22"/>
      <c r="PEK68" s="22"/>
      <c r="PEL68" s="22"/>
      <c r="PEM68" s="22"/>
      <c r="PEN68" s="22"/>
      <c r="PEO68" s="22"/>
      <c r="PEP68" s="22"/>
      <c r="PEQ68" s="22"/>
      <c r="PER68" s="22"/>
      <c r="PES68" s="22"/>
      <c r="PET68" s="22"/>
      <c r="PEU68" s="22"/>
      <c r="PEV68" s="22"/>
      <c r="PEW68" s="22"/>
      <c r="PEX68" s="22"/>
      <c r="PEY68" s="22"/>
      <c r="PEZ68" s="22"/>
      <c r="PFA68" s="22"/>
      <c r="PFB68" s="22"/>
      <c r="PFC68" s="22"/>
      <c r="PFD68" s="22"/>
      <c r="PFE68" s="22"/>
      <c r="PFF68" s="22"/>
      <c r="PFG68" s="22"/>
      <c r="PFH68" s="22"/>
      <c r="PFI68" s="22"/>
      <c r="PFJ68" s="22"/>
      <c r="PFK68" s="22"/>
      <c r="PFL68" s="22"/>
      <c r="PFM68" s="22"/>
      <c r="PFN68" s="22"/>
      <c r="PFO68" s="22"/>
      <c r="PFP68" s="22"/>
      <c r="PFQ68" s="22"/>
      <c r="PFR68" s="22"/>
      <c r="PFS68" s="22"/>
      <c r="PFT68" s="22"/>
      <c r="PFU68" s="22"/>
      <c r="PFV68" s="22"/>
      <c r="PFW68" s="22"/>
      <c r="PFX68" s="22"/>
      <c r="PFY68" s="22"/>
      <c r="PFZ68" s="22"/>
      <c r="PGA68" s="22"/>
      <c r="PGB68" s="22"/>
      <c r="PGC68" s="22"/>
      <c r="PGD68" s="22"/>
      <c r="PGE68" s="22"/>
      <c r="PGF68" s="22"/>
      <c r="PGG68" s="22"/>
      <c r="PGH68" s="22"/>
      <c r="PGI68" s="22"/>
      <c r="PGJ68" s="22"/>
      <c r="PGK68" s="22"/>
      <c r="PGL68" s="22"/>
      <c r="PGM68" s="22"/>
      <c r="PGN68" s="22"/>
      <c r="PGO68" s="22"/>
      <c r="PGP68" s="22"/>
      <c r="PGQ68" s="22"/>
      <c r="PGR68" s="22"/>
      <c r="PGS68" s="22"/>
      <c r="PGT68" s="22"/>
      <c r="PGU68" s="22"/>
      <c r="PGV68" s="22"/>
      <c r="PGW68" s="22"/>
      <c r="PGX68" s="22"/>
      <c r="PGY68" s="22"/>
      <c r="PGZ68" s="22"/>
      <c r="PHA68" s="22"/>
      <c r="PHB68" s="22"/>
      <c r="PHC68" s="22"/>
      <c r="PHD68" s="22"/>
      <c r="PHE68" s="22"/>
      <c r="PHF68" s="22"/>
      <c r="PHG68" s="22"/>
      <c r="PHH68" s="22"/>
      <c r="PHI68" s="22"/>
      <c r="PHJ68" s="22"/>
      <c r="PHK68" s="22"/>
      <c r="PHL68" s="22"/>
      <c r="PHM68" s="22"/>
      <c r="PHN68" s="22"/>
      <c r="PHO68" s="22"/>
      <c r="PHP68" s="22"/>
      <c r="PHQ68" s="22"/>
      <c r="PHR68" s="22"/>
      <c r="PHS68" s="22"/>
      <c r="PHT68" s="22"/>
      <c r="PHU68" s="22"/>
      <c r="PHV68" s="22"/>
      <c r="PHW68" s="22"/>
      <c r="PHX68" s="22"/>
      <c r="PHY68" s="22"/>
      <c r="PHZ68" s="22"/>
      <c r="PIA68" s="22"/>
      <c r="PIB68" s="22"/>
      <c r="PIC68" s="22"/>
      <c r="PID68" s="22"/>
      <c r="PIE68" s="22"/>
      <c r="PIF68" s="22"/>
      <c r="PIG68" s="22"/>
      <c r="PIH68" s="22"/>
      <c r="PII68" s="22"/>
      <c r="PIJ68" s="22"/>
      <c r="PIK68" s="22"/>
      <c r="PIL68" s="22"/>
      <c r="PIM68" s="22"/>
      <c r="PIN68" s="22"/>
      <c r="PIO68" s="22"/>
      <c r="PIP68" s="22"/>
      <c r="PIQ68" s="22"/>
      <c r="PIR68" s="22"/>
      <c r="PIS68" s="22"/>
      <c r="PIT68" s="22"/>
      <c r="PIU68" s="22"/>
      <c r="PIV68" s="22"/>
      <c r="PIW68" s="22"/>
      <c r="PIX68" s="22"/>
      <c r="PIY68" s="22"/>
      <c r="PIZ68" s="22"/>
      <c r="PJA68" s="22"/>
      <c r="PJB68" s="22"/>
      <c r="PJC68" s="22"/>
      <c r="PJD68" s="22"/>
      <c r="PJE68" s="22"/>
      <c r="PJF68" s="22"/>
      <c r="PJG68" s="22"/>
      <c r="PJH68" s="22"/>
      <c r="PJI68" s="22"/>
      <c r="PJJ68" s="22"/>
      <c r="PJK68" s="22"/>
      <c r="PJL68" s="22"/>
      <c r="PJM68" s="22"/>
      <c r="PJN68" s="22"/>
      <c r="PJO68" s="22"/>
      <c r="PJP68" s="22"/>
      <c r="PJQ68" s="22"/>
      <c r="PJR68" s="22"/>
      <c r="PJS68" s="22"/>
      <c r="PJT68" s="22"/>
      <c r="PJU68" s="22"/>
      <c r="PJV68" s="22"/>
      <c r="PJW68" s="22"/>
      <c r="PJX68" s="22"/>
      <c r="PJY68" s="22"/>
      <c r="PJZ68" s="22"/>
      <c r="PKA68" s="22"/>
      <c r="PKB68" s="22"/>
      <c r="PKC68" s="22"/>
      <c r="PKD68" s="22"/>
      <c r="PKE68" s="22"/>
      <c r="PKF68" s="22"/>
      <c r="PKG68" s="22"/>
      <c r="PKH68" s="22"/>
      <c r="PKI68" s="22"/>
      <c r="PKJ68" s="22"/>
      <c r="PKK68" s="22"/>
      <c r="PKL68" s="22"/>
      <c r="PKM68" s="22"/>
      <c r="PKN68" s="22"/>
      <c r="PKO68" s="22"/>
      <c r="PKP68" s="22"/>
      <c r="PKQ68" s="22"/>
      <c r="PKR68" s="22"/>
      <c r="PKS68" s="22"/>
      <c r="PKT68" s="22"/>
      <c r="PKU68" s="22"/>
      <c r="PKV68" s="22"/>
      <c r="PKW68" s="22"/>
      <c r="PKX68" s="22"/>
      <c r="PKY68" s="22"/>
      <c r="PKZ68" s="22"/>
      <c r="PLA68" s="22"/>
      <c r="PLB68" s="22"/>
      <c r="PLC68" s="22"/>
      <c r="PLD68" s="22"/>
      <c r="PLE68" s="22"/>
      <c r="PLF68" s="22"/>
      <c r="PLG68" s="22"/>
      <c r="PLH68" s="22"/>
      <c r="PLI68" s="22"/>
      <c r="PLJ68" s="22"/>
      <c r="PLK68" s="22"/>
      <c r="PLL68" s="22"/>
      <c r="PLM68" s="22"/>
      <c r="PLN68" s="22"/>
      <c r="PLO68" s="22"/>
      <c r="PLP68" s="22"/>
      <c r="PLQ68" s="22"/>
      <c r="PLR68" s="22"/>
      <c r="PLS68" s="22"/>
      <c r="PLT68" s="22"/>
      <c r="PLU68" s="22"/>
      <c r="PLV68" s="22"/>
      <c r="PLW68" s="22"/>
      <c r="PLX68" s="22"/>
      <c r="PLY68" s="22"/>
      <c r="PLZ68" s="22"/>
      <c r="PMA68" s="22"/>
      <c r="PMB68" s="22"/>
      <c r="PMC68" s="22"/>
      <c r="PMD68" s="22"/>
      <c r="PME68" s="22"/>
      <c r="PMF68" s="22"/>
      <c r="PMG68" s="22"/>
      <c r="PMH68" s="22"/>
      <c r="PMI68" s="22"/>
      <c r="PMJ68" s="22"/>
      <c r="PMK68" s="22"/>
      <c r="PML68" s="22"/>
      <c r="PMM68" s="22"/>
      <c r="PMN68" s="22"/>
      <c r="PMO68" s="22"/>
      <c r="PMP68" s="22"/>
      <c r="PMQ68" s="22"/>
      <c r="PMR68" s="22"/>
      <c r="PMS68" s="22"/>
      <c r="PMT68" s="22"/>
      <c r="PMU68" s="22"/>
      <c r="PMV68" s="22"/>
      <c r="PMW68" s="22"/>
      <c r="PMX68" s="22"/>
      <c r="PMY68" s="22"/>
      <c r="PMZ68" s="22"/>
      <c r="PNA68" s="22"/>
      <c r="PNB68" s="22"/>
      <c r="PNC68" s="22"/>
      <c r="PND68" s="22"/>
      <c r="PNE68" s="22"/>
      <c r="PNF68" s="22"/>
      <c r="PNG68" s="22"/>
      <c r="PNH68" s="22"/>
      <c r="PNI68" s="22"/>
      <c r="PNJ68" s="22"/>
      <c r="PNK68" s="22"/>
      <c r="PNL68" s="22"/>
      <c r="PNM68" s="22"/>
      <c r="PNN68" s="22"/>
      <c r="PNO68" s="22"/>
      <c r="PNP68" s="22"/>
      <c r="PNQ68" s="22"/>
      <c r="PNR68" s="22"/>
      <c r="PNS68" s="22"/>
      <c r="PNT68" s="22"/>
      <c r="PNU68" s="22"/>
      <c r="PNV68" s="22"/>
      <c r="PNW68" s="22"/>
      <c r="PNX68" s="22"/>
      <c r="PNY68" s="22"/>
      <c r="PNZ68" s="22"/>
      <c r="POA68" s="22"/>
      <c r="POB68" s="22"/>
      <c r="POC68" s="22"/>
      <c r="POD68" s="22"/>
      <c r="POE68" s="22"/>
      <c r="POF68" s="22"/>
      <c r="POG68" s="22"/>
      <c r="POH68" s="22"/>
      <c r="POI68" s="22"/>
      <c r="POJ68" s="22"/>
      <c r="POK68" s="22"/>
      <c r="POL68" s="22"/>
      <c r="POM68" s="22"/>
      <c r="PON68" s="22"/>
      <c r="POO68" s="22"/>
      <c r="POP68" s="22"/>
      <c r="POQ68" s="22"/>
      <c r="POR68" s="22"/>
      <c r="POS68" s="22"/>
      <c r="POT68" s="22"/>
      <c r="POU68" s="22"/>
      <c r="POV68" s="22"/>
      <c r="POW68" s="22"/>
      <c r="POX68" s="22"/>
      <c r="POY68" s="22"/>
      <c r="POZ68" s="22"/>
      <c r="PPA68" s="22"/>
      <c r="PPB68" s="22"/>
      <c r="PPC68" s="22"/>
      <c r="PPD68" s="22"/>
      <c r="PPE68" s="22"/>
      <c r="PPF68" s="22"/>
      <c r="PPG68" s="22"/>
      <c r="PPH68" s="22"/>
      <c r="PPI68" s="22"/>
      <c r="PPJ68" s="22"/>
      <c r="PPK68" s="22"/>
      <c r="PPL68" s="22"/>
      <c r="PPM68" s="22"/>
      <c r="PPN68" s="22"/>
      <c r="PPO68" s="22"/>
      <c r="PPP68" s="22"/>
      <c r="PPQ68" s="22"/>
      <c r="PPR68" s="22"/>
      <c r="PPS68" s="22"/>
      <c r="PPT68" s="22"/>
      <c r="PPU68" s="22"/>
      <c r="PPV68" s="22"/>
      <c r="PPW68" s="22"/>
      <c r="PPX68" s="22"/>
      <c r="PPY68" s="22"/>
      <c r="PPZ68" s="22"/>
      <c r="PQA68" s="22"/>
      <c r="PQB68" s="22"/>
      <c r="PQC68" s="22"/>
      <c r="PQD68" s="22"/>
      <c r="PQE68" s="22"/>
      <c r="PQF68" s="22"/>
      <c r="PQG68" s="22"/>
      <c r="PQH68" s="22"/>
      <c r="PQI68" s="22"/>
      <c r="PQJ68" s="22"/>
      <c r="PQK68" s="22"/>
      <c r="PQL68" s="22"/>
      <c r="PQM68" s="22"/>
      <c r="PQN68" s="22"/>
      <c r="PQO68" s="22"/>
      <c r="PQP68" s="22"/>
      <c r="PQQ68" s="22"/>
      <c r="PQR68" s="22"/>
      <c r="PQS68" s="22"/>
      <c r="PQT68" s="22"/>
      <c r="PQU68" s="22"/>
      <c r="PQV68" s="22"/>
      <c r="PQW68" s="22"/>
      <c r="PQX68" s="22"/>
      <c r="PQY68" s="22"/>
      <c r="PQZ68" s="22"/>
      <c r="PRA68" s="22"/>
      <c r="PRB68" s="22"/>
      <c r="PRC68" s="22"/>
      <c r="PRD68" s="22"/>
      <c r="PRE68" s="22"/>
      <c r="PRF68" s="22"/>
      <c r="PRG68" s="22"/>
      <c r="PRH68" s="22"/>
      <c r="PRI68" s="22"/>
      <c r="PRJ68" s="22"/>
      <c r="PRK68" s="22"/>
      <c r="PRL68" s="22"/>
      <c r="PRM68" s="22"/>
      <c r="PRN68" s="22"/>
      <c r="PRO68" s="22"/>
      <c r="PRP68" s="22"/>
      <c r="PRQ68" s="22"/>
      <c r="PRR68" s="22"/>
      <c r="PRS68" s="22"/>
      <c r="PRT68" s="22"/>
      <c r="PRU68" s="22"/>
      <c r="PRV68" s="22"/>
      <c r="PRW68" s="22"/>
      <c r="PRX68" s="22"/>
      <c r="PRY68" s="22"/>
      <c r="PRZ68" s="22"/>
      <c r="PSA68" s="22"/>
      <c r="PSB68" s="22"/>
      <c r="PSC68" s="22"/>
      <c r="PSD68" s="22"/>
      <c r="PSE68" s="22"/>
      <c r="PSF68" s="22"/>
      <c r="PSG68" s="22"/>
      <c r="PSH68" s="22"/>
      <c r="PSI68" s="22"/>
      <c r="PSJ68" s="22"/>
      <c r="PSK68" s="22"/>
      <c r="PSL68" s="22"/>
      <c r="PSM68" s="22"/>
      <c r="PSN68" s="22"/>
      <c r="PSO68" s="22"/>
      <c r="PSP68" s="22"/>
      <c r="PSQ68" s="22"/>
      <c r="PSR68" s="22"/>
      <c r="PSS68" s="22"/>
      <c r="PST68" s="22"/>
      <c r="PSU68" s="22"/>
      <c r="PSV68" s="22"/>
      <c r="PSW68" s="22"/>
      <c r="PSX68" s="22"/>
      <c r="PSY68" s="22"/>
      <c r="PSZ68" s="22"/>
      <c r="PTA68" s="22"/>
      <c r="PTB68" s="22"/>
      <c r="PTC68" s="22"/>
      <c r="PTD68" s="22"/>
      <c r="PTE68" s="22"/>
      <c r="PTF68" s="22"/>
      <c r="PTG68" s="22"/>
      <c r="PTH68" s="22"/>
      <c r="PTI68" s="22"/>
      <c r="PTJ68" s="22"/>
      <c r="PTK68" s="22"/>
      <c r="PTL68" s="22"/>
      <c r="PTM68" s="22"/>
      <c r="PTN68" s="22"/>
      <c r="PTO68" s="22"/>
      <c r="PTP68" s="22"/>
      <c r="PTQ68" s="22"/>
      <c r="PTR68" s="22"/>
      <c r="PTS68" s="22"/>
      <c r="PTT68" s="22"/>
      <c r="PTU68" s="22"/>
      <c r="PTV68" s="22"/>
      <c r="PTW68" s="22"/>
      <c r="PTX68" s="22"/>
      <c r="PTY68" s="22"/>
      <c r="PTZ68" s="22"/>
      <c r="PUA68" s="22"/>
      <c r="PUB68" s="22"/>
      <c r="PUC68" s="22"/>
      <c r="PUD68" s="22"/>
      <c r="PUE68" s="22"/>
      <c r="PUF68" s="22"/>
      <c r="PUG68" s="22"/>
      <c r="PUH68" s="22"/>
      <c r="PUI68" s="22"/>
      <c r="PUJ68" s="22"/>
      <c r="PUK68" s="22"/>
      <c r="PUL68" s="22"/>
      <c r="PUM68" s="22"/>
      <c r="PUN68" s="22"/>
      <c r="PUO68" s="22"/>
      <c r="PUP68" s="22"/>
      <c r="PUQ68" s="22"/>
      <c r="PUR68" s="22"/>
      <c r="PUS68" s="22"/>
      <c r="PUT68" s="22"/>
      <c r="PUU68" s="22"/>
      <c r="PUV68" s="22"/>
      <c r="PUW68" s="22"/>
      <c r="PUX68" s="22"/>
      <c r="PUY68" s="22"/>
      <c r="PUZ68" s="22"/>
      <c r="PVA68" s="22"/>
      <c r="PVB68" s="22"/>
      <c r="PVC68" s="22"/>
      <c r="PVD68" s="22"/>
      <c r="PVE68" s="22"/>
      <c r="PVF68" s="22"/>
      <c r="PVG68" s="22"/>
      <c r="PVH68" s="22"/>
      <c r="PVI68" s="22"/>
      <c r="PVJ68" s="22"/>
      <c r="PVK68" s="22"/>
      <c r="PVL68" s="22"/>
      <c r="PVM68" s="22"/>
      <c r="PVN68" s="22"/>
      <c r="PVO68" s="22"/>
      <c r="PVP68" s="22"/>
      <c r="PVQ68" s="22"/>
      <c r="PVR68" s="22"/>
      <c r="PVS68" s="22"/>
      <c r="PVT68" s="22"/>
      <c r="PVU68" s="22"/>
      <c r="PVV68" s="22"/>
      <c r="PVW68" s="22"/>
      <c r="PVX68" s="22"/>
      <c r="PVY68" s="22"/>
      <c r="PVZ68" s="22"/>
      <c r="PWA68" s="22"/>
      <c r="PWB68" s="22"/>
      <c r="PWC68" s="22"/>
      <c r="PWD68" s="22"/>
      <c r="PWE68" s="22"/>
      <c r="PWF68" s="22"/>
      <c r="PWG68" s="22"/>
      <c r="PWH68" s="22"/>
      <c r="PWI68" s="22"/>
      <c r="PWJ68" s="22"/>
      <c r="PWK68" s="22"/>
      <c r="PWL68" s="22"/>
      <c r="PWM68" s="22"/>
      <c r="PWN68" s="22"/>
      <c r="PWO68" s="22"/>
      <c r="PWP68" s="22"/>
      <c r="PWQ68" s="22"/>
      <c r="PWR68" s="22"/>
      <c r="PWS68" s="22"/>
      <c r="PWT68" s="22"/>
      <c r="PWU68" s="22"/>
      <c r="PWV68" s="22"/>
      <c r="PWW68" s="22"/>
      <c r="PWX68" s="22"/>
      <c r="PWY68" s="22"/>
      <c r="PWZ68" s="22"/>
      <c r="PXA68" s="22"/>
      <c r="PXB68" s="22"/>
      <c r="PXC68" s="22"/>
      <c r="PXD68" s="22"/>
      <c r="PXE68" s="22"/>
      <c r="PXF68" s="22"/>
      <c r="PXG68" s="22"/>
      <c r="PXH68" s="22"/>
      <c r="PXI68" s="22"/>
      <c r="PXJ68" s="22"/>
      <c r="PXK68" s="22"/>
      <c r="PXL68" s="22"/>
      <c r="PXM68" s="22"/>
      <c r="PXN68" s="22"/>
      <c r="PXO68" s="22"/>
      <c r="PXP68" s="22"/>
      <c r="PXQ68" s="22"/>
      <c r="PXR68" s="22"/>
      <c r="PXS68" s="22"/>
      <c r="PXT68" s="22"/>
      <c r="PXU68" s="22"/>
      <c r="PXV68" s="22"/>
      <c r="PXW68" s="22"/>
      <c r="PXX68" s="22"/>
      <c r="PXY68" s="22"/>
      <c r="PXZ68" s="22"/>
      <c r="PYA68" s="22"/>
      <c r="PYB68" s="22"/>
      <c r="PYC68" s="22"/>
      <c r="PYD68" s="22"/>
      <c r="PYE68" s="22"/>
      <c r="PYF68" s="22"/>
      <c r="PYG68" s="22"/>
      <c r="PYH68" s="22"/>
      <c r="PYI68" s="22"/>
      <c r="PYJ68" s="22"/>
      <c r="PYK68" s="22"/>
      <c r="PYL68" s="22"/>
      <c r="PYM68" s="22"/>
      <c r="PYN68" s="22"/>
      <c r="PYO68" s="22"/>
      <c r="PYP68" s="22"/>
      <c r="PYQ68" s="22"/>
      <c r="PYR68" s="22"/>
      <c r="PYS68" s="22"/>
      <c r="PYT68" s="22"/>
      <c r="PYU68" s="22"/>
      <c r="PYV68" s="22"/>
      <c r="PYW68" s="22"/>
      <c r="PYX68" s="22"/>
      <c r="PYY68" s="22"/>
      <c r="PYZ68" s="22"/>
      <c r="PZA68" s="22"/>
      <c r="PZB68" s="22"/>
      <c r="PZC68" s="22"/>
      <c r="PZD68" s="22"/>
      <c r="PZE68" s="22"/>
      <c r="PZF68" s="22"/>
      <c r="PZG68" s="22"/>
      <c r="PZH68" s="22"/>
      <c r="PZI68" s="22"/>
      <c r="PZJ68" s="22"/>
      <c r="PZK68" s="22"/>
      <c r="PZL68" s="22"/>
      <c r="PZM68" s="22"/>
      <c r="PZN68" s="22"/>
      <c r="PZO68" s="22"/>
      <c r="PZP68" s="22"/>
      <c r="PZQ68" s="22"/>
      <c r="PZR68" s="22"/>
      <c r="PZS68" s="22"/>
      <c r="PZT68" s="22"/>
      <c r="PZU68" s="22"/>
      <c r="PZV68" s="22"/>
      <c r="PZW68" s="22"/>
      <c r="PZX68" s="22"/>
      <c r="PZY68" s="22"/>
      <c r="PZZ68" s="22"/>
      <c r="QAA68" s="22"/>
      <c r="QAB68" s="22"/>
      <c r="QAC68" s="22"/>
      <c r="QAD68" s="22"/>
      <c r="QAE68" s="22"/>
      <c r="QAF68" s="22"/>
      <c r="QAG68" s="22"/>
      <c r="QAH68" s="22"/>
      <c r="QAI68" s="22"/>
      <c r="QAJ68" s="22"/>
      <c r="QAK68" s="22"/>
      <c r="QAL68" s="22"/>
      <c r="QAM68" s="22"/>
      <c r="QAN68" s="22"/>
      <c r="QAO68" s="22"/>
      <c r="QAP68" s="22"/>
      <c r="QAQ68" s="22"/>
      <c r="QAR68" s="22"/>
      <c r="QAS68" s="22"/>
      <c r="QAT68" s="22"/>
      <c r="QAU68" s="22"/>
      <c r="QAV68" s="22"/>
      <c r="QAW68" s="22"/>
      <c r="QAX68" s="22"/>
      <c r="QAY68" s="22"/>
      <c r="QAZ68" s="22"/>
      <c r="QBA68" s="22"/>
      <c r="QBB68" s="22"/>
      <c r="QBC68" s="22"/>
      <c r="QBD68" s="22"/>
      <c r="QBE68" s="22"/>
      <c r="QBF68" s="22"/>
      <c r="QBG68" s="22"/>
      <c r="QBH68" s="22"/>
      <c r="QBI68" s="22"/>
      <c r="QBJ68" s="22"/>
      <c r="QBK68" s="22"/>
      <c r="QBL68" s="22"/>
      <c r="QBM68" s="22"/>
      <c r="QBN68" s="22"/>
      <c r="QBO68" s="22"/>
      <c r="QBP68" s="22"/>
      <c r="QBQ68" s="22"/>
      <c r="QBR68" s="22"/>
      <c r="QBS68" s="22"/>
      <c r="QBT68" s="22"/>
      <c r="QBU68" s="22"/>
      <c r="QBV68" s="22"/>
      <c r="QBW68" s="22"/>
      <c r="QBX68" s="22"/>
      <c r="QBY68" s="22"/>
      <c r="QBZ68" s="22"/>
      <c r="QCA68" s="22"/>
      <c r="QCB68" s="22"/>
      <c r="QCC68" s="22"/>
      <c r="QCD68" s="22"/>
      <c r="QCE68" s="22"/>
      <c r="QCF68" s="22"/>
      <c r="QCG68" s="22"/>
      <c r="QCH68" s="22"/>
      <c r="QCI68" s="22"/>
      <c r="QCJ68" s="22"/>
      <c r="QCK68" s="22"/>
      <c r="QCL68" s="22"/>
      <c r="QCM68" s="22"/>
      <c r="QCN68" s="22"/>
      <c r="QCO68" s="22"/>
      <c r="QCP68" s="22"/>
      <c r="QCQ68" s="22"/>
      <c r="QCR68" s="22"/>
      <c r="QCS68" s="22"/>
      <c r="QCT68" s="22"/>
      <c r="QCU68" s="22"/>
      <c r="QCV68" s="22"/>
      <c r="QCW68" s="22"/>
      <c r="QCX68" s="22"/>
      <c r="QCY68" s="22"/>
      <c r="QCZ68" s="22"/>
      <c r="QDA68" s="22"/>
      <c r="QDB68" s="22"/>
      <c r="QDC68" s="22"/>
      <c r="QDD68" s="22"/>
      <c r="QDE68" s="22"/>
      <c r="QDF68" s="22"/>
      <c r="QDG68" s="22"/>
      <c r="QDH68" s="22"/>
      <c r="QDI68" s="22"/>
      <c r="QDJ68" s="22"/>
      <c r="QDK68" s="22"/>
      <c r="QDL68" s="22"/>
      <c r="QDM68" s="22"/>
      <c r="QDN68" s="22"/>
      <c r="QDO68" s="22"/>
      <c r="QDP68" s="22"/>
      <c r="QDQ68" s="22"/>
      <c r="QDR68" s="22"/>
      <c r="QDS68" s="22"/>
      <c r="QDT68" s="22"/>
      <c r="QDU68" s="22"/>
      <c r="QDV68" s="22"/>
      <c r="QDW68" s="22"/>
      <c r="QDX68" s="22"/>
      <c r="QDY68" s="22"/>
      <c r="QDZ68" s="22"/>
      <c r="QEA68" s="22"/>
      <c r="QEB68" s="22"/>
      <c r="QEC68" s="22"/>
      <c r="QED68" s="22"/>
      <c r="QEE68" s="22"/>
      <c r="QEF68" s="22"/>
      <c r="QEG68" s="22"/>
      <c r="QEH68" s="22"/>
      <c r="QEI68" s="22"/>
      <c r="QEJ68" s="22"/>
      <c r="QEK68" s="22"/>
      <c r="QEL68" s="22"/>
      <c r="QEM68" s="22"/>
      <c r="QEN68" s="22"/>
      <c r="QEO68" s="22"/>
      <c r="QEP68" s="22"/>
      <c r="QEQ68" s="22"/>
      <c r="QER68" s="22"/>
      <c r="QES68" s="22"/>
      <c r="QET68" s="22"/>
      <c r="QEU68" s="22"/>
      <c r="QEV68" s="22"/>
      <c r="QEW68" s="22"/>
      <c r="QEX68" s="22"/>
      <c r="QEY68" s="22"/>
      <c r="QEZ68" s="22"/>
      <c r="QFA68" s="22"/>
      <c r="QFB68" s="22"/>
      <c r="QFC68" s="22"/>
      <c r="QFD68" s="22"/>
      <c r="QFE68" s="22"/>
      <c r="QFF68" s="22"/>
      <c r="QFG68" s="22"/>
      <c r="QFH68" s="22"/>
      <c r="QFI68" s="22"/>
      <c r="QFJ68" s="22"/>
      <c r="QFK68" s="22"/>
      <c r="QFL68" s="22"/>
      <c r="QFM68" s="22"/>
      <c r="QFN68" s="22"/>
      <c r="QFO68" s="22"/>
      <c r="QFP68" s="22"/>
      <c r="QFQ68" s="22"/>
      <c r="QFR68" s="22"/>
      <c r="QFS68" s="22"/>
      <c r="QFT68" s="22"/>
      <c r="QFU68" s="22"/>
      <c r="QFV68" s="22"/>
      <c r="QFW68" s="22"/>
      <c r="QFX68" s="22"/>
      <c r="QFY68" s="22"/>
      <c r="QFZ68" s="22"/>
      <c r="QGA68" s="22"/>
      <c r="QGB68" s="22"/>
      <c r="QGC68" s="22"/>
      <c r="QGD68" s="22"/>
      <c r="QGE68" s="22"/>
      <c r="QGF68" s="22"/>
      <c r="QGG68" s="22"/>
      <c r="QGH68" s="22"/>
      <c r="QGI68" s="22"/>
      <c r="QGJ68" s="22"/>
      <c r="QGK68" s="22"/>
      <c r="QGL68" s="22"/>
      <c r="QGM68" s="22"/>
      <c r="QGN68" s="22"/>
      <c r="QGO68" s="22"/>
      <c r="QGP68" s="22"/>
      <c r="QGQ68" s="22"/>
      <c r="QGR68" s="22"/>
      <c r="QGS68" s="22"/>
      <c r="QGT68" s="22"/>
      <c r="QGU68" s="22"/>
      <c r="QGV68" s="22"/>
      <c r="QGW68" s="22"/>
      <c r="QGX68" s="22"/>
      <c r="QGY68" s="22"/>
      <c r="QGZ68" s="22"/>
      <c r="QHA68" s="22"/>
      <c r="QHB68" s="22"/>
      <c r="QHC68" s="22"/>
      <c r="QHD68" s="22"/>
      <c r="QHE68" s="22"/>
      <c r="QHF68" s="22"/>
      <c r="QHG68" s="22"/>
      <c r="QHH68" s="22"/>
      <c r="QHI68" s="22"/>
      <c r="QHJ68" s="22"/>
      <c r="QHK68" s="22"/>
      <c r="QHL68" s="22"/>
      <c r="QHM68" s="22"/>
      <c r="QHN68" s="22"/>
      <c r="QHO68" s="22"/>
      <c r="QHP68" s="22"/>
      <c r="QHQ68" s="22"/>
      <c r="QHR68" s="22"/>
      <c r="QHS68" s="22"/>
      <c r="QHT68" s="22"/>
      <c r="QHU68" s="22"/>
      <c r="QHV68" s="22"/>
      <c r="QHW68" s="22"/>
      <c r="QHX68" s="22"/>
      <c r="QHY68" s="22"/>
      <c r="QHZ68" s="22"/>
      <c r="QIA68" s="22"/>
      <c r="QIB68" s="22"/>
      <c r="QIC68" s="22"/>
      <c r="QID68" s="22"/>
      <c r="QIE68" s="22"/>
      <c r="QIF68" s="22"/>
      <c r="QIG68" s="22"/>
      <c r="QIH68" s="22"/>
      <c r="QII68" s="22"/>
      <c r="QIJ68" s="22"/>
      <c r="QIK68" s="22"/>
      <c r="QIL68" s="22"/>
      <c r="QIM68" s="22"/>
      <c r="QIN68" s="22"/>
      <c r="QIO68" s="22"/>
      <c r="QIP68" s="22"/>
      <c r="QIQ68" s="22"/>
      <c r="QIR68" s="22"/>
      <c r="QIS68" s="22"/>
      <c r="QIT68" s="22"/>
      <c r="QIU68" s="22"/>
      <c r="QIV68" s="22"/>
      <c r="QIW68" s="22"/>
      <c r="QIX68" s="22"/>
      <c r="QIY68" s="22"/>
      <c r="QIZ68" s="22"/>
      <c r="QJA68" s="22"/>
      <c r="QJB68" s="22"/>
      <c r="QJC68" s="22"/>
      <c r="QJD68" s="22"/>
      <c r="QJE68" s="22"/>
      <c r="QJF68" s="22"/>
      <c r="QJG68" s="22"/>
      <c r="QJH68" s="22"/>
      <c r="QJI68" s="22"/>
      <c r="QJJ68" s="22"/>
      <c r="QJK68" s="22"/>
      <c r="QJL68" s="22"/>
      <c r="QJM68" s="22"/>
      <c r="QJN68" s="22"/>
      <c r="QJO68" s="22"/>
      <c r="QJP68" s="22"/>
      <c r="QJQ68" s="22"/>
      <c r="QJR68" s="22"/>
      <c r="QJS68" s="22"/>
      <c r="QJT68" s="22"/>
      <c r="QJU68" s="22"/>
      <c r="QJV68" s="22"/>
      <c r="QJW68" s="22"/>
      <c r="QJX68" s="22"/>
      <c r="QJY68" s="22"/>
      <c r="QJZ68" s="22"/>
      <c r="QKA68" s="22"/>
      <c r="QKB68" s="22"/>
      <c r="QKC68" s="22"/>
      <c r="QKD68" s="22"/>
      <c r="QKE68" s="22"/>
      <c r="QKF68" s="22"/>
      <c r="QKG68" s="22"/>
      <c r="QKH68" s="22"/>
      <c r="QKI68" s="22"/>
      <c r="QKJ68" s="22"/>
      <c r="QKK68" s="22"/>
      <c r="QKL68" s="22"/>
      <c r="QKM68" s="22"/>
      <c r="QKN68" s="22"/>
      <c r="QKO68" s="22"/>
      <c r="QKP68" s="22"/>
      <c r="QKQ68" s="22"/>
      <c r="QKR68" s="22"/>
      <c r="QKS68" s="22"/>
      <c r="QKT68" s="22"/>
      <c r="QKU68" s="22"/>
      <c r="QKV68" s="22"/>
      <c r="QKW68" s="22"/>
      <c r="QKX68" s="22"/>
      <c r="QKY68" s="22"/>
      <c r="QKZ68" s="22"/>
      <c r="QLA68" s="22"/>
      <c r="QLB68" s="22"/>
      <c r="QLC68" s="22"/>
      <c r="QLD68" s="22"/>
      <c r="QLE68" s="22"/>
      <c r="QLF68" s="22"/>
      <c r="QLG68" s="22"/>
      <c r="QLH68" s="22"/>
      <c r="QLI68" s="22"/>
      <c r="QLJ68" s="22"/>
      <c r="QLK68" s="22"/>
      <c r="QLL68" s="22"/>
      <c r="QLM68" s="22"/>
      <c r="QLN68" s="22"/>
      <c r="QLO68" s="22"/>
      <c r="QLP68" s="22"/>
      <c r="QLQ68" s="22"/>
      <c r="QLR68" s="22"/>
      <c r="QLS68" s="22"/>
      <c r="QLT68" s="22"/>
      <c r="QLU68" s="22"/>
      <c r="QLV68" s="22"/>
      <c r="QLW68" s="22"/>
      <c r="QLX68" s="22"/>
      <c r="QLY68" s="22"/>
      <c r="QLZ68" s="22"/>
      <c r="QMA68" s="22"/>
      <c r="QMB68" s="22"/>
      <c r="QMC68" s="22"/>
      <c r="QMD68" s="22"/>
      <c r="QME68" s="22"/>
      <c r="QMF68" s="22"/>
      <c r="QMG68" s="22"/>
      <c r="QMH68" s="22"/>
      <c r="QMI68" s="22"/>
      <c r="QMJ68" s="22"/>
      <c r="QMK68" s="22"/>
      <c r="QML68" s="22"/>
      <c r="QMM68" s="22"/>
      <c r="QMN68" s="22"/>
      <c r="QMO68" s="22"/>
      <c r="QMP68" s="22"/>
      <c r="QMQ68" s="22"/>
      <c r="QMR68" s="22"/>
      <c r="QMS68" s="22"/>
      <c r="QMT68" s="22"/>
      <c r="QMU68" s="22"/>
      <c r="QMV68" s="22"/>
      <c r="QMW68" s="22"/>
      <c r="QMX68" s="22"/>
      <c r="QMY68" s="22"/>
      <c r="QMZ68" s="22"/>
      <c r="QNA68" s="22"/>
      <c r="QNB68" s="22"/>
      <c r="QNC68" s="22"/>
      <c r="QND68" s="22"/>
      <c r="QNE68" s="22"/>
      <c r="QNF68" s="22"/>
      <c r="QNG68" s="22"/>
      <c r="QNH68" s="22"/>
      <c r="QNI68" s="22"/>
      <c r="QNJ68" s="22"/>
      <c r="QNK68" s="22"/>
      <c r="QNL68" s="22"/>
      <c r="QNM68" s="22"/>
      <c r="QNN68" s="22"/>
      <c r="QNO68" s="22"/>
      <c r="QNP68" s="22"/>
      <c r="QNQ68" s="22"/>
      <c r="QNR68" s="22"/>
      <c r="QNS68" s="22"/>
      <c r="QNT68" s="22"/>
      <c r="QNU68" s="22"/>
      <c r="QNV68" s="22"/>
      <c r="QNW68" s="22"/>
      <c r="QNX68" s="22"/>
      <c r="QNY68" s="22"/>
      <c r="QNZ68" s="22"/>
      <c r="QOA68" s="22"/>
      <c r="QOB68" s="22"/>
      <c r="QOC68" s="22"/>
      <c r="QOD68" s="22"/>
      <c r="QOE68" s="22"/>
      <c r="QOF68" s="22"/>
      <c r="QOG68" s="22"/>
      <c r="QOH68" s="22"/>
      <c r="QOI68" s="22"/>
      <c r="QOJ68" s="22"/>
      <c r="QOK68" s="22"/>
      <c r="QOL68" s="22"/>
      <c r="QOM68" s="22"/>
      <c r="QON68" s="22"/>
      <c r="QOO68" s="22"/>
      <c r="QOP68" s="22"/>
      <c r="QOQ68" s="22"/>
      <c r="QOR68" s="22"/>
      <c r="QOS68" s="22"/>
      <c r="QOT68" s="22"/>
      <c r="QOU68" s="22"/>
      <c r="QOV68" s="22"/>
      <c r="QOW68" s="22"/>
      <c r="QOX68" s="22"/>
      <c r="QOY68" s="22"/>
      <c r="QOZ68" s="22"/>
      <c r="QPA68" s="22"/>
      <c r="QPB68" s="22"/>
      <c r="QPC68" s="22"/>
      <c r="QPD68" s="22"/>
      <c r="QPE68" s="22"/>
      <c r="QPF68" s="22"/>
      <c r="QPG68" s="22"/>
      <c r="QPH68" s="22"/>
      <c r="QPI68" s="22"/>
      <c r="QPJ68" s="22"/>
      <c r="QPK68" s="22"/>
      <c r="QPL68" s="22"/>
      <c r="QPM68" s="22"/>
      <c r="QPN68" s="22"/>
      <c r="QPO68" s="22"/>
      <c r="QPP68" s="22"/>
      <c r="QPQ68" s="22"/>
      <c r="QPR68" s="22"/>
      <c r="QPS68" s="22"/>
      <c r="QPT68" s="22"/>
      <c r="QPU68" s="22"/>
      <c r="QPV68" s="22"/>
      <c r="QPW68" s="22"/>
      <c r="QPX68" s="22"/>
      <c r="QPY68" s="22"/>
      <c r="QPZ68" s="22"/>
      <c r="QQA68" s="22"/>
      <c r="QQB68" s="22"/>
      <c r="QQC68" s="22"/>
      <c r="QQD68" s="22"/>
      <c r="QQE68" s="22"/>
      <c r="QQF68" s="22"/>
      <c r="QQG68" s="22"/>
      <c r="QQH68" s="22"/>
      <c r="QQI68" s="22"/>
      <c r="QQJ68" s="22"/>
      <c r="QQK68" s="22"/>
      <c r="QQL68" s="22"/>
      <c r="QQM68" s="22"/>
      <c r="QQN68" s="22"/>
      <c r="QQO68" s="22"/>
      <c r="QQP68" s="22"/>
      <c r="QQQ68" s="22"/>
      <c r="QQR68" s="22"/>
      <c r="QQS68" s="22"/>
      <c r="QQT68" s="22"/>
      <c r="QQU68" s="22"/>
      <c r="QQV68" s="22"/>
      <c r="QQW68" s="22"/>
      <c r="QQX68" s="22"/>
      <c r="QQY68" s="22"/>
      <c r="QQZ68" s="22"/>
      <c r="QRA68" s="22"/>
      <c r="QRB68" s="22"/>
      <c r="QRC68" s="22"/>
      <c r="QRD68" s="22"/>
      <c r="QRE68" s="22"/>
      <c r="QRF68" s="22"/>
      <c r="QRG68" s="22"/>
      <c r="QRH68" s="22"/>
      <c r="QRI68" s="22"/>
      <c r="QRJ68" s="22"/>
      <c r="QRK68" s="22"/>
      <c r="QRL68" s="22"/>
      <c r="QRM68" s="22"/>
      <c r="QRN68" s="22"/>
      <c r="QRO68" s="22"/>
      <c r="QRP68" s="22"/>
      <c r="QRQ68" s="22"/>
      <c r="QRR68" s="22"/>
      <c r="QRS68" s="22"/>
      <c r="QRT68" s="22"/>
      <c r="QRU68" s="22"/>
      <c r="QRV68" s="22"/>
      <c r="QRW68" s="22"/>
      <c r="QRX68" s="22"/>
      <c r="QRY68" s="22"/>
      <c r="QRZ68" s="22"/>
      <c r="QSA68" s="22"/>
      <c r="QSB68" s="22"/>
      <c r="QSC68" s="22"/>
      <c r="QSD68" s="22"/>
      <c r="QSE68" s="22"/>
      <c r="QSF68" s="22"/>
      <c r="QSG68" s="22"/>
      <c r="QSH68" s="22"/>
      <c r="QSI68" s="22"/>
      <c r="QSJ68" s="22"/>
      <c r="QSK68" s="22"/>
      <c r="QSL68" s="22"/>
      <c r="QSM68" s="22"/>
      <c r="QSN68" s="22"/>
      <c r="QSO68" s="22"/>
      <c r="QSP68" s="22"/>
      <c r="QSQ68" s="22"/>
      <c r="QSR68" s="22"/>
      <c r="QSS68" s="22"/>
      <c r="QST68" s="22"/>
      <c r="QSU68" s="22"/>
      <c r="QSV68" s="22"/>
      <c r="QSW68" s="22"/>
      <c r="QSX68" s="22"/>
      <c r="QSY68" s="22"/>
      <c r="QSZ68" s="22"/>
      <c r="QTA68" s="22"/>
      <c r="QTB68" s="22"/>
      <c r="QTC68" s="22"/>
      <c r="QTD68" s="22"/>
      <c r="QTE68" s="22"/>
      <c r="QTF68" s="22"/>
      <c r="QTG68" s="22"/>
      <c r="QTH68" s="22"/>
      <c r="QTI68" s="22"/>
      <c r="QTJ68" s="22"/>
      <c r="QTK68" s="22"/>
      <c r="QTL68" s="22"/>
      <c r="QTM68" s="22"/>
      <c r="QTN68" s="22"/>
      <c r="QTO68" s="22"/>
      <c r="QTP68" s="22"/>
      <c r="QTQ68" s="22"/>
      <c r="QTR68" s="22"/>
      <c r="QTS68" s="22"/>
      <c r="QTT68" s="22"/>
      <c r="QTU68" s="22"/>
      <c r="QTV68" s="22"/>
      <c r="QTW68" s="22"/>
      <c r="QTX68" s="22"/>
      <c r="QTY68" s="22"/>
      <c r="QTZ68" s="22"/>
      <c r="QUA68" s="22"/>
      <c r="QUB68" s="22"/>
      <c r="QUC68" s="22"/>
      <c r="QUD68" s="22"/>
      <c r="QUE68" s="22"/>
      <c r="QUF68" s="22"/>
      <c r="QUG68" s="22"/>
      <c r="QUH68" s="22"/>
      <c r="QUI68" s="22"/>
      <c r="QUJ68" s="22"/>
      <c r="QUK68" s="22"/>
      <c r="QUL68" s="22"/>
      <c r="QUM68" s="22"/>
      <c r="QUN68" s="22"/>
      <c r="QUO68" s="22"/>
      <c r="QUP68" s="22"/>
      <c r="QUQ68" s="22"/>
      <c r="QUR68" s="22"/>
      <c r="QUS68" s="22"/>
      <c r="QUT68" s="22"/>
      <c r="QUU68" s="22"/>
      <c r="QUV68" s="22"/>
      <c r="QUW68" s="22"/>
      <c r="QUX68" s="22"/>
      <c r="QUY68" s="22"/>
      <c r="QUZ68" s="22"/>
      <c r="QVA68" s="22"/>
      <c r="QVB68" s="22"/>
      <c r="QVC68" s="22"/>
      <c r="QVD68" s="22"/>
      <c r="QVE68" s="22"/>
      <c r="QVF68" s="22"/>
      <c r="QVG68" s="22"/>
      <c r="QVH68" s="22"/>
      <c r="QVI68" s="22"/>
      <c r="QVJ68" s="22"/>
      <c r="QVK68" s="22"/>
      <c r="QVL68" s="22"/>
      <c r="QVM68" s="22"/>
      <c r="QVN68" s="22"/>
      <c r="QVO68" s="22"/>
      <c r="QVP68" s="22"/>
      <c r="QVQ68" s="22"/>
      <c r="QVR68" s="22"/>
      <c r="QVS68" s="22"/>
      <c r="QVT68" s="22"/>
      <c r="QVU68" s="22"/>
      <c r="QVV68" s="22"/>
      <c r="QVW68" s="22"/>
      <c r="QVX68" s="22"/>
      <c r="QVY68" s="22"/>
      <c r="QVZ68" s="22"/>
      <c r="QWA68" s="22"/>
      <c r="QWB68" s="22"/>
      <c r="QWC68" s="22"/>
      <c r="QWD68" s="22"/>
      <c r="QWE68" s="22"/>
      <c r="QWF68" s="22"/>
      <c r="QWG68" s="22"/>
      <c r="QWH68" s="22"/>
      <c r="QWI68" s="22"/>
      <c r="QWJ68" s="22"/>
      <c r="QWK68" s="22"/>
      <c r="QWL68" s="22"/>
      <c r="QWM68" s="22"/>
      <c r="QWN68" s="22"/>
      <c r="QWO68" s="22"/>
      <c r="QWP68" s="22"/>
      <c r="QWQ68" s="22"/>
      <c r="QWR68" s="22"/>
      <c r="QWS68" s="22"/>
      <c r="QWT68" s="22"/>
      <c r="QWU68" s="22"/>
      <c r="QWV68" s="22"/>
      <c r="QWW68" s="22"/>
      <c r="QWX68" s="22"/>
      <c r="QWY68" s="22"/>
      <c r="QWZ68" s="22"/>
      <c r="QXA68" s="22"/>
      <c r="QXB68" s="22"/>
      <c r="QXC68" s="22"/>
      <c r="QXD68" s="22"/>
      <c r="QXE68" s="22"/>
      <c r="QXF68" s="22"/>
      <c r="QXG68" s="22"/>
      <c r="QXH68" s="22"/>
      <c r="QXI68" s="22"/>
      <c r="QXJ68" s="22"/>
      <c r="QXK68" s="22"/>
      <c r="QXL68" s="22"/>
      <c r="QXM68" s="22"/>
      <c r="QXN68" s="22"/>
      <c r="QXO68" s="22"/>
      <c r="QXP68" s="22"/>
      <c r="QXQ68" s="22"/>
      <c r="QXR68" s="22"/>
      <c r="QXS68" s="22"/>
      <c r="QXT68" s="22"/>
      <c r="QXU68" s="22"/>
      <c r="QXV68" s="22"/>
      <c r="QXW68" s="22"/>
      <c r="QXX68" s="22"/>
      <c r="QXY68" s="22"/>
      <c r="QXZ68" s="22"/>
      <c r="QYA68" s="22"/>
      <c r="QYB68" s="22"/>
      <c r="QYC68" s="22"/>
      <c r="QYD68" s="22"/>
      <c r="QYE68" s="22"/>
      <c r="QYF68" s="22"/>
      <c r="QYG68" s="22"/>
      <c r="QYH68" s="22"/>
      <c r="QYI68" s="22"/>
      <c r="QYJ68" s="22"/>
      <c r="QYK68" s="22"/>
      <c r="QYL68" s="22"/>
      <c r="QYM68" s="22"/>
      <c r="QYN68" s="22"/>
      <c r="QYO68" s="22"/>
      <c r="QYP68" s="22"/>
      <c r="QYQ68" s="22"/>
      <c r="QYR68" s="22"/>
      <c r="QYS68" s="22"/>
      <c r="QYT68" s="22"/>
      <c r="QYU68" s="22"/>
      <c r="QYV68" s="22"/>
      <c r="QYW68" s="22"/>
      <c r="QYX68" s="22"/>
      <c r="QYY68" s="22"/>
      <c r="QYZ68" s="22"/>
      <c r="QZA68" s="22"/>
      <c r="QZB68" s="22"/>
      <c r="QZC68" s="22"/>
      <c r="QZD68" s="22"/>
      <c r="QZE68" s="22"/>
      <c r="QZF68" s="22"/>
      <c r="QZG68" s="22"/>
      <c r="QZH68" s="22"/>
      <c r="QZI68" s="22"/>
      <c r="QZJ68" s="22"/>
      <c r="QZK68" s="22"/>
      <c r="QZL68" s="22"/>
      <c r="QZM68" s="22"/>
      <c r="QZN68" s="22"/>
      <c r="QZO68" s="22"/>
      <c r="QZP68" s="22"/>
      <c r="QZQ68" s="22"/>
      <c r="QZR68" s="22"/>
      <c r="QZS68" s="22"/>
      <c r="QZT68" s="22"/>
      <c r="QZU68" s="22"/>
      <c r="QZV68" s="22"/>
      <c r="QZW68" s="22"/>
      <c r="QZX68" s="22"/>
      <c r="QZY68" s="22"/>
      <c r="QZZ68" s="22"/>
      <c r="RAA68" s="22"/>
      <c r="RAB68" s="22"/>
      <c r="RAC68" s="22"/>
      <c r="RAD68" s="22"/>
      <c r="RAE68" s="22"/>
      <c r="RAF68" s="22"/>
      <c r="RAG68" s="22"/>
      <c r="RAH68" s="22"/>
      <c r="RAI68" s="22"/>
      <c r="RAJ68" s="22"/>
      <c r="RAK68" s="22"/>
      <c r="RAL68" s="22"/>
      <c r="RAM68" s="22"/>
      <c r="RAN68" s="22"/>
      <c r="RAO68" s="22"/>
      <c r="RAP68" s="22"/>
      <c r="RAQ68" s="22"/>
      <c r="RAR68" s="22"/>
      <c r="RAS68" s="22"/>
      <c r="RAT68" s="22"/>
      <c r="RAU68" s="22"/>
      <c r="RAV68" s="22"/>
      <c r="RAW68" s="22"/>
      <c r="RAX68" s="22"/>
      <c r="RAY68" s="22"/>
      <c r="RAZ68" s="22"/>
      <c r="RBA68" s="22"/>
      <c r="RBB68" s="22"/>
      <c r="RBC68" s="22"/>
      <c r="RBD68" s="22"/>
      <c r="RBE68" s="22"/>
      <c r="RBF68" s="22"/>
      <c r="RBG68" s="22"/>
      <c r="RBH68" s="22"/>
      <c r="RBI68" s="22"/>
      <c r="RBJ68" s="22"/>
      <c r="RBK68" s="22"/>
      <c r="RBL68" s="22"/>
      <c r="RBM68" s="22"/>
      <c r="RBN68" s="22"/>
      <c r="RBO68" s="22"/>
      <c r="RBP68" s="22"/>
      <c r="RBQ68" s="22"/>
      <c r="RBR68" s="22"/>
      <c r="RBS68" s="22"/>
      <c r="RBT68" s="22"/>
      <c r="RBU68" s="22"/>
      <c r="RBV68" s="22"/>
      <c r="RBW68" s="22"/>
      <c r="RBX68" s="22"/>
      <c r="RBY68" s="22"/>
      <c r="RBZ68" s="22"/>
      <c r="RCA68" s="22"/>
      <c r="RCB68" s="22"/>
      <c r="RCC68" s="22"/>
      <c r="RCD68" s="22"/>
      <c r="RCE68" s="22"/>
      <c r="RCF68" s="22"/>
      <c r="RCG68" s="22"/>
      <c r="RCH68" s="22"/>
      <c r="RCI68" s="22"/>
      <c r="RCJ68" s="22"/>
      <c r="RCK68" s="22"/>
      <c r="RCL68" s="22"/>
      <c r="RCM68" s="22"/>
      <c r="RCN68" s="22"/>
      <c r="RCO68" s="22"/>
      <c r="RCP68" s="22"/>
      <c r="RCQ68" s="22"/>
      <c r="RCR68" s="22"/>
      <c r="RCS68" s="22"/>
      <c r="RCT68" s="22"/>
      <c r="RCU68" s="22"/>
      <c r="RCV68" s="22"/>
      <c r="RCW68" s="22"/>
      <c r="RCX68" s="22"/>
      <c r="RCY68" s="22"/>
      <c r="RCZ68" s="22"/>
      <c r="RDA68" s="22"/>
      <c r="RDB68" s="22"/>
      <c r="RDC68" s="22"/>
      <c r="RDD68" s="22"/>
      <c r="RDE68" s="22"/>
      <c r="RDF68" s="22"/>
      <c r="RDG68" s="22"/>
      <c r="RDH68" s="22"/>
      <c r="RDI68" s="22"/>
      <c r="RDJ68" s="22"/>
      <c r="RDK68" s="22"/>
      <c r="RDL68" s="22"/>
      <c r="RDM68" s="22"/>
      <c r="RDN68" s="22"/>
      <c r="RDO68" s="22"/>
      <c r="RDP68" s="22"/>
      <c r="RDQ68" s="22"/>
      <c r="RDR68" s="22"/>
      <c r="RDS68" s="22"/>
      <c r="RDT68" s="22"/>
      <c r="RDU68" s="22"/>
      <c r="RDV68" s="22"/>
      <c r="RDW68" s="22"/>
      <c r="RDX68" s="22"/>
      <c r="RDY68" s="22"/>
      <c r="RDZ68" s="22"/>
      <c r="REA68" s="22"/>
      <c r="REB68" s="22"/>
      <c r="REC68" s="22"/>
      <c r="RED68" s="22"/>
      <c r="REE68" s="22"/>
      <c r="REF68" s="22"/>
      <c r="REG68" s="22"/>
      <c r="REH68" s="22"/>
      <c r="REI68" s="22"/>
      <c r="REJ68" s="22"/>
      <c r="REK68" s="22"/>
      <c r="REL68" s="22"/>
      <c r="REM68" s="22"/>
      <c r="REN68" s="22"/>
      <c r="REO68" s="22"/>
      <c r="REP68" s="22"/>
      <c r="REQ68" s="22"/>
      <c r="RER68" s="22"/>
      <c r="RES68" s="22"/>
      <c r="RET68" s="22"/>
      <c r="REU68" s="22"/>
      <c r="REV68" s="22"/>
      <c r="REW68" s="22"/>
      <c r="REX68" s="22"/>
      <c r="REY68" s="22"/>
      <c r="REZ68" s="22"/>
      <c r="RFA68" s="22"/>
      <c r="RFB68" s="22"/>
      <c r="RFC68" s="22"/>
      <c r="RFD68" s="22"/>
      <c r="RFE68" s="22"/>
      <c r="RFF68" s="22"/>
      <c r="RFG68" s="22"/>
      <c r="RFH68" s="22"/>
      <c r="RFI68" s="22"/>
      <c r="RFJ68" s="22"/>
      <c r="RFK68" s="22"/>
      <c r="RFL68" s="22"/>
      <c r="RFM68" s="22"/>
      <c r="RFN68" s="22"/>
      <c r="RFO68" s="22"/>
      <c r="RFP68" s="22"/>
      <c r="RFQ68" s="22"/>
      <c r="RFR68" s="22"/>
      <c r="RFS68" s="22"/>
      <c r="RFT68" s="22"/>
      <c r="RFU68" s="22"/>
      <c r="RFV68" s="22"/>
      <c r="RFW68" s="22"/>
      <c r="RFX68" s="22"/>
      <c r="RFY68" s="22"/>
      <c r="RFZ68" s="22"/>
      <c r="RGA68" s="22"/>
      <c r="RGB68" s="22"/>
      <c r="RGC68" s="22"/>
      <c r="RGD68" s="22"/>
      <c r="RGE68" s="22"/>
      <c r="RGF68" s="22"/>
      <c r="RGG68" s="22"/>
      <c r="RGH68" s="22"/>
      <c r="RGI68" s="22"/>
      <c r="RGJ68" s="22"/>
      <c r="RGK68" s="22"/>
      <c r="RGL68" s="22"/>
      <c r="RGM68" s="22"/>
      <c r="RGN68" s="22"/>
      <c r="RGO68" s="22"/>
      <c r="RGP68" s="22"/>
      <c r="RGQ68" s="22"/>
      <c r="RGR68" s="22"/>
      <c r="RGS68" s="22"/>
      <c r="RGT68" s="22"/>
      <c r="RGU68" s="22"/>
      <c r="RGV68" s="22"/>
      <c r="RGW68" s="22"/>
      <c r="RGX68" s="22"/>
      <c r="RGY68" s="22"/>
      <c r="RGZ68" s="22"/>
      <c r="RHA68" s="22"/>
      <c r="RHB68" s="22"/>
      <c r="RHC68" s="22"/>
      <c r="RHD68" s="22"/>
      <c r="RHE68" s="22"/>
      <c r="RHF68" s="22"/>
      <c r="RHG68" s="22"/>
      <c r="RHH68" s="22"/>
      <c r="RHI68" s="22"/>
      <c r="RHJ68" s="22"/>
      <c r="RHK68" s="22"/>
      <c r="RHL68" s="22"/>
      <c r="RHM68" s="22"/>
      <c r="RHN68" s="22"/>
      <c r="RHO68" s="22"/>
      <c r="RHP68" s="22"/>
      <c r="RHQ68" s="22"/>
      <c r="RHR68" s="22"/>
      <c r="RHS68" s="22"/>
      <c r="RHT68" s="22"/>
      <c r="RHU68" s="22"/>
      <c r="RHV68" s="22"/>
      <c r="RHW68" s="22"/>
      <c r="RHX68" s="22"/>
      <c r="RHY68" s="22"/>
      <c r="RHZ68" s="22"/>
      <c r="RIA68" s="22"/>
      <c r="RIB68" s="22"/>
      <c r="RIC68" s="22"/>
      <c r="RID68" s="22"/>
      <c r="RIE68" s="22"/>
      <c r="RIF68" s="22"/>
      <c r="RIG68" s="22"/>
      <c r="RIH68" s="22"/>
      <c r="RII68" s="22"/>
      <c r="RIJ68" s="22"/>
      <c r="RIK68" s="22"/>
      <c r="RIL68" s="22"/>
      <c r="RIM68" s="22"/>
      <c r="RIN68" s="22"/>
      <c r="RIO68" s="22"/>
      <c r="RIP68" s="22"/>
      <c r="RIQ68" s="22"/>
      <c r="RIR68" s="22"/>
      <c r="RIS68" s="22"/>
      <c r="RIT68" s="22"/>
      <c r="RIU68" s="22"/>
      <c r="RIV68" s="22"/>
      <c r="RIW68" s="22"/>
      <c r="RIX68" s="22"/>
      <c r="RIY68" s="22"/>
      <c r="RIZ68" s="22"/>
      <c r="RJA68" s="22"/>
      <c r="RJB68" s="22"/>
      <c r="RJC68" s="22"/>
      <c r="RJD68" s="22"/>
      <c r="RJE68" s="22"/>
      <c r="RJF68" s="22"/>
      <c r="RJG68" s="22"/>
      <c r="RJH68" s="22"/>
      <c r="RJI68" s="22"/>
      <c r="RJJ68" s="22"/>
      <c r="RJK68" s="22"/>
      <c r="RJL68" s="22"/>
      <c r="RJM68" s="22"/>
      <c r="RJN68" s="22"/>
      <c r="RJO68" s="22"/>
      <c r="RJP68" s="22"/>
      <c r="RJQ68" s="22"/>
      <c r="RJR68" s="22"/>
      <c r="RJS68" s="22"/>
      <c r="RJT68" s="22"/>
      <c r="RJU68" s="22"/>
      <c r="RJV68" s="22"/>
      <c r="RJW68" s="22"/>
      <c r="RJX68" s="22"/>
      <c r="RJY68" s="22"/>
      <c r="RJZ68" s="22"/>
      <c r="RKA68" s="22"/>
      <c r="RKB68" s="22"/>
      <c r="RKC68" s="22"/>
      <c r="RKD68" s="22"/>
      <c r="RKE68" s="22"/>
      <c r="RKF68" s="22"/>
      <c r="RKG68" s="22"/>
      <c r="RKH68" s="22"/>
      <c r="RKI68" s="22"/>
      <c r="RKJ68" s="22"/>
      <c r="RKK68" s="22"/>
      <c r="RKL68" s="22"/>
      <c r="RKM68" s="22"/>
      <c r="RKN68" s="22"/>
      <c r="RKO68" s="22"/>
      <c r="RKP68" s="22"/>
      <c r="RKQ68" s="22"/>
      <c r="RKR68" s="22"/>
      <c r="RKS68" s="22"/>
      <c r="RKT68" s="22"/>
      <c r="RKU68" s="22"/>
      <c r="RKV68" s="22"/>
      <c r="RKW68" s="22"/>
      <c r="RKX68" s="22"/>
      <c r="RKY68" s="22"/>
      <c r="RKZ68" s="22"/>
      <c r="RLA68" s="22"/>
      <c r="RLB68" s="22"/>
      <c r="RLC68" s="22"/>
      <c r="RLD68" s="22"/>
      <c r="RLE68" s="22"/>
      <c r="RLF68" s="22"/>
      <c r="RLG68" s="22"/>
      <c r="RLH68" s="22"/>
      <c r="RLI68" s="22"/>
      <c r="RLJ68" s="22"/>
      <c r="RLK68" s="22"/>
      <c r="RLL68" s="22"/>
      <c r="RLM68" s="22"/>
      <c r="RLN68" s="22"/>
      <c r="RLO68" s="22"/>
      <c r="RLP68" s="22"/>
      <c r="RLQ68" s="22"/>
      <c r="RLR68" s="22"/>
      <c r="RLS68" s="22"/>
      <c r="RLT68" s="22"/>
      <c r="RLU68" s="22"/>
      <c r="RLV68" s="22"/>
      <c r="RLW68" s="22"/>
      <c r="RLX68" s="22"/>
      <c r="RLY68" s="22"/>
      <c r="RLZ68" s="22"/>
      <c r="RMA68" s="22"/>
      <c r="RMB68" s="22"/>
      <c r="RMC68" s="22"/>
      <c r="RMD68" s="22"/>
      <c r="RME68" s="22"/>
      <c r="RMF68" s="22"/>
      <c r="RMG68" s="22"/>
      <c r="RMH68" s="22"/>
      <c r="RMI68" s="22"/>
      <c r="RMJ68" s="22"/>
      <c r="RMK68" s="22"/>
      <c r="RML68" s="22"/>
      <c r="RMM68" s="22"/>
      <c r="RMN68" s="22"/>
      <c r="RMO68" s="22"/>
      <c r="RMP68" s="22"/>
      <c r="RMQ68" s="22"/>
      <c r="RMR68" s="22"/>
      <c r="RMS68" s="22"/>
      <c r="RMT68" s="22"/>
      <c r="RMU68" s="22"/>
      <c r="RMV68" s="22"/>
      <c r="RMW68" s="22"/>
      <c r="RMX68" s="22"/>
      <c r="RMY68" s="22"/>
      <c r="RMZ68" s="22"/>
      <c r="RNA68" s="22"/>
      <c r="RNB68" s="22"/>
      <c r="RNC68" s="22"/>
      <c r="RND68" s="22"/>
      <c r="RNE68" s="22"/>
      <c r="RNF68" s="22"/>
      <c r="RNG68" s="22"/>
      <c r="RNH68" s="22"/>
      <c r="RNI68" s="22"/>
      <c r="RNJ68" s="22"/>
      <c r="RNK68" s="22"/>
      <c r="RNL68" s="22"/>
      <c r="RNM68" s="22"/>
      <c r="RNN68" s="22"/>
      <c r="RNO68" s="22"/>
      <c r="RNP68" s="22"/>
      <c r="RNQ68" s="22"/>
      <c r="RNR68" s="22"/>
      <c r="RNS68" s="22"/>
      <c r="RNT68" s="22"/>
      <c r="RNU68" s="22"/>
      <c r="RNV68" s="22"/>
      <c r="RNW68" s="22"/>
      <c r="RNX68" s="22"/>
      <c r="RNY68" s="22"/>
      <c r="RNZ68" s="22"/>
      <c r="ROA68" s="22"/>
      <c r="ROB68" s="22"/>
      <c r="ROC68" s="22"/>
      <c r="ROD68" s="22"/>
      <c r="ROE68" s="22"/>
      <c r="ROF68" s="22"/>
      <c r="ROG68" s="22"/>
      <c r="ROH68" s="22"/>
      <c r="ROI68" s="22"/>
      <c r="ROJ68" s="22"/>
      <c r="ROK68" s="22"/>
      <c r="ROL68" s="22"/>
      <c r="ROM68" s="22"/>
      <c r="RON68" s="22"/>
      <c r="ROO68" s="22"/>
      <c r="ROP68" s="22"/>
      <c r="ROQ68" s="22"/>
      <c r="ROR68" s="22"/>
      <c r="ROS68" s="22"/>
      <c r="ROT68" s="22"/>
      <c r="ROU68" s="22"/>
      <c r="ROV68" s="22"/>
      <c r="ROW68" s="22"/>
      <c r="ROX68" s="22"/>
      <c r="ROY68" s="22"/>
      <c r="ROZ68" s="22"/>
      <c r="RPA68" s="22"/>
      <c r="RPB68" s="22"/>
      <c r="RPC68" s="22"/>
      <c r="RPD68" s="22"/>
      <c r="RPE68" s="22"/>
      <c r="RPF68" s="22"/>
      <c r="RPG68" s="22"/>
      <c r="RPH68" s="22"/>
      <c r="RPI68" s="22"/>
      <c r="RPJ68" s="22"/>
      <c r="RPK68" s="22"/>
      <c r="RPL68" s="22"/>
      <c r="RPM68" s="22"/>
      <c r="RPN68" s="22"/>
      <c r="RPO68" s="22"/>
      <c r="RPP68" s="22"/>
      <c r="RPQ68" s="22"/>
      <c r="RPR68" s="22"/>
      <c r="RPS68" s="22"/>
      <c r="RPT68" s="22"/>
      <c r="RPU68" s="22"/>
      <c r="RPV68" s="22"/>
      <c r="RPW68" s="22"/>
      <c r="RPX68" s="22"/>
      <c r="RPY68" s="22"/>
      <c r="RPZ68" s="22"/>
      <c r="RQA68" s="22"/>
      <c r="RQB68" s="22"/>
      <c r="RQC68" s="22"/>
      <c r="RQD68" s="22"/>
      <c r="RQE68" s="22"/>
      <c r="RQF68" s="22"/>
      <c r="RQG68" s="22"/>
      <c r="RQH68" s="22"/>
      <c r="RQI68" s="22"/>
      <c r="RQJ68" s="22"/>
      <c r="RQK68" s="22"/>
      <c r="RQL68" s="22"/>
      <c r="RQM68" s="22"/>
      <c r="RQN68" s="22"/>
      <c r="RQO68" s="22"/>
      <c r="RQP68" s="22"/>
      <c r="RQQ68" s="22"/>
      <c r="RQR68" s="22"/>
      <c r="RQS68" s="22"/>
      <c r="RQT68" s="22"/>
      <c r="RQU68" s="22"/>
      <c r="RQV68" s="22"/>
      <c r="RQW68" s="22"/>
      <c r="RQX68" s="22"/>
      <c r="RQY68" s="22"/>
      <c r="RQZ68" s="22"/>
      <c r="RRA68" s="22"/>
      <c r="RRB68" s="22"/>
      <c r="RRC68" s="22"/>
      <c r="RRD68" s="22"/>
      <c r="RRE68" s="22"/>
      <c r="RRF68" s="22"/>
      <c r="RRG68" s="22"/>
      <c r="RRH68" s="22"/>
      <c r="RRI68" s="22"/>
      <c r="RRJ68" s="22"/>
      <c r="RRK68" s="22"/>
      <c r="RRL68" s="22"/>
      <c r="RRM68" s="22"/>
      <c r="RRN68" s="22"/>
      <c r="RRO68" s="22"/>
      <c r="RRP68" s="22"/>
      <c r="RRQ68" s="22"/>
      <c r="RRR68" s="22"/>
      <c r="RRS68" s="22"/>
      <c r="RRT68" s="22"/>
      <c r="RRU68" s="22"/>
      <c r="RRV68" s="22"/>
      <c r="RRW68" s="22"/>
      <c r="RRX68" s="22"/>
      <c r="RRY68" s="22"/>
      <c r="RRZ68" s="22"/>
      <c r="RSA68" s="22"/>
      <c r="RSB68" s="22"/>
      <c r="RSC68" s="22"/>
      <c r="RSD68" s="22"/>
      <c r="RSE68" s="22"/>
      <c r="RSF68" s="22"/>
      <c r="RSG68" s="22"/>
      <c r="RSH68" s="22"/>
      <c r="RSI68" s="22"/>
      <c r="RSJ68" s="22"/>
      <c r="RSK68" s="22"/>
      <c r="RSL68" s="22"/>
      <c r="RSM68" s="22"/>
      <c r="RSN68" s="22"/>
      <c r="RSO68" s="22"/>
      <c r="RSP68" s="22"/>
      <c r="RSQ68" s="22"/>
      <c r="RSR68" s="22"/>
      <c r="RSS68" s="22"/>
      <c r="RST68" s="22"/>
      <c r="RSU68" s="22"/>
      <c r="RSV68" s="22"/>
      <c r="RSW68" s="22"/>
      <c r="RSX68" s="22"/>
      <c r="RSY68" s="22"/>
      <c r="RSZ68" s="22"/>
      <c r="RTA68" s="22"/>
      <c r="RTB68" s="22"/>
      <c r="RTC68" s="22"/>
      <c r="RTD68" s="22"/>
      <c r="RTE68" s="22"/>
      <c r="RTF68" s="22"/>
      <c r="RTG68" s="22"/>
      <c r="RTH68" s="22"/>
      <c r="RTI68" s="22"/>
      <c r="RTJ68" s="22"/>
      <c r="RTK68" s="22"/>
      <c r="RTL68" s="22"/>
      <c r="RTM68" s="22"/>
      <c r="RTN68" s="22"/>
      <c r="RTO68" s="22"/>
      <c r="RTP68" s="22"/>
      <c r="RTQ68" s="22"/>
      <c r="RTR68" s="22"/>
      <c r="RTS68" s="22"/>
      <c r="RTT68" s="22"/>
      <c r="RTU68" s="22"/>
      <c r="RTV68" s="22"/>
      <c r="RTW68" s="22"/>
      <c r="RTX68" s="22"/>
      <c r="RTY68" s="22"/>
      <c r="RTZ68" s="22"/>
      <c r="RUA68" s="22"/>
      <c r="RUB68" s="22"/>
      <c r="RUC68" s="22"/>
      <c r="RUD68" s="22"/>
      <c r="RUE68" s="22"/>
      <c r="RUF68" s="22"/>
      <c r="RUG68" s="22"/>
      <c r="RUH68" s="22"/>
      <c r="RUI68" s="22"/>
      <c r="RUJ68" s="22"/>
      <c r="RUK68" s="22"/>
      <c r="RUL68" s="22"/>
      <c r="RUM68" s="22"/>
      <c r="RUN68" s="22"/>
      <c r="RUO68" s="22"/>
      <c r="RUP68" s="22"/>
      <c r="RUQ68" s="22"/>
      <c r="RUR68" s="22"/>
      <c r="RUS68" s="22"/>
      <c r="RUT68" s="22"/>
      <c r="RUU68" s="22"/>
      <c r="RUV68" s="22"/>
      <c r="RUW68" s="22"/>
      <c r="RUX68" s="22"/>
      <c r="RUY68" s="22"/>
      <c r="RUZ68" s="22"/>
      <c r="RVA68" s="22"/>
      <c r="RVB68" s="22"/>
      <c r="RVC68" s="22"/>
      <c r="RVD68" s="22"/>
      <c r="RVE68" s="22"/>
      <c r="RVF68" s="22"/>
      <c r="RVG68" s="22"/>
      <c r="RVH68" s="22"/>
      <c r="RVI68" s="22"/>
      <c r="RVJ68" s="22"/>
      <c r="RVK68" s="22"/>
      <c r="RVL68" s="22"/>
      <c r="RVM68" s="22"/>
      <c r="RVN68" s="22"/>
      <c r="RVO68" s="22"/>
      <c r="RVP68" s="22"/>
      <c r="RVQ68" s="22"/>
      <c r="RVR68" s="22"/>
      <c r="RVS68" s="22"/>
      <c r="RVT68" s="22"/>
      <c r="RVU68" s="22"/>
      <c r="RVV68" s="22"/>
      <c r="RVW68" s="22"/>
      <c r="RVX68" s="22"/>
      <c r="RVY68" s="22"/>
      <c r="RVZ68" s="22"/>
      <c r="RWA68" s="22"/>
      <c r="RWB68" s="22"/>
      <c r="RWC68" s="22"/>
      <c r="RWD68" s="22"/>
      <c r="RWE68" s="22"/>
      <c r="RWF68" s="22"/>
      <c r="RWG68" s="22"/>
      <c r="RWH68" s="22"/>
      <c r="RWI68" s="22"/>
      <c r="RWJ68" s="22"/>
      <c r="RWK68" s="22"/>
      <c r="RWL68" s="22"/>
      <c r="RWM68" s="22"/>
      <c r="RWN68" s="22"/>
      <c r="RWO68" s="22"/>
      <c r="RWP68" s="22"/>
      <c r="RWQ68" s="22"/>
      <c r="RWR68" s="22"/>
      <c r="RWS68" s="22"/>
      <c r="RWT68" s="22"/>
      <c r="RWU68" s="22"/>
      <c r="RWV68" s="22"/>
      <c r="RWW68" s="22"/>
      <c r="RWX68" s="22"/>
      <c r="RWY68" s="22"/>
      <c r="RWZ68" s="22"/>
      <c r="RXA68" s="22"/>
      <c r="RXB68" s="22"/>
      <c r="RXC68" s="22"/>
      <c r="RXD68" s="22"/>
      <c r="RXE68" s="22"/>
      <c r="RXF68" s="22"/>
      <c r="RXG68" s="22"/>
      <c r="RXH68" s="22"/>
      <c r="RXI68" s="22"/>
      <c r="RXJ68" s="22"/>
      <c r="RXK68" s="22"/>
      <c r="RXL68" s="22"/>
      <c r="RXM68" s="22"/>
      <c r="RXN68" s="22"/>
      <c r="RXO68" s="22"/>
      <c r="RXP68" s="22"/>
      <c r="RXQ68" s="22"/>
      <c r="RXR68" s="22"/>
      <c r="RXS68" s="22"/>
      <c r="RXT68" s="22"/>
      <c r="RXU68" s="22"/>
      <c r="RXV68" s="22"/>
      <c r="RXW68" s="22"/>
      <c r="RXX68" s="22"/>
      <c r="RXY68" s="22"/>
      <c r="RXZ68" s="22"/>
      <c r="RYA68" s="22"/>
      <c r="RYB68" s="22"/>
      <c r="RYC68" s="22"/>
      <c r="RYD68" s="22"/>
      <c r="RYE68" s="22"/>
      <c r="RYF68" s="22"/>
      <c r="RYG68" s="22"/>
      <c r="RYH68" s="22"/>
      <c r="RYI68" s="22"/>
      <c r="RYJ68" s="22"/>
      <c r="RYK68" s="22"/>
      <c r="RYL68" s="22"/>
      <c r="RYM68" s="22"/>
      <c r="RYN68" s="22"/>
      <c r="RYO68" s="22"/>
      <c r="RYP68" s="22"/>
      <c r="RYQ68" s="22"/>
      <c r="RYR68" s="22"/>
      <c r="RYS68" s="22"/>
      <c r="RYT68" s="22"/>
      <c r="RYU68" s="22"/>
      <c r="RYV68" s="22"/>
      <c r="RYW68" s="22"/>
      <c r="RYX68" s="22"/>
      <c r="RYY68" s="22"/>
      <c r="RYZ68" s="22"/>
      <c r="RZA68" s="22"/>
      <c r="RZB68" s="22"/>
      <c r="RZC68" s="22"/>
      <c r="RZD68" s="22"/>
      <c r="RZE68" s="22"/>
      <c r="RZF68" s="22"/>
      <c r="RZG68" s="22"/>
      <c r="RZH68" s="22"/>
      <c r="RZI68" s="22"/>
      <c r="RZJ68" s="22"/>
      <c r="RZK68" s="22"/>
      <c r="RZL68" s="22"/>
      <c r="RZM68" s="22"/>
      <c r="RZN68" s="22"/>
      <c r="RZO68" s="22"/>
      <c r="RZP68" s="22"/>
      <c r="RZQ68" s="22"/>
      <c r="RZR68" s="22"/>
      <c r="RZS68" s="22"/>
      <c r="RZT68" s="22"/>
      <c r="RZU68" s="22"/>
      <c r="RZV68" s="22"/>
      <c r="RZW68" s="22"/>
      <c r="RZX68" s="22"/>
      <c r="RZY68" s="22"/>
      <c r="RZZ68" s="22"/>
      <c r="SAA68" s="22"/>
      <c r="SAB68" s="22"/>
      <c r="SAC68" s="22"/>
      <c r="SAD68" s="22"/>
      <c r="SAE68" s="22"/>
      <c r="SAF68" s="22"/>
      <c r="SAG68" s="22"/>
      <c r="SAH68" s="22"/>
      <c r="SAI68" s="22"/>
      <c r="SAJ68" s="22"/>
      <c r="SAK68" s="22"/>
      <c r="SAL68" s="22"/>
      <c r="SAM68" s="22"/>
      <c r="SAN68" s="22"/>
      <c r="SAO68" s="22"/>
      <c r="SAP68" s="22"/>
      <c r="SAQ68" s="22"/>
      <c r="SAR68" s="22"/>
      <c r="SAS68" s="22"/>
      <c r="SAT68" s="22"/>
      <c r="SAU68" s="22"/>
      <c r="SAV68" s="22"/>
      <c r="SAW68" s="22"/>
      <c r="SAX68" s="22"/>
      <c r="SAY68" s="22"/>
      <c r="SAZ68" s="22"/>
      <c r="SBA68" s="22"/>
      <c r="SBB68" s="22"/>
      <c r="SBC68" s="22"/>
      <c r="SBD68" s="22"/>
      <c r="SBE68" s="22"/>
      <c r="SBF68" s="22"/>
      <c r="SBG68" s="22"/>
      <c r="SBH68" s="22"/>
      <c r="SBI68" s="22"/>
      <c r="SBJ68" s="22"/>
      <c r="SBK68" s="22"/>
      <c r="SBL68" s="22"/>
      <c r="SBM68" s="22"/>
      <c r="SBN68" s="22"/>
      <c r="SBO68" s="22"/>
      <c r="SBP68" s="22"/>
      <c r="SBQ68" s="22"/>
      <c r="SBR68" s="22"/>
      <c r="SBS68" s="22"/>
      <c r="SBT68" s="22"/>
      <c r="SBU68" s="22"/>
      <c r="SBV68" s="22"/>
      <c r="SBW68" s="22"/>
      <c r="SBX68" s="22"/>
      <c r="SBY68" s="22"/>
      <c r="SBZ68" s="22"/>
      <c r="SCA68" s="22"/>
      <c r="SCB68" s="22"/>
      <c r="SCC68" s="22"/>
      <c r="SCD68" s="22"/>
      <c r="SCE68" s="22"/>
      <c r="SCF68" s="22"/>
      <c r="SCG68" s="22"/>
      <c r="SCH68" s="22"/>
      <c r="SCI68" s="22"/>
      <c r="SCJ68" s="22"/>
      <c r="SCK68" s="22"/>
      <c r="SCL68" s="22"/>
      <c r="SCM68" s="22"/>
      <c r="SCN68" s="22"/>
      <c r="SCO68" s="22"/>
      <c r="SCP68" s="22"/>
      <c r="SCQ68" s="22"/>
      <c r="SCR68" s="22"/>
      <c r="SCS68" s="22"/>
      <c r="SCT68" s="22"/>
      <c r="SCU68" s="22"/>
      <c r="SCV68" s="22"/>
      <c r="SCW68" s="22"/>
      <c r="SCX68" s="22"/>
      <c r="SCY68" s="22"/>
      <c r="SCZ68" s="22"/>
      <c r="SDA68" s="22"/>
      <c r="SDB68" s="22"/>
      <c r="SDC68" s="22"/>
      <c r="SDD68" s="22"/>
      <c r="SDE68" s="22"/>
      <c r="SDF68" s="22"/>
      <c r="SDG68" s="22"/>
      <c r="SDH68" s="22"/>
      <c r="SDI68" s="22"/>
      <c r="SDJ68" s="22"/>
      <c r="SDK68" s="22"/>
      <c r="SDL68" s="22"/>
      <c r="SDM68" s="22"/>
      <c r="SDN68" s="22"/>
      <c r="SDO68" s="22"/>
      <c r="SDP68" s="22"/>
      <c r="SDQ68" s="22"/>
      <c r="SDR68" s="22"/>
      <c r="SDS68" s="22"/>
      <c r="SDT68" s="22"/>
      <c r="SDU68" s="22"/>
      <c r="SDV68" s="22"/>
      <c r="SDW68" s="22"/>
      <c r="SDX68" s="22"/>
      <c r="SDY68" s="22"/>
      <c r="SDZ68" s="22"/>
      <c r="SEA68" s="22"/>
      <c r="SEB68" s="22"/>
      <c r="SEC68" s="22"/>
      <c r="SED68" s="22"/>
      <c r="SEE68" s="22"/>
      <c r="SEF68" s="22"/>
      <c r="SEG68" s="22"/>
      <c r="SEH68" s="22"/>
      <c r="SEI68" s="22"/>
      <c r="SEJ68" s="22"/>
      <c r="SEK68" s="22"/>
      <c r="SEL68" s="22"/>
      <c r="SEM68" s="22"/>
      <c r="SEN68" s="22"/>
      <c r="SEO68" s="22"/>
      <c r="SEP68" s="22"/>
      <c r="SEQ68" s="22"/>
      <c r="SER68" s="22"/>
      <c r="SES68" s="22"/>
      <c r="SET68" s="22"/>
      <c r="SEU68" s="22"/>
      <c r="SEV68" s="22"/>
      <c r="SEW68" s="22"/>
      <c r="SEX68" s="22"/>
      <c r="SEY68" s="22"/>
      <c r="SEZ68" s="22"/>
      <c r="SFA68" s="22"/>
      <c r="SFB68" s="22"/>
      <c r="SFC68" s="22"/>
      <c r="SFD68" s="22"/>
      <c r="SFE68" s="22"/>
      <c r="SFF68" s="22"/>
      <c r="SFG68" s="22"/>
      <c r="SFH68" s="22"/>
      <c r="SFI68" s="22"/>
      <c r="SFJ68" s="22"/>
      <c r="SFK68" s="22"/>
      <c r="SFL68" s="22"/>
      <c r="SFM68" s="22"/>
      <c r="SFN68" s="22"/>
      <c r="SFO68" s="22"/>
      <c r="SFP68" s="22"/>
      <c r="SFQ68" s="22"/>
      <c r="SFR68" s="22"/>
      <c r="SFS68" s="22"/>
      <c r="SFT68" s="22"/>
      <c r="SFU68" s="22"/>
      <c r="SFV68" s="22"/>
      <c r="SFW68" s="22"/>
      <c r="SFX68" s="22"/>
      <c r="SFY68" s="22"/>
      <c r="SFZ68" s="22"/>
      <c r="SGA68" s="22"/>
      <c r="SGB68" s="22"/>
      <c r="SGC68" s="22"/>
      <c r="SGD68" s="22"/>
      <c r="SGE68" s="22"/>
      <c r="SGF68" s="22"/>
      <c r="SGG68" s="22"/>
      <c r="SGH68" s="22"/>
      <c r="SGI68" s="22"/>
      <c r="SGJ68" s="22"/>
      <c r="SGK68" s="22"/>
      <c r="SGL68" s="22"/>
      <c r="SGM68" s="22"/>
      <c r="SGN68" s="22"/>
      <c r="SGO68" s="22"/>
      <c r="SGP68" s="22"/>
      <c r="SGQ68" s="22"/>
      <c r="SGR68" s="22"/>
      <c r="SGS68" s="22"/>
      <c r="SGT68" s="22"/>
      <c r="SGU68" s="22"/>
      <c r="SGV68" s="22"/>
      <c r="SGW68" s="22"/>
      <c r="SGX68" s="22"/>
      <c r="SGY68" s="22"/>
      <c r="SGZ68" s="22"/>
      <c r="SHA68" s="22"/>
      <c r="SHB68" s="22"/>
      <c r="SHC68" s="22"/>
      <c r="SHD68" s="22"/>
      <c r="SHE68" s="22"/>
      <c r="SHF68" s="22"/>
      <c r="SHG68" s="22"/>
      <c r="SHH68" s="22"/>
      <c r="SHI68" s="22"/>
      <c r="SHJ68" s="22"/>
      <c r="SHK68" s="22"/>
      <c r="SHL68" s="22"/>
      <c r="SHM68" s="22"/>
      <c r="SHN68" s="22"/>
      <c r="SHO68" s="22"/>
      <c r="SHP68" s="22"/>
      <c r="SHQ68" s="22"/>
      <c r="SHR68" s="22"/>
      <c r="SHS68" s="22"/>
      <c r="SHT68" s="22"/>
      <c r="SHU68" s="22"/>
      <c r="SHV68" s="22"/>
      <c r="SHW68" s="22"/>
      <c r="SHX68" s="22"/>
      <c r="SHY68" s="22"/>
      <c r="SHZ68" s="22"/>
      <c r="SIA68" s="22"/>
      <c r="SIB68" s="22"/>
      <c r="SIC68" s="22"/>
      <c r="SID68" s="22"/>
      <c r="SIE68" s="22"/>
      <c r="SIF68" s="22"/>
      <c r="SIG68" s="22"/>
      <c r="SIH68" s="22"/>
      <c r="SII68" s="22"/>
      <c r="SIJ68" s="22"/>
      <c r="SIK68" s="22"/>
      <c r="SIL68" s="22"/>
      <c r="SIM68" s="22"/>
      <c r="SIN68" s="22"/>
      <c r="SIO68" s="22"/>
      <c r="SIP68" s="22"/>
      <c r="SIQ68" s="22"/>
      <c r="SIR68" s="22"/>
      <c r="SIS68" s="22"/>
      <c r="SIT68" s="22"/>
      <c r="SIU68" s="22"/>
      <c r="SIV68" s="22"/>
      <c r="SIW68" s="22"/>
      <c r="SIX68" s="22"/>
      <c r="SIY68" s="22"/>
      <c r="SIZ68" s="22"/>
      <c r="SJA68" s="22"/>
      <c r="SJB68" s="22"/>
      <c r="SJC68" s="22"/>
      <c r="SJD68" s="22"/>
      <c r="SJE68" s="22"/>
      <c r="SJF68" s="22"/>
      <c r="SJG68" s="22"/>
      <c r="SJH68" s="22"/>
      <c r="SJI68" s="22"/>
      <c r="SJJ68" s="22"/>
      <c r="SJK68" s="22"/>
      <c r="SJL68" s="22"/>
      <c r="SJM68" s="22"/>
      <c r="SJN68" s="22"/>
      <c r="SJO68" s="22"/>
      <c r="SJP68" s="22"/>
      <c r="SJQ68" s="22"/>
      <c r="SJR68" s="22"/>
      <c r="SJS68" s="22"/>
      <c r="SJT68" s="22"/>
      <c r="SJU68" s="22"/>
      <c r="SJV68" s="22"/>
      <c r="SJW68" s="22"/>
      <c r="SJX68" s="22"/>
      <c r="SJY68" s="22"/>
      <c r="SJZ68" s="22"/>
      <c r="SKA68" s="22"/>
      <c r="SKB68" s="22"/>
      <c r="SKC68" s="22"/>
      <c r="SKD68" s="22"/>
      <c r="SKE68" s="22"/>
      <c r="SKF68" s="22"/>
      <c r="SKG68" s="22"/>
      <c r="SKH68" s="22"/>
      <c r="SKI68" s="22"/>
      <c r="SKJ68" s="22"/>
      <c r="SKK68" s="22"/>
      <c r="SKL68" s="22"/>
      <c r="SKM68" s="22"/>
      <c r="SKN68" s="22"/>
      <c r="SKO68" s="22"/>
      <c r="SKP68" s="22"/>
      <c r="SKQ68" s="22"/>
      <c r="SKR68" s="22"/>
      <c r="SKS68" s="22"/>
      <c r="SKT68" s="22"/>
      <c r="SKU68" s="22"/>
      <c r="SKV68" s="22"/>
      <c r="SKW68" s="22"/>
      <c r="SKX68" s="22"/>
      <c r="SKY68" s="22"/>
      <c r="SKZ68" s="22"/>
      <c r="SLA68" s="22"/>
      <c r="SLB68" s="22"/>
      <c r="SLC68" s="22"/>
      <c r="SLD68" s="22"/>
      <c r="SLE68" s="22"/>
      <c r="SLF68" s="22"/>
      <c r="SLG68" s="22"/>
      <c r="SLH68" s="22"/>
      <c r="SLI68" s="22"/>
      <c r="SLJ68" s="22"/>
      <c r="SLK68" s="22"/>
      <c r="SLL68" s="22"/>
      <c r="SLM68" s="22"/>
      <c r="SLN68" s="22"/>
      <c r="SLO68" s="22"/>
      <c r="SLP68" s="22"/>
      <c r="SLQ68" s="22"/>
      <c r="SLR68" s="22"/>
      <c r="SLS68" s="22"/>
      <c r="SLT68" s="22"/>
      <c r="SLU68" s="22"/>
      <c r="SLV68" s="22"/>
      <c r="SLW68" s="22"/>
      <c r="SLX68" s="22"/>
      <c r="SLY68" s="22"/>
      <c r="SLZ68" s="22"/>
      <c r="SMA68" s="22"/>
      <c r="SMB68" s="22"/>
      <c r="SMC68" s="22"/>
      <c r="SMD68" s="22"/>
      <c r="SME68" s="22"/>
      <c r="SMF68" s="22"/>
      <c r="SMG68" s="22"/>
      <c r="SMH68" s="22"/>
      <c r="SMI68" s="22"/>
      <c r="SMJ68" s="22"/>
      <c r="SMK68" s="22"/>
      <c r="SML68" s="22"/>
      <c r="SMM68" s="22"/>
      <c r="SMN68" s="22"/>
      <c r="SMO68" s="22"/>
      <c r="SMP68" s="22"/>
      <c r="SMQ68" s="22"/>
      <c r="SMR68" s="22"/>
      <c r="SMS68" s="22"/>
      <c r="SMT68" s="22"/>
      <c r="SMU68" s="22"/>
      <c r="SMV68" s="22"/>
      <c r="SMW68" s="22"/>
      <c r="SMX68" s="22"/>
      <c r="SMY68" s="22"/>
      <c r="SMZ68" s="22"/>
      <c r="SNA68" s="22"/>
      <c r="SNB68" s="22"/>
      <c r="SNC68" s="22"/>
      <c r="SND68" s="22"/>
      <c r="SNE68" s="22"/>
      <c r="SNF68" s="22"/>
      <c r="SNG68" s="22"/>
      <c r="SNH68" s="22"/>
      <c r="SNI68" s="22"/>
      <c r="SNJ68" s="22"/>
      <c r="SNK68" s="22"/>
      <c r="SNL68" s="22"/>
      <c r="SNM68" s="22"/>
      <c r="SNN68" s="22"/>
      <c r="SNO68" s="22"/>
      <c r="SNP68" s="22"/>
      <c r="SNQ68" s="22"/>
      <c r="SNR68" s="22"/>
      <c r="SNS68" s="22"/>
      <c r="SNT68" s="22"/>
      <c r="SNU68" s="22"/>
      <c r="SNV68" s="22"/>
      <c r="SNW68" s="22"/>
      <c r="SNX68" s="22"/>
      <c r="SNY68" s="22"/>
      <c r="SNZ68" s="22"/>
      <c r="SOA68" s="22"/>
      <c r="SOB68" s="22"/>
      <c r="SOC68" s="22"/>
      <c r="SOD68" s="22"/>
      <c r="SOE68" s="22"/>
      <c r="SOF68" s="22"/>
      <c r="SOG68" s="22"/>
      <c r="SOH68" s="22"/>
      <c r="SOI68" s="22"/>
      <c r="SOJ68" s="22"/>
      <c r="SOK68" s="22"/>
      <c r="SOL68" s="22"/>
      <c r="SOM68" s="22"/>
      <c r="SON68" s="22"/>
      <c r="SOO68" s="22"/>
      <c r="SOP68" s="22"/>
      <c r="SOQ68" s="22"/>
      <c r="SOR68" s="22"/>
      <c r="SOS68" s="22"/>
      <c r="SOT68" s="22"/>
      <c r="SOU68" s="22"/>
      <c r="SOV68" s="22"/>
      <c r="SOW68" s="22"/>
      <c r="SOX68" s="22"/>
      <c r="SOY68" s="22"/>
      <c r="SOZ68" s="22"/>
      <c r="SPA68" s="22"/>
      <c r="SPB68" s="22"/>
      <c r="SPC68" s="22"/>
      <c r="SPD68" s="22"/>
      <c r="SPE68" s="22"/>
      <c r="SPF68" s="22"/>
      <c r="SPG68" s="22"/>
      <c r="SPH68" s="22"/>
      <c r="SPI68" s="22"/>
      <c r="SPJ68" s="22"/>
      <c r="SPK68" s="22"/>
      <c r="SPL68" s="22"/>
      <c r="SPM68" s="22"/>
      <c r="SPN68" s="22"/>
      <c r="SPO68" s="22"/>
      <c r="SPP68" s="22"/>
      <c r="SPQ68" s="22"/>
      <c r="SPR68" s="22"/>
      <c r="SPS68" s="22"/>
      <c r="SPT68" s="22"/>
      <c r="SPU68" s="22"/>
      <c r="SPV68" s="22"/>
      <c r="SPW68" s="22"/>
      <c r="SPX68" s="22"/>
      <c r="SPY68" s="22"/>
      <c r="SPZ68" s="22"/>
      <c r="SQA68" s="22"/>
      <c r="SQB68" s="22"/>
      <c r="SQC68" s="22"/>
      <c r="SQD68" s="22"/>
      <c r="SQE68" s="22"/>
      <c r="SQF68" s="22"/>
      <c r="SQG68" s="22"/>
      <c r="SQH68" s="22"/>
      <c r="SQI68" s="22"/>
      <c r="SQJ68" s="22"/>
      <c r="SQK68" s="22"/>
      <c r="SQL68" s="22"/>
      <c r="SQM68" s="22"/>
      <c r="SQN68" s="22"/>
      <c r="SQO68" s="22"/>
      <c r="SQP68" s="22"/>
      <c r="SQQ68" s="22"/>
      <c r="SQR68" s="22"/>
      <c r="SQS68" s="22"/>
      <c r="SQT68" s="22"/>
      <c r="SQU68" s="22"/>
      <c r="SQV68" s="22"/>
      <c r="SQW68" s="22"/>
      <c r="SQX68" s="22"/>
      <c r="SQY68" s="22"/>
      <c r="SQZ68" s="22"/>
      <c r="SRA68" s="22"/>
      <c r="SRB68" s="22"/>
      <c r="SRC68" s="22"/>
      <c r="SRD68" s="22"/>
      <c r="SRE68" s="22"/>
      <c r="SRF68" s="22"/>
      <c r="SRG68" s="22"/>
      <c r="SRH68" s="22"/>
      <c r="SRI68" s="22"/>
      <c r="SRJ68" s="22"/>
      <c r="SRK68" s="22"/>
      <c r="SRL68" s="22"/>
      <c r="SRM68" s="22"/>
      <c r="SRN68" s="22"/>
      <c r="SRO68" s="22"/>
      <c r="SRP68" s="22"/>
      <c r="SRQ68" s="22"/>
      <c r="SRR68" s="22"/>
      <c r="SRS68" s="22"/>
      <c r="SRT68" s="22"/>
      <c r="SRU68" s="22"/>
      <c r="SRV68" s="22"/>
      <c r="SRW68" s="22"/>
      <c r="SRX68" s="22"/>
      <c r="SRY68" s="22"/>
      <c r="SRZ68" s="22"/>
      <c r="SSA68" s="22"/>
      <c r="SSB68" s="22"/>
      <c r="SSC68" s="22"/>
      <c r="SSD68" s="22"/>
      <c r="SSE68" s="22"/>
      <c r="SSF68" s="22"/>
      <c r="SSG68" s="22"/>
      <c r="SSH68" s="22"/>
      <c r="SSI68" s="22"/>
      <c r="SSJ68" s="22"/>
      <c r="SSK68" s="22"/>
      <c r="SSL68" s="22"/>
      <c r="SSM68" s="22"/>
      <c r="SSN68" s="22"/>
      <c r="SSO68" s="22"/>
      <c r="SSP68" s="22"/>
      <c r="SSQ68" s="22"/>
      <c r="SSR68" s="22"/>
      <c r="SSS68" s="22"/>
      <c r="SST68" s="22"/>
      <c r="SSU68" s="22"/>
      <c r="SSV68" s="22"/>
      <c r="SSW68" s="22"/>
      <c r="SSX68" s="22"/>
      <c r="SSY68" s="22"/>
      <c r="SSZ68" s="22"/>
      <c r="STA68" s="22"/>
      <c r="STB68" s="22"/>
      <c r="STC68" s="22"/>
      <c r="STD68" s="22"/>
      <c r="STE68" s="22"/>
      <c r="STF68" s="22"/>
      <c r="STG68" s="22"/>
      <c r="STH68" s="22"/>
      <c r="STI68" s="22"/>
      <c r="STJ68" s="22"/>
      <c r="STK68" s="22"/>
      <c r="STL68" s="22"/>
      <c r="STM68" s="22"/>
      <c r="STN68" s="22"/>
      <c r="STO68" s="22"/>
      <c r="STP68" s="22"/>
      <c r="STQ68" s="22"/>
      <c r="STR68" s="22"/>
      <c r="STS68" s="22"/>
      <c r="STT68" s="22"/>
      <c r="STU68" s="22"/>
      <c r="STV68" s="22"/>
      <c r="STW68" s="22"/>
      <c r="STX68" s="22"/>
      <c r="STY68" s="22"/>
      <c r="STZ68" s="22"/>
      <c r="SUA68" s="22"/>
      <c r="SUB68" s="22"/>
      <c r="SUC68" s="22"/>
      <c r="SUD68" s="22"/>
      <c r="SUE68" s="22"/>
      <c r="SUF68" s="22"/>
      <c r="SUG68" s="22"/>
      <c r="SUH68" s="22"/>
      <c r="SUI68" s="22"/>
      <c r="SUJ68" s="22"/>
      <c r="SUK68" s="22"/>
      <c r="SUL68" s="22"/>
      <c r="SUM68" s="22"/>
      <c r="SUN68" s="22"/>
      <c r="SUO68" s="22"/>
      <c r="SUP68" s="22"/>
      <c r="SUQ68" s="22"/>
      <c r="SUR68" s="22"/>
      <c r="SUS68" s="22"/>
      <c r="SUT68" s="22"/>
      <c r="SUU68" s="22"/>
      <c r="SUV68" s="22"/>
      <c r="SUW68" s="22"/>
      <c r="SUX68" s="22"/>
      <c r="SUY68" s="22"/>
      <c r="SUZ68" s="22"/>
      <c r="SVA68" s="22"/>
      <c r="SVB68" s="22"/>
      <c r="SVC68" s="22"/>
      <c r="SVD68" s="22"/>
      <c r="SVE68" s="22"/>
      <c r="SVF68" s="22"/>
      <c r="SVG68" s="22"/>
      <c r="SVH68" s="22"/>
      <c r="SVI68" s="22"/>
      <c r="SVJ68" s="22"/>
      <c r="SVK68" s="22"/>
      <c r="SVL68" s="22"/>
      <c r="SVM68" s="22"/>
      <c r="SVN68" s="22"/>
      <c r="SVO68" s="22"/>
      <c r="SVP68" s="22"/>
      <c r="SVQ68" s="22"/>
      <c r="SVR68" s="22"/>
      <c r="SVS68" s="22"/>
      <c r="SVT68" s="22"/>
      <c r="SVU68" s="22"/>
      <c r="SVV68" s="22"/>
      <c r="SVW68" s="22"/>
      <c r="SVX68" s="22"/>
      <c r="SVY68" s="22"/>
      <c r="SVZ68" s="22"/>
      <c r="SWA68" s="22"/>
      <c r="SWB68" s="22"/>
      <c r="SWC68" s="22"/>
      <c r="SWD68" s="22"/>
      <c r="SWE68" s="22"/>
      <c r="SWF68" s="22"/>
      <c r="SWG68" s="22"/>
      <c r="SWH68" s="22"/>
      <c r="SWI68" s="22"/>
      <c r="SWJ68" s="22"/>
      <c r="SWK68" s="22"/>
      <c r="SWL68" s="22"/>
      <c r="SWM68" s="22"/>
      <c r="SWN68" s="22"/>
      <c r="SWO68" s="22"/>
      <c r="SWP68" s="22"/>
      <c r="SWQ68" s="22"/>
      <c r="SWR68" s="22"/>
      <c r="SWS68" s="22"/>
      <c r="SWT68" s="22"/>
      <c r="SWU68" s="22"/>
      <c r="SWV68" s="22"/>
      <c r="SWW68" s="22"/>
      <c r="SWX68" s="22"/>
      <c r="SWY68" s="22"/>
      <c r="SWZ68" s="22"/>
      <c r="SXA68" s="22"/>
      <c r="SXB68" s="22"/>
      <c r="SXC68" s="22"/>
      <c r="SXD68" s="22"/>
      <c r="SXE68" s="22"/>
      <c r="SXF68" s="22"/>
      <c r="SXG68" s="22"/>
      <c r="SXH68" s="22"/>
      <c r="SXI68" s="22"/>
      <c r="SXJ68" s="22"/>
      <c r="SXK68" s="22"/>
      <c r="SXL68" s="22"/>
      <c r="SXM68" s="22"/>
      <c r="SXN68" s="22"/>
      <c r="SXO68" s="22"/>
      <c r="SXP68" s="22"/>
      <c r="SXQ68" s="22"/>
      <c r="SXR68" s="22"/>
      <c r="SXS68" s="22"/>
      <c r="SXT68" s="22"/>
      <c r="SXU68" s="22"/>
      <c r="SXV68" s="22"/>
      <c r="SXW68" s="22"/>
      <c r="SXX68" s="22"/>
      <c r="SXY68" s="22"/>
      <c r="SXZ68" s="22"/>
      <c r="SYA68" s="22"/>
      <c r="SYB68" s="22"/>
      <c r="SYC68" s="22"/>
      <c r="SYD68" s="22"/>
      <c r="SYE68" s="22"/>
      <c r="SYF68" s="22"/>
      <c r="SYG68" s="22"/>
      <c r="SYH68" s="22"/>
      <c r="SYI68" s="22"/>
      <c r="SYJ68" s="22"/>
      <c r="SYK68" s="22"/>
      <c r="SYL68" s="22"/>
      <c r="SYM68" s="22"/>
      <c r="SYN68" s="22"/>
      <c r="SYO68" s="22"/>
      <c r="SYP68" s="22"/>
      <c r="SYQ68" s="22"/>
      <c r="SYR68" s="22"/>
      <c r="SYS68" s="22"/>
      <c r="SYT68" s="22"/>
      <c r="SYU68" s="22"/>
      <c r="SYV68" s="22"/>
      <c r="SYW68" s="22"/>
      <c r="SYX68" s="22"/>
      <c r="SYY68" s="22"/>
      <c r="SYZ68" s="22"/>
      <c r="SZA68" s="22"/>
      <c r="SZB68" s="22"/>
      <c r="SZC68" s="22"/>
      <c r="SZD68" s="22"/>
      <c r="SZE68" s="22"/>
      <c r="SZF68" s="22"/>
      <c r="SZG68" s="22"/>
      <c r="SZH68" s="22"/>
      <c r="SZI68" s="22"/>
      <c r="SZJ68" s="22"/>
      <c r="SZK68" s="22"/>
      <c r="SZL68" s="22"/>
      <c r="SZM68" s="22"/>
      <c r="SZN68" s="22"/>
      <c r="SZO68" s="22"/>
      <c r="SZP68" s="22"/>
      <c r="SZQ68" s="22"/>
      <c r="SZR68" s="22"/>
      <c r="SZS68" s="22"/>
      <c r="SZT68" s="22"/>
      <c r="SZU68" s="22"/>
      <c r="SZV68" s="22"/>
      <c r="SZW68" s="22"/>
      <c r="SZX68" s="22"/>
      <c r="SZY68" s="22"/>
      <c r="SZZ68" s="22"/>
      <c r="TAA68" s="22"/>
      <c r="TAB68" s="22"/>
      <c r="TAC68" s="22"/>
      <c r="TAD68" s="22"/>
      <c r="TAE68" s="22"/>
      <c r="TAF68" s="22"/>
      <c r="TAG68" s="22"/>
      <c r="TAH68" s="22"/>
      <c r="TAI68" s="22"/>
      <c r="TAJ68" s="22"/>
      <c r="TAK68" s="22"/>
      <c r="TAL68" s="22"/>
      <c r="TAM68" s="22"/>
      <c r="TAN68" s="22"/>
      <c r="TAO68" s="22"/>
      <c r="TAP68" s="22"/>
      <c r="TAQ68" s="22"/>
      <c r="TAR68" s="22"/>
      <c r="TAS68" s="22"/>
      <c r="TAT68" s="22"/>
      <c r="TAU68" s="22"/>
      <c r="TAV68" s="22"/>
      <c r="TAW68" s="22"/>
      <c r="TAX68" s="22"/>
      <c r="TAY68" s="22"/>
      <c r="TAZ68" s="22"/>
      <c r="TBA68" s="22"/>
      <c r="TBB68" s="22"/>
      <c r="TBC68" s="22"/>
      <c r="TBD68" s="22"/>
      <c r="TBE68" s="22"/>
      <c r="TBF68" s="22"/>
      <c r="TBG68" s="22"/>
      <c r="TBH68" s="22"/>
      <c r="TBI68" s="22"/>
      <c r="TBJ68" s="22"/>
      <c r="TBK68" s="22"/>
      <c r="TBL68" s="22"/>
      <c r="TBM68" s="22"/>
      <c r="TBN68" s="22"/>
      <c r="TBO68" s="22"/>
      <c r="TBP68" s="22"/>
      <c r="TBQ68" s="22"/>
      <c r="TBR68" s="22"/>
      <c r="TBS68" s="22"/>
      <c r="TBT68" s="22"/>
      <c r="TBU68" s="22"/>
      <c r="TBV68" s="22"/>
      <c r="TBW68" s="22"/>
      <c r="TBX68" s="22"/>
      <c r="TBY68" s="22"/>
      <c r="TBZ68" s="22"/>
      <c r="TCA68" s="22"/>
      <c r="TCB68" s="22"/>
      <c r="TCC68" s="22"/>
      <c r="TCD68" s="22"/>
      <c r="TCE68" s="22"/>
      <c r="TCF68" s="22"/>
      <c r="TCG68" s="22"/>
      <c r="TCH68" s="22"/>
      <c r="TCI68" s="22"/>
      <c r="TCJ68" s="22"/>
      <c r="TCK68" s="22"/>
      <c r="TCL68" s="22"/>
      <c r="TCM68" s="22"/>
      <c r="TCN68" s="22"/>
      <c r="TCO68" s="22"/>
      <c r="TCP68" s="22"/>
      <c r="TCQ68" s="22"/>
      <c r="TCR68" s="22"/>
      <c r="TCS68" s="22"/>
      <c r="TCT68" s="22"/>
      <c r="TCU68" s="22"/>
      <c r="TCV68" s="22"/>
      <c r="TCW68" s="22"/>
      <c r="TCX68" s="22"/>
      <c r="TCY68" s="22"/>
      <c r="TCZ68" s="22"/>
      <c r="TDA68" s="22"/>
      <c r="TDB68" s="22"/>
      <c r="TDC68" s="22"/>
      <c r="TDD68" s="22"/>
      <c r="TDE68" s="22"/>
      <c r="TDF68" s="22"/>
      <c r="TDG68" s="22"/>
      <c r="TDH68" s="22"/>
      <c r="TDI68" s="22"/>
      <c r="TDJ68" s="22"/>
      <c r="TDK68" s="22"/>
      <c r="TDL68" s="22"/>
      <c r="TDM68" s="22"/>
      <c r="TDN68" s="22"/>
      <c r="TDO68" s="22"/>
      <c r="TDP68" s="22"/>
      <c r="TDQ68" s="22"/>
      <c r="TDR68" s="22"/>
      <c r="TDS68" s="22"/>
      <c r="TDT68" s="22"/>
      <c r="TDU68" s="22"/>
      <c r="TDV68" s="22"/>
      <c r="TDW68" s="22"/>
      <c r="TDX68" s="22"/>
      <c r="TDY68" s="22"/>
      <c r="TDZ68" s="22"/>
      <c r="TEA68" s="22"/>
      <c r="TEB68" s="22"/>
      <c r="TEC68" s="22"/>
      <c r="TED68" s="22"/>
      <c r="TEE68" s="22"/>
      <c r="TEF68" s="22"/>
      <c r="TEG68" s="22"/>
      <c r="TEH68" s="22"/>
      <c r="TEI68" s="22"/>
      <c r="TEJ68" s="22"/>
      <c r="TEK68" s="22"/>
      <c r="TEL68" s="22"/>
      <c r="TEM68" s="22"/>
      <c r="TEN68" s="22"/>
      <c r="TEO68" s="22"/>
      <c r="TEP68" s="22"/>
      <c r="TEQ68" s="22"/>
      <c r="TER68" s="22"/>
      <c r="TES68" s="22"/>
      <c r="TET68" s="22"/>
      <c r="TEU68" s="22"/>
      <c r="TEV68" s="22"/>
      <c r="TEW68" s="22"/>
      <c r="TEX68" s="22"/>
      <c r="TEY68" s="22"/>
      <c r="TEZ68" s="22"/>
      <c r="TFA68" s="22"/>
      <c r="TFB68" s="22"/>
      <c r="TFC68" s="22"/>
      <c r="TFD68" s="22"/>
      <c r="TFE68" s="22"/>
      <c r="TFF68" s="22"/>
      <c r="TFG68" s="22"/>
      <c r="TFH68" s="22"/>
      <c r="TFI68" s="22"/>
      <c r="TFJ68" s="22"/>
      <c r="TFK68" s="22"/>
      <c r="TFL68" s="22"/>
      <c r="TFM68" s="22"/>
      <c r="TFN68" s="22"/>
      <c r="TFO68" s="22"/>
      <c r="TFP68" s="22"/>
      <c r="TFQ68" s="22"/>
      <c r="TFR68" s="22"/>
      <c r="TFS68" s="22"/>
      <c r="TFT68" s="22"/>
      <c r="TFU68" s="22"/>
      <c r="TFV68" s="22"/>
      <c r="TFW68" s="22"/>
      <c r="TFX68" s="22"/>
      <c r="TFY68" s="22"/>
      <c r="TFZ68" s="22"/>
      <c r="TGA68" s="22"/>
      <c r="TGB68" s="22"/>
      <c r="TGC68" s="22"/>
      <c r="TGD68" s="22"/>
      <c r="TGE68" s="22"/>
      <c r="TGF68" s="22"/>
      <c r="TGG68" s="22"/>
      <c r="TGH68" s="22"/>
      <c r="TGI68" s="22"/>
      <c r="TGJ68" s="22"/>
      <c r="TGK68" s="22"/>
      <c r="TGL68" s="22"/>
      <c r="TGM68" s="22"/>
      <c r="TGN68" s="22"/>
      <c r="TGO68" s="22"/>
      <c r="TGP68" s="22"/>
      <c r="TGQ68" s="22"/>
      <c r="TGR68" s="22"/>
      <c r="TGS68" s="22"/>
      <c r="TGT68" s="22"/>
      <c r="TGU68" s="22"/>
      <c r="TGV68" s="22"/>
      <c r="TGW68" s="22"/>
      <c r="TGX68" s="22"/>
      <c r="TGY68" s="22"/>
      <c r="TGZ68" s="22"/>
      <c r="THA68" s="22"/>
      <c r="THB68" s="22"/>
      <c r="THC68" s="22"/>
      <c r="THD68" s="22"/>
      <c r="THE68" s="22"/>
      <c r="THF68" s="22"/>
      <c r="THG68" s="22"/>
      <c r="THH68" s="22"/>
      <c r="THI68" s="22"/>
      <c r="THJ68" s="22"/>
      <c r="THK68" s="22"/>
      <c r="THL68" s="22"/>
      <c r="THM68" s="22"/>
      <c r="THN68" s="22"/>
      <c r="THO68" s="22"/>
      <c r="THP68" s="22"/>
      <c r="THQ68" s="22"/>
      <c r="THR68" s="22"/>
      <c r="THS68" s="22"/>
      <c r="THT68" s="22"/>
      <c r="THU68" s="22"/>
      <c r="THV68" s="22"/>
      <c r="THW68" s="22"/>
      <c r="THX68" s="22"/>
      <c r="THY68" s="22"/>
      <c r="THZ68" s="22"/>
      <c r="TIA68" s="22"/>
      <c r="TIB68" s="22"/>
      <c r="TIC68" s="22"/>
      <c r="TID68" s="22"/>
      <c r="TIE68" s="22"/>
      <c r="TIF68" s="22"/>
      <c r="TIG68" s="22"/>
      <c r="TIH68" s="22"/>
      <c r="TII68" s="22"/>
      <c r="TIJ68" s="22"/>
      <c r="TIK68" s="22"/>
      <c r="TIL68" s="22"/>
      <c r="TIM68" s="22"/>
      <c r="TIN68" s="22"/>
      <c r="TIO68" s="22"/>
      <c r="TIP68" s="22"/>
      <c r="TIQ68" s="22"/>
      <c r="TIR68" s="22"/>
      <c r="TIS68" s="22"/>
      <c r="TIT68" s="22"/>
      <c r="TIU68" s="22"/>
      <c r="TIV68" s="22"/>
      <c r="TIW68" s="22"/>
      <c r="TIX68" s="22"/>
      <c r="TIY68" s="22"/>
      <c r="TIZ68" s="22"/>
      <c r="TJA68" s="22"/>
      <c r="TJB68" s="22"/>
      <c r="TJC68" s="22"/>
      <c r="TJD68" s="22"/>
      <c r="TJE68" s="22"/>
      <c r="TJF68" s="22"/>
      <c r="TJG68" s="22"/>
      <c r="TJH68" s="22"/>
      <c r="TJI68" s="22"/>
      <c r="TJJ68" s="22"/>
      <c r="TJK68" s="22"/>
      <c r="TJL68" s="22"/>
      <c r="TJM68" s="22"/>
      <c r="TJN68" s="22"/>
      <c r="TJO68" s="22"/>
      <c r="TJP68" s="22"/>
      <c r="TJQ68" s="22"/>
      <c r="TJR68" s="22"/>
      <c r="TJS68" s="22"/>
      <c r="TJT68" s="22"/>
      <c r="TJU68" s="22"/>
      <c r="TJV68" s="22"/>
      <c r="TJW68" s="22"/>
      <c r="TJX68" s="22"/>
      <c r="TJY68" s="22"/>
      <c r="TJZ68" s="22"/>
      <c r="TKA68" s="22"/>
      <c r="TKB68" s="22"/>
      <c r="TKC68" s="22"/>
      <c r="TKD68" s="22"/>
      <c r="TKE68" s="22"/>
      <c r="TKF68" s="22"/>
      <c r="TKG68" s="22"/>
      <c r="TKH68" s="22"/>
      <c r="TKI68" s="22"/>
      <c r="TKJ68" s="22"/>
      <c r="TKK68" s="22"/>
      <c r="TKL68" s="22"/>
      <c r="TKM68" s="22"/>
      <c r="TKN68" s="22"/>
      <c r="TKO68" s="22"/>
      <c r="TKP68" s="22"/>
      <c r="TKQ68" s="22"/>
      <c r="TKR68" s="22"/>
      <c r="TKS68" s="22"/>
      <c r="TKT68" s="22"/>
      <c r="TKU68" s="22"/>
      <c r="TKV68" s="22"/>
      <c r="TKW68" s="22"/>
      <c r="TKX68" s="22"/>
      <c r="TKY68" s="22"/>
      <c r="TKZ68" s="22"/>
      <c r="TLA68" s="22"/>
      <c r="TLB68" s="22"/>
      <c r="TLC68" s="22"/>
      <c r="TLD68" s="22"/>
      <c r="TLE68" s="22"/>
      <c r="TLF68" s="22"/>
      <c r="TLG68" s="22"/>
      <c r="TLH68" s="22"/>
      <c r="TLI68" s="22"/>
      <c r="TLJ68" s="22"/>
      <c r="TLK68" s="22"/>
      <c r="TLL68" s="22"/>
      <c r="TLM68" s="22"/>
      <c r="TLN68" s="22"/>
      <c r="TLO68" s="22"/>
      <c r="TLP68" s="22"/>
      <c r="TLQ68" s="22"/>
      <c r="TLR68" s="22"/>
      <c r="TLS68" s="22"/>
      <c r="TLT68" s="22"/>
      <c r="TLU68" s="22"/>
      <c r="TLV68" s="22"/>
      <c r="TLW68" s="22"/>
      <c r="TLX68" s="22"/>
      <c r="TLY68" s="22"/>
      <c r="TLZ68" s="22"/>
      <c r="TMA68" s="22"/>
      <c r="TMB68" s="22"/>
      <c r="TMC68" s="22"/>
      <c r="TMD68" s="22"/>
      <c r="TME68" s="22"/>
      <c r="TMF68" s="22"/>
      <c r="TMG68" s="22"/>
      <c r="TMH68" s="22"/>
      <c r="TMI68" s="22"/>
      <c r="TMJ68" s="22"/>
      <c r="TMK68" s="22"/>
      <c r="TML68" s="22"/>
      <c r="TMM68" s="22"/>
      <c r="TMN68" s="22"/>
      <c r="TMO68" s="22"/>
      <c r="TMP68" s="22"/>
      <c r="TMQ68" s="22"/>
      <c r="TMR68" s="22"/>
      <c r="TMS68" s="22"/>
      <c r="TMT68" s="22"/>
      <c r="TMU68" s="22"/>
      <c r="TMV68" s="22"/>
      <c r="TMW68" s="22"/>
      <c r="TMX68" s="22"/>
      <c r="TMY68" s="22"/>
      <c r="TMZ68" s="22"/>
      <c r="TNA68" s="22"/>
      <c r="TNB68" s="22"/>
      <c r="TNC68" s="22"/>
      <c r="TND68" s="22"/>
      <c r="TNE68" s="22"/>
      <c r="TNF68" s="22"/>
      <c r="TNG68" s="22"/>
      <c r="TNH68" s="22"/>
      <c r="TNI68" s="22"/>
      <c r="TNJ68" s="22"/>
      <c r="TNK68" s="22"/>
      <c r="TNL68" s="22"/>
      <c r="TNM68" s="22"/>
      <c r="TNN68" s="22"/>
      <c r="TNO68" s="22"/>
      <c r="TNP68" s="22"/>
      <c r="TNQ68" s="22"/>
      <c r="TNR68" s="22"/>
      <c r="TNS68" s="22"/>
      <c r="TNT68" s="22"/>
      <c r="TNU68" s="22"/>
      <c r="TNV68" s="22"/>
      <c r="TNW68" s="22"/>
      <c r="TNX68" s="22"/>
      <c r="TNY68" s="22"/>
      <c r="TNZ68" s="22"/>
      <c r="TOA68" s="22"/>
      <c r="TOB68" s="22"/>
      <c r="TOC68" s="22"/>
      <c r="TOD68" s="22"/>
      <c r="TOE68" s="22"/>
      <c r="TOF68" s="22"/>
      <c r="TOG68" s="22"/>
      <c r="TOH68" s="22"/>
      <c r="TOI68" s="22"/>
      <c r="TOJ68" s="22"/>
      <c r="TOK68" s="22"/>
      <c r="TOL68" s="22"/>
      <c r="TOM68" s="22"/>
      <c r="TON68" s="22"/>
      <c r="TOO68" s="22"/>
      <c r="TOP68" s="22"/>
      <c r="TOQ68" s="22"/>
      <c r="TOR68" s="22"/>
      <c r="TOS68" s="22"/>
      <c r="TOT68" s="22"/>
      <c r="TOU68" s="22"/>
      <c r="TOV68" s="22"/>
      <c r="TOW68" s="22"/>
      <c r="TOX68" s="22"/>
      <c r="TOY68" s="22"/>
      <c r="TOZ68" s="22"/>
      <c r="TPA68" s="22"/>
      <c r="TPB68" s="22"/>
      <c r="TPC68" s="22"/>
      <c r="TPD68" s="22"/>
      <c r="TPE68" s="22"/>
      <c r="TPF68" s="22"/>
      <c r="TPG68" s="22"/>
      <c r="TPH68" s="22"/>
      <c r="TPI68" s="22"/>
      <c r="TPJ68" s="22"/>
      <c r="TPK68" s="22"/>
      <c r="TPL68" s="22"/>
      <c r="TPM68" s="22"/>
      <c r="TPN68" s="22"/>
      <c r="TPO68" s="22"/>
      <c r="TPP68" s="22"/>
      <c r="TPQ68" s="22"/>
      <c r="TPR68" s="22"/>
      <c r="TPS68" s="22"/>
      <c r="TPT68" s="22"/>
      <c r="TPU68" s="22"/>
      <c r="TPV68" s="22"/>
      <c r="TPW68" s="22"/>
      <c r="TPX68" s="22"/>
      <c r="TPY68" s="22"/>
      <c r="TPZ68" s="22"/>
      <c r="TQA68" s="22"/>
      <c r="TQB68" s="22"/>
      <c r="TQC68" s="22"/>
      <c r="TQD68" s="22"/>
      <c r="TQE68" s="22"/>
      <c r="TQF68" s="22"/>
      <c r="TQG68" s="22"/>
      <c r="TQH68" s="22"/>
      <c r="TQI68" s="22"/>
      <c r="TQJ68" s="22"/>
      <c r="TQK68" s="22"/>
      <c r="TQL68" s="22"/>
      <c r="TQM68" s="22"/>
      <c r="TQN68" s="22"/>
      <c r="TQO68" s="22"/>
      <c r="TQP68" s="22"/>
      <c r="TQQ68" s="22"/>
      <c r="TQR68" s="22"/>
      <c r="TQS68" s="22"/>
      <c r="TQT68" s="22"/>
      <c r="TQU68" s="22"/>
      <c r="TQV68" s="22"/>
      <c r="TQW68" s="22"/>
      <c r="TQX68" s="22"/>
      <c r="TQY68" s="22"/>
      <c r="TQZ68" s="22"/>
      <c r="TRA68" s="22"/>
      <c r="TRB68" s="22"/>
      <c r="TRC68" s="22"/>
      <c r="TRD68" s="22"/>
      <c r="TRE68" s="22"/>
      <c r="TRF68" s="22"/>
      <c r="TRG68" s="22"/>
      <c r="TRH68" s="22"/>
      <c r="TRI68" s="22"/>
      <c r="TRJ68" s="22"/>
      <c r="TRK68" s="22"/>
      <c r="TRL68" s="22"/>
      <c r="TRM68" s="22"/>
      <c r="TRN68" s="22"/>
      <c r="TRO68" s="22"/>
      <c r="TRP68" s="22"/>
      <c r="TRQ68" s="22"/>
      <c r="TRR68" s="22"/>
      <c r="TRS68" s="22"/>
      <c r="TRT68" s="22"/>
      <c r="TRU68" s="22"/>
      <c r="TRV68" s="22"/>
      <c r="TRW68" s="22"/>
      <c r="TRX68" s="22"/>
      <c r="TRY68" s="22"/>
      <c r="TRZ68" s="22"/>
      <c r="TSA68" s="22"/>
      <c r="TSB68" s="22"/>
      <c r="TSC68" s="22"/>
      <c r="TSD68" s="22"/>
      <c r="TSE68" s="22"/>
      <c r="TSF68" s="22"/>
      <c r="TSG68" s="22"/>
      <c r="TSH68" s="22"/>
      <c r="TSI68" s="22"/>
      <c r="TSJ68" s="22"/>
      <c r="TSK68" s="22"/>
      <c r="TSL68" s="22"/>
      <c r="TSM68" s="22"/>
      <c r="TSN68" s="22"/>
      <c r="TSO68" s="22"/>
      <c r="TSP68" s="22"/>
      <c r="TSQ68" s="22"/>
      <c r="TSR68" s="22"/>
      <c r="TSS68" s="22"/>
      <c r="TST68" s="22"/>
      <c r="TSU68" s="22"/>
      <c r="TSV68" s="22"/>
      <c r="TSW68" s="22"/>
      <c r="TSX68" s="22"/>
      <c r="TSY68" s="22"/>
      <c r="TSZ68" s="22"/>
      <c r="TTA68" s="22"/>
      <c r="TTB68" s="22"/>
      <c r="TTC68" s="22"/>
      <c r="TTD68" s="22"/>
      <c r="TTE68" s="22"/>
      <c r="TTF68" s="22"/>
      <c r="TTG68" s="22"/>
      <c r="TTH68" s="22"/>
      <c r="TTI68" s="22"/>
      <c r="TTJ68" s="22"/>
      <c r="TTK68" s="22"/>
      <c r="TTL68" s="22"/>
      <c r="TTM68" s="22"/>
      <c r="TTN68" s="22"/>
      <c r="TTO68" s="22"/>
      <c r="TTP68" s="22"/>
      <c r="TTQ68" s="22"/>
      <c r="TTR68" s="22"/>
      <c r="TTS68" s="22"/>
      <c r="TTT68" s="22"/>
      <c r="TTU68" s="22"/>
      <c r="TTV68" s="22"/>
      <c r="TTW68" s="22"/>
      <c r="TTX68" s="22"/>
      <c r="TTY68" s="22"/>
      <c r="TTZ68" s="22"/>
      <c r="TUA68" s="22"/>
      <c r="TUB68" s="22"/>
      <c r="TUC68" s="22"/>
      <c r="TUD68" s="22"/>
      <c r="TUE68" s="22"/>
      <c r="TUF68" s="22"/>
      <c r="TUG68" s="22"/>
      <c r="TUH68" s="22"/>
      <c r="TUI68" s="22"/>
      <c r="TUJ68" s="22"/>
      <c r="TUK68" s="22"/>
      <c r="TUL68" s="22"/>
      <c r="TUM68" s="22"/>
      <c r="TUN68" s="22"/>
      <c r="TUO68" s="22"/>
      <c r="TUP68" s="22"/>
      <c r="TUQ68" s="22"/>
      <c r="TUR68" s="22"/>
      <c r="TUS68" s="22"/>
      <c r="TUT68" s="22"/>
      <c r="TUU68" s="22"/>
      <c r="TUV68" s="22"/>
      <c r="TUW68" s="22"/>
      <c r="TUX68" s="22"/>
      <c r="TUY68" s="22"/>
      <c r="TUZ68" s="22"/>
      <c r="TVA68" s="22"/>
      <c r="TVB68" s="22"/>
      <c r="TVC68" s="22"/>
      <c r="TVD68" s="22"/>
      <c r="TVE68" s="22"/>
      <c r="TVF68" s="22"/>
      <c r="TVG68" s="22"/>
      <c r="TVH68" s="22"/>
      <c r="TVI68" s="22"/>
      <c r="TVJ68" s="22"/>
      <c r="TVK68" s="22"/>
      <c r="TVL68" s="22"/>
      <c r="TVM68" s="22"/>
      <c r="TVN68" s="22"/>
      <c r="TVO68" s="22"/>
      <c r="TVP68" s="22"/>
      <c r="TVQ68" s="22"/>
      <c r="TVR68" s="22"/>
      <c r="TVS68" s="22"/>
      <c r="TVT68" s="22"/>
      <c r="TVU68" s="22"/>
      <c r="TVV68" s="22"/>
      <c r="TVW68" s="22"/>
      <c r="TVX68" s="22"/>
      <c r="TVY68" s="22"/>
      <c r="TVZ68" s="22"/>
      <c r="TWA68" s="22"/>
      <c r="TWB68" s="22"/>
      <c r="TWC68" s="22"/>
      <c r="TWD68" s="22"/>
      <c r="TWE68" s="22"/>
      <c r="TWF68" s="22"/>
      <c r="TWG68" s="22"/>
      <c r="TWH68" s="22"/>
      <c r="TWI68" s="22"/>
      <c r="TWJ68" s="22"/>
      <c r="TWK68" s="22"/>
      <c r="TWL68" s="22"/>
      <c r="TWM68" s="22"/>
      <c r="TWN68" s="22"/>
      <c r="TWO68" s="22"/>
      <c r="TWP68" s="22"/>
      <c r="TWQ68" s="22"/>
      <c r="TWR68" s="22"/>
      <c r="TWS68" s="22"/>
      <c r="TWT68" s="22"/>
      <c r="TWU68" s="22"/>
      <c r="TWV68" s="22"/>
      <c r="TWW68" s="22"/>
      <c r="TWX68" s="22"/>
      <c r="TWY68" s="22"/>
      <c r="TWZ68" s="22"/>
      <c r="TXA68" s="22"/>
      <c r="TXB68" s="22"/>
      <c r="TXC68" s="22"/>
      <c r="TXD68" s="22"/>
      <c r="TXE68" s="22"/>
      <c r="TXF68" s="22"/>
      <c r="TXG68" s="22"/>
      <c r="TXH68" s="22"/>
      <c r="TXI68" s="22"/>
      <c r="TXJ68" s="22"/>
      <c r="TXK68" s="22"/>
      <c r="TXL68" s="22"/>
      <c r="TXM68" s="22"/>
      <c r="TXN68" s="22"/>
      <c r="TXO68" s="22"/>
      <c r="TXP68" s="22"/>
      <c r="TXQ68" s="22"/>
      <c r="TXR68" s="22"/>
      <c r="TXS68" s="22"/>
      <c r="TXT68" s="22"/>
      <c r="TXU68" s="22"/>
      <c r="TXV68" s="22"/>
      <c r="TXW68" s="22"/>
      <c r="TXX68" s="22"/>
      <c r="TXY68" s="22"/>
      <c r="TXZ68" s="22"/>
      <c r="TYA68" s="22"/>
      <c r="TYB68" s="22"/>
      <c r="TYC68" s="22"/>
      <c r="TYD68" s="22"/>
      <c r="TYE68" s="22"/>
      <c r="TYF68" s="22"/>
      <c r="TYG68" s="22"/>
      <c r="TYH68" s="22"/>
      <c r="TYI68" s="22"/>
      <c r="TYJ68" s="22"/>
      <c r="TYK68" s="22"/>
      <c r="TYL68" s="22"/>
      <c r="TYM68" s="22"/>
      <c r="TYN68" s="22"/>
      <c r="TYO68" s="22"/>
      <c r="TYP68" s="22"/>
      <c r="TYQ68" s="22"/>
      <c r="TYR68" s="22"/>
      <c r="TYS68" s="22"/>
      <c r="TYT68" s="22"/>
      <c r="TYU68" s="22"/>
      <c r="TYV68" s="22"/>
      <c r="TYW68" s="22"/>
      <c r="TYX68" s="22"/>
      <c r="TYY68" s="22"/>
      <c r="TYZ68" s="22"/>
      <c r="TZA68" s="22"/>
      <c r="TZB68" s="22"/>
      <c r="TZC68" s="22"/>
      <c r="TZD68" s="22"/>
      <c r="TZE68" s="22"/>
      <c r="TZF68" s="22"/>
      <c r="TZG68" s="22"/>
      <c r="TZH68" s="22"/>
      <c r="TZI68" s="22"/>
      <c r="TZJ68" s="22"/>
      <c r="TZK68" s="22"/>
      <c r="TZL68" s="22"/>
      <c r="TZM68" s="22"/>
      <c r="TZN68" s="22"/>
      <c r="TZO68" s="22"/>
      <c r="TZP68" s="22"/>
      <c r="TZQ68" s="22"/>
      <c r="TZR68" s="22"/>
      <c r="TZS68" s="22"/>
      <c r="TZT68" s="22"/>
      <c r="TZU68" s="22"/>
      <c r="TZV68" s="22"/>
      <c r="TZW68" s="22"/>
      <c r="TZX68" s="22"/>
      <c r="TZY68" s="22"/>
      <c r="TZZ68" s="22"/>
      <c r="UAA68" s="22"/>
      <c r="UAB68" s="22"/>
      <c r="UAC68" s="22"/>
      <c r="UAD68" s="22"/>
      <c r="UAE68" s="22"/>
      <c r="UAF68" s="22"/>
      <c r="UAG68" s="22"/>
      <c r="UAH68" s="22"/>
      <c r="UAI68" s="22"/>
      <c r="UAJ68" s="22"/>
      <c r="UAK68" s="22"/>
      <c r="UAL68" s="22"/>
      <c r="UAM68" s="22"/>
      <c r="UAN68" s="22"/>
      <c r="UAO68" s="22"/>
      <c r="UAP68" s="22"/>
      <c r="UAQ68" s="22"/>
      <c r="UAR68" s="22"/>
      <c r="UAS68" s="22"/>
      <c r="UAT68" s="22"/>
      <c r="UAU68" s="22"/>
      <c r="UAV68" s="22"/>
      <c r="UAW68" s="22"/>
      <c r="UAX68" s="22"/>
      <c r="UAY68" s="22"/>
      <c r="UAZ68" s="22"/>
      <c r="UBA68" s="22"/>
      <c r="UBB68" s="22"/>
      <c r="UBC68" s="22"/>
      <c r="UBD68" s="22"/>
      <c r="UBE68" s="22"/>
      <c r="UBF68" s="22"/>
      <c r="UBG68" s="22"/>
      <c r="UBH68" s="22"/>
      <c r="UBI68" s="22"/>
      <c r="UBJ68" s="22"/>
      <c r="UBK68" s="22"/>
      <c r="UBL68" s="22"/>
      <c r="UBM68" s="22"/>
      <c r="UBN68" s="22"/>
      <c r="UBO68" s="22"/>
      <c r="UBP68" s="22"/>
      <c r="UBQ68" s="22"/>
      <c r="UBR68" s="22"/>
      <c r="UBS68" s="22"/>
      <c r="UBT68" s="22"/>
      <c r="UBU68" s="22"/>
      <c r="UBV68" s="22"/>
      <c r="UBW68" s="22"/>
      <c r="UBX68" s="22"/>
      <c r="UBY68" s="22"/>
      <c r="UBZ68" s="22"/>
      <c r="UCA68" s="22"/>
      <c r="UCB68" s="22"/>
      <c r="UCC68" s="22"/>
      <c r="UCD68" s="22"/>
      <c r="UCE68" s="22"/>
      <c r="UCF68" s="22"/>
      <c r="UCG68" s="22"/>
      <c r="UCH68" s="22"/>
      <c r="UCI68" s="22"/>
      <c r="UCJ68" s="22"/>
      <c r="UCK68" s="22"/>
      <c r="UCL68" s="22"/>
      <c r="UCM68" s="22"/>
      <c r="UCN68" s="22"/>
      <c r="UCO68" s="22"/>
      <c r="UCP68" s="22"/>
      <c r="UCQ68" s="22"/>
      <c r="UCR68" s="22"/>
      <c r="UCS68" s="22"/>
      <c r="UCT68" s="22"/>
      <c r="UCU68" s="22"/>
      <c r="UCV68" s="22"/>
      <c r="UCW68" s="22"/>
      <c r="UCX68" s="22"/>
      <c r="UCY68" s="22"/>
      <c r="UCZ68" s="22"/>
      <c r="UDA68" s="22"/>
      <c r="UDB68" s="22"/>
      <c r="UDC68" s="22"/>
      <c r="UDD68" s="22"/>
      <c r="UDE68" s="22"/>
      <c r="UDF68" s="22"/>
      <c r="UDG68" s="22"/>
      <c r="UDH68" s="22"/>
      <c r="UDI68" s="22"/>
      <c r="UDJ68" s="22"/>
      <c r="UDK68" s="22"/>
      <c r="UDL68" s="22"/>
      <c r="UDM68" s="22"/>
      <c r="UDN68" s="22"/>
      <c r="UDO68" s="22"/>
      <c r="UDP68" s="22"/>
      <c r="UDQ68" s="22"/>
      <c r="UDR68" s="22"/>
      <c r="UDS68" s="22"/>
      <c r="UDT68" s="22"/>
      <c r="UDU68" s="22"/>
      <c r="UDV68" s="22"/>
      <c r="UDW68" s="22"/>
      <c r="UDX68" s="22"/>
      <c r="UDY68" s="22"/>
      <c r="UDZ68" s="22"/>
      <c r="UEA68" s="22"/>
      <c r="UEB68" s="22"/>
      <c r="UEC68" s="22"/>
      <c r="UED68" s="22"/>
      <c r="UEE68" s="22"/>
      <c r="UEF68" s="22"/>
      <c r="UEG68" s="22"/>
      <c r="UEH68" s="22"/>
      <c r="UEI68" s="22"/>
      <c r="UEJ68" s="22"/>
      <c r="UEK68" s="22"/>
      <c r="UEL68" s="22"/>
      <c r="UEM68" s="22"/>
      <c r="UEN68" s="22"/>
      <c r="UEO68" s="22"/>
      <c r="UEP68" s="22"/>
      <c r="UEQ68" s="22"/>
      <c r="UER68" s="22"/>
      <c r="UES68" s="22"/>
      <c r="UET68" s="22"/>
      <c r="UEU68" s="22"/>
      <c r="UEV68" s="22"/>
      <c r="UEW68" s="22"/>
      <c r="UEX68" s="22"/>
      <c r="UEY68" s="22"/>
      <c r="UEZ68" s="22"/>
      <c r="UFA68" s="22"/>
      <c r="UFB68" s="22"/>
      <c r="UFC68" s="22"/>
      <c r="UFD68" s="22"/>
      <c r="UFE68" s="22"/>
      <c r="UFF68" s="22"/>
      <c r="UFG68" s="22"/>
      <c r="UFH68" s="22"/>
      <c r="UFI68" s="22"/>
      <c r="UFJ68" s="22"/>
      <c r="UFK68" s="22"/>
      <c r="UFL68" s="22"/>
      <c r="UFM68" s="22"/>
      <c r="UFN68" s="22"/>
      <c r="UFO68" s="22"/>
      <c r="UFP68" s="22"/>
      <c r="UFQ68" s="22"/>
      <c r="UFR68" s="22"/>
      <c r="UFS68" s="22"/>
      <c r="UFT68" s="22"/>
      <c r="UFU68" s="22"/>
      <c r="UFV68" s="22"/>
      <c r="UFW68" s="22"/>
      <c r="UFX68" s="22"/>
      <c r="UFY68" s="22"/>
      <c r="UFZ68" s="22"/>
      <c r="UGA68" s="22"/>
      <c r="UGB68" s="22"/>
      <c r="UGC68" s="22"/>
      <c r="UGD68" s="22"/>
      <c r="UGE68" s="22"/>
      <c r="UGF68" s="22"/>
      <c r="UGG68" s="22"/>
      <c r="UGH68" s="22"/>
      <c r="UGI68" s="22"/>
      <c r="UGJ68" s="22"/>
      <c r="UGK68" s="22"/>
      <c r="UGL68" s="22"/>
      <c r="UGM68" s="22"/>
      <c r="UGN68" s="22"/>
      <c r="UGO68" s="22"/>
      <c r="UGP68" s="22"/>
      <c r="UGQ68" s="22"/>
      <c r="UGR68" s="22"/>
      <c r="UGS68" s="22"/>
      <c r="UGT68" s="22"/>
      <c r="UGU68" s="22"/>
      <c r="UGV68" s="22"/>
      <c r="UGW68" s="22"/>
      <c r="UGX68" s="22"/>
      <c r="UGY68" s="22"/>
      <c r="UGZ68" s="22"/>
      <c r="UHA68" s="22"/>
      <c r="UHB68" s="22"/>
      <c r="UHC68" s="22"/>
      <c r="UHD68" s="22"/>
      <c r="UHE68" s="22"/>
      <c r="UHF68" s="22"/>
      <c r="UHG68" s="22"/>
      <c r="UHH68" s="22"/>
      <c r="UHI68" s="22"/>
      <c r="UHJ68" s="22"/>
      <c r="UHK68" s="22"/>
      <c r="UHL68" s="22"/>
      <c r="UHM68" s="22"/>
      <c r="UHN68" s="22"/>
      <c r="UHO68" s="22"/>
      <c r="UHP68" s="22"/>
      <c r="UHQ68" s="22"/>
      <c r="UHR68" s="22"/>
      <c r="UHS68" s="22"/>
      <c r="UHT68" s="22"/>
      <c r="UHU68" s="22"/>
      <c r="UHV68" s="22"/>
      <c r="UHW68" s="22"/>
      <c r="UHX68" s="22"/>
      <c r="UHY68" s="22"/>
      <c r="UHZ68" s="22"/>
      <c r="UIA68" s="22"/>
      <c r="UIB68" s="22"/>
      <c r="UIC68" s="22"/>
      <c r="UID68" s="22"/>
      <c r="UIE68" s="22"/>
      <c r="UIF68" s="22"/>
      <c r="UIG68" s="22"/>
      <c r="UIH68" s="22"/>
      <c r="UII68" s="22"/>
      <c r="UIJ68" s="22"/>
      <c r="UIK68" s="22"/>
      <c r="UIL68" s="22"/>
      <c r="UIM68" s="22"/>
      <c r="UIN68" s="22"/>
      <c r="UIO68" s="22"/>
      <c r="UIP68" s="22"/>
      <c r="UIQ68" s="22"/>
      <c r="UIR68" s="22"/>
      <c r="UIS68" s="22"/>
      <c r="UIT68" s="22"/>
      <c r="UIU68" s="22"/>
      <c r="UIV68" s="22"/>
      <c r="UIW68" s="22"/>
      <c r="UIX68" s="22"/>
      <c r="UIY68" s="22"/>
      <c r="UIZ68" s="22"/>
      <c r="UJA68" s="22"/>
      <c r="UJB68" s="22"/>
      <c r="UJC68" s="22"/>
      <c r="UJD68" s="22"/>
      <c r="UJE68" s="22"/>
      <c r="UJF68" s="22"/>
      <c r="UJG68" s="22"/>
      <c r="UJH68" s="22"/>
      <c r="UJI68" s="22"/>
      <c r="UJJ68" s="22"/>
      <c r="UJK68" s="22"/>
      <c r="UJL68" s="22"/>
      <c r="UJM68" s="22"/>
      <c r="UJN68" s="22"/>
      <c r="UJO68" s="22"/>
      <c r="UJP68" s="22"/>
      <c r="UJQ68" s="22"/>
      <c r="UJR68" s="22"/>
      <c r="UJS68" s="22"/>
      <c r="UJT68" s="22"/>
      <c r="UJU68" s="22"/>
      <c r="UJV68" s="22"/>
      <c r="UJW68" s="22"/>
      <c r="UJX68" s="22"/>
      <c r="UJY68" s="22"/>
      <c r="UJZ68" s="22"/>
      <c r="UKA68" s="22"/>
      <c r="UKB68" s="22"/>
      <c r="UKC68" s="22"/>
      <c r="UKD68" s="22"/>
      <c r="UKE68" s="22"/>
      <c r="UKF68" s="22"/>
      <c r="UKG68" s="22"/>
      <c r="UKH68" s="22"/>
      <c r="UKI68" s="22"/>
      <c r="UKJ68" s="22"/>
      <c r="UKK68" s="22"/>
      <c r="UKL68" s="22"/>
      <c r="UKM68" s="22"/>
      <c r="UKN68" s="22"/>
      <c r="UKO68" s="22"/>
      <c r="UKP68" s="22"/>
      <c r="UKQ68" s="22"/>
      <c r="UKR68" s="22"/>
      <c r="UKS68" s="22"/>
      <c r="UKT68" s="22"/>
      <c r="UKU68" s="22"/>
      <c r="UKV68" s="22"/>
      <c r="UKW68" s="22"/>
      <c r="UKX68" s="22"/>
      <c r="UKY68" s="22"/>
      <c r="UKZ68" s="22"/>
      <c r="ULA68" s="22"/>
      <c r="ULB68" s="22"/>
      <c r="ULC68" s="22"/>
      <c r="ULD68" s="22"/>
      <c r="ULE68" s="22"/>
      <c r="ULF68" s="22"/>
      <c r="ULG68" s="22"/>
      <c r="ULH68" s="22"/>
      <c r="ULI68" s="22"/>
      <c r="ULJ68" s="22"/>
      <c r="ULK68" s="22"/>
      <c r="ULL68" s="22"/>
      <c r="ULM68" s="22"/>
      <c r="ULN68" s="22"/>
      <c r="ULO68" s="22"/>
      <c r="ULP68" s="22"/>
      <c r="ULQ68" s="22"/>
      <c r="ULR68" s="22"/>
      <c r="ULS68" s="22"/>
      <c r="ULT68" s="22"/>
      <c r="ULU68" s="22"/>
      <c r="ULV68" s="22"/>
      <c r="ULW68" s="22"/>
      <c r="ULX68" s="22"/>
      <c r="ULY68" s="22"/>
      <c r="ULZ68" s="22"/>
      <c r="UMA68" s="22"/>
      <c r="UMB68" s="22"/>
      <c r="UMC68" s="22"/>
      <c r="UMD68" s="22"/>
      <c r="UME68" s="22"/>
      <c r="UMF68" s="22"/>
      <c r="UMG68" s="22"/>
      <c r="UMH68" s="22"/>
      <c r="UMI68" s="22"/>
      <c r="UMJ68" s="22"/>
      <c r="UMK68" s="22"/>
      <c r="UML68" s="22"/>
      <c r="UMM68" s="22"/>
      <c r="UMN68" s="22"/>
      <c r="UMO68" s="22"/>
      <c r="UMP68" s="22"/>
      <c r="UMQ68" s="22"/>
      <c r="UMR68" s="22"/>
      <c r="UMS68" s="22"/>
      <c r="UMT68" s="22"/>
      <c r="UMU68" s="22"/>
      <c r="UMV68" s="22"/>
      <c r="UMW68" s="22"/>
      <c r="UMX68" s="22"/>
      <c r="UMY68" s="22"/>
      <c r="UMZ68" s="22"/>
      <c r="UNA68" s="22"/>
      <c r="UNB68" s="22"/>
      <c r="UNC68" s="22"/>
      <c r="UND68" s="22"/>
      <c r="UNE68" s="22"/>
      <c r="UNF68" s="22"/>
      <c r="UNG68" s="22"/>
      <c r="UNH68" s="22"/>
      <c r="UNI68" s="22"/>
      <c r="UNJ68" s="22"/>
      <c r="UNK68" s="22"/>
      <c r="UNL68" s="22"/>
      <c r="UNM68" s="22"/>
      <c r="UNN68" s="22"/>
      <c r="UNO68" s="22"/>
      <c r="UNP68" s="22"/>
      <c r="UNQ68" s="22"/>
      <c r="UNR68" s="22"/>
      <c r="UNS68" s="22"/>
      <c r="UNT68" s="22"/>
      <c r="UNU68" s="22"/>
      <c r="UNV68" s="22"/>
      <c r="UNW68" s="22"/>
      <c r="UNX68" s="22"/>
      <c r="UNY68" s="22"/>
      <c r="UNZ68" s="22"/>
      <c r="UOA68" s="22"/>
      <c r="UOB68" s="22"/>
      <c r="UOC68" s="22"/>
      <c r="UOD68" s="22"/>
      <c r="UOE68" s="22"/>
      <c r="UOF68" s="22"/>
      <c r="UOG68" s="22"/>
      <c r="UOH68" s="22"/>
      <c r="UOI68" s="22"/>
      <c r="UOJ68" s="22"/>
      <c r="UOK68" s="22"/>
      <c r="UOL68" s="22"/>
      <c r="UOM68" s="22"/>
      <c r="UON68" s="22"/>
      <c r="UOO68" s="22"/>
      <c r="UOP68" s="22"/>
      <c r="UOQ68" s="22"/>
      <c r="UOR68" s="22"/>
      <c r="UOS68" s="22"/>
      <c r="UOT68" s="22"/>
      <c r="UOU68" s="22"/>
      <c r="UOV68" s="22"/>
      <c r="UOW68" s="22"/>
      <c r="UOX68" s="22"/>
      <c r="UOY68" s="22"/>
      <c r="UOZ68" s="22"/>
      <c r="UPA68" s="22"/>
      <c r="UPB68" s="22"/>
      <c r="UPC68" s="22"/>
      <c r="UPD68" s="22"/>
      <c r="UPE68" s="22"/>
      <c r="UPF68" s="22"/>
      <c r="UPG68" s="22"/>
      <c r="UPH68" s="22"/>
      <c r="UPI68" s="22"/>
      <c r="UPJ68" s="22"/>
      <c r="UPK68" s="22"/>
      <c r="UPL68" s="22"/>
      <c r="UPM68" s="22"/>
      <c r="UPN68" s="22"/>
      <c r="UPO68" s="22"/>
      <c r="UPP68" s="22"/>
      <c r="UPQ68" s="22"/>
      <c r="UPR68" s="22"/>
      <c r="UPS68" s="22"/>
      <c r="UPT68" s="22"/>
      <c r="UPU68" s="22"/>
      <c r="UPV68" s="22"/>
      <c r="UPW68" s="22"/>
      <c r="UPX68" s="22"/>
      <c r="UPY68" s="22"/>
      <c r="UPZ68" s="22"/>
      <c r="UQA68" s="22"/>
      <c r="UQB68" s="22"/>
      <c r="UQC68" s="22"/>
      <c r="UQD68" s="22"/>
      <c r="UQE68" s="22"/>
      <c r="UQF68" s="22"/>
      <c r="UQG68" s="22"/>
      <c r="UQH68" s="22"/>
      <c r="UQI68" s="22"/>
      <c r="UQJ68" s="22"/>
      <c r="UQK68" s="22"/>
      <c r="UQL68" s="22"/>
      <c r="UQM68" s="22"/>
      <c r="UQN68" s="22"/>
      <c r="UQO68" s="22"/>
      <c r="UQP68" s="22"/>
      <c r="UQQ68" s="22"/>
      <c r="UQR68" s="22"/>
      <c r="UQS68" s="22"/>
      <c r="UQT68" s="22"/>
      <c r="UQU68" s="22"/>
      <c r="UQV68" s="22"/>
      <c r="UQW68" s="22"/>
      <c r="UQX68" s="22"/>
      <c r="UQY68" s="22"/>
      <c r="UQZ68" s="22"/>
      <c r="URA68" s="22"/>
      <c r="URB68" s="22"/>
      <c r="URC68" s="22"/>
      <c r="URD68" s="22"/>
      <c r="URE68" s="22"/>
      <c r="URF68" s="22"/>
      <c r="URG68" s="22"/>
      <c r="URH68" s="22"/>
      <c r="URI68" s="22"/>
      <c r="URJ68" s="22"/>
      <c r="URK68" s="22"/>
      <c r="URL68" s="22"/>
      <c r="URM68" s="22"/>
      <c r="URN68" s="22"/>
      <c r="URO68" s="22"/>
      <c r="URP68" s="22"/>
      <c r="URQ68" s="22"/>
      <c r="URR68" s="22"/>
      <c r="URS68" s="22"/>
      <c r="URT68" s="22"/>
      <c r="URU68" s="22"/>
      <c r="URV68" s="22"/>
      <c r="URW68" s="22"/>
      <c r="URX68" s="22"/>
      <c r="URY68" s="22"/>
      <c r="URZ68" s="22"/>
      <c r="USA68" s="22"/>
      <c r="USB68" s="22"/>
      <c r="USC68" s="22"/>
      <c r="USD68" s="22"/>
      <c r="USE68" s="22"/>
      <c r="USF68" s="22"/>
      <c r="USG68" s="22"/>
      <c r="USH68" s="22"/>
      <c r="USI68" s="22"/>
      <c r="USJ68" s="22"/>
      <c r="USK68" s="22"/>
      <c r="USL68" s="22"/>
      <c r="USM68" s="22"/>
      <c r="USN68" s="22"/>
      <c r="USO68" s="22"/>
      <c r="USP68" s="22"/>
      <c r="USQ68" s="22"/>
      <c r="USR68" s="22"/>
      <c r="USS68" s="22"/>
      <c r="UST68" s="22"/>
      <c r="USU68" s="22"/>
      <c r="USV68" s="22"/>
      <c r="USW68" s="22"/>
      <c r="USX68" s="22"/>
      <c r="USY68" s="22"/>
      <c r="USZ68" s="22"/>
      <c r="UTA68" s="22"/>
      <c r="UTB68" s="22"/>
      <c r="UTC68" s="22"/>
      <c r="UTD68" s="22"/>
      <c r="UTE68" s="22"/>
      <c r="UTF68" s="22"/>
      <c r="UTG68" s="22"/>
      <c r="UTH68" s="22"/>
      <c r="UTI68" s="22"/>
      <c r="UTJ68" s="22"/>
      <c r="UTK68" s="22"/>
      <c r="UTL68" s="22"/>
      <c r="UTM68" s="22"/>
      <c r="UTN68" s="22"/>
      <c r="UTO68" s="22"/>
      <c r="UTP68" s="22"/>
      <c r="UTQ68" s="22"/>
      <c r="UTR68" s="22"/>
      <c r="UTS68" s="22"/>
      <c r="UTT68" s="22"/>
      <c r="UTU68" s="22"/>
      <c r="UTV68" s="22"/>
      <c r="UTW68" s="22"/>
      <c r="UTX68" s="22"/>
      <c r="UTY68" s="22"/>
      <c r="UTZ68" s="22"/>
      <c r="UUA68" s="22"/>
      <c r="UUB68" s="22"/>
      <c r="UUC68" s="22"/>
      <c r="UUD68" s="22"/>
      <c r="UUE68" s="22"/>
      <c r="UUF68" s="22"/>
      <c r="UUG68" s="22"/>
      <c r="UUH68" s="22"/>
      <c r="UUI68" s="22"/>
      <c r="UUJ68" s="22"/>
      <c r="UUK68" s="22"/>
      <c r="UUL68" s="22"/>
      <c r="UUM68" s="22"/>
      <c r="UUN68" s="22"/>
      <c r="UUO68" s="22"/>
      <c r="UUP68" s="22"/>
      <c r="UUQ68" s="22"/>
      <c r="UUR68" s="22"/>
      <c r="UUS68" s="22"/>
      <c r="UUT68" s="22"/>
      <c r="UUU68" s="22"/>
      <c r="UUV68" s="22"/>
      <c r="UUW68" s="22"/>
      <c r="UUX68" s="22"/>
      <c r="UUY68" s="22"/>
      <c r="UUZ68" s="22"/>
      <c r="UVA68" s="22"/>
      <c r="UVB68" s="22"/>
      <c r="UVC68" s="22"/>
      <c r="UVD68" s="22"/>
      <c r="UVE68" s="22"/>
      <c r="UVF68" s="22"/>
      <c r="UVG68" s="22"/>
      <c r="UVH68" s="22"/>
      <c r="UVI68" s="22"/>
      <c r="UVJ68" s="22"/>
      <c r="UVK68" s="22"/>
      <c r="UVL68" s="22"/>
      <c r="UVM68" s="22"/>
      <c r="UVN68" s="22"/>
      <c r="UVO68" s="22"/>
      <c r="UVP68" s="22"/>
      <c r="UVQ68" s="22"/>
      <c r="UVR68" s="22"/>
      <c r="UVS68" s="22"/>
      <c r="UVT68" s="22"/>
      <c r="UVU68" s="22"/>
      <c r="UVV68" s="22"/>
      <c r="UVW68" s="22"/>
      <c r="UVX68" s="22"/>
      <c r="UVY68" s="22"/>
      <c r="UVZ68" s="22"/>
      <c r="UWA68" s="22"/>
      <c r="UWB68" s="22"/>
      <c r="UWC68" s="22"/>
      <c r="UWD68" s="22"/>
      <c r="UWE68" s="22"/>
      <c r="UWF68" s="22"/>
      <c r="UWG68" s="22"/>
      <c r="UWH68" s="22"/>
      <c r="UWI68" s="22"/>
      <c r="UWJ68" s="22"/>
      <c r="UWK68" s="22"/>
      <c r="UWL68" s="22"/>
      <c r="UWM68" s="22"/>
      <c r="UWN68" s="22"/>
      <c r="UWO68" s="22"/>
      <c r="UWP68" s="22"/>
      <c r="UWQ68" s="22"/>
      <c r="UWR68" s="22"/>
      <c r="UWS68" s="22"/>
      <c r="UWT68" s="22"/>
      <c r="UWU68" s="22"/>
      <c r="UWV68" s="22"/>
      <c r="UWW68" s="22"/>
      <c r="UWX68" s="22"/>
      <c r="UWY68" s="22"/>
      <c r="UWZ68" s="22"/>
      <c r="UXA68" s="22"/>
      <c r="UXB68" s="22"/>
      <c r="UXC68" s="22"/>
      <c r="UXD68" s="22"/>
      <c r="UXE68" s="22"/>
      <c r="UXF68" s="22"/>
      <c r="UXG68" s="22"/>
      <c r="UXH68" s="22"/>
      <c r="UXI68" s="22"/>
      <c r="UXJ68" s="22"/>
      <c r="UXK68" s="22"/>
      <c r="UXL68" s="22"/>
      <c r="UXM68" s="22"/>
      <c r="UXN68" s="22"/>
      <c r="UXO68" s="22"/>
      <c r="UXP68" s="22"/>
      <c r="UXQ68" s="22"/>
      <c r="UXR68" s="22"/>
      <c r="UXS68" s="22"/>
      <c r="UXT68" s="22"/>
      <c r="UXU68" s="22"/>
      <c r="UXV68" s="22"/>
      <c r="UXW68" s="22"/>
      <c r="UXX68" s="22"/>
      <c r="UXY68" s="22"/>
      <c r="UXZ68" s="22"/>
      <c r="UYA68" s="22"/>
      <c r="UYB68" s="22"/>
      <c r="UYC68" s="22"/>
      <c r="UYD68" s="22"/>
      <c r="UYE68" s="22"/>
      <c r="UYF68" s="22"/>
      <c r="UYG68" s="22"/>
      <c r="UYH68" s="22"/>
      <c r="UYI68" s="22"/>
      <c r="UYJ68" s="22"/>
      <c r="UYK68" s="22"/>
      <c r="UYL68" s="22"/>
      <c r="UYM68" s="22"/>
      <c r="UYN68" s="22"/>
      <c r="UYO68" s="22"/>
      <c r="UYP68" s="22"/>
      <c r="UYQ68" s="22"/>
      <c r="UYR68" s="22"/>
      <c r="UYS68" s="22"/>
      <c r="UYT68" s="22"/>
      <c r="UYU68" s="22"/>
      <c r="UYV68" s="22"/>
      <c r="UYW68" s="22"/>
      <c r="UYX68" s="22"/>
      <c r="UYY68" s="22"/>
      <c r="UYZ68" s="22"/>
      <c r="UZA68" s="22"/>
      <c r="UZB68" s="22"/>
      <c r="UZC68" s="22"/>
      <c r="UZD68" s="22"/>
      <c r="UZE68" s="22"/>
      <c r="UZF68" s="22"/>
      <c r="UZG68" s="22"/>
      <c r="UZH68" s="22"/>
      <c r="UZI68" s="22"/>
      <c r="UZJ68" s="22"/>
      <c r="UZK68" s="22"/>
      <c r="UZL68" s="22"/>
      <c r="UZM68" s="22"/>
      <c r="UZN68" s="22"/>
      <c r="UZO68" s="22"/>
      <c r="UZP68" s="22"/>
      <c r="UZQ68" s="22"/>
      <c r="UZR68" s="22"/>
      <c r="UZS68" s="22"/>
      <c r="UZT68" s="22"/>
      <c r="UZU68" s="22"/>
      <c r="UZV68" s="22"/>
      <c r="UZW68" s="22"/>
      <c r="UZX68" s="22"/>
      <c r="UZY68" s="22"/>
      <c r="UZZ68" s="22"/>
      <c r="VAA68" s="22"/>
      <c r="VAB68" s="22"/>
      <c r="VAC68" s="22"/>
      <c r="VAD68" s="22"/>
      <c r="VAE68" s="22"/>
      <c r="VAF68" s="22"/>
      <c r="VAG68" s="22"/>
      <c r="VAH68" s="22"/>
      <c r="VAI68" s="22"/>
      <c r="VAJ68" s="22"/>
      <c r="VAK68" s="22"/>
      <c r="VAL68" s="22"/>
      <c r="VAM68" s="22"/>
      <c r="VAN68" s="22"/>
      <c r="VAO68" s="22"/>
      <c r="VAP68" s="22"/>
      <c r="VAQ68" s="22"/>
      <c r="VAR68" s="22"/>
      <c r="VAS68" s="22"/>
      <c r="VAT68" s="22"/>
      <c r="VAU68" s="22"/>
      <c r="VAV68" s="22"/>
      <c r="VAW68" s="22"/>
      <c r="VAX68" s="22"/>
      <c r="VAY68" s="22"/>
      <c r="VAZ68" s="22"/>
      <c r="VBA68" s="22"/>
      <c r="VBB68" s="22"/>
      <c r="VBC68" s="22"/>
      <c r="VBD68" s="22"/>
      <c r="VBE68" s="22"/>
      <c r="VBF68" s="22"/>
      <c r="VBG68" s="22"/>
      <c r="VBH68" s="22"/>
      <c r="VBI68" s="22"/>
      <c r="VBJ68" s="22"/>
      <c r="VBK68" s="22"/>
      <c r="VBL68" s="22"/>
      <c r="VBM68" s="22"/>
      <c r="VBN68" s="22"/>
      <c r="VBO68" s="22"/>
      <c r="VBP68" s="22"/>
      <c r="VBQ68" s="22"/>
      <c r="VBR68" s="22"/>
      <c r="VBS68" s="22"/>
      <c r="VBT68" s="22"/>
      <c r="VBU68" s="22"/>
      <c r="VBV68" s="22"/>
      <c r="VBW68" s="22"/>
      <c r="VBX68" s="22"/>
      <c r="VBY68" s="22"/>
      <c r="VBZ68" s="22"/>
      <c r="VCA68" s="22"/>
      <c r="VCB68" s="22"/>
      <c r="VCC68" s="22"/>
      <c r="VCD68" s="22"/>
      <c r="VCE68" s="22"/>
      <c r="VCF68" s="22"/>
      <c r="VCG68" s="22"/>
      <c r="VCH68" s="22"/>
      <c r="VCI68" s="22"/>
      <c r="VCJ68" s="22"/>
      <c r="VCK68" s="22"/>
      <c r="VCL68" s="22"/>
      <c r="VCM68" s="22"/>
      <c r="VCN68" s="22"/>
      <c r="VCO68" s="22"/>
      <c r="VCP68" s="22"/>
      <c r="VCQ68" s="22"/>
      <c r="VCR68" s="22"/>
      <c r="VCS68" s="22"/>
      <c r="VCT68" s="22"/>
      <c r="VCU68" s="22"/>
      <c r="VCV68" s="22"/>
      <c r="VCW68" s="22"/>
      <c r="VCX68" s="22"/>
      <c r="VCY68" s="22"/>
      <c r="VCZ68" s="22"/>
      <c r="VDA68" s="22"/>
      <c r="VDB68" s="22"/>
      <c r="VDC68" s="22"/>
      <c r="VDD68" s="22"/>
      <c r="VDE68" s="22"/>
      <c r="VDF68" s="22"/>
      <c r="VDG68" s="22"/>
      <c r="VDH68" s="22"/>
      <c r="VDI68" s="22"/>
      <c r="VDJ68" s="22"/>
      <c r="VDK68" s="22"/>
      <c r="VDL68" s="22"/>
      <c r="VDM68" s="22"/>
      <c r="VDN68" s="22"/>
      <c r="VDO68" s="22"/>
      <c r="VDP68" s="22"/>
      <c r="VDQ68" s="22"/>
      <c r="VDR68" s="22"/>
      <c r="VDS68" s="22"/>
      <c r="VDT68" s="22"/>
      <c r="VDU68" s="22"/>
      <c r="VDV68" s="22"/>
      <c r="VDW68" s="22"/>
      <c r="VDX68" s="22"/>
      <c r="VDY68" s="22"/>
      <c r="VDZ68" s="22"/>
      <c r="VEA68" s="22"/>
      <c r="VEB68" s="22"/>
      <c r="VEC68" s="22"/>
      <c r="VED68" s="22"/>
      <c r="VEE68" s="22"/>
      <c r="VEF68" s="22"/>
      <c r="VEG68" s="22"/>
      <c r="VEH68" s="22"/>
      <c r="VEI68" s="22"/>
      <c r="VEJ68" s="22"/>
      <c r="VEK68" s="22"/>
      <c r="VEL68" s="22"/>
      <c r="VEM68" s="22"/>
      <c r="VEN68" s="22"/>
      <c r="VEO68" s="22"/>
      <c r="VEP68" s="22"/>
      <c r="VEQ68" s="22"/>
      <c r="VER68" s="22"/>
      <c r="VES68" s="22"/>
      <c r="VET68" s="22"/>
      <c r="VEU68" s="22"/>
      <c r="VEV68" s="22"/>
      <c r="VEW68" s="22"/>
      <c r="VEX68" s="22"/>
      <c r="VEY68" s="22"/>
      <c r="VEZ68" s="22"/>
      <c r="VFA68" s="22"/>
      <c r="VFB68" s="22"/>
      <c r="VFC68" s="22"/>
      <c r="VFD68" s="22"/>
      <c r="VFE68" s="22"/>
      <c r="VFF68" s="22"/>
      <c r="VFG68" s="22"/>
      <c r="VFH68" s="22"/>
      <c r="VFI68" s="22"/>
      <c r="VFJ68" s="22"/>
      <c r="VFK68" s="22"/>
      <c r="VFL68" s="22"/>
      <c r="VFM68" s="22"/>
      <c r="VFN68" s="22"/>
      <c r="VFO68" s="22"/>
      <c r="VFP68" s="22"/>
      <c r="VFQ68" s="22"/>
      <c r="VFR68" s="22"/>
      <c r="VFS68" s="22"/>
      <c r="VFT68" s="22"/>
      <c r="VFU68" s="22"/>
      <c r="VFV68" s="22"/>
      <c r="VFW68" s="22"/>
      <c r="VFX68" s="22"/>
      <c r="VFY68" s="22"/>
      <c r="VFZ68" s="22"/>
      <c r="VGA68" s="22"/>
      <c r="VGB68" s="22"/>
      <c r="VGC68" s="22"/>
      <c r="VGD68" s="22"/>
      <c r="VGE68" s="22"/>
      <c r="VGF68" s="22"/>
      <c r="VGG68" s="22"/>
      <c r="VGH68" s="22"/>
      <c r="VGI68" s="22"/>
      <c r="VGJ68" s="22"/>
      <c r="VGK68" s="22"/>
      <c r="VGL68" s="22"/>
      <c r="VGM68" s="22"/>
      <c r="VGN68" s="22"/>
      <c r="VGO68" s="22"/>
      <c r="VGP68" s="22"/>
      <c r="VGQ68" s="22"/>
      <c r="VGR68" s="22"/>
      <c r="VGS68" s="22"/>
      <c r="VGT68" s="22"/>
      <c r="VGU68" s="22"/>
      <c r="VGV68" s="22"/>
      <c r="VGW68" s="22"/>
      <c r="VGX68" s="22"/>
      <c r="VGY68" s="22"/>
      <c r="VGZ68" s="22"/>
      <c r="VHA68" s="22"/>
      <c r="VHB68" s="22"/>
      <c r="VHC68" s="22"/>
      <c r="VHD68" s="22"/>
      <c r="VHE68" s="22"/>
      <c r="VHF68" s="22"/>
      <c r="VHG68" s="22"/>
      <c r="VHH68" s="22"/>
      <c r="VHI68" s="22"/>
      <c r="VHJ68" s="22"/>
      <c r="VHK68" s="22"/>
      <c r="VHL68" s="22"/>
      <c r="VHM68" s="22"/>
      <c r="VHN68" s="22"/>
      <c r="VHO68" s="22"/>
      <c r="VHP68" s="22"/>
      <c r="VHQ68" s="22"/>
      <c r="VHR68" s="22"/>
      <c r="VHS68" s="22"/>
      <c r="VHT68" s="22"/>
      <c r="VHU68" s="22"/>
      <c r="VHV68" s="22"/>
      <c r="VHW68" s="22"/>
      <c r="VHX68" s="22"/>
      <c r="VHY68" s="22"/>
      <c r="VHZ68" s="22"/>
      <c r="VIA68" s="22"/>
      <c r="VIB68" s="22"/>
      <c r="VIC68" s="22"/>
      <c r="VID68" s="22"/>
      <c r="VIE68" s="22"/>
      <c r="VIF68" s="22"/>
      <c r="VIG68" s="22"/>
      <c r="VIH68" s="22"/>
      <c r="VII68" s="22"/>
      <c r="VIJ68" s="22"/>
      <c r="VIK68" s="22"/>
      <c r="VIL68" s="22"/>
      <c r="VIM68" s="22"/>
      <c r="VIN68" s="22"/>
      <c r="VIO68" s="22"/>
      <c r="VIP68" s="22"/>
      <c r="VIQ68" s="22"/>
      <c r="VIR68" s="22"/>
      <c r="VIS68" s="22"/>
      <c r="VIT68" s="22"/>
      <c r="VIU68" s="22"/>
      <c r="VIV68" s="22"/>
      <c r="VIW68" s="22"/>
      <c r="VIX68" s="22"/>
      <c r="VIY68" s="22"/>
      <c r="VIZ68" s="22"/>
      <c r="VJA68" s="22"/>
      <c r="VJB68" s="22"/>
      <c r="VJC68" s="22"/>
      <c r="VJD68" s="22"/>
      <c r="VJE68" s="22"/>
      <c r="VJF68" s="22"/>
      <c r="VJG68" s="22"/>
      <c r="VJH68" s="22"/>
      <c r="VJI68" s="22"/>
      <c r="VJJ68" s="22"/>
      <c r="VJK68" s="22"/>
      <c r="VJL68" s="22"/>
      <c r="VJM68" s="22"/>
      <c r="VJN68" s="22"/>
      <c r="VJO68" s="22"/>
      <c r="VJP68" s="22"/>
      <c r="VJQ68" s="22"/>
      <c r="VJR68" s="22"/>
      <c r="VJS68" s="22"/>
      <c r="VJT68" s="22"/>
      <c r="VJU68" s="22"/>
      <c r="VJV68" s="22"/>
      <c r="VJW68" s="22"/>
      <c r="VJX68" s="22"/>
      <c r="VJY68" s="22"/>
      <c r="VJZ68" s="22"/>
      <c r="VKA68" s="22"/>
      <c r="VKB68" s="22"/>
      <c r="VKC68" s="22"/>
      <c r="VKD68" s="22"/>
      <c r="VKE68" s="22"/>
      <c r="VKF68" s="22"/>
      <c r="VKG68" s="22"/>
      <c r="VKH68" s="22"/>
      <c r="VKI68" s="22"/>
      <c r="VKJ68" s="22"/>
      <c r="VKK68" s="22"/>
      <c r="VKL68" s="22"/>
      <c r="VKM68" s="22"/>
      <c r="VKN68" s="22"/>
      <c r="VKO68" s="22"/>
      <c r="VKP68" s="22"/>
      <c r="VKQ68" s="22"/>
      <c r="VKR68" s="22"/>
      <c r="VKS68" s="22"/>
      <c r="VKT68" s="22"/>
      <c r="VKU68" s="22"/>
      <c r="VKV68" s="22"/>
      <c r="VKW68" s="22"/>
      <c r="VKX68" s="22"/>
      <c r="VKY68" s="22"/>
      <c r="VKZ68" s="22"/>
      <c r="VLA68" s="22"/>
      <c r="VLB68" s="22"/>
      <c r="VLC68" s="22"/>
      <c r="VLD68" s="22"/>
      <c r="VLE68" s="22"/>
      <c r="VLF68" s="22"/>
      <c r="VLG68" s="22"/>
      <c r="VLH68" s="22"/>
      <c r="VLI68" s="22"/>
      <c r="VLJ68" s="22"/>
      <c r="VLK68" s="22"/>
      <c r="VLL68" s="22"/>
      <c r="VLM68" s="22"/>
      <c r="VLN68" s="22"/>
      <c r="VLO68" s="22"/>
      <c r="VLP68" s="22"/>
      <c r="VLQ68" s="22"/>
      <c r="VLR68" s="22"/>
      <c r="VLS68" s="22"/>
      <c r="VLT68" s="22"/>
      <c r="VLU68" s="22"/>
      <c r="VLV68" s="22"/>
      <c r="VLW68" s="22"/>
      <c r="VLX68" s="22"/>
      <c r="VLY68" s="22"/>
      <c r="VLZ68" s="22"/>
      <c r="VMA68" s="22"/>
      <c r="VMB68" s="22"/>
      <c r="VMC68" s="22"/>
      <c r="VMD68" s="22"/>
      <c r="VME68" s="22"/>
      <c r="VMF68" s="22"/>
      <c r="VMG68" s="22"/>
      <c r="VMH68" s="22"/>
      <c r="VMI68" s="22"/>
      <c r="VMJ68" s="22"/>
      <c r="VMK68" s="22"/>
      <c r="VML68" s="22"/>
      <c r="VMM68" s="22"/>
      <c r="VMN68" s="22"/>
      <c r="VMO68" s="22"/>
      <c r="VMP68" s="22"/>
      <c r="VMQ68" s="22"/>
      <c r="VMR68" s="22"/>
      <c r="VMS68" s="22"/>
      <c r="VMT68" s="22"/>
      <c r="VMU68" s="22"/>
      <c r="VMV68" s="22"/>
      <c r="VMW68" s="22"/>
      <c r="VMX68" s="22"/>
      <c r="VMY68" s="22"/>
      <c r="VMZ68" s="22"/>
      <c r="VNA68" s="22"/>
      <c r="VNB68" s="22"/>
      <c r="VNC68" s="22"/>
      <c r="VND68" s="22"/>
      <c r="VNE68" s="22"/>
      <c r="VNF68" s="22"/>
      <c r="VNG68" s="22"/>
      <c r="VNH68" s="22"/>
      <c r="VNI68" s="22"/>
      <c r="VNJ68" s="22"/>
      <c r="VNK68" s="22"/>
      <c r="VNL68" s="22"/>
      <c r="VNM68" s="22"/>
      <c r="VNN68" s="22"/>
      <c r="VNO68" s="22"/>
      <c r="VNP68" s="22"/>
      <c r="VNQ68" s="22"/>
      <c r="VNR68" s="22"/>
      <c r="VNS68" s="22"/>
      <c r="VNT68" s="22"/>
      <c r="VNU68" s="22"/>
      <c r="VNV68" s="22"/>
      <c r="VNW68" s="22"/>
      <c r="VNX68" s="22"/>
      <c r="VNY68" s="22"/>
      <c r="VNZ68" s="22"/>
      <c r="VOA68" s="22"/>
      <c r="VOB68" s="22"/>
      <c r="VOC68" s="22"/>
      <c r="VOD68" s="22"/>
      <c r="VOE68" s="22"/>
      <c r="VOF68" s="22"/>
      <c r="VOG68" s="22"/>
      <c r="VOH68" s="22"/>
      <c r="VOI68" s="22"/>
      <c r="VOJ68" s="22"/>
      <c r="VOK68" s="22"/>
      <c r="VOL68" s="22"/>
      <c r="VOM68" s="22"/>
      <c r="VON68" s="22"/>
      <c r="VOO68" s="22"/>
      <c r="VOP68" s="22"/>
      <c r="VOQ68" s="22"/>
      <c r="VOR68" s="22"/>
      <c r="VOS68" s="22"/>
      <c r="VOT68" s="22"/>
      <c r="VOU68" s="22"/>
      <c r="VOV68" s="22"/>
      <c r="VOW68" s="22"/>
      <c r="VOX68" s="22"/>
      <c r="VOY68" s="22"/>
      <c r="VOZ68" s="22"/>
      <c r="VPA68" s="22"/>
      <c r="VPB68" s="22"/>
      <c r="VPC68" s="22"/>
      <c r="VPD68" s="22"/>
      <c r="VPE68" s="22"/>
      <c r="VPF68" s="22"/>
      <c r="VPG68" s="22"/>
      <c r="VPH68" s="22"/>
      <c r="VPI68" s="22"/>
      <c r="VPJ68" s="22"/>
      <c r="VPK68" s="22"/>
      <c r="VPL68" s="22"/>
      <c r="VPM68" s="22"/>
      <c r="VPN68" s="22"/>
      <c r="VPO68" s="22"/>
      <c r="VPP68" s="22"/>
      <c r="VPQ68" s="22"/>
      <c r="VPR68" s="22"/>
      <c r="VPS68" s="22"/>
      <c r="VPT68" s="22"/>
      <c r="VPU68" s="22"/>
      <c r="VPV68" s="22"/>
      <c r="VPW68" s="22"/>
      <c r="VPX68" s="22"/>
      <c r="VPY68" s="22"/>
      <c r="VPZ68" s="22"/>
      <c r="VQA68" s="22"/>
      <c r="VQB68" s="22"/>
      <c r="VQC68" s="22"/>
      <c r="VQD68" s="22"/>
      <c r="VQE68" s="22"/>
      <c r="VQF68" s="22"/>
      <c r="VQG68" s="22"/>
      <c r="VQH68" s="22"/>
      <c r="VQI68" s="22"/>
      <c r="VQJ68" s="22"/>
      <c r="VQK68" s="22"/>
      <c r="VQL68" s="22"/>
      <c r="VQM68" s="22"/>
      <c r="VQN68" s="22"/>
      <c r="VQO68" s="22"/>
      <c r="VQP68" s="22"/>
      <c r="VQQ68" s="22"/>
      <c r="VQR68" s="22"/>
      <c r="VQS68" s="22"/>
      <c r="VQT68" s="22"/>
      <c r="VQU68" s="22"/>
      <c r="VQV68" s="22"/>
      <c r="VQW68" s="22"/>
      <c r="VQX68" s="22"/>
      <c r="VQY68" s="22"/>
      <c r="VQZ68" s="22"/>
      <c r="VRA68" s="22"/>
      <c r="VRB68" s="22"/>
      <c r="VRC68" s="22"/>
      <c r="VRD68" s="22"/>
      <c r="VRE68" s="22"/>
      <c r="VRF68" s="22"/>
      <c r="VRG68" s="22"/>
      <c r="VRH68" s="22"/>
      <c r="VRI68" s="22"/>
      <c r="VRJ68" s="22"/>
      <c r="VRK68" s="22"/>
      <c r="VRL68" s="22"/>
      <c r="VRM68" s="22"/>
      <c r="VRN68" s="22"/>
      <c r="VRO68" s="22"/>
      <c r="VRP68" s="22"/>
      <c r="VRQ68" s="22"/>
      <c r="VRR68" s="22"/>
      <c r="VRS68" s="22"/>
      <c r="VRT68" s="22"/>
      <c r="VRU68" s="22"/>
      <c r="VRV68" s="22"/>
      <c r="VRW68" s="22"/>
      <c r="VRX68" s="22"/>
      <c r="VRY68" s="22"/>
      <c r="VRZ68" s="22"/>
      <c r="VSA68" s="22"/>
      <c r="VSB68" s="22"/>
      <c r="VSC68" s="22"/>
      <c r="VSD68" s="22"/>
      <c r="VSE68" s="22"/>
      <c r="VSF68" s="22"/>
      <c r="VSG68" s="22"/>
      <c r="VSH68" s="22"/>
      <c r="VSI68" s="22"/>
      <c r="VSJ68" s="22"/>
      <c r="VSK68" s="22"/>
      <c r="VSL68" s="22"/>
      <c r="VSM68" s="22"/>
      <c r="VSN68" s="22"/>
      <c r="VSO68" s="22"/>
      <c r="VSP68" s="22"/>
      <c r="VSQ68" s="22"/>
      <c r="VSR68" s="22"/>
      <c r="VSS68" s="22"/>
      <c r="VST68" s="22"/>
      <c r="VSU68" s="22"/>
      <c r="VSV68" s="22"/>
      <c r="VSW68" s="22"/>
      <c r="VSX68" s="22"/>
      <c r="VSY68" s="22"/>
      <c r="VSZ68" s="22"/>
      <c r="VTA68" s="22"/>
      <c r="VTB68" s="22"/>
      <c r="VTC68" s="22"/>
      <c r="VTD68" s="22"/>
      <c r="VTE68" s="22"/>
      <c r="VTF68" s="22"/>
      <c r="VTG68" s="22"/>
      <c r="VTH68" s="22"/>
      <c r="VTI68" s="22"/>
      <c r="VTJ68" s="22"/>
      <c r="VTK68" s="22"/>
      <c r="VTL68" s="22"/>
      <c r="VTM68" s="22"/>
      <c r="VTN68" s="22"/>
      <c r="VTO68" s="22"/>
      <c r="VTP68" s="22"/>
      <c r="VTQ68" s="22"/>
      <c r="VTR68" s="22"/>
      <c r="VTS68" s="22"/>
      <c r="VTT68" s="22"/>
      <c r="VTU68" s="22"/>
      <c r="VTV68" s="22"/>
      <c r="VTW68" s="22"/>
      <c r="VTX68" s="22"/>
      <c r="VTY68" s="22"/>
      <c r="VTZ68" s="22"/>
      <c r="VUA68" s="22"/>
      <c r="VUB68" s="22"/>
      <c r="VUC68" s="22"/>
      <c r="VUD68" s="22"/>
      <c r="VUE68" s="22"/>
      <c r="VUF68" s="22"/>
      <c r="VUG68" s="22"/>
      <c r="VUH68" s="22"/>
      <c r="VUI68" s="22"/>
      <c r="VUJ68" s="22"/>
      <c r="VUK68" s="22"/>
      <c r="VUL68" s="22"/>
      <c r="VUM68" s="22"/>
      <c r="VUN68" s="22"/>
      <c r="VUO68" s="22"/>
      <c r="VUP68" s="22"/>
      <c r="VUQ68" s="22"/>
      <c r="VUR68" s="22"/>
      <c r="VUS68" s="22"/>
      <c r="VUT68" s="22"/>
      <c r="VUU68" s="22"/>
      <c r="VUV68" s="22"/>
      <c r="VUW68" s="22"/>
      <c r="VUX68" s="22"/>
      <c r="VUY68" s="22"/>
      <c r="VUZ68" s="22"/>
      <c r="VVA68" s="22"/>
      <c r="VVB68" s="22"/>
      <c r="VVC68" s="22"/>
      <c r="VVD68" s="22"/>
      <c r="VVE68" s="22"/>
      <c r="VVF68" s="22"/>
      <c r="VVG68" s="22"/>
      <c r="VVH68" s="22"/>
      <c r="VVI68" s="22"/>
      <c r="VVJ68" s="22"/>
      <c r="VVK68" s="22"/>
      <c r="VVL68" s="22"/>
      <c r="VVM68" s="22"/>
      <c r="VVN68" s="22"/>
      <c r="VVO68" s="22"/>
      <c r="VVP68" s="22"/>
      <c r="VVQ68" s="22"/>
      <c r="VVR68" s="22"/>
      <c r="VVS68" s="22"/>
      <c r="VVT68" s="22"/>
      <c r="VVU68" s="22"/>
      <c r="VVV68" s="22"/>
      <c r="VVW68" s="22"/>
      <c r="VVX68" s="22"/>
      <c r="VVY68" s="22"/>
      <c r="VVZ68" s="22"/>
      <c r="VWA68" s="22"/>
      <c r="VWB68" s="22"/>
      <c r="VWC68" s="22"/>
      <c r="VWD68" s="22"/>
      <c r="VWE68" s="22"/>
      <c r="VWF68" s="22"/>
      <c r="VWG68" s="22"/>
      <c r="VWH68" s="22"/>
      <c r="VWI68" s="22"/>
      <c r="VWJ68" s="22"/>
      <c r="VWK68" s="22"/>
      <c r="VWL68" s="22"/>
      <c r="VWM68" s="22"/>
      <c r="VWN68" s="22"/>
      <c r="VWO68" s="22"/>
      <c r="VWP68" s="22"/>
      <c r="VWQ68" s="22"/>
      <c r="VWR68" s="22"/>
      <c r="VWS68" s="22"/>
      <c r="VWT68" s="22"/>
      <c r="VWU68" s="22"/>
      <c r="VWV68" s="22"/>
      <c r="VWW68" s="22"/>
      <c r="VWX68" s="22"/>
      <c r="VWY68" s="22"/>
      <c r="VWZ68" s="22"/>
      <c r="VXA68" s="22"/>
      <c r="VXB68" s="22"/>
      <c r="VXC68" s="22"/>
      <c r="VXD68" s="22"/>
      <c r="VXE68" s="22"/>
      <c r="VXF68" s="22"/>
      <c r="VXG68" s="22"/>
      <c r="VXH68" s="22"/>
      <c r="VXI68" s="22"/>
      <c r="VXJ68" s="22"/>
      <c r="VXK68" s="22"/>
      <c r="VXL68" s="22"/>
      <c r="VXM68" s="22"/>
      <c r="VXN68" s="22"/>
      <c r="VXO68" s="22"/>
      <c r="VXP68" s="22"/>
      <c r="VXQ68" s="22"/>
      <c r="VXR68" s="22"/>
      <c r="VXS68" s="22"/>
      <c r="VXT68" s="22"/>
      <c r="VXU68" s="22"/>
      <c r="VXV68" s="22"/>
      <c r="VXW68" s="22"/>
      <c r="VXX68" s="22"/>
      <c r="VXY68" s="22"/>
      <c r="VXZ68" s="22"/>
      <c r="VYA68" s="22"/>
      <c r="VYB68" s="22"/>
      <c r="VYC68" s="22"/>
      <c r="VYD68" s="22"/>
      <c r="VYE68" s="22"/>
      <c r="VYF68" s="22"/>
      <c r="VYG68" s="22"/>
      <c r="VYH68" s="22"/>
      <c r="VYI68" s="22"/>
      <c r="VYJ68" s="22"/>
      <c r="VYK68" s="22"/>
      <c r="VYL68" s="22"/>
      <c r="VYM68" s="22"/>
      <c r="VYN68" s="22"/>
      <c r="VYO68" s="22"/>
      <c r="VYP68" s="22"/>
      <c r="VYQ68" s="22"/>
      <c r="VYR68" s="22"/>
      <c r="VYS68" s="22"/>
      <c r="VYT68" s="22"/>
      <c r="VYU68" s="22"/>
      <c r="VYV68" s="22"/>
      <c r="VYW68" s="22"/>
      <c r="VYX68" s="22"/>
      <c r="VYY68" s="22"/>
      <c r="VYZ68" s="22"/>
      <c r="VZA68" s="22"/>
      <c r="VZB68" s="22"/>
      <c r="VZC68" s="22"/>
      <c r="VZD68" s="22"/>
      <c r="VZE68" s="22"/>
      <c r="VZF68" s="22"/>
      <c r="VZG68" s="22"/>
      <c r="VZH68" s="22"/>
      <c r="VZI68" s="22"/>
      <c r="VZJ68" s="22"/>
      <c r="VZK68" s="22"/>
      <c r="VZL68" s="22"/>
      <c r="VZM68" s="22"/>
      <c r="VZN68" s="22"/>
      <c r="VZO68" s="22"/>
      <c r="VZP68" s="22"/>
      <c r="VZQ68" s="22"/>
      <c r="VZR68" s="22"/>
      <c r="VZS68" s="22"/>
      <c r="VZT68" s="22"/>
      <c r="VZU68" s="22"/>
      <c r="VZV68" s="22"/>
      <c r="VZW68" s="22"/>
      <c r="VZX68" s="22"/>
      <c r="VZY68" s="22"/>
      <c r="VZZ68" s="22"/>
      <c r="WAA68" s="22"/>
      <c r="WAB68" s="22"/>
      <c r="WAC68" s="22"/>
      <c r="WAD68" s="22"/>
      <c r="WAE68" s="22"/>
      <c r="WAF68" s="22"/>
      <c r="WAG68" s="22"/>
      <c r="WAH68" s="22"/>
      <c r="WAI68" s="22"/>
      <c r="WAJ68" s="22"/>
      <c r="WAK68" s="22"/>
      <c r="WAL68" s="22"/>
      <c r="WAM68" s="22"/>
      <c r="WAN68" s="22"/>
      <c r="WAO68" s="22"/>
      <c r="WAP68" s="22"/>
      <c r="WAQ68" s="22"/>
      <c r="WAR68" s="22"/>
      <c r="WAS68" s="22"/>
      <c r="WAT68" s="22"/>
      <c r="WAU68" s="22"/>
      <c r="WAV68" s="22"/>
      <c r="WAW68" s="22"/>
      <c r="WAX68" s="22"/>
      <c r="WAY68" s="22"/>
      <c r="WAZ68" s="22"/>
      <c r="WBA68" s="22"/>
      <c r="WBB68" s="22"/>
      <c r="WBC68" s="22"/>
      <c r="WBD68" s="22"/>
      <c r="WBE68" s="22"/>
      <c r="WBF68" s="22"/>
      <c r="WBG68" s="22"/>
      <c r="WBH68" s="22"/>
      <c r="WBI68" s="22"/>
      <c r="WBJ68" s="22"/>
      <c r="WBK68" s="22"/>
      <c r="WBL68" s="22"/>
      <c r="WBM68" s="22"/>
      <c r="WBN68" s="22"/>
      <c r="WBO68" s="22"/>
      <c r="WBP68" s="22"/>
      <c r="WBQ68" s="22"/>
      <c r="WBR68" s="22"/>
      <c r="WBS68" s="22"/>
      <c r="WBT68" s="22"/>
      <c r="WBU68" s="22"/>
      <c r="WBV68" s="22"/>
      <c r="WBW68" s="22"/>
      <c r="WBX68" s="22"/>
      <c r="WBY68" s="22"/>
      <c r="WBZ68" s="22"/>
      <c r="WCA68" s="22"/>
      <c r="WCB68" s="22"/>
      <c r="WCC68" s="22"/>
      <c r="WCD68" s="22"/>
      <c r="WCE68" s="22"/>
      <c r="WCF68" s="22"/>
      <c r="WCG68" s="22"/>
      <c r="WCH68" s="22"/>
      <c r="WCI68" s="22"/>
      <c r="WCJ68" s="22"/>
      <c r="WCK68" s="22"/>
      <c r="WCL68" s="22"/>
      <c r="WCM68" s="22"/>
      <c r="WCN68" s="22"/>
      <c r="WCO68" s="22"/>
      <c r="WCP68" s="22"/>
      <c r="WCQ68" s="22"/>
      <c r="WCR68" s="22"/>
      <c r="WCS68" s="22"/>
      <c r="WCT68" s="22"/>
      <c r="WCU68" s="22"/>
      <c r="WCV68" s="22"/>
      <c r="WCW68" s="22"/>
      <c r="WCX68" s="22"/>
      <c r="WCY68" s="22"/>
      <c r="WCZ68" s="22"/>
      <c r="WDA68" s="22"/>
      <c r="WDB68" s="22"/>
      <c r="WDC68" s="22"/>
      <c r="WDD68" s="22"/>
      <c r="WDE68" s="22"/>
      <c r="WDF68" s="22"/>
      <c r="WDG68" s="22"/>
      <c r="WDH68" s="22"/>
      <c r="WDI68" s="22"/>
      <c r="WDJ68" s="22"/>
      <c r="WDK68" s="22"/>
      <c r="WDL68" s="22"/>
      <c r="WDM68" s="22"/>
      <c r="WDN68" s="22"/>
      <c r="WDO68" s="22"/>
      <c r="WDP68" s="22"/>
      <c r="WDQ68" s="22"/>
      <c r="WDR68" s="22"/>
      <c r="WDS68" s="22"/>
      <c r="WDT68" s="22"/>
      <c r="WDU68" s="22"/>
      <c r="WDV68" s="22"/>
      <c r="WDW68" s="22"/>
      <c r="WDX68" s="22"/>
      <c r="WDY68" s="22"/>
      <c r="WDZ68" s="22"/>
      <c r="WEA68" s="22"/>
      <c r="WEB68" s="22"/>
      <c r="WEC68" s="22"/>
      <c r="WED68" s="22"/>
      <c r="WEE68" s="22"/>
      <c r="WEF68" s="22"/>
      <c r="WEG68" s="22"/>
      <c r="WEH68" s="22"/>
      <c r="WEI68" s="22"/>
      <c r="WEJ68" s="22"/>
      <c r="WEK68" s="22"/>
      <c r="WEL68" s="22"/>
      <c r="WEM68" s="22"/>
      <c r="WEN68" s="22"/>
      <c r="WEO68" s="22"/>
      <c r="WEP68" s="22"/>
      <c r="WEQ68" s="22"/>
      <c r="WER68" s="22"/>
      <c r="WES68" s="22"/>
      <c r="WET68" s="22"/>
      <c r="WEU68" s="22"/>
      <c r="WEV68" s="22"/>
      <c r="WEW68" s="22"/>
      <c r="WEX68" s="22"/>
      <c r="WEY68" s="22"/>
      <c r="WEZ68" s="22"/>
      <c r="WFA68" s="22"/>
      <c r="WFB68" s="22"/>
      <c r="WFC68" s="22"/>
      <c r="WFD68" s="22"/>
      <c r="WFE68" s="22"/>
      <c r="WFF68" s="22"/>
      <c r="WFG68" s="22"/>
      <c r="WFH68" s="22"/>
      <c r="WFI68" s="22"/>
      <c r="WFJ68" s="22"/>
      <c r="WFK68" s="22"/>
      <c r="WFL68" s="22"/>
      <c r="WFM68" s="22"/>
      <c r="WFN68" s="22"/>
      <c r="WFO68" s="22"/>
      <c r="WFP68" s="22"/>
      <c r="WFQ68" s="22"/>
      <c r="WFR68" s="22"/>
      <c r="WFS68" s="22"/>
      <c r="WFT68" s="22"/>
      <c r="WFU68" s="22"/>
      <c r="WFV68" s="22"/>
      <c r="WFW68" s="22"/>
      <c r="WFX68" s="22"/>
      <c r="WFY68" s="22"/>
      <c r="WFZ68" s="22"/>
      <c r="WGA68" s="22"/>
      <c r="WGB68" s="22"/>
      <c r="WGC68" s="22"/>
      <c r="WGD68" s="22"/>
      <c r="WGE68" s="22"/>
      <c r="WGF68" s="22"/>
      <c r="WGG68" s="22"/>
      <c r="WGH68" s="22"/>
      <c r="WGI68" s="22"/>
      <c r="WGJ68" s="22"/>
      <c r="WGK68" s="22"/>
      <c r="WGL68" s="22"/>
      <c r="WGM68" s="22"/>
      <c r="WGN68" s="22"/>
      <c r="WGO68" s="22"/>
      <c r="WGP68" s="22"/>
      <c r="WGQ68" s="22"/>
      <c r="WGR68" s="22"/>
      <c r="WGS68" s="22"/>
      <c r="WGT68" s="22"/>
      <c r="WGU68" s="22"/>
      <c r="WGV68" s="22"/>
      <c r="WGW68" s="22"/>
      <c r="WGX68" s="22"/>
      <c r="WGY68" s="22"/>
      <c r="WGZ68" s="22"/>
      <c r="WHA68" s="22"/>
      <c r="WHB68" s="22"/>
      <c r="WHC68" s="22"/>
      <c r="WHD68" s="22"/>
      <c r="WHE68" s="22"/>
      <c r="WHF68" s="22"/>
      <c r="WHG68" s="22"/>
      <c r="WHH68" s="22"/>
      <c r="WHI68" s="22"/>
      <c r="WHJ68" s="22"/>
      <c r="WHK68" s="22"/>
      <c r="WHL68" s="22"/>
      <c r="WHM68" s="22"/>
      <c r="WHN68" s="22"/>
      <c r="WHO68" s="22"/>
      <c r="WHP68" s="22"/>
      <c r="WHQ68" s="22"/>
      <c r="WHR68" s="22"/>
      <c r="WHS68" s="22"/>
      <c r="WHT68" s="22"/>
      <c r="WHU68" s="22"/>
      <c r="WHV68" s="22"/>
      <c r="WHW68" s="22"/>
      <c r="WHX68" s="22"/>
      <c r="WHY68" s="22"/>
      <c r="WHZ68" s="22"/>
      <c r="WIA68" s="22"/>
      <c r="WIB68" s="22"/>
      <c r="WIC68" s="22"/>
      <c r="WID68" s="22"/>
      <c r="WIE68" s="22"/>
      <c r="WIF68" s="22"/>
      <c r="WIG68" s="22"/>
      <c r="WIH68" s="22"/>
      <c r="WII68" s="22"/>
      <c r="WIJ68" s="22"/>
      <c r="WIK68" s="22"/>
      <c r="WIL68" s="22"/>
      <c r="WIM68" s="22"/>
      <c r="WIN68" s="22"/>
      <c r="WIO68" s="22"/>
      <c r="WIP68" s="22"/>
      <c r="WIQ68" s="22"/>
      <c r="WIR68" s="22"/>
      <c r="WIS68" s="22"/>
      <c r="WIT68" s="22"/>
      <c r="WIU68" s="22"/>
      <c r="WIV68" s="22"/>
      <c r="WIW68" s="22"/>
      <c r="WIX68" s="22"/>
      <c r="WIY68" s="22"/>
      <c r="WIZ68" s="22"/>
      <c r="WJA68" s="22"/>
      <c r="WJB68" s="22"/>
      <c r="WJC68" s="22"/>
      <c r="WJD68" s="22"/>
      <c r="WJE68" s="22"/>
      <c r="WJF68" s="22"/>
      <c r="WJG68" s="22"/>
      <c r="WJH68" s="22"/>
      <c r="WJI68" s="22"/>
      <c r="WJJ68" s="22"/>
      <c r="WJK68" s="22"/>
      <c r="WJL68" s="22"/>
      <c r="WJM68" s="22"/>
      <c r="WJN68" s="22"/>
      <c r="WJO68" s="22"/>
      <c r="WJP68" s="22"/>
      <c r="WJQ68" s="22"/>
      <c r="WJR68" s="22"/>
      <c r="WJS68" s="22"/>
      <c r="WJT68" s="22"/>
      <c r="WJU68" s="22"/>
      <c r="WJV68" s="22"/>
      <c r="WJW68" s="22"/>
      <c r="WJX68" s="22"/>
      <c r="WJY68" s="22"/>
      <c r="WJZ68" s="22"/>
      <c r="WKA68" s="22"/>
      <c r="WKB68" s="22"/>
      <c r="WKC68" s="22"/>
      <c r="WKD68" s="22"/>
      <c r="WKE68" s="22"/>
      <c r="WKF68" s="22"/>
      <c r="WKG68" s="22"/>
      <c r="WKH68" s="22"/>
      <c r="WKI68" s="22"/>
      <c r="WKJ68" s="22"/>
      <c r="WKK68" s="22"/>
      <c r="WKL68" s="22"/>
      <c r="WKM68" s="22"/>
      <c r="WKN68" s="22"/>
      <c r="WKO68" s="22"/>
      <c r="WKP68" s="22"/>
      <c r="WKQ68" s="22"/>
      <c r="WKR68" s="22"/>
      <c r="WKS68" s="22"/>
      <c r="WKT68" s="22"/>
      <c r="WKU68" s="22"/>
      <c r="WKV68" s="22"/>
      <c r="WKW68" s="22"/>
      <c r="WKX68" s="22"/>
      <c r="WKY68" s="22"/>
      <c r="WKZ68" s="22"/>
      <c r="WLA68" s="22"/>
      <c r="WLB68" s="22"/>
      <c r="WLC68" s="22"/>
      <c r="WLD68" s="22"/>
      <c r="WLE68" s="22"/>
      <c r="WLF68" s="22"/>
      <c r="WLG68" s="22"/>
      <c r="WLH68" s="22"/>
      <c r="WLI68" s="22"/>
      <c r="WLJ68" s="22"/>
      <c r="WLK68" s="22"/>
      <c r="WLL68" s="22"/>
      <c r="WLM68" s="22"/>
      <c r="WLN68" s="22"/>
      <c r="WLO68" s="22"/>
      <c r="WLP68" s="22"/>
      <c r="WLQ68" s="22"/>
      <c r="WLR68" s="22"/>
      <c r="WLS68" s="22"/>
      <c r="WLT68" s="22"/>
      <c r="WLU68" s="22"/>
      <c r="WLV68" s="22"/>
      <c r="WLW68" s="22"/>
      <c r="WLX68" s="22"/>
      <c r="WLY68" s="22"/>
      <c r="WLZ68" s="22"/>
      <c r="WMA68" s="22"/>
      <c r="WMB68" s="22"/>
      <c r="WMC68" s="22"/>
      <c r="WMD68" s="22"/>
      <c r="WME68" s="22"/>
      <c r="WMF68" s="22"/>
      <c r="WMG68" s="22"/>
      <c r="WMH68" s="22"/>
      <c r="WMI68" s="22"/>
      <c r="WMJ68" s="22"/>
      <c r="WMK68" s="22"/>
      <c r="WML68" s="22"/>
      <c r="WMM68" s="22"/>
      <c r="WMN68" s="22"/>
      <c r="WMO68" s="22"/>
      <c r="WMP68" s="22"/>
      <c r="WMQ68" s="22"/>
      <c r="WMR68" s="22"/>
      <c r="WMS68" s="22"/>
      <c r="WMT68" s="22"/>
      <c r="WMU68" s="22"/>
      <c r="WMV68" s="22"/>
      <c r="WMW68" s="22"/>
      <c r="WMX68" s="22"/>
      <c r="WMY68" s="22"/>
      <c r="WMZ68" s="22"/>
      <c r="WNA68" s="22"/>
      <c r="WNB68" s="22"/>
      <c r="WNC68" s="22"/>
      <c r="WND68" s="22"/>
      <c r="WNE68" s="22"/>
      <c r="WNF68" s="22"/>
      <c r="WNG68" s="22"/>
      <c r="WNH68" s="22"/>
      <c r="WNI68" s="22"/>
      <c r="WNJ68" s="22"/>
      <c r="WNK68" s="22"/>
      <c r="WNL68" s="22"/>
      <c r="WNM68" s="22"/>
      <c r="WNN68" s="22"/>
      <c r="WNO68" s="22"/>
      <c r="WNP68" s="22"/>
      <c r="WNQ68" s="22"/>
      <c r="WNR68" s="22"/>
      <c r="WNS68" s="22"/>
      <c r="WNT68" s="22"/>
      <c r="WNU68" s="22"/>
      <c r="WNV68" s="22"/>
      <c r="WNW68" s="22"/>
      <c r="WNX68" s="22"/>
      <c r="WNY68" s="22"/>
      <c r="WNZ68" s="22"/>
      <c r="WOA68" s="22"/>
      <c r="WOB68" s="22"/>
      <c r="WOC68" s="22"/>
      <c r="WOD68" s="22"/>
      <c r="WOE68" s="22"/>
      <c r="WOF68" s="22"/>
      <c r="WOG68" s="22"/>
      <c r="WOH68" s="22"/>
      <c r="WOI68" s="22"/>
      <c r="WOJ68" s="22"/>
      <c r="WOK68" s="22"/>
      <c r="WOL68" s="22"/>
      <c r="WOM68" s="22"/>
      <c r="WON68" s="22"/>
      <c r="WOO68" s="22"/>
      <c r="WOP68" s="22"/>
      <c r="WOQ68" s="22"/>
      <c r="WOR68" s="22"/>
      <c r="WOS68" s="22"/>
      <c r="WOT68" s="22"/>
      <c r="WOU68" s="22"/>
      <c r="WOV68" s="22"/>
      <c r="WOW68" s="22"/>
      <c r="WOX68" s="22"/>
      <c r="WOY68" s="22"/>
      <c r="WOZ68" s="22"/>
      <c r="WPA68" s="22"/>
      <c r="WPB68" s="22"/>
      <c r="WPC68" s="22"/>
      <c r="WPD68" s="22"/>
      <c r="WPE68" s="22"/>
      <c r="WPF68" s="22"/>
      <c r="WPG68" s="22"/>
      <c r="WPH68" s="22"/>
      <c r="WPI68" s="22"/>
      <c r="WPJ68" s="22"/>
      <c r="WPK68" s="22"/>
      <c r="WPL68" s="22"/>
      <c r="WPM68" s="22"/>
      <c r="WPN68" s="22"/>
      <c r="WPO68" s="22"/>
      <c r="WPP68" s="22"/>
      <c r="WPQ68" s="22"/>
      <c r="WPR68" s="22"/>
      <c r="WPS68" s="22"/>
      <c r="WPT68" s="22"/>
      <c r="WPU68" s="22"/>
      <c r="WPV68" s="22"/>
      <c r="WPW68" s="22"/>
      <c r="WPX68" s="22"/>
      <c r="WPY68" s="22"/>
      <c r="WPZ68" s="22"/>
      <c r="WQA68" s="22"/>
      <c r="WQB68" s="22"/>
      <c r="WQC68" s="22"/>
      <c r="WQD68" s="22"/>
      <c r="WQE68" s="22"/>
      <c r="WQF68" s="22"/>
      <c r="WQG68" s="22"/>
      <c r="WQH68" s="22"/>
      <c r="WQI68" s="22"/>
      <c r="WQJ68" s="22"/>
      <c r="WQK68" s="22"/>
      <c r="WQL68" s="22"/>
      <c r="WQM68" s="22"/>
      <c r="WQN68" s="22"/>
      <c r="WQO68" s="22"/>
      <c r="WQP68" s="22"/>
      <c r="WQQ68" s="22"/>
      <c r="WQR68" s="22"/>
      <c r="WQS68" s="22"/>
      <c r="WQT68" s="22"/>
      <c r="WQU68" s="22"/>
      <c r="WQV68" s="22"/>
      <c r="WQW68" s="22"/>
      <c r="WQX68" s="22"/>
      <c r="WQY68" s="22"/>
      <c r="WQZ68" s="22"/>
      <c r="WRA68" s="22"/>
      <c r="WRB68" s="22"/>
      <c r="WRC68" s="22"/>
      <c r="WRD68" s="22"/>
      <c r="WRE68" s="22"/>
      <c r="WRF68" s="22"/>
      <c r="WRG68" s="22"/>
      <c r="WRH68" s="22"/>
      <c r="WRI68" s="22"/>
      <c r="WRJ68" s="22"/>
      <c r="WRK68" s="22"/>
      <c r="WRL68" s="22"/>
      <c r="WRM68" s="22"/>
      <c r="WRN68" s="22"/>
      <c r="WRO68" s="22"/>
      <c r="WRP68" s="22"/>
      <c r="WRQ68" s="22"/>
      <c r="WRR68" s="22"/>
      <c r="WRS68" s="22"/>
      <c r="WRT68" s="22"/>
      <c r="WRU68" s="22"/>
      <c r="WRV68" s="22"/>
      <c r="WRW68" s="22"/>
      <c r="WRX68" s="22"/>
      <c r="WRY68" s="22"/>
      <c r="WRZ68" s="22"/>
      <c r="WSA68" s="22"/>
      <c r="WSB68" s="22"/>
      <c r="WSC68" s="22"/>
      <c r="WSD68" s="22"/>
      <c r="WSE68" s="22"/>
      <c r="WSF68" s="22"/>
      <c r="WSG68" s="22"/>
      <c r="WSH68" s="22"/>
      <c r="WSI68" s="22"/>
      <c r="WSJ68" s="22"/>
      <c r="WSK68" s="22"/>
      <c r="WSL68" s="22"/>
      <c r="WSM68" s="22"/>
      <c r="WSN68" s="22"/>
      <c r="WSO68" s="22"/>
      <c r="WSP68" s="22"/>
      <c r="WSQ68" s="22"/>
      <c r="WSR68" s="22"/>
      <c r="WSS68" s="22"/>
      <c r="WST68" s="22"/>
      <c r="WSU68" s="22"/>
      <c r="WSV68" s="22"/>
      <c r="WSW68" s="22"/>
      <c r="WSX68" s="22"/>
      <c r="WSY68" s="22"/>
      <c r="WSZ68" s="22"/>
      <c r="WTA68" s="22"/>
      <c r="WTB68" s="22"/>
      <c r="WTC68" s="22"/>
      <c r="WTD68" s="22"/>
      <c r="WTE68" s="22"/>
      <c r="WTF68" s="22"/>
      <c r="WTG68" s="22"/>
      <c r="WTH68" s="22"/>
      <c r="WTI68" s="22"/>
      <c r="WTJ68" s="22"/>
      <c r="WTK68" s="22"/>
      <c r="WTL68" s="22"/>
      <c r="WTM68" s="22"/>
      <c r="WTN68" s="22"/>
      <c r="WTO68" s="22"/>
      <c r="WTP68" s="22"/>
      <c r="WTQ68" s="22"/>
      <c r="WTR68" s="22"/>
      <c r="WTS68" s="22"/>
      <c r="WTT68" s="22"/>
      <c r="WTU68" s="22"/>
      <c r="WTV68" s="22"/>
      <c r="WTW68" s="22"/>
      <c r="WTX68" s="22"/>
      <c r="WTY68" s="22"/>
      <c r="WTZ68" s="22"/>
      <c r="WUA68" s="22"/>
      <c r="WUB68" s="22"/>
      <c r="WUC68" s="22"/>
      <c r="WUD68" s="22"/>
      <c r="WUE68" s="22"/>
      <c r="WUF68" s="22"/>
      <c r="WUG68" s="22"/>
      <c r="WUH68" s="22"/>
      <c r="WUI68" s="22"/>
      <c r="WUJ68" s="22"/>
      <c r="WUK68" s="22"/>
      <c r="WUL68" s="22"/>
      <c r="WUM68" s="22"/>
      <c r="WUN68" s="22"/>
      <c r="WUO68" s="22"/>
      <c r="WUP68" s="22"/>
      <c r="WUQ68" s="22"/>
      <c r="WUR68" s="22"/>
      <c r="WUS68" s="22"/>
      <c r="WUT68" s="22"/>
      <c r="WUU68" s="22"/>
      <c r="WUV68" s="22"/>
      <c r="WUW68" s="22"/>
      <c r="WUX68" s="22"/>
      <c r="WUY68" s="22"/>
      <c r="WUZ68" s="22"/>
      <c r="WVA68" s="22"/>
      <c r="WVB68" s="22"/>
      <c r="WVC68" s="22"/>
      <c r="WVD68" s="22"/>
      <c r="WVE68" s="22"/>
      <c r="WVF68" s="22"/>
      <c r="WVG68" s="22"/>
      <c r="WVH68" s="22"/>
      <c r="WVI68" s="22"/>
      <c r="WVJ68" s="22"/>
      <c r="WVK68" s="22"/>
      <c r="WVL68" s="22"/>
      <c r="WVM68" s="22"/>
      <c r="WVN68" s="22"/>
      <c r="WVO68" s="22"/>
      <c r="WVP68" s="22"/>
      <c r="WVQ68" s="22"/>
      <c r="WVR68" s="22"/>
      <c r="WVS68" s="22"/>
      <c r="WVT68" s="22"/>
      <c r="WVU68" s="22"/>
      <c r="WVV68" s="22"/>
      <c r="WVW68" s="22"/>
      <c r="WVX68" s="22"/>
      <c r="WVY68" s="22"/>
      <c r="WVZ68" s="22"/>
      <c r="WWA68" s="22"/>
      <c r="WWB68" s="22"/>
      <c r="WWC68" s="22"/>
      <c r="WWD68" s="22"/>
      <c r="WWE68" s="22"/>
      <c r="WWF68" s="22"/>
      <c r="WWG68" s="22"/>
      <c r="WWH68" s="22"/>
      <c r="WWI68" s="22"/>
      <c r="WWJ68" s="22"/>
      <c r="WWK68" s="22"/>
      <c r="WWL68" s="22"/>
      <c r="WWM68" s="22"/>
      <c r="WWN68" s="22"/>
      <c r="WWO68" s="22"/>
      <c r="WWP68" s="22"/>
      <c r="WWQ68" s="22"/>
      <c r="WWR68" s="22"/>
      <c r="WWS68" s="22"/>
      <c r="WWT68" s="22"/>
      <c r="WWU68" s="22"/>
      <c r="WWV68" s="22"/>
      <c r="WWW68" s="22"/>
      <c r="WWX68" s="22"/>
      <c r="WWY68" s="22"/>
      <c r="WWZ68" s="22"/>
      <c r="WXA68" s="22"/>
      <c r="WXB68" s="22"/>
      <c r="WXC68" s="22"/>
      <c r="WXD68" s="22"/>
      <c r="WXE68" s="22"/>
      <c r="WXF68" s="22"/>
      <c r="WXG68" s="22"/>
      <c r="WXH68" s="22"/>
      <c r="WXI68" s="22"/>
      <c r="WXJ68" s="22"/>
      <c r="WXK68" s="22"/>
      <c r="WXL68" s="22"/>
      <c r="WXM68" s="22"/>
      <c r="WXN68" s="22"/>
      <c r="WXO68" s="22"/>
      <c r="WXP68" s="22"/>
      <c r="WXQ68" s="22"/>
      <c r="WXR68" s="22"/>
      <c r="WXS68" s="22"/>
      <c r="WXT68" s="22"/>
      <c r="WXU68" s="22"/>
      <c r="WXV68" s="22"/>
      <c r="WXW68" s="22"/>
      <c r="WXX68" s="22"/>
      <c r="WXY68" s="22"/>
      <c r="WXZ68" s="22"/>
      <c r="WYA68" s="22"/>
      <c r="WYB68" s="22"/>
      <c r="WYC68" s="22"/>
      <c r="WYD68" s="22"/>
      <c r="WYE68" s="22"/>
      <c r="WYF68" s="22"/>
      <c r="WYG68" s="22"/>
      <c r="WYH68" s="22"/>
      <c r="WYI68" s="22"/>
      <c r="WYJ68" s="22"/>
      <c r="WYK68" s="22"/>
      <c r="WYL68" s="22"/>
      <c r="WYM68" s="22"/>
      <c r="WYN68" s="22"/>
      <c r="WYO68" s="22"/>
      <c r="WYP68" s="22"/>
      <c r="WYQ68" s="22"/>
      <c r="WYR68" s="22"/>
      <c r="WYS68" s="22"/>
      <c r="WYT68" s="22"/>
      <c r="WYU68" s="22"/>
      <c r="WYV68" s="22"/>
      <c r="WYW68" s="22"/>
      <c r="WYX68" s="22"/>
      <c r="WYY68" s="22"/>
      <c r="WYZ68" s="22"/>
      <c r="WZA68" s="22"/>
      <c r="WZB68" s="22"/>
      <c r="WZC68" s="22"/>
      <c r="WZD68" s="22"/>
      <c r="WZE68" s="22"/>
      <c r="WZF68" s="22"/>
      <c r="WZG68" s="22"/>
      <c r="WZH68" s="22"/>
      <c r="WZI68" s="22"/>
      <c r="WZJ68" s="22"/>
      <c r="WZK68" s="22"/>
      <c r="WZL68" s="22"/>
      <c r="WZM68" s="22"/>
      <c r="WZN68" s="22"/>
      <c r="WZO68" s="22"/>
      <c r="WZP68" s="22"/>
      <c r="WZQ68" s="22"/>
      <c r="WZR68" s="22"/>
      <c r="WZS68" s="22"/>
      <c r="WZT68" s="22"/>
      <c r="WZU68" s="22"/>
      <c r="WZV68" s="22"/>
      <c r="WZW68" s="22"/>
      <c r="WZX68" s="22"/>
      <c r="WZY68" s="22"/>
      <c r="WZZ68" s="22"/>
      <c r="XAA68" s="22"/>
      <c r="XAB68" s="22"/>
      <c r="XAC68" s="22"/>
      <c r="XAD68" s="22"/>
      <c r="XAE68" s="22"/>
      <c r="XAF68" s="22"/>
      <c r="XAG68" s="22"/>
      <c r="XAH68" s="22"/>
      <c r="XAI68" s="22"/>
      <c r="XAJ68" s="22"/>
      <c r="XAK68" s="22"/>
      <c r="XAL68" s="22"/>
      <c r="XAM68" s="22"/>
      <c r="XAN68" s="22"/>
      <c r="XAO68" s="22"/>
      <c r="XAP68" s="22"/>
      <c r="XAQ68" s="22"/>
      <c r="XAR68" s="22"/>
      <c r="XAS68" s="22"/>
      <c r="XAT68" s="22"/>
      <c r="XAU68" s="22"/>
      <c r="XAV68" s="22"/>
      <c r="XAW68" s="22"/>
      <c r="XAX68" s="22"/>
      <c r="XAY68" s="22"/>
      <c r="XAZ68" s="22"/>
      <c r="XBA68" s="22"/>
      <c r="XBB68" s="22"/>
      <c r="XBC68" s="22"/>
      <c r="XBD68" s="22"/>
      <c r="XBE68" s="22"/>
      <c r="XBF68" s="22"/>
      <c r="XBG68" s="22"/>
      <c r="XBH68" s="22"/>
      <c r="XBI68" s="22"/>
      <c r="XBJ68" s="22"/>
      <c r="XBK68" s="22"/>
      <c r="XBL68" s="22"/>
      <c r="XBM68" s="22"/>
      <c r="XBN68" s="22"/>
      <c r="XBO68" s="22"/>
      <c r="XBP68" s="22"/>
      <c r="XBQ68" s="22"/>
      <c r="XBR68" s="22"/>
      <c r="XBS68" s="22"/>
      <c r="XBT68" s="22"/>
      <c r="XBU68" s="22"/>
      <c r="XBV68" s="22"/>
      <c r="XBW68" s="22"/>
      <c r="XBX68" s="22"/>
      <c r="XBY68" s="22"/>
      <c r="XBZ68" s="22"/>
      <c r="XCA68" s="22"/>
      <c r="XCB68" s="22"/>
      <c r="XCC68" s="22"/>
      <c r="XCD68" s="22"/>
      <c r="XCE68" s="22"/>
      <c r="XCF68" s="22"/>
      <c r="XCG68" s="22"/>
      <c r="XCH68" s="22"/>
      <c r="XCI68" s="22"/>
      <c r="XCJ68" s="22"/>
      <c r="XCK68" s="22"/>
      <c r="XCL68" s="22"/>
      <c r="XCM68" s="22"/>
      <c r="XCN68" s="22"/>
      <c r="XCO68" s="22"/>
      <c r="XCP68" s="22"/>
      <c r="XCQ68" s="22"/>
      <c r="XCR68" s="22"/>
      <c r="XCS68" s="22"/>
      <c r="XCT68" s="22"/>
      <c r="XCU68" s="22"/>
      <c r="XCV68" s="22"/>
      <c r="XCW68" s="22"/>
      <c r="XCX68" s="22"/>
      <c r="XCY68" s="22"/>
      <c r="XCZ68" s="22"/>
      <c r="XDA68" s="22"/>
      <c r="XDB68" s="22"/>
      <c r="XDC68" s="22"/>
      <c r="XDD68" s="22"/>
      <c r="XDE68" s="22"/>
      <c r="XDF68" s="22"/>
      <c r="XDG68" s="22"/>
      <c r="XDH68" s="22"/>
      <c r="XDI68" s="22"/>
      <c r="XDJ68" s="22"/>
      <c r="XDK68" s="22"/>
      <c r="XDL68" s="22"/>
      <c r="XDM68" s="22"/>
      <c r="XDN68" s="22"/>
      <c r="XDO68" s="22"/>
      <c r="XDP68" s="22"/>
      <c r="XDQ68" s="22"/>
      <c r="XDR68" s="22"/>
      <c r="XDS68" s="22"/>
      <c r="XDT68" s="22"/>
      <c r="XDU68" s="22"/>
      <c r="XDV68" s="22"/>
      <c r="XDW68" s="22"/>
      <c r="XDX68" s="22"/>
      <c r="XDY68" s="22"/>
      <c r="XDZ68" s="22"/>
      <c r="XEA68" s="22"/>
      <c r="XEB68" s="22"/>
      <c r="XEC68" s="22"/>
      <c r="XED68" s="22"/>
      <c r="XEE68" s="22"/>
      <c r="XEF68" s="22"/>
      <c r="XEG68" s="22"/>
      <c r="XEH68" s="22"/>
      <c r="XEI68" s="22"/>
      <c r="XEJ68" s="22"/>
      <c r="XEK68" s="22"/>
      <c r="XEL68" s="22"/>
      <c r="XEM68" s="22"/>
      <c r="XEN68" s="22"/>
      <c r="XEO68" s="22"/>
      <c r="XEP68" s="22"/>
      <c r="XEQ68" s="22"/>
      <c r="XER68" s="22"/>
      <c r="XES68" s="22"/>
      <c r="XET68" s="22"/>
      <c r="XEU68" s="22"/>
      <c r="XEV68" s="22"/>
    </row>
    <row r="69" spans="1:16376" outlineLevel="2" x14ac:dyDescent="0.15">
      <c r="D69" s="22"/>
      <c r="L69" s="72"/>
      <c r="M69" s="72"/>
      <c r="N69" s="72"/>
      <c r="O69" s="72"/>
      <c r="P69" s="72"/>
      <c r="Q69" s="72"/>
      <c r="R69" s="72"/>
      <c r="S69" s="72"/>
      <c r="T69" s="72"/>
      <c r="U69" s="7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/>
      <c r="CD69" s="22"/>
      <c r="CE69" s="22"/>
      <c r="CF69" s="22"/>
      <c r="CG69" s="22"/>
      <c r="CH69" s="22"/>
      <c r="CI69" s="22"/>
      <c r="CJ69" s="22"/>
      <c r="CK69" s="22"/>
      <c r="CL69" s="22"/>
      <c r="CM69" s="22"/>
      <c r="CN69" s="22"/>
      <c r="CO69" s="22"/>
      <c r="CP69" s="22"/>
      <c r="CQ69" s="22"/>
      <c r="CR69" s="22"/>
      <c r="CS69" s="22"/>
      <c r="CT69" s="22"/>
      <c r="CU69" s="22"/>
      <c r="CV69" s="22"/>
      <c r="CW69" s="22"/>
      <c r="CX69" s="22"/>
      <c r="CY69" s="22"/>
      <c r="CZ69" s="22"/>
      <c r="DA69" s="22"/>
      <c r="DB69" s="22"/>
      <c r="DC69" s="22"/>
      <c r="DD69" s="22"/>
      <c r="DE69" s="22"/>
      <c r="DF69" s="22"/>
      <c r="DG69" s="22"/>
      <c r="DH69" s="22"/>
      <c r="DI69" s="22"/>
      <c r="DJ69" s="22"/>
      <c r="DK69" s="22"/>
      <c r="DL69" s="22"/>
      <c r="DM69" s="22"/>
      <c r="DN69" s="22"/>
      <c r="DO69" s="22"/>
      <c r="DP69" s="22"/>
      <c r="DQ69" s="22"/>
      <c r="DR69" s="22"/>
      <c r="DS69" s="22"/>
      <c r="DT69" s="22"/>
      <c r="DU69" s="22"/>
      <c r="DV69" s="22"/>
      <c r="DW69" s="22"/>
      <c r="DX69" s="22"/>
      <c r="DY69" s="22"/>
      <c r="DZ69" s="22"/>
      <c r="EA69" s="22"/>
      <c r="EB69" s="22"/>
      <c r="EC69" s="22"/>
      <c r="ED69" s="22"/>
      <c r="EE69" s="22"/>
      <c r="EF69" s="22"/>
      <c r="EG69" s="22"/>
      <c r="EH69" s="22"/>
      <c r="EI69" s="22"/>
      <c r="EJ69" s="22"/>
      <c r="EK69" s="22"/>
      <c r="EL69" s="22"/>
      <c r="EM69" s="22"/>
      <c r="EN69" s="22"/>
      <c r="EO69" s="22"/>
      <c r="EP69" s="22"/>
      <c r="EQ69" s="22"/>
      <c r="ER69" s="22"/>
      <c r="ES69" s="22"/>
      <c r="ET69" s="22"/>
      <c r="EU69" s="22"/>
      <c r="EV69" s="22"/>
      <c r="EW69" s="22"/>
      <c r="EX69" s="22"/>
      <c r="EY69" s="22"/>
      <c r="EZ69" s="22"/>
      <c r="FA69" s="22"/>
      <c r="FB69" s="22"/>
      <c r="FC69" s="22"/>
      <c r="FD69" s="22"/>
      <c r="FE69" s="22"/>
      <c r="FF69" s="22"/>
      <c r="FG69" s="22"/>
      <c r="FH69" s="22"/>
      <c r="FI69" s="22"/>
      <c r="FJ69" s="22"/>
      <c r="FK69" s="22"/>
      <c r="FL69" s="22"/>
      <c r="FM69" s="22"/>
      <c r="FN69" s="22"/>
      <c r="FO69" s="22"/>
      <c r="FP69" s="22"/>
      <c r="FQ69" s="22"/>
      <c r="FR69" s="22"/>
      <c r="FS69" s="22"/>
      <c r="FT69" s="22"/>
      <c r="FU69" s="22"/>
      <c r="FV69" s="22"/>
      <c r="FW69" s="22"/>
      <c r="FX69" s="22"/>
      <c r="FY69" s="22"/>
      <c r="FZ69" s="22"/>
      <c r="GA69" s="22"/>
      <c r="GB69" s="22"/>
      <c r="GC69" s="22"/>
      <c r="GD69" s="22"/>
      <c r="GE69" s="22"/>
      <c r="GF69" s="22"/>
      <c r="GG69" s="22"/>
      <c r="GH69" s="22"/>
      <c r="GI69" s="22"/>
      <c r="GJ69" s="22"/>
      <c r="GK69" s="22"/>
      <c r="GL69" s="22"/>
      <c r="GM69" s="22"/>
      <c r="GN69" s="22"/>
      <c r="GO69" s="22"/>
      <c r="GP69" s="22"/>
      <c r="GQ69" s="22"/>
      <c r="GR69" s="22"/>
      <c r="GS69" s="22"/>
      <c r="GT69" s="22"/>
      <c r="GU69" s="22"/>
      <c r="GV69" s="22"/>
      <c r="GW69" s="22"/>
      <c r="GX69" s="22"/>
      <c r="GY69" s="22"/>
      <c r="GZ69" s="22"/>
      <c r="HA69" s="22"/>
      <c r="HB69" s="22"/>
      <c r="HC69" s="22"/>
      <c r="HD69" s="22"/>
      <c r="HE69" s="22"/>
      <c r="HF69" s="22"/>
      <c r="HG69" s="22"/>
      <c r="HH69" s="22"/>
      <c r="HI69" s="22"/>
      <c r="HJ69" s="22"/>
      <c r="HK69" s="22"/>
      <c r="HL69" s="22"/>
      <c r="HM69" s="22"/>
      <c r="HN69" s="22"/>
      <c r="HO69" s="22"/>
      <c r="HP69" s="22"/>
      <c r="HQ69" s="22"/>
      <c r="HR69" s="22"/>
      <c r="HS69" s="22"/>
      <c r="HT69" s="22"/>
      <c r="HU69" s="22"/>
      <c r="HV69" s="22"/>
      <c r="HW69" s="22"/>
      <c r="HX69" s="22"/>
      <c r="HY69" s="22"/>
      <c r="HZ69" s="22"/>
      <c r="IA69" s="22"/>
      <c r="IB69" s="22"/>
      <c r="IC69" s="22"/>
      <c r="ID69" s="22"/>
      <c r="IE69" s="22"/>
      <c r="IF69" s="22"/>
      <c r="IG69" s="22"/>
      <c r="IH69" s="22"/>
      <c r="II69" s="22"/>
      <c r="IJ69" s="22"/>
      <c r="IK69" s="22"/>
      <c r="IL69" s="22"/>
      <c r="IM69" s="22"/>
      <c r="IN69" s="22"/>
      <c r="IO69" s="22"/>
      <c r="IP69" s="22"/>
      <c r="IQ69" s="22"/>
      <c r="IR69" s="22"/>
      <c r="IS69" s="22"/>
      <c r="IT69" s="22"/>
      <c r="IU69" s="22"/>
      <c r="IV69" s="22"/>
      <c r="IW69" s="22"/>
      <c r="IX69" s="22"/>
      <c r="IY69" s="22"/>
      <c r="IZ69" s="22"/>
      <c r="JA69" s="22"/>
      <c r="JB69" s="22"/>
      <c r="JC69" s="22"/>
      <c r="JD69" s="22"/>
      <c r="JE69" s="22"/>
      <c r="JF69" s="22"/>
      <c r="JG69" s="22"/>
      <c r="JH69" s="22"/>
      <c r="JI69" s="22"/>
      <c r="JJ69" s="22"/>
      <c r="JK69" s="22"/>
      <c r="JL69" s="22"/>
      <c r="JM69" s="22"/>
      <c r="JN69" s="22"/>
      <c r="JO69" s="22"/>
      <c r="JP69" s="22"/>
      <c r="JQ69" s="22"/>
      <c r="JR69" s="22"/>
      <c r="JS69" s="22"/>
      <c r="JT69" s="22"/>
      <c r="JU69" s="22"/>
      <c r="JV69" s="22"/>
      <c r="JW69" s="22"/>
      <c r="JX69" s="22"/>
      <c r="JY69" s="22"/>
      <c r="JZ69" s="22"/>
      <c r="KA69" s="22"/>
      <c r="KB69" s="22"/>
      <c r="KC69" s="22"/>
      <c r="KD69" s="22"/>
      <c r="KE69" s="22"/>
      <c r="KF69" s="22"/>
      <c r="KG69" s="22"/>
      <c r="KH69" s="22"/>
      <c r="KI69" s="22"/>
      <c r="KJ69" s="22"/>
      <c r="KK69" s="22"/>
      <c r="KL69" s="22"/>
      <c r="KM69" s="22"/>
      <c r="KN69" s="22"/>
      <c r="KO69" s="22"/>
      <c r="KP69" s="22"/>
      <c r="KQ69" s="22"/>
      <c r="KR69" s="22"/>
      <c r="KS69" s="22"/>
      <c r="KT69" s="22"/>
      <c r="KU69" s="22"/>
      <c r="KV69" s="22"/>
      <c r="KW69" s="22"/>
      <c r="KX69" s="22"/>
      <c r="KY69" s="22"/>
      <c r="KZ69" s="22"/>
      <c r="LA69" s="22"/>
      <c r="LB69" s="22"/>
      <c r="LC69" s="22"/>
      <c r="LD69" s="22"/>
      <c r="LE69" s="22"/>
      <c r="LF69" s="22"/>
      <c r="LG69" s="22"/>
      <c r="LH69" s="22"/>
      <c r="LI69" s="22"/>
      <c r="LJ69" s="22"/>
      <c r="LK69" s="22"/>
      <c r="LL69" s="22"/>
      <c r="LM69" s="22"/>
      <c r="LN69" s="22"/>
      <c r="LO69" s="22"/>
      <c r="LP69" s="22"/>
      <c r="LQ69" s="22"/>
      <c r="LR69" s="22"/>
      <c r="LS69" s="22"/>
      <c r="LT69" s="22"/>
      <c r="LU69" s="22"/>
      <c r="LV69" s="22"/>
      <c r="LW69" s="22"/>
      <c r="LX69" s="22"/>
      <c r="LY69" s="22"/>
      <c r="LZ69" s="22"/>
      <c r="MA69" s="22"/>
      <c r="MB69" s="22"/>
      <c r="MC69" s="22"/>
      <c r="MD69" s="22"/>
      <c r="ME69" s="22"/>
      <c r="MF69" s="22"/>
      <c r="MG69" s="22"/>
      <c r="MH69" s="22"/>
      <c r="MI69" s="22"/>
      <c r="MJ69" s="22"/>
      <c r="MK69" s="22"/>
      <c r="ML69" s="22"/>
      <c r="MM69" s="22"/>
      <c r="MN69" s="22"/>
      <c r="MO69" s="22"/>
      <c r="MP69" s="22"/>
      <c r="MQ69" s="22"/>
      <c r="MR69" s="22"/>
      <c r="MS69" s="22"/>
      <c r="MT69" s="22"/>
      <c r="MU69" s="22"/>
      <c r="MV69" s="22"/>
      <c r="MW69" s="22"/>
      <c r="MX69" s="22"/>
      <c r="MY69" s="22"/>
      <c r="MZ69" s="22"/>
      <c r="NA69" s="22"/>
      <c r="NB69" s="22"/>
      <c r="NC69" s="22"/>
      <c r="ND69" s="22"/>
      <c r="NE69" s="22"/>
      <c r="NF69" s="22"/>
      <c r="NG69" s="22"/>
      <c r="NH69" s="22"/>
      <c r="NI69" s="22"/>
      <c r="NJ69" s="22"/>
      <c r="NK69" s="22"/>
      <c r="NL69" s="22"/>
      <c r="NM69" s="22"/>
      <c r="NN69" s="22"/>
      <c r="NO69" s="22"/>
      <c r="NP69" s="22"/>
      <c r="NQ69" s="22"/>
      <c r="NR69" s="22"/>
      <c r="NS69" s="22"/>
      <c r="NT69" s="22"/>
      <c r="NU69" s="22"/>
      <c r="NV69" s="22"/>
      <c r="NW69" s="22"/>
      <c r="NX69" s="22"/>
      <c r="NY69" s="22"/>
      <c r="NZ69" s="22"/>
      <c r="OA69" s="22"/>
      <c r="OB69" s="22"/>
      <c r="OC69" s="22"/>
      <c r="OD69" s="22"/>
      <c r="OE69" s="22"/>
      <c r="OF69" s="22"/>
      <c r="OG69" s="22"/>
      <c r="OH69" s="22"/>
      <c r="OI69" s="22"/>
      <c r="OJ69" s="22"/>
      <c r="OK69" s="22"/>
      <c r="OL69" s="22"/>
      <c r="OM69" s="22"/>
      <c r="ON69" s="22"/>
      <c r="OO69" s="22"/>
      <c r="OP69" s="22"/>
      <c r="OQ69" s="22"/>
      <c r="OR69" s="22"/>
      <c r="OS69" s="22"/>
      <c r="OT69" s="22"/>
      <c r="OU69" s="22"/>
      <c r="OV69" s="22"/>
      <c r="OW69" s="22"/>
      <c r="OX69" s="22"/>
      <c r="OY69" s="22"/>
      <c r="OZ69" s="22"/>
      <c r="PA69" s="22"/>
      <c r="PB69" s="22"/>
      <c r="PC69" s="22"/>
      <c r="PD69" s="22"/>
      <c r="PE69" s="22"/>
      <c r="PF69" s="22"/>
      <c r="PG69" s="22"/>
      <c r="PH69" s="22"/>
      <c r="PI69" s="22"/>
      <c r="PJ69" s="22"/>
      <c r="PK69" s="22"/>
      <c r="PL69" s="22"/>
      <c r="PM69" s="22"/>
      <c r="PN69" s="22"/>
      <c r="PO69" s="22"/>
      <c r="PP69" s="22"/>
      <c r="PQ69" s="22"/>
      <c r="PR69" s="22"/>
      <c r="PS69" s="22"/>
      <c r="PT69" s="22"/>
      <c r="PU69" s="22"/>
      <c r="PV69" s="22"/>
      <c r="PW69" s="22"/>
      <c r="PX69" s="22"/>
      <c r="PY69" s="22"/>
      <c r="PZ69" s="22"/>
      <c r="QA69" s="22"/>
      <c r="QB69" s="22"/>
      <c r="QC69" s="22"/>
      <c r="QD69" s="22"/>
      <c r="QE69" s="22"/>
      <c r="QF69" s="22"/>
      <c r="QG69" s="22"/>
      <c r="QH69" s="22"/>
      <c r="QI69" s="22"/>
      <c r="QJ69" s="22"/>
      <c r="QK69" s="22"/>
      <c r="QL69" s="22"/>
      <c r="QM69" s="22"/>
      <c r="QN69" s="22"/>
      <c r="QO69" s="22"/>
      <c r="QP69" s="22"/>
      <c r="QQ69" s="22"/>
      <c r="QR69" s="22"/>
      <c r="QS69" s="22"/>
      <c r="QT69" s="22"/>
      <c r="QU69" s="22"/>
      <c r="QV69" s="22"/>
      <c r="QW69" s="22"/>
      <c r="QX69" s="22"/>
      <c r="QY69" s="22"/>
      <c r="QZ69" s="22"/>
      <c r="RA69" s="22"/>
      <c r="RB69" s="22"/>
      <c r="RC69" s="22"/>
      <c r="RD69" s="22"/>
      <c r="RE69" s="22"/>
      <c r="RF69" s="22"/>
      <c r="RG69" s="22"/>
      <c r="RH69" s="22"/>
      <c r="RI69" s="22"/>
      <c r="RJ69" s="22"/>
      <c r="RK69" s="22"/>
      <c r="RL69" s="22"/>
      <c r="RM69" s="22"/>
      <c r="RN69" s="22"/>
      <c r="RO69" s="22"/>
      <c r="RP69" s="22"/>
      <c r="RQ69" s="22"/>
      <c r="RR69" s="22"/>
      <c r="RS69" s="22"/>
      <c r="RT69" s="22"/>
      <c r="RU69" s="22"/>
      <c r="RV69" s="22"/>
      <c r="RW69" s="22"/>
      <c r="RX69" s="22"/>
      <c r="RY69" s="22"/>
      <c r="RZ69" s="22"/>
      <c r="SA69" s="22"/>
      <c r="SB69" s="22"/>
      <c r="SC69" s="22"/>
      <c r="SD69" s="22"/>
      <c r="SE69" s="22"/>
      <c r="SF69" s="22"/>
      <c r="SG69" s="22"/>
      <c r="SH69" s="22"/>
      <c r="SI69" s="22"/>
      <c r="SJ69" s="22"/>
      <c r="SK69" s="22"/>
      <c r="SL69" s="22"/>
      <c r="SM69" s="22"/>
      <c r="SN69" s="22"/>
      <c r="SO69" s="22"/>
      <c r="SP69" s="22"/>
      <c r="SQ69" s="22"/>
      <c r="SR69" s="22"/>
      <c r="SS69" s="22"/>
      <c r="ST69" s="22"/>
      <c r="SU69" s="22"/>
      <c r="SV69" s="22"/>
      <c r="SW69" s="22"/>
      <c r="SX69" s="22"/>
      <c r="SY69" s="22"/>
      <c r="SZ69" s="22"/>
      <c r="TA69" s="22"/>
      <c r="TB69" s="22"/>
      <c r="TC69" s="22"/>
      <c r="TD69" s="22"/>
      <c r="TE69" s="22"/>
      <c r="TF69" s="22"/>
      <c r="TG69" s="22"/>
      <c r="TH69" s="22"/>
      <c r="TI69" s="22"/>
      <c r="TJ69" s="22"/>
      <c r="TK69" s="22"/>
      <c r="TL69" s="22"/>
      <c r="TM69" s="22"/>
      <c r="TN69" s="22"/>
      <c r="TO69" s="22"/>
      <c r="TP69" s="22"/>
      <c r="TQ69" s="22"/>
      <c r="TR69" s="22"/>
      <c r="TS69" s="22"/>
      <c r="TT69" s="22"/>
      <c r="TU69" s="22"/>
      <c r="TV69" s="22"/>
      <c r="TW69" s="22"/>
      <c r="TX69" s="22"/>
      <c r="TY69" s="22"/>
      <c r="TZ69" s="22"/>
      <c r="UA69" s="22"/>
      <c r="UB69" s="22"/>
      <c r="UC69" s="22"/>
      <c r="UD69" s="22"/>
      <c r="UE69" s="22"/>
      <c r="UF69" s="22"/>
      <c r="UG69" s="22"/>
      <c r="UH69" s="22"/>
      <c r="UI69" s="22"/>
      <c r="UJ69" s="22"/>
      <c r="UK69" s="22"/>
      <c r="UL69" s="22"/>
      <c r="UM69" s="22"/>
      <c r="UN69" s="22"/>
      <c r="UO69" s="22"/>
      <c r="UP69" s="22"/>
      <c r="UQ69" s="22"/>
      <c r="UR69" s="22"/>
      <c r="US69" s="22"/>
      <c r="UT69" s="22"/>
      <c r="UU69" s="22"/>
      <c r="UV69" s="22"/>
      <c r="UW69" s="22"/>
      <c r="UX69" s="22"/>
      <c r="UY69" s="22"/>
      <c r="UZ69" s="22"/>
      <c r="VA69" s="22"/>
      <c r="VB69" s="22"/>
      <c r="VC69" s="22"/>
      <c r="VD69" s="22"/>
      <c r="VE69" s="22"/>
      <c r="VF69" s="22"/>
      <c r="VG69" s="22"/>
      <c r="VH69" s="22"/>
      <c r="VI69" s="22"/>
      <c r="VJ69" s="22"/>
      <c r="VK69" s="22"/>
      <c r="VL69" s="22"/>
      <c r="VM69" s="22"/>
      <c r="VN69" s="22"/>
      <c r="VO69" s="22"/>
      <c r="VP69" s="22"/>
      <c r="VQ69" s="22"/>
      <c r="VR69" s="22"/>
      <c r="VS69" s="22"/>
      <c r="VT69" s="22"/>
      <c r="VU69" s="22"/>
      <c r="VV69" s="22"/>
      <c r="VW69" s="22"/>
      <c r="VX69" s="22"/>
      <c r="VY69" s="22"/>
      <c r="VZ69" s="22"/>
      <c r="WA69" s="22"/>
      <c r="WB69" s="22"/>
      <c r="WC69" s="22"/>
      <c r="WD69" s="22"/>
      <c r="WE69" s="22"/>
      <c r="WF69" s="22"/>
      <c r="WG69" s="22"/>
      <c r="WH69" s="22"/>
      <c r="WI69" s="22"/>
      <c r="WJ69" s="22"/>
      <c r="WK69" s="22"/>
      <c r="WL69" s="22"/>
      <c r="WM69" s="22"/>
      <c r="WN69" s="22"/>
      <c r="WO69" s="22"/>
      <c r="WP69" s="22"/>
      <c r="WQ69" s="22"/>
      <c r="WR69" s="22"/>
      <c r="WS69" s="22"/>
      <c r="WT69" s="22"/>
      <c r="WU69" s="22"/>
      <c r="WV69" s="22"/>
      <c r="WW69" s="22"/>
      <c r="WX69" s="22"/>
      <c r="WY69" s="22"/>
      <c r="WZ69" s="22"/>
      <c r="XA69" s="22"/>
      <c r="XB69" s="22"/>
      <c r="XC69" s="22"/>
      <c r="XD69" s="22"/>
      <c r="XE69" s="22"/>
      <c r="XF69" s="22"/>
      <c r="XG69" s="22"/>
      <c r="XH69" s="22"/>
      <c r="XI69" s="22"/>
      <c r="XJ69" s="22"/>
      <c r="XK69" s="22"/>
      <c r="XL69" s="22"/>
      <c r="XM69" s="22"/>
      <c r="XN69" s="22"/>
      <c r="XO69" s="22"/>
      <c r="XP69" s="22"/>
      <c r="XQ69" s="22"/>
      <c r="XR69" s="22"/>
      <c r="XS69" s="22"/>
      <c r="XT69" s="22"/>
      <c r="XU69" s="22"/>
      <c r="XV69" s="22"/>
      <c r="XW69" s="22"/>
      <c r="XX69" s="22"/>
      <c r="XY69" s="22"/>
      <c r="XZ69" s="22"/>
      <c r="YA69" s="22"/>
      <c r="YB69" s="22"/>
      <c r="YC69" s="22"/>
      <c r="YD69" s="22"/>
      <c r="YE69" s="22"/>
      <c r="YF69" s="22"/>
      <c r="YG69" s="22"/>
      <c r="YH69" s="22"/>
      <c r="YI69" s="22"/>
      <c r="YJ69" s="22"/>
      <c r="YK69" s="22"/>
      <c r="YL69" s="22"/>
      <c r="YM69" s="22"/>
      <c r="YN69" s="22"/>
      <c r="YO69" s="22"/>
      <c r="YP69" s="22"/>
      <c r="YQ69" s="22"/>
      <c r="YR69" s="22"/>
      <c r="YS69" s="22"/>
      <c r="YT69" s="22"/>
      <c r="YU69" s="22"/>
      <c r="YV69" s="22"/>
      <c r="YW69" s="22"/>
      <c r="YX69" s="22"/>
      <c r="YY69" s="22"/>
      <c r="YZ69" s="22"/>
      <c r="ZA69" s="22"/>
      <c r="ZB69" s="22"/>
      <c r="ZC69" s="22"/>
      <c r="ZD69" s="22"/>
      <c r="ZE69" s="22"/>
      <c r="ZF69" s="22"/>
      <c r="ZG69" s="22"/>
      <c r="ZH69" s="22"/>
      <c r="ZI69" s="22"/>
      <c r="ZJ69" s="22"/>
      <c r="ZK69" s="22"/>
      <c r="ZL69" s="22"/>
      <c r="ZM69" s="22"/>
      <c r="ZN69" s="22"/>
      <c r="ZO69" s="22"/>
      <c r="ZP69" s="22"/>
      <c r="ZQ69" s="22"/>
      <c r="ZR69" s="22"/>
      <c r="ZS69" s="22"/>
      <c r="ZT69" s="22"/>
      <c r="ZU69" s="22"/>
      <c r="ZV69" s="22"/>
      <c r="ZW69" s="22"/>
      <c r="ZX69" s="22"/>
      <c r="ZY69" s="22"/>
      <c r="ZZ69" s="22"/>
      <c r="AAA69" s="22"/>
      <c r="AAB69" s="22"/>
      <c r="AAC69" s="22"/>
      <c r="AAD69" s="22"/>
      <c r="AAE69" s="22"/>
      <c r="AAF69" s="22"/>
      <c r="AAG69" s="22"/>
      <c r="AAH69" s="22"/>
      <c r="AAI69" s="22"/>
      <c r="AAJ69" s="22"/>
      <c r="AAK69" s="22"/>
      <c r="AAL69" s="22"/>
      <c r="AAM69" s="22"/>
      <c r="AAN69" s="22"/>
      <c r="AAO69" s="22"/>
      <c r="AAP69" s="22"/>
      <c r="AAQ69" s="22"/>
      <c r="AAR69" s="22"/>
      <c r="AAS69" s="22"/>
      <c r="AAT69" s="22"/>
      <c r="AAU69" s="22"/>
      <c r="AAV69" s="22"/>
      <c r="AAW69" s="22"/>
      <c r="AAX69" s="22"/>
      <c r="AAY69" s="22"/>
      <c r="AAZ69" s="22"/>
      <c r="ABA69" s="22"/>
      <c r="ABB69" s="22"/>
      <c r="ABC69" s="22"/>
      <c r="ABD69" s="22"/>
      <c r="ABE69" s="22"/>
      <c r="ABF69" s="22"/>
      <c r="ABG69" s="22"/>
      <c r="ABH69" s="22"/>
      <c r="ABI69" s="22"/>
      <c r="ABJ69" s="22"/>
      <c r="ABK69" s="22"/>
      <c r="ABL69" s="22"/>
      <c r="ABM69" s="22"/>
      <c r="ABN69" s="22"/>
      <c r="ABO69" s="22"/>
      <c r="ABP69" s="22"/>
      <c r="ABQ69" s="22"/>
      <c r="ABR69" s="22"/>
      <c r="ABS69" s="22"/>
      <c r="ABT69" s="22"/>
      <c r="ABU69" s="22"/>
      <c r="ABV69" s="22"/>
      <c r="ABW69" s="22"/>
      <c r="ABX69" s="22"/>
      <c r="ABY69" s="22"/>
      <c r="ABZ69" s="22"/>
      <c r="ACA69" s="22"/>
      <c r="ACB69" s="22"/>
      <c r="ACC69" s="22"/>
      <c r="ACD69" s="22"/>
      <c r="ACE69" s="22"/>
      <c r="ACF69" s="22"/>
      <c r="ACG69" s="22"/>
      <c r="ACH69" s="22"/>
      <c r="ACI69" s="22"/>
      <c r="ACJ69" s="22"/>
      <c r="ACK69" s="22"/>
      <c r="ACL69" s="22"/>
      <c r="ACM69" s="22"/>
      <c r="ACN69" s="22"/>
      <c r="ACO69" s="22"/>
      <c r="ACP69" s="22"/>
      <c r="ACQ69" s="22"/>
      <c r="ACR69" s="22"/>
      <c r="ACS69" s="22"/>
      <c r="ACT69" s="22"/>
      <c r="ACU69" s="22"/>
      <c r="ACV69" s="22"/>
      <c r="ACW69" s="22"/>
      <c r="ACX69" s="22"/>
      <c r="ACY69" s="22"/>
      <c r="ACZ69" s="22"/>
      <c r="ADA69" s="22"/>
      <c r="ADB69" s="22"/>
      <c r="ADC69" s="22"/>
      <c r="ADD69" s="22"/>
      <c r="ADE69" s="22"/>
      <c r="ADF69" s="22"/>
      <c r="ADG69" s="22"/>
      <c r="ADH69" s="22"/>
      <c r="ADI69" s="22"/>
      <c r="ADJ69" s="22"/>
      <c r="ADK69" s="22"/>
      <c r="ADL69" s="22"/>
      <c r="ADM69" s="22"/>
      <c r="ADN69" s="22"/>
      <c r="ADO69" s="22"/>
      <c r="ADP69" s="22"/>
      <c r="ADQ69" s="22"/>
      <c r="ADR69" s="22"/>
      <c r="ADS69" s="22"/>
      <c r="ADT69" s="22"/>
      <c r="ADU69" s="22"/>
      <c r="ADV69" s="22"/>
      <c r="ADW69" s="22"/>
      <c r="ADX69" s="22"/>
      <c r="ADY69" s="22"/>
      <c r="ADZ69" s="22"/>
      <c r="AEA69" s="22"/>
      <c r="AEB69" s="22"/>
      <c r="AEC69" s="22"/>
      <c r="AED69" s="22"/>
      <c r="AEE69" s="22"/>
      <c r="AEF69" s="22"/>
      <c r="AEG69" s="22"/>
      <c r="AEH69" s="22"/>
      <c r="AEI69" s="22"/>
      <c r="AEJ69" s="22"/>
      <c r="AEK69" s="22"/>
      <c r="AEL69" s="22"/>
      <c r="AEM69" s="22"/>
      <c r="AEN69" s="22"/>
      <c r="AEO69" s="22"/>
      <c r="AEP69" s="22"/>
      <c r="AEQ69" s="22"/>
      <c r="AER69" s="22"/>
      <c r="AES69" s="22"/>
      <c r="AET69" s="22"/>
      <c r="AEU69" s="22"/>
      <c r="AEV69" s="22"/>
      <c r="AEW69" s="22"/>
      <c r="AEX69" s="22"/>
      <c r="AEY69" s="22"/>
      <c r="AEZ69" s="22"/>
      <c r="AFA69" s="22"/>
      <c r="AFB69" s="22"/>
      <c r="AFC69" s="22"/>
      <c r="AFD69" s="22"/>
      <c r="AFE69" s="22"/>
      <c r="AFF69" s="22"/>
      <c r="AFG69" s="22"/>
      <c r="AFH69" s="22"/>
      <c r="AFI69" s="22"/>
      <c r="AFJ69" s="22"/>
      <c r="AFK69" s="22"/>
      <c r="AFL69" s="22"/>
      <c r="AFM69" s="22"/>
      <c r="AFN69" s="22"/>
      <c r="AFO69" s="22"/>
      <c r="AFP69" s="22"/>
      <c r="AFQ69" s="22"/>
      <c r="AFR69" s="22"/>
      <c r="AFS69" s="22"/>
      <c r="AFT69" s="22"/>
      <c r="AFU69" s="22"/>
      <c r="AFV69" s="22"/>
      <c r="AFW69" s="22"/>
      <c r="AFX69" s="22"/>
      <c r="AFY69" s="22"/>
      <c r="AFZ69" s="22"/>
      <c r="AGA69" s="22"/>
      <c r="AGB69" s="22"/>
      <c r="AGC69" s="22"/>
      <c r="AGD69" s="22"/>
      <c r="AGE69" s="22"/>
      <c r="AGF69" s="22"/>
      <c r="AGG69" s="22"/>
      <c r="AGH69" s="22"/>
      <c r="AGI69" s="22"/>
      <c r="AGJ69" s="22"/>
      <c r="AGK69" s="22"/>
      <c r="AGL69" s="22"/>
      <c r="AGM69" s="22"/>
      <c r="AGN69" s="22"/>
      <c r="AGO69" s="22"/>
      <c r="AGP69" s="22"/>
      <c r="AGQ69" s="22"/>
      <c r="AGR69" s="22"/>
      <c r="AGS69" s="22"/>
      <c r="AGT69" s="22"/>
      <c r="AGU69" s="22"/>
      <c r="AGV69" s="22"/>
      <c r="AGW69" s="22"/>
      <c r="AGX69" s="22"/>
      <c r="AGY69" s="22"/>
      <c r="AGZ69" s="22"/>
      <c r="AHA69" s="22"/>
      <c r="AHB69" s="22"/>
      <c r="AHC69" s="22"/>
      <c r="AHD69" s="22"/>
      <c r="AHE69" s="22"/>
      <c r="AHF69" s="22"/>
      <c r="AHG69" s="22"/>
      <c r="AHH69" s="22"/>
      <c r="AHI69" s="22"/>
      <c r="AHJ69" s="22"/>
      <c r="AHK69" s="22"/>
      <c r="AHL69" s="22"/>
      <c r="AHM69" s="22"/>
      <c r="AHN69" s="22"/>
      <c r="AHO69" s="22"/>
      <c r="AHP69" s="22"/>
      <c r="AHQ69" s="22"/>
      <c r="AHR69" s="22"/>
      <c r="AHS69" s="22"/>
      <c r="AHT69" s="22"/>
      <c r="AHU69" s="22"/>
      <c r="AHV69" s="22"/>
      <c r="AHW69" s="22"/>
      <c r="AHX69" s="22"/>
      <c r="AHY69" s="22"/>
      <c r="AHZ69" s="22"/>
      <c r="AIA69" s="22"/>
      <c r="AIB69" s="22"/>
      <c r="AIC69" s="22"/>
      <c r="AID69" s="22"/>
      <c r="AIE69" s="22"/>
      <c r="AIF69" s="22"/>
      <c r="AIG69" s="22"/>
      <c r="AIH69" s="22"/>
      <c r="AII69" s="22"/>
      <c r="AIJ69" s="22"/>
      <c r="AIK69" s="22"/>
      <c r="AIL69" s="22"/>
      <c r="AIM69" s="22"/>
      <c r="AIN69" s="22"/>
      <c r="AIO69" s="22"/>
      <c r="AIP69" s="22"/>
      <c r="AIQ69" s="22"/>
      <c r="AIR69" s="22"/>
      <c r="AIS69" s="22"/>
      <c r="AIT69" s="22"/>
      <c r="AIU69" s="22"/>
      <c r="AIV69" s="22"/>
      <c r="AIW69" s="22"/>
      <c r="AIX69" s="22"/>
      <c r="AIY69" s="22"/>
      <c r="AIZ69" s="22"/>
      <c r="AJA69" s="22"/>
      <c r="AJB69" s="22"/>
      <c r="AJC69" s="22"/>
      <c r="AJD69" s="22"/>
      <c r="AJE69" s="22"/>
      <c r="AJF69" s="22"/>
      <c r="AJG69" s="22"/>
      <c r="AJH69" s="22"/>
      <c r="AJI69" s="22"/>
      <c r="AJJ69" s="22"/>
      <c r="AJK69" s="22"/>
      <c r="AJL69" s="22"/>
      <c r="AJM69" s="22"/>
      <c r="AJN69" s="22"/>
      <c r="AJO69" s="22"/>
      <c r="AJP69" s="22"/>
      <c r="AJQ69" s="22"/>
      <c r="AJR69" s="22"/>
      <c r="AJS69" s="22"/>
      <c r="AJT69" s="22"/>
      <c r="AJU69" s="22"/>
      <c r="AJV69" s="22"/>
      <c r="AJW69" s="22"/>
      <c r="AJX69" s="22"/>
      <c r="AJY69" s="22"/>
      <c r="AJZ69" s="22"/>
      <c r="AKA69" s="22"/>
      <c r="AKB69" s="22"/>
      <c r="AKC69" s="22"/>
      <c r="AKD69" s="22"/>
      <c r="AKE69" s="22"/>
      <c r="AKF69" s="22"/>
      <c r="AKG69" s="22"/>
      <c r="AKH69" s="22"/>
      <c r="AKI69" s="22"/>
      <c r="AKJ69" s="22"/>
      <c r="AKK69" s="22"/>
      <c r="AKL69" s="22"/>
      <c r="AKM69" s="22"/>
      <c r="AKN69" s="22"/>
      <c r="AKO69" s="22"/>
      <c r="AKP69" s="22"/>
      <c r="AKQ69" s="22"/>
      <c r="AKR69" s="22"/>
      <c r="AKS69" s="22"/>
      <c r="AKT69" s="22"/>
      <c r="AKU69" s="22"/>
      <c r="AKV69" s="22"/>
      <c r="AKW69" s="22"/>
      <c r="AKX69" s="22"/>
      <c r="AKY69" s="22"/>
      <c r="AKZ69" s="22"/>
      <c r="ALA69" s="22"/>
      <c r="ALB69" s="22"/>
      <c r="ALC69" s="22"/>
      <c r="ALD69" s="22"/>
      <c r="ALE69" s="22"/>
      <c r="ALF69" s="22"/>
      <c r="ALG69" s="22"/>
      <c r="ALH69" s="22"/>
      <c r="ALI69" s="22"/>
      <c r="ALJ69" s="22"/>
      <c r="ALK69" s="22"/>
      <c r="ALL69" s="22"/>
      <c r="ALM69" s="22"/>
      <c r="ALN69" s="22"/>
      <c r="ALO69" s="22"/>
      <c r="ALP69" s="22"/>
      <c r="ALQ69" s="22"/>
      <c r="ALR69" s="22"/>
      <c r="ALS69" s="22"/>
      <c r="ALT69" s="22"/>
      <c r="ALU69" s="22"/>
      <c r="ALV69" s="22"/>
      <c r="ALW69" s="22"/>
      <c r="ALX69" s="22"/>
      <c r="ALY69" s="22"/>
      <c r="ALZ69" s="22"/>
      <c r="AMA69" s="22"/>
      <c r="AMB69" s="22"/>
      <c r="AMC69" s="22"/>
      <c r="AMD69" s="22"/>
      <c r="AME69" s="22"/>
      <c r="AMF69" s="22"/>
      <c r="AMG69" s="22"/>
      <c r="AMH69" s="22"/>
      <c r="AMI69" s="22"/>
      <c r="AMJ69" s="22"/>
      <c r="AMK69" s="22"/>
      <c r="AML69" s="22"/>
      <c r="AMM69" s="22"/>
      <c r="AMN69" s="22"/>
      <c r="AMO69" s="22"/>
      <c r="AMP69" s="22"/>
      <c r="AMQ69" s="22"/>
      <c r="AMR69" s="22"/>
      <c r="AMS69" s="22"/>
      <c r="AMT69" s="22"/>
      <c r="AMU69" s="22"/>
      <c r="AMV69" s="22"/>
      <c r="AMW69" s="22"/>
      <c r="AMX69" s="22"/>
      <c r="AMY69" s="22"/>
      <c r="AMZ69" s="22"/>
      <c r="ANA69" s="22"/>
      <c r="ANB69" s="22"/>
      <c r="ANC69" s="22"/>
      <c r="AND69" s="22"/>
      <c r="ANE69" s="22"/>
      <c r="ANF69" s="22"/>
      <c r="ANG69" s="22"/>
      <c r="ANH69" s="22"/>
      <c r="ANI69" s="22"/>
      <c r="ANJ69" s="22"/>
      <c r="ANK69" s="22"/>
      <c r="ANL69" s="22"/>
      <c r="ANM69" s="22"/>
      <c r="ANN69" s="22"/>
      <c r="ANO69" s="22"/>
      <c r="ANP69" s="22"/>
      <c r="ANQ69" s="22"/>
      <c r="ANR69" s="22"/>
      <c r="ANS69" s="22"/>
      <c r="ANT69" s="22"/>
      <c r="ANU69" s="22"/>
      <c r="ANV69" s="22"/>
      <c r="ANW69" s="22"/>
      <c r="ANX69" s="22"/>
      <c r="ANY69" s="22"/>
      <c r="ANZ69" s="22"/>
      <c r="AOA69" s="22"/>
      <c r="AOB69" s="22"/>
      <c r="AOC69" s="22"/>
      <c r="AOD69" s="22"/>
      <c r="AOE69" s="22"/>
      <c r="AOF69" s="22"/>
      <c r="AOG69" s="22"/>
      <c r="AOH69" s="22"/>
      <c r="AOI69" s="22"/>
      <c r="AOJ69" s="22"/>
      <c r="AOK69" s="22"/>
      <c r="AOL69" s="22"/>
      <c r="AOM69" s="22"/>
      <c r="AON69" s="22"/>
      <c r="AOO69" s="22"/>
      <c r="AOP69" s="22"/>
      <c r="AOQ69" s="22"/>
      <c r="AOR69" s="22"/>
      <c r="AOS69" s="22"/>
      <c r="AOT69" s="22"/>
      <c r="AOU69" s="22"/>
      <c r="AOV69" s="22"/>
      <c r="AOW69" s="22"/>
      <c r="AOX69" s="22"/>
      <c r="AOY69" s="22"/>
      <c r="AOZ69" s="22"/>
      <c r="APA69" s="22"/>
      <c r="APB69" s="22"/>
      <c r="APC69" s="22"/>
      <c r="APD69" s="22"/>
      <c r="APE69" s="22"/>
      <c r="APF69" s="22"/>
      <c r="APG69" s="22"/>
      <c r="APH69" s="22"/>
      <c r="API69" s="22"/>
      <c r="APJ69" s="22"/>
      <c r="APK69" s="22"/>
      <c r="APL69" s="22"/>
      <c r="APM69" s="22"/>
      <c r="APN69" s="22"/>
      <c r="APO69" s="22"/>
      <c r="APP69" s="22"/>
      <c r="APQ69" s="22"/>
      <c r="APR69" s="22"/>
      <c r="APS69" s="22"/>
      <c r="APT69" s="22"/>
      <c r="APU69" s="22"/>
      <c r="APV69" s="22"/>
      <c r="APW69" s="22"/>
      <c r="APX69" s="22"/>
      <c r="APY69" s="22"/>
      <c r="APZ69" s="22"/>
      <c r="AQA69" s="22"/>
      <c r="AQB69" s="22"/>
      <c r="AQC69" s="22"/>
      <c r="AQD69" s="22"/>
      <c r="AQE69" s="22"/>
      <c r="AQF69" s="22"/>
      <c r="AQG69" s="22"/>
      <c r="AQH69" s="22"/>
      <c r="AQI69" s="22"/>
      <c r="AQJ69" s="22"/>
      <c r="AQK69" s="22"/>
      <c r="AQL69" s="22"/>
      <c r="AQM69" s="22"/>
      <c r="AQN69" s="22"/>
      <c r="AQO69" s="22"/>
      <c r="AQP69" s="22"/>
      <c r="AQQ69" s="22"/>
      <c r="AQR69" s="22"/>
      <c r="AQS69" s="22"/>
      <c r="AQT69" s="22"/>
      <c r="AQU69" s="22"/>
      <c r="AQV69" s="22"/>
      <c r="AQW69" s="22"/>
      <c r="AQX69" s="22"/>
      <c r="AQY69" s="22"/>
      <c r="AQZ69" s="22"/>
      <c r="ARA69" s="22"/>
      <c r="ARB69" s="22"/>
      <c r="ARC69" s="22"/>
      <c r="ARD69" s="22"/>
      <c r="ARE69" s="22"/>
      <c r="ARF69" s="22"/>
      <c r="ARG69" s="22"/>
      <c r="ARH69" s="22"/>
      <c r="ARI69" s="22"/>
      <c r="ARJ69" s="22"/>
      <c r="ARK69" s="22"/>
      <c r="ARL69" s="22"/>
      <c r="ARM69" s="22"/>
      <c r="ARN69" s="22"/>
      <c r="ARO69" s="22"/>
      <c r="ARP69" s="22"/>
      <c r="ARQ69" s="22"/>
      <c r="ARR69" s="22"/>
      <c r="ARS69" s="22"/>
      <c r="ART69" s="22"/>
      <c r="ARU69" s="22"/>
      <c r="ARV69" s="22"/>
      <c r="ARW69" s="22"/>
      <c r="ARX69" s="22"/>
      <c r="ARY69" s="22"/>
      <c r="ARZ69" s="22"/>
      <c r="ASA69" s="22"/>
      <c r="ASB69" s="22"/>
      <c r="ASC69" s="22"/>
      <c r="ASD69" s="22"/>
      <c r="ASE69" s="22"/>
      <c r="ASF69" s="22"/>
      <c r="ASG69" s="22"/>
      <c r="ASH69" s="22"/>
      <c r="ASI69" s="22"/>
      <c r="ASJ69" s="22"/>
      <c r="ASK69" s="22"/>
      <c r="ASL69" s="22"/>
      <c r="ASM69" s="22"/>
      <c r="ASN69" s="22"/>
      <c r="ASO69" s="22"/>
      <c r="ASP69" s="22"/>
      <c r="ASQ69" s="22"/>
      <c r="ASR69" s="22"/>
      <c r="ASS69" s="22"/>
      <c r="AST69" s="22"/>
      <c r="ASU69" s="22"/>
      <c r="ASV69" s="22"/>
      <c r="ASW69" s="22"/>
      <c r="ASX69" s="22"/>
      <c r="ASY69" s="22"/>
      <c r="ASZ69" s="22"/>
      <c r="ATA69" s="22"/>
      <c r="ATB69" s="22"/>
      <c r="ATC69" s="22"/>
      <c r="ATD69" s="22"/>
      <c r="ATE69" s="22"/>
      <c r="ATF69" s="22"/>
      <c r="ATG69" s="22"/>
      <c r="ATH69" s="22"/>
      <c r="ATI69" s="22"/>
      <c r="ATJ69" s="22"/>
      <c r="ATK69" s="22"/>
      <c r="ATL69" s="22"/>
      <c r="ATM69" s="22"/>
      <c r="ATN69" s="22"/>
      <c r="ATO69" s="22"/>
      <c r="ATP69" s="22"/>
      <c r="ATQ69" s="22"/>
      <c r="ATR69" s="22"/>
      <c r="ATS69" s="22"/>
      <c r="ATT69" s="22"/>
      <c r="ATU69" s="22"/>
      <c r="ATV69" s="22"/>
      <c r="ATW69" s="22"/>
      <c r="ATX69" s="22"/>
      <c r="ATY69" s="22"/>
      <c r="ATZ69" s="22"/>
      <c r="AUA69" s="22"/>
      <c r="AUB69" s="22"/>
      <c r="AUC69" s="22"/>
      <c r="AUD69" s="22"/>
      <c r="AUE69" s="22"/>
      <c r="AUF69" s="22"/>
      <c r="AUG69" s="22"/>
      <c r="AUH69" s="22"/>
      <c r="AUI69" s="22"/>
      <c r="AUJ69" s="22"/>
      <c r="AUK69" s="22"/>
      <c r="AUL69" s="22"/>
      <c r="AUM69" s="22"/>
      <c r="AUN69" s="22"/>
      <c r="AUO69" s="22"/>
      <c r="AUP69" s="22"/>
      <c r="AUQ69" s="22"/>
      <c r="AUR69" s="22"/>
      <c r="AUS69" s="22"/>
      <c r="AUT69" s="22"/>
      <c r="AUU69" s="22"/>
      <c r="AUV69" s="22"/>
      <c r="AUW69" s="22"/>
      <c r="AUX69" s="22"/>
      <c r="AUY69" s="22"/>
      <c r="AUZ69" s="22"/>
      <c r="AVA69" s="22"/>
      <c r="AVB69" s="22"/>
      <c r="AVC69" s="22"/>
      <c r="AVD69" s="22"/>
      <c r="AVE69" s="22"/>
      <c r="AVF69" s="22"/>
      <c r="AVG69" s="22"/>
      <c r="AVH69" s="22"/>
      <c r="AVI69" s="22"/>
      <c r="AVJ69" s="22"/>
      <c r="AVK69" s="22"/>
      <c r="AVL69" s="22"/>
      <c r="AVM69" s="22"/>
      <c r="AVN69" s="22"/>
      <c r="AVO69" s="22"/>
      <c r="AVP69" s="22"/>
      <c r="AVQ69" s="22"/>
      <c r="AVR69" s="22"/>
      <c r="AVS69" s="22"/>
      <c r="AVT69" s="22"/>
      <c r="AVU69" s="22"/>
      <c r="AVV69" s="22"/>
      <c r="AVW69" s="22"/>
      <c r="AVX69" s="22"/>
      <c r="AVY69" s="22"/>
      <c r="AVZ69" s="22"/>
      <c r="AWA69" s="22"/>
      <c r="AWB69" s="22"/>
      <c r="AWC69" s="22"/>
      <c r="AWD69" s="22"/>
      <c r="AWE69" s="22"/>
      <c r="AWF69" s="22"/>
      <c r="AWG69" s="22"/>
      <c r="AWH69" s="22"/>
      <c r="AWI69" s="22"/>
      <c r="AWJ69" s="22"/>
      <c r="AWK69" s="22"/>
      <c r="AWL69" s="22"/>
      <c r="AWM69" s="22"/>
      <c r="AWN69" s="22"/>
      <c r="AWO69" s="22"/>
      <c r="AWP69" s="22"/>
      <c r="AWQ69" s="22"/>
      <c r="AWR69" s="22"/>
      <c r="AWS69" s="22"/>
      <c r="AWT69" s="22"/>
      <c r="AWU69" s="22"/>
      <c r="AWV69" s="22"/>
      <c r="AWW69" s="22"/>
      <c r="AWX69" s="22"/>
      <c r="AWY69" s="22"/>
      <c r="AWZ69" s="22"/>
      <c r="AXA69" s="22"/>
      <c r="AXB69" s="22"/>
      <c r="AXC69" s="22"/>
      <c r="AXD69" s="22"/>
      <c r="AXE69" s="22"/>
      <c r="AXF69" s="22"/>
      <c r="AXG69" s="22"/>
      <c r="AXH69" s="22"/>
      <c r="AXI69" s="22"/>
      <c r="AXJ69" s="22"/>
      <c r="AXK69" s="22"/>
      <c r="AXL69" s="22"/>
      <c r="AXM69" s="22"/>
      <c r="AXN69" s="22"/>
      <c r="AXO69" s="22"/>
      <c r="AXP69" s="22"/>
      <c r="AXQ69" s="22"/>
      <c r="AXR69" s="22"/>
      <c r="AXS69" s="22"/>
      <c r="AXT69" s="22"/>
      <c r="AXU69" s="22"/>
      <c r="AXV69" s="22"/>
      <c r="AXW69" s="22"/>
      <c r="AXX69" s="22"/>
      <c r="AXY69" s="22"/>
      <c r="AXZ69" s="22"/>
      <c r="AYA69" s="22"/>
      <c r="AYB69" s="22"/>
      <c r="AYC69" s="22"/>
      <c r="AYD69" s="22"/>
      <c r="AYE69" s="22"/>
      <c r="AYF69" s="22"/>
      <c r="AYG69" s="22"/>
      <c r="AYH69" s="22"/>
      <c r="AYI69" s="22"/>
      <c r="AYJ69" s="22"/>
      <c r="AYK69" s="22"/>
      <c r="AYL69" s="22"/>
      <c r="AYM69" s="22"/>
      <c r="AYN69" s="22"/>
      <c r="AYO69" s="22"/>
      <c r="AYP69" s="22"/>
      <c r="AYQ69" s="22"/>
      <c r="AYR69" s="22"/>
      <c r="AYS69" s="22"/>
      <c r="AYT69" s="22"/>
      <c r="AYU69" s="22"/>
      <c r="AYV69" s="22"/>
      <c r="AYW69" s="22"/>
      <c r="AYX69" s="22"/>
      <c r="AYY69" s="22"/>
      <c r="AYZ69" s="22"/>
      <c r="AZA69" s="22"/>
      <c r="AZB69" s="22"/>
      <c r="AZC69" s="22"/>
      <c r="AZD69" s="22"/>
      <c r="AZE69" s="22"/>
      <c r="AZF69" s="22"/>
      <c r="AZG69" s="22"/>
      <c r="AZH69" s="22"/>
      <c r="AZI69" s="22"/>
      <c r="AZJ69" s="22"/>
      <c r="AZK69" s="22"/>
      <c r="AZL69" s="22"/>
      <c r="AZM69" s="22"/>
      <c r="AZN69" s="22"/>
      <c r="AZO69" s="22"/>
      <c r="AZP69" s="22"/>
      <c r="AZQ69" s="22"/>
      <c r="AZR69" s="22"/>
      <c r="AZS69" s="22"/>
      <c r="AZT69" s="22"/>
      <c r="AZU69" s="22"/>
      <c r="AZV69" s="22"/>
      <c r="AZW69" s="22"/>
      <c r="AZX69" s="22"/>
      <c r="AZY69" s="22"/>
      <c r="AZZ69" s="22"/>
      <c r="BAA69" s="22"/>
      <c r="BAB69" s="22"/>
      <c r="BAC69" s="22"/>
      <c r="BAD69" s="22"/>
      <c r="BAE69" s="22"/>
      <c r="BAF69" s="22"/>
      <c r="BAG69" s="22"/>
      <c r="BAH69" s="22"/>
      <c r="BAI69" s="22"/>
      <c r="BAJ69" s="22"/>
      <c r="BAK69" s="22"/>
      <c r="BAL69" s="22"/>
      <c r="BAM69" s="22"/>
      <c r="BAN69" s="22"/>
      <c r="BAO69" s="22"/>
      <c r="BAP69" s="22"/>
      <c r="BAQ69" s="22"/>
      <c r="BAR69" s="22"/>
      <c r="BAS69" s="22"/>
      <c r="BAT69" s="22"/>
      <c r="BAU69" s="22"/>
      <c r="BAV69" s="22"/>
      <c r="BAW69" s="22"/>
      <c r="BAX69" s="22"/>
      <c r="BAY69" s="22"/>
      <c r="BAZ69" s="22"/>
      <c r="BBA69" s="22"/>
      <c r="BBB69" s="22"/>
      <c r="BBC69" s="22"/>
      <c r="BBD69" s="22"/>
      <c r="BBE69" s="22"/>
      <c r="BBF69" s="22"/>
      <c r="BBG69" s="22"/>
      <c r="BBH69" s="22"/>
      <c r="BBI69" s="22"/>
      <c r="BBJ69" s="22"/>
      <c r="BBK69" s="22"/>
      <c r="BBL69" s="22"/>
      <c r="BBM69" s="22"/>
      <c r="BBN69" s="22"/>
      <c r="BBO69" s="22"/>
      <c r="BBP69" s="22"/>
      <c r="BBQ69" s="22"/>
      <c r="BBR69" s="22"/>
      <c r="BBS69" s="22"/>
      <c r="BBT69" s="22"/>
      <c r="BBU69" s="22"/>
      <c r="BBV69" s="22"/>
      <c r="BBW69" s="22"/>
      <c r="BBX69" s="22"/>
      <c r="BBY69" s="22"/>
      <c r="BBZ69" s="22"/>
      <c r="BCA69" s="22"/>
      <c r="BCB69" s="22"/>
      <c r="BCC69" s="22"/>
      <c r="BCD69" s="22"/>
      <c r="BCE69" s="22"/>
      <c r="BCF69" s="22"/>
      <c r="BCG69" s="22"/>
      <c r="BCH69" s="22"/>
      <c r="BCI69" s="22"/>
      <c r="BCJ69" s="22"/>
      <c r="BCK69" s="22"/>
      <c r="BCL69" s="22"/>
      <c r="BCM69" s="22"/>
      <c r="BCN69" s="22"/>
      <c r="BCO69" s="22"/>
      <c r="BCP69" s="22"/>
      <c r="BCQ69" s="22"/>
      <c r="BCR69" s="22"/>
      <c r="BCS69" s="22"/>
      <c r="BCT69" s="22"/>
      <c r="BCU69" s="22"/>
      <c r="BCV69" s="22"/>
      <c r="BCW69" s="22"/>
      <c r="BCX69" s="22"/>
      <c r="BCY69" s="22"/>
      <c r="BCZ69" s="22"/>
      <c r="BDA69" s="22"/>
      <c r="BDB69" s="22"/>
      <c r="BDC69" s="22"/>
      <c r="BDD69" s="22"/>
      <c r="BDE69" s="22"/>
      <c r="BDF69" s="22"/>
      <c r="BDG69" s="22"/>
      <c r="BDH69" s="22"/>
      <c r="BDI69" s="22"/>
      <c r="BDJ69" s="22"/>
      <c r="BDK69" s="22"/>
      <c r="BDL69" s="22"/>
      <c r="BDM69" s="22"/>
      <c r="BDN69" s="22"/>
      <c r="BDO69" s="22"/>
      <c r="BDP69" s="22"/>
      <c r="BDQ69" s="22"/>
      <c r="BDR69" s="22"/>
      <c r="BDS69" s="22"/>
      <c r="BDT69" s="22"/>
      <c r="BDU69" s="22"/>
      <c r="BDV69" s="22"/>
      <c r="BDW69" s="22"/>
      <c r="BDX69" s="22"/>
      <c r="BDY69" s="22"/>
      <c r="BDZ69" s="22"/>
      <c r="BEA69" s="22"/>
      <c r="BEB69" s="22"/>
      <c r="BEC69" s="22"/>
      <c r="BED69" s="22"/>
      <c r="BEE69" s="22"/>
      <c r="BEF69" s="22"/>
      <c r="BEG69" s="22"/>
      <c r="BEH69" s="22"/>
      <c r="BEI69" s="22"/>
      <c r="BEJ69" s="22"/>
      <c r="BEK69" s="22"/>
      <c r="BEL69" s="22"/>
      <c r="BEM69" s="22"/>
      <c r="BEN69" s="22"/>
      <c r="BEO69" s="22"/>
      <c r="BEP69" s="22"/>
      <c r="BEQ69" s="22"/>
      <c r="BER69" s="22"/>
      <c r="BES69" s="22"/>
      <c r="BET69" s="22"/>
      <c r="BEU69" s="22"/>
      <c r="BEV69" s="22"/>
      <c r="BEW69" s="22"/>
      <c r="BEX69" s="22"/>
      <c r="BEY69" s="22"/>
      <c r="BEZ69" s="22"/>
      <c r="BFA69" s="22"/>
      <c r="BFB69" s="22"/>
      <c r="BFC69" s="22"/>
      <c r="BFD69" s="22"/>
      <c r="BFE69" s="22"/>
      <c r="BFF69" s="22"/>
      <c r="BFG69" s="22"/>
      <c r="BFH69" s="22"/>
      <c r="BFI69" s="22"/>
      <c r="BFJ69" s="22"/>
      <c r="BFK69" s="22"/>
      <c r="BFL69" s="22"/>
      <c r="BFM69" s="22"/>
      <c r="BFN69" s="22"/>
      <c r="BFO69" s="22"/>
      <c r="BFP69" s="22"/>
      <c r="BFQ69" s="22"/>
      <c r="BFR69" s="22"/>
      <c r="BFS69" s="22"/>
      <c r="BFT69" s="22"/>
      <c r="BFU69" s="22"/>
      <c r="BFV69" s="22"/>
      <c r="BFW69" s="22"/>
      <c r="BFX69" s="22"/>
      <c r="BFY69" s="22"/>
      <c r="BFZ69" s="22"/>
      <c r="BGA69" s="22"/>
      <c r="BGB69" s="22"/>
      <c r="BGC69" s="22"/>
      <c r="BGD69" s="22"/>
      <c r="BGE69" s="22"/>
      <c r="BGF69" s="22"/>
      <c r="BGG69" s="22"/>
      <c r="BGH69" s="22"/>
      <c r="BGI69" s="22"/>
      <c r="BGJ69" s="22"/>
      <c r="BGK69" s="22"/>
      <c r="BGL69" s="22"/>
      <c r="BGM69" s="22"/>
      <c r="BGN69" s="22"/>
      <c r="BGO69" s="22"/>
      <c r="BGP69" s="22"/>
      <c r="BGQ69" s="22"/>
      <c r="BGR69" s="22"/>
      <c r="BGS69" s="22"/>
      <c r="BGT69" s="22"/>
      <c r="BGU69" s="22"/>
      <c r="BGV69" s="22"/>
      <c r="BGW69" s="22"/>
      <c r="BGX69" s="22"/>
      <c r="BGY69" s="22"/>
      <c r="BGZ69" s="22"/>
      <c r="BHA69" s="22"/>
      <c r="BHB69" s="22"/>
      <c r="BHC69" s="22"/>
      <c r="BHD69" s="22"/>
      <c r="BHE69" s="22"/>
      <c r="BHF69" s="22"/>
      <c r="BHG69" s="22"/>
      <c r="BHH69" s="22"/>
      <c r="BHI69" s="22"/>
      <c r="BHJ69" s="22"/>
      <c r="BHK69" s="22"/>
      <c r="BHL69" s="22"/>
      <c r="BHM69" s="22"/>
      <c r="BHN69" s="22"/>
      <c r="BHO69" s="22"/>
      <c r="BHP69" s="22"/>
      <c r="BHQ69" s="22"/>
      <c r="BHR69" s="22"/>
      <c r="BHS69" s="22"/>
      <c r="BHT69" s="22"/>
      <c r="BHU69" s="22"/>
      <c r="BHV69" s="22"/>
      <c r="BHW69" s="22"/>
      <c r="BHX69" s="22"/>
      <c r="BHY69" s="22"/>
      <c r="BHZ69" s="22"/>
      <c r="BIA69" s="22"/>
      <c r="BIB69" s="22"/>
      <c r="BIC69" s="22"/>
      <c r="BID69" s="22"/>
      <c r="BIE69" s="22"/>
      <c r="BIF69" s="22"/>
      <c r="BIG69" s="22"/>
      <c r="BIH69" s="22"/>
      <c r="BII69" s="22"/>
      <c r="BIJ69" s="22"/>
      <c r="BIK69" s="22"/>
      <c r="BIL69" s="22"/>
      <c r="BIM69" s="22"/>
      <c r="BIN69" s="22"/>
      <c r="BIO69" s="22"/>
      <c r="BIP69" s="22"/>
      <c r="BIQ69" s="22"/>
      <c r="BIR69" s="22"/>
      <c r="BIS69" s="22"/>
      <c r="BIT69" s="22"/>
      <c r="BIU69" s="22"/>
      <c r="BIV69" s="22"/>
      <c r="BIW69" s="22"/>
      <c r="BIX69" s="22"/>
      <c r="BIY69" s="22"/>
      <c r="BIZ69" s="22"/>
      <c r="BJA69" s="22"/>
      <c r="BJB69" s="22"/>
      <c r="BJC69" s="22"/>
      <c r="BJD69" s="22"/>
      <c r="BJE69" s="22"/>
      <c r="BJF69" s="22"/>
      <c r="BJG69" s="22"/>
      <c r="BJH69" s="22"/>
      <c r="BJI69" s="22"/>
      <c r="BJJ69" s="22"/>
      <c r="BJK69" s="22"/>
      <c r="BJL69" s="22"/>
      <c r="BJM69" s="22"/>
      <c r="BJN69" s="22"/>
      <c r="BJO69" s="22"/>
      <c r="BJP69" s="22"/>
      <c r="BJQ69" s="22"/>
      <c r="BJR69" s="22"/>
      <c r="BJS69" s="22"/>
      <c r="BJT69" s="22"/>
      <c r="BJU69" s="22"/>
      <c r="BJV69" s="22"/>
      <c r="BJW69" s="22"/>
      <c r="BJX69" s="22"/>
      <c r="BJY69" s="22"/>
      <c r="BJZ69" s="22"/>
      <c r="BKA69" s="22"/>
      <c r="BKB69" s="22"/>
      <c r="BKC69" s="22"/>
      <c r="BKD69" s="22"/>
      <c r="BKE69" s="22"/>
      <c r="BKF69" s="22"/>
      <c r="BKG69" s="22"/>
      <c r="BKH69" s="22"/>
      <c r="BKI69" s="22"/>
      <c r="BKJ69" s="22"/>
      <c r="BKK69" s="22"/>
      <c r="BKL69" s="22"/>
      <c r="BKM69" s="22"/>
      <c r="BKN69" s="22"/>
      <c r="BKO69" s="22"/>
      <c r="BKP69" s="22"/>
      <c r="BKQ69" s="22"/>
      <c r="BKR69" s="22"/>
      <c r="BKS69" s="22"/>
      <c r="BKT69" s="22"/>
      <c r="BKU69" s="22"/>
      <c r="BKV69" s="22"/>
      <c r="BKW69" s="22"/>
      <c r="BKX69" s="22"/>
      <c r="BKY69" s="22"/>
      <c r="BKZ69" s="22"/>
      <c r="BLA69" s="22"/>
      <c r="BLB69" s="22"/>
      <c r="BLC69" s="22"/>
      <c r="BLD69" s="22"/>
      <c r="BLE69" s="22"/>
      <c r="BLF69" s="22"/>
      <c r="BLG69" s="22"/>
      <c r="BLH69" s="22"/>
      <c r="BLI69" s="22"/>
      <c r="BLJ69" s="22"/>
      <c r="BLK69" s="22"/>
      <c r="BLL69" s="22"/>
      <c r="BLM69" s="22"/>
      <c r="BLN69" s="22"/>
      <c r="BLO69" s="22"/>
      <c r="BLP69" s="22"/>
      <c r="BLQ69" s="22"/>
      <c r="BLR69" s="22"/>
      <c r="BLS69" s="22"/>
      <c r="BLT69" s="22"/>
      <c r="BLU69" s="22"/>
      <c r="BLV69" s="22"/>
      <c r="BLW69" s="22"/>
      <c r="BLX69" s="22"/>
      <c r="BLY69" s="22"/>
      <c r="BLZ69" s="22"/>
      <c r="BMA69" s="22"/>
      <c r="BMB69" s="22"/>
      <c r="BMC69" s="22"/>
      <c r="BMD69" s="22"/>
      <c r="BME69" s="22"/>
      <c r="BMF69" s="22"/>
      <c r="BMG69" s="22"/>
      <c r="BMH69" s="22"/>
      <c r="BMI69" s="22"/>
      <c r="BMJ69" s="22"/>
      <c r="BMK69" s="22"/>
      <c r="BML69" s="22"/>
      <c r="BMM69" s="22"/>
      <c r="BMN69" s="22"/>
      <c r="BMO69" s="22"/>
      <c r="BMP69" s="22"/>
      <c r="BMQ69" s="22"/>
      <c r="BMR69" s="22"/>
      <c r="BMS69" s="22"/>
      <c r="BMT69" s="22"/>
      <c r="BMU69" s="22"/>
      <c r="BMV69" s="22"/>
      <c r="BMW69" s="22"/>
      <c r="BMX69" s="22"/>
      <c r="BMY69" s="22"/>
      <c r="BMZ69" s="22"/>
      <c r="BNA69" s="22"/>
      <c r="BNB69" s="22"/>
      <c r="BNC69" s="22"/>
      <c r="BND69" s="22"/>
      <c r="BNE69" s="22"/>
      <c r="BNF69" s="22"/>
      <c r="BNG69" s="22"/>
      <c r="BNH69" s="22"/>
      <c r="BNI69" s="22"/>
      <c r="BNJ69" s="22"/>
      <c r="BNK69" s="22"/>
      <c r="BNL69" s="22"/>
      <c r="BNM69" s="22"/>
      <c r="BNN69" s="22"/>
      <c r="BNO69" s="22"/>
      <c r="BNP69" s="22"/>
      <c r="BNQ69" s="22"/>
      <c r="BNR69" s="22"/>
      <c r="BNS69" s="22"/>
      <c r="BNT69" s="22"/>
      <c r="BNU69" s="22"/>
      <c r="BNV69" s="22"/>
      <c r="BNW69" s="22"/>
      <c r="BNX69" s="22"/>
      <c r="BNY69" s="22"/>
      <c r="BNZ69" s="22"/>
      <c r="BOA69" s="22"/>
      <c r="BOB69" s="22"/>
      <c r="BOC69" s="22"/>
      <c r="BOD69" s="22"/>
      <c r="BOE69" s="22"/>
      <c r="BOF69" s="22"/>
      <c r="BOG69" s="22"/>
      <c r="BOH69" s="22"/>
      <c r="BOI69" s="22"/>
      <c r="BOJ69" s="22"/>
      <c r="BOK69" s="22"/>
      <c r="BOL69" s="22"/>
      <c r="BOM69" s="22"/>
      <c r="BON69" s="22"/>
      <c r="BOO69" s="22"/>
      <c r="BOP69" s="22"/>
      <c r="BOQ69" s="22"/>
      <c r="BOR69" s="22"/>
      <c r="BOS69" s="22"/>
      <c r="BOT69" s="22"/>
      <c r="BOU69" s="22"/>
      <c r="BOV69" s="22"/>
      <c r="BOW69" s="22"/>
      <c r="BOX69" s="22"/>
      <c r="BOY69" s="22"/>
      <c r="BOZ69" s="22"/>
      <c r="BPA69" s="22"/>
      <c r="BPB69" s="22"/>
      <c r="BPC69" s="22"/>
      <c r="BPD69" s="22"/>
      <c r="BPE69" s="22"/>
      <c r="BPF69" s="22"/>
      <c r="BPG69" s="22"/>
      <c r="BPH69" s="22"/>
      <c r="BPI69" s="22"/>
      <c r="BPJ69" s="22"/>
      <c r="BPK69" s="22"/>
      <c r="BPL69" s="22"/>
      <c r="BPM69" s="22"/>
      <c r="BPN69" s="22"/>
      <c r="BPO69" s="22"/>
      <c r="BPP69" s="22"/>
      <c r="BPQ69" s="22"/>
      <c r="BPR69" s="22"/>
      <c r="BPS69" s="22"/>
      <c r="BPT69" s="22"/>
      <c r="BPU69" s="22"/>
      <c r="BPV69" s="22"/>
      <c r="BPW69" s="22"/>
      <c r="BPX69" s="22"/>
      <c r="BPY69" s="22"/>
      <c r="BPZ69" s="22"/>
      <c r="BQA69" s="22"/>
      <c r="BQB69" s="22"/>
      <c r="BQC69" s="22"/>
      <c r="BQD69" s="22"/>
      <c r="BQE69" s="22"/>
      <c r="BQF69" s="22"/>
      <c r="BQG69" s="22"/>
      <c r="BQH69" s="22"/>
      <c r="BQI69" s="22"/>
      <c r="BQJ69" s="22"/>
      <c r="BQK69" s="22"/>
      <c r="BQL69" s="22"/>
      <c r="BQM69" s="22"/>
      <c r="BQN69" s="22"/>
      <c r="BQO69" s="22"/>
      <c r="BQP69" s="22"/>
      <c r="BQQ69" s="22"/>
      <c r="BQR69" s="22"/>
      <c r="BQS69" s="22"/>
      <c r="BQT69" s="22"/>
      <c r="BQU69" s="22"/>
      <c r="BQV69" s="22"/>
      <c r="BQW69" s="22"/>
      <c r="BQX69" s="22"/>
      <c r="BQY69" s="22"/>
      <c r="BQZ69" s="22"/>
      <c r="BRA69" s="22"/>
      <c r="BRB69" s="22"/>
      <c r="BRC69" s="22"/>
      <c r="BRD69" s="22"/>
      <c r="BRE69" s="22"/>
      <c r="BRF69" s="22"/>
      <c r="BRG69" s="22"/>
      <c r="BRH69" s="22"/>
      <c r="BRI69" s="22"/>
      <c r="BRJ69" s="22"/>
      <c r="BRK69" s="22"/>
      <c r="BRL69" s="22"/>
      <c r="BRM69" s="22"/>
      <c r="BRN69" s="22"/>
      <c r="BRO69" s="22"/>
      <c r="BRP69" s="22"/>
      <c r="BRQ69" s="22"/>
      <c r="BRR69" s="22"/>
      <c r="BRS69" s="22"/>
      <c r="BRT69" s="22"/>
      <c r="BRU69" s="22"/>
      <c r="BRV69" s="22"/>
      <c r="BRW69" s="22"/>
      <c r="BRX69" s="22"/>
      <c r="BRY69" s="22"/>
      <c r="BRZ69" s="22"/>
      <c r="BSA69" s="22"/>
      <c r="BSB69" s="22"/>
      <c r="BSC69" s="22"/>
      <c r="BSD69" s="22"/>
      <c r="BSE69" s="22"/>
      <c r="BSF69" s="22"/>
      <c r="BSG69" s="22"/>
      <c r="BSH69" s="22"/>
      <c r="BSI69" s="22"/>
      <c r="BSJ69" s="22"/>
      <c r="BSK69" s="22"/>
      <c r="BSL69" s="22"/>
      <c r="BSM69" s="22"/>
      <c r="BSN69" s="22"/>
      <c r="BSO69" s="22"/>
      <c r="BSP69" s="22"/>
      <c r="BSQ69" s="22"/>
      <c r="BSR69" s="22"/>
      <c r="BSS69" s="22"/>
      <c r="BST69" s="22"/>
      <c r="BSU69" s="22"/>
      <c r="BSV69" s="22"/>
      <c r="BSW69" s="22"/>
      <c r="BSX69" s="22"/>
      <c r="BSY69" s="22"/>
      <c r="BSZ69" s="22"/>
      <c r="BTA69" s="22"/>
      <c r="BTB69" s="22"/>
      <c r="BTC69" s="22"/>
      <c r="BTD69" s="22"/>
      <c r="BTE69" s="22"/>
      <c r="BTF69" s="22"/>
      <c r="BTG69" s="22"/>
      <c r="BTH69" s="22"/>
      <c r="BTI69" s="22"/>
      <c r="BTJ69" s="22"/>
      <c r="BTK69" s="22"/>
      <c r="BTL69" s="22"/>
      <c r="BTM69" s="22"/>
      <c r="BTN69" s="22"/>
      <c r="BTO69" s="22"/>
      <c r="BTP69" s="22"/>
      <c r="BTQ69" s="22"/>
      <c r="BTR69" s="22"/>
      <c r="BTS69" s="22"/>
      <c r="BTT69" s="22"/>
      <c r="BTU69" s="22"/>
      <c r="BTV69" s="22"/>
      <c r="BTW69" s="22"/>
      <c r="BTX69" s="22"/>
      <c r="BTY69" s="22"/>
      <c r="BTZ69" s="22"/>
      <c r="BUA69" s="22"/>
      <c r="BUB69" s="22"/>
      <c r="BUC69" s="22"/>
      <c r="BUD69" s="22"/>
      <c r="BUE69" s="22"/>
      <c r="BUF69" s="22"/>
      <c r="BUG69" s="22"/>
      <c r="BUH69" s="22"/>
      <c r="BUI69" s="22"/>
      <c r="BUJ69" s="22"/>
      <c r="BUK69" s="22"/>
      <c r="BUL69" s="22"/>
      <c r="BUM69" s="22"/>
      <c r="BUN69" s="22"/>
      <c r="BUO69" s="22"/>
      <c r="BUP69" s="22"/>
      <c r="BUQ69" s="22"/>
      <c r="BUR69" s="22"/>
      <c r="BUS69" s="22"/>
      <c r="BUT69" s="22"/>
      <c r="BUU69" s="22"/>
      <c r="BUV69" s="22"/>
      <c r="BUW69" s="22"/>
      <c r="BUX69" s="22"/>
      <c r="BUY69" s="22"/>
      <c r="BUZ69" s="22"/>
      <c r="BVA69" s="22"/>
      <c r="BVB69" s="22"/>
      <c r="BVC69" s="22"/>
      <c r="BVD69" s="22"/>
      <c r="BVE69" s="22"/>
      <c r="BVF69" s="22"/>
      <c r="BVG69" s="22"/>
      <c r="BVH69" s="22"/>
      <c r="BVI69" s="22"/>
      <c r="BVJ69" s="22"/>
      <c r="BVK69" s="22"/>
      <c r="BVL69" s="22"/>
      <c r="BVM69" s="22"/>
      <c r="BVN69" s="22"/>
      <c r="BVO69" s="22"/>
      <c r="BVP69" s="22"/>
      <c r="BVQ69" s="22"/>
      <c r="BVR69" s="22"/>
      <c r="BVS69" s="22"/>
      <c r="BVT69" s="22"/>
      <c r="BVU69" s="22"/>
      <c r="BVV69" s="22"/>
      <c r="BVW69" s="22"/>
      <c r="BVX69" s="22"/>
      <c r="BVY69" s="22"/>
      <c r="BVZ69" s="22"/>
      <c r="BWA69" s="22"/>
      <c r="BWB69" s="22"/>
      <c r="BWC69" s="22"/>
      <c r="BWD69" s="22"/>
      <c r="BWE69" s="22"/>
      <c r="BWF69" s="22"/>
      <c r="BWG69" s="22"/>
      <c r="BWH69" s="22"/>
      <c r="BWI69" s="22"/>
      <c r="BWJ69" s="22"/>
      <c r="BWK69" s="22"/>
      <c r="BWL69" s="22"/>
      <c r="BWM69" s="22"/>
      <c r="BWN69" s="22"/>
      <c r="BWO69" s="22"/>
      <c r="BWP69" s="22"/>
      <c r="BWQ69" s="22"/>
      <c r="BWR69" s="22"/>
      <c r="BWS69" s="22"/>
      <c r="BWT69" s="22"/>
      <c r="BWU69" s="22"/>
      <c r="BWV69" s="22"/>
      <c r="BWW69" s="22"/>
      <c r="BWX69" s="22"/>
      <c r="BWY69" s="22"/>
      <c r="BWZ69" s="22"/>
      <c r="BXA69" s="22"/>
      <c r="BXB69" s="22"/>
      <c r="BXC69" s="22"/>
      <c r="BXD69" s="22"/>
      <c r="BXE69" s="22"/>
      <c r="BXF69" s="22"/>
      <c r="BXG69" s="22"/>
      <c r="BXH69" s="22"/>
      <c r="BXI69" s="22"/>
      <c r="BXJ69" s="22"/>
      <c r="BXK69" s="22"/>
      <c r="BXL69" s="22"/>
      <c r="BXM69" s="22"/>
      <c r="BXN69" s="22"/>
      <c r="BXO69" s="22"/>
      <c r="BXP69" s="22"/>
      <c r="BXQ69" s="22"/>
      <c r="BXR69" s="22"/>
      <c r="BXS69" s="22"/>
      <c r="BXT69" s="22"/>
      <c r="BXU69" s="22"/>
      <c r="BXV69" s="22"/>
      <c r="BXW69" s="22"/>
      <c r="BXX69" s="22"/>
      <c r="BXY69" s="22"/>
      <c r="BXZ69" s="22"/>
      <c r="BYA69" s="22"/>
      <c r="BYB69" s="22"/>
      <c r="BYC69" s="22"/>
      <c r="BYD69" s="22"/>
      <c r="BYE69" s="22"/>
      <c r="BYF69" s="22"/>
      <c r="BYG69" s="22"/>
      <c r="BYH69" s="22"/>
      <c r="BYI69" s="22"/>
      <c r="BYJ69" s="22"/>
      <c r="BYK69" s="22"/>
      <c r="BYL69" s="22"/>
      <c r="BYM69" s="22"/>
      <c r="BYN69" s="22"/>
      <c r="BYO69" s="22"/>
      <c r="BYP69" s="22"/>
      <c r="BYQ69" s="22"/>
      <c r="BYR69" s="22"/>
      <c r="BYS69" s="22"/>
      <c r="BYT69" s="22"/>
      <c r="BYU69" s="22"/>
      <c r="BYV69" s="22"/>
      <c r="BYW69" s="22"/>
      <c r="BYX69" s="22"/>
      <c r="BYY69" s="22"/>
      <c r="BYZ69" s="22"/>
      <c r="BZA69" s="22"/>
      <c r="BZB69" s="22"/>
      <c r="BZC69" s="22"/>
      <c r="BZD69" s="22"/>
      <c r="BZE69" s="22"/>
      <c r="BZF69" s="22"/>
      <c r="BZG69" s="22"/>
      <c r="BZH69" s="22"/>
      <c r="BZI69" s="22"/>
      <c r="BZJ69" s="22"/>
      <c r="BZK69" s="22"/>
      <c r="BZL69" s="22"/>
      <c r="BZM69" s="22"/>
      <c r="BZN69" s="22"/>
      <c r="BZO69" s="22"/>
      <c r="BZP69" s="22"/>
      <c r="BZQ69" s="22"/>
      <c r="BZR69" s="22"/>
      <c r="BZS69" s="22"/>
      <c r="BZT69" s="22"/>
      <c r="BZU69" s="22"/>
      <c r="BZV69" s="22"/>
      <c r="BZW69" s="22"/>
      <c r="BZX69" s="22"/>
      <c r="BZY69" s="22"/>
      <c r="BZZ69" s="22"/>
      <c r="CAA69" s="22"/>
      <c r="CAB69" s="22"/>
      <c r="CAC69" s="22"/>
      <c r="CAD69" s="22"/>
      <c r="CAE69" s="22"/>
      <c r="CAF69" s="22"/>
      <c r="CAG69" s="22"/>
      <c r="CAH69" s="22"/>
      <c r="CAI69" s="22"/>
      <c r="CAJ69" s="22"/>
      <c r="CAK69" s="22"/>
      <c r="CAL69" s="22"/>
      <c r="CAM69" s="22"/>
      <c r="CAN69" s="22"/>
      <c r="CAO69" s="22"/>
      <c r="CAP69" s="22"/>
      <c r="CAQ69" s="22"/>
      <c r="CAR69" s="22"/>
      <c r="CAS69" s="22"/>
      <c r="CAT69" s="22"/>
      <c r="CAU69" s="22"/>
      <c r="CAV69" s="22"/>
      <c r="CAW69" s="22"/>
      <c r="CAX69" s="22"/>
      <c r="CAY69" s="22"/>
      <c r="CAZ69" s="22"/>
      <c r="CBA69" s="22"/>
      <c r="CBB69" s="22"/>
      <c r="CBC69" s="22"/>
      <c r="CBD69" s="22"/>
      <c r="CBE69" s="22"/>
      <c r="CBF69" s="22"/>
      <c r="CBG69" s="22"/>
      <c r="CBH69" s="22"/>
      <c r="CBI69" s="22"/>
      <c r="CBJ69" s="22"/>
      <c r="CBK69" s="22"/>
      <c r="CBL69" s="22"/>
      <c r="CBM69" s="22"/>
      <c r="CBN69" s="22"/>
      <c r="CBO69" s="22"/>
      <c r="CBP69" s="22"/>
      <c r="CBQ69" s="22"/>
      <c r="CBR69" s="22"/>
      <c r="CBS69" s="22"/>
      <c r="CBT69" s="22"/>
      <c r="CBU69" s="22"/>
      <c r="CBV69" s="22"/>
      <c r="CBW69" s="22"/>
      <c r="CBX69" s="22"/>
      <c r="CBY69" s="22"/>
      <c r="CBZ69" s="22"/>
      <c r="CCA69" s="22"/>
      <c r="CCB69" s="22"/>
      <c r="CCC69" s="22"/>
      <c r="CCD69" s="22"/>
      <c r="CCE69" s="22"/>
      <c r="CCF69" s="22"/>
      <c r="CCG69" s="22"/>
      <c r="CCH69" s="22"/>
      <c r="CCI69" s="22"/>
      <c r="CCJ69" s="22"/>
      <c r="CCK69" s="22"/>
      <c r="CCL69" s="22"/>
      <c r="CCM69" s="22"/>
      <c r="CCN69" s="22"/>
      <c r="CCO69" s="22"/>
      <c r="CCP69" s="22"/>
      <c r="CCQ69" s="22"/>
      <c r="CCR69" s="22"/>
      <c r="CCS69" s="22"/>
      <c r="CCT69" s="22"/>
      <c r="CCU69" s="22"/>
      <c r="CCV69" s="22"/>
      <c r="CCW69" s="22"/>
      <c r="CCX69" s="22"/>
      <c r="CCY69" s="22"/>
      <c r="CCZ69" s="22"/>
      <c r="CDA69" s="22"/>
      <c r="CDB69" s="22"/>
      <c r="CDC69" s="22"/>
      <c r="CDD69" s="22"/>
      <c r="CDE69" s="22"/>
      <c r="CDF69" s="22"/>
      <c r="CDG69" s="22"/>
      <c r="CDH69" s="22"/>
      <c r="CDI69" s="22"/>
      <c r="CDJ69" s="22"/>
      <c r="CDK69" s="22"/>
      <c r="CDL69" s="22"/>
      <c r="CDM69" s="22"/>
      <c r="CDN69" s="22"/>
      <c r="CDO69" s="22"/>
      <c r="CDP69" s="22"/>
      <c r="CDQ69" s="22"/>
      <c r="CDR69" s="22"/>
      <c r="CDS69" s="22"/>
      <c r="CDT69" s="22"/>
      <c r="CDU69" s="22"/>
      <c r="CDV69" s="22"/>
      <c r="CDW69" s="22"/>
      <c r="CDX69" s="22"/>
      <c r="CDY69" s="22"/>
      <c r="CDZ69" s="22"/>
      <c r="CEA69" s="22"/>
      <c r="CEB69" s="22"/>
      <c r="CEC69" s="22"/>
      <c r="CED69" s="22"/>
      <c r="CEE69" s="22"/>
      <c r="CEF69" s="22"/>
      <c r="CEG69" s="22"/>
      <c r="CEH69" s="22"/>
      <c r="CEI69" s="22"/>
      <c r="CEJ69" s="22"/>
      <c r="CEK69" s="22"/>
      <c r="CEL69" s="22"/>
      <c r="CEM69" s="22"/>
      <c r="CEN69" s="22"/>
      <c r="CEO69" s="22"/>
      <c r="CEP69" s="22"/>
      <c r="CEQ69" s="22"/>
      <c r="CER69" s="22"/>
      <c r="CES69" s="22"/>
      <c r="CET69" s="22"/>
      <c r="CEU69" s="22"/>
      <c r="CEV69" s="22"/>
      <c r="CEW69" s="22"/>
      <c r="CEX69" s="22"/>
      <c r="CEY69" s="22"/>
      <c r="CEZ69" s="22"/>
      <c r="CFA69" s="22"/>
      <c r="CFB69" s="22"/>
      <c r="CFC69" s="22"/>
      <c r="CFD69" s="22"/>
      <c r="CFE69" s="22"/>
      <c r="CFF69" s="22"/>
      <c r="CFG69" s="22"/>
      <c r="CFH69" s="22"/>
      <c r="CFI69" s="22"/>
      <c r="CFJ69" s="22"/>
      <c r="CFK69" s="22"/>
      <c r="CFL69" s="22"/>
      <c r="CFM69" s="22"/>
      <c r="CFN69" s="22"/>
      <c r="CFO69" s="22"/>
      <c r="CFP69" s="22"/>
      <c r="CFQ69" s="22"/>
      <c r="CFR69" s="22"/>
      <c r="CFS69" s="22"/>
      <c r="CFT69" s="22"/>
      <c r="CFU69" s="22"/>
      <c r="CFV69" s="22"/>
      <c r="CFW69" s="22"/>
      <c r="CFX69" s="22"/>
      <c r="CFY69" s="22"/>
      <c r="CFZ69" s="22"/>
      <c r="CGA69" s="22"/>
      <c r="CGB69" s="22"/>
      <c r="CGC69" s="22"/>
      <c r="CGD69" s="22"/>
      <c r="CGE69" s="22"/>
      <c r="CGF69" s="22"/>
      <c r="CGG69" s="22"/>
      <c r="CGH69" s="22"/>
      <c r="CGI69" s="22"/>
      <c r="CGJ69" s="22"/>
      <c r="CGK69" s="22"/>
      <c r="CGL69" s="22"/>
      <c r="CGM69" s="22"/>
      <c r="CGN69" s="22"/>
      <c r="CGO69" s="22"/>
      <c r="CGP69" s="22"/>
      <c r="CGQ69" s="22"/>
      <c r="CGR69" s="22"/>
      <c r="CGS69" s="22"/>
      <c r="CGT69" s="22"/>
      <c r="CGU69" s="22"/>
      <c r="CGV69" s="22"/>
      <c r="CGW69" s="22"/>
      <c r="CGX69" s="22"/>
      <c r="CGY69" s="22"/>
      <c r="CGZ69" s="22"/>
      <c r="CHA69" s="22"/>
      <c r="CHB69" s="22"/>
      <c r="CHC69" s="22"/>
      <c r="CHD69" s="22"/>
      <c r="CHE69" s="22"/>
      <c r="CHF69" s="22"/>
      <c r="CHG69" s="22"/>
      <c r="CHH69" s="22"/>
      <c r="CHI69" s="22"/>
      <c r="CHJ69" s="22"/>
      <c r="CHK69" s="22"/>
      <c r="CHL69" s="22"/>
      <c r="CHM69" s="22"/>
      <c r="CHN69" s="22"/>
      <c r="CHO69" s="22"/>
      <c r="CHP69" s="22"/>
      <c r="CHQ69" s="22"/>
      <c r="CHR69" s="22"/>
      <c r="CHS69" s="22"/>
      <c r="CHT69" s="22"/>
      <c r="CHU69" s="22"/>
      <c r="CHV69" s="22"/>
      <c r="CHW69" s="22"/>
      <c r="CHX69" s="22"/>
      <c r="CHY69" s="22"/>
      <c r="CHZ69" s="22"/>
      <c r="CIA69" s="22"/>
      <c r="CIB69" s="22"/>
      <c r="CIC69" s="22"/>
      <c r="CID69" s="22"/>
      <c r="CIE69" s="22"/>
      <c r="CIF69" s="22"/>
      <c r="CIG69" s="22"/>
      <c r="CIH69" s="22"/>
      <c r="CII69" s="22"/>
      <c r="CIJ69" s="22"/>
      <c r="CIK69" s="22"/>
      <c r="CIL69" s="22"/>
      <c r="CIM69" s="22"/>
      <c r="CIN69" s="22"/>
      <c r="CIO69" s="22"/>
      <c r="CIP69" s="22"/>
      <c r="CIQ69" s="22"/>
      <c r="CIR69" s="22"/>
      <c r="CIS69" s="22"/>
      <c r="CIT69" s="22"/>
      <c r="CIU69" s="22"/>
      <c r="CIV69" s="22"/>
      <c r="CIW69" s="22"/>
      <c r="CIX69" s="22"/>
      <c r="CIY69" s="22"/>
      <c r="CIZ69" s="22"/>
      <c r="CJA69" s="22"/>
      <c r="CJB69" s="22"/>
      <c r="CJC69" s="22"/>
      <c r="CJD69" s="22"/>
      <c r="CJE69" s="22"/>
      <c r="CJF69" s="22"/>
      <c r="CJG69" s="22"/>
      <c r="CJH69" s="22"/>
      <c r="CJI69" s="22"/>
      <c r="CJJ69" s="22"/>
      <c r="CJK69" s="22"/>
      <c r="CJL69" s="22"/>
      <c r="CJM69" s="22"/>
      <c r="CJN69" s="22"/>
      <c r="CJO69" s="22"/>
      <c r="CJP69" s="22"/>
      <c r="CJQ69" s="22"/>
      <c r="CJR69" s="22"/>
      <c r="CJS69" s="22"/>
      <c r="CJT69" s="22"/>
      <c r="CJU69" s="22"/>
      <c r="CJV69" s="22"/>
      <c r="CJW69" s="22"/>
      <c r="CJX69" s="22"/>
      <c r="CJY69" s="22"/>
      <c r="CJZ69" s="22"/>
      <c r="CKA69" s="22"/>
      <c r="CKB69" s="22"/>
      <c r="CKC69" s="22"/>
      <c r="CKD69" s="22"/>
      <c r="CKE69" s="22"/>
      <c r="CKF69" s="22"/>
      <c r="CKG69" s="22"/>
      <c r="CKH69" s="22"/>
      <c r="CKI69" s="22"/>
      <c r="CKJ69" s="22"/>
      <c r="CKK69" s="22"/>
      <c r="CKL69" s="22"/>
      <c r="CKM69" s="22"/>
      <c r="CKN69" s="22"/>
      <c r="CKO69" s="22"/>
      <c r="CKP69" s="22"/>
      <c r="CKQ69" s="22"/>
      <c r="CKR69" s="22"/>
      <c r="CKS69" s="22"/>
      <c r="CKT69" s="22"/>
      <c r="CKU69" s="22"/>
      <c r="CKV69" s="22"/>
      <c r="CKW69" s="22"/>
      <c r="CKX69" s="22"/>
      <c r="CKY69" s="22"/>
      <c r="CKZ69" s="22"/>
      <c r="CLA69" s="22"/>
      <c r="CLB69" s="22"/>
      <c r="CLC69" s="22"/>
      <c r="CLD69" s="22"/>
      <c r="CLE69" s="22"/>
      <c r="CLF69" s="22"/>
      <c r="CLG69" s="22"/>
      <c r="CLH69" s="22"/>
      <c r="CLI69" s="22"/>
      <c r="CLJ69" s="22"/>
      <c r="CLK69" s="22"/>
      <c r="CLL69" s="22"/>
      <c r="CLM69" s="22"/>
      <c r="CLN69" s="22"/>
      <c r="CLO69" s="22"/>
      <c r="CLP69" s="22"/>
      <c r="CLQ69" s="22"/>
      <c r="CLR69" s="22"/>
      <c r="CLS69" s="22"/>
      <c r="CLT69" s="22"/>
      <c r="CLU69" s="22"/>
      <c r="CLV69" s="22"/>
      <c r="CLW69" s="22"/>
      <c r="CLX69" s="22"/>
      <c r="CLY69" s="22"/>
      <c r="CLZ69" s="22"/>
      <c r="CMA69" s="22"/>
      <c r="CMB69" s="22"/>
      <c r="CMC69" s="22"/>
      <c r="CMD69" s="22"/>
      <c r="CME69" s="22"/>
      <c r="CMF69" s="22"/>
      <c r="CMG69" s="22"/>
      <c r="CMH69" s="22"/>
      <c r="CMI69" s="22"/>
      <c r="CMJ69" s="22"/>
      <c r="CMK69" s="22"/>
      <c r="CML69" s="22"/>
      <c r="CMM69" s="22"/>
      <c r="CMN69" s="22"/>
      <c r="CMO69" s="22"/>
      <c r="CMP69" s="22"/>
      <c r="CMQ69" s="22"/>
      <c r="CMR69" s="22"/>
      <c r="CMS69" s="22"/>
      <c r="CMT69" s="22"/>
      <c r="CMU69" s="22"/>
      <c r="CMV69" s="22"/>
      <c r="CMW69" s="22"/>
      <c r="CMX69" s="22"/>
      <c r="CMY69" s="22"/>
      <c r="CMZ69" s="22"/>
      <c r="CNA69" s="22"/>
      <c r="CNB69" s="22"/>
      <c r="CNC69" s="22"/>
      <c r="CND69" s="22"/>
      <c r="CNE69" s="22"/>
      <c r="CNF69" s="22"/>
      <c r="CNG69" s="22"/>
      <c r="CNH69" s="22"/>
      <c r="CNI69" s="22"/>
      <c r="CNJ69" s="22"/>
      <c r="CNK69" s="22"/>
      <c r="CNL69" s="22"/>
      <c r="CNM69" s="22"/>
      <c r="CNN69" s="22"/>
      <c r="CNO69" s="22"/>
      <c r="CNP69" s="22"/>
      <c r="CNQ69" s="22"/>
      <c r="CNR69" s="22"/>
      <c r="CNS69" s="22"/>
      <c r="CNT69" s="22"/>
      <c r="CNU69" s="22"/>
      <c r="CNV69" s="22"/>
      <c r="CNW69" s="22"/>
      <c r="CNX69" s="22"/>
      <c r="CNY69" s="22"/>
      <c r="CNZ69" s="22"/>
      <c r="COA69" s="22"/>
      <c r="COB69" s="22"/>
      <c r="COC69" s="22"/>
      <c r="COD69" s="22"/>
      <c r="COE69" s="22"/>
      <c r="COF69" s="22"/>
      <c r="COG69" s="22"/>
      <c r="COH69" s="22"/>
      <c r="COI69" s="22"/>
      <c r="COJ69" s="22"/>
      <c r="COK69" s="22"/>
      <c r="COL69" s="22"/>
      <c r="COM69" s="22"/>
      <c r="CON69" s="22"/>
      <c r="COO69" s="22"/>
      <c r="COP69" s="22"/>
      <c r="COQ69" s="22"/>
      <c r="COR69" s="22"/>
      <c r="COS69" s="22"/>
      <c r="COT69" s="22"/>
      <c r="COU69" s="22"/>
      <c r="COV69" s="22"/>
      <c r="COW69" s="22"/>
      <c r="COX69" s="22"/>
      <c r="COY69" s="22"/>
      <c r="COZ69" s="22"/>
      <c r="CPA69" s="22"/>
      <c r="CPB69" s="22"/>
      <c r="CPC69" s="22"/>
      <c r="CPD69" s="22"/>
      <c r="CPE69" s="22"/>
      <c r="CPF69" s="22"/>
      <c r="CPG69" s="22"/>
      <c r="CPH69" s="22"/>
      <c r="CPI69" s="22"/>
      <c r="CPJ69" s="22"/>
      <c r="CPK69" s="22"/>
      <c r="CPL69" s="22"/>
      <c r="CPM69" s="22"/>
      <c r="CPN69" s="22"/>
      <c r="CPO69" s="22"/>
      <c r="CPP69" s="22"/>
      <c r="CPQ69" s="22"/>
      <c r="CPR69" s="22"/>
      <c r="CPS69" s="22"/>
      <c r="CPT69" s="22"/>
      <c r="CPU69" s="22"/>
      <c r="CPV69" s="22"/>
      <c r="CPW69" s="22"/>
      <c r="CPX69" s="22"/>
      <c r="CPY69" s="22"/>
      <c r="CPZ69" s="22"/>
      <c r="CQA69" s="22"/>
      <c r="CQB69" s="22"/>
      <c r="CQC69" s="22"/>
      <c r="CQD69" s="22"/>
      <c r="CQE69" s="22"/>
      <c r="CQF69" s="22"/>
      <c r="CQG69" s="22"/>
      <c r="CQH69" s="22"/>
      <c r="CQI69" s="22"/>
      <c r="CQJ69" s="22"/>
      <c r="CQK69" s="22"/>
      <c r="CQL69" s="22"/>
      <c r="CQM69" s="22"/>
      <c r="CQN69" s="22"/>
      <c r="CQO69" s="22"/>
      <c r="CQP69" s="22"/>
      <c r="CQQ69" s="22"/>
      <c r="CQR69" s="22"/>
      <c r="CQS69" s="22"/>
      <c r="CQT69" s="22"/>
      <c r="CQU69" s="22"/>
      <c r="CQV69" s="22"/>
      <c r="CQW69" s="22"/>
      <c r="CQX69" s="22"/>
      <c r="CQY69" s="22"/>
      <c r="CQZ69" s="22"/>
      <c r="CRA69" s="22"/>
      <c r="CRB69" s="22"/>
      <c r="CRC69" s="22"/>
      <c r="CRD69" s="22"/>
      <c r="CRE69" s="22"/>
      <c r="CRF69" s="22"/>
      <c r="CRG69" s="22"/>
      <c r="CRH69" s="22"/>
      <c r="CRI69" s="22"/>
      <c r="CRJ69" s="22"/>
      <c r="CRK69" s="22"/>
      <c r="CRL69" s="22"/>
      <c r="CRM69" s="22"/>
      <c r="CRN69" s="22"/>
      <c r="CRO69" s="22"/>
      <c r="CRP69" s="22"/>
      <c r="CRQ69" s="22"/>
      <c r="CRR69" s="22"/>
      <c r="CRS69" s="22"/>
      <c r="CRT69" s="22"/>
      <c r="CRU69" s="22"/>
      <c r="CRV69" s="22"/>
      <c r="CRW69" s="22"/>
      <c r="CRX69" s="22"/>
      <c r="CRY69" s="22"/>
      <c r="CRZ69" s="22"/>
      <c r="CSA69" s="22"/>
      <c r="CSB69" s="22"/>
      <c r="CSC69" s="22"/>
      <c r="CSD69" s="22"/>
      <c r="CSE69" s="22"/>
      <c r="CSF69" s="22"/>
      <c r="CSG69" s="22"/>
      <c r="CSH69" s="22"/>
      <c r="CSI69" s="22"/>
      <c r="CSJ69" s="22"/>
      <c r="CSK69" s="22"/>
      <c r="CSL69" s="22"/>
      <c r="CSM69" s="22"/>
      <c r="CSN69" s="22"/>
      <c r="CSO69" s="22"/>
      <c r="CSP69" s="22"/>
      <c r="CSQ69" s="22"/>
      <c r="CSR69" s="22"/>
      <c r="CSS69" s="22"/>
      <c r="CST69" s="22"/>
      <c r="CSU69" s="22"/>
      <c r="CSV69" s="22"/>
      <c r="CSW69" s="22"/>
      <c r="CSX69" s="22"/>
      <c r="CSY69" s="22"/>
      <c r="CSZ69" s="22"/>
      <c r="CTA69" s="22"/>
      <c r="CTB69" s="22"/>
      <c r="CTC69" s="22"/>
      <c r="CTD69" s="22"/>
      <c r="CTE69" s="22"/>
      <c r="CTF69" s="22"/>
      <c r="CTG69" s="22"/>
      <c r="CTH69" s="22"/>
      <c r="CTI69" s="22"/>
      <c r="CTJ69" s="22"/>
      <c r="CTK69" s="22"/>
      <c r="CTL69" s="22"/>
      <c r="CTM69" s="22"/>
      <c r="CTN69" s="22"/>
      <c r="CTO69" s="22"/>
      <c r="CTP69" s="22"/>
      <c r="CTQ69" s="22"/>
      <c r="CTR69" s="22"/>
      <c r="CTS69" s="22"/>
      <c r="CTT69" s="22"/>
      <c r="CTU69" s="22"/>
      <c r="CTV69" s="22"/>
      <c r="CTW69" s="22"/>
      <c r="CTX69" s="22"/>
      <c r="CTY69" s="22"/>
      <c r="CTZ69" s="22"/>
      <c r="CUA69" s="22"/>
      <c r="CUB69" s="22"/>
      <c r="CUC69" s="22"/>
      <c r="CUD69" s="22"/>
      <c r="CUE69" s="22"/>
      <c r="CUF69" s="22"/>
      <c r="CUG69" s="22"/>
      <c r="CUH69" s="22"/>
      <c r="CUI69" s="22"/>
      <c r="CUJ69" s="22"/>
      <c r="CUK69" s="22"/>
      <c r="CUL69" s="22"/>
      <c r="CUM69" s="22"/>
      <c r="CUN69" s="22"/>
      <c r="CUO69" s="22"/>
      <c r="CUP69" s="22"/>
      <c r="CUQ69" s="22"/>
      <c r="CUR69" s="22"/>
      <c r="CUS69" s="22"/>
      <c r="CUT69" s="22"/>
      <c r="CUU69" s="22"/>
      <c r="CUV69" s="22"/>
      <c r="CUW69" s="22"/>
      <c r="CUX69" s="22"/>
      <c r="CUY69" s="22"/>
      <c r="CUZ69" s="22"/>
      <c r="CVA69" s="22"/>
      <c r="CVB69" s="22"/>
      <c r="CVC69" s="22"/>
      <c r="CVD69" s="22"/>
      <c r="CVE69" s="22"/>
      <c r="CVF69" s="22"/>
      <c r="CVG69" s="22"/>
      <c r="CVH69" s="22"/>
      <c r="CVI69" s="22"/>
      <c r="CVJ69" s="22"/>
      <c r="CVK69" s="22"/>
      <c r="CVL69" s="22"/>
      <c r="CVM69" s="22"/>
      <c r="CVN69" s="22"/>
      <c r="CVO69" s="22"/>
      <c r="CVP69" s="22"/>
      <c r="CVQ69" s="22"/>
      <c r="CVR69" s="22"/>
      <c r="CVS69" s="22"/>
      <c r="CVT69" s="22"/>
      <c r="CVU69" s="22"/>
      <c r="CVV69" s="22"/>
      <c r="CVW69" s="22"/>
      <c r="CVX69" s="22"/>
      <c r="CVY69" s="22"/>
      <c r="CVZ69" s="22"/>
      <c r="CWA69" s="22"/>
      <c r="CWB69" s="22"/>
      <c r="CWC69" s="22"/>
      <c r="CWD69" s="22"/>
      <c r="CWE69" s="22"/>
      <c r="CWF69" s="22"/>
      <c r="CWG69" s="22"/>
      <c r="CWH69" s="22"/>
      <c r="CWI69" s="22"/>
      <c r="CWJ69" s="22"/>
      <c r="CWK69" s="22"/>
      <c r="CWL69" s="22"/>
      <c r="CWM69" s="22"/>
      <c r="CWN69" s="22"/>
      <c r="CWO69" s="22"/>
      <c r="CWP69" s="22"/>
      <c r="CWQ69" s="22"/>
      <c r="CWR69" s="22"/>
      <c r="CWS69" s="22"/>
      <c r="CWT69" s="22"/>
      <c r="CWU69" s="22"/>
      <c r="CWV69" s="22"/>
      <c r="CWW69" s="22"/>
      <c r="CWX69" s="22"/>
      <c r="CWY69" s="22"/>
      <c r="CWZ69" s="22"/>
      <c r="CXA69" s="22"/>
      <c r="CXB69" s="22"/>
      <c r="CXC69" s="22"/>
      <c r="CXD69" s="22"/>
      <c r="CXE69" s="22"/>
      <c r="CXF69" s="22"/>
      <c r="CXG69" s="22"/>
      <c r="CXH69" s="22"/>
      <c r="CXI69" s="22"/>
      <c r="CXJ69" s="22"/>
      <c r="CXK69" s="22"/>
      <c r="CXL69" s="22"/>
      <c r="CXM69" s="22"/>
      <c r="CXN69" s="22"/>
      <c r="CXO69" s="22"/>
      <c r="CXP69" s="22"/>
      <c r="CXQ69" s="22"/>
      <c r="CXR69" s="22"/>
      <c r="CXS69" s="22"/>
      <c r="CXT69" s="22"/>
      <c r="CXU69" s="22"/>
      <c r="CXV69" s="22"/>
      <c r="CXW69" s="22"/>
      <c r="CXX69" s="22"/>
      <c r="CXY69" s="22"/>
      <c r="CXZ69" s="22"/>
      <c r="CYA69" s="22"/>
      <c r="CYB69" s="22"/>
      <c r="CYC69" s="22"/>
      <c r="CYD69" s="22"/>
      <c r="CYE69" s="22"/>
      <c r="CYF69" s="22"/>
      <c r="CYG69" s="22"/>
      <c r="CYH69" s="22"/>
      <c r="CYI69" s="22"/>
      <c r="CYJ69" s="22"/>
      <c r="CYK69" s="22"/>
      <c r="CYL69" s="22"/>
      <c r="CYM69" s="22"/>
      <c r="CYN69" s="22"/>
      <c r="CYO69" s="22"/>
      <c r="CYP69" s="22"/>
      <c r="CYQ69" s="22"/>
      <c r="CYR69" s="22"/>
      <c r="CYS69" s="22"/>
      <c r="CYT69" s="22"/>
      <c r="CYU69" s="22"/>
      <c r="CYV69" s="22"/>
      <c r="CYW69" s="22"/>
      <c r="CYX69" s="22"/>
      <c r="CYY69" s="22"/>
      <c r="CYZ69" s="22"/>
      <c r="CZA69" s="22"/>
      <c r="CZB69" s="22"/>
      <c r="CZC69" s="22"/>
      <c r="CZD69" s="22"/>
      <c r="CZE69" s="22"/>
      <c r="CZF69" s="22"/>
      <c r="CZG69" s="22"/>
      <c r="CZH69" s="22"/>
      <c r="CZI69" s="22"/>
      <c r="CZJ69" s="22"/>
      <c r="CZK69" s="22"/>
      <c r="CZL69" s="22"/>
      <c r="CZM69" s="22"/>
      <c r="CZN69" s="22"/>
      <c r="CZO69" s="22"/>
      <c r="CZP69" s="22"/>
      <c r="CZQ69" s="22"/>
      <c r="CZR69" s="22"/>
      <c r="CZS69" s="22"/>
      <c r="CZT69" s="22"/>
      <c r="CZU69" s="22"/>
      <c r="CZV69" s="22"/>
      <c r="CZW69" s="22"/>
      <c r="CZX69" s="22"/>
      <c r="CZY69" s="22"/>
      <c r="CZZ69" s="22"/>
      <c r="DAA69" s="22"/>
      <c r="DAB69" s="22"/>
      <c r="DAC69" s="22"/>
      <c r="DAD69" s="22"/>
      <c r="DAE69" s="22"/>
      <c r="DAF69" s="22"/>
      <c r="DAG69" s="22"/>
      <c r="DAH69" s="22"/>
      <c r="DAI69" s="22"/>
      <c r="DAJ69" s="22"/>
      <c r="DAK69" s="22"/>
      <c r="DAL69" s="22"/>
      <c r="DAM69" s="22"/>
      <c r="DAN69" s="22"/>
      <c r="DAO69" s="22"/>
      <c r="DAP69" s="22"/>
      <c r="DAQ69" s="22"/>
      <c r="DAR69" s="22"/>
      <c r="DAS69" s="22"/>
      <c r="DAT69" s="22"/>
      <c r="DAU69" s="22"/>
      <c r="DAV69" s="22"/>
      <c r="DAW69" s="22"/>
      <c r="DAX69" s="22"/>
      <c r="DAY69" s="22"/>
      <c r="DAZ69" s="22"/>
      <c r="DBA69" s="22"/>
      <c r="DBB69" s="22"/>
      <c r="DBC69" s="22"/>
      <c r="DBD69" s="22"/>
      <c r="DBE69" s="22"/>
      <c r="DBF69" s="22"/>
      <c r="DBG69" s="22"/>
      <c r="DBH69" s="22"/>
      <c r="DBI69" s="22"/>
      <c r="DBJ69" s="22"/>
      <c r="DBK69" s="22"/>
      <c r="DBL69" s="22"/>
      <c r="DBM69" s="22"/>
      <c r="DBN69" s="22"/>
      <c r="DBO69" s="22"/>
      <c r="DBP69" s="22"/>
      <c r="DBQ69" s="22"/>
      <c r="DBR69" s="22"/>
      <c r="DBS69" s="22"/>
      <c r="DBT69" s="22"/>
      <c r="DBU69" s="22"/>
      <c r="DBV69" s="22"/>
      <c r="DBW69" s="22"/>
      <c r="DBX69" s="22"/>
      <c r="DBY69" s="22"/>
      <c r="DBZ69" s="22"/>
      <c r="DCA69" s="22"/>
      <c r="DCB69" s="22"/>
      <c r="DCC69" s="22"/>
      <c r="DCD69" s="22"/>
      <c r="DCE69" s="22"/>
      <c r="DCF69" s="22"/>
      <c r="DCG69" s="22"/>
      <c r="DCH69" s="22"/>
      <c r="DCI69" s="22"/>
      <c r="DCJ69" s="22"/>
      <c r="DCK69" s="22"/>
      <c r="DCL69" s="22"/>
      <c r="DCM69" s="22"/>
      <c r="DCN69" s="22"/>
      <c r="DCO69" s="22"/>
      <c r="DCP69" s="22"/>
      <c r="DCQ69" s="22"/>
      <c r="DCR69" s="22"/>
      <c r="DCS69" s="22"/>
      <c r="DCT69" s="22"/>
      <c r="DCU69" s="22"/>
      <c r="DCV69" s="22"/>
      <c r="DCW69" s="22"/>
      <c r="DCX69" s="22"/>
      <c r="DCY69" s="22"/>
      <c r="DCZ69" s="22"/>
      <c r="DDA69" s="22"/>
      <c r="DDB69" s="22"/>
      <c r="DDC69" s="22"/>
      <c r="DDD69" s="22"/>
      <c r="DDE69" s="22"/>
      <c r="DDF69" s="22"/>
      <c r="DDG69" s="22"/>
      <c r="DDH69" s="22"/>
      <c r="DDI69" s="22"/>
      <c r="DDJ69" s="22"/>
      <c r="DDK69" s="22"/>
      <c r="DDL69" s="22"/>
      <c r="DDM69" s="22"/>
      <c r="DDN69" s="22"/>
      <c r="DDO69" s="22"/>
      <c r="DDP69" s="22"/>
      <c r="DDQ69" s="22"/>
      <c r="DDR69" s="22"/>
      <c r="DDS69" s="22"/>
      <c r="DDT69" s="22"/>
      <c r="DDU69" s="22"/>
      <c r="DDV69" s="22"/>
      <c r="DDW69" s="22"/>
      <c r="DDX69" s="22"/>
      <c r="DDY69" s="22"/>
      <c r="DDZ69" s="22"/>
      <c r="DEA69" s="22"/>
      <c r="DEB69" s="22"/>
      <c r="DEC69" s="22"/>
      <c r="DED69" s="22"/>
      <c r="DEE69" s="22"/>
      <c r="DEF69" s="22"/>
      <c r="DEG69" s="22"/>
      <c r="DEH69" s="22"/>
      <c r="DEI69" s="22"/>
      <c r="DEJ69" s="22"/>
      <c r="DEK69" s="22"/>
      <c r="DEL69" s="22"/>
      <c r="DEM69" s="22"/>
      <c r="DEN69" s="22"/>
      <c r="DEO69" s="22"/>
      <c r="DEP69" s="22"/>
      <c r="DEQ69" s="22"/>
      <c r="DER69" s="22"/>
      <c r="DES69" s="22"/>
      <c r="DET69" s="22"/>
      <c r="DEU69" s="22"/>
      <c r="DEV69" s="22"/>
      <c r="DEW69" s="22"/>
      <c r="DEX69" s="22"/>
      <c r="DEY69" s="22"/>
      <c r="DEZ69" s="22"/>
      <c r="DFA69" s="22"/>
      <c r="DFB69" s="22"/>
      <c r="DFC69" s="22"/>
      <c r="DFD69" s="22"/>
      <c r="DFE69" s="22"/>
      <c r="DFF69" s="22"/>
      <c r="DFG69" s="22"/>
      <c r="DFH69" s="22"/>
      <c r="DFI69" s="22"/>
      <c r="DFJ69" s="22"/>
      <c r="DFK69" s="22"/>
      <c r="DFL69" s="22"/>
      <c r="DFM69" s="22"/>
      <c r="DFN69" s="22"/>
      <c r="DFO69" s="22"/>
      <c r="DFP69" s="22"/>
      <c r="DFQ69" s="22"/>
      <c r="DFR69" s="22"/>
      <c r="DFS69" s="22"/>
      <c r="DFT69" s="22"/>
      <c r="DFU69" s="22"/>
      <c r="DFV69" s="22"/>
      <c r="DFW69" s="22"/>
      <c r="DFX69" s="22"/>
      <c r="DFY69" s="22"/>
      <c r="DFZ69" s="22"/>
      <c r="DGA69" s="22"/>
      <c r="DGB69" s="22"/>
      <c r="DGC69" s="22"/>
      <c r="DGD69" s="22"/>
      <c r="DGE69" s="22"/>
      <c r="DGF69" s="22"/>
      <c r="DGG69" s="22"/>
      <c r="DGH69" s="22"/>
      <c r="DGI69" s="22"/>
      <c r="DGJ69" s="22"/>
      <c r="DGK69" s="22"/>
      <c r="DGL69" s="22"/>
      <c r="DGM69" s="22"/>
      <c r="DGN69" s="22"/>
      <c r="DGO69" s="22"/>
      <c r="DGP69" s="22"/>
      <c r="DGQ69" s="22"/>
      <c r="DGR69" s="22"/>
      <c r="DGS69" s="22"/>
      <c r="DGT69" s="22"/>
      <c r="DGU69" s="22"/>
      <c r="DGV69" s="22"/>
      <c r="DGW69" s="22"/>
      <c r="DGX69" s="22"/>
      <c r="DGY69" s="22"/>
      <c r="DGZ69" s="22"/>
      <c r="DHA69" s="22"/>
      <c r="DHB69" s="22"/>
      <c r="DHC69" s="22"/>
      <c r="DHD69" s="22"/>
      <c r="DHE69" s="22"/>
      <c r="DHF69" s="22"/>
      <c r="DHG69" s="22"/>
      <c r="DHH69" s="22"/>
      <c r="DHI69" s="22"/>
      <c r="DHJ69" s="22"/>
      <c r="DHK69" s="22"/>
      <c r="DHL69" s="22"/>
      <c r="DHM69" s="22"/>
      <c r="DHN69" s="22"/>
      <c r="DHO69" s="22"/>
      <c r="DHP69" s="22"/>
      <c r="DHQ69" s="22"/>
      <c r="DHR69" s="22"/>
      <c r="DHS69" s="22"/>
      <c r="DHT69" s="22"/>
      <c r="DHU69" s="22"/>
      <c r="DHV69" s="22"/>
      <c r="DHW69" s="22"/>
      <c r="DHX69" s="22"/>
      <c r="DHY69" s="22"/>
      <c r="DHZ69" s="22"/>
      <c r="DIA69" s="22"/>
      <c r="DIB69" s="22"/>
      <c r="DIC69" s="22"/>
      <c r="DID69" s="22"/>
      <c r="DIE69" s="22"/>
      <c r="DIF69" s="22"/>
      <c r="DIG69" s="22"/>
      <c r="DIH69" s="22"/>
      <c r="DII69" s="22"/>
      <c r="DIJ69" s="22"/>
      <c r="DIK69" s="22"/>
      <c r="DIL69" s="22"/>
      <c r="DIM69" s="22"/>
      <c r="DIN69" s="22"/>
      <c r="DIO69" s="22"/>
      <c r="DIP69" s="22"/>
      <c r="DIQ69" s="22"/>
      <c r="DIR69" s="22"/>
      <c r="DIS69" s="22"/>
      <c r="DIT69" s="22"/>
      <c r="DIU69" s="22"/>
      <c r="DIV69" s="22"/>
      <c r="DIW69" s="22"/>
      <c r="DIX69" s="22"/>
      <c r="DIY69" s="22"/>
      <c r="DIZ69" s="22"/>
      <c r="DJA69" s="22"/>
      <c r="DJB69" s="22"/>
      <c r="DJC69" s="22"/>
      <c r="DJD69" s="22"/>
      <c r="DJE69" s="22"/>
      <c r="DJF69" s="22"/>
      <c r="DJG69" s="22"/>
      <c r="DJH69" s="22"/>
      <c r="DJI69" s="22"/>
      <c r="DJJ69" s="22"/>
      <c r="DJK69" s="22"/>
      <c r="DJL69" s="22"/>
      <c r="DJM69" s="22"/>
      <c r="DJN69" s="22"/>
      <c r="DJO69" s="22"/>
      <c r="DJP69" s="22"/>
      <c r="DJQ69" s="22"/>
      <c r="DJR69" s="22"/>
      <c r="DJS69" s="22"/>
      <c r="DJT69" s="22"/>
      <c r="DJU69" s="22"/>
      <c r="DJV69" s="22"/>
      <c r="DJW69" s="22"/>
      <c r="DJX69" s="22"/>
      <c r="DJY69" s="22"/>
      <c r="DJZ69" s="22"/>
      <c r="DKA69" s="22"/>
      <c r="DKB69" s="22"/>
      <c r="DKC69" s="22"/>
      <c r="DKD69" s="22"/>
      <c r="DKE69" s="22"/>
      <c r="DKF69" s="22"/>
      <c r="DKG69" s="22"/>
      <c r="DKH69" s="22"/>
      <c r="DKI69" s="22"/>
      <c r="DKJ69" s="22"/>
      <c r="DKK69" s="22"/>
      <c r="DKL69" s="22"/>
      <c r="DKM69" s="22"/>
      <c r="DKN69" s="22"/>
      <c r="DKO69" s="22"/>
      <c r="DKP69" s="22"/>
      <c r="DKQ69" s="22"/>
      <c r="DKR69" s="22"/>
      <c r="DKS69" s="22"/>
      <c r="DKT69" s="22"/>
      <c r="DKU69" s="22"/>
      <c r="DKV69" s="22"/>
      <c r="DKW69" s="22"/>
      <c r="DKX69" s="22"/>
      <c r="DKY69" s="22"/>
      <c r="DKZ69" s="22"/>
      <c r="DLA69" s="22"/>
      <c r="DLB69" s="22"/>
      <c r="DLC69" s="22"/>
      <c r="DLD69" s="22"/>
      <c r="DLE69" s="22"/>
      <c r="DLF69" s="22"/>
      <c r="DLG69" s="22"/>
      <c r="DLH69" s="22"/>
      <c r="DLI69" s="22"/>
      <c r="DLJ69" s="22"/>
      <c r="DLK69" s="22"/>
      <c r="DLL69" s="22"/>
      <c r="DLM69" s="22"/>
      <c r="DLN69" s="22"/>
      <c r="DLO69" s="22"/>
      <c r="DLP69" s="22"/>
      <c r="DLQ69" s="22"/>
      <c r="DLR69" s="22"/>
      <c r="DLS69" s="22"/>
      <c r="DLT69" s="22"/>
      <c r="DLU69" s="22"/>
      <c r="DLV69" s="22"/>
      <c r="DLW69" s="22"/>
      <c r="DLX69" s="22"/>
      <c r="DLY69" s="22"/>
      <c r="DLZ69" s="22"/>
      <c r="DMA69" s="22"/>
      <c r="DMB69" s="22"/>
      <c r="DMC69" s="22"/>
      <c r="DMD69" s="22"/>
      <c r="DME69" s="22"/>
      <c r="DMF69" s="22"/>
      <c r="DMG69" s="22"/>
      <c r="DMH69" s="22"/>
      <c r="DMI69" s="22"/>
      <c r="DMJ69" s="22"/>
      <c r="DMK69" s="22"/>
      <c r="DML69" s="22"/>
      <c r="DMM69" s="22"/>
      <c r="DMN69" s="22"/>
      <c r="DMO69" s="22"/>
      <c r="DMP69" s="22"/>
      <c r="DMQ69" s="22"/>
      <c r="DMR69" s="22"/>
      <c r="DMS69" s="22"/>
      <c r="DMT69" s="22"/>
      <c r="DMU69" s="22"/>
      <c r="DMV69" s="22"/>
      <c r="DMW69" s="22"/>
      <c r="DMX69" s="22"/>
      <c r="DMY69" s="22"/>
      <c r="DMZ69" s="22"/>
      <c r="DNA69" s="22"/>
      <c r="DNB69" s="22"/>
      <c r="DNC69" s="22"/>
      <c r="DND69" s="22"/>
      <c r="DNE69" s="22"/>
      <c r="DNF69" s="22"/>
      <c r="DNG69" s="22"/>
      <c r="DNH69" s="22"/>
      <c r="DNI69" s="22"/>
      <c r="DNJ69" s="22"/>
      <c r="DNK69" s="22"/>
      <c r="DNL69" s="22"/>
      <c r="DNM69" s="22"/>
      <c r="DNN69" s="22"/>
      <c r="DNO69" s="22"/>
      <c r="DNP69" s="22"/>
      <c r="DNQ69" s="22"/>
      <c r="DNR69" s="22"/>
      <c r="DNS69" s="22"/>
      <c r="DNT69" s="22"/>
      <c r="DNU69" s="22"/>
      <c r="DNV69" s="22"/>
      <c r="DNW69" s="22"/>
      <c r="DNX69" s="22"/>
      <c r="DNY69" s="22"/>
      <c r="DNZ69" s="22"/>
      <c r="DOA69" s="22"/>
      <c r="DOB69" s="22"/>
      <c r="DOC69" s="22"/>
      <c r="DOD69" s="22"/>
      <c r="DOE69" s="22"/>
      <c r="DOF69" s="22"/>
      <c r="DOG69" s="22"/>
      <c r="DOH69" s="22"/>
      <c r="DOI69" s="22"/>
      <c r="DOJ69" s="22"/>
      <c r="DOK69" s="22"/>
      <c r="DOL69" s="22"/>
      <c r="DOM69" s="22"/>
      <c r="DON69" s="22"/>
      <c r="DOO69" s="22"/>
      <c r="DOP69" s="22"/>
      <c r="DOQ69" s="22"/>
      <c r="DOR69" s="22"/>
      <c r="DOS69" s="22"/>
      <c r="DOT69" s="22"/>
      <c r="DOU69" s="22"/>
      <c r="DOV69" s="22"/>
      <c r="DOW69" s="22"/>
      <c r="DOX69" s="22"/>
      <c r="DOY69" s="22"/>
      <c r="DOZ69" s="22"/>
      <c r="DPA69" s="22"/>
      <c r="DPB69" s="22"/>
      <c r="DPC69" s="22"/>
      <c r="DPD69" s="22"/>
      <c r="DPE69" s="22"/>
      <c r="DPF69" s="22"/>
      <c r="DPG69" s="22"/>
      <c r="DPH69" s="22"/>
      <c r="DPI69" s="22"/>
      <c r="DPJ69" s="22"/>
      <c r="DPK69" s="22"/>
      <c r="DPL69" s="22"/>
      <c r="DPM69" s="22"/>
      <c r="DPN69" s="22"/>
      <c r="DPO69" s="22"/>
      <c r="DPP69" s="22"/>
      <c r="DPQ69" s="22"/>
      <c r="DPR69" s="22"/>
      <c r="DPS69" s="22"/>
      <c r="DPT69" s="22"/>
      <c r="DPU69" s="22"/>
      <c r="DPV69" s="22"/>
      <c r="DPW69" s="22"/>
      <c r="DPX69" s="22"/>
      <c r="DPY69" s="22"/>
      <c r="DPZ69" s="22"/>
      <c r="DQA69" s="22"/>
      <c r="DQB69" s="22"/>
      <c r="DQC69" s="22"/>
      <c r="DQD69" s="22"/>
      <c r="DQE69" s="22"/>
      <c r="DQF69" s="22"/>
      <c r="DQG69" s="22"/>
      <c r="DQH69" s="22"/>
      <c r="DQI69" s="22"/>
      <c r="DQJ69" s="22"/>
      <c r="DQK69" s="22"/>
      <c r="DQL69" s="22"/>
      <c r="DQM69" s="22"/>
      <c r="DQN69" s="22"/>
      <c r="DQO69" s="22"/>
      <c r="DQP69" s="22"/>
      <c r="DQQ69" s="22"/>
      <c r="DQR69" s="22"/>
      <c r="DQS69" s="22"/>
      <c r="DQT69" s="22"/>
      <c r="DQU69" s="22"/>
      <c r="DQV69" s="22"/>
      <c r="DQW69" s="22"/>
      <c r="DQX69" s="22"/>
      <c r="DQY69" s="22"/>
      <c r="DQZ69" s="22"/>
      <c r="DRA69" s="22"/>
      <c r="DRB69" s="22"/>
      <c r="DRC69" s="22"/>
      <c r="DRD69" s="22"/>
      <c r="DRE69" s="22"/>
      <c r="DRF69" s="22"/>
      <c r="DRG69" s="22"/>
      <c r="DRH69" s="22"/>
      <c r="DRI69" s="22"/>
      <c r="DRJ69" s="22"/>
      <c r="DRK69" s="22"/>
      <c r="DRL69" s="22"/>
      <c r="DRM69" s="22"/>
      <c r="DRN69" s="22"/>
      <c r="DRO69" s="22"/>
      <c r="DRP69" s="22"/>
      <c r="DRQ69" s="22"/>
      <c r="DRR69" s="22"/>
      <c r="DRS69" s="22"/>
      <c r="DRT69" s="22"/>
      <c r="DRU69" s="22"/>
      <c r="DRV69" s="22"/>
      <c r="DRW69" s="22"/>
      <c r="DRX69" s="22"/>
      <c r="DRY69" s="22"/>
      <c r="DRZ69" s="22"/>
      <c r="DSA69" s="22"/>
      <c r="DSB69" s="22"/>
      <c r="DSC69" s="22"/>
      <c r="DSD69" s="22"/>
      <c r="DSE69" s="22"/>
      <c r="DSF69" s="22"/>
      <c r="DSG69" s="22"/>
      <c r="DSH69" s="22"/>
      <c r="DSI69" s="22"/>
      <c r="DSJ69" s="22"/>
      <c r="DSK69" s="22"/>
      <c r="DSL69" s="22"/>
      <c r="DSM69" s="22"/>
      <c r="DSN69" s="22"/>
      <c r="DSO69" s="22"/>
      <c r="DSP69" s="22"/>
      <c r="DSQ69" s="22"/>
      <c r="DSR69" s="22"/>
      <c r="DSS69" s="22"/>
      <c r="DST69" s="22"/>
      <c r="DSU69" s="22"/>
      <c r="DSV69" s="22"/>
      <c r="DSW69" s="22"/>
      <c r="DSX69" s="22"/>
      <c r="DSY69" s="22"/>
      <c r="DSZ69" s="22"/>
      <c r="DTA69" s="22"/>
      <c r="DTB69" s="22"/>
      <c r="DTC69" s="22"/>
      <c r="DTD69" s="22"/>
      <c r="DTE69" s="22"/>
      <c r="DTF69" s="22"/>
      <c r="DTG69" s="22"/>
      <c r="DTH69" s="22"/>
      <c r="DTI69" s="22"/>
      <c r="DTJ69" s="22"/>
      <c r="DTK69" s="22"/>
      <c r="DTL69" s="22"/>
      <c r="DTM69" s="22"/>
      <c r="DTN69" s="22"/>
      <c r="DTO69" s="22"/>
      <c r="DTP69" s="22"/>
      <c r="DTQ69" s="22"/>
      <c r="DTR69" s="22"/>
      <c r="DTS69" s="22"/>
      <c r="DTT69" s="22"/>
      <c r="DTU69" s="22"/>
      <c r="DTV69" s="22"/>
      <c r="DTW69" s="22"/>
      <c r="DTX69" s="22"/>
      <c r="DTY69" s="22"/>
      <c r="DTZ69" s="22"/>
      <c r="DUA69" s="22"/>
      <c r="DUB69" s="22"/>
      <c r="DUC69" s="22"/>
      <c r="DUD69" s="22"/>
      <c r="DUE69" s="22"/>
      <c r="DUF69" s="22"/>
      <c r="DUG69" s="22"/>
      <c r="DUH69" s="22"/>
      <c r="DUI69" s="22"/>
      <c r="DUJ69" s="22"/>
      <c r="DUK69" s="22"/>
      <c r="DUL69" s="22"/>
      <c r="DUM69" s="22"/>
      <c r="DUN69" s="22"/>
      <c r="DUO69" s="22"/>
      <c r="DUP69" s="22"/>
      <c r="DUQ69" s="22"/>
      <c r="DUR69" s="22"/>
      <c r="DUS69" s="22"/>
      <c r="DUT69" s="22"/>
      <c r="DUU69" s="22"/>
      <c r="DUV69" s="22"/>
      <c r="DUW69" s="22"/>
      <c r="DUX69" s="22"/>
      <c r="DUY69" s="22"/>
      <c r="DUZ69" s="22"/>
      <c r="DVA69" s="22"/>
      <c r="DVB69" s="22"/>
      <c r="DVC69" s="22"/>
      <c r="DVD69" s="22"/>
      <c r="DVE69" s="22"/>
      <c r="DVF69" s="22"/>
      <c r="DVG69" s="22"/>
      <c r="DVH69" s="22"/>
      <c r="DVI69" s="22"/>
      <c r="DVJ69" s="22"/>
      <c r="DVK69" s="22"/>
      <c r="DVL69" s="22"/>
      <c r="DVM69" s="22"/>
      <c r="DVN69" s="22"/>
      <c r="DVO69" s="22"/>
      <c r="DVP69" s="22"/>
      <c r="DVQ69" s="22"/>
      <c r="DVR69" s="22"/>
      <c r="DVS69" s="22"/>
      <c r="DVT69" s="22"/>
      <c r="DVU69" s="22"/>
      <c r="DVV69" s="22"/>
      <c r="DVW69" s="22"/>
      <c r="DVX69" s="22"/>
      <c r="DVY69" s="22"/>
      <c r="DVZ69" s="22"/>
      <c r="DWA69" s="22"/>
      <c r="DWB69" s="22"/>
      <c r="DWC69" s="22"/>
      <c r="DWD69" s="22"/>
      <c r="DWE69" s="22"/>
      <c r="DWF69" s="22"/>
      <c r="DWG69" s="22"/>
      <c r="DWH69" s="22"/>
      <c r="DWI69" s="22"/>
      <c r="DWJ69" s="22"/>
      <c r="DWK69" s="22"/>
      <c r="DWL69" s="22"/>
      <c r="DWM69" s="22"/>
      <c r="DWN69" s="22"/>
      <c r="DWO69" s="22"/>
      <c r="DWP69" s="22"/>
      <c r="DWQ69" s="22"/>
      <c r="DWR69" s="22"/>
      <c r="DWS69" s="22"/>
      <c r="DWT69" s="22"/>
      <c r="DWU69" s="22"/>
      <c r="DWV69" s="22"/>
      <c r="DWW69" s="22"/>
      <c r="DWX69" s="22"/>
      <c r="DWY69" s="22"/>
      <c r="DWZ69" s="22"/>
      <c r="DXA69" s="22"/>
      <c r="DXB69" s="22"/>
      <c r="DXC69" s="22"/>
      <c r="DXD69" s="22"/>
      <c r="DXE69" s="22"/>
      <c r="DXF69" s="22"/>
      <c r="DXG69" s="22"/>
      <c r="DXH69" s="22"/>
      <c r="DXI69" s="22"/>
      <c r="DXJ69" s="22"/>
      <c r="DXK69" s="22"/>
      <c r="DXL69" s="22"/>
      <c r="DXM69" s="22"/>
      <c r="DXN69" s="22"/>
      <c r="DXO69" s="22"/>
      <c r="DXP69" s="22"/>
      <c r="DXQ69" s="22"/>
      <c r="DXR69" s="22"/>
      <c r="DXS69" s="22"/>
      <c r="DXT69" s="22"/>
      <c r="DXU69" s="22"/>
      <c r="DXV69" s="22"/>
      <c r="DXW69" s="22"/>
      <c r="DXX69" s="22"/>
      <c r="DXY69" s="22"/>
      <c r="DXZ69" s="22"/>
      <c r="DYA69" s="22"/>
      <c r="DYB69" s="22"/>
      <c r="DYC69" s="22"/>
      <c r="DYD69" s="22"/>
      <c r="DYE69" s="22"/>
      <c r="DYF69" s="22"/>
      <c r="DYG69" s="22"/>
      <c r="DYH69" s="22"/>
      <c r="DYI69" s="22"/>
      <c r="DYJ69" s="22"/>
      <c r="DYK69" s="22"/>
      <c r="DYL69" s="22"/>
      <c r="DYM69" s="22"/>
      <c r="DYN69" s="22"/>
      <c r="DYO69" s="22"/>
      <c r="DYP69" s="22"/>
      <c r="DYQ69" s="22"/>
      <c r="DYR69" s="22"/>
      <c r="DYS69" s="22"/>
      <c r="DYT69" s="22"/>
      <c r="DYU69" s="22"/>
      <c r="DYV69" s="22"/>
      <c r="DYW69" s="22"/>
      <c r="DYX69" s="22"/>
      <c r="DYY69" s="22"/>
      <c r="DYZ69" s="22"/>
      <c r="DZA69" s="22"/>
      <c r="DZB69" s="22"/>
      <c r="DZC69" s="22"/>
      <c r="DZD69" s="22"/>
      <c r="DZE69" s="22"/>
      <c r="DZF69" s="22"/>
      <c r="DZG69" s="22"/>
      <c r="DZH69" s="22"/>
      <c r="DZI69" s="22"/>
      <c r="DZJ69" s="22"/>
      <c r="DZK69" s="22"/>
      <c r="DZL69" s="22"/>
      <c r="DZM69" s="22"/>
      <c r="DZN69" s="22"/>
      <c r="DZO69" s="22"/>
      <c r="DZP69" s="22"/>
      <c r="DZQ69" s="22"/>
      <c r="DZR69" s="22"/>
      <c r="DZS69" s="22"/>
      <c r="DZT69" s="22"/>
      <c r="DZU69" s="22"/>
      <c r="DZV69" s="22"/>
      <c r="DZW69" s="22"/>
      <c r="DZX69" s="22"/>
      <c r="DZY69" s="22"/>
      <c r="DZZ69" s="22"/>
      <c r="EAA69" s="22"/>
      <c r="EAB69" s="22"/>
      <c r="EAC69" s="22"/>
      <c r="EAD69" s="22"/>
      <c r="EAE69" s="22"/>
      <c r="EAF69" s="22"/>
      <c r="EAG69" s="22"/>
      <c r="EAH69" s="22"/>
      <c r="EAI69" s="22"/>
      <c r="EAJ69" s="22"/>
      <c r="EAK69" s="22"/>
      <c r="EAL69" s="22"/>
      <c r="EAM69" s="22"/>
      <c r="EAN69" s="22"/>
      <c r="EAO69" s="22"/>
      <c r="EAP69" s="22"/>
      <c r="EAQ69" s="22"/>
      <c r="EAR69" s="22"/>
      <c r="EAS69" s="22"/>
      <c r="EAT69" s="22"/>
      <c r="EAU69" s="22"/>
      <c r="EAV69" s="22"/>
      <c r="EAW69" s="22"/>
      <c r="EAX69" s="22"/>
      <c r="EAY69" s="22"/>
      <c r="EAZ69" s="22"/>
      <c r="EBA69" s="22"/>
      <c r="EBB69" s="22"/>
      <c r="EBC69" s="22"/>
      <c r="EBD69" s="22"/>
      <c r="EBE69" s="22"/>
      <c r="EBF69" s="22"/>
      <c r="EBG69" s="22"/>
      <c r="EBH69" s="22"/>
      <c r="EBI69" s="22"/>
      <c r="EBJ69" s="22"/>
      <c r="EBK69" s="22"/>
      <c r="EBL69" s="22"/>
      <c r="EBM69" s="22"/>
      <c r="EBN69" s="22"/>
      <c r="EBO69" s="22"/>
      <c r="EBP69" s="22"/>
      <c r="EBQ69" s="22"/>
      <c r="EBR69" s="22"/>
      <c r="EBS69" s="22"/>
      <c r="EBT69" s="22"/>
      <c r="EBU69" s="22"/>
      <c r="EBV69" s="22"/>
      <c r="EBW69" s="22"/>
      <c r="EBX69" s="22"/>
      <c r="EBY69" s="22"/>
      <c r="EBZ69" s="22"/>
      <c r="ECA69" s="22"/>
      <c r="ECB69" s="22"/>
      <c r="ECC69" s="22"/>
      <c r="ECD69" s="22"/>
      <c r="ECE69" s="22"/>
      <c r="ECF69" s="22"/>
      <c r="ECG69" s="22"/>
      <c r="ECH69" s="22"/>
      <c r="ECI69" s="22"/>
      <c r="ECJ69" s="22"/>
      <c r="ECK69" s="22"/>
      <c r="ECL69" s="22"/>
      <c r="ECM69" s="22"/>
      <c r="ECN69" s="22"/>
      <c r="ECO69" s="22"/>
      <c r="ECP69" s="22"/>
      <c r="ECQ69" s="22"/>
      <c r="ECR69" s="22"/>
      <c r="ECS69" s="22"/>
      <c r="ECT69" s="22"/>
      <c r="ECU69" s="22"/>
      <c r="ECV69" s="22"/>
      <c r="ECW69" s="22"/>
      <c r="ECX69" s="22"/>
      <c r="ECY69" s="22"/>
      <c r="ECZ69" s="22"/>
      <c r="EDA69" s="22"/>
      <c r="EDB69" s="22"/>
      <c r="EDC69" s="22"/>
      <c r="EDD69" s="22"/>
      <c r="EDE69" s="22"/>
      <c r="EDF69" s="22"/>
      <c r="EDG69" s="22"/>
      <c r="EDH69" s="22"/>
      <c r="EDI69" s="22"/>
      <c r="EDJ69" s="22"/>
      <c r="EDK69" s="22"/>
      <c r="EDL69" s="22"/>
      <c r="EDM69" s="22"/>
      <c r="EDN69" s="22"/>
      <c r="EDO69" s="22"/>
      <c r="EDP69" s="22"/>
      <c r="EDQ69" s="22"/>
      <c r="EDR69" s="22"/>
      <c r="EDS69" s="22"/>
      <c r="EDT69" s="22"/>
      <c r="EDU69" s="22"/>
      <c r="EDV69" s="22"/>
      <c r="EDW69" s="22"/>
      <c r="EDX69" s="22"/>
      <c r="EDY69" s="22"/>
      <c r="EDZ69" s="22"/>
      <c r="EEA69" s="22"/>
      <c r="EEB69" s="22"/>
      <c r="EEC69" s="22"/>
      <c r="EED69" s="22"/>
      <c r="EEE69" s="22"/>
      <c r="EEF69" s="22"/>
      <c r="EEG69" s="22"/>
      <c r="EEH69" s="22"/>
      <c r="EEI69" s="22"/>
      <c r="EEJ69" s="22"/>
      <c r="EEK69" s="22"/>
      <c r="EEL69" s="22"/>
      <c r="EEM69" s="22"/>
      <c r="EEN69" s="22"/>
      <c r="EEO69" s="22"/>
      <c r="EEP69" s="22"/>
      <c r="EEQ69" s="22"/>
      <c r="EER69" s="22"/>
      <c r="EES69" s="22"/>
      <c r="EET69" s="22"/>
      <c r="EEU69" s="22"/>
      <c r="EEV69" s="22"/>
      <c r="EEW69" s="22"/>
      <c r="EEX69" s="22"/>
      <c r="EEY69" s="22"/>
      <c r="EEZ69" s="22"/>
      <c r="EFA69" s="22"/>
      <c r="EFB69" s="22"/>
      <c r="EFC69" s="22"/>
      <c r="EFD69" s="22"/>
      <c r="EFE69" s="22"/>
      <c r="EFF69" s="22"/>
      <c r="EFG69" s="22"/>
      <c r="EFH69" s="22"/>
      <c r="EFI69" s="22"/>
      <c r="EFJ69" s="22"/>
      <c r="EFK69" s="22"/>
      <c r="EFL69" s="22"/>
      <c r="EFM69" s="22"/>
      <c r="EFN69" s="22"/>
      <c r="EFO69" s="22"/>
      <c r="EFP69" s="22"/>
      <c r="EFQ69" s="22"/>
      <c r="EFR69" s="22"/>
      <c r="EFS69" s="22"/>
      <c r="EFT69" s="22"/>
      <c r="EFU69" s="22"/>
      <c r="EFV69" s="22"/>
      <c r="EFW69" s="22"/>
      <c r="EFX69" s="22"/>
      <c r="EFY69" s="22"/>
      <c r="EFZ69" s="22"/>
      <c r="EGA69" s="22"/>
      <c r="EGB69" s="22"/>
      <c r="EGC69" s="22"/>
      <c r="EGD69" s="22"/>
      <c r="EGE69" s="22"/>
      <c r="EGF69" s="22"/>
      <c r="EGG69" s="22"/>
      <c r="EGH69" s="22"/>
      <c r="EGI69" s="22"/>
      <c r="EGJ69" s="22"/>
      <c r="EGK69" s="22"/>
      <c r="EGL69" s="22"/>
      <c r="EGM69" s="22"/>
      <c r="EGN69" s="22"/>
      <c r="EGO69" s="22"/>
      <c r="EGP69" s="22"/>
      <c r="EGQ69" s="22"/>
      <c r="EGR69" s="22"/>
      <c r="EGS69" s="22"/>
      <c r="EGT69" s="22"/>
      <c r="EGU69" s="22"/>
      <c r="EGV69" s="22"/>
      <c r="EGW69" s="22"/>
      <c r="EGX69" s="22"/>
      <c r="EGY69" s="22"/>
      <c r="EGZ69" s="22"/>
      <c r="EHA69" s="22"/>
      <c r="EHB69" s="22"/>
      <c r="EHC69" s="22"/>
      <c r="EHD69" s="22"/>
      <c r="EHE69" s="22"/>
      <c r="EHF69" s="22"/>
      <c r="EHG69" s="22"/>
      <c r="EHH69" s="22"/>
      <c r="EHI69" s="22"/>
      <c r="EHJ69" s="22"/>
      <c r="EHK69" s="22"/>
      <c r="EHL69" s="22"/>
      <c r="EHM69" s="22"/>
      <c r="EHN69" s="22"/>
      <c r="EHO69" s="22"/>
      <c r="EHP69" s="22"/>
      <c r="EHQ69" s="22"/>
      <c r="EHR69" s="22"/>
      <c r="EHS69" s="22"/>
      <c r="EHT69" s="22"/>
      <c r="EHU69" s="22"/>
      <c r="EHV69" s="22"/>
      <c r="EHW69" s="22"/>
      <c r="EHX69" s="22"/>
      <c r="EHY69" s="22"/>
      <c r="EHZ69" s="22"/>
      <c r="EIA69" s="22"/>
      <c r="EIB69" s="22"/>
      <c r="EIC69" s="22"/>
      <c r="EID69" s="22"/>
      <c r="EIE69" s="22"/>
      <c r="EIF69" s="22"/>
      <c r="EIG69" s="22"/>
      <c r="EIH69" s="22"/>
      <c r="EII69" s="22"/>
      <c r="EIJ69" s="22"/>
      <c r="EIK69" s="22"/>
      <c r="EIL69" s="22"/>
      <c r="EIM69" s="22"/>
      <c r="EIN69" s="22"/>
      <c r="EIO69" s="22"/>
      <c r="EIP69" s="22"/>
      <c r="EIQ69" s="22"/>
      <c r="EIR69" s="22"/>
      <c r="EIS69" s="22"/>
      <c r="EIT69" s="22"/>
      <c r="EIU69" s="22"/>
      <c r="EIV69" s="22"/>
      <c r="EIW69" s="22"/>
      <c r="EIX69" s="22"/>
      <c r="EIY69" s="22"/>
      <c r="EIZ69" s="22"/>
      <c r="EJA69" s="22"/>
      <c r="EJB69" s="22"/>
      <c r="EJC69" s="22"/>
      <c r="EJD69" s="22"/>
      <c r="EJE69" s="22"/>
      <c r="EJF69" s="22"/>
      <c r="EJG69" s="22"/>
      <c r="EJH69" s="22"/>
      <c r="EJI69" s="22"/>
      <c r="EJJ69" s="22"/>
      <c r="EJK69" s="22"/>
      <c r="EJL69" s="22"/>
      <c r="EJM69" s="22"/>
      <c r="EJN69" s="22"/>
      <c r="EJO69" s="22"/>
      <c r="EJP69" s="22"/>
      <c r="EJQ69" s="22"/>
      <c r="EJR69" s="22"/>
      <c r="EJS69" s="22"/>
      <c r="EJT69" s="22"/>
      <c r="EJU69" s="22"/>
      <c r="EJV69" s="22"/>
      <c r="EJW69" s="22"/>
      <c r="EJX69" s="22"/>
      <c r="EJY69" s="22"/>
      <c r="EJZ69" s="22"/>
      <c r="EKA69" s="22"/>
      <c r="EKB69" s="22"/>
      <c r="EKC69" s="22"/>
      <c r="EKD69" s="22"/>
      <c r="EKE69" s="22"/>
      <c r="EKF69" s="22"/>
      <c r="EKG69" s="22"/>
      <c r="EKH69" s="22"/>
      <c r="EKI69" s="22"/>
      <c r="EKJ69" s="22"/>
      <c r="EKK69" s="22"/>
      <c r="EKL69" s="22"/>
      <c r="EKM69" s="22"/>
      <c r="EKN69" s="22"/>
      <c r="EKO69" s="22"/>
      <c r="EKP69" s="22"/>
      <c r="EKQ69" s="22"/>
      <c r="EKR69" s="22"/>
      <c r="EKS69" s="22"/>
      <c r="EKT69" s="22"/>
      <c r="EKU69" s="22"/>
      <c r="EKV69" s="22"/>
      <c r="EKW69" s="22"/>
      <c r="EKX69" s="22"/>
      <c r="EKY69" s="22"/>
      <c r="EKZ69" s="22"/>
      <c r="ELA69" s="22"/>
      <c r="ELB69" s="22"/>
      <c r="ELC69" s="22"/>
      <c r="ELD69" s="22"/>
      <c r="ELE69" s="22"/>
      <c r="ELF69" s="22"/>
      <c r="ELG69" s="22"/>
      <c r="ELH69" s="22"/>
      <c r="ELI69" s="22"/>
      <c r="ELJ69" s="22"/>
      <c r="ELK69" s="22"/>
      <c r="ELL69" s="22"/>
      <c r="ELM69" s="22"/>
      <c r="ELN69" s="22"/>
      <c r="ELO69" s="22"/>
      <c r="ELP69" s="22"/>
      <c r="ELQ69" s="22"/>
      <c r="ELR69" s="22"/>
      <c r="ELS69" s="22"/>
      <c r="ELT69" s="22"/>
      <c r="ELU69" s="22"/>
      <c r="ELV69" s="22"/>
      <c r="ELW69" s="22"/>
      <c r="ELX69" s="22"/>
      <c r="ELY69" s="22"/>
      <c r="ELZ69" s="22"/>
      <c r="EMA69" s="22"/>
      <c r="EMB69" s="22"/>
      <c r="EMC69" s="22"/>
      <c r="EMD69" s="22"/>
      <c r="EME69" s="22"/>
      <c r="EMF69" s="22"/>
      <c r="EMG69" s="22"/>
      <c r="EMH69" s="22"/>
      <c r="EMI69" s="22"/>
      <c r="EMJ69" s="22"/>
      <c r="EMK69" s="22"/>
      <c r="EML69" s="22"/>
      <c r="EMM69" s="22"/>
      <c r="EMN69" s="22"/>
      <c r="EMO69" s="22"/>
      <c r="EMP69" s="22"/>
      <c r="EMQ69" s="22"/>
      <c r="EMR69" s="22"/>
      <c r="EMS69" s="22"/>
      <c r="EMT69" s="22"/>
      <c r="EMU69" s="22"/>
      <c r="EMV69" s="22"/>
      <c r="EMW69" s="22"/>
      <c r="EMX69" s="22"/>
      <c r="EMY69" s="22"/>
      <c r="EMZ69" s="22"/>
      <c r="ENA69" s="22"/>
      <c r="ENB69" s="22"/>
      <c r="ENC69" s="22"/>
      <c r="END69" s="22"/>
      <c r="ENE69" s="22"/>
      <c r="ENF69" s="22"/>
      <c r="ENG69" s="22"/>
      <c r="ENH69" s="22"/>
      <c r="ENI69" s="22"/>
      <c r="ENJ69" s="22"/>
      <c r="ENK69" s="22"/>
      <c r="ENL69" s="22"/>
      <c r="ENM69" s="22"/>
      <c r="ENN69" s="22"/>
      <c r="ENO69" s="22"/>
      <c r="ENP69" s="22"/>
      <c r="ENQ69" s="22"/>
      <c r="ENR69" s="22"/>
      <c r="ENS69" s="22"/>
      <c r="ENT69" s="22"/>
      <c r="ENU69" s="22"/>
      <c r="ENV69" s="22"/>
      <c r="ENW69" s="22"/>
      <c r="ENX69" s="22"/>
      <c r="ENY69" s="22"/>
      <c r="ENZ69" s="22"/>
      <c r="EOA69" s="22"/>
      <c r="EOB69" s="22"/>
      <c r="EOC69" s="22"/>
      <c r="EOD69" s="22"/>
      <c r="EOE69" s="22"/>
      <c r="EOF69" s="22"/>
      <c r="EOG69" s="22"/>
      <c r="EOH69" s="22"/>
      <c r="EOI69" s="22"/>
      <c r="EOJ69" s="22"/>
      <c r="EOK69" s="22"/>
      <c r="EOL69" s="22"/>
      <c r="EOM69" s="22"/>
      <c r="EON69" s="22"/>
      <c r="EOO69" s="22"/>
      <c r="EOP69" s="22"/>
      <c r="EOQ69" s="22"/>
      <c r="EOR69" s="22"/>
      <c r="EOS69" s="22"/>
      <c r="EOT69" s="22"/>
      <c r="EOU69" s="22"/>
      <c r="EOV69" s="22"/>
      <c r="EOW69" s="22"/>
      <c r="EOX69" s="22"/>
      <c r="EOY69" s="22"/>
      <c r="EOZ69" s="22"/>
      <c r="EPA69" s="22"/>
      <c r="EPB69" s="22"/>
      <c r="EPC69" s="22"/>
      <c r="EPD69" s="22"/>
      <c r="EPE69" s="22"/>
      <c r="EPF69" s="22"/>
      <c r="EPG69" s="22"/>
      <c r="EPH69" s="22"/>
      <c r="EPI69" s="22"/>
      <c r="EPJ69" s="22"/>
      <c r="EPK69" s="22"/>
      <c r="EPL69" s="22"/>
      <c r="EPM69" s="22"/>
      <c r="EPN69" s="22"/>
      <c r="EPO69" s="22"/>
      <c r="EPP69" s="22"/>
      <c r="EPQ69" s="22"/>
      <c r="EPR69" s="22"/>
      <c r="EPS69" s="22"/>
      <c r="EPT69" s="22"/>
      <c r="EPU69" s="22"/>
      <c r="EPV69" s="22"/>
      <c r="EPW69" s="22"/>
      <c r="EPX69" s="22"/>
      <c r="EPY69" s="22"/>
      <c r="EPZ69" s="22"/>
      <c r="EQA69" s="22"/>
      <c r="EQB69" s="22"/>
      <c r="EQC69" s="22"/>
      <c r="EQD69" s="22"/>
      <c r="EQE69" s="22"/>
      <c r="EQF69" s="22"/>
      <c r="EQG69" s="22"/>
      <c r="EQH69" s="22"/>
      <c r="EQI69" s="22"/>
      <c r="EQJ69" s="22"/>
      <c r="EQK69" s="22"/>
      <c r="EQL69" s="22"/>
      <c r="EQM69" s="22"/>
      <c r="EQN69" s="22"/>
      <c r="EQO69" s="22"/>
      <c r="EQP69" s="22"/>
      <c r="EQQ69" s="22"/>
      <c r="EQR69" s="22"/>
      <c r="EQS69" s="22"/>
      <c r="EQT69" s="22"/>
      <c r="EQU69" s="22"/>
      <c r="EQV69" s="22"/>
      <c r="EQW69" s="22"/>
      <c r="EQX69" s="22"/>
      <c r="EQY69" s="22"/>
      <c r="EQZ69" s="22"/>
      <c r="ERA69" s="22"/>
      <c r="ERB69" s="22"/>
      <c r="ERC69" s="22"/>
      <c r="ERD69" s="22"/>
      <c r="ERE69" s="22"/>
      <c r="ERF69" s="22"/>
      <c r="ERG69" s="22"/>
      <c r="ERH69" s="22"/>
      <c r="ERI69" s="22"/>
      <c r="ERJ69" s="22"/>
      <c r="ERK69" s="22"/>
      <c r="ERL69" s="22"/>
      <c r="ERM69" s="22"/>
      <c r="ERN69" s="22"/>
      <c r="ERO69" s="22"/>
      <c r="ERP69" s="22"/>
      <c r="ERQ69" s="22"/>
      <c r="ERR69" s="22"/>
      <c r="ERS69" s="22"/>
      <c r="ERT69" s="22"/>
      <c r="ERU69" s="22"/>
      <c r="ERV69" s="22"/>
      <c r="ERW69" s="22"/>
      <c r="ERX69" s="22"/>
      <c r="ERY69" s="22"/>
      <c r="ERZ69" s="22"/>
      <c r="ESA69" s="22"/>
      <c r="ESB69" s="22"/>
      <c r="ESC69" s="22"/>
      <c r="ESD69" s="22"/>
      <c r="ESE69" s="22"/>
      <c r="ESF69" s="22"/>
      <c r="ESG69" s="22"/>
      <c r="ESH69" s="22"/>
      <c r="ESI69" s="22"/>
      <c r="ESJ69" s="22"/>
      <c r="ESK69" s="22"/>
      <c r="ESL69" s="22"/>
      <c r="ESM69" s="22"/>
      <c r="ESN69" s="22"/>
      <c r="ESO69" s="22"/>
      <c r="ESP69" s="22"/>
      <c r="ESQ69" s="22"/>
      <c r="ESR69" s="22"/>
      <c r="ESS69" s="22"/>
      <c r="EST69" s="22"/>
      <c r="ESU69" s="22"/>
      <c r="ESV69" s="22"/>
      <c r="ESW69" s="22"/>
      <c r="ESX69" s="22"/>
      <c r="ESY69" s="22"/>
      <c r="ESZ69" s="22"/>
      <c r="ETA69" s="22"/>
      <c r="ETB69" s="22"/>
      <c r="ETC69" s="22"/>
      <c r="ETD69" s="22"/>
      <c r="ETE69" s="22"/>
      <c r="ETF69" s="22"/>
      <c r="ETG69" s="22"/>
      <c r="ETH69" s="22"/>
      <c r="ETI69" s="22"/>
      <c r="ETJ69" s="22"/>
      <c r="ETK69" s="22"/>
      <c r="ETL69" s="22"/>
      <c r="ETM69" s="22"/>
      <c r="ETN69" s="22"/>
      <c r="ETO69" s="22"/>
      <c r="ETP69" s="22"/>
      <c r="ETQ69" s="22"/>
      <c r="ETR69" s="22"/>
      <c r="ETS69" s="22"/>
      <c r="ETT69" s="22"/>
      <c r="ETU69" s="22"/>
      <c r="ETV69" s="22"/>
      <c r="ETW69" s="22"/>
      <c r="ETX69" s="22"/>
      <c r="ETY69" s="22"/>
      <c r="ETZ69" s="22"/>
      <c r="EUA69" s="22"/>
      <c r="EUB69" s="22"/>
      <c r="EUC69" s="22"/>
      <c r="EUD69" s="22"/>
      <c r="EUE69" s="22"/>
      <c r="EUF69" s="22"/>
      <c r="EUG69" s="22"/>
      <c r="EUH69" s="22"/>
      <c r="EUI69" s="22"/>
      <c r="EUJ69" s="22"/>
      <c r="EUK69" s="22"/>
      <c r="EUL69" s="22"/>
      <c r="EUM69" s="22"/>
      <c r="EUN69" s="22"/>
      <c r="EUO69" s="22"/>
      <c r="EUP69" s="22"/>
      <c r="EUQ69" s="22"/>
      <c r="EUR69" s="22"/>
      <c r="EUS69" s="22"/>
      <c r="EUT69" s="22"/>
      <c r="EUU69" s="22"/>
      <c r="EUV69" s="22"/>
      <c r="EUW69" s="22"/>
      <c r="EUX69" s="22"/>
      <c r="EUY69" s="22"/>
      <c r="EUZ69" s="22"/>
      <c r="EVA69" s="22"/>
      <c r="EVB69" s="22"/>
      <c r="EVC69" s="22"/>
      <c r="EVD69" s="22"/>
      <c r="EVE69" s="22"/>
      <c r="EVF69" s="22"/>
      <c r="EVG69" s="22"/>
      <c r="EVH69" s="22"/>
      <c r="EVI69" s="22"/>
      <c r="EVJ69" s="22"/>
      <c r="EVK69" s="22"/>
      <c r="EVL69" s="22"/>
      <c r="EVM69" s="22"/>
      <c r="EVN69" s="22"/>
      <c r="EVO69" s="22"/>
      <c r="EVP69" s="22"/>
      <c r="EVQ69" s="22"/>
      <c r="EVR69" s="22"/>
      <c r="EVS69" s="22"/>
      <c r="EVT69" s="22"/>
      <c r="EVU69" s="22"/>
      <c r="EVV69" s="22"/>
      <c r="EVW69" s="22"/>
      <c r="EVX69" s="22"/>
      <c r="EVY69" s="22"/>
      <c r="EVZ69" s="22"/>
      <c r="EWA69" s="22"/>
      <c r="EWB69" s="22"/>
      <c r="EWC69" s="22"/>
      <c r="EWD69" s="22"/>
      <c r="EWE69" s="22"/>
      <c r="EWF69" s="22"/>
      <c r="EWG69" s="22"/>
      <c r="EWH69" s="22"/>
      <c r="EWI69" s="22"/>
      <c r="EWJ69" s="22"/>
      <c r="EWK69" s="22"/>
      <c r="EWL69" s="22"/>
      <c r="EWM69" s="22"/>
      <c r="EWN69" s="22"/>
      <c r="EWO69" s="22"/>
      <c r="EWP69" s="22"/>
      <c r="EWQ69" s="22"/>
      <c r="EWR69" s="22"/>
      <c r="EWS69" s="22"/>
      <c r="EWT69" s="22"/>
      <c r="EWU69" s="22"/>
      <c r="EWV69" s="22"/>
      <c r="EWW69" s="22"/>
      <c r="EWX69" s="22"/>
      <c r="EWY69" s="22"/>
      <c r="EWZ69" s="22"/>
      <c r="EXA69" s="22"/>
      <c r="EXB69" s="22"/>
      <c r="EXC69" s="22"/>
      <c r="EXD69" s="22"/>
      <c r="EXE69" s="22"/>
      <c r="EXF69" s="22"/>
      <c r="EXG69" s="22"/>
      <c r="EXH69" s="22"/>
      <c r="EXI69" s="22"/>
      <c r="EXJ69" s="22"/>
      <c r="EXK69" s="22"/>
      <c r="EXL69" s="22"/>
      <c r="EXM69" s="22"/>
      <c r="EXN69" s="22"/>
      <c r="EXO69" s="22"/>
      <c r="EXP69" s="22"/>
      <c r="EXQ69" s="22"/>
      <c r="EXR69" s="22"/>
      <c r="EXS69" s="22"/>
      <c r="EXT69" s="22"/>
      <c r="EXU69" s="22"/>
      <c r="EXV69" s="22"/>
      <c r="EXW69" s="22"/>
      <c r="EXX69" s="22"/>
      <c r="EXY69" s="22"/>
      <c r="EXZ69" s="22"/>
      <c r="EYA69" s="22"/>
      <c r="EYB69" s="22"/>
      <c r="EYC69" s="22"/>
      <c r="EYD69" s="22"/>
      <c r="EYE69" s="22"/>
      <c r="EYF69" s="22"/>
      <c r="EYG69" s="22"/>
      <c r="EYH69" s="22"/>
      <c r="EYI69" s="22"/>
      <c r="EYJ69" s="22"/>
      <c r="EYK69" s="22"/>
      <c r="EYL69" s="22"/>
      <c r="EYM69" s="22"/>
      <c r="EYN69" s="22"/>
      <c r="EYO69" s="22"/>
      <c r="EYP69" s="22"/>
      <c r="EYQ69" s="22"/>
      <c r="EYR69" s="22"/>
      <c r="EYS69" s="22"/>
      <c r="EYT69" s="22"/>
      <c r="EYU69" s="22"/>
      <c r="EYV69" s="22"/>
      <c r="EYW69" s="22"/>
      <c r="EYX69" s="22"/>
      <c r="EYY69" s="22"/>
      <c r="EYZ69" s="22"/>
      <c r="EZA69" s="22"/>
      <c r="EZB69" s="22"/>
      <c r="EZC69" s="22"/>
      <c r="EZD69" s="22"/>
      <c r="EZE69" s="22"/>
      <c r="EZF69" s="22"/>
      <c r="EZG69" s="22"/>
      <c r="EZH69" s="22"/>
      <c r="EZI69" s="22"/>
      <c r="EZJ69" s="22"/>
      <c r="EZK69" s="22"/>
      <c r="EZL69" s="22"/>
      <c r="EZM69" s="22"/>
      <c r="EZN69" s="22"/>
      <c r="EZO69" s="22"/>
      <c r="EZP69" s="22"/>
      <c r="EZQ69" s="22"/>
      <c r="EZR69" s="22"/>
      <c r="EZS69" s="22"/>
      <c r="EZT69" s="22"/>
      <c r="EZU69" s="22"/>
      <c r="EZV69" s="22"/>
      <c r="EZW69" s="22"/>
      <c r="EZX69" s="22"/>
      <c r="EZY69" s="22"/>
      <c r="EZZ69" s="22"/>
      <c r="FAA69" s="22"/>
      <c r="FAB69" s="22"/>
      <c r="FAC69" s="22"/>
      <c r="FAD69" s="22"/>
      <c r="FAE69" s="22"/>
      <c r="FAF69" s="22"/>
      <c r="FAG69" s="22"/>
      <c r="FAH69" s="22"/>
      <c r="FAI69" s="22"/>
      <c r="FAJ69" s="22"/>
      <c r="FAK69" s="22"/>
      <c r="FAL69" s="22"/>
      <c r="FAM69" s="22"/>
      <c r="FAN69" s="22"/>
      <c r="FAO69" s="22"/>
      <c r="FAP69" s="22"/>
      <c r="FAQ69" s="22"/>
      <c r="FAR69" s="22"/>
      <c r="FAS69" s="22"/>
      <c r="FAT69" s="22"/>
      <c r="FAU69" s="22"/>
      <c r="FAV69" s="22"/>
      <c r="FAW69" s="22"/>
      <c r="FAX69" s="22"/>
      <c r="FAY69" s="22"/>
      <c r="FAZ69" s="22"/>
      <c r="FBA69" s="22"/>
      <c r="FBB69" s="22"/>
      <c r="FBC69" s="22"/>
      <c r="FBD69" s="22"/>
      <c r="FBE69" s="22"/>
      <c r="FBF69" s="22"/>
      <c r="FBG69" s="22"/>
      <c r="FBH69" s="22"/>
      <c r="FBI69" s="22"/>
      <c r="FBJ69" s="22"/>
      <c r="FBK69" s="22"/>
      <c r="FBL69" s="22"/>
      <c r="FBM69" s="22"/>
      <c r="FBN69" s="22"/>
      <c r="FBO69" s="22"/>
      <c r="FBP69" s="22"/>
      <c r="FBQ69" s="22"/>
      <c r="FBR69" s="22"/>
      <c r="FBS69" s="22"/>
      <c r="FBT69" s="22"/>
      <c r="FBU69" s="22"/>
      <c r="FBV69" s="22"/>
      <c r="FBW69" s="22"/>
      <c r="FBX69" s="22"/>
      <c r="FBY69" s="22"/>
      <c r="FBZ69" s="22"/>
      <c r="FCA69" s="22"/>
      <c r="FCB69" s="22"/>
      <c r="FCC69" s="22"/>
      <c r="FCD69" s="22"/>
      <c r="FCE69" s="22"/>
      <c r="FCF69" s="22"/>
      <c r="FCG69" s="22"/>
      <c r="FCH69" s="22"/>
      <c r="FCI69" s="22"/>
      <c r="FCJ69" s="22"/>
      <c r="FCK69" s="22"/>
      <c r="FCL69" s="22"/>
      <c r="FCM69" s="22"/>
      <c r="FCN69" s="22"/>
      <c r="FCO69" s="22"/>
      <c r="FCP69" s="22"/>
      <c r="FCQ69" s="22"/>
      <c r="FCR69" s="22"/>
      <c r="FCS69" s="22"/>
      <c r="FCT69" s="22"/>
      <c r="FCU69" s="22"/>
      <c r="FCV69" s="22"/>
      <c r="FCW69" s="22"/>
      <c r="FCX69" s="22"/>
      <c r="FCY69" s="22"/>
      <c r="FCZ69" s="22"/>
      <c r="FDA69" s="22"/>
      <c r="FDB69" s="22"/>
      <c r="FDC69" s="22"/>
      <c r="FDD69" s="22"/>
      <c r="FDE69" s="22"/>
      <c r="FDF69" s="22"/>
      <c r="FDG69" s="22"/>
      <c r="FDH69" s="22"/>
      <c r="FDI69" s="22"/>
      <c r="FDJ69" s="22"/>
      <c r="FDK69" s="22"/>
      <c r="FDL69" s="22"/>
      <c r="FDM69" s="22"/>
      <c r="FDN69" s="22"/>
      <c r="FDO69" s="22"/>
      <c r="FDP69" s="22"/>
      <c r="FDQ69" s="22"/>
      <c r="FDR69" s="22"/>
      <c r="FDS69" s="22"/>
      <c r="FDT69" s="22"/>
      <c r="FDU69" s="22"/>
      <c r="FDV69" s="22"/>
      <c r="FDW69" s="22"/>
      <c r="FDX69" s="22"/>
      <c r="FDY69" s="22"/>
      <c r="FDZ69" s="22"/>
      <c r="FEA69" s="22"/>
      <c r="FEB69" s="22"/>
      <c r="FEC69" s="22"/>
      <c r="FED69" s="22"/>
      <c r="FEE69" s="22"/>
      <c r="FEF69" s="22"/>
      <c r="FEG69" s="22"/>
      <c r="FEH69" s="22"/>
      <c r="FEI69" s="22"/>
      <c r="FEJ69" s="22"/>
      <c r="FEK69" s="22"/>
      <c r="FEL69" s="22"/>
      <c r="FEM69" s="22"/>
      <c r="FEN69" s="22"/>
      <c r="FEO69" s="22"/>
      <c r="FEP69" s="22"/>
      <c r="FEQ69" s="22"/>
      <c r="FER69" s="22"/>
      <c r="FES69" s="22"/>
      <c r="FET69" s="22"/>
      <c r="FEU69" s="22"/>
      <c r="FEV69" s="22"/>
      <c r="FEW69" s="22"/>
      <c r="FEX69" s="22"/>
      <c r="FEY69" s="22"/>
      <c r="FEZ69" s="22"/>
      <c r="FFA69" s="22"/>
      <c r="FFB69" s="22"/>
      <c r="FFC69" s="22"/>
      <c r="FFD69" s="22"/>
      <c r="FFE69" s="22"/>
      <c r="FFF69" s="22"/>
      <c r="FFG69" s="22"/>
      <c r="FFH69" s="22"/>
      <c r="FFI69" s="22"/>
      <c r="FFJ69" s="22"/>
      <c r="FFK69" s="22"/>
      <c r="FFL69" s="22"/>
      <c r="FFM69" s="22"/>
      <c r="FFN69" s="22"/>
      <c r="FFO69" s="22"/>
      <c r="FFP69" s="22"/>
      <c r="FFQ69" s="22"/>
      <c r="FFR69" s="22"/>
      <c r="FFS69" s="22"/>
      <c r="FFT69" s="22"/>
      <c r="FFU69" s="22"/>
      <c r="FFV69" s="22"/>
      <c r="FFW69" s="22"/>
      <c r="FFX69" s="22"/>
      <c r="FFY69" s="22"/>
      <c r="FFZ69" s="22"/>
      <c r="FGA69" s="22"/>
      <c r="FGB69" s="22"/>
      <c r="FGC69" s="22"/>
      <c r="FGD69" s="22"/>
      <c r="FGE69" s="22"/>
      <c r="FGF69" s="22"/>
      <c r="FGG69" s="22"/>
      <c r="FGH69" s="22"/>
      <c r="FGI69" s="22"/>
      <c r="FGJ69" s="22"/>
      <c r="FGK69" s="22"/>
      <c r="FGL69" s="22"/>
      <c r="FGM69" s="22"/>
      <c r="FGN69" s="22"/>
      <c r="FGO69" s="22"/>
      <c r="FGP69" s="22"/>
      <c r="FGQ69" s="22"/>
      <c r="FGR69" s="22"/>
      <c r="FGS69" s="22"/>
      <c r="FGT69" s="22"/>
      <c r="FGU69" s="22"/>
      <c r="FGV69" s="22"/>
      <c r="FGW69" s="22"/>
      <c r="FGX69" s="22"/>
      <c r="FGY69" s="22"/>
      <c r="FGZ69" s="22"/>
      <c r="FHA69" s="22"/>
      <c r="FHB69" s="22"/>
      <c r="FHC69" s="22"/>
      <c r="FHD69" s="22"/>
      <c r="FHE69" s="22"/>
      <c r="FHF69" s="22"/>
      <c r="FHG69" s="22"/>
      <c r="FHH69" s="22"/>
      <c r="FHI69" s="22"/>
      <c r="FHJ69" s="22"/>
      <c r="FHK69" s="22"/>
      <c r="FHL69" s="22"/>
      <c r="FHM69" s="22"/>
      <c r="FHN69" s="22"/>
      <c r="FHO69" s="22"/>
      <c r="FHP69" s="22"/>
      <c r="FHQ69" s="22"/>
      <c r="FHR69" s="22"/>
      <c r="FHS69" s="22"/>
      <c r="FHT69" s="22"/>
      <c r="FHU69" s="22"/>
      <c r="FHV69" s="22"/>
      <c r="FHW69" s="22"/>
      <c r="FHX69" s="22"/>
      <c r="FHY69" s="22"/>
      <c r="FHZ69" s="22"/>
      <c r="FIA69" s="22"/>
      <c r="FIB69" s="22"/>
      <c r="FIC69" s="22"/>
      <c r="FID69" s="22"/>
      <c r="FIE69" s="22"/>
      <c r="FIF69" s="22"/>
      <c r="FIG69" s="22"/>
      <c r="FIH69" s="22"/>
      <c r="FII69" s="22"/>
      <c r="FIJ69" s="22"/>
      <c r="FIK69" s="22"/>
      <c r="FIL69" s="22"/>
      <c r="FIM69" s="22"/>
      <c r="FIN69" s="22"/>
      <c r="FIO69" s="22"/>
      <c r="FIP69" s="22"/>
      <c r="FIQ69" s="22"/>
      <c r="FIR69" s="22"/>
      <c r="FIS69" s="22"/>
      <c r="FIT69" s="22"/>
      <c r="FIU69" s="22"/>
      <c r="FIV69" s="22"/>
      <c r="FIW69" s="22"/>
      <c r="FIX69" s="22"/>
      <c r="FIY69" s="22"/>
      <c r="FIZ69" s="22"/>
      <c r="FJA69" s="22"/>
      <c r="FJB69" s="22"/>
      <c r="FJC69" s="22"/>
      <c r="FJD69" s="22"/>
      <c r="FJE69" s="22"/>
      <c r="FJF69" s="22"/>
      <c r="FJG69" s="22"/>
      <c r="FJH69" s="22"/>
      <c r="FJI69" s="22"/>
      <c r="FJJ69" s="22"/>
      <c r="FJK69" s="22"/>
      <c r="FJL69" s="22"/>
      <c r="FJM69" s="22"/>
      <c r="FJN69" s="22"/>
      <c r="FJO69" s="22"/>
      <c r="FJP69" s="22"/>
      <c r="FJQ69" s="22"/>
      <c r="FJR69" s="22"/>
      <c r="FJS69" s="22"/>
      <c r="FJT69" s="22"/>
      <c r="FJU69" s="22"/>
      <c r="FJV69" s="22"/>
      <c r="FJW69" s="22"/>
      <c r="FJX69" s="22"/>
      <c r="FJY69" s="22"/>
      <c r="FJZ69" s="22"/>
      <c r="FKA69" s="22"/>
      <c r="FKB69" s="22"/>
      <c r="FKC69" s="22"/>
      <c r="FKD69" s="22"/>
      <c r="FKE69" s="22"/>
      <c r="FKF69" s="22"/>
      <c r="FKG69" s="22"/>
      <c r="FKH69" s="22"/>
      <c r="FKI69" s="22"/>
      <c r="FKJ69" s="22"/>
      <c r="FKK69" s="22"/>
      <c r="FKL69" s="22"/>
      <c r="FKM69" s="22"/>
      <c r="FKN69" s="22"/>
      <c r="FKO69" s="22"/>
      <c r="FKP69" s="22"/>
      <c r="FKQ69" s="22"/>
      <c r="FKR69" s="22"/>
      <c r="FKS69" s="22"/>
      <c r="FKT69" s="22"/>
      <c r="FKU69" s="22"/>
      <c r="FKV69" s="22"/>
      <c r="FKW69" s="22"/>
      <c r="FKX69" s="22"/>
      <c r="FKY69" s="22"/>
      <c r="FKZ69" s="22"/>
      <c r="FLA69" s="22"/>
      <c r="FLB69" s="22"/>
      <c r="FLC69" s="22"/>
      <c r="FLD69" s="22"/>
      <c r="FLE69" s="22"/>
      <c r="FLF69" s="22"/>
      <c r="FLG69" s="22"/>
      <c r="FLH69" s="22"/>
      <c r="FLI69" s="22"/>
      <c r="FLJ69" s="22"/>
      <c r="FLK69" s="22"/>
      <c r="FLL69" s="22"/>
      <c r="FLM69" s="22"/>
      <c r="FLN69" s="22"/>
      <c r="FLO69" s="22"/>
      <c r="FLP69" s="22"/>
      <c r="FLQ69" s="22"/>
      <c r="FLR69" s="22"/>
      <c r="FLS69" s="22"/>
      <c r="FLT69" s="22"/>
      <c r="FLU69" s="22"/>
      <c r="FLV69" s="22"/>
      <c r="FLW69" s="22"/>
      <c r="FLX69" s="22"/>
      <c r="FLY69" s="22"/>
      <c r="FLZ69" s="22"/>
      <c r="FMA69" s="22"/>
      <c r="FMB69" s="22"/>
      <c r="FMC69" s="22"/>
      <c r="FMD69" s="22"/>
      <c r="FME69" s="22"/>
      <c r="FMF69" s="22"/>
      <c r="FMG69" s="22"/>
      <c r="FMH69" s="22"/>
      <c r="FMI69" s="22"/>
      <c r="FMJ69" s="22"/>
      <c r="FMK69" s="22"/>
      <c r="FML69" s="22"/>
      <c r="FMM69" s="22"/>
      <c r="FMN69" s="22"/>
      <c r="FMO69" s="22"/>
      <c r="FMP69" s="22"/>
      <c r="FMQ69" s="22"/>
      <c r="FMR69" s="22"/>
      <c r="FMS69" s="22"/>
      <c r="FMT69" s="22"/>
      <c r="FMU69" s="22"/>
      <c r="FMV69" s="22"/>
      <c r="FMW69" s="22"/>
      <c r="FMX69" s="22"/>
      <c r="FMY69" s="22"/>
      <c r="FMZ69" s="22"/>
      <c r="FNA69" s="22"/>
      <c r="FNB69" s="22"/>
      <c r="FNC69" s="22"/>
      <c r="FND69" s="22"/>
      <c r="FNE69" s="22"/>
      <c r="FNF69" s="22"/>
      <c r="FNG69" s="22"/>
      <c r="FNH69" s="22"/>
      <c r="FNI69" s="22"/>
      <c r="FNJ69" s="22"/>
      <c r="FNK69" s="22"/>
      <c r="FNL69" s="22"/>
      <c r="FNM69" s="22"/>
      <c r="FNN69" s="22"/>
      <c r="FNO69" s="22"/>
      <c r="FNP69" s="22"/>
      <c r="FNQ69" s="22"/>
      <c r="FNR69" s="22"/>
      <c r="FNS69" s="22"/>
      <c r="FNT69" s="22"/>
      <c r="FNU69" s="22"/>
      <c r="FNV69" s="22"/>
      <c r="FNW69" s="22"/>
      <c r="FNX69" s="22"/>
      <c r="FNY69" s="22"/>
      <c r="FNZ69" s="22"/>
      <c r="FOA69" s="22"/>
      <c r="FOB69" s="22"/>
      <c r="FOC69" s="22"/>
      <c r="FOD69" s="22"/>
      <c r="FOE69" s="22"/>
      <c r="FOF69" s="22"/>
      <c r="FOG69" s="22"/>
      <c r="FOH69" s="22"/>
      <c r="FOI69" s="22"/>
      <c r="FOJ69" s="22"/>
      <c r="FOK69" s="22"/>
      <c r="FOL69" s="22"/>
      <c r="FOM69" s="22"/>
      <c r="FON69" s="22"/>
      <c r="FOO69" s="22"/>
      <c r="FOP69" s="22"/>
      <c r="FOQ69" s="22"/>
      <c r="FOR69" s="22"/>
      <c r="FOS69" s="22"/>
      <c r="FOT69" s="22"/>
      <c r="FOU69" s="22"/>
      <c r="FOV69" s="22"/>
      <c r="FOW69" s="22"/>
      <c r="FOX69" s="22"/>
      <c r="FOY69" s="22"/>
      <c r="FOZ69" s="22"/>
      <c r="FPA69" s="22"/>
      <c r="FPB69" s="22"/>
      <c r="FPC69" s="22"/>
      <c r="FPD69" s="22"/>
      <c r="FPE69" s="22"/>
      <c r="FPF69" s="22"/>
      <c r="FPG69" s="22"/>
      <c r="FPH69" s="22"/>
      <c r="FPI69" s="22"/>
      <c r="FPJ69" s="22"/>
      <c r="FPK69" s="22"/>
      <c r="FPL69" s="22"/>
      <c r="FPM69" s="22"/>
      <c r="FPN69" s="22"/>
      <c r="FPO69" s="22"/>
      <c r="FPP69" s="22"/>
      <c r="FPQ69" s="22"/>
      <c r="FPR69" s="22"/>
      <c r="FPS69" s="22"/>
      <c r="FPT69" s="22"/>
      <c r="FPU69" s="22"/>
      <c r="FPV69" s="22"/>
      <c r="FPW69" s="22"/>
      <c r="FPX69" s="22"/>
      <c r="FPY69" s="22"/>
      <c r="FPZ69" s="22"/>
      <c r="FQA69" s="22"/>
      <c r="FQB69" s="22"/>
      <c r="FQC69" s="22"/>
      <c r="FQD69" s="22"/>
      <c r="FQE69" s="22"/>
      <c r="FQF69" s="22"/>
      <c r="FQG69" s="22"/>
      <c r="FQH69" s="22"/>
      <c r="FQI69" s="22"/>
      <c r="FQJ69" s="22"/>
      <c r="FQK69" s="22"/>
      <c r="FQL69" s="22"/>
      <c r="FQM69" s="22"/>
      <c r="FQN69" s="22"/>
      <c r="FQO69" s="22"/>
      <c r="FQP69" s="22"/>
      <c r="FQQ69" s="22"/>
      <c r="FQR69" s="22"/>
      <c r="FQS69" s="22"/>
      <c r="FQT69" s="22"/>
      <c r="FQU69" s="22"/>
      <c r="FQV69" s="22"/>
      <c r="FQW69" s="22"/>
      <c r="FQX69" s="22"/>
      <c r="FQY69" s="22"/>
      <c r="FQZ69" s="22"/>
      <c r="FRA69" s="22"/>
      <c r="FRB69" s="22"/>
      <c r="FRC69" s="22"/>
      <c r="FRD69" s="22"/>
      <c r="FRE69" s="22"/>
      <c r="FRF69" s="22"/>
      <c r="FRG69" s="22"/>
      <c r="FRH69" s="22"/>
      <c r="FRI69" s="22"/>
      <c r="FRJ69" s="22"/>
      <c r="FRK69" s="22"/>
      <c r="FRL69" s="22"/>
      <c r="FRM69" s="22"/>
      <c r="FRN69" s="22"/>
      <c r="FRO69" s="22"/>
      <c r="FRP69" s="22"/>
      <c r="FRQ69" s="22"/>
      <c r="FRR69" s="22"/>
      <c r="FRS69" s="22"/>
      <c r="FRT69" s="22"/>
      <c r="FRU69" s="22"/>
      <c r="FRV69" s="22"/>
      <c r="FRW69" s="22"/>
      <c r="FRX69" s="22"/>
      <c r="FRY69" s="22"/>
      <c r="FRZ69" s="22"/>
      <c r="FSA69" s="22"/>
      <c r="FSB69" s="22"/>
      <c r="FSC69" s="22"/>
      <c r="FSD69" s="22"/>
      <c r="FSE69" s="22"/>
      <c r="FSF69" s="22"/>
      <c r="FSG69" s="22"/>
      <c r="FSH69" s="22"/>
      <c r="FSI69" s="22"/>
      <c r="FSJ69" s="22"/>
      <c r="FSK69" s="22"/>
      <c r="FSL69" s="22"/>
      <c r="FSM69" s="22"/>
      <c r="FSN69" s="22"/>
      <c r="FSO69" s="22"/>
      <c r="FSP69" s="22"/>
      <c r="FSQ69" s="22"/>
      <c r="FSR69" s="22"/>
      <c r="FSS69" s="22"/>
      <c r="FST69" s="22"/>
      <c r="FSU69" s="22"/>
      <c r="FSV69" s="22"/>
      <c r="FSW69" s="22"/>
      <c r="FSX69" s="22"/>
      <c r="FSY69" s="22"/>
      <c r="FSZ69" s="22"/>
      <c r="FTA69" s="22"/>
      <c r="FTB69" s="22"/>
      <c r="FTC69" s="22"/>
      <c r="FTD69" s="22"/>
      <c r="FTE69" s="22"/>
      <c r="FTF69" s="22"/>
      <c r="FTG69" s="22"/>
      <c r="FTH69" s="22"/>
      <c r="FTI69" s="22"/>
      <c r="FTJ69" s="22"/>
      <c r="FTK69" s="22"/>
      <c r="FTL69" s="22"/>
      <c r="FTM69" s="22"/>
      <c r="FTN69" s="22"/>
      <c r="FTO69" s="22"/>
      <c r="FTP69" s="22"/>
      <c r="FTQ69" s="22"/>
      <c r="FTR69" s="22"/>
      <c r="FTS69" s="22"/>
      <c r="FTT69" s="22"/>
      <c r="FTU69" s="22"/>
      <c r="FTV69" s="22"/>
      <c r="FTW69" s="22"/>
      <c r="FTX69" s="22"/>
      <c r="FTY69" s="22"/>
      <c r="FTZ69" s="22"/>
      <c r="FUA69" s="22"/>
      <c r="FUB69" s="22"/>
      <c r="FUC69" s="22"/>
      <c r="FUD69" s="22"/>
      <c r="FUE69" s="22"/>
      <c r="FUF69" s="22"/>
      <c r="FUG69" s="22"/>
      <c r="FUH69" s="22"/>
      <c r="FUI69" s="22"/>
      <c r="FUJ69" s="22"/>
      <c r="FUK69" s="22"/>
      <c r="FUL69" s="22"/>
      <c r="FUM69" s="22"/>
      <c r="FUN69" s="22"/>
      <c r="FUO69" s="22"/>
      <c r="FUP69" s="22"/>
      <c r="FUQ69" s="22"/>
      <c r="FUR69" s="22"/>
      <c r="FUS69" s="22"/>
      <c r="FUT69" s="22"/>
      <c r="FUU69" s="22"/>
      <c r="FUV69" s="22"/>
      <c r="FUW69" s="22"/>
      <c r="FUX69" s="22"/>
      <c r="FUY69" s="22"/>
      <c r="FUZ69" s="22"/>
      <c r="FVA69" s="22"/>
      <c r="FVB69" s="22"/>
      <c r="FVC69" s="22"/>
      <c r="FVD69" s="22"/>
      <c r="FVE69" s="22"/>
      <c r="FVF69" s="22"/>
      <c r="FVG69" s="22"/>
      <c r="FVH69" s="22"/>
      <c r="FVI69" s="22"/>
      <c r="FVJ69" s="22"/>
      <c r="FVK69" s="22"/>
      <c r="FVL69" s="22"/>
      <c r="FVM69" s="22"/>
      <c r="FVN69" s="22"/>
      <c r="FVO69" s="22"/>
      <c r="FVP69" s="22"/>
      <c r="FVQ69" s="22"/>
      <c r="FVR69" s="22"/>
      <c r="FVS69" s="22"/>
      <c r="FVT69" s="22"/>
      <c r="FVU69" s="22"/>
      <c r="FVV69" s="22"/>
      <c r="FVW69" s="22"/>
      <c r="FVX69" s="22"/>
      <c r="FVY69" s="22"/>
      <c r="FVZ69" s="22"/>
      <c r="FWA69" s="22"/>
      <c r="FWB69" s="22"/>
      <c r="FWC69" s="22"/>
      <c r="FWD69" s="22"/>
      <c r="FWE69" s="22"/>
      <c r="FWF69" s="22"/>
      <c r="FWG69" s="22"/>
      <c r="FWH69" s="22"/>
      <c r="FWI69" s="22"/>
      <c r="FWJ69" s="22"/>
      <c r="FWK69" s="22"/>
      <c r="FWL69" s="22"/>
      <c r="FWM69" s="22"/>
      <c r="FWN69" s="22"/>
      <c r="FWO69" s="22"/>
      <c r="FWP69" s="22"/>
      <c r="FWQ69" s="22"/>
      <c r="FWR69" s="22"/>
      <c r="FWS69" s="22"/>
      <c r="FWT69" s="22"/>
      <c r="FWU69" s="22"/>
      <c r="FWV69" s="22"/>
      <c r="FWW69" s="22"/>
      <c r="FWX69" s="22"/>
      <c r="FWY69" s="22"/>
      <c r="FWZ69" s="22"/>
      <c r="FXA69" s="22"/>
      <c r="FXB69" s="22"/>
      <c r="FXC69" s="22"/>
      <c r="FXD69" s="22"/>
      <c r="FXE69" s="22"/>
      <c r="FXF69" s="22"/>
      <c r="FXG69" s="22"/>
      <c r="FXH69" s="22"/>
      <c r="FXI69" s="22"/>
      <c r="FXJ69" s="22"/>
      <c r="FXK69" s="22"/>
      <c r="FXL69" s="22"/>
      <c r="FXM69" s="22"/>
      <c r="FXN69" s="22"/>
      <c r="FXO69" s="22"/>
      <c r="FXP69" s="22"/>
      <c r="FXQ69" s="22"/>
      <c r="FXR69" s="22"/>
      <c r="FXS69" s="22"/>
      <c r="FXT69" s="22"/>
      <c r="FXU69" s="22"/>
      <c r="FXV69" s="22"/>
      <c r="FXW69" s="22"/>
      <c r="FXX69" s="22"/>
      <c r="FXY69" s="22"/>
      <c r="FXZ69" s="22"/>
      <c r="FYA69" s="22"/>
      <c r="FYB69" s="22"/>
      <c r="FYC69" s="22"/>
      <c r="FYD69" s="22"/>
      <c r="FYE69" s="22"/>
      <c r="FYF69" s="22"/>
      <c r="FYG69" s="22"/>
      <c r="FYH69" s="22"/>
      <c r="FYI69" s="22"/>
      <c r="FYJ69" s="22"/>
      <c r="FYK69" s="22"/>
      <c r="FYL69" s="22"/>
      <c r="FYM69" s="22"/>
      <c r="FYN69" s="22"/>
      <c r="FYO69" s="22"/>
      <c r="FYP69" s="22"/>
      <c r="FYQ69" s="22"/>
      <c r="FYR69" s="22"/>
      <c r="FYS69" s="22"/>
      <c r="FYT69" s="22"/>
      <c r="FYU69" s="22"/>
      <c r="FYV69" s="22"/>
      <c r="FYW69" s="22"/>
      <c r="FYX69" s="22"/>
      <c r="FYY69" s="22"/>
      <c r="FYZ69" s="22"/>
      <c r="FZA69" s="22"/>
      <c r="FZB69" s="22"/>
      <c r="FZC69" s="22"/>
      <c r="FZD69" s="22"/>
      <c r="FZE69" s="22"/>
      <c r="FZF69" s="22"/>
      <c r="FZG69" s="22"/>
      <c r="FZH69" s="22"/>
      <c r="FZI69" s="22"/>
      <c r="FZJ69" s="22"/>
      <c r="FZK69" s="22"/>
      <c r="FZL69" s="22"/>
      <c r="FZM69" s="22"/>
      <c r="FZN69" s="22"/>
      <c r="FZO69" s="22"/>
      <c r="FZP69" s="22"/>
      <c r="FZQ69" s="22"/>
      <c r="FZR69" s="22"/>
      <c r="FZS69" s="22"/>
      <c r="FZT69" s="22"/>
      <c r="FZU69" s="22"/>
      <c r="FZV69" s="22"/>
      <c r="FZW69" s="22"/>
      <c r="FZX69" s="22"/>
      <c r="FZY69" s="22"/>
      <c r="FZZ69" s="22"/>
      <c r="GAA69" s="22"/>
      <c r="GAB69" s="22"/>
      <c r="GAC69" s="22"/>
      <c r="GAD69" s="22"/>
      <c r="GAE69" s="22"/>
      <c r="GAF69" s="22"/>
      <c r="GAG69" s="22"/>
      <c r="GAH69" s="22"/>
      <c r="GAI69" s="22"/>
      <c r="GAJ69" s="22"/>
      <c r="GAK69" s="22"/>
      <c r="GAL69" s="22"/>
      <c r="GAM69" s="22"/>
      <c r="GAN69" s="22"/>
      <c r="GAO69" s="22"/>
      <c r="GAP69" s="22"/>
      <c r="GAQ69" s="22"/>
      <c r="GAR69" s="22"/>
      <c r="GAS69" s="22"/>
      <c r="GAT69" s="22"/>
      <c r="GAU69" s="22"/>
      <c r="GAV69" s="22"/>
      <c r="GAW69" s="22"/>
      <c r="GAX69" s="22"/>
      <c r="GAY69" s="22"/>
      <c r="GAZ69" s="22"/>
      <c r="GBA69" s="22"/>
      <c r="GBB69" s="22"/>
      <c r="GBC69" s="22"/>
      <c r="GBD69" s="22"/>
      <c r="GBE69" s="22"/>
      <c r="GBF69" s="22"/>
      <c r="GBG69" s="22"/>
      <c r="GBH69" s="22"/>
      <c r="GBI69" s="22"/>
      <c r="GBJ69" s="22"/>
      <c r="GBK69" s="22"/>
      <c r="GBL69" s="22"/>
      <c r="GBM69" s="22"/>
      <c r="GBN69" s="22"/>
      <c r="GBO69" s="22"/>
      <c r="GBP69" s="22"/>
      <c r="GBQ69" s="22"/>
      <c r="GBR69" s="22"/>
      <c r="GBS69" s="22"/>
      <c r="GBT69" s="22"/>
      <c r="GBU69" s="22"/>
      <c r="GBV69" s="22"/>
      <c r="GBW69" s="22"/>
      <c r="GBX69" s="22"/>
      <c r="GBY69" s="22"/>
      <c r="GBZ69" s="22"/>
      <c r="GCA69" s="22"/>
      <c r="GCB69" s="22"/>
      <c r="GCC69" s="22"/>
      <c r="GCD69" s="22"/>
      <c r="GCE69" s="22"/>
      <c r="GCF69" s="22"/>
      <c r="GCG69" s="22"/>
      <c r="GCH69" s="22"/>
      <c r="GCI69" s="22"/>
      <c r="GCJ69" s="22"/>
      <c r="GCK69" s="22"/>
      <c r="GCL69" s="22"/>
      <c r="GCM69" s="22"/>
      <c r="GCN69" s="22"/>
      <c r="GCO69" s="22"/>
      <c r="GCP69" s="22"/>
      <c r="GCQ69" s="22"/>
      <c r="GCR69" s="22"/>
      <c r="GCS69" s="22"/>
      <c r="GCT69" s="22"/>
      <c r="GCU69" s="22"/>
      <c r="GCV69" s="22"/>
      <c r="GCW69" s="22"/>
      <c r="GCX69" s="22"/>
      <c r="GCY69" s="22"/>
      <c r="GCZ69" s="22"/>
      <c r="GDA69" s="22"/>
      <c r="GDB69" s="22"/>
      <c r="GDC69" s="22"/>
      <c r="GDD69" s="22"/>
      <c r="GDE69" s="22"/>
      <c r="GDF69" s="22"/>
      <c r="GDG69" s="22"/>
      <c r="GDH69" s="22"/>
      <c r="GDI69" s="22"/>
      <c r="GDJ69" s="22"/>
      <c r="GDK69" s="22"/>
      <c r="GDL69" s="22"/>
      <c r="GDM69" s="22"/>
      <c r="GDN69" s="22"/>
      <c r="GDO69" s="22"/>
      <c r="GDP69" s="22"/>
      <c r="GDQ69" s="22"/>
      <c r="GDR69" s="22"/>
      <c r="GDS69" s="22"/>
      <c r="GDT69" s="22"/>
      <c r="GDU69" s="22"/>
      <c r="GDV69" s="22"/>
      <c r="GDW69" s="22"/>
      <c r="GDX69" s="22"/>
      <c r="GDY69" s="22"/>
      <c r="GDZ69" s="22"/>
      <c r="GEA69" s="22"/>
      <c r="GEB69" s="22"/>
      <c r="GEC69" s="22"/>
      <c r="GED69" s="22"/>
      <c r="GEE69" s="22"/>
      <c r="GEF69" s="22"/>
      <c r="GEG69" s="22"/>
      <c r="GEH69" s="22"/>
      <c r="GEI69" s="22"/>
      <c r="GEJ69" s="22"/>
      <c r="GEK69" s="22"/>
      <c r="GEL69" s="22"/>
      <c r="GEM69" s="22"/>
      <c r="GEN69" s="22"/>
      <c r="GEO69" s="22"/>
      <c r="GEP69" s="22"/>
      <c r="GEQ69" s="22"/>
      <c r="GER69" s="22"/>
      <c r="GES69" s="22"/>
      <c r="GET69" s="22"/>
      <c r="GEU69" s="22"/>
      <c r="GEV69" s="22"/>
      <c r="GEW69" s="22"/>
      <c r="GEX69" s="22"/>
      <c r="GEY69" s="22"/>
      <c r="GEZ69" s="22"/>
      <c r="GFA69" s="22"/>
      <c r="GFB69" s="22"/>
      <c r="GFC69" s="22"/>
      <c r="GFD69" s="22"/>
      <c r="GFE69" s="22"/>
      <c r="GFF69" s="22"/>
      <c r="GFG69" s="22"/>
      <c r="GFH69" s="22"/>
      <c r="GFI69" s="22"/>
      <c r="GFJ69" s="22"/>
      <c r="GFK69" s="22"/>
      <c r="GFL69" s="22"/>
      <c r="GFM69" s="22"/>
      <c r="GFN69" s="22"/>
      <c r="GFO69" s="22"/>
      <c r="GFP69" s="22"/>
      <c r="GFQ69" s="22"/>
      <c r="GFR69" s="22"/>
      <c r="GFS69" s="22"/>
      <c r="GFT69" s="22"/>
      <c r="GFU69" s="22"/>
      <c r="GFV69" s="22"/>
      <c r="GFW69" s="22"/>
      <c r="GFX69" s="22"/>
      <c r="GFY69" s="22"/>
      <c r="GFZ69" s="22"/>
      <c r="GGA69" s="22"/>
      <c r="GGB69" s="22"/>
      <c r="GGC69" s="22"/>
      <c r="GGD69" s="22"/>
      <c r="GGE69" s="22"/>
      <c r="GGF69" s="22"/>
      <c r="GGG69" s="22"/>
      <c r="GGH69" s="22"/>
      <c r="GGI69" s="22"/>
      <c r="GGJ69" s="22"/>
      <c r="GGK69" s="22"/>
      <c r="GGL69" s="22"/>
      <c r="GGM69" s="22"/>
      <c r="GGN69" s="22"/>
      <c r="GGO69" s="22"/>
      <c r="GGP69" s="22"/>
      <c r="GGQ69" s="22"/>
      <c r="GGR69" s="22"/>
      <c r="GGS69" s="22"/>
      <c r="GGT69" s="22"/>
      <c r="GGU69" s="22"/>
      <c r="GGV69" s="22"/>
      <c r="GGW69" s="22"/>
      <c r="GGX69" s="22"/>
      <c r="GGY69" s="22"/>
      <c r="GGZ69" s="22"/>
      <c r="GHA69" s="22"/>
      <c r="GHB69" s="22"/>
      <c r="GHC69" s="22"/>
      <c r="GHD69" s="22"/>
      <c r="GHE69" s="22"/>
      <c r="GHF69" s="22"/>
      <c r="GHG69" s="22"/>
      <c r="GHH69" s="22"/>
      <c r="GHI69" s="22"/>
      <c r="GHJ69" s="22"/>
      <c r="GHK69" s="22"/>
      <c r="GHL69" s="22"/>
      <c r="GHM69" s="22"/>
      <c r="GHN69" s="22"/>
      <c r="GHO69" s="22"/>
      <c r="GHP69" s="22"/>
      <c r="GHQ69" s="22"/>
      <c r="GHR69" s="22"/>
      <c r="GHS69" s="22"/>
      <c r="GHT69" s="22"/>
      <c r="GHU69" s="22"/>
      <c r="GHV69" s="22"/>
      <c r="GHW69" s="22"/>
      <c r="GHX69" s="22"/>
      <c r="GHY69" s="22"/>
      <c r="GHZ69" s="22"/>
      <c r="GIA69" s="22"/>
      <c r="GIB69" s="22"/>
      <c r="GIC69" s="22"/>
      <c r="GID69" s="22"/>
      <c r="GIE69" s="22"/>
      <c r="GIF69" s="22"/>
      <c r="GIG69" s="22"/>
      <c r="GIH69" s="22"/>
      <c r="GII69" s="22"/>
      <c r="GIJ69" s="22"/>
      <c r="GIK69" s="22"/>
      <c r="GIL69" s="22"/>
      <c r="GIM69" s="22"/>
      <c r="GIN69" s="22"/>
      <c r="GIO69" s="22"/>
      <c r="GIP69" s="22"/>
      <c r="GIQ69" s="22"/>
      <c r="GIR69" s="22"/>
      <c r="GIS69" s="22"/>
      <c r="GIT69" s="22"/>
      <c r="GIU69" s="22"/>
      <c r="GIV69" s="22"/>
      <c r="GIW69" s="22"/>
      <c r="GIX69" s="22"/>
      <c r="GIY69" s="22"/>
      <c r="GIZ69" s="22"/>
      <c r="GJA69" s="22"/>
      <c r="GJB69" s="22"/>
      <c r="GJC69" s="22"/>
      <c r="GJD69" s="22"/>
      <c r="GJE69" s="22"/>
      <c r="GJF69" s="22"/>
      <c r="GJG69" s="22"/>
      <c r="GJH69" s="22"/>
      <c r="GJI69" s="22"/>
      <c r="GJJ69" s="22"/>
      <c r="GJK69" s="22"/>
      <c r="GJL69" s="22"/>
      <c r="GJM69" s="22"/>
      <c r="GJN69" s="22"/>
      <c r="GJO69" s="22"/>
      <c r="GJP69" s="22"/>
      <c r="GJQ69" s="22"/>
      <c r="GJR69" s="22"/>
      <c r="GJS69" s="22"/>
      <c r="GJT69" s="22"/>
      <c r="GJU69" s="22"/>
      <c r="GJV69" s="22"/>
      <c r="GJW69" s="22"/>
      <c r="GJX69" s="22"/>
      <c r="GJY69" s="22"/>
      <c r="GJZ69" s="22"/>
      <c r="GKA69" s="22"/>
      <c r="GKB69" s="22"/>
      <c r="GKC69" s="22"/>
      <c r="GKD69" s="22"/>
      <c r="GKE69" s="22"/>
      <c r="GKF69" s="22"/>
      <c r="GKG69" s="22"/>
      <c r="GKH69" s="22"/>
      <c r="GKI69" s="22"/>
      <c r="GKJ69" s="22"/>
      <c r="GKK69" s="22"/>
      <c r="GKL69" s="22"/>
      <c r="GKM69" s="22"/>
      <c r="GKN69" s="22"/>
      <c r="GKO69" s="22"/>
      <c r="GKP69" s="22"/>
      <c r="GKQ69" s="22"/>
      <c r="GKR69" s="22"/>
      <c r="GKS69" s="22"/>
      <c r="GKT69" s="22"/>
      <c r="GKU69" s="22"/>
      <c r="GKV69" s="22"/>
      <c r="GKW69" s="22"/>
      <c r="GKX69" s="22"/>
      <c r="GKY69" s="22"/>
      <c r="GKZ69" s="22"/>
      <c r="GLA69" s="22"/>
      <c r="GLB69" s="22"/>
      <c r="GLC69" s="22"/>
      <c r="GLD69" s="22"/>
      <c r="GLE69" s="22"/>
      <c r="GLF69" s="22"/>
      <c r="GLG69" s="22"/>
      <c r="GLH69" s="22"/>
      <c r="GLI69" s="22"/>
      <c r="GLJ69" s="22"/>
      <c r="GLK69" s="22"/>
      <c r="GLL69" s="22"/>
      <c r="GLM69" s="22"/>
      <c r="GLN69" s="22"/>
      <c r="GLO69" s="22"/>
      <c r="GLP69" s="22"/>
      <c r="GLQ69" s="22"/>
      <c r="GLR69" s="22"/>
      <c r="GLS69" s="22"/>
      <c r="GLT69" s="22"/>
      <c r="GLU69" s="22"/>
      <c r="GLV69" s="22"/>
      <c r="GLW69" s="22"/>
      <c r="GLX69" s="22"/>
      <c r="GLY69" s="22"/>
      <c r="GLZ69" s="22"/>
      <c r="GMA69" s="22"/>
      <c r="GMB69" s="22"/>
      <c r="GMC69" s="22"/>
      <c r="GMD69" s="22"/>
      <c r="GME69" s="22"/>
      <c r="GMF69" s="22"/>
      <c r="GMG69" s="22"/>
      <c r="GMH69" s="22"/>
      <c r="GMI69" s="22"/>
      <c r="GMJ69" s="22"/>
      <c r="GMK69" s="22"/>
      <c r="GML69" s="22"/>
      <c r="GMM69" s="22"/>
      <c r="GMN69" s="22"/>
      <c r="GMO69" s="22"/>
      <c r="GMP69" s="22"/>
      <c r="GMQ69" s="22"/>
      <c r="GMR69" s="22"/>
      <c r="GMS69" s="22"/>
      <c r="GMT69" s="22"/>
      <c r="GMU69" s="22"/>
      <c r="GMV69" s="22"/>
      <c r="GMW69" s="22"/>
      <c r="GMX69" s="22"/>
      <c r="GMY69" s="22"/>
      <c r="GMZ69" s="22"/>
      <c r="GNA69" s="22"/>
      <c r="GNB69" s="22"/>
      <c r="GNC69" s="22"/>
      <c r="GND69" s="22"/>
      <c r="GNE69" s="22"/>
      <c r="GNF69" s="22"/>
      <c r="GNG69" s="22"/>
      <c r="GNH69" s="22"/>
      <c r="GNI69" s="22"/>
      <c r="GNJ69" s="22"/>
      <c r="GNK69" s="22"/>
      <c r="GNL69" s="22"/>
      <c r="GNM69" s="22"/>
      <c r="GNN69" s="22"/>
      <c r="GNO69" s="22"/>
      <c r="GNP69" s="22"/>
      <c r="GNQ69" s="22"/>
      <c r="GNR69" s="22"/>
      <c r="GNS69" s="22"/>
      <c r="GNT69" s="22"/>
      <c r="GNU69" s="22"/>
      <c r="GNV69" s="22"/>
      <c r="GNW69" s="22"/>
      <c r="GNX69" s="22"/>
      <c r="GNY69" s="22"/>
      <c r="GNZ69" s="22"/>
      <c r="GOA69" s="22"/>
      <c r="GOB69" s="22"/>
      <c r="GOC69" s="22"/>
      <c r="GOD69" s="22"/>
      <c r="GOE69" s="22"/>
      <c r="GOF69" s="22"/>
      <c r="GOG69" s="22"/>
      <c r="GOH69" s="22"/>
      <c r="GOI69" s="22"/>
      <c r="GOJ69" s="22"/>
      <c r="GOK69" s="22"/>
      <c r="GOL69" s="22"/>
      <c r="GOM69" s="22"/>
      <c r="GON69" s="22"/>
      <c r="GOO69" s="22"/>
      <c r="GOP69" s="22"/>
      <c r="GOQ69" s="22"/>
      <c r="GOR69" s="22"/>
      <c r="GOS69" s="22"/>
      <c r="GOT69" s="22"/>
      <c r="GOU69" s="22"/>
      <c r="GOV69" s="22"/>
      <c r="GOW69" s="22"/>
      <c r="GOX69" s="22"/>
      <c r="GOY69" s="22"/>
      <c r="GOZ69" s="22"/>
      <c r="GPA69" s="22"/>
      <c r="GPB69" s="22"/>
      <c r="GPC69" s="22"/>
      <c r="GPD69" s="22"/>
      <c r="GPE69" s="22"/>
      <c r="GPF69" s="22"/>
      <c r="GPG69" s="22"/>
      <c r="GPH69" s="22"/>
      <c r="GPI69" s="22"/>
      <c r="GPJ69" s="22"/>
      <c r="GPK69" s="22"/>
      <c r="GPL69" s="22"/>
      <c r="GPM69" s="22"/>
      <c r="GPN69" s="22"/>
      <c r="GPO69" s="22"/>
      <c r="GPP69" s="22"/>
      <c r="GPQ69" s="22"/>
      <c r="GPR69" s="22"/>
      <c r="GPS69" s="22"/>
      <c r="GPT69" s="22"/>
      <c r="GPU69" s="22"/>
      <c r="GPV69" s="22"/>
      <c r="GPW69" s="22"/>
      <c r="GPX69" s="22"/>
      <c r="GPY69" s="22"/>
      <c r="GPZ69" s="22"/>
      <c r="GQA69" s="22"/>
      <c r="GQB69" s="22"/>
      <c r="GQC69" s="22"/>
      <c r="GQD69" s="22"/>
      <c r="GQE69" s="22"/>
      <c r="GQF69" s="22"/>
      <c r="GQG69" s="22"/>
      <c r="GQH69" s="22"/>
      <c r="GQI69" s="22"/>
      <c r="GQJ69" s="22"/>
      <c r="GQK69" s="22"/>
      <c r="GQL69" s="22"/>
      <c r="GQM69" s="22"/>
      <c r="GQN69" s="22"/>
      <c r="GQO69" s="22"/>
      <c r="GQP69" s="22"/>
      <c r="GQQ69" s="22"/>
      <c r="GQR69" s="22"/>
      <c r="GQS69" s="22"/>
      <c r="GQT69" s="22"/>
      <c r="GQU69" s="22"/>
      <c r="GQV69" s="22"/>
      <c r="GQW69" s="22"/>
      <c r="GQX69" s="22"/>
      <c r="GQY69" s="22"/>
      <c r="GQZ69" s="22"/>
      <c r="GRA69" s="22"/>
      <c r="GRB69" s="22"/>
      <c r="GRC69" s="22"/>
      <c r="GRD69" s="22"/>
      <c r="GRE69" s="22"/>
      <c r="GRF69" s="22"/>
      <c r="GRG69" s="22"/>
      <c r="GRH69" s="22"/>
      <c r="GRI69" s="22"/>
      <c r="GRJ69" s="22"/>
      <c r="GRK69" s="22"/>
      <c r="GRL69" s="22"/>
      <c r="GRM69" s="22"/>
      <c r="GRN69" s="22"/>
      <c r="GRO69" s="22"/>
      <c r="GRP69" s="22"/>
      <c r="GRQ69" s="22"/>
      <c r="GRR69" s="22"/>
      <c r="GRS69" s="22"/>
      <c r="GRT69" s="22"/>
      <c r="GRU69" s="22"/>
      <c r="GRV69" s="22"/>
      <c r="GRW69" s="22"/>
      <c r="GRX69" s="22"/>
      <c r="GRY69" s="22"/>
      <c r="GRZ69" s="22"/>
      <c r="GSA69" s="22"/>
      <c r="GSB69" s="22"/>
      <c r="GSC69" s="22"/>
      <c r="GSD69" s="22"/>
      <c r="GSE69" s="22"/>
      <c r="GSF69" s="22"/>
      <c r="GSG69" s="22"/>
      <c r="GSH69" s="22"/>
      <c r="GSI69" s="22"/>
      <c r="GSJ69" s="22"/>
      <c r="GSK69" s="22"/>
      <c r="GSL69" s="22"/>
      <c r="GSM69" s="22"/>
      <c r="GSN69" s="22"/>
      <c r="GSO69" s="22"/>
      <c r="GSP69" s="22"/>
      <c r="GSQ69" s="22"/>
      <c r="GSR69" s="22"/>
      <c r="GSS69" s="22"/>
      <c r="GST69" s="22"/>
      <c r="GSU69" s="22"/>
      <c r="GSV69" s="22"/>
      <c r="GSW69" s="22"/>
      <c r="GSX69" s="22"/>
      <c r="GSY69" s="22"/>
      <c r="GSZ69" s="22"/>
      <c r="GTA69" s="22"/>
      <c r="GTB69" s="22"/>
      <c r="GTC69" s="22"/>
      <c r="GTD69" s="22"/>
      <c r="GTE69" s="22"/>
      <c r="GTF69" s="22"/>
      <c r="GTG69" s="22"/>
      <c r="GTH69" s="22"/>
      <c r="GTI69" s="22"/>
      <c r="GTJ69" s="22"/>
      <c r="GTK69" s="22"/>
      <c r="GTL69" s="22"/>
      <c r="GTM69" s="22"/>
      <c r="GTN69" s="22"/>
      <c r="GTO69" s="22"/>
      <c r="GTP69" s="22"/>
      <c r="GTQ69" s="22"/>
      <c r="GTR69" s="22"/>
      <c r="GTS69" s="22"/>
      <c r="GTT69" s="22"/>
      <c r="GTU69" s="22"/>
      <c r="GTV69" s="22"/>
      <c r="GTW69" s="22"/>
      <c r="GTX69" s="22"/>
      <c r="GTY69" s="22"/>
      <c r="GTZ69" s="22"/>
      <c r="GUA69" s="22"/>
      <c r="GUB69" s="22"/>
      <c r="GUC69" s="22"/>
      <c r="GUD69" s="22"/>
      <c r="GUE69" s="22"/>
      <c r="GUF69" s="22"/>
      <c r="GUG69" s="22"/>
      <c r="GUH69" s="22"/>
      <c r="GUI69" s="22"/>
      <c r="GUJ69" s="22"/>
      <c r="GUK69" s="22"/>
      <c r="GUL69" s="22"/>
      <c r="GUM69" s="22"/>
      <c r="GUN69" s="22"/>
      <c r="GUO69" s="22"/>
      <c r="GUP69" s="22"/>
      <c r="GUQ69" s="22"/>
      <c r="GUR69" s="22"/>
      <c r="GUS69" s="22"/>
      <c r="GUT69" s="22"/>
      <c r="GUU69" s="22"/>
      <c r="GUV69" s="22"/>
      <c r="GUW69" s="22"/>
      <c r="GUX69" s="22"/>
      <c r="GUY69" s="22"/>
      <c r="GUZ69" s="22"/>
      <c r="GVA69" s="22"/>
      <c r="GVB69" s="22"/>
      <c r="GVC69" s="22"/>
      <c r="GVD69" s="22"/>
      <c r="GVE69" s="22"/>
      <c r="GVF69" s="22"/>
      <c r="GVG69" s="22"/>
      <c r="GVH69" s="22"/>
      <c r="GVI69" s="22"/>
      <c r="GVJ69" s="22"/>
      <c r="GVK69" s="22"/>
      <c r="GVL69" s="22"/>
      <c r="GVM69" s="22"/>
      <c r="GVN69" s="22"/>
      <c r="GVO69" s="22"/>
      <c r="GVP69" s="22"/>
      <c r="GVQ69" s="22"/>
      <c r="GVR69" s="22"/>
      <c r="GVS69" s="22"/>
      <c r="GVT69" s="22"/>
      <c r="GVU69" s="22"/>
      <c r="GVV69" s="22"/>
      <c r="GVW69" s="22"/>
      <c r="GVX69" s="22"/>
      <c r="GVY69" s="22"/>
      <c r="GVZ69" s="22"/>
      <c r="GWA69" s="22"/>
      <c r="GWB69" s="22"/>
      <c r="GWC69" s="22"/>
      <c r="GWD69" s="22"/>
      <c r="GWE69" s="22"/>
      <c r="GWF69" s="22"/>
      <c r="GWG69" s="22"/>
      <c r="GWH69" s="22"/>
      <c r="GWI69" s="22"/>
      <c r="GWJ69" s="22"/>
      <c r="GWK69" s="22"/>
      <c r="GWL69" s="22"/>
      <c r="GWM69" s="22"/>
      <c r="GWN69" s="22"/>
      <c r="GWO69" s="22"/>
      <c r="GWP69" s="22"/>
      <c r="GWQ69" s="22"/>
      <c r="GWR69" s="22"/>
      <c r="GWS69" s="22"/>
      <c r="GWT69" s="22"/>
      <c r="GWU69" s="22"/>
      <c r="GWV69" s="22"/>
      <c r="GWW69" s="22"/>
      <c r="GWX69" s="22"/>
      <c r="GWY69" s="22"/>
      <c r="GWZ69" s="22"/>
      <c r="GXA69" s="22"/>
      <c r="GXB69" s="22"/>
      <c r="GXC69" s="22"/>
      <c r="GXD69" s="22"/>
      <c r="GXE69" s="22"/>
      <c r="GXF69" s="22"/>
      <c r="GXG69" s="22"/>
      <c r="GXH69" s="22"/>
      <c r="GXI69" s="22"/>
      <c r="GXJ69" s="22"/>
      <c r="GXK69" s="22"/>
      <c r="GXL69" s="22"/>
      <c r="GXM69" s="22"/>
      <c r="GXN69" s="22"/>
      <c r="GXO69" s="22"/>
      <c r="GXP69" s="22"/>
      <c r="GXQ69" s="22"/>
      <c r="GXR69" s="22"/>
      <c r="GXS69" s="22"/>
      <c r="GXT69" s="22"/>
      <c r="GXU69" s="22"/>
      <c r="GXV69" s="22"/>
      <c r="GXW69" s="22"/>
      <c r="GXX69" s="22"/>
      <c r="GXY69" s="22"/>
      <c r="GXZ69" s="22"/>
      <c r="GYA69" s="22"/>
      <c r="GYB69" s="22"/>
      <c r="GYC69" s="22"/>
      <c r="GYD69" s="22"/>
      <c r="GYE69" s="22"/>
      <c r="GYF69" s="22"/>
      <c r="GYG69" s="22"/>
      <c r="GYH69" s="22"/>
      <c r="GYI69" s="22"/>
      <c r="GYJ69" s="22"/>
      <c r="GYK69" s="22"/>
      <c r="GYL69" s="22"/>
      <c r="GYM69" s="22"/>
      <c r="GYN69" s="22"/>
      <c r="GYO69" s="22"/>
      <c r="GYP69" s="22"/>
      <c r="GYQ69" s="22"/>
      <c r="GYR69" s="22"/>
      <c r="GYS69" s="22"/>
      <c r="GYT69" s="22"/>
      <c r="GYU69" s="22"/>
      <c r="GYV69" s="22"/>
      <c r="GYW69" s="22"/>
      <c r="GYX69" s="22"/>
      <c r="GYY69" s="22"/>
      <c r="GYZ69" s="22"/>
      <c r="GZA69" s="22"/>
      <c r="GZB69" s="22"/>
      <c r="GZC69" s="22"/>
      <c r="GZD69" s="22"/>
      <c r="GZE69" s="22"/>
      <c r="GZF69" s="22"/>
      <c r="GZG69" s="22"/>
      <c r="GZH69" s="22"/>
      <c r="GZI69" s="22"/>
      <c r="GZJ69" s="22"/>
      <c r="GZK69" s="22"/>
      <c r="GZL69" s="22"/>
      <c r="GZM69" s="22"/>
      <c r="GZN69" s="22"/>
      <c r="GZO69" s="22"/>
      <c r="GZP69" s="22"/>
      <c r="GZQ69" s="22"/>
      <c r="GZR69" s="22"/>
      <c r="GZS69" s="22"/>
      <c r="GZT69" s="22"/>
      <c r="GZU69" s="22"/>
      <c r="GZV69" s="22"/>
      <c r="GZW69" s="22"/>
      <c r="GZX69" s="22"/>
      <c r="GZY69" s="22"/>
      <c r="GZZ69" s="22"/>
      <c r="HAA69" s="22"/>
      <c r="HAB69" s="22"/>
      <c r="HAC69" s="22"/>
      <c r="HAD69" s="22"/>
      <c r="HAE69" s="22"/>
      <c r="HAF69" s="22"/>
      <c r="HAG69" s="22"/>
      <c r="HAH69" s="22"/>
      <c r="HAI69" s="22"/>
      <c r="HAJ69" s="22"/>
      <c r="HAK69" s="22"/>
      <c r="HAL69" s="22"/>
      <c r="HAM69" s="22"/>
      <c r="HAN69" s="22"/>
      <c r="HAO69" s="22"/>
      <c r="HAP69" s="22"/>
      <c r="HAQ69" s="22"/>
      <c r="HAR69" s="22"/>
      <c r="HAS69" s="22"/>
      <c r="HAT69" s="22"/>
      <c r="HAU69" s="22"/>
      <c r="HAV69" s="22"/>
      <c r="HAW69" s="22"/>
      <c r="HAX69" s="22"/>
      <c r="HAY69" s="22"/>
      <c r="HAZ69" s="22"/>
      <c r="HBA69" s="22"/>
      <c r="HBB69" s="22"/>
      <c r="HBC69" s="22"/>
      <c r="HBD69" s="22"/>
      <c r="HBE69" s="22"/>
      <c r="HBF69" s="22"/>
      <c r="HBG69" s="22"/>
      <c r="HBH69" s="22"/>
      <c r="HBI69" s="22"/>
      <c r="HBJ69" s="22"/>
      <c r="HBK69" s="22"/>
      <c r="HBL69" s="22"/>
      <c r="HBM69" s="22"/>
      <c r="HBN69" s="22"/>
      <c r="HBO69" s="22"/>
      <c r="HBP69" s="22"/>
      <c r="HBQ69" s="22"/>
      <c r="HBR69" s="22"/>
      <c r="HBS69" s="22"/>
      <c r="HBT69" s="22"/>
      <c r="HBU69" s="22"/>
      <c r="HBV69" s="22"/>
      <c r="HBW69" s="22"/>
      <c r="HBX69" s="22"/>
      <c r="HBY69" s="22"/>
      <c r="HBZ69" s="22"/>
      <c r="HCA69" s="22"/>
      <c r="HCB69" s="22"/>
      <c r="HCC69" s="22"/>
      <c r="HCD69" s="22"/>
      <c r="HCE69" s="22"/>
      <c r="HCF69" s="22"/>
      <c r="HCG69" s="22"/>
      <c r="HCH69" s="22"/>
      <c r="HCI69" s="22"/>
      <c r="HCJ69" s="22"/>
      <c r="HCK69" s="22"/>
      <c r="HCL69" s="22"/>
      <c r="HCM69" s="22"/>
      <c r="HCN69" s="22"/>
      <c r="HCO69" s="22"/>
      <c r="HCP69" s="22"/>
      <c r="HCQ69" s="22"/>
      <c r="HCR69" s="22"/>
      <c r="HCS69" s="22"/>
      <c r="HCT69" s="22"/>
      <c r="HCU69" s="22"/>
      <c r="HCV69" s="22"/>
      <c r="HCW69" s="22"/>
      <c r="HCX69" s="22"/>
      <c r="HCY69" s="22"/>
      <c r="HCZ69" s="22"/>
      <c r="HDA69" s="22"/>
      <c r="HDB69" s="22"/>
      <c r="HDC69" s="22"/>
      <c r="HDD69" s="22"/>
      <c r="HDE69" s="22"/>
      <c r="HDF69" s="22"/>
      <c r="HDG69" s="22"/>
      <c r="HDH69" s="22"/>
      <c r="HDI69" s="22"/>
      <c r="HDJ69" s="22"/>
      <c r="HDK69" s="22"/>
      <c r="HDL69" s="22"/>
      <c r="HDM69" s="22"/>
      <c r="HDN69" s="22"/>
      <c r="HDO69" s="22"/>
      <c r="HDP69" s="22"/>
      <c r="HDQ69" s="22"/>
      <c r="HDR69" s="22"/>
      <c r="HDS69" s="22"/>
      <c r="HDT69" s="22"/>
      <c r="HDU69" s="22"/>
      <c r="HDV69" s="22"/>
      <c r="HDW69" s="22"/>
      <c r="HDX69" s="22"/>
      <c r="HDY69" s="22"/>
      <c r="HDZ69" s="22"/>
      <c r="HEA69" s="22"/>
      <c r="HEB69" s="22"/>
      <c r="HEC69" s="22"/>
      <c r="HED69" s="22"/>
      <c r="HEE69" s="22"/>
      <c r="HEF69" s="22"/>
      <c r="HEG69" s="22"/>
      <c r="HEH69" s="22"/>
      <c r="HEI69" s="22"/>
      <c r="HEJ69" s="22"/>
      <c r="HEK69" s="22"/>
      <c r="HEL69" s="22"/>
      <c r="HEM69" s="22"/>
      <c r="HEN69" s="22"/>
      <c r="HEO69" s="22"/>
      <c r="HEP69" s="22"/>
      <c r="HEQ69" s="22"/>
      <c r="HER69" s="22"/>
      <c r="HES69" s="22"/>
      <c r="HET69" s="22"/>
      <c r="HEU69" s="22"/>
      <c r="HEV69" s="22"/>
      <c r="HEW69" s="22"/>
      <c r="HEX69" s="22"/>
      <c r="HEY69" s="22"/>
      <c r="HEZ69" s="22"/>
      <c r="HFA69" s="22"/>
      <c r="HFB69" s="22"/>
      <c r="HFC69" s="22"/>
      <c r="HFD69" s="22"/>
      <c r="HFE69" s="22"/>
      <c r="HFF69" s="22"/>
      <c r="HFG69" s="22"/>
      <c r="HFH69" s="22"/>
      <c r="HFI69" s="22"/>
      <c r="HFJ69" s="22"/>
      <c r="HFK69" s="22"/>
      <c r="HFL69" s="22"/>
      <c r="HFM69" s="22"/>
      <c r="HFN69" s="22"/>
      <c r="HFO69" s="22"/>
      <c r="HFP69" s="22"/>
      <c r="HFQ69" s="22"/>
      <c r="HFR69" s="22"/>
      <c r="HFS69" s="22"/>
      <c r="HFT69" s="22"/>
      <c r="HFU69" s="22"/>
      <c r="HFV69" s="22"/>
      <c r="HFW69" s="22"/>
      <c r="HFX69" s="22"/>
      <c r="HFY69" s="22"/>
      <c r="HFZ69" s="22"/>
      <c r="HGA69" s="22"/>
      <c r="HGB69" s="22"/>
      <c r="HGC69" s="22"/>
      <c r="HGD69" s="22"/>
      <c r="HGE69" s="22"/>
      <c r="HGF69" s="22"/>
      <c r="HGG69" s="22"/>
      <c r="HGH69" s="22"/>
      <c r="HGI69" s="22"/>
      <c r="HGJ69" s="22"/>
      <c r="HGK69" s="22"/>
      <c r="HGL69" s="22"/>
      <c r="HGM69" s="22"/>
      <c r="HGN69" s="22"/>
      <c r="HGO69" s="22"/>
      <c r="HGP69" s="22"/>
      <c r="HGQ69" s="22"/>
      <c r="HGR69" s="22"/>
      <c r="HGS69" s="22"/>
      <c r="HGT69" s="22"/>
      <c r="HGU69" s="22"/>
      <c r="HGV69" s="22"/>
      <c r="HGW69" s="22"/>
      <c r="HGX69" s="22"/>
      <c r="HGY69" s="22"/>
      <c r="HGZ69" s="22"/>
      <c r="HHA69" s="22"/>
      <c r="HHB69" s="22"/>
      <c r="HHC69" s="22"/>
      <c r="HHD69" s="22"/>
      <c r="HHE69" s="22"/>
      <c r="HHF69" s="22"/>
      <c r="HHG69" s="22"/>
      <c r="HHH69" s="22"/>
      <c r="HHI69" s="22"/>
      <c r="HHJ69" s="22"/>
      <c r="HHK69" s="22"/>
      <c r="HHL69" s="22"/>
      <c r="HHM69" s="22"/>
      <c r="HHN69" s="22"/>
      <c r="HHO69" s="22"/>
      <c r="HHP69" s="22"/>
      <c r="HHQ69" s="22"/>
      <c r="HHR69" s="22"/>
      <c r="HHS69" s="22"/>
      <c r="HHT69" s="22"/>
      <c r="HHU69" s="22"/>
      <c r="HHV69" s="22"/>
      <c r="HHW69" s="22"/>
      <c r="HHX69" s="22"/>
      <c r="HHY69" s="22"/>
      <c r="HHZ69" s="22"/>
      <c r="HIA69" s="22"/>
      <c r="HIB69" s="22"/>
      <c r="HIC69" s="22"/>
      <c r="HID69" s="22"/>
      <c r="HIE69" s="22"/>
      <c r="HIF69" s="22"/>
      <c r="HIG69" s="22"/>
      <c r="HIH69" s="22"/>
      <c r="HII69" s="22"/>
      <c r="HIJ69" s="22"/>
      <c r="HIK69" s="22"/>
      <c r="HIL69" s="22"/>
      <c r="HIM69" s="22"/>
      <c r="HIN69" s="22"/>
      <c r="HIO69" s="22"/>
      <c r="HIP69" s="22"/>
      <c r="HIQ69" s="22"/>
      <c r="HIR69" s="22"/>
      <c r="HIS69" s="22"/>
      <c r="HIT69" s="22"/>
      <c r="HIU69" s="22"/>
      <c r="HIV69" s="22"/>
      <c r="HIW69" s="22"/>
      <c r="HIX69" s="22"/>
      <c r="HIY69" s="22"/>
      <c r="HIZ69" s="22"/>
      <c r="HJA69" s="22"/>
      <c r="HJB69" s="22"/>
      <c r="HJC69" s="22"/>
      <c r="HJD69" s="22"/>
      <c r="HJE69" s="22"/>
      <c r="HJF69" s="22"/>
      <c r="HJG69" s="22"/>
      <c r="HJH69" s="22"/>
      <c r="HJI69" s="22"/>
      <c r="HJJ69" s="22"/>
      <c r="HJK69" s="22"/>
      <c r="HJL69" s="22"/>
      <c r="HJM69" s="22"/>
      <c r="HJN69" s="22"/>
      <c r="HJO69" s="22"/>
      <c r="HJP69" s="22"/>
      <c r="HJQ69" s="22"/>
      <c r="HJR69" s="22"/>
      <c r="HJS69" s="22"/>
      <c r="HJT69" s="22"/>
      <c r="HJU69" s="22"/>
      <c r="HJV69" s="22"/>
      <c r="HJW69" s="22"/>
      <c r="HJX69" s="22"/>
      <c r="HJY69" s="22"/>
      <c r="HJZ69" s="22"/>
      <c r="HKA69" s="22"/>
      <c r="HKB69" s="22"/>
      <c r="HKC69" s="22"/>
      <c r="HKD69" s="22"/>
      <c r="HKE69" s="22"/>
      <c r="HKF69" s="22"/>
      <c r="HKG69" s="22"/>
      <c r="HKH69" s="22"/>
      <c r="HKI69" s="22"/>
      <c r="HKJ69" s="22"/>
      <c r="HKK69" s="22"/>
      <c r="HKL69" s="22"/>
      <c r="HKM69" s="22"/>
      <c r="HKN69" s="22"/>
      <c r="HKO69" s="22"/>
      <c r="HKP69" s="22"/>
      <c r="HKQ69" s="22"/>
      <c r="HKR69" s="22"/>
      <c r="HKS69" s="22"/>
      <c r="HKT69" s="22"/>
      <c r="HKU69" s="22"/>
      <c r="HKV69" s="22"/>
      <c r="HKW69" s="22"/>
      <c r="HKX69" s="22"/>
      <c r="HKY69" s="22"/>
      <c r="HKZ69" s="22"/>
      <c r="HLA69" s="22"/>
      <c r="HLB69" s="22"/>
      <c r="HLC69" s="22"/>
      <c r="HLD69" s="22"/>
      <c r="HLE69" s="22"/>
      <c r="HLF69" s="22"/>
      <c r="HLG69" s="22"/>
      <c r="HLH69" s="22"/>
      <c r="HLI69" s="22"/>
      <c r="HLJ69" s="22"/>
      <c r="HLK69" s="22"/>
      <c r="HLL69" s="22"/>
      <c r="HLM69" s="22"/>
      <c r="HLN69" s="22"/>
      <c r="HLO69" s="22"/>
      <c r="HLP69" s="22"/>
      <c r="HLQ69" s="22"/>
      <c r="HLR69" s="22"/>
      <c r="HLS69" s="22"/>
      <c r="HLT69" s="22"/>
      <c r="HLU69" s="22"/>
      <c r="HLV69" s="22"/>
      <c r="HLW69" s="22"/>
      <c r="HLX69" s="22"/>
      <c r="HLY69" s="22"/>
      <c r="HLZ69" s="22"/>
      <c r="HMA69" s="22"/>
      <c r="HMB69" s="22"/>
      <c r="HMC69" s="22"/>
      <c r="HMD69" s="22"/>
      <c r="HME69" s="22"/>
      <c r="HMF69" s="22"/>
      <c r="HMG69" s="22"/>
      <c r="HMH69" s="22"/>
      <c r="HMI69" s="22"/>
      <c r="HMJ69" s="22"/>
      <c r="HMK69" s="22"/>
      <c r="HML69" s="22"/>
      <c r="HMM69" s="22"/>
      <c r="HMN69" s="22"/>
      <c r="HMO69" s="22"/>
      <c r="HMP69" s="22"/>
      <c r="HMQ69" s="22"/>
      <c r="HMR69" s="22"/>
      <c r="HMS69" s="22"/>
      <c r="HMT69" s="22"/>
      <c r="HMU69" s="22"/>
      <c r="HMV69" s="22"/>
      <c r="HMW69" s="22"/>
      <c r="HMX69" s="22"/>
      <c r="HMY69" s="22"/>
      <c r="HMZ69" s="22"/>
      <c r="HNA69" s="22"/>
      <c r="HNB69" s="22"/>
      <c r="HNC69" s="22"/>
      <c r="HND69" s="22"/>
      <c r="HNE69" s="22"/>
      <c r="HNF69" s="22"/>
      <c r="HNG69" s="22"/>
      <c r="HNH69" s="22"/>
      <c r="HNI69" s="22"/>
      <c r="HNJ69" s="22"/>
      <c r="HNK69" s="22"/>
      <c r="HNL69" s="22"/>
      <c r="HNM69" s="22"/>
      <c r="HNN69" s="22"/>
      <c r="HNO69" s="22"/>
      <c r="HNP69" s="22"/>
      <c r="HNQ69" s="22"/>
      <c r="HNR69" s="22"/>
      <c r="HNS69" s="22"/>
      <c r="HNT69" s="22"/>
      <c r="HNU69" s="22"/>
      <c r="HNV69" s="22"/>
      <c r="HNW69" s="22"/>
      <c r="HNX69" s="22"/>
      <c r="HNY69" s="22"/>
      <c r="HNZ69" s="22"/>
      <c r="HOA69" s="22"/>
      <c r="HOB69" s="22"/>
      <c r="HOC69" s="22"/>
      <c r="HOD69" s="22"/>
      <c r="HOE69" s="22"/>
      <c r="HOF69" s="22"/>
      <c r="HOG69" s="22"/>
      <c r="HOH69" s="22"/>
      <c r="HOI69" s="22"/>
      <c r="HOJ69" s="22"/>
      <c r="HOK69" s="22"/>
      <c r="HOL69" s="22"/>
      <c r="HOM69" s="22"/>
      <c r="HON69" s="22"/>
      <c r="HOO69" s="22"/>
      <c r="HOP69" s="22"/>
      <c r="HOQ69" s="22"/>
      <c r="HOR69" s="22"/>
      <c r="HOS69" s="22"/>
      <c r="HOT69" s="22"/>
      <c r="HOU69" s="22"/>
      <c r="HOV69" s="22"/>
      <c r="HOW69" s="22"/>
      <c r="HOX69" s="22"/>
      <c r="HOY69" s="22"/>
      <c r="HOZ69" s="22"/>
      <c r="HPA69" s="22"/>
      <c r="HPB69" s="22"/>
      <c r="HPC69" s="22"/>
      <c r="HPD69" s="22"/>
      <c r="HPE69" s="22"/>
      <c r="HPF69" s="22"/>
      <c r="HPG69" s="22"/>
      <c r="HPH69" s="22"/>
      <c r="HPI69" s="22"/>
      <c r="HPJ69" s="22"/>
      <c r="HPK69" s="22"/>
      <c r="HPL69" s="22"/>
      <c r="HPM69" s="22"/>
      <c r="HPN69" s="22"/>
      <c r="HPO69" s="22"/>
      <c r="HPP69" s="22"/>
      <c r="HPQ69" s="22"/>
      <c r="HPR69" s="22"/>
      <c r="HPS69" s="22"/>
      <c r="HPT69" s="22"/>
      <c r="HPU69" s="22"/>
      <c r="HPV69" s="22"/>
      <c r="HPW69" s="22"/>
      <c r="HPX69" s="22"/>
      <c r="HPY69" s="22"/>
      <c r="HPZ69" s="22"/>
      <c r="HQA69" s="22"/>
      <c r="HQB69" s="22"/>
      <c r="HQC69" s="22"/>
      <c r="HQD69" s="22"/>
      <c r="HQE69" s="22"/>
      <c r="HQF69" s="22"/>
      <c r="HQG69" s="22"/>
      <c r="HQH69" s="22"/>
      <c r="HQI69" s="22"/>
      <c r="HQJ69" s="22"/>
      <c r="HQK69" s="22"/>
      <c r="HQL69" s="22"/>
      <c r="HQM69" s="22"/>
      <c r="HQN69" s="22"/>
      <c r="HQO69" s="22"/>
      <c r="HQP69" s="22"/>
      <c r="HQQ69" s="22"/>
      <c r="HQR69" s="22"/>
      <c r="HQS69" s="22"/>
      <c r="HQT69" s="22"/>
      <c r="HQU69" s="22"/>
      <c r="HQV69" s="22"/>
      <c r="HQW69" s="22"/>
      <c r="HQX69" s="22"/>
      <c r="HQY69" s="22"/>
      <c r="HQZ69" s="22"/>
      <c r="HRA69" s="22"/>
      <c r="HRB69" s="22"/>
      <c r="HRC69" s="22"/>
      <c r="HRD69" s="22"/>
      <c r="HRE69" s="22"/>
      <c r="HRF69" s="22"/>
      <c r="HRG69" s="22"/>
      <c r="HRH69" s="22"/>
      <c r="HRI69" s="22"/>
      <c r="HRJ69" s="22"/>
      <c r="HRK69" s="22"/>
      <c r="HRL69" s="22"/>
      <c r="HRM69" s="22"/>
      <c r="HRN69" s="22"/>
      <c r="HRO69" s="22"/>
      <c r="HRP69" s="22"/>
      <c r="HRQ69" s="22"/>
      <c r="HRR69" s="22"/>
      <c r="HRS69" s="22"/>
      <c r="HRT69" s="22"/>
      <c r="HRU69" s="22"/>
      <c r="HRV69" s="22"/>
      <c r="HRW69" s="22"/>
      <c r="HRX69" s="22"/>
      <c r="HRY69" s="22"/>
      <c r="HRZ69" s="22"/>
      <c r="HSA69" s="22"/>
      <c r="HSB69" s="22"/>
      <c r="HSC69" s="22"/>
      <c r="HSD69" s="22"/>
      <c r="HSE69" s="22"/>
      <c r="HSF69" s="22"/>
      <c r="HSG69" s="22"/>
      <c r="HSH69" s="22"/>
      <c r="HSI69" s="22"/>
      <c r="HSJ69" s="22"/>
      <c r="HSK69" s="22"/>
      <c r="HSL69" s="22"/>
      <c r="HSM69" s="22"/>
      <c r="HSN69" s="22"/>
      <c r="HSO69" s="22"/>
      <c r="HSP69" s="22"/>
      <c r="HSQ69" s="22"/>
      <c r="HSR69" s="22"/>
      <c r="HSS69" s="22"/>
      <c r="HST69" s="22"/>
      <c r="HSU69" s="22"/>
      <c r="HSV69" s="22"/>
      <c r="HSW69" s="22"/>
      <c r="HSX69" s="22"/>
      <c r="HSY69" s="22"/>
      <c r="HSZ69" s="22"/>
      <c r="HTA69" s="22"/>
      <c r="HTB69" s="22"/>
      <c r="HTC69" s="22"/>
      <c r="HTD69" s="22"/>
      <c r="HTE69" s="22"/>
      <c r="HTF69" s="22"/>
      <c r="HTG69" s="22"/>
      <c r="HTH69" s="22"/>
      <c r="HTI69" s="22"/>
      <c r="HTJ69" s="22"/>
      <c r="HTK69" s="22"/>
      <c r="HTL69" s="22"/>
      <c r="HTM69" s="22"/>
      <c r="HTN69" s="22"/>
      <c r="HTO69" s="22"/>
      <c r="HTP69" s="22"/>
      <c r="HTQ69" s="22"/>
      <c r="HTR69" s="22"/>
      <c r="HTS69" s="22"/>
      <c r="HTT69" s="22"/>
      <c r="HTU69" s="22"/>
      <c r="HTV69" s="22"/>
      <c r="HTW69" s="22"/>
      <c r="HTX69" s="22"/>
      <c r="HTY69" s="22"/>
      <c r="HTZ69" s="22"/>
      <c r="HUA69" s="22"/>
      <c r="HUB69" s="22"/>
      <c r="HUC69" s="22"/>
      <c r="HUD69" s="22"/>
      <c r="HUE69" s="22"/>
      <c r="HUF69" s="22"/>
      <c r="HUG69" s="22"/>
      <c r="HUH69" s="22"/>
      <c r="HUI69" s="22"/>
      <c r="HUJ69" s="22"/>
      <c r="HUK69" s="22"/>
      <c r="HUL69" s="22"/>
      <c r="HUM69" s="22"/>
      <c r="HUN69" s="22"/>
      <c r="HUO69" s="22"/>
      <c r="HUP69" s="22"/>
      <c r="HUQ69" s="22"/>
      <c r="HUR69" s="22"/>
      <c r="HUS69" s="22"/>
      <c r="HUT69" s="22"/>
      <c r="HUU69" s="22"/>
      <c r="HUV69" s="22"/>
      <c r="HUW69" s="22"/>
      <c r="HUX69" s="22"/>
      <c r="HUY69" s="22"/>
      <c r="HUZ69" s="22"/>
      <c r="HVA69" s="22"/>
      <c r="HVB69" s="22"/>
      <c r="HVC69" s="22"/>
      <c r="HVD69" s="22"/>
      <c r="HVE69" s="22"/>
      <c r="HVF69" s="22"/>
      <c r="HVG69" s="22"/>
      <c r="HVH69" s="22"/>
      <c r="HVI69" s="22"/>
      <c r="HVJ69" s="22"/>
      <c r="HVK69" s="22"/>
      <c r="HVL69" s="22"/>
      <c r="HVM69" s="22"/>
      <c r="HVN69" s="22"/>
      <c r="HVO69" s="22"/>
      <c r="HVP69" s="22"/>
      <c r="HVQ69" s="22"/>
      <c r="HVR69" s="22"/>
      <c r="HVS69" s="22"/>
      <c r="HVT69" s="22"/>
      <c r="HVU69" s="22"/>
      <c r="HVV69" s="22"/>
      <c r="HVW69" s="22"/>
      <c r="HVX69" s="22"/>
      <c r="HVY69" s="22"/>
      <c r="HVZ69" s="22"/>
      <c r="HWA69" s="22"/>
      <c r="HWB69" s="22"/>
      <c r="HWC69" s="22"/>
      <c r="HWD69" s="22"/>
      <c r="HWE69" s="22"/>
      <c r="HWF69" s="22"/>
      <c r="HWG69" s="22"/>
      <c r="HWH69" s="22"/>
      <c r="HWI69" s="22"/>
      <c r="HWJ69" s="22"/>
      <c r="HWK69" s="22"/>
      <c r="HWL69" s="22"/>
      <c r="HWM69" s="22"/>
      <c r="HWN69" s="22"/>
      <c r="HWO69" s="22"/>
      <c r="HWP69" s="22"/>
      <c r="HWQ69" s="22"/>
      <c r="HWR69" s="22"/>
      <c r="HWS69" s="22"/>
      <c r="HWT69" s="22"/>
      <c r="HWU69" s="22"/>
      <c r="HWV69" s="22"/>
      <c r="HWW69" s="22"/>
      <c r="HWX69" s="22"/>
      <c r="HWY69" s="22"/>
      <c r="HWZ69" s="22"/>
      <c r="HXA69" s="22"/>
      <c r="HXB69" s="22"/>
      <c r="HXC69" s="22"/>
      <c r="HXD69" s="22"/>
      <c r="HXE69" s="22"/>
      <c r="HXF69" s="22"/>
      <c r="HXG69" s="22"/>
      <c r="HXH69" s="22"/>
      <c r="HXI69" s="22"/>
      <c r="HXJ69" s="22"/>
      <c r="HXK69" s="22"/>
      <c r="HXL69" s="22"/>
      <c r="HXM69" s="22"/>
      <c r="HXN69" s="22"/>
      <c r="HXO69" s="22"/>
      <c r="HXP69" s="22"/>
      <c r="HXQ69" s="22"/>
      <c r="HXR69" s="22"/>
      <c r="HXS69" s="22"/>
      <c r="HXT69" s="22"/>
      <c r="HXU69" s="22"/>
      <c r="HXV69" s="22"/>
      <c r="HXW69" s="22"/>
      <c r="HXX69" s="22"/>
      <c r="HXY69" s="22"/>
      <c r="HXZ69" s="22"/>
      <c r="HYA69" s="22"/>
      <c r="HYB69" s="22"/>
      <c r="HYC69" s="22"/>
      <c r="HYD69" s="22"/>
      <c r="HYE69" s="22"/>
      <c r="HYF69" s="22"/>
      <c r="HYG69" s="22"/>
      <c r="HYH69" s="22"/>
      <c r="HYI69" s="22"/>
      <c r="HYJ69" s="22"/>
      <c r="HYK69" s="22"/>
      <c r="HYL69" s="22"/>
      <c r="HYM69" s="22"/>
      <c r="HYN69" s="22"/>
      <c r="HYO69" s="22"/>
      <c r="HYP69" s="22"/>
      <c r="HYQ69" s="22"/>
      <c r="HYR69" s="22"/>
      <c r="HYS69" s="22"/>
      <c r="HYT69" s="22"/>
      <c r="HYU69" s="22"/>
      <c r="HYV69" s="22"/>
      <c r="HYW69" s="22"/>
      <c r="HYX69" s="22"/>
      <c r="HYY69" s="22"/>
      <c r="HYZ69" s="22"/>
      <c r="HZA69" s="22"/>
      <c r="HZB69" s="22"/>
      <c r="HZC69" s="22"/>
      <c r="HZD69" s="22"/>
      <c r="HZE69" s="22"/>
      <c r="HZF69" s="22"/>
      <c r="HZG69" s="22"/>
      <c r="HZH69" s="22"/>
      <c r="HZI69" s="22"/>
      <c r="HZJ69" s="22"/>
      <c r="HZK69" s="22"/>
      <c r="HZL69" s="22"/>
      <c r="HZM69" s="22"/>
      <c r="HZN69" s="22"/>
      <c r="HZO69" s="22"/>
      <c r="HZP69" s="22"/>
      <c r="HZQ69" s="22"/>
      <c r="HZR69" s="22"/>
      <c r="HZS69" s="22"/>
      <c r="HZT69" s="22"/>
      <c r="HZU69" s="22"/>
      <c r="HZV69" s="22"/>
      <c r="HZW69" s="22"/>
      <c r="HZX69" s="22"/>
      <c r="HZY69" s="22"/>
      <c r="HZZ69" s="22"/>
      <c r="IAA69" s="22"/>
      <c r="IAB69" s="22"/>
      <c r="IAC69" s="22"/>
      <c r="IAD69" s="22"/>
      <c r="IAE69" s="22"/>
      <c r="IAF69" s="22"/>
      <c r="IAG69" s="22"/>
      <c r="IAH69" s="22"/>
      <c r="IAI69" s="22"/>
      <c r="IAJ69" s="22"/>
      <c r="IAK69" s="22"/>
      <c r="IAL69" s="22"/>
      <c r="IAM69" s="22"/>
      <c r="IAN69" s="22"/>
      <c r="IAO69" s="22"/>
      <c r="IAP69" s="22"/>
      <c r="IAQ69" s="22"/>
      <c r="IAR69" s="22"/>
      <c r="IAS69" s="22"/>
      <c r="IAT69" s="22"/>
      <c r="IAU69" s="22"/>
      <c r="IAV69" s="22"/>
      <c r="IAW69" s="22"/>
      <c r="IAX69" s="22"/>
      <c r="IAY69" s="22"/>
      <c r="IAZ69" s="22"/>
      <c r="IBA69" s="22"/>
      <c r="IBB69" s="22"/>
      <c r="IBC69" s="22"/>
      <c r="IBD69" s="22"/>
      <c r="IBE69" s="22"/>
      <c r="IBF69" s="22"/>
      <c r="IBG69" s="22"/>
      <c r="IBH69" s="22"/>
      <c r="IBI69" s="22"/>
      <c r="IBJ69" s="22"/>
      <c r="IBK69" s="22"/>
      <c r="IBL69" s="22"/>
      <c r="IBM69" s="22"/>
      <c r="IBN69" s="22"/>
      <c r="IBO69" s="22"/>
      <c r="IBP69" s="22"/>
      <c r="IBQ69" s="22"/>
      <c r="IBR69" s="22"/>
      <c r="IBS69" s="22"/>
      <c r="IBT69" s="22"/>
      <c r="IBU69" s="22"/>
      <c r="IBV69" s="22"/>
      <c r="IBW69" s="22"/>
      <c r="IBX69" s="22"/>
      <c r="IBY69" s="22"/>
      <c r="IBZ69" s="22"/>
      <c r="ICA69" s="22"/>
      <c r="ICB69" s="22"/>
      <c r="ICC69" s="22"/>
      <c r="ICD69" s="22"/>
      <c r="ICE69" s="22"/>
      <c r="ICF69" s="22"/>
      <c r="ICG69" s="22"/>
      <c r="ICH69" s="22"/>
      <c r="ICI69" s="22"/>
      <c r="ICJ69" s="22"/>
      <c r="ICK69" s="22"/>
      <c r="ICL69" s="22"/>
      <c r="ICM69" s="22"/>
      <c r="ICN69" s="22"/>
      <c r="ICO69" s="22"/>
      <c r="ICP69" s="22"/>
      <c r="ICQ69" s="22"/>
      <c r="ICR69" s="22"/>
      <c r="ICS69" s="22"/>
      <c r="ICT69" s="22"/>
      <c r="ICU69" s="22"/>
      <c r="ICV69" s="22"/>
      <c r="ICW69" s="22"/>
      <c r="ICX69" s="22"/>
      <c r="ICY69" s="22"/>
      <c r="ICZ69" s="22"/>
      <c r="IDA69" s="22"/>
      <c r="IDB69" s="22"/>
      <c r="IDC69" s="22"/>
      <c r="IDD69" s="22"/>
      <c r="IDE69" s="22"/>
      <c r="IDF69" s="22"/>
      <c r="IDG69" s="22"/>
      <c r="IDH69" s="22"/>
      <c r="IDI69" s="22"/>
      <c r="IDJ69" s="22"/>
      <c r="IDK69" s="22"/>
      <c r="IDL69" s="22"/>
      <c r="IDM69" s="22"/>
      <c r="IDN69" s="22"/>
      <c r="IDO69" s="22"/>
      <c r="IDP69" s="22"/>
      <c r="IDQ69" s="22"/>
      <c r="IDR69" s="22"/>
      <c r="IDS69" s="22"/>
      <c r="IDT69" s="22"/>
      <c r="IDU69" s="22"/>
      <c r="IDV69" s="22"/>
      <c r="IDW69" s="22"/>
      <c r="IDX69" s="22"/>
      <c r="IDY69" s="22"/>
      <c r="IDZ69" s="22"/>
      <c r="IEA69" s="22"/>
      <c r="IEB69" s="22"/>
      <c r="IEC69" s="22"/>
      <c r="IED69" s="22"/>
      <c r="IEE69" s="22"/>
      <c r="IEF69" s="22"/>
      <c r="IEG69" s="22"/>
      <c r="IEH69" s="22"/>
      <c r="IEI69" s="22"/>
      <c r="IEJ69" s="22"/>
      <c r="IEK69" s="22"/>
      <c r="IEL69" s="22"/>
      <c r="IEM69" s="22"/>
      <c r="IEN69" s="22"/>
      <c r="IEO69" s="22"/>
      <c r="IEP69" s="22"/>
      <c r="IEQ69" s="22"/>
      <c r="IER69" s="22"/>
      <c r="IES69" s="22"/>
      <c r="IET69" s="22"/>
      <c r="IEU69" s="22"/>
      <c r="IEV69" s="22"/>
      <c r="IEW69" s="22"/>
      <c r="IEX69" s="22"/>
      <c r="IEY69" s="22"/>
      <c r="IEZ69" s="22"/>
      <c r="IFA69" s="22"/>
      <c r="IFB69" s="22"/>
      <c r="IFC69" s="22"/>
      <c r="IFD69" s="22"/>
      <c r="IFE69" s="22"/>
      <c r="IFF69" s="22"/>
      <c r="IFG69" s="22"/>
      <c r="IFH69" s="22"/>
      <c r="IFI69" s="22"/>
      <c r="IFJ69" s="22"/>
      <c r="IFK69" s="22"/>
      <c r="IFL69" s="22"/>
      <c r="IFM69" s="22"/>
      <c r="IFN69" s="22"/>
      <c r="IFO69" s="22"/>
      <c r="IFP69" s="22"/>
      <c r="IFQ69" s="22"/>
      <c r="IFR69" s="22"/>
      <c r="IFS69" s="22"/>
      <c r="IFT69" s="22"/>
      <c r="IFU69" s="22"/>
      <c r="IFV69" s="22"/>
      <c r="IFW69" s="22"/>
      <c r="IFX69" s="22"/>
      <c r="IFY69" s="22"/>
      <c r="IFZ69" s="22"/>
      <c r="IGA69" s="22"/>
      <c r="IGB69" s="22"/>
      <c r="IGC69" s="22"/>
      <c r="IGD69" s="22"/>
      <c r="IGE69" s="22"/>
      <c r="IGF69" s="22"/>
      <c r="IGG69" s="22"/>
      <c r="IGH69" s="22"/>
      <c r="IGI69" s="22"/>
      <c r="IGJ69" s="22"/>
      <c r="IGK69" s="22"/>
      <c r="IGL69" s="22"/>
      <c r="IGM69" s="22"/>
      <c r="IGN69" s="22"/>
      <c r="IGO69" s="22"/>
      <c r="IGP69" s="22"/>
      <c r="IGQ69" s="22"/>
      <c r="IGR69" s="22"/>
      <c r="IGS69" s="22"/>
      <c r="IGT69" s="22"/>
      <c r="IGU69" s="22"/>
      <c r="IGV69" s="22"/>
      <c r="IGW69" s="22"/>
      <c r="IGX69" s="22"/>
      <c r="IGY69" s="22"/>
      <c r="IGZ69" s="22"/>
      <c r="IHA69" s="22"/>
      <c r="IHB69" s="22"/>
      <c r="IHC69" s="22"/>
      <c r="IHD69" s="22"/>
      <c r="IHE69" s="22"/>
      <c r="IHF69" s="22"/>
      <c r="IHG69" s="22"/>
      <c r="IHH69" s="22"/>
      <c r="IHI69" s="22"/>
      <c r="IHJ69" s="22"/>
      <c r="IHK69" s="22"/>
      <c r="IHL69" s="22"/>
      <c r="IHM69" s="22"/>
      <c r="IHN69" s="22"/>
      <c r="IHO69" s="22"/>
      <c r="IHP69" s="22"/>
      <c r="IHQ69" s="22"/>
      <c r="IHR69" s="22"/>
      <c r="IHS69" s="22"/>
      <c r="IHT69" s="22"/>
      <c r="IHU69" s="22"/>
      <c r="IHV69" s="22"/>
      <c r="IHW69" s="22"/>
      <c r="IHX69" s="22"/>
      <c r="IHY69" s="22"/>
      <c r="IHZ69" s="22"/>
      <c r="IIA69" s="22"/>
      <c r="IIB69" s="22"/>
      <c r="IIC69" s="22"/>
      <c r="IID69" s="22"/>
      <c r="IIE69" s="22"/>
      <c r="IIF69" s="22"/>
      <c r="IIG69" s="22"/>
      <c r="IIH69" s="22"/>
      <c r="III69" s="22"/>
      <c r="IIJ69" s="22"/>
      <c r="IIK69" s="22"/>
      <c r="IIL69" s="22"/>
      <c r="IIM69" s="22"/>
      <c r="IIN69" s="22"/>
      <c r="IIO69" s="22"/>
      <c r="IIP69" s="22"/>
      <c r="IIQ69" s="22"/>
      <c r="IIR69" s="22"/>
      <c r="IIS69" s="22"/>
      <c r="IIT69" s="22"/>
      <c r="IIU69" s="22"/>
      <c r="IIV69" s="22"/>
      <c r="IIW69" s="22"/>
      <c r="IIX69" s="22"/>
      <c r="IIY69" s="22"/>
      <c r="IIZ69" s="22"/>
      <c r="IJA69" s="22"/>
      <c r="IJB69" s="22"/>
      <c r="IJC69" s="22"/>
      <c r="IJD69" s="22"/>
      <c r="IJE69" s="22"/>
      <c r="IJF69" s="22"/>
      <c r="IJG69" s="22"/>
      <c r="IJH69" s="22"/>
      <c r="IJI69" s="22"/>
      <c r="IJJ69" s="22"/>
      <c r="IJK69" s="22"/>
      <c r="IJL69" s="22"/>
      <c r="IJM69" s="22"/>
      <c r="IJN69" s="22"/>
      <c r="IJO69" s="22"/>
      <c r="IJP69" s="22"/>
      <c r="IJQ69" s="22"/>
      <c r="IJR69" s="22"/>
      <c r="IJS69" s="22"/>
      <c r="IJT69" s="22"/>
      <c r="IJU69" s="22"/>
      <c r="IJV69" s="22"/>
      <c r="IJW69" s="22"/>
      <c r="IJX69" s="22"/>
      <c r="IJY69" s="22"/>
      <c r="IJZ69" s="22"/>
      <c r="IKA69" s="22"/>
      <c r="IKB69" s="22"/>
      <c r="IKC69" s="22"/>
      <c r="IKD69" s="22"/>
      <c r="IKE69" s="22"/>
      <c r="IKF69" s="22"/>
      <c r="IKG69" s="22"/>
      <c r="IKH69" s="22"/>
      <c r="IKI69" s="22"/>
      <c r="IKJ69" s="22"/>
      <c r="IKK69" s="22"/>
      <c r="IKL69" s="22"/>
      <c r="IKM69" s="22"/>
      <c r="IKN69" s="22"/>
      <c r="IKO69" s="22"/>
      <c r="IKP69" s="22"/>
      <c r="IKQ69" s="22"/>
      <c r="IKR69" s="22"/>
      <c r="IKS69" s="22"/>
      <c r="IKT69" s="22"/>
      <c r="IKU69" s="22"/>
      <c r="IKV69" s="22"/>
      <c r="IKW69" s="22"/>
      <c r="IKX69" s="22"/>
      <c r="IKY69" s="22"/>
      <c r="IKZ69" s="22"/>
      <c r="ILA69" s="22"/>
      <c r="ILB69" s="22"/>
      <c r="ILC69" s="22"/>
      <c r="ILD69" s="22"/>
      <c r="ILE69" s="22"/>
      <c r="ILF69" s="22"/>
      <c r="ILG69" s="22"/>
      <c r="ILH69" s="22"/>
      <c r="ILI69" s="22"/>
      <c r="ILJ69" s="22"/>
      <c r="ILK69" s="22"/>
      <c r="ILL69" s="22"/>
      <c r="ILM69" s="22"/>
      <c r="ILN69" s="22"/>
      <c r="ILO69" s="22"/>
      <c r="ILP69" s="22"/>
      <c r="ILQ69" s="22"/>
      <c r="ILR69" s="22"/>
      <c r="ILS69" s="22"/>
      <c r="ILT69" s="22"/>
      <c r="ILU69" s="22"/>
      <c r="ILV69" s="22"/>
      <c r="ILW69" s="22"/>
      <c r="ILX69" s="22"/>
      <c r="ILY69" s="22"/>
      <c r="ILZ69" s="22"/>
      <c r="IMA69" s="22"/>
      <c r="IMB69" s="22"/>
      <c r="IMC69" s="22"/>
      <c r="IMD69" s="22"/>
      <c r="IME69" s="22"/>
      <c r="IMF69" s="22"/>
      <c r="IMG69" s="22"/>
      <c r="IMH69" s="22"/>
      <c r="IMI69" s="22"/>
      <c r="IMJ69" s="22"/>
      <c r="IMK69" s="22"/>
      <c r="IML69" s="22"/>
      <c r="IMM69" s="22"/>
      <c r="IMN69" s="22"/>
      <c r="IMO69" s="22"/>
      <c r="IMP69" s="22"/>
      <c r="IMQ69" s="22"/>
      <c r="IMR69" s="22"/>
      <c r="IMS69" s="22"/>
      <c r="IMT69" s="22"/>
      <c r="IMU69" s="22"/>
      <c r="IMV69" s="22"/>
      <c r="IMW69" s="22"/>
      <c r="IMX69" s="22"/>
      <c r="IMY69" s="22"/>
      <c r="IMZ69" s="22"/>
      <c r="INA69" s="22"/>
      <c r="INB69" s="22"/>
      <c r="INC69" s="22"/>
      <c r="IND69" s="22"/>
      <c r="INE69" s="22"/>
      <c r="INF69" s="22"/>
      <c r="ING69" s="22"/>
      <c r="INH69" s="22"/>
      <c r="INI69" s="22"/>
      <c r="INJ69" s="22"/>
      <c r="INK69" s="22"/>
      <c r="INL69" s="22"/>
      <c r="INM69" s="22"/>
      <c r="INN69" s="22"/>
      <c r="INO69" s="22"/>
      <c r="INP69" s="22"/>
      <c r="INQ69" s="22"/>
      <c r="INR69" s="22"/>
      <c r="INS69" s="22"/>
      <c r="INT69" s="22"/>
      <c r="INU69" s="22"/>
      <c r="INV69" s="22"/>
      <c r="INW69" s="22"/>
      <c r="INX69" s="22"/>
      <c r="INY69" s="22"/>
      <c r="INZ69" s="22"/>
      <c r="IOA69" s="22"/>
      <c r="IOB69" s="22"/>
      <c r="IOC69" s="22"/>
      <c r="IOD69" s="22"/>
      <c r="IOE69" s="22"/>
      <c r="IOF69" s="22"/>
      <c r="IOG69" s="22"/>
      <c r="IOH69" s="22"/>
      <c r="IOI69" s="22"/>
      <c r="IOJ69" s="22"/>
      <c r="IOK69" s="22"/>
      <c r="IOL69" s="22"/>
      <c r="IOM69" s="22"/>
      <c r="ION69" s="22"/>
      <c r="IOO69" s="22"/>
      <c r="IOP69" s="22"/>
      <c r="IOQ69" s="22"/>
      <c r="IOR69" s="22"/>
      <c r="IOS69" s="22"/>
      <c r="IOT69" s="22"/>
      <c r="IOU69" s="22"/>
      <c r="IOV69" s="22"/>
      <c r="IOW69" s="22"/>
      <c r="IOX69" s="22"/>
      <c r="IOY69" s="22"/>
      <c r="IOZ69" s="22"/>
      <c r="IPA69" s="22"/>
      <c r="IPB69" s="22"/>
      <c r="IPC69" s="22"/>
      <c r="IPD69" s="22"/>
      <c r="IPE69" s="22"/>
      <c r="IPF69" s="22"/>
      <c r="IPG69" s="22"/>
      <c r="IPH69" s="22"/>
      <c r="IPI69" s="22"/>
      <c r="IPJ69" s="22"/>
      <c r="IPK69" s="22"/>
      <c r="IPL69" s="22"/>
      <c r="IPM69" s="22"/>
      <c r="IPN69" s="22"/>
      <c r="IPO69" s="22"/>
      <c r="IPP69" s="22"/>
      <c r="IPQ69" s="22"/>
      <c r="IPR69" s="22"/>
      <c r="IPS69" s="22"/>
      <c r="IPT69" s="22"/>
      <c r="IPU69" s="22"/>
      <c r="IPV69" s="22"/>
      <c r="IPW69" s="22"/>
      <c r="IPX69" s="22"/>
      <c r="IPY69" s="22"/>
      <c r="IPZ69" s="22"/>
      <c r="IQA69" s="22"/>
      <c r="IQB69" s="22"/>
      <c r="IQC69" s="22"/>
      <c r="IQD69" s="22"/>
      <c r="IQE69" s="22"/>
      <c r="IQF69" s="22"/>
      <c r="IQG69" s="22"/>
      <c r="IQH69" s="22"/>
      <c r="IQI69" s="22"/>
      <c r="IQJ69" s="22"/>
      <c r="IQK69" s="22"/>
      <c r="IQL69" s="22"/>
      <c r="IQM69" s="22"/>
      <c r="IQN69" s="22"/>
      <c r="IQO69" s="22"/>
      <c r="IQP69" s="22"/>
      <c r="IQQ69" s="22"/>
      <c r="IQR69" s="22"/>
      <c r="IQS69" s="22"/>
      <c r="IQT69" s="22"/>
      <c r="IQU69" s="22"/>
      <c r="IQV69" s="22"/>
      <c r="IQW69" s="22"/>
      <c r="IQX69" s="22"/>
      <c r="IQY69" s="22"/>
      <c r="IQZ69" s="22"/>
      <c r="IRA69" s="22"/>
      <c r="IRB69" s="22"/>
      <c r="IRC69" s="22"/>
      <c r="IRD69" s="22"/>
      <c r="IRE69" s="22"/>
      <c r="IRF69" s="22"/>
      <c r="IRG69" s="22"/>
      <c r="IRH69" s="22"/>
      <c r="IRI69" s="22"/>
      <c r="IRJ69" s="22"/>
      <c r="IRK69" s="22"/>
      <c r="IRL69" s="22"/>
      <c r="IRM69" s="22"/>
      <c r="IRN69" s="22"/>
      <c r="IRO69" s="22"/>
      <c r="IRP69" s="22"/>
      <c r="IRQ69" s="22"/>
      <c r="IRR69" s="22"/>
      <c r="IRS69" s="22"/>
      <c r="IRT69" s="22"/>
      <c r="IRU69" s="22"/>
      <c r="IRV69" s="22"/>
      <c r="IRW69" s="22"/>
      <c r="IRX69" s="22"/>
      <c r="IRY69" s="22"/>
      <c r="IRZ69" s="22"/>
      <c r="ISA69" s="22"/>
      <c r="ISB69" s="22"/>
      <c r="ISC69" s="22"/>
      <c r="ISD69" s="22"/>
      <c r="ISE69" s="22"/>
      <c r="ISF69" s="22"/>
      <c r="ISG69" s="22"/>
      <c r="ISH69" s="22"/>
      <c r="ISI69" s="22"/>
      <c r="ISJ69" s="22"/>
      <c r="ISK69" s="22"/>
      <c r="ISL69" s="22"/>
      <c r="ISM69" s="22"/>
      <c r="ISN69" s="22"/>
      <c r="ISO69" s="22"/>
      <c r="ISP69" s="22"/>
      <c r="ISQ69" s="22"/>
      <c r="ISR69" s="22"/>
      <c r="ISS69" s="22"/>
      <c r="IST69" s="22"/>
      <c r="ISU69" s="22"/>
      <c r="ISV69" s="22"/>
      <c r="ISW69" s="22"/>
      <c r="ISX69" s="22"/>
      <c r="ISY69" s="22"/>
      <c r="ISZ69" s="22"/>
      <c r="ITA69" s="22"/>
      <c r="ITB69" s="22"/>
      <c r="ITC69" s="22"/>
      <c r="ITD69" s="22"/>
      <c r="ITE69" s="22"/>
      <c r="ITF69" s="22"/>
      <c r="ITG69" s="22"/>
      <c r="ITH69" s="22"/>
      <c r="ITI69" s="22"/>
      <c r="ITJ69" s="22"/>
      <c r="ITK69" s="22"/>
      <c r="ITL69" s="22"/>
      <c r="ITM69" s="22"/>
      <c r="ITN69" s="22"/>
      <c r="ITO69" s="22"/>
      <c r="ITP69" s="22"/>
      <c r="ITQ69" s="22"/>
      <c r="ITR69" s="22"/>
      <c r="ITS69" s="22"/>
      <c r="ITT69" s="22"/>
      <c r="ITU69" s="22"/>
      <c r="ITV69" s="22"/>
      <c r="ITW69" s="22"/>
      <c r="ITX69" s="22"/>
      <c r="ITY69" s="22"/>
      <c r="ITZ69" s="22"/>
      <c r="IUA69" s="22"/>
      <c r="IUB69" s="22"/>
      <c r="IUC69" s="22"/>
      <c r="IUD69" s="22"/>
      <c r="IUE69" s="22"/>
      <c r="IUF69" s="22"/>
      <c r="IUG69" s="22"/>
      <c r="IUH69" s="22"/>
      <c r="IUI69" s="22"/>
      <c r="IUJ69" s="22"/>
      <c r="IUK69" s="22"/>
      <c r="IUL69" s="22"/>
      <c r="IUM69" s="22"/>
      <c r="IUN69" s="22"/>
      <c r="IUO69" s="22"/>
      <c r="IUP69" s="22"/>
      <c r="IUQ69" s="22"/>
      <c r="IUR69" s="22"/>
      <c r="IUS69" s="22"/>
      <c r="IUT69" s="22"/>
      <c r="IUU69" s="22"/>
      <c r="IUV69" s="22"/>
      <c r="IUW69" s="22"/>
      <c r="IUX69" s="22"/>
      <c r="IUY69" s="22"/>
      <c r="IUZ69" s="22"/>
      <c r="IVA69" s="22"/>
      <c r="IVB69" s="22"/>
      <c r="IVC69" s="22"/>
      <c r="IVD69" s="22"/>
      <c r="IVE69" s="22"/>
      <c r="IVF69" s="22"/>
      <c r="IVG69" s="22"/>
      <c r="IVH69" s="22"/>
      <c r="IVI69" s="22"/>
      <c r="IVJ69" s="22"/>
      <c r="IVK69" s="22"/>
      <c r="IVL69" s="22"/>
      <c r="IVM69" s="22"/>
      <c r="IVN69" s="22"/>
      <c r="IVO69" s="22"/>
      <c r="IVP69" s="22"/>
      <c r="IVQ69" s="22"/>
      <c r="IVR69" s="22"/>
      <c r="IVS69" s="22"/>
      <c r="IVT69" s="22"/>
      <c r="IVU69" s="22"/>
      <c r="IVV69" s="22"/>
      <c r="IVW69" s="22"/>
      <c r="IVX69" s="22"/>
      <c r="IVY69" s="22"/>
      <c r="IVZ69" s="22"/>
      <c r="IWA69" s="22"/>
      <c r="IWB69" s="22"/>
      <c r="IWC69" s="22"/>
      <c r="IWD69" s="22"/>
      <c r="IWE69" s="22"/>
      <c r="IWF69" s="22"/>
      <c r="IWG69" s="22"/>
      <c r="IWH69" s="22"/>
      <c r="IWI69" s="22"/>
      <c r="IWJ69" s="22"/>
      <c r="IWK69" s="22"/>
      <c r="IWL69" s="22"/>
      <c r="IWM69" s="22"/>
      <c r="IWN69" s="22"/>
      <c r="IWO69" s="22"/>
      <c r="IWP69" s="22"/>
      <c r="IWQ69" s="22"/>
      <c r="IWR69" s="22"/>
      <c r="IWS69" s="22"/>
      <c r="IWT69" s="22"/>
      <c r="IWU69" s="22"/>
      <c r="IWV69" s="22"/>
      <c r="IWW69" s="22"/>
      <c r="IWX69" s="22"/>
      <c r="IWY69" s="22"/>
      <c r="IWZ69" s="22"/>
      <c r="IXA69" s="22"/>
      <c r="IXB69" s="22"/>
      <c r="IXC69" s="22"/>
      <c r="IXD69" s="22"/>
      <c r="IXE69" s="22"/>
      <c r="IXF69" s="22"/>
      <c r="IXG69" s="22"/>
      <c r="IXH69" s="22"/>
      <c r="IXI69" s="22"/>
      <c r="IXJ69" s="22"/>
      <c r="IXK69" s="22"/>
      <c r="IXL69" s="22"/>
      <c r="IXM69" s="22"/>
      <c r="IXN69" s="22"/>
      <c r="IXO69" s="22"/>
      <c r="IXP69" s="22"/>
      <c r="IXQ69" s="22"/>
      <c r="IXR69" s="22"/>
      <c r="IXS69" s="22"/>
      <c r="IXT69" s="22"/>
      <c r="IXU69" s="22"/>
      <c r="IXV69" s="22"/>
      <c r="IXW69" s="22"/>
      <c r="IXX69" s="22"/>
      <c r="IXY69" s="22"/>
      <c r="IXZ69" s="22"/>
      <c r="IYA69" s="22"/>
      <c r="IYB69" s="22"/>
      <c r="IYC69" s="22"/>
      <c r="IYD69" s="22"/>
      <c r="IYE69" s="22"/>
      <c r="IYF69" s="22"/>
      <c r="IYG69" s="22"/>
      <c r="IYH69" s="22"/>
      <c r="IYI69" s="22"/>
      <c r="IYJ69" s="22"/>
      <c r="IYK69" s="22"/>
      <c r="IYL69" s="22"/>
      <c r="IYM69" s="22"/>
      <c r="IYN69" s="22"/>
      <c r="IYO69" s="22"/>
      <c r="IYP69" s="22"/>
      <c r="IYQ69" s="22"/>
      <c r="IYR69" s="22"/>
      <c r="IYS69" s="22"/>
      <c r="IYT69" s="22"/>
      <c r="IYU69" s="22"/>
      <c r="IYV69" s="22"/>
      <c r="IYW69" s="22"/>
      <c r="IYX69" s="22"/>
      <c r="IYY69" s="22"/>
      <c r="IYZ69" s="22"/>
      <c r="IZA69" s="22"/>
      <c r="IZB69" s="22"/>
      <c r="IZC69" s="22"/>
      <c r="IZD69" s="22"/>
      <c r="IZE69" s="22"/>
      <c r="IZF69" s="22"/>
      <c r="IZG69" s="22"/>
      <c r="IZH69" s="22"/>
      <c r="IZI69" s="22"/>
      <c r="IZJ69" s="22"/>
      <c r="IZK69" s="22"/>
      <c r="IZL69" s="22"/>
      <c r="IZM69" s="22"/>
      <c r="IZN69" s="22"/>
      <c r="IZO69" s="22"/>
      <c r="IZP69" s="22"/>
      <c r="IZQ69" s="22"/>
      <c r="IZR69" s="22"/>
      <c r="IZS69" s="22"/>
      <c r="IZT69" s="22"/>
      <c r="IZU69" s="22"/>
      <c r="IZV69" s="22"/>
      <c r="IZW69" s="22"/>
      <c r="IZX69" s="22"/>
      <c r="IZY69" s="22"/>
      <c r="IZZ69" s="22"/>
      <c r="JAA69" s="22"/>
      <c r="JAB69" s="22"/>
      <c r="JAC69" s="22"/>
      <c r="JAD69" s="22"/>
      <c r="JAE69" s="22"/>
      <c r="JAF69" s="22"/>
      <c r="JAG69" s="22"/>
      <c r="JAH69" s="22"/>
      <c r="JAI69" s="22"/>
      <c r="JAJ69" s="22"/>
      <c r="JAK69" s="22"/>
      <c r="JAL69" s="22"/>
      <c r="JAM69" s="22"/>
      <c r="JAN69" s="22"/>
      <c r="JAO69" s="22"/>
      <c r="JAP69" s="22"/>
      <c r="JAQ69" s="22"/>
      <c r="JAR69" s="22"/>
      <c r="JAS69" s="22"/>
      <c r="JAT69" s="22"/>
      <c r="JAU69" s="22"/>
      <c r="JAV69" s="22"/>
      <c r="JAW69" s="22"/>
      <c r="JAX69" s="22"/>
      <c r="JAY69" s="22"/>
      <c r="JAZ69" s="22"/>
      <c r="JBA69" s="22"/>
      <c r="JBB69" s="22"/>
      <c r="JBC69" s="22"/>
      <c r="JBD69" s="22"/>
      <c r="JBE69" s="22"/>
      <c r="JBF69" s="22"/>
      <c r="JBG69" s="22"/>
      <c r="JBH69" s="22"/>
      <c r="JBI69" s="22"/>
      <c r="JBJ69" s="22"/>
      <c r="JBK69" s="22"/>
      <c r="JBL69" s="22"/>
      <c r="JBM69" s="22"/>
      <c r="JBN69" s="22"/>
      <c r="JBO69" s="22"/>
      <c r="JBP69" s="22"/>
      <c r="JBQ69" s="22"/>
      <c r="JBR69" s="22"/>
      <c r="JBS69" s="22"/>
      <c r="JBT69" s="22"/>
      <c r="JBU69" s="22"/>
      <c r="JBV69" s="22"/>
      <c r="JBW69" s="22"/>
      <c r="JBX69" s="22"/>
      <c r="JBY69" s="22"/>
      <c r="JBZ69" s="22"/>
      <c r="JCA69" s="22"/>
      <c r="JCB69" s="22"/>
      <c r="JCC69" s="22"/>
      <c r="JCD69" s="22"/>
      <c r="JCE69" s="22"/>
      <c r="JCF69" s="22"/>
      <c r="JCG69" s="22"/>
      <c r="JCH69" s="22"/>
      <c r="JCI69" s="22"/>
      <c r="JCJ69" s="22"/>
      <c r="JCK69" s="22"/>
      <c r="JCL69" s="22"/>
      <c r="JCM69" s="22"/>
      <c r="JCN69" s="22"/>
      <c r="JCO69" s="22"/>
      <c r="JCP69" s="22"/>
      <c r="JCQ69" s="22"/>
      <c r="JCR69" s="22"/>
      <c r="JCS69" s="22"/>
      <c r="JCT69" s="22"/>
      <c r="JCU69" s="22"/>
      <c r="JCV69" s="22"/>
      <c r="JCW69" s="22"/>
      <c r="JCX69" s="22"/>
      <c r="JCY69" s="22"/>
      <c r="JCZ69" s="22"/>
      <c r="JDA69" s="22"/>
      <c r="JDB69" s="22"/>
      <c r="JDC69" s="22"/>
      <c r="JDD69" s="22"/>
      <c r="JDE69" s="22"/>
      <c r="JDF69" s="22"/>
      <c r="JDG69" s="22"/>
      <c r="JDH69" s="22"/>
      <c r="JDI69" s="22"/>
      <c r="JDJ69" s="22"/>
      <c r="JDK69" s="22"/>
      <c r="JDL69" s="22"/>
      <c r="JDM69" s="22"/>
      <c r="JDN69" s="22"/>
      <c r="JDO69" s="22"/>
      <c r="JDP69" s="22"/>
      <c r="JDQ69" s="22"/>
      <c r="JDR69" s="22"/>
      <c r="JDS69" s="22"/>
      <c r="JDT69" s="22"/>
      <c r="JDU69" s="22"/>
      <c r="JDV69" s="22"/>
      <c r="JDW69" s="22"/>
      <c r="JDX69" s="22"/>
      <c r="JDY69" s="22"/>
      <c r="JDZ69" s="22"/>
      <c r="JEA69" s="22"/>
      <c r="JEB69" s="22"/>
      <c r="JEC69" s="22"/>
      <c r="JED69" s="22"/>
      <c r="JEE69" s="22"/>
      <c r="JEF69" s="22"/>
      <c r="JEG69" s="22"/>
      <c r="JEH69" s="22"/>
      <c r="JEI69" s="22"/>
      <c r="JEJ69" s="22"/>
      <c r="JEK69" s="22"/>
      <c r="JEL69" s="22"/>
      <c r="JEM69" s="22"/>
      <c r="JEN69" s="22"/>
      <c r="JEO69" s="22"/>
      <c r="JEP69" s="22"/>
      <c r="JEQ69" s="22"/>
      <c r="JER69" s="22"/>
      <c r="JES69" s="22"/>
      <c r="JET69" s="22"/>
      <c r="JEU69" s="22"/>
      <c r="JEV69" s="22"/>
      <c r="JEW69" s="22"/>
      <c r="JEX69" s="22"/>
      <c r="JEY69" s="22"/>
      <c r="JEZ69" s="22"/>
      <c r="JFA69" s="22"/>
      <c r="JFB69" s="22"/>
      <c r="JFC69" s="22"/>
      <c r="JFD69" s="22"/>
      <c r="JFE69" s="22"/>
      <c r="JFF69" s="22"/>
      <c r="JFG69" s="22"/>
      <c r="JFH69" s="22"/>
      <c r="JFI69" s="22"/>
      <c r="JFJ69" s="22"/>
      <c r="JFK69" s="22"/>
      <c r="JFL69" s="22"/>
      <c r="JFM69" s="22"/>
      <c r="JFN69" s="22"/>
      <c r="JFO69" s="22"/>
      <c r="JFP69" s="22"/>
      <c r="JFQ69" s="22"/>
      <c r="JFR69" s="22"/>
      <c r="JFS69" s="22"/>
      <c r="JFT69" s="22"/>
      <c r="JFU69" s="22"/>
      <c r="JFV69" s="22"/>
      <c r="JFW69" s="22"/>
      <c r="JFX69" s="22"/>
      <c r="JFY69" s="22"/>
      <c r="JFZ69" s="22"/>
      <c r="JGA69" s="22"/>
      <c r="JGB69" s="22"/>
      <c r="JGC69" s="22"/>
      <c r="JGD69" s="22"/>
      <c r="JGE69" s="22"/>
      <c r="JGF69" s="22"/>
      <c r="JGG69" s="22"/>
      <c r="JGH69" s="22"/>
      <c r="JGI69" s="22"/>
      <c r="JGJ69" s="22"/>
      <c r="JGK69" s="22"/>
      <c r="JGL69" s="22"/>
      <c r="JGM69" s="22"/>
      <c r="JGN69" s="22"/>
      <c r="JGO69" s="22"/>
      <c r="JGP69" s="22"/>
      <c r="JGQ69" s="22"/>
      <c r="JGR69" s="22"/>
      <c r="JGS69" s="22"/>
      <c r="JGT69" s="22"/>
      <c r="JGU69" s="22"/>
      <c r="JGV69" s="22"/>
      <c r="JGW69" s="22"/>
      <c r="JGX69" s="22"/>
      <c r="JGY69" s="22"/>
      <c r="JGZ69" s="22"/>
      <c r="JHA69" s="22"/>
      <c r="JHB69" s="22"/>
      <c r="JHC69" s="22"/>
      <c r="JHD69" s="22"/>
      <c r="JHE69" s="22"/>
      <c r="JHF69" s="22"/>
      <c r="JHG69" s="22"/>
      <c r="JHH69" s="22"/>
      <c r="JHI69" s="22"/>
      <c r="JHJ69" s="22"/>
      <c r="JHK69" s="22"/>
      <c r="JHL69" s="22"/>
      <c r="JHM69" s="22"/>
      <c r="JHN69" s="22"/>
      <c r="JHO69" s="22"/>
      <c r="JHP69" s="22"/>
      <c r="JHQ69" s="22"/>
      <c r="JHR69" s="22"/>
      <c r="JHS69" s="22"/>
      <c r="JHT69" s="22"/>
      <c r="JHU69" s="22"/>
      <c r="JHV69" s="22"/>
      <c r="JHW69" s="22"/>
      <c r="JHX69" s="22"/>
      <c r="JHY69" s="22"/>
      <c r="JHZ69" s="22"/>
      <c r="JIA69" s="22"/>
      <c r="JIB69" s="22"/>
      <c r="JIC69" s="22"/>
      <c r="JID69" s="22"/>
      <c r="JIE69" s="22"/>
      <c r="JIF69" s="22"/>
      <c r="JIG69" s="22"/>
      <c r="JIH69" s="22"/>
      <c r="JII69" s="22"/>
      <c r="JIJ69" s="22"/>
      <c r="JIK69" s="22"/>
      <c r="JIL69" s="22"/>
      <c r="JIM69" s="22"/>
      <c r="JIN69" s="22"/>
      <c r="JIO69" s="22"/>
      <c r="JIP69" s="22"/>
      <c r="JIQ69" s="22"/>
      <c r="JIR69" s="22"/>
      <c r="JIS69" s="22"/>
      <c r="JIT69" s="22"/>
      <c r="JIU69" s="22"/>
      <c r="JIV69" s="22"/>
      <c r="JIW69" s="22"/>
      <c r="JIX69" s="22"/>
      <c r="JIY69" s="22"/>
      <c r="JIZ69" s="22"/>
      <c r="JJA69" s="22"/>
      <c r="JJB69" s="22"/>
      <c r="JJC69" s="22"/>
      <c r="JJD69" s="22"/>
      <c r="JJE69" s="22"/>
      <c r="JJF69" s="22"/>
      <c r="JJG69" s="22"/>
      <c r="JJH69" s="22"/>
      <c r="JJI69" s="22"/>
      <c r="JJJ69" s="22"/>
      <c r="JJK69" s="22"/>
      <c r="JJL69" s="22"/>
      <c r="JJM69" s="22"/>
      <c r="JJN69" s="22"/>
      <c r="JJO69" s="22"/>
      <c r="JJP69" s="22"/>
      <c r="JJQ69" s="22"/>
      <c r="JJR69" s="22"/>
      <c r="JJS69" s="22"/>
      <c r="JJT69" s="22"/>
      <c r="JJU69" s="22"/>
      <c r="JJV69" s="22"/>
      <c r="JJW69" s="22"/>
      <c r="JJX69" s="22"/>
      <c r="JJY69" s="22"/>
      <c r="JJZ69" s="22"/>
      <c r="JKA69" s="22"/>
      <c r="JKB69" s="22"/>
      <c r="JKC69" s="22"/>
      <c r="JKD69" s="22"/>
      <c r="JKE69" s="22"/>
      <c r="JKF69" s="22"/>
      <c r="JKG69" s="22"/>
      <c r="JKH69" s="22"/>
      <c r="JKI69" s="22"/>
      <c r="JKJ69" s="22"/>
      <c r="JKK69" s="22"/>
      <c r="JKL69" s="22"/>
      <c r="JKM69" s="22"/>
      <c r="JKN69" s="22"/>
      <c r="JKO69" s="22"/>
      <c r="JKP69" s="22"/>
      <c r="JKQ69" s="22"/>
      <c r="JKR69" s="22"/>
      <c r="JKS69" s="22"/>
      <c r="JKT69" s="22"/>
      <c r="JKU69" s="22"/>
      <c r="JKV69" s="22"/>
      <c r="JKW69" s="22"/>
      <c r="JKX69" s="22"/>
      <c r="JKY69" s="22"/>
      <c r="JKZ69" s="22"/>
      <c r="JLA69" s="22"/>
      <c r="JLB69" s="22"/>
      <c r="JLC69" s="22"/>
      <c r="JLD69" s="22"/>
      <c r="JLE69" s="22"/>
      <c r="JLF69" s="22"/>
      <c r="JLG69" s="22"/>
      <c r="JLH69" s="22"/>
      <c r="JLI69" s="22"/>
      <c r="JLJ69" s="22"/>
      <c r="JLK69" s="22"/>
      <c r="JLL69" s="22"/>
      <c r="JLM69" s="22"/>
      <c r="JLN69" s="22"/>
      <c r="JLO69" s="22"/>
      <c r="JLP69" s="22"/>
      <c r="JLQ69" s="22"/>
      <c r="JLR69" s="22"/>
      <c r="JLS69" s="22"/>
      <c r="JLT69" s="22"/>
      <c r="JLU69" s="22"/>
      <c r="JLV69" s="22"/>
      <c r="JLW69" s="22"/>
      <c r="JLX69" s="22"/>
      <c r="JLY69" s="22"/>
      <c r="JLZ69" s="22"/>
      <c r="JMA69" s="22"/>
      <c r="JMB69" s="22"/>
      <c r="JMC69" s="22"/>
      <c r="JMD69" s="22"/>
      <c r="JME69" s="22"/>
      <c r="JMF69" s="22"/>
      <c r="JMG69" s="22"/>
      <c r="JMH69" s="22"/>
      <c r="JMI69" s="22"/>
      <c r="JMJ69" s="22"/>
      <c r="JMK69" s="22"/>
      <c r="JML69" s="22"/>
      <c r="JMM69" s="22"/>
      <c r="JMN69" s="22"/>
      <c r="JMO69" s="22"/>
      <c r="JMP69" s="22"/>
      <c r="JMQ69" s="22"/>
      <c r="JMR69" s="22"/>
      <c r="JMS69" s="22"/>
      <c r="JMT69" s="22"/>
      <c r="JMU69" s="22"/>
      <c r="JMV69" s="22"/>
      <c r="JMW69" s="22"/>
      <c r="JMX69" s="22"/>
      <c r="JMY69" s="22"/>
      <c r="JMZ69" s="22"/>
      <c r="JNA69" s="22"/>
      <c r="JNB69" s="22"/>
      <c r="JNC69" s="22"/>
      <c r="JND69" s="22"/>
      <c r="JNE69" s="22"/>
      <c r="JNF69" s="22"/>
      <c r="JNG69" s="22"/>
      <c r="JNH69" s="22"/>
      <c r="JNI69" s="22"/>
      <c r="JNJ69" s="22"/>
      <c r="JNK69" s="22"/>
      <c r="JNL69" s="22"/>
      <c r="JNM69" s="22"/>
      <c r="JNN69" s="22"/>
      <c r="JNO69" s="22"/>
      <c r="JNP69" s="22"/>
      <c r="JNQ69" s="22"/>
      <c r="JNR69" s="22"/>
      <c r="JNS69" s="22"/>
      <c r="JNT69" s="22"/>
      <c r="JNU69" s="22"/>
      <c r="JNV69" s="22"/>
      <c r="JNW69" s="22"/>
      <c r="JNX69" s="22"/>
      <c r="JNY69" s="22"/>
      <c r="JNZ69" s="22"/>
      <c r="JOA69" s="22"/>
      <c r="JOB69" s="22"/>
      <c r="JOC69" s="22"/>
      <c r="JOD69" s="22"/>
      <c r="JOE69" s="22"/>
      <c r="JOF69" s="22"/>
      <c r="JOG69" s="22"/>
      <c r="JOH69" s="22"/>
      <c r="JOI69" s="22"/>
      <c r="JOJ69" s="22"/>
      <c r="JOK69" s="22"/>
      <c r="JOL69" s="22"/>
      <c r="JOM69" s="22"/>
      <c r="JON69" s="22"/>
      <c r="JOO69" s="22"/>
      <c r="JOP69" s="22"/>
      <c r="JOQ69" s="22"/>
      <c r="JOR69" s="22"/>
      <c r="JOS69" s="22"/>
      <c r="JOT69" s="22"/>
      <c r="JOU69" s="22"/>
      <c r="JOV69" s="22"/>
      <c r="JOW69" s="22"/>
      <c r="JOX69" s="22"/>
      <c r="JOY69" s="22"/>
      <c r="JOZ69" s="22"/>
      <c r="JPA69" s="22"/>
      <c r="JPB69" s="22"/>
      <c r="JPC69" s="22"/>
      <c r="JPD69" s="22"/>
      <c r="JPE69" s="22"/>
      <c r="JPF69" s="22"/>
      <c r="JPG69" s="22"/>
      <c r="JPH69" s="22"/>
      <c r="JPI69" s="22"/>
      <c r="JPJ69" s="22"/>
      <c r="JPK69" s="22"/>
      <c r="JPL69" s="22"/>
      <c r="JPM69" s="22"/>
      <c r="JPN69" s="22"/>
      <c r="JPO69" s="22"/>
      <c r="JPP69" s="22"/>
      <c r="JPQ69" s="22"/>
      <c r="JPR69" s="22"/>
      <c r="JPS69" s="22"/>
      <c r="JPT69" s="22"/>
      <c r="JPU69" s="22"/>
      <c r="JPV69" s="22"/>
      <c r="JPW69" s="22"/>
      <c r="JPX69" s="22"/>
      <c r="JPY69" s="22"/>
      <c r="JPZ69" s="22"/>
      <c r="JQA69" s="22"/>
      <c r="JQB69" s="22"/>
      <c r="JQC69" s="22"/>
      <c r="JQD69" s="22"/>
      <c r="JQE69" s="22"/>
      <c r="JQF69" s="22"/>
      <c r="JQG69" s="22"/>
      <c r="JQH69" s="22"/>
      <c r="JQI69" s="22"/>
      <c r="JQJ69" s="22"/>
      <c r="JQK69" s="22"/>
      <c r="JQL69" s="22"/>
      <c r="JQM69" s="22"/>
      <c r="JQN69" s="22"/>
      <c r="JQO69" s="22"/>
      <c r="JQP69" s="22"/>
      <c r="JQQ69" s="22"/>
      <c r="JQR69" s="22"/>
      <c r="JQS69" s="22"/>
      <c r="JQT69" s="22"/>
      <c r="JQU69" s="22"/>
      <c r="JQV69" s="22"/>
      <c r="JQW69" s="22"/>
      <c r="JQX69" s="22"/>
      <c r="JQY69" s="22"/>
      <c r="JQZ69" s="22"/>
      <c r="JRA69" s="22"/>
      <c r="JRB69" s="22"/>
      <c r="JRC69" s="22"/>
      <c r="JRD69" s="22"/>
      <c r="JRE69" s="22"/>
      <c r="JRF69" s="22"/>
      <c r="JRG69" s="22"/>
      <c r="JRH69" s="22"/>
      <c r="JRI69" s="22"/>
      <c r="JRJ69" s="22"/>
      <c r="JRK69" s="22"/>
      <c r="JRL69" s="22"/>
      <c r="JRM69" s="22"/>
      <c r="JRN69" s="22"/>
      <c r="JRO69" s="22"/>
      <c r="JRP69" s="22"/>
      <c r="JRQ69" s="22"/>
      <c r="JRR69" s="22"/>
      <c r="JRS69" s="22"/>
      <c r="JRT69" s="22"/>
      <c r="JRU69" s="22"/>
      <c r="JRV69" s="22"/>
      <c r="JRW69" s="22"/>
      <c r="JRX69" s="22"/>
      <c r="JRY69" s="22"/>
      <c r="JRZ69" s="22"/>
      <c r="JSA69" s="22"/>
      <c r="JSB69" s="22"/>
      <c r="JSC69" s="22"/>
      <c r="JSD69" s="22"/>
      <c r="JSE69" s="22"/>
      <c r="JSF69" s="22"/>
      <c r="JSG69" s="22"/>
      <c r="JSH69" s="22"/>
      <c r="JSI69" s="22"/>
      <c r="JSJ69" s="22"/>
      <c r="JSK69" s="22"/>
      <c r="JSL69" s="22"/>
      <c r="JSM69" s="22"/>
      <c r="JSN69" s="22"/>
      <c r="JSO69" s="22"/>
      <c r="JSP69" s="22"/>
      <c r="JSQ69" s="22"/>
      <c r="JSR69" s="22"/>
      <c r="JSS69" s="22"/>
      <c r="JST69" s="22"/>
      <c r="JSU69" s="22"/>
      <c r="JSV69" s="22"/>
      <c r="JSW69" s="22"/>
      <c r="JSX69" s="22"/>
      <c r="JSY69" s="22"/>
      <c r="JSZ69" s="22"/>
      <c r="JTA69" s="22"/>
      <c r="JTB69" s="22"/>
      <c r="JTC69" s="22"/>
      <c r="JTD69" s="22"/>
      <c r="JTE69" s="22"/>
      <c r="JTF69" s="22"/>
      <c r="JTG69" s="22"/>
      <c r="JTH69" s="22"/>
      <c r="JTI69" s="22"/>
      <c r="JTJ69" s="22"/>
      <c r="JTK69" s="22"/>
      <c r="JTL69" s="22"/>
      <c r="JTM69" s="22"/>
      <c r="JTN69" s="22"/>
      <c r="JTO69" s="22"/>
      <c r="JTP69" s="22"/>
      <c r="JTQ69" s="22"/>
      <c r="JTR69" s="22"/>
      <c r="JTS69" s="22"/>
      <c r="JTT69" s="22"/>
      <c r="JTU69" s="22"/>
      <c r="JTV69" s="22"/>
      <c r="JTW69" s="22"/>
      <c r="JTX69" s="22"/>
      <c r="JTY69" s="22"/>
      <c r="JTZ69" s="22"/>
      <c r="JUA69" s="22"/>
      <c r="JUB69" s="22"/>
      <c r="JUC69" s="22"/>
      <c r="JUD69" s="22"/>
      <c r="JUE69" s="22"/>
      <c r="JUF69" s="22"/>
      <c r="JUG69" s="22"/>
      <c r="JUH69" s="22"/>
      <c r="JUI69" s="22"/>
      <c r="JUJ69" s="22"/>
      <c r="JUK69" s="22"/>
      <c r="JUL69" s="22"/>
      <c r="JUM69" s="22"/>
      <c r="JUN69" s="22"/>
      <c r="JUO69" s="22"/>
      <c r="JUP69" s="22"/>
      <c r="JUQ69" s="22"/>
      <c r="JUR69" s="22"/>
      <c r="JUS69" s="22"/>
      <c r="JUT69" s="22"/>
      <c r="JUU69" s="22"/>
      <c r="JUV69" s="22"/>
      <c r="JUW69" s="22"/>
      <c r="JUX69" s="22"/>
      <c r="JUY69" s="22"/>
      <c r="JUZ69" s="22"/>
      <c r="JVA69" s="22"/>
      <c r="JVB69" s="22"/>
      <c r="JVC69" s="22"/>
      <c r="JVD69" s="22"/>
      <c r="JVE69" s="22"/>
      <c r="JVF69" s="22"/>
      <c r="JVG69" s="22"/>
      <c r="JVH69" s="22"/>
      <c r="JVI69" s="22"/>
      <c r="JVJ69" s="22"/>
      <c r="JVK69" s="22"/>
      <c r="JVL69" s="22"/>
      <c r="JVM69" s="22"/>
      <c r="JVN69" s="22"/>
      <c r="JVO69" s="22"/>
      <c r="JVP69" s="22"/>
      <c r="JVQ69" s="22"/>
      <c r="JVR69" s="22"/>
      <c r="JVS69" s="22"/>
      <c r="JVT69" s="22"/>
      <c r="JVU69" s="22"/>
      <c r="JVV69" s="22"/>
      <c r="JVW69" s="22"/>
      <c r="JVX69" s="22"/>
      <c r="JVY69" s="22"/>
      <c r="JVZ69" s="22"/>
      <c r="JWA69" s="22"/>
      <c r="JWB69" s="22"/>
      <c r="JWC69" s="22"/>
      <c r="JWD69" s="22"/>
      <c r="JWE69" s="22"/>
      <c r="JWF69" s="22"/>
      <c r="JWG69" s="22"/>
      <c r="JWH69" s="22"/>
      <c r="JWI69" s="22"/>
      <c r="JWJ69" s="22"/>
      <c r="JWK69" s="22"/>
      <c r="JWL69" s="22"/>
      <c r="JWM69" s="22"/>
      <c r="JWN69" s="22"/>
      <c r="JWO69" s="22"/>
      <c r="JWP69" s="22"/>
      <c r="JWQ69" s="22"/>
      <c r="JWR69" s="22"/>
      <c r="JWS69" s="22"/>
      <c r="JWT69" s="22"/>
      <c r="JWU69" s="22"/>
      <c r="JWV69" s="22"/>
      <c r="JWW69" s="22"/>
      <c r="JWX69" s="22"/>
      <c r="JWY69" s="22"/>
      <c r="JWZ69" s="22"/>
      <c r="JXA69" s="22"/>
      <c r="JXB69" s="22"/>
      <c r="JXC69" s="22"/>
      <c r="JXD69" s="22"/>
      <c r="JXE69" s="22"/>
      <c r="JXF69" s="22"/>
      <c r="JXG69" s="22"/>
      <c r="JXH69" s="22"/>
      <c r="JXI69" s="22"/>
      <c r="JXJ69" s="22"/>
      <c r="JXK69" s="22"/>
      <c r="JXL69" s="22"/>
      <c r="JXM69" s="22"/>
      <c r="JXN69" s="22"/>
      <c r="JXO69" s="22"/>
      <c r="JXP69" s="22"/>
      <c r="JXQ69" s="22"/>
      <c r="JXR69" s="22"/>
      <c r="JXS69" s="22"/>
      <c r="JXT69" s="22"/>
      <c r="JXU69" s="22"/>
      <c r="JXV69" s="22"/>
      <c r="JXW69" s="22"/>
      <c r="JXX69" s="22"/>
      <c r="JXY69" s="22"/>
      <c r="JXZ69" s="22"/>
      <c r="JYA69" s="22"/>
      <c r="JYB69" s="22"/>
      <c r="JYC69" s="22"/>
      <c r="JYD69" s="22"/>
      <c r="JYE69" s="22"/>
      <c r="JYF69" s="22"/>
      <c r="JYG69" s="22"/>
      <c r="JYH69" s="22"/>
      <c r="JYI69" s="22"/>
      <c r="JYJ69" s="22"/>
      <c r="JYK69" s="22"/>
      <c r="JYL69" s="22"/>
      <c r="JYM69" s="22"/>
      <c r="JYN69" s="22"/>
      <c r="JYO69" s="22"/>
      <c r="JYP69" s="22"/>
      <c r="JYQ69" s="22"/>
      <c r="JYR69" s="22"/>
      <c r="JYS69" s="22"/>
      <c r="JYT69" s="22"/>
      <c r="JYU69" s="22"/>
      <c r="JYV69" s="22"/>
      <c r="JYW69" s="22"/>
      <c r="JYX69" s="22"/>
      <c r="JYY69" s="22"/>
      <c r="JYZ69" s="22"/>
      <c r="JZA69" s="22"/>
      <c r="JZB69" s="22"/>
      <c r="JZC69" s="22"/>
      <c r="JZD69" s="22"/>
      <c r="JZE69" s="22"/>
      <c r="JZF69" s="22"/>
      <c r="JZG69" s="22"/>
      <c r="JZH69" s="22"/>
      <c r="JZI69" s="22"/>
      <c r="JZJ69" s="22"/>
      <c r="JZK69" s="22"/>
      <c r="JZL69" s="22"/>
      <c r="JZM69" s="22"/>
      <c r="JZN69" s="22"/>
      <c r="JZO69" s="22"/>
      <c r="JZP69" s="22"/>
      <c r="JZQ69" s="22"/>
      <c r="JZR69" s="22"/>
      <c r="JZS69" s="22"/>
      <c r="JZT69" s="22"/>
      <c r="JZU69" s="22"/>
      <c r="JZV69" s="22"/>
      <c r="JZW69" s="22"/>
      <c r="JZX69" s="22"/>
      <c r="JZY69" s="22"/>
      <c r="JZZ69" s="22"/>
      <c r="KAA69" s="22"/>
      <c r="KAB69" s="22"/>
      <c r="KAC69" s="22"/>
      <c r="KAD69" s="22"/>
      <c r="KAE69" s="22"/>
      <c r="KAF69" s="22"/>
      <c r="KAG69" s="22"/>
      <c r="KAH69" s="22"/>
      <c r="KAI69" s="22"/>
      <c r="KAJ69" s="22"/>
      <c r="KAK69" s="22"/>
      <c r="KAL69" s="22"/>
      <c r="KAM69" s="22"/>
      <c r="KAN69" s="22"/>
      <c r="KAO69" s="22"/>
      <c r="KAP69" s="22"/>
      <c r="KAQ69" s="22"/>
      <c r="KAR69" s="22"/>
      <c r="KAS69" s="22"/>
      <c r="KAT69" s="22"/>
      <c r="KAU69" s="22"/>
      <c r="KAV69" s="22"/>
      <c r="KAW69" s="22"/>
      <c r="KAX69" s="22"/>
      <c r="KAY69" s="22"/>
      <c r="KAZ69" s="22"/>
      <c r="KBA69" s="22"/>
      <c r="KBB69" s="22"/>
      <c r="KBC69" s="22"/>
      <c r="KBD69" s="22"/>
      <c r="KBE69" s="22"/>
      <c r="KBF69" s="22"/>
      <c r="KBG69" s="22"/>
      <c r="KBH69" s="22"/>
      <c r="KBI69" s="22"/>
      <c r="KBJ69" s="22"/>
      <c r="KBK69" s="22"/>
      <c r="KBL69" s="22"/>
      <c r="KBM69" s="22"/>
      <c r="KBN69" s="22"/>
      <c r="KBO69" s="22"/>
      <c r="KBP69" s="22"/>
      <c r="KBQ69" s="22"/>
      <c r="KBR69" s="22"/>
      <c r="KBS69" s="22"/>
      <c r="KBT69" s="22"/>
      <c r="KBU69" s="22"/>
      <c r="KBV69" s="22"/>
      <c r="KBW69" s="22"/>
      <c r="KBX69" s="22"/>
      <c r="KBY69" s="22"/>
      <c r="KBZ69" s="22"/>
      <c r="KCA69" s="22"/>
      <c r="KCB69" s="22"/>
      <c r="KCC69" s="22"/>
      <c r="KCD69" s="22"/>
      <c r="KCE69" s="22"/>
      <c r="KCF69" s="22"/>
      <c r="KCG69" s="22"/>
      <c r="KCH69" s="22"/>
      <c r="KCI69" s="22"/>
      <c r="KCJ69" s="22"/>
      <c r="KCK69" s="22"/>
      <c r="KCL69" s="22"/>
      <c r="KCM69" s="22"/>
      <c r="KCN69" s="22"/>
      <c r="KCO69" s="22"/>
      <c r="KCP69" s="22"/>
      <c r="KCQ69" s="22"/>
      <c r="KCR69" s="22"/>
      <c r="KCS69" s="22"/>
      <c r="KCT69" s="22"/>
      <c r="KCU69" s="22"/>
      <c r="KCV69" s="22"/>
      <c r="KCW69" s="22"/>
      <c r="KCX69" s="22"/>
      <c r="KCY69" s="22"/>
      <c r="KCZ69" s="22"/>
      <c r="KDA69" s="22"/>
      <c r="KDB69" s="22"/>
      <c r="KDC69" s="22"/>
      <c r="KDD69" s="22"/>
      <c r="KDE69" s="22"/>
      <c r="KDF69" s="22"/>
      <c r="KDG69" s="22"/>
      <c r="KDH69" s="22"/>
      <c r="KDI69" s="22"/>
      <c r="KDJ69" s="22"/>
      <c r="KDK69" s="22"/>
      <c r="KDL69" s="22"/>
      <c r="KDM69" s="22"/>
      <c r="KDN69" s="22"/>
      <c r="KDO69" s="22"/>
      <c r="KDP69" s="22"/>
      <c r="KDQ69" s="22"/>
      <c r="KDR69" s="22"/>
      <c r="KDS69" s="22"/>
      <c r="KDT69" s="22"/>
      <c r="KDU69" s="22"/>
      <c r="KDV69" s="22"/>
      <c r="KDW69" s="22"/>
      <c r="KDX69" s="22"/>
      <c r="KDY69" s="22"/>
      <c r="KDZ69" s="22"/>
      <c r="KEA69" s="22"/>
      <c r="KEB69" s="22"/>
      <c r="KEC69" s="22"/>
      <c r="KED69" s="22"/>
      <c r="KEE69" s="22"/>
      <c r="KEF69" s="22"/>
      <c r="KEG69" s="22"/>
      <c r="KEH69" s="22"/>
      <c r="KEI69" s="22"/>
      <c r="KEJ69" s="22"/>
      <c r="KEK69" s="22"/>
      <c r="KEL69" s="22"/>
      <c r="KEM69" s="22"/>
      <c r="KEN69" s="22"/>
      <c r="KEO69" s="22"/>
      <c r="KEP69" s="22"/>
      <c r="KEQ69" s="22"/>
      <c r="KER69" s="22"/>
      <c r="KES69" s="22"/>
      <c r="KET69" s="22"/>
      <c r="KEU69" s="22"/>
      <c r="KEV69" s="22"/>
      <c r="KEW69" s="22"/>
      <c r="KEX69" s="22"/>
      <c r="KEY69" s="22"/>
      <c r="KEZ69" s="22"/>
      <c r="KFA69" s="22"/>
      <c r="KFB69" s="22"/>
      <c r="KFC69" s="22"/>
      <c r="KFD69" s="22"/>
      <c r="KFE69" s="22"/>
      <c r="KFF69" s="22"/>
      <c r="KFG69" s="22"/>
      <c r="KFH69" s="22"/>
      <c r="KFI69" s="22"/>
      <c r="KFJ69" s="22"/>
      <c r="KFK69" s="22"/>
      <c r="KFL69" s="22"/>
      <c r="KFM69" s="22"/>
      <c r="KFN69" s="22"/>
      <c r="KFO69" s="22"/>
      <c r="KFP69" s="22"/>
      <c r="KFQ69" s="22"/>
      <c r="KFR69" s="22"/>
      <c r="KFS69" s="22"/>
      <c r="KFT69" s="22"/>
      <c r="KFU69" s="22"/>
      <c r="KFV69" s="22"/>
      <c r="KFW69" s="22"/>
      <c r="KFX69" s="22"/>
      <c r="KFY69" s="22"/>
      <c r="KFZ69" s="22"/>
      <c r="KGA69" s="22"/>
      <c r="KGB69" s="22"/>
      <c r="KGC69" s="22"/>
      <c r="KGD69" s="22"/>
      <c r="KGE69" s="22"/>
      <c r="KGF69" s="22"/>
      <c r="KGG69" s="22"/>
      <c r="KGH69" s="22"/>
      <c r="KGI69" s="22"/>
      <c r="KGJ69" s="22"/>
      <c r="KGK69" s="22"/>
      <c r="KGL69" s="22"/>
      <c r="KGM69" s="22"/>
      <c r="KGN69" s="22"/>
      <c r="KGO69" s="22"/>
      <c r="KGP69" s="22"/>
      <c r="KGQ69" s="22"/>
      <c r="KGR69" s="22"/>
      <c r="KGS69" s="22"/>
      <c r="KGT69" s="22"/>
      <c r="KGU69" s="22"/>
      <c r="KGV69" s="22"/>
      <c r="KGW69" s="22"/>
      <c r="KGX69" s="22"/>
      <c r="KGY69" s="22"/>
      <c r="KGZ69" s="22"/>
      <c r="KHA69" s="22"/>
      <c r="KHB69" s="22"/>
      <c r="KHC69" s="22"/>
      <c r="KHD69" s="22"/>
      <c r="KHE69" s="22"/>
      <c r="KHF69" s="22"/>
      <c r="KHG69" s="22"/>
      <c r="KHH69" s="22"/>
      <c r="KHI69" s="22"/>
      <c r="KHJ69" s="22"/>
      <c r="KHK69" s="22"/>
      <c r="KHL69" s="22"/>
      <c r="KHM69" s="22"/>
      <c r="KHN69" s="22"/>
      <c r="KHO69" s="22"/>
      <c r="KHP69" s="22"/>
      <c r="KHQ69" s="22"/>
      <c r="KHR69" s="22"/>
      <c r="KHS69" s="22"/>
      <c r="KHT69" s="22"/>
      <c r="KHU69" s="22"/>
      <c r="KHV69" s="22"/>
      <c r="KHW69" s="22"/>
      <c r="KHX69" s="22"/>
      <c r="KHY69" s="22"/>
      <c r="KHZ69" s="22"/>
      <c r="KIA69" s="22"/>
      <c r="KIB69" s="22"/>
      <c r="KIC69" s="22"/>
      <c r="KID69" s="22"/>
      <c r="KIE69" s="22"/>
      <c r="KIF69" s="22"/>
      <c r="KIG69" s="22"/>
      <c r="KIH69" s="22"/>
      <c r="KII69" s="22"/>
      <c r="KIJ69" s="22"/>
      <c r="KIK69" s="22"/>
      <c r="KIL69" s="22"/>
      <c r="KIM69" s="22"/>
      <c r="KIN69" s="22"/>
      <c r="KIO69" s="22"/>
      <c r="KIP69" s="22"/>
      <c r="KIQ69" s="22"/>
      <c r="KIR69" s="22"/>
      <c r="KIS69" s="22"/>
      <c r="KIT69" s="22"/>
      <c r="KIU69" s="22"/>
      <c r="KIV69" s="22"/>
      <c r="KIW69" s="22"/>
      <c r="KIX69" s="22"/>
      <c r="KIY69" s="22"/>
      <c r="KIZ69" s="22"/>
      <c r="KJA69" s="22"/>
      <c r="KJB69" s="22"/>
      <c r="KJC69" s="22"/>
      <c r="KJD69" s="22"/>
      <c r="KJE69" s="22"/>
      <c r="KJF69" s="22"/>
      <c r="KJG69" s="22"/>
      <c r="KJH69" s="22"/>
      <c r="KJI69" s="22"/>
      <c r="KJJ69" s="22"/>
      <c r="KJK69" s="22"/>
      <c r="KJL69" s="22"/>
      <c r="KJM69" s="22"/>
      <c r="KJN69" s="22"/>
      <c r="KJO69" s="22"/>
      <c r="KJP69" s="22"/>
      <c r="KJQ69" s="22"/>
      <c r="KJR69" s="22"/>
      <c r="KJS69" s="22"/>
      <c r="KJT69" s="22"/>
      <c r="KJU69" s="22"/>
      <c r="KJV69" s="22"/>
      <c r="KJW69" s="22"/>
      <c r="KJX69" s="22"/>
      <c r="KJY69" s="22"/>
      <c r="KJZ69" s="22"/>
      <c r="KKA69" s="22"/>
      <c r="KKB69" s="22"/>
      <c r="KKC69" s="22"/>
      <c r="KKD69" s="22"/>
      <c r="KKE69" s="22"/>
      <c r="KKF69" s="22"/>
      <c r="KKG69" s="22"/>
      <c r="KKH69" s="22"/>
      <c r="KKI69" s="22"/>
      <c r="KKJ69" s="22"/>
      <c r="KKK69" s="22"/>
      <c r="KKL69" s="22"/>
      <c r="KKM69" s="22"/>
      <c r="KKN69" s="22"/>
      <c r="KKO69" s="22"/>
      <c r="KKP69" s="22"/>
      <c r="KKQ69" s="22"/>
      <c r="KKR69" s="22"/>
      <c r="KKS69" s="22"/>
      <c r="KKT69" s="22"/>
      <c r="KKU69" s="22"/>
      <c r="KKV69" s="22"/>
      <c r="KKW69" s="22"/>
      <c r="KKX69" s="22"/>
      <c r="KKY69" s="22"/>
      <c r="KKZ69" s="22"/>
      <c r="KLA69" s="22"/>
      <c r="KLB69" s="22"/>
      <c r="KLC69" s="22"/>
      <c r="KLD69" s="22"/>
      <c r="KLE69" s="22"/>
      <c r="KLF69" s="22"/>
      <c r="KLG69" s="22"/>
      <c r="KLH69" s="22"/>
      <c r="KLI69" s="22"/>
      <c r="KLJ69" s="22"/>
      <c r="KLK69" s="22"/>
      <c r="KLL69" s="22"/>
      <c r="KLM69" s="22"/>
      <c r="KLN69" s="22"/>
      <c r="KLO69" s="22"/>
      <c r="KLP69" s="22"/>
      <c r="KLQ69" s="22"/>
      <c r="KLR69" s="22"/>
      <c r="KLS69" s="22"/>
      <c r="KLT69" s="22"/>
      <c r="KLU69" s="22"/>
      <c r="KLV69" s="22"/>
      <c r="KLW69" s="22"/>
      <c r="KLX69" s="22"/>
      <c r="KLY69" s="22"/>
      <c r="KLZ69" s="22"/>
      <c r="KMA69" s="22"/>
      <c r="KMB69" s="22"/>
      <c r="KMC69" s="22"/>
      <c r="KMD69" s="22"/>
      <c r="KME69" s="22"/>
      <c r="KMF69" s="22"/>
      <c r="KMG69" s="22"/>
      <c r="KMH69" s="22"/>
      <c r="KMI69" s="22"/>
      <c r="KMJ69" s="22"/>
      <c r="KMK69" s="22"/>
      <c r="KML69" s="22"/>
      <c r="KMM69" s="22"/>
      <c r="KMN69" s="22"/>
      <c r="KMO69" s="22"/>
      <c r="KMP69" s="22"/>
      <c r="KMQ69" s="22"/>
      <c r="KMR69" s="22"/>
      <c r="KMS69" s="22"/>
      <c r="KMT69" s="22"/>
      <c r="KMU69" s="22"/>
      <c r="KMV69" s="22"/>
      <c r="KMW69" s="22"/>
      <c r="KMX69" s="22"/>
      <c r="KMY69" s="22"/>
      <c r="KMZ69" s="22"/>
      <c r="KNA69" s="22"/>
      <c r="KNB69" s="22"/>
      <c r="KNC69" s="22"/>
      <c r="KND69" s="22"/>
      <c r="KNE69" s="22"/>
      <c r="KNF69" s="22"/>
      <c r="KNG69" s="22"/>
      <c r="KNH69" s="22"/>
      <c r="KNI69" s="22"/>
      <c r="KNJ69" s="22"/>
      <c r="KNK69" s="22"/>
      <c r="KNL69" s="22"/>
      <c r="KNM69" s="22"/>
      <c r="KNN69" s="22"/>
      <c r="KNO69" s="22"/>
      <c r="KNP69" s="22"/>
      <c r="KNQ69" s="22"/>
      <c r="KNR69" s="22"/>
      <c r="KNS69" s="22"/>
      <c r="KNT69" s="22"/>
      <c r="KNU69" s="22"/>
      <c r="KNV69" s="22"/>
      <c r="KNW69" s="22"/>
      <c r="KNX69" s="22"/>
      <c r="KNY69" s="22"/>
      <c r="KNZ69" s="22"/>
      <c r="KOA69" s="22"/>
      <c r="KOB69" s="22"/>
      <c r="KOC69" s="22"/>
      <c r="KOD69" s="22"/>
      <c r="KOE69" s="22"/>
      <c r="KOF69" s="22"/>
      <c r="KOG69" s="22"/>
      <c r="KOH69" s="22"/>
      <c r="KOI69" s="22"/>
      <c r="KOJ69" s="22"/>
      <c r="KOK69" s="22"/>
      <c r="KOL69" s="22"/>
      <c r="KOM69" s="22"/>
      <c r="KON69" s="22"/>
      <c r="KOO69" s="22"/>
      <c r="KOP69" s="22"/>
      <c r="KOQ69" s="22"/>
      <c r="KOR69" s="22"/>
      <c r="KOS69" s="22"/>
      <c r="KOT69" s="22"/>
      <c r="KOU69" s="22"/>
      <c r="KOV69" s="22"/>
      <c r="KOW69" s="22"/>
      <c r="KOX69" s="22"/>
      <c r="KOY69" s="22"/>
      <c r="KOZ69" s="22"/>
      <c r="KPA69" s="22"/>
      <c r="KPB69" s="22"/>
      <c r="KPC69" s="22"/>
      <c r="KPD69" s="22"/>
      <c r="KPE69" s="22"/>
      <c r="KPF69" s="22"/>
      <c r="KPG69" s="22"/>
      <c r="KPH69" s="22"/>
      <c r="KPI69" s="22"/>
      <c r="KPJ69" s="22"/>
      <c r="KPK69" s="22"/>
      <c r="KPL69" s="22"/>
      <c r="KPM69" s="22"/>
      <c r="KPN69" s="22"/>
      <c r="KPO69" s="22"/>
      <c r="KPP69" s="22"/>
      <c r="KPQ69" s="22"/>
      <c r="KPR69" s="22"/>
      <c r="KPS69" s="22"/>
      <c r="KPT69" s="22"/>
      <c r="KPU69" s="22"/>
      <c r="KPV69" s="22"/>
      <c r="KPW69" s="22"/>
      <c r="KPX69" s="22"/>
      <c r="KPY69" s="22"/>
      <c r="KPZ69" s="22"/>
      <c r="KQA69" s="22"/>
      <c r="KQB69" s="22"/>
      <c r="KQC69" s="22"/>
      <c r="KQD69" s="22"/>
      <c r="KQE69" s="22"/>
      <c r="KQF69" s="22"/>
      <c r="KQG69" s="22"/>
      <c r="KQH69" s="22"/>
      <c r="KQI69" s="22"/>
      <c r="KQJ69" s="22"/>
      <c r="KQK69" s="22"/>
      <c r="KQL69" s="22"/>
      <c r="KQM69" s="22"/>
      <c r="KQN69" s="22"/>
      <c r="KQO69" s="22"/>
      <c r="KQP69" s="22"/>
      <c r="KQQ69" s="22"/>
      <c r="KQR69" s="22"/>
      <c r="KQS69" s="22"/>
      <c r="KQT69" s="22"/>
      <c r="KQU69" s="22"/>
      <c r="KQV69" s="22"/>
      <c r="KQW69" s="22"/>
      <c r="KQX69" s="22"/>
      <c r="KQY69" s="22"/>
      <c r="KQZ69" s="22"/>
      <c r="KRA69" s="22"/>
      <c r="KRB69" s="22"/>
      <c r="KRC69" s="22"/>
      <c r="KRD69" s="22"/>
      <c r="KRE69" s="22"/>
      <c r="KRF69" s="22"/>
      <c r="KRG69" s="22"/>
      <c r="KRH69" s="22"/>
      <c r="KRI69" s="22"/>
      <c r="KRJ69" s="22"/>
      <c r="KRK69" s="22"/>
      <c r="KRL69" s="22"/>
      <c r="KRM69" s="22"/>
      <c r="KRN69" s="22"/>
      <c r="KRO69" s="22"/>
      <c r="KRP69" s="22"/>
      <c r="KRQ69" s="22"/>
      <c r="KRR69" s="22"/>
      <c r="KRS69" s="22"/>
      <c r="KRT69" s="22"/>
      <c r="KRU69" s="22"/>
      <c r="KRV69" s="22"/>
      <c r="KRW69" s="22"/>
      <c r="KRX69" s="22"/>
      <c r="KRY69" s="22"/>
      <c r="KRZ69" s="22"/>
      <c r="KSA69" s="22"/>
      <c r="KSB69" s="22"/>
      <c r="KSC69" s="22"/>
      <c r="KSD69" s="22"/>
      <c r="KSE69" s="22"/>
      <c r="KSF69" s="22"/>
      <c r="KSG69" s="22"/>
      <c r="KSH69" s="22"/>
      <c r="KSI69" s="22"/>
      <c r="KSJ69" s="22"/>
      <c r="KSK69" s="22"/>
      <c r="KSL69" s="22"/>
      <c r="KSM69" s="22"/>
      <c r="KSN69" s="22"/>
      <c r="KSO69" s="22"/>
      <c r="KSP69" s="22"/>
      <c r="KSQ69" s="22"/>
      <c r="KSR69" s="22"/>
      <c r="KSS69" s="22"/>
      <c r="KST69" s="22"/>
      <c r="KSU69" s="22"/>
      <c r="KSV69" s="22"/>
      <c r="KSW69" s="22"/>
      <c r="KSX69" s="22"/>
      <c r="KSY69" s="22"/>
      <c r="KSZ69" s="22"/>
      <c r="KTA69" s="22"/>
      <c r="KTB69" s="22"/>
      <c r="KTC69" s="22"/>
      <c r="KTD69" s="22"/>
      <c r="KTE69" s="22"/>
      <c r="KTF69" s="22"/>
      <c r="KTG69" s="22"/>
      <c r="KTH69" s="22"/>
      <c r="KTI69" s="22"/>
      <c r="KTJ69" s="22"/>
      <c r="KTK69" s="22"/>
      <c r="KTL69" s="22"/>
      <c r="KTM69" s="22"/>
      <c r="KTN69" s="22"/>
      <c r="KTO69" s="22"/>
      <c r="KTP69" s="22"/>
      <c r="KTQ69" s="22"/>
      <c r="KTR69" s="22"/>
      <c r="KTS69" s="22"/>
      <c r="KTT69" s="22"/>
      <c r="KTU69" s="22"/>
      <c r="KTV69" s="22"/>
      <c r="KTW69" s="22"/>
      <c r="KTX69" s="22"/>
      <c r="KTY69" s="22"/>
      <c r="KTZ69" s="22"/>
      <c r="KUA69" s="22"/>
      <c r="KUB69" s="22"/>
      <c r="KUC69" s="22"/>
      <c r="KUD69" s="22"/>
      <c r="KUE69" s="22"/>
      <c r="KUF69" s="22"/>
      <c r="KUG69" s="22"/>
      <c r="KUH69" s="22"/>
      <c r="KUI69" s="22"/>
      <c r="KUJ69" s="22"/>
      <c r="KUK69" s="22"/>
      <c r="KUL69" s="22"/>
      <c r="KUM69" s="22"/>
      <c r="KUN69" s="22"/>
      <c r="KUO69" s="22"/>
      <c r="KUP69" s="22"/>
      <c r="KUQ69" s="22"/>
      <c r="KUR69" s="22"/>
      <c r="KUS69" s="22"/>
      <c r="KUT69" s="22"/>
      <c r="KUU69" s="22"/>
      <c r="KUV69" s="22"/>
      <c r="KUW69" s="22"/>
      <c r="KUX69" s="22"/>
      <c r="KUY69" s="22"/>
      <c r="KUZ69" s="22"/>
      <c r="KVA69" s="22"/>
      <c r="KVB69" s="22"/>
      <c r="KVC69" s="22"/>
      <c r="KVD69" s="22"/>
      <c r="KVE69" s="22"/>
      <c r="KVF69" s="22"/>
      <c r="KVG69" s="22"/>
      <c r="KVH69" s="22"/>
      <c r="KVI69" s="22"/>
      <c r="KVJ69" s="22"/>
      <c r="KVK69" s="22"/>
      <c r="KVL69" s="22"/>
      <c r="KVM69" s="22"/>
      <c r="KVN69" s="22"/>
      <c r="KVO69" s="22"/>
      <c r="KVP69" s="22"/>
      <c r="KVQ69" s="22"/>
      <c r="KVR69" s="22"/>
      <c r="KVS69" s="22"/>
      <c r="KVT69" s="22"/>
      <c r="KVU69" s="22"/>
      <c r="KVV69" s="22"/>
      <c r="KVW69" s="22"/>
      <c r="KVX69" s="22"/>
      <c r="KVY69" s="22"/>
      <c r="KVZ69" s="22"/>
      <c r="KWA69" s="22"/>
      <c r="KWB69" s="22"/>
      <c r="KWC69" s="22"/>
      <c r="KWD69" s="22"/>
      <c r="KWE69" s="22"/>
      <c r="KWF69" s="22"/>
      <c r="KWG69" s="22"/>
      <c r="KWH69" s="22"/>
      <c r="KWI69" s="22"/>
      <c r="KWJ69" s="22"/>
      <c r="KWK69" s="22"/>
      <c r="KWL69" s="22"/>
      <c r="KWM69" s="22"/>
      <c r="KWN69" s="22"/>
      <c r="KWO69" s="22"/>
      <c r="KWP69" s="22"/>
      <c r="KWQ69" s="22"/>
      <c r="KWR69" s="22"/>
      <c r="KWS69" s="22"/>
      <c r="KWT69" s="22"/>
      <c r="KWU69" s="22"/>
      <c r="KWV69" s="22"/>
      <c r="KWW69" s="22"/>
      <c r="KWX69" s="22"/>
      <c r="KWY69" s="22"/>
      <c r="KWZ69" s="22"/>
      <c r="KXA69" s="22"/>
      <c r="KXB69" s="22"/>
      <c r="KXC69" s="22"/>
      <c r="KXD69" s="22"/>
      <c r="KXE69" s="22"/>
      <c r="KXF69" s="22"/>
      <c r="KXG69" s="22"/>
      <c r="KXH69" s="22"/>
      <c r="KXI69" s="22"/>
      <c r="KXJ69" s="22"/>
      <c r="KXK69" s="22"/>
      <c r="KXL69" s="22"/>
      <c r="KXM69" s="22"/>
      <c r="KXN69" s="22"/>
      <c r="KXO69" s="22"/>
      <c r="KXP69" s="22"/>
      <c r="KXQ69" s="22"/>
      <c r="KXR69" s="22"/>
      <c r="KXS69" s="22"/>
      <c r="KXT69" s="22"/>
      <c r="KXU69" s="22"/>
      <c r="KXV69" s="22"/>
      <c r="KXW69" s="22"/>
      <c r="KXX69" s="22"/>
      <c r="KXY69" s="22"/>
      <c r="KXZ69" s="22"/>
      <c r="KYA69" s="22"/>
      <c r="KYB69" s="22"/>
      <c r="KYC69" s="22"/>
      <c r="KYD69" s="22"/>
      <c r="KYE69" s="22"/>
      <c r="KYF69" s="22"/>
      <c r="KYG69" s="22"/>
      <c r="KYH69" s="22"/>
      <c r="KYI69" s="22"/>
      <c r="KYJ69" s="22"/>
      <c r="KYK69" s="22"/>
      <c r="KYL69" s="22"/>
      <c r="KYM69" s="22"/>
      <c r="KYN69" s="22"/>
      <c r="KYO69" s="22"/>
      <c r="KYP69" s="22"/>
      <c r="KYQ69" s="22"/>
      <c r="KYR69" s="22"/>
      <c r="KYS69" s="22"/>
      <c r="KYT69" s="22"/>
      <c r="KYU69" s="22"/>
      <c r="KYV69" s="22"/>
      <c r="KYW69" s="22"/>
      <c r="KYX69" s="22"/>
      <c r="KYY69" s="22"/>
      <c r="KYZ69" s="22"/>
      <c r="KZA69" s="22"/>
      <c r="KZB69" s="22"/>
      <c r="KZC69" s="22"/>
      <c r="KZD69" s="22"/>
      <c r="KZE69" s="22"/>
      <c r="KZF69" s="22"/>
      <c r="KZG69" s="22"/>
      <c r="KZH69" s="22"/>
      <c r="KZI69" s="22"/>
      <c r="KZJ69" s="22"/>
      <c r="KZK69" s="22"/>
      <c r="KZL69" s="22"/>
      <c r="KZM69" s="22"/>
      <c r="KZN69" s="22"/>
      <c r="KZO69" s="22"/>
      <c r="KZP69" s="22"/>
      <c r="KZQ69" s="22"/>
      <c r="KZR69" s="22"/>
      <c r="KZS69" s="22"/>
      <c r="KZT69" s="22"/>
      <c r="KZU69" s="22"/>
      <c r="KZV69" s="22"/>
      <c r="KZW69" s="22"/>
      <c r="KZX69" s="22"/>
      <c r="KZY69" s="22"/>
      <c r="KZZ69" s="22"/>
      <c r="LAA69" s="22"/>
      <c r="LAB69" s="22"/>
      <c r="LAC69" s="22"/>
      <c r="LAD69" s="22"/>
      <c r="LAE69" s="22"/>
      <c r="LAF69" s="22"/>
      <c r="LAG69" s="22"/>
      <c r="LAH69" s="22"/>
      <c r="LAI69" s="22"/>
      <c r="LAJ69" s="22"/>
      <c r="LAK69" s="22"/>
      <c r="LAL69" s="22"/>
      <c r="LAM69" s="22"/>
      <c r="LAN69" s="22"/>
      <c r="LAO69" s="22"/>
      <c r="LAP69" s="22"/>
      <c r="LAQ69" s="22"/>
      <c r="LAR69" s="22"/>
      <c r="LAS69" s="22"/>
      <c r="LAT69" s="22"/>
      <c r="LAU69" s="22"/>
      <c r="LAV69" s="22"/>
      <c r="LAW69" s="22"/>
      <c r="LAX69" s="22"/>
      <c r="LAY69" s="22"/>
      <c r="LAZ69" s="22"/>
      <c r="LBA69" s="22"/>
      <c r="LBB69" s="22"/>
      <c r="LBC69" s="22"/>
      <c r="LBD69" s="22"/>
      <c r="LBE69" s="22"/>
      <c r="LBF69" s="22"/>
      <c r="LBG69" s="22"/>
      <c r="LBH69" s="22"/>
      <c r="LBI69" s="22"/>
      <c r="LBJ69" s="22"/>
      <c r="LBK69" s="22"/>
      <c r="LBL69" s="22"/>
      <c r="LBM69" s="22"/>
      <c r="LBN69" s="22"/>
      <c r="LBO69" s="22"/>
      <c r="LBP69" s="22"/>
      <c r="LBQ69" s="22"/>
      <c r="LBR69" s="22"/>
      <c r="LBS69" s="22"/>
      <c r="LBT69" s="22"/>
      <c r="LBU69" s="22"/>
      <c r="LBV69" s="22"/>
      <c r="LBW69" s="22"/>
      <c r="LBX69" s="22"/>
      <c r="LBY69" s="22"/>
      <c r="LBZ69" s="22"/>
      <c r="LCA69" s="22"/>
      <c r="LCB69" s="22"/>
      <c r="LCC69" s="22"/>
      <c r="LCD69" s="22"/>
      <c r="LCE69" s="22"/>
      <c r="LCF69" s="22"/>
      <c r="LCG69" s="22"/>
      <c r="LCH69" s="22"/>
      <c r="LCI69" s="22"/>
      <c r="LCJ69" s="22"/>
      <c r="LCK69" s="22"/>
      <c r="LCL69" s="22"/>
      <c r="LCM69" s="22"/>
      <c r="LCN69" s="22"/>
      <c r="LCO69" s="22"/>
      <c r="LCP69" s="22"/>
      <c r="LCQ69" s="22"/>
      <c r="LCR69" s="22"/>
      <c r="LCS69" s="22"/>
      <c r="LCT69" s="22"/>
      <c r="LCU69" s="22"/>
      <c r="LCV69" s="22"/>
      <c r="LCW69" s="22"/>
      <c r="LCX69" s="22"/>
      <c r="LCY69" s="22"/>
      <c r="LCZ69" s="22"/>
      <c r="LDA69" s="22"/>
      <c r="LDB69" s="22"/>
      <c r="LDC69" s="22"/>
      <c r="LDD69" s="22"/>
      <c r="LDE69" s="22"/>
      <c r="LDF69" s="22"/>
      <c r="LDG69" s="22"/>
      <c r="LDH69" s="22"/>
      <c r="LDI69" s="22"/>
      <c r="LDJ69" s="22"/>
      <c r="LDK69" s="22"/>
      <c r="LDL69" s="22"/>
      <c r="LDM69" s="22"/>
      <c r="LDN69" s="22"/>
      <c r="LDO69" s="22"/>
      <c r="LDP69" s="22"/>
      <c r="LDQ69" s="22"/>
      <c r="LDR69" s="22"/>
      <c r="LDS69" s="22"/>
      <c r="LDT69" s="22"/>
      <c r="LDU69" s="22"/>
      <c r="LDV69" s="22"/>
      <c r="LDW69" s="22"/>
      <c r="LDX69" s="22"/>
      <c r="LDY69" s="22"/>
      <c r="LDZ69" s="22"/>
      <c r="LEA69" s="22"/>
      <c r="LEB69" s="22"/>
      <c r="LEC69" s="22"/>
      <c r="LED69" s="22"/>
      <c r="LEE69" s="22"/>
      <c r="LEF69" s="22"/>
      <c r="LEG69" s="22"/>
      <c r="LEH69" s="22"/>
      <c r="LEI69" s="22"/>
      <c r="LEJ69" s="22"/>
      <c r="LEK69" s="22"/>
      <c r="LEL69" s="22"/>
      <c r="LEM69" s="22"/>
      <c r="LEN69" s="22"/>
      <c r="LEO69" s="22"/>
      <c r="LEP69" s="22"/>
      <c r="LEQ69" s="22"/>
      <c r="LER69" s="22"/>
      <c r="LES69" s="22"/>
      <c r="LET69" s="22"/>
      <c r="LEU69" s="22"/>
      <c r="LEV69" s="22"/>
      <c r="LEW69" s="22"/>
      <c r="LEX69" s="22"/>
      <c r="LEY69" s="22"/>
      <c r="LEZ69" s="22"/>
      <c r="LFA69" s="22"/>
      <c r="LFB69" s="22"/>
      <c r="LFC69" s="22"/>
      <c r="LFD69" s="22"/>
      <c r="LFE69" s="22"/>
      <c r="LFF69" s="22"/>
      <c r="LFG69" s="22"/>
      <c r="LFH69" s="22"/>
      <c r="LFI69" s="22"/>
      <c r="LFJ69" s="22"/>
      <c r="LFK69" s="22"/>
      <c r="LFL69" s="22"/>
      <c r="LFM69" s="22"/>
      <c r="LFN69" s="22"/>
      <c r="LFO69" s="22"/>
      <c r="LFP69" s="22"/>
      <c r="LFQ69" s="22"/>
      <c r="LFR69" s="22"/>
      <c r="LFS69" s="22"/>
      <c r="LFT69" s="22"/>
      <c r="LFU69" s="22"/>
      <c r="LFV69" s="22"/>
      <c r="LFW69" s="22"/>
      <c r="LFX69" s="22"/>
      <c r="LFY69" s="22"/>
      <c r="LFZ69" s="22"/>
      <c r="LGA69" s="22"/>
      <c r="LGB69" s="22"/>
      <c r="LGC69" s="22"/>
      <c r="LGD69" s="22"/>
      <c r="LGE69" s="22"/>
      <c r="LGF69" s="22"/>
      <c r="LGG69" s="22"/>
      <c r="LGH69" s="22"/>
      <c r="LGI69" s="22"/>
      <c r="LGJ69" s="22"/>
      <c r="LGK69" s="22"/>
      <c r="LGL69" s="22"/>
      <c r="LGM69" s="22"/>
      <c r="LGN69" s="22"/>
      <c r="LGO69" s="22"/>
      <c r="LGP69" s="22"/>
      <c r="LGQ69" s="22"/>
      <c r="LGR69" s="22"/>
      <c r="LGS69" s="22"/>
      <c r="LGT69" s="22"/>
      <c r="LGU69" s="22"/>
      <c r="LGV69" s="22"/>
      <c r="LGW69" s="22"/>
      <c r="LGX69" s="22"/>
      <c r="LGY69" s="22"/>
      <c r="LGZ69" s="22"/>
      <c r="LHA69" s="22"/>
      <c r="LHB69" s="22"/>
      <c r="LHC69" s="22"/>
      <c r="LHD69" s="22"/>
      <c r="LHE69" s="22"/>
      <c r="LHF69" s="22"/>
      <c r="LHG69" s="22"/>
      <c r="LHH69" s="22"/>
      <c r="LHI69" s="22"/>
      <c r="LHJ69" s="22"/>
      <c r="LHK69" s="22"/>
      <c r="LHL69" s="22"/>
      <c r="LHM69" s="22"/>
      <c r="LHN69" s="22"/>
      <c r="LHO69" s="22"/>
      <c r="LHP69" s="22"/>
      <c r="LHQ69" s="22"/>
      <c r="LHR69" s="22"/>
      <c r="LHS69" s="22"/>
      <c r="LHT69" s="22"/>
      <c r="LHU69" s="22"/>
      <c r="LHV69" s="22"/>
      <c r="LHW69" s="22"/>
      <c r="LHX69" s="22"/>
      <c r="LHY69" s="22"/>
      <c r="LHZ69" s="22"/>
      <c r="LIA69" s="22"/>
      <c r="LIB69" s="22"/>
      <c r="LIC69" s="22"/>
      <c r="LID69" s="22"/>
      <c r="LIE69" s="22"/>
      <c r="LIF69" s="22"/>
      <c r="LIG69" s="22"/>
      <c r="LIH69" s="22"/>
      <c r="LII69" s="22"/>
      <c r="LIJ69" s="22"/>
      <c r="LIK69" s="22"/>
      <c r="LIL69" s="22"/>
      <c r="LIM69" s="22"/>
      <c r="LIN69" s="22"/>
      <c r="LIO69" s="22"/>
      <c r="LIP69" s="22"/>
      <c r="LIQ69" s="22"/>
      <c r="LIR69" s="22"/>
      <c r="LIS69" s="22"/>
      <c r="LIT69" s="22"/>
      <c r="LIU69" s="22"/>
      <c r="LIV69" s="22"/>
      <c r="LIW69" s="22"/>
      <c r="LIX69" s="22"/>
      <c r="LIY69" s="22"/>
      <c r="LIZ69" s="22"/>
      <c r="LJA69" s="22"/>
      <c r="LJB69" s="22"/>
      <c r="LJC69" s="22"/>
      <c r="LJD69" s="22"/>
      <c r="LJE69" s="22"/>
      <c r="LJF69" s="22"/>
      <c r="LJG69" s="22"/>
      <c r="LJH69" s="22"/>
      <c r="LJI69" s="22"/>
      <c r="LJJ69" s="22"/>
      <c r="LJK69" s="22"/>
      <c r="LJL69" s="22"/>
      <c r="LJM69" s="22"/>
      <c r="LJN69" s="22"/>
      <c r="LJO69" s="22"/>
      <c r="LJP69" s="22"/>
      <c r="LJQ69" s="22"/>
      <c r="LJR69" s="22"/>
      <c r="LJS69" s="22"/>
      <c r="LJT69" s="22"/>
      <c r="LJU69" s="22"/>
      <c r="LJV69" s="22"/>
      <c r="LJW69" s="22"/>
      <c r="LJX69" s="22"/>
      <c r="LJY69" s="22"/>
      <c r="LJZ69" s="22"/>
      <c r="LKA69" s="22"/>
      <c r="LKB69" s="22"/>
      <c r="LKC69" s="22"/>
      <c r="LKD69" s="22"/>
      <c r="LKE69" s="22"/>
      <c r="LKF69" s="22"/>
      <c r="LKG69" s="22"/>
      <c r="LKH69" s="22"/>
      <c r="LKI69" s="22"/>
      <c r="LKJ69" s="22"/>
      <c r="LKK69" s="22"/>
      <c r="LKL69" s="22"/>
      <c r="LKM69" s="22"/>
      <c r="LKN69" s="22"/>
      <c r="LKO69" s="22"/>
      <c r="LKP69" s="22"/>
      <c r="LKQ69" s="22"/>
      <c r="LKR69" s="22"/>
      <c r="LKS69" s="22"/>
      <c r="LKT69" s="22"/>
      <c r="LKU69" s="22"/>
      <c r="LKV69" s="22"/>
      <c r="LKW69" s="22"/>
      <c r="LKX69" s="22"/>
      <c r="LKY69" s="22"/>
      <c r="LKZ69" s="22"/>
      <c r="LLA69" s="22"/>
      <c r="LLB69" s="22"/>
      <c r="LLC69" s="22"/>
      <c r="LLD69" s="22"/>
      <c r="LLE69" s="22"/>
      <c r="LLF69" s="22"/>
      <c r="LLG69" s="22"/>
      <c r="LLH69" s="22"/>
      <c r="LLI69" s="22"/>
      <c r="LLJ69" s="22"/>
      <c r="LLK69" s="22"/>
      <c r="LLL69" s="22"/>
      <c r="LLM69" s="22"/>
      <c r="LLN69" s="22"/>
      <c r="LLO69" s="22"/>
      <c r="LLP69" s="22"/>
      <c r="LLQ69" s="22"/>
      <c r="LLR69" s="22"/>
      <c r="LLS69" s="22"/>
      <c r="LLT69" s="22"/>
      <c r="LLU69" s="22"/>
      <c r="LLV69" s="22"/>
      <c r="LLW69" s="22"/>
      <c r="LLX69" s="22"/>
      <c r="LLY69" s="22"/>
      <c r="LLZ69" s="22"/>
      <c r="LMA69" s="22"/>
      <c r="LMB69" s="22"/>
      <c r="LMC69" s="22"/>
      <c r="LMD69" s="22"/>
      <c r="LME69" s="22"/>
      <c r="LMF69" s="22"/>
      <c r="LMG69" s="22"/>
      <c r="LMH69" s="22"/>
      <c r="LMI69" s="22"/>
      <c r="LMJ69" s="22"/>
      <c r="LMK69" s="22"/>
      <c r="LML69" s="22"/>
      <c r="LMM69" s="22"/>
      <c r="LMN69" s="22"/>
      <c r="LMO69" s="22"/>
      <c r="LMP69" s="22"/>
      <c r="LMQ69" s="22"/>
      <c r="LMR69" s="22"/>
      <c r="LMS69" s="22"/>
      <c r="LMT69" s="22"/>
      <c r="LMU69" s="22"/>
      <c r="LMV69" s="22"/>
      <c r="LMW69" s="22"/>
      <c r="LMX69" s="22"/>
      <c r="LMY69" s="22"/>
      <c r="LMZ69" s="22"/>
      <c r="LNA69" s="22"/>
      <c r="LNB69" s="22"/>
      <c r="LNC69" s="22"/>
      <c r="LND69" s="22"/>
      <c r="LNE69" s="22"/>
      <c r="LNF69" s="22"/>
      <c r="LNG69" s="22"/>
      <c r="LNH69" s="22"/>
      <c r="LNI69" s="22"/>
      <c r="LNJ69" s="22"/>
      <c r="LNK69" s="22"/>
      <c r="LNL69" s="22"/>
      <c r="LNM69" s="22"/>
      <c r="LNN69" s="22"/>
      <c r="LNO69" s="22"/>
      <c r="LNP69" s="22"/>
      <c r="LNQ69" s="22"/>
      <c r="LNR69" s="22"/>
      <c r="LNS69" s="22"/>
      <c r="LNT69" s="22"/>
      <c r="LNU69" s="22"/>
      <c r="LNV69" s="22"/>
      <c r="LNW69" s="22"/>
      <c r="LNX69" s="22"/>
      <c r="LNY69" s="22"/>
      <c r="LNZ69" s="22"/>
      <c r="LOA69" s="22"/>
      <c r="LOB69" s="22"/>
      <c r="LOC69" s="22"/>
      <c r="LOD69" s="22"/>
      <c r="LOE69" s="22"/>
      <c r="LOF69" s="22"/>
      <c r="LOG69" s="22"/>
      <c r="LOH69" s="22"/>
      <c r="LOI69" s="22"/>
      <c r="LOJ69" s="22"/>
      <c r="LOK69" s="22"/>
      <c r="LOL69" s="22"/>
      <c r="LOM69" s="22"/>
      <c r="LON69" s="22"/>
      <c r="LOO69" s="22"/>
      <c r="LOP69" s="22"/>
      <c r="LOQ69" s="22"/>
      <c r="LOR69" s="22"/>
      <c r="LOS69" s="22"/>
      <c r="LOT69" s="22"/>
      <c r="LOU69" s="22"/>
      <c r="LOV69" s="22"/>
      <c r="LOW69" s="22"/>
      <c r="LOX69" s="22"/>
      <c r="LOY69" s="22"/>
      <c r="LOZ69" s="22"/>
      <c r="LPA69" s="22"/>
      <c r="LPB69" s="22"/>
      <c r="LPC69" s="22"/>
      <c r="LPD69" s="22"/>
      <c r="LPE69" s="22"/>
      <c r="LPF69" s="22"/>
      <c r="LPG69" s="22"/>
      <c r="LPH69" s="22"/>
      <c r="LPI69" s="22"/>
      <c r="LPJ69" s="22"/>
      <c r="LPK69" s="22"/>
      <c r="LPL69" s="22"/>
      <c r="LPM69" s="22"/>
      <c r="LPN69" s="22"/>
      <c r="LPO69" s="22"/>
      <c r="LPP69" s="22"/>
      <c r="LPQ69" s="22"/>
      <c r="LPR69" s="22"/>
      <c r="LPS69" s="22"/>
      <c r="LPT69" s="22"/>
      <c r="LPU69" s="22"/>
      <c r="LPV69" s="22"/>
      <c r="LPW69" s="22"/>
      <c r="LPX69" s="22"/>
      <c r="LPY69" s="22"/>
      <c r="LPZ69" s="22"/>
      <c r="LQA69" s="22"/>
      <c r="LQB69" s="22"/>
      <c r="LQC69" s="22"/>
      <c r="LQD69" s="22"/>
      <c r="LQE69" s="22"/>
      <c r="LQF69" s="22"/>
      <c r="LQG69" s="22"/>
      <c r="LQH69" s="22"/>
      <c r="LQI69" s="22"/>
      <c r="LQJ69" s="22"/>
      <c r="LQK69" s="22"/>
      <c r="LQL69" s="22"/>
      <c r="LQM69" s="22"/>
      <c r="LQN69" s="22"/>
      <c r="LQO69" s="22"/>
      <c r="LQP69" s="22"/>
      <c r="LQQ69" s="22"/>
      <c r="LQR69" s="22"/>
      <c r="LQS69" s="22"/>
      <c r="LQT69" s="22"/>
      <c r="LQU69" s="22"/>
      <c r="LQV69" s="22"/>
      <c r="LQW69" s="22"/>
      <c r="LQX69" s="22"/>
      <c r="LQY69" s="22"/>
      <c r="LQZ69" s="22"/>
      <c r="LRA69" s="22"/>
      <c r="LRB69" s="22"/>
      <c r="LRC69" s="22"/>
      <c r="LRD69" s="22"/>
      <c r="LRE69" s="22"/>
      <c r="LRF69" s="22"/>
      <c r="LRG69" s="22"/>
      <c r="LRH69" s="22"/>
      <c r="LRI69" s="22"/>
      <c r="LRJ69" s="22"/>
      <c r="LRK69" s="22"/>
      <c r="LRL69" s="22"/>
      <c r="LRM69" s="22"/>
      <c r="LRN69" s="22"/>
      <c r="LRO69" s="22"/>
      <c r="LRP69" s="22"/>
      <c r="LRQ69" s="22"/>
      <c r="LRR69" s="22"/>
      <c r="LRS69" s="22"/>
      <c r="LRT69" s="22"/>
      <c r="LRU69" s="22"/>
      <c r="LRV69" s="22"/>
      <c r="LRW69" s="22"/>
      <c r="LRX69" s="22"/>
      <c r="LRY69" s="22"/>
      <c r="LRZ69" s="22"/>
      <c r="LSA69" s="22"/>
      <c r="LSB69" s="22"/>
      <c r="LSC69" s="22"/>
      <c r="LSD69" s="22"/>
      <c r="LSE69" s="22"/>
      <c r="LSF69" s="22"/>
      <c r="LSG69" s="22"/>
      <c r="LSH69" s="22"/>
      <c r="LSI69" s="22"/>
      <c r="LSJ69" s="22"/>
      <c r="LSK69" s="22"/>
      <c r="LSL69" s="22"/>
      <c r="LSM69" s="22"/>
      <c r="LSN69" s="22"/>
      <c r="LSO69" s="22"/>
      <c r="LSP69" s="22"/>
      <c r="LSQ69" s="22"/>
      <c r="LSR69" s="22"/>
      <c r="LSS69" s="22"/>
      <c r="LST69" s="22"/>
      <c r="LSU69" s="22"/>
      <c r="LSV69" s="22"/>
      <c r="LSW69" s="22"/>
      <c r="LSX69" s="22"/>
      <c r="LSY69" s="22"/>
      <c r="LSZ69" s="22"/>
      <c r="LTA69" s="22"/>
      <c r="LTB69" s="22"/>
      <c r="LTC69" s="22"/>
      <c r="LTD69" s="22"/>
      <c r="LTE69" s="22"/>
      <c r="LTF69" s="22"/>
      <c r="LTG69" s="22"/>
      <c r="LTH69" s="22"/>
      <c r="LTI69" s="22"/>
      <c r="LTJ69" s="22"/>
      <c r="LTK69" s="22"/>
      <c r="LTL69" s="22"/>
      <c r="LTM69" s="22"/>
      <c r="LTN69" s="22"/>
      <c r="LTO69" s="22"/>
      <c r="LTP69" s="22"/>
      <c r="LTQ69" s="22"/>
      <c r="LTR69" s="22"/>
      <c r="LTS69" s="22"/>
      <c r="LTT69" s="22"/>
      <c r="LTU69" s="22"/>
      <c r="LTV69" s="22"/>
      <c r="LTW69" s="22"/>
      <c r="LTX69" s="22"/>
      <c r="LTY69" s="22"/>
      <c r="LTZ69" s="22"/>
      <c r="LUA69" s="22"/>
      <c r="LUB69" s="22"/>
      <c r="LUC69" s="22"/>
      <c r="LUD69" s="22"/>
      <c r="LUE69" s="22"/>
      <c r="LUF69" s="22"/>
      <c r="LUG69" s="22"/>
      <c r="LUH69" s="22"/>
      <c r="LUI69" s="22"/>
      <c r="LUJ69" s="22"/>
      <c r="LUK69" s="22"/>
      <c r="LUL69" s="22"/>
      <c r="LUM69" s="22"/>
      <c r="LUN69" s="22"/>
      <c r="LUO69" s="22"/>
      <c r="LUP69" s="22"/>
      <c r="LUQ69" s="22"/>
      <c r="LUR69" s="22"/>
      <c r="LUS69" s="22"/>
      <c r="LUT69" s="22"/>
      <c r="LUU69" s="22"/>
      <c r="LUV69" s="22"/>
      <c r="LUW69" s="22"/>
      <c r="LUX69" s="22"/>
      <c r="LUY69" s="22"/>
      <c r="LUZ69" s="22"/>
      <c r="LVA69" s="22"/>
      <c r="LVB69" s="22"/>
      <c r="LVC69" s="22"/>
      <c r="LVD69" s="22"/>
      <c r="LVE69" s="22"/>
      <c r="LVF69" s="22"/>
      <c r="LVG69" s="22"/>
      <c r="LVH69" s="22"/>
      <c r="LVI69" s="22"/>
      <c r="LVJ69" s="22"/>
      <c r="LVK69" s="22"/>
      <c r="LVL69" s="22"/>
      <c r="LVM69" s="22"/>
      <c r="LVN69" s="22"/>
      <c r="LVO69" s="22"/>
      <c r="LVP69" s="22"/>
      <c r="LVQ69" s="22"/>
      <c r="LVR69" s="22"/>
      <c r="LVS69" s="22"/>
      <c r="LVT69" s="22"/>
      <c r="LVU69" s="22"/>
      <c r="LVV69" s="22"/>
      <c r="LVW69" s="22"/>
      <c r="LVX69" s="22"/>
      <c r="LVY69" s="22"/>
      <c r="LVZ69" s="22"/>
      <c r="LWA69" s="22"/>
      <c r="LWB69" s="22"/>
      <c r="LWC69" s="22"/>
      <c r="LWD69" s="22"/>
      <c r="LWE69" s="22"/>
      <c r="LWF69" s="22"/>
      <c r="LWG69" s="22"/>
      <c r="LWH69" s="22"/>
      <c r="LWI69" s="22"/>
      <c r="LWJ69" s="22"/>
      <c r="LWK69" s="22"/>
      <c r="LWL69" s="22"/>
      <c r="LWM69" s="22"/>
      <c r="LWN69" s="22"/>
      <c r="LWO69" s="22"/>
      <c r="LWP69" s="22"/>
      <c r="LWQ69" s="22"/>
      <c r="LWR69" s="22"/>
      <c r="LWS69" s="22"/>
      <c r="LWT69" s="22"/>
      <c r="LWU69" s="22"/>
      <c r="LWV69" s="22"/>
      <c r="LWW69" s="22"/>
      <c r="LWX69" s="22"/>
      <c r="LWY69" s="22"/>
      <c r="LWZ69" s="22"/>
      <c r="LXA69" s="22"/>
      <c r="LXB69" s="22"/>
      <c r="LXC69" s="22"/>
      <c r="LXD69" s="22"/>
      <c r="LXE69" s="22"/>
      <c r="LXF69" s="22"/>
      <c r="LXG69" s="22"/>
      <c r="LXH69" s="22"/>
      <c r="LXI69" s="22"/>
      <c r="LXJ69" s="22"/>
      <c r="LXK69" s="22"/>
      <c r="LXL69" s="22"/>
      <c r="LXM69" s="22"/>
      <c r="LXN69" s="22"/>
      <c r="LXO69" s="22"/>
      <c r="LXP69" s="22"/>
      <c r="LXQ69" s="22"/>
      <c r="LXR69" s="22"/>
      <c r="LXS69" s="22"/>
      <c r="LXT69" s="22"/>
      <c r="LXU69" s="22"/>
      <c r="LXV69" s="22"/>
      <c r="LXW69" s="22"/>
      <c r="LXX69" s="22"/>
      <c r="LXY69" s="22"/>
      <c r="LXZ69" s="22"/>
      <c r="LYA69" s="22"/>
      <c r="LYB69" s="22"/>
      <c r="LYC69" s="22"/>
      <c r="LYD69" s="22"/>
      <c r="LYE69" s="22"/>
      <c r="LYF69" s="22"/>
      <c r="LYG69" s="22"/>
      <c r="LYH69" s="22"/>
      <c r="LYI69" s="22"/>
      <c r="LYJ69" s="22"/>
      <c r="LYK69" s="22"/>
      <c r="LYL69" s="22"/>
      <c r="LYM69" s="22"/>
      <c r="LYN69" s="22"/>
      <c r="LYO69" s="22"/>
      <c r="LYP69" s="22"/>
      <c r="LYQ69" s="22"/>
      <c r="LYR69" s="22"/>
      <c r="LYS69" s="22"/>
      <c r="LYT69" s="22"/>
      <c r="LYU69" s="22"/>
      <c r="LYV69" s="22"/>
      <c r="LYW69" s="22"/>
      <c r="LYX69" s="22"/>
      <c r="LYY69" s="22"/>
      <c r="LYZ69" s="22"/>
      <c r="LZA69" s="22"/>
      <c r="LZB69" s="22"/>
      <c r="LZC69" s="22"/>
      <c r="LZD69" s="22"/>
      <c r="LZE69" s="22"/>
      <c r="LZF69" s="22"/>
      <c r="LZG69" s="22"/>
      <c r="LZH69" s="22"/>
      <c r="LZI69" s="22"/>
      <c r="LZJ69" s="22"/>
      <c r="LZK69" s="22"/>
      <c r="LZL69" s="22"/>
      <c r="LZM69" s="22"/>
      <c r="LZN69" s="22"/>
      <c r="LZO69" s="22"/>
      <c r="LZP69" s="22"/>
      <c r="LZQ69" s="22"/>
      <c r="LZR69" s="22"/>
      <c r="LZS69" s="22"/>
      <c r="LZT69" s="22"/>
      <c r="LZU69" s="22"/>
      <c r="LZV69" s="22"/>
      <c r="LZW69" s="22"/>
      <c r="LZX69" s="22"/>
      <c r="LZY69" s="22"/>
      <c r="LZZ69" s="22"/>
      <c r="MAA69" s="22"/>
      <c r="MAB69" s="22"/>
      <c r="MAC69" s="22"/>
      <c r="MAD69" s="22"/>
      <c r="MAE69" s="22"/>
      <c r="MAF69" s="22"/>
      <c r="MAG69" s="22"/>
      <c r="MAH69" s="22"/>
      <c r="MAI69" s="22"/>
      <c r="MAJ69" s="22"/>
      <c r="MAK69" s="22"/>
      <c r="MAL69" s="22"/>
      <c r="MAM69" s="22"/>
      <c r="MAN69" s="22"/>
      <c r="MAO69" s="22"/>
      <c r="MAP69" s="22"/>
      <c r="MAQ69" s="22"/>
      <c r="MAR69" s="22"/>
      <c r="MAS69" s="22"/>
      <c r="MAT69" s="22"/>
      <c r="MAU69" s="22"/>
      <c r="MAV69" s="22"/>
      <c r="MAW69" s="22"/>
      <c r="MAX69" s="22"/>
      <c r="MAY69" s="22"/>
      <c r="MAZ69" s="22"/>
      <c r="MBA69" s="22"/>
      <c r="MBB69" s="22"/>
      <c r="MBC69" s="22"/>
      <c r="MBD69" s="22"/>
      <c r="MBE69" s="22"/>
      <c r="MBF69" s="22"/>
      <c r="MBG69" s="22"/>
      <c r="MBH69" s="22"/>
      <c r="MBI69" s="22"/>
      <c r="MBJ69" s="22"/>
      <c r="MBK69" s="22"/>
      <c r="MBL69" s="22"/>
      <c r="MBM69" s="22"/>
      <c r="MBN69" s="22"/>
      <c r="MBO69" s="22"/>
      <c r="MBP69" s="22"/>
      <c r="MBQ69" s="22"/>
      <c r="MBR69" s="22"/>
      <c r="MBS69" s="22"/>
      <c r="MBT69" s="22"/>
      <c r="MBU69" s="22"/>
      <c r="MBV69" s="22"/>
      <c r="MBW69" s="22"/>
      <c r="MBX69" s="22"/>
      <c r="MBY69" s="22"/>
      <c r="MBZ69" s="22"/>
      <c r="MCA69" s="22"/>
      <c r="MCB69" s="22"/>
      <c r="MCC69" s="22"/>
      <c r="MCD69" s="22"/>
      <c r="MCE69" s="22"/>
      <c r="MCF69" s="22"/>
      <c r="MCG69" s="22"/>
      <c r="MCH69" s="22"/>
      <c r="MCI69" s="22"/>
      <c r="MCJ69" s="22"/>
      <c r="MCK69" s="22"/>
      <c r="MCL69" s="22"/>
      <c r="MCM69" s="22"/>
      <c r="MCN69" s="22"/>
      <c r="MCO69" s="22"/>
      <c r="MCP69" s="22"/>
      <c r="MCQ69" s="22"/>
      <c r="MCR69" s="22"/>
      <c r="MCS69" s="22"/>
      <c r="MCT69" s="22"/>
      <c r="MCU69" s="22"/>
      <c r="MCV69" s="22"/>
      <c r="MCW69" s="22"/>
      <c r="MCX69" s="22"/>
      <c r="MCY69" s="22"/>
      <c r="MCZ69" s="22"/>
      <c r="MDA69" s="22"/>
      <c r="MDB69" s="22"/>
      <c r="MDC69" s="22"/>
      <c r="MDD69" s="22"/>
      <c r="MDE69" s="22"/>
      <c r="MDF69" s="22"/>
      <c r="MDG69" s="22"/>
      <c r="MDH69" s="22"/>
      <c r="MDI69" s="22"/>
      <c r="MDJ69" s="22"/>
      <c r="MDK69" s="22"/>
      <c r="MDL69" s="22"/>
      <c r="MDM69" s="22"/>
      <c r="MDN69" s="22"/>
      <c r="MDO69" s="22"/>
      <c r="MDP69" s="22"/>
      <c r="MDQ69" s="22"/>
      <c r="MDR69" s="22"/>
      <c r="MDS69" s="22"/>
      <c r="MDT69" s="22"/>
      <c r="MDU69" s="22"/>
      <c r="MDV69" s="22"/>
      <c r="MDW69" s="22"/>
      <c r="MDX69" s="22"/>
      <c r="MDY69" s="22"/>
      <c r="MDZ69" s="22"/>
      <c r="MEA69" s="22"/>
      <c r="MEB69" s="22"/>
      <c r="MEC69" s="22"/>
      <c r="MED69" s="22"/>
      <c r="MEE69" s="22"/>
      <c r="MEF69" s="22"/>
      <c r="MEG69" s="22"/>
      <c r="MEH69" s="22"/>
      <c r="MEI69" s="22"/>
      <c r="MEJ69" s="22"/>
      <c r="MEK69" s="22"/>
      <c r="MEL69" s="22"/>
      <c r="MEM69" s="22"/>
      <c r="MEN69" s="22"/>
      <c r="MEO69" s="22"/>
      <c r="MEP69" s="22"/>
      <c r="MEQ69" s="22"/>
      <c r="MER69" s="22"/>
      <c r="MES69" s="22"/>
      <c r="MET69" s="22"/>
      <c r="MEU69" s="22"/>
      <c r="MEV69" s="22"/>
      <c r="MEW69" s="22"/>
      <c r="MEX69" s="22"/>
      <c r="MEY69" s="22"/>
      <c r="MEZ69" s="22"/>
      <c r="MFA69" s="22"/>
      <c r="MFB69" s="22"/>
      <c r="MFC69" s="22"/>
      <c r="MFD69" s="22"/>
      <c r="MFE69" s="22"/>
      <c r="MFF69" s="22"/>
      <c r="MFG69" s="22"/>
      <c r="MFH69" s="22"/>
      <c r="MFI69" s="22"/>
      <c r="MFJ69" s="22"/>
      <c r="MFK69" s="22"/>
      <c r="MFL69" s="22"/>
      <c r="MFM69" s="22"/>
      <c r="MFN69" s="22"/>
      <c r="MFO69" s="22"/>
      <c r="MFP69" s="22"/>
      <c r="MFQ69" s="22"/>
      <c r="MFR69" s="22"/>
      <c r="MFS69" s="22"/>
      <c r="MFT69" s="22"/>
      <c r="MFU69" s="22"/>
      <c r="MFV69" s="22"/>
      <c r="MFW69" s="22"/>
      <c r="MFX69" s="22"/>
      <c r="MFY69" s="22"/>
      <c r="MFZ69" s="22"/>
      <c r="MGA69" s="22"/>
      <c r="MGB69" s="22"/>
      <c r="MGC69" s="22"/>
      <c r="MGD69" s="22"/>
      <c r="MGE69" s="22"/>
      <c r="MGF69" s="22"/>
      <c r="MGG69" s="22"/>
      <c r="MGH69" s="22"/>
      <c r="MGI69" s="22"/>
      <c r="MGJ69" s="22"/>
      <c r="MGK69" s="22"/>
      <c r="MGL69" s="22"/>
      <c r="MGM69" s="22"/>
      <c r="MGN69" s="22"/>
      <c r="MGO69" s="22"/>
      <c r="MGP69" s="22"/>
      <c r="MGQ69" s="22"/>
      <c r="MGR69" s="22"/>
      <c r="MGS69" s="22"/>
      <c r="MGT69" s="22"/>
      <c r="MGU69" s="22"/>
      <c r="MGV69" s="22"/>
      <c r="MGW69" s="22"/>
      <c r="MGX69" s="22"/>
      <c r="MGY69" s="22"/>
      <c r="MGZ69" s="22"/>
      <c r="MHA69" s="22"/>
      <c r="MHB69" s="22"/>
      <c r="MHC69" s="22"/>
      <c r="MHD69" s="22"/>
      <c r="MHE69" s="22"/>
      <c r="MHF69" s="22"/>
      <c r="MHG69" s="22"/>
      <c r="MHH69" s="22"/>
      <c r="MHI69" s="22"/>
      <c r="MHJ69" s="22"/>
      <c r="MHK69" s="22"/>
      <c r="MHL69" s="22"/>
      <c r="MHM69" s="22"/>
      <c r="MHN69" s="22"/>
      <c r="MHO69" s="22"/>
      <c r="MHP69" s="22"/>
      <c r="MHQ69" s="22"/>
      <c r="MHR69" s="22"/>
      <c r="MHS69" s="22"/>
      <c r="MHT69" s="22"/>
      <c r="MHU69" s="22"/>
      <c r="MHV69" s="22"/>
      <c r="MHW69" s="22"/>
      <c r="MHX69" s="22"/>
      <c r="MHY69" s="22"/>
      <c r="MHZ69" s="22"/>
      <c r="MIA69" s="22"/>
      <c r="MIB69" s="22"/>
      <c r="MIC69" s="22"/>
      <c r="MID69" s="22"/>
      <c r="MIE69" s="22"/>
      <c r="MIF69" s="22"/>
      <c r="MIG69" s="22"/>
      <c r="MIH69" s="22"/>
      <c r="MII69" s="22"/>
      <c r="MIJ69" s="22"/>
      <c r="MIK69" s="22"/>
      <c r="MIL69" s="22"/>
      <c r="MIM69" s="22"/>
      <c r="MIN69" s="22"/>
      <c r="MIO69" s="22"/>
      <c r="MIP69" s="22"/>
      <c r="MIQ69" s="22"/>
      <c r="MIR69" s="22"/>
      <c r="MIS69" s="22"/>
      <c r="MIT69" s="22"/>
      <c r="MIU69" s="22"/>
      <c r="MIV69" s="22"/>
      <c r="MIW69" s="22"/>
      <c r="MIX69" s="22"/>
      <c r="MIY69" s="22"/>
      <c r="MIZ69" s="22"/>
      <c r="MJA69" s="22"/>
      <c r="MJB69" s="22"/>
      <c r="MJC69" s="22"/>
      <c r="MJD69" s="22"/>
      <c r="MJE69" s="22"/>
      <c r="MJF69" s="22"/>
      <c r="MJG69" s="22"/>
      <c r="MJH69" s="22"/>
      <c r="MJI69" s="22"/>
      <c r="MJJ69" s="22"/>
      <c r="MJK69" s="22"/>
      <c r="MJL69" s="22"/>
      <c r="MJM69" s="22"/>
      <c r="MJN69" s="22"/>
      <c r="MJO69" s="22"/>
      <c r="MJP69" s="22"/>
      <c r="MJQ69" s="22"/>
      <c r="MJR69" s="22"/>
      <c r="MJS69" s="22"/>
      <c r="MJT69" s="22"/>
      <c r="MJU69" s="22"/>
      <c r="MJV69" s="22"/>
      <c r="MJW69" s="22"/>
      <c r="MJX69" s="22"/>
      <c r="MJY69" s="22"/>
      <c r="MJZ69" s="22"/>
      <c r="MKA69" s="22"/>
      <c r="MKB69" s="22"/>
      <c r="MKC69" s="22"/>
      <c r="MKD69" s="22"/>
      <c r="MKE69" s="22"/>
      <c r="MKF69" s="22"/>
      <c r="MKG69" s="22"/>
      <c r="MKH69" s="22"/>
      <c r="MKI69" s="22"/>
      <c r="MKJ69" s="22"/>
      <c r="MKK69" s="22"/>
      <c r="MKL69" s="22"/>
      <c r="MKM69" s="22"/>
      <c r="MKN69" s="22"/>
      <c r="MKO69" s="22"/>
      <c r="MKP69" s="22"/>
      <c r="MKQ69" s="22"/>
      <c r="MKR69" s="22"/>
      <c r="MKS69" s="22"/>
      <c r="MKT69" s="22"/>
      <c r="MKU69" s="22"/>
      <c r="MKV69" s="22"/>
      <c r="MKW69" s="22"/>
      <c r="MKX69" s="22"/>
      <c r="MKY69" s="22"/>
      <c r="MKZ69" s="22"/>
      <c r="MLA69" s="22"/>
      <c r="MLB69" s="22"/>
      <c r="MLC69" s="22"/>
      <c r="MLD69" s="22"/>
      <c r="MLE69" s="22"/>
      <c r="MLF69" s="22"/>
      <c r="MLG69" s="22"/>
      <c r="MLH69" s="22"/>
      <c r="MLI69" s="22"/>
      <c r="MLJ69" s="22"/>
      <c r="MLK69" s="22"/>
      <c r="MLL69" s="22"/>
      <c r="MLM69" s="22"/>
      <c r="MLN69" s="22"/>
      <c r="MLO69" s="22"/>
      <c r="MLP69" s="22"/>
      <c r="MLQ69" s="22"/>
      <c r="MLR69" s="22"/>
      <c r="MLS69" s="22"/>
      <c r="MLT69" s="22"/>
      <c r="MLU69" s="22"/>
      <c r="MLV69" s="22"/>
      <c r="MLW69" s="22"/>
      <c r="MLX69" s="22"/>
      <c r="MLY69" s="22"/>
      <c r="MLZ69" s="22"/>
      <c r="MMA69" s="22"/>
      <c r="MMB69" s="22"/>
      <c r="MMC69" s="22"/>
      <c r="MMD69" s="22"/>
      <c r="MME69" s="22"/>
      <c r="MMF69" s="22"/>
      <c r="MMG69" s="22"/>
      <c r="MMH69" s="22"/>
      <c r="MMI69" s="22"/>
      <c r="MMJ69" s="22"/>
      <c r="MMK69" s="22"/>
      <c r="MML69" s="22"/>
      <c r="MMM69" s="22"/>
      <c r="MMN69" s="22"/>
      <c r="MMO69" s="22"/>
      <c r="MMP69" s="22"/>
      <c r="MMQ69" s="22"/>
      <c r="MMR69" s="22"/>
      <c r="MMS69" s="22"/>
      <c r="MMT69" s="22"/>
      <c r="MMU69" s="22"/>
      <c r="MMV69" s="22"/>
      <c r="MMW69" s="22"/>
      <c r="MMX69" s="22"/>
      <c r="MMY69" s="22"/>
      <c r="MMZ69" s="22"/>
      <c r="MNA69" s="22"/>
      <c r="MNB69" s="22"/>
      <c r="MNC69" s="22"/>
      <c r="MND69" s="22"/>
      <c r="MNE69" s="22"/>
      <c r="MNF69" s="22"/>
      <c r="MNG69" s="22"/>
      <c r="MNH69" s="22"/>
      <c r="MNI69" s="22"/>
      <c r="MNJ69" s="22"/>
      <c r="MNK69" s="22"/>
      <c r="MNL69" s="22"/>
      <c r="MNM69" s="22"/>
      <c r="MNN69" s="22"/>
      <c r="MNO69" s="22"/>
      <c r="MNP69" s="22"/>
      <c r="MNQ69" s="22"/>
      <c r="MNR69" s="22"/>
      <c r="MNS69" s="22"/>
      <c r="MNT69" s="22"/>
      <c r="MNU69" s="22"/>
      <c r="MNV69" s="22"/>
      <c r="MNW69" s="22"/>
      <c r="MNX69" s="22"/>
      <c r="MNY69" s="22"/>
      <c r="MNZ69" s="22"/>
      <c r="MOA69" s="22"/>
      <c r="MOB69" s="22"/>
      <c r="MOC69" s="22"/>
      <c r="MOD69" s="22"/>
      <c r="MOE69" s="22"/>
      <c r="MOF69" s="22"/>
      <c r="MOG69" s="22"/>
      <c r="MOH69" s="22"/>
      <c r="MOI69" s="22"/>
      <c r="MOJ69" s="22"/>
      <c r="MOK69" s="22"/>
      <c r="MOL69" s="22"/>
      <c r="MOM69" s="22"/>
      <c r="MON69" s="22"/>
      <c r="MOO69" s="22"/>
      <c r="MOP69" s="22"/>
      <c r="MOQ69" s="22"/>
      <c r="MOR69" s="22"/>
      <c r="MOS69" s="22"/>
      <c r="MOT69" s="22"/>
      <c r="MOU69" s="22"/>
      <c r="MOV69" s="22"/>
      <c r="MOW69" s="22"/>
      <c r="MOX69" s="22"/>
      <c r="MOY69" s="22"/>
      <c r="MOZ69" s="22"/>
      <c r="MPA69" s="22"/>
      <c r="MPB69" s="22"/>
      <c r="MPC69" s="22"/>
      <c r="MPD69" s="22"/>
      <c r="MPE69" s="22"/>
      <c r="MPF69" s="22"/>
      <c r="MPG69" s="22"/>
      <c r="MPH69" s="22"/>
      <c r="MPI69" s="22"/>
      <c r="MPJ69" s="22"/>
      <c r="MPK69" s="22"/>
      <c r="MPL69" s="22"/>
      <c r="MPM69" s="22"/>
      <c r="MPN69" s="22"/>
      <c r="MPO69" s="22"/>
      <c r="MPP69" s="22"/>
      <c r="MPQ69" s="22"/>
      <c r="MPR69" s="22"/>
      <c r="MPS69" s="22"/>
      <c r="MPT69" s="22"/>
      <c r="MPU69" s="22"/>
      <c r="MPV69" s="22"/>
      <c r="MPW69" s="22"/>
      <c r="MPX69" s="22"/>
      <c r="MPY69" s="22"/>
      <c r="MPZ69" s="22"/>
      <c r="MQA69" s="22"/>
      <c r="MQB69" s="22"/>
      <c r="MQC69" s="22"/>
      <c r="MQD69" s="22"/>
      <c r="MQE69" s="22"/>
      <c r="MQF69" s="22"/>
      <c r="MQG69" s="22"/>
      <c r="MQH69" s="22"/>
      <c r="MQI69" s="22"/>
      <c r="MQJ69" s="22"/>
      <c r="MQK69" s="22"/>
      <c r="MQL69" s="22"/>
      <c r="MQM69" s="22"/>
      <c r="MQN69" s="22"/>
      <c r="MQO69" s="22"/>
      <c r="MQP69" s="22"/>
      <c r="MQQ69" s="22"/>
      <c r="MQR69" s="22"/>
      <c r="MQS69" s="22"/>
      <c r="MQT69" s="22"/>
      <c r="MQU69" s="22"/>
      <c r="MQV69" s="22"/>
      <c r="MQW69" s="22"/>
      <c r="MQX69" s="22"/>
      <c r="MQY69" s="22"/>
      <c r="MQZ69" s="22"/>
      <c r="MRA69" s="22"/>
      <c r="MRB69" s="22"/>
      <c r="MRC69" s="22"/>
      <c r="MRD69" s="22"/>
      <c r="MRE69" s="22"/>
      <c r="MRF69" s="22"/>
      <c r="MRG69" s="22"/>
      <c r="MRH69" s="22"/>
      <c r="MRI69" s="22"/>
      <c r="MRJ69" s="22"/>
      <c r="MRK69" s="22"/>
      <c r="MRL69" s="22"/>
      <c r="MRM69" s="22"/>
      <c r="MRN69" s="22"/>
      <c r="MRO69" s="22"/>
      <c r="MRP69" s="22"/>
      <c r="MRQ69" s="22"/>
      <c r="MRR69" s="22"/>
      <c r="MRS69" s="22"/>
      <c r="MRT69" s="22"/>
      <c r="MRU69" s="22"/>
      <c r="MRV69" s="22"/>
      <c r="MRW69" s="22"/>
      <c r="MRX69" s="22"/>
      <c r="MRY69" s="22"/>
      <c r="MRZ69" s="22"/>
      <c r="MSA69" s="22"/>
      <c r="MSB69" s="22"/>
      <c r="MSC69" s="22"/>
      <c r="MSD69" s="22"/>
      <c r="MSE69" s="22"/>
      <c r="MSF69" s="22"/>
      <c r="MSG69" s="22"/>
      <c r="MSH69" s="22"/>
      <c r="MSI69" s="22"/>
      <c r="MSJ69" s="22"/>
      <c r="MSK69" s="22"/>
      <c r="MSL69" s="22"/>
      <c r="MSM69" s="22"/>
      <c r="MSN69" s="22"/>
      <c r="MSO69" s="22"/>
      <c r="MSP69" s="22"/>
      <c r="MSQ69" s="22"/>
      <c r="MSR69" s="22"/>
      <c r="MSS69" s="22"/>
      <c r="MST69" s="22"/>
      <c r="MSU69" s="22"/>
      <c r="MSV69" s="22"/>
      <c r="MSW69" s="22"/>
      <c r="MSX69" s="22"/>
      <c r="MSY69" s="22"/>
      <c r="MSZ69" s="22"/>
      <c r="MTA69" s="22"/>
      <c r="MTB69" s="22"/>
      <c r="MTC69" s="22"/>
      <c r="MTD69" s="22"/>
      <c r="MTE69" s="22"/>
      <c r="MTF69" s="22"/>
      <c r="MTG69" s="22"/>
      <c r="MTH69" s="22"/>
      <c r="MTI69" s="22"/>
      <c r="MTJ69" s="22"/>
      <c r="MTK69" s="22"/>
      <c r="MTL69" s="22"/>
      <c r="MTM69" s="22"/>
      <c r="MTN69" s="22"/>
      <c r="MTO69" s="22"/>
      <c r="MTP69" s="22"/>
      <c r="MTQ69" s="22"/>
      <c r="MTR69" s="22"/>
      <c r="MTS69" s="22"/>
      <c r="MTT69" s="22"/>
      <c r="MTU69" s="22"/>
      <c r="MTV69" s="22"/>
      <c r="MTW69" s="22"/>
      <c r="MTX69" s="22"/>
      <c r="MTY69" s="22"/>
      <c r="MTZ69" s="22"/>
      <c r="MUA69" s="22"/>
      <c r="MUB69" s="22"/>
      <c r="MUC69" s="22"/>
      <c r="MUD69" s="22"/>
      <c r="MUE69" s="22"/>
      <c r="MUF69" s="22"/>
      <c r="MUG69" s="22"/>
      <c r="MUH69" s="22"/>
      <c r="MUI69" s="22"/>
      <c r="MUJ69" s="22"/>
      <c r="MUK69" s="22"/>
      <c r="MUL69" s="22"/>
      <c r="MUM69" s="22"/>
      <c r="MUN69" s="22"/>
      <c r="MUO69" s="22"/>
      <c r="MUP69" s="22"/>
      <c r="MUQ69" s="22"/>
      <c r="MUR69" s="22"/>
      <c r="MUS69" s="22"/>
      <c r="MUT69" s="22"/>
      <c r="MUU69" s="22"/>
      <c r="MUV69" s="22"/>
      <c r="MUW69" s="22"/>
      <c r="MUX69" s="22"/>
      <c r="MUY69" s="22"/>
      <c r="MUZ69" s="22"/>
      <c r="MVA69" s="22"/>
      <c r="MVB69" s="22"/>
      <c r="MVC69" s="22"/>
      <c r="MVD69" s="22"/>
      <c r="MVE69" s="22"/>
      <c r="MVF69" s="22"/>
      <c r="MVG69" s="22"/>
      <c r="MVH69" s="22"/>
      <c r="MVI69" s="22"/>
      <c r="MVJ69" s="22"/>
      <c r="MVK69" s="22"/>
      <c r="MVL69" s="22"/>
      <c r="MVM69" s="22"/>
      <c r="MVN69" s="22"/>
      <c r="MVO69" s="22"/>
      <c r="MVP69" s="22"/>
      <c r="MVQ69" s="22"/>
      <c r="MVR69" s="22"/>
      <c r="MVS69" s="22"/>
      <c r="MVT69" s="22"/>
      <c r="MVU69" s="22"/>
      <c r="MVV69" s="22"/>
      <c r="MVW69" s="22"/>
      <c r="MVX69" s="22"/>
      <c r="MVY69" s="22"/>
      <c r="MVZ69" s="22"/>
      <c r="MWA69" s="22"/>
      <c r="MWB69" s="22"/>
      <c r="MWC69" s="22"/>
      <c r="MWD69" s="22"/>
      <c r="MWE69" s="22"/>
      <c r="MWF69" s="22"/>
      <c r="MWG69" s="22"/>
      <c r="MWH69" s="22"/>
      <c r="MWI69" s="22"/>
      <c r="MWJ69" s="22"/>
      <c r="MWK69" s="22"/>
      <c r="MWL69" s="22"/>
      <c r="MWM69" s="22"/>
      <c r="MWN69" s="22"/>
      <c r="MWO69" s="22"/>
      <c r="MWP69" s="22"/>
      <c r="MWQ69" s="22"/>
      <c r="MWR69" s="22"/>
      <c r="MWS69" s="22"/>
      <c r="MWT69" s="22"/>
      <c r="MWU69" s="22"/>
      <c r="MWV69" s="22"/>
      <c r="MWW69" s="22"/>
      <c r="MWX69" s="22"/>
      <c r="MWY69" s="22"/>
      <c r="MWZ69" s="22"/>
      <c r="MXA69" s="22"/>
      <c r="MXB69" s="22"/>
      <c r="MXC69" s="22"/>
      <c r="MXD69" s="22"/>
      <c r="MXE69" s="22"/>
      <c r="MXF69" s="22"/>
      <c r="MXG69" s="22"/>
      <c r="MXH69" s="22"/>
      <c r="MXI69" s="22"/>
      <c r="MXJ69" s="22"/>
      <c r="MXK69" s="22"/>
      <c r="MXL69" s="22"/>
      <c r="MXM69" s="22"/>
      <c r="MXN69" s="22"/>
      <c r="MXO69" s="22"/>
      <c r="MXP69" s="22"/>
      <c r="MXQ69" s="22"/>
      <c r="MXR69" s="22"/>
      <c r="MXS69" s="22"/>
      <c r="MXT69" s="22"/>
      <c r="MXU69" s="22"/>
      <c r="MXV69" s="22"/>
      <c r="MXW69" s="22"/>
      <c r="MXX69" s="22"/>
      <c r="MXY69" s="22"/>
      <c r="MXZ69" s="22"/>
      <c r="MYA69" s="22"/>
      <c r="MYB69" s="22"/>
      <c r="MYC69" s="22"/>
      <c r="MYD69" s="22"/>
      <c r="MYE69" s="22"/>
      <c r="MYF69" s="22"/>
      <c r="MYG69" s="22"/>
      <c r="MYH69" s="22"/>
      <c r="MYI69" s="22"/>
      <c r="MYJ69" s="22"/>
      <c r="MYK69" s="22"/>
      <c r="MYL69" s="22"/>
      <c r="MYM69" s="22"/>
      <c r="MYN69" s="22"/>
      <c r="MYO69" s="22"/>
      <c r="MYP69" s="22"/>
      <c r="MYQ69" s="22"/>
      <c r="MYR69" s="22"/>
      <c r="MYS69" s="22"/>
      <c r="MYT69" s="22"/>
      <c r="MYU69" s="22"/>
      <c r="MYV69" s="22"/>
      <c r="MYW69" s="22"/>
      <c r="MYX69" s="22"/>
      <c r="MYY69" s="22"/>
      <c r="MYZ69" s="22"/>
      <c r="MZA69" s="22"/>
      <c r="MZB69" s="22"/>
      <c r="MZC69" s="22"/>
      <c r="MZD69" s="22"/>
      <c r="MZE69" s="22"/>
      <c r="MZF69" s="22"/>
      <c r="MZG69" s="22"/>
      <c r="MZH69" s="22"/>
      <c r="MZI69" s="22"/>
      <c r="MZJ69" s="22"/>
      <c r="MZK69" s="22"/>
      <c r="MZL69" s="22"/>
      <c r="MZM69" s="22"/>
      <c r="MZN69" s="22"/>
      <c r="MZO69" s="22"/>
      <c r="MZP69" s="22"/>
      <c r="MZQ69" s="22"/>
      <c r="MZR69" s="22"/>
      <c r="MZS69" s="22"/>
      <c r="MZT69" s="22"/>
      <c r="MZU69" s="22"/>
      <c r="MZV69" s="22"/>
      <c r="MZW69" s="22"/>
      <c r="MZX69" s="22"/>
      <c r="MZY69" s="22"/>
      <c r="MZZ69" s="22"/>
      <c r="NAA69" s="22"/>
      <c r="NAB69" s="22"/>
      <c r="NAC69" s="22"/>
      <c r="NAD69" s="22"/>
      <c r="NAE69" s="22"/>
      <c r="NAF69" s="22"/>
      <c r="NAG69" s="22"/>
      <c r="NAH69" s="22"/>
      <c r="NAI69" s="22"/>
      <c r="NAJ69" s="22"/>
      <c r="NAK69" s="22"/>
      <c r="NAL69" s="22"/>
      <c r="NAM69" s="22"/>
      <c r="NAN69" s="22"/>
      <c r="NAO69" s="22"/>
      <c r="NAP69" s="22"/>
      <c r="NAQ69" s="22"/>
      <c r="NAR69" s="22"/>
      <c r="NAS69" s="22"/>
      <c r="NAT69" s="22"/>
      <c r="NAU69" s="22"/>
      <c r="NAV69" s="22"/>
      <c r="NAW69" s="22"/>
      <c r="NAX69" s="22"/>
      <c r="NAY69" s="22"/>
      <c r="NAZ69" s="22"/>
      <c r="NBA69" s="22"/>
      <c r="NBB69" s="22"/>
      <c r="NBC69" s="22"/>
      <c r="NBD69" s="22"/>
      <c r="NBE69" s="22"/>
      <c r="NBF69" s="22"/>
      <c r="NBG69" s="22"/>
      <c r="NBH69" s="22"/>
      <c r="NBI69" s="22"/>
      <c r="NBJ69" s="22"/>
      <c r="NBK69" s="22"/>
      <c r="NBL69" s="22"/>
      <c r="NBM69" s="22"/>
      <c r="NBN69" s="22"/>
      <c r="NBO69" s="22"/>
      <c r="NBP69" s="22"/>
      <c r="NBQ69" s="22"/>
      <c r="NBR69" s="22"/>
      <c r="NBS69" s="22"/>
      <c r="NBT69" s="22"/>
      <c r="NBU69" s="22"/>
      <c r="NBV69" s="22"/>
      <c r="NBW69" s="22"/>
      <c r="NBX69" s="22"/>
      <c r="NBY69" s="22"/>
      <c r="NBZ69" s="22"/>
      <c r="NCA69" s="22"/>
      <c r="NCB69" s="22"/>
      <c r="NCC69" s="22"/>
      <c r="NCD69" s="22"/>
      <c r="NCE69" s="22"/>
      <c r="NCF69" s="22"/>
      <c r="NCG69" s="22"/>
      <c r="NCH69" s="22"/>
      <c r="NCI69" s="22"/>
      <c r="NCJ69" s="22"/>
      <c r="NCK69" s="22"/>
      <c r="NCL69" s="22"/>
      <c r="NCM69" s="22"/>
      <c r="NCN69" s="22"/>
      <c r="NCO69" s="22"/>
      <c r="NCP69" s="22"/>
      <c r="NCQ69" s="22"/>
      <c r="NCR69" s="22"/>
      <c r="NCS69" s="22"/>
      <c r="NCT69" s="22"/>
      <c r="NCU69" s="22"/>
      <c r="NCV69" s="22"/>
      <c r="NCW69" s="22"/>
      <c r="NCX69" s="22"/>
      <c r="NCY69" s="22"/>
      <c r="NCZ69" s="22"/>
      <c r="NDA69" s="22"/>
      <c r="NDB69" s="22"/>
      <c r="NDC69" s="22"/>
      <c r="NDD69" s="22"/>
      <c r="NDE69" s="22"/>
      <c r="NDF69" s="22"/>
      <c r="NDG69" s="22"/>
      <c r="NDH69" s="22"/>
      <c r="NDI69" s="22"/>
      <c r="NDJ69" s="22"/>
      <c r="NDK69" s="22"/>
      <c r="NDL69" s="22"/>
      <c r="NDM69" s="22"/>
      <c r="NDN69" s="22"/>
      <c r="NDO69" s="22"/>
      <c r="NDP69" s="22"/>
      <c r="NDQ69" s="22"/>
      <c r="NDR69" s="22"/>
      <c r="NDS69" s="22"/>
      <c r="NDT69" s="22"/>
      <c r="NDU69" s="22"/>
      <c r="NDV69" s="22"/>
      <c r="NDW69" s="22"/>
      <c r="NDX69" s="22"/>
      <c r="NDY69" s="22"/>
      <c r="NDZ69" s="22"/>
      <c r="NEA69" s="22"/>
      <c r="NEB69" s="22"/>
      <c r="NEC69" s="22"/>
      <c r="NED69" s="22"/>
      <c r="NEE69" s="22"/>
      <c r="NEF69" s="22"/>
      <c r="NEG69" s="22"/>
      <c r="NEH69" s="22"/>
      <c r="NEI69" s="22"/>
      <c r="NEJ69" s="22"/>
      <c r="NEK69" s="22"/>
      <c r="NEL69" s="22"/>
      <c r="NEM69" s="22"/>
      <c r="NEN69" s="22"/>
      <c r="NEO69" s="22"/>
      <c r="NEP69" s="22"/>
      <c r="NEQ69" s="22"/>
      <c r="NER69" s="22"/>
      <c r="NES69" s="22"/>
      <c r="NET69" s="22"/>
      <c r="NEU69" s="22"/>
      <c r="NEV69" s="22"/>
      <c r="NEW69" s="22"/>
      <c r="NEX69" s="22"/>
      <c r="NEY69" s="22"/>
      <c r="NEZ69" s="22"/>
      <c r="NFA69" s="22"/>
      <c r="NFB69" s="22"/>
      <c r="NFC69" s="22"/>
      <c r="NFD69" s="22"/>
      <c r="NFE69" s="22"/>
      <c r="NFF69" s="22"/>
      <c r="NFG69" s="22"/>
      <c r="NFH69" s="22"/>
      <c r="NFI69" s="22"/>
      <c r="NFJ69" s="22"/>
      <c r="NFK69" s="22"/>
      <c r="NFL69" s="22"/>
      <c r="NFM69" s="22"/>
      <c r="NFN69" s="22"/>
      <c r="NFO69" s="22"/>
      <c r="NFP69" s="22"/>
      <c r="NFQ69" s="22"/>
      <c r="NFR69" s="22"/>
      <c r="NFS69" s="22"/>
      <c r="NFT69" s="22"/>
      <c r="NFU69" s="22"/>
      <c r="NFV69" s="22"/>
      <c r="NFW69" s="22"/>
      <c r="NFX69" s="22"/>
      <c r="NFY69" s="22"/>
      <c r="NFZ69" s="22"/>
      <c r="NGA69" s="22"/>
      <c r="NGB69" s="22"/>
      <c r="NGC69" s="22"/>
      <c r="NGD69" s="22"/>
      <c r="NGE69" s="22"/>
      <c r="NGF69" s="22"/>
      <c r="NGG69" s="22"/>
      <c r="NGH69" s="22"/>
      <c r="NGI69" s="22"/>
      <c r="NGJ69" s="22"/>
      <c r="NGK69" s="22"/>
      <c r="NGL69" s="22"/>
      <c r="NGM69" s="22"/>
      <c r="NGN69" s="22"/>
      <c r="NGO69" s="22"/>
      <c r="NGP69" s="22"/>
      <c r="NGQ69" s="22"/>
      <c r="NGR69" s="22"/>
      <c r="NGS69" s="22"/>
      <c r="NGT69" s="22"/>
      <c r="NGU69" s="22"/>
      <c r="NGV69" s="22"/>
      <c r="NGW69" s="22"/>
      <c r="NGX69" s="22"/>
      <c r="NGY69" s="22"/>
      <c r="NGZ69" s="22"/>
      <c r="NHA69" s="22"/>
      <c r="NHB69" s="22"/>
      <c r="NHC69" s="22"/>
      <c r="NHD69" s="22"/>
      <c r="NHE69" s="22"/>
      <c r="NHF69" s="22"/>
      <c r="NHG69" s="22"/>
      <c r="NHH69" s="22"/>
      <c r="NHI69" s="22"/>
      <c r="NHJ69" s="22"/>
      <c r="NHK69" s="22"/>
      <c r="NHL69" s="22"/>
      <c r="NHM69" s="22"/>
      <c r="NHN69" s="22"/>
      <c r="NHO69" s="22"/>
      <c r="NHP69" s="22"/>
      <c r="NHQ69" s="22"/>
      <c r="NHR69" s="22"/>
      <c r="NHS69" s="22"/>
      <c r="NHT69" s="22"/>
      <c r="NHU69" s="22"/>
      <c r="NHV69" s="22"/>
      <c r="NHW69" s="22"/>
      <c r="NHX69" s="22"/>
      <c r="NHY69" s="22"/>
      <c r="NHZ69" s="22"/>
      <c r="NIA69" s="22"/>
      <c r="NIB69" s="22"/>
      <c r="NIC69" s="22"/>
      <c r="NID69" s="22"/>
      <c r="NIE69" s="22"/>
      <c r="NIF69" s="22"/>
      <c r="NIG69" s="22"/>
      <c r="NIH69" s="22"/>
      <c r="NII69" s="22"/>
      <c r="NIJ69" s="22"/>
      <c r="NIK69" s="22"/>
      <c r="NIL69" s="22"/>
      <c r="NIM69" s="22"/>
      <c r="NIN69" s="22"/>
      <c r="NIO69" s="22"/>
      <c r="NIP69" s="22"/>
      <c r="NIQ69" s="22"/>
      <c r="NIR69" s="22"/>
      <c r="NIS69" s="22"/>
      <c r="NIT69" s="22"/>
      <c r="NIU69" s="22"/>
      <c r="NIV69" s="22"/>
      <c r="NIW69" s="22"/>
      <c r="NIX69" s="22"/>
      <c r="NIY69" s="22"/>
      <c r="NIZ69" s="22"/>
      <c r="NJA69" s="22"/>
      <c r="NJB69" s="22"/>
      <c r="NJC69" s="22"/>
      <c r="NJD69" s="22"/>
      <c r="NJE69" s="22"/>
      <c r="NJF69" s="22"/>
      <c r="NJG69" s="22"/>
      <c r="NJH69" s="22"/>
      <c r="NJI69" s="22"/>
      <c r="NJJ69" s="22"/>
      <c r="NJK69" s="22"/>
      <c r="NJL69" s="22"/>
      <c r="NJM69" s="22"/>
      <c r="NJN69" s="22"/>
      <c r="NJO69" s="22"/>
      <c r="NJP69" s="22"/>
      <c r="NJQ69" s="22"/>
      <c r="NJR69" s="22"/>
      <c r="NJS69" s="22"/>
      <c r="NJT69" s="22"/>
      <c r="NJU69" s="22"/>
      <c r="NJV69" s="22"/>
      <c r="NJW69" s="22"/>
      <c r="NJX69" s="22"/>
      <c r="NJY69" s="22"/>
      <c r="NJZ69" s="22"/>
      <c r="NKA69" s="22"/>
      <c r="NKB69" s="22"/>
      <c r="NKC69" s="22"/>
      <c r="NKD69" s="22"/>
      <c r="NKE69" s="22"/>
      <c r="NKF69" s="22"/>
      <c r="NKG69" s="22"/>
      <c r="NKH69" s="22"/>
      <c r="NKI69" s="22"/>
      <c r="NKJ69" s="22"/>
      <c r="NKK69" s="22"/>
      <c r="NKL69" s="22"/>
      <c r="NKM69" s="22"/>
      <c r="NKN69" s="22"/>
      <c r="NKO69" s="22"/>
      <c r="NKP69" s="22"/>
      <c r="NKQ69" s="22"/>
      <c r="NKR69" s="22"/>
      <c r="NKS69" s="22"/>
      <c r="NKT69" s="22"/>
      <c r="NKU69" s="22"/>
      <c r="NKV69" s="22"/>
      <c r="NKW69" s="22"/>
      <c r="NKX69" s="22"/>
      <c r="NKY69" s="22"/>
      <c r="NKZ69" s="22"/>
      <c r="NLA69" s="22"/>
      <c r="NLB69" s="22"/>
      <c r="NLC69" s="22"/>
      <c r="NLD69" s="22"/>
      <c r="NLE69" s="22"/>
      <c r="NLF69" s="22"/>
      <c r="NLG69" s="22"/>
      <c r="NLH69" s="22"/>
      <c r="NLI69" s="22"/>
      <c r="NLJ69" s="22"/>
      <c r="NLK69" s="22"/>
      <c r="NLL69" s="22"/>
      <c r="NLM69" s="22"/>
      <c r="NLN69" s="22"/>
      <c r="NLO69" s="22"/>
      <c r="NLP69" s="22"/>
      <c r="NLQ69" s="22"/>
      <c r="NLR69" s="22"/>
      <c r="NLS69" s="22"/>
      <c r="NLT69" s="22"/>
      <c r="NLU69" s="22"/>
      <c r="NLV69" s="22"/>
      <c r="NLW69" s="22"/>
      <c r="NLX69" s="22"/>
      <c r="NLY69" s="22"/>
      <c r="NLZ69" s="22"/>
      <c r="NMA69" s="22"/>
      <c r="NMB69" s="22"/>
      <c r="NMC69" s="22"/>
      <c r="NMD69" s="22"/>
      <c r="NME69" s="22"/>
      <c r="NMF69" s="22"/>
      <c r="NMG69" s="22"/>
      <c r="NMH69" s="22"/>
      <c r="NMI69" s="22"/>
      <c r="NMJ69" s="22"/>
      <c r="NMK69" s="22"/>
      <c r="NML69" s="22"/>
      <c r="NMM69" s="22"/>
      <c r="NMN69" s="22"/>
      <c r="NMO69" s="22"/>
      <c r="NMP69" s="22"/>
      <c r="NMQ69" s="22"/>
      <c r="NMR69" s="22"/>
      <c r="NMS69" s="22"/>
      <c r="NMT69" s="22"/>
      <c r="NMU69" s="22"/>
      <c r="NMV69" s="22"/>
      <c r="NMW69" s="22"/>
      <c r="NMX69" s="22"/>
      <c r="NMY69" s="22"/>
      <c r="NMZ69" s="22"/>
      <c r="NNA69" s="22"/>
      <c r="NNB69" s="22"/>
      <c r="NNC69" s="22"/>
      <c r="NND69" s="22"/>
      <c r="NNE69" s="22"/>
      <c r="NNF69" s="22"/>
      <c r="NNG69" s="22"/>
      <c r="NNH69" s="22"/>
      <c r="NNI69" s="22"/>
      <c r="NNJ69" s="22"/>
      <c r="NNK69" s="22"/>
      <c r="NNL69" s="22"/>
      <c r="NNM69" s="22"/>
      <c r="NNN69" s="22"/>
      <c r="NNO69" s="22"/>
      <c r="NNP69" s="22"/>
      <c r="NNQ69" s="22"/>
      <c r="NNR69" s="22"/>
      <c r="NNS69" s="22"/>
      <c r="NNT69" s="22"/>
      <c r="NNU69" s="22"/>
      <c r="NNV69" s="22"/>
      <c r="NNW69" s="22"/>
      <c r="NNX69" s="22"/>
      <c r="NNY69" s="22"/>
      <c r="NNZ69" s="22"/>
      <c r="NOA69" s="22"/>
      <c r="NOB69" s="22"/>
      <c r="NOC69" s="22"/>
      <c r="NOD69" s="22"/>
      <c r="NOE69" s="22"/>
      <c r="NOF69" s="22"/>
      <c r="NOG69" s="22"/>
      <c r="NOH69" s="22"/>
      <c r="NOI69" s="22"/>
      <c r="NOJ69" s="22"/>
      <c r="NOK69" s="22"/>
      <c r="NOL69" s="22"/>
      <c r="NOM69" s="22"/>
      <c r="NON69" s="22"/>
      <c r="NOO69" s="22"/>
      <c r="NOP69" s="22"/>
      <c r="NOQ69" s="22"/>
      <c r="NOR69" s="22"/>
      <c r="NOS69" s="22"/>
      <c r="NOT69" s="22"/>
      <c r="NOU69" s="22"/>
      <c r="NOV69" s="22"/>
      <c r="NOW69" s="22"/>
      <c r="NOX69" s="22"/>
      <c r="NOY69" s="22"/>
      <c r="NOZ69" s="22"/>
      <c r="NPA69" s="22"/>
      <c r="NPB69" s="22"/>
      <c r="NPC69" s="22"/>
      <c r="NPD69" s="22"/>
      <c r="NPE69" s="22"/>
      <c r="NPF69" s="22"/>
      <c r="NPG69" s="22"/>
      <c r="NPH69" s="22"/>
      <c r="NPI69" s="22"/>
      <c r="NPJ69" s="22"/>
      <c r="NPK69" s="22"/>
      <c r="NPL69" s="22"/>
      <c r="NPM69" s="22"/>
      <c r="NPN69" s="22"/>
      <c r="NPO69" s="22"/>
      <c r="NPP69" s="22"/>
      <c r="NPQ69" s="22"/>
      <c r="NPR69" s="22"/>
      <c r="NPS69" s="22"/>
      <c r="NPT69" s="22"/>
      <c r="NPU69" s="22"/>
      <c r="NPV69" s="22"/>
      <c r="NPW69" s="22"/>
      <c r="NPX69" s="22"/>
      <c r="NPY69" s="22"/>
      <c r="NPZ69" s="22"/>
      <c r="NQA69" s="22"/>
      <c r="NQB69" s="22"/>
      <c r="NQC69" s="22"/>
      <c r="NQD69" s="22"/>
      <c r="NQE69" s="22"/>
      <c r="NQF69" s="22"/>
      <c r="NQG69" s="22"/>
      <c r="NQH69" s="22"/>
      <c r="NQI69" s="22"/>
      <c r="NQJ69" s="22"/>
      <c r="NQK69" s="22"/>
      <c r="NQL69" s="22"/>
      <c r="NQM69" s="22"/>
      <c r="NQN69" s="22"/>
      <c r="NQO69" s="22"/>
      <c r="NQP69" s="22"/>
      <c r="NQQ69" s="22"/>
      <c r="NQR69" s="22"/>
      <c r="NQS69" s="22"/>
      <c r="NQT69" s="22"/>
      <c r="NQU69" s="22"/>
      <c r="NQV69" s="22"/>
      <c r="NQW69" s="22"/>
      <c r="NQX69" s="22"/>
      <c r="NQY69" s="22"/>
      <c r="NQZ69" s="22"/>
      <c r="NRA69" s="22"/>
      <c r="NRB69" s="22"/>
      <c r="NRC69" s="22"/>
      <c r="NRD69" s="22"/>
      <c r="NRE69" s="22"/>
      <c r="NRF69" s="22"/>
      <c r="NRG69" s="22"/>
      <c r="NRH69" s="22"/>
      <c r="NRI69" s="22"/>
      <c r="NRJ69" s="22"/>
      <c r="NRK69" s="22"/>
      <c r="NRL69" s="22"/>
      <c r="NRM69" s="22"/>
      <c r="NRN69" s="22"/>
      <c r="NRO69" s="22"/>
      <c r="NRP69" s="22"/>
      <c r="NRQ69" s="22"/>
      <c r="NRR69" s="22"/>
      <c r="NRS69" s="22"/>
      <c r="NRT69" s="22"/>
      <c r="NRU69" s="22"/>
      <c r="NRV69" s="22"/>
      <c r="NRW69" s="22"/>
      <c r="NRX69" s="22"/>
      <c r="NRY69" s="22"/>
      <c r="NRZ69" s="22"/>
      <c r="NSA69" s="22"/>
      <c r="NSB69" s="22"/>
      <c r="NSC69" s="22"/>
      <c r="NSD69" s="22"/>
      <c r="NSE69" s="22"/>
      <c r="NSF69" s="22"/>
      <c r="NSG69" s="22"/>
      <c r="NSH69" s="22"/>
      <c r="NSI69" s="22"/>
      <c r="NSJ69" s="22"/>
      <c r="NSK69" s="22"/>
      <c r="NSL69" s="22"/>
      <c r="NSM69" s="22"/>
      <c r="NSN69" s="22"/>
      <c r="NSO69" s="22"/>
      <c r="NSP69" s="22"/>
      <c r="NSQ69" s="22"/>
      <c r="NSR69" s="22"/>
      <c r="NSS69" s="22"/>
      <c r="NST69" s="22"/>
      <c r="NSU69" s="22"/>
      <c r="NSV69" s="22"/>
      <c r="NSW69" s="22"/>
      <c r="NSX69" s="22"/>
      <c r="NSY69" s="22"/>
      <c r="NSZ69" s="22"/>
      <c r="NTA69" s="22"/>
      <c r="NTB69" s="22"/>
      <c r="NTC69" s="22"/>
      <c r="NTD69" s="22"/>
      <c r="NTE69" s="22"/>
      <c r="NTF69" s="22"/>
      <c r="NTG69" s="22"/>
      <c r="NTH69" s="22"/>
      <c r="NTI69" s="22"/>
      <c r="NTJ69" s="22"/>
      <c r="NTK69" s="22"/>
      <c r="NTL69" s="22"/>
      <c r="NTM69" s="22"/>
      <c r="NTN69" s="22"/>
      <c r="NTO69" s="22"/>
      <c r="NTP69" s="22"/>
      <c r="NTQ69" s="22"/>
      <c r="NTR69" s="22"/>
      <c r="NTS69" s="22"/>
      <c r="NTT69" s="22"/>
      <c r="NTU69" s="22"/>
      <c r="NTV69" s="22"/>
      <c r="NTW69" s="22"/>
      <c r="NTX69" s="22"/>
      <c r="NTY69" s="22"/>
      <c r="NTZ69" s="22"/>
      <c r="NUA69" s="22"/>
      <c r="NUB69" s="22"/>
      <c r="NUC69" s="22"/>
      <c r="NUD69" s="22"/>
      <c r="NUE69" s="22"/>
      <c r="NUF69" s="22"/>
      <c r="NUG69" s="22"/>
      <c r="NUH69" s="22"/>
      <c r="NUI69" s="22"/>
      <c r="NUJ69" s="22"/>
      <c r="NUK69" s="22"/>
      <c r="NUL69" s="22"/>
      <c r="NUM69" s="22"/>
      <c r="NUN69" s="22"/>
      <c r="NUO69" s="22"/>
      <c r="NUP69" s="22"/>
      <c r="NUQ69" s="22"/>
      <c r="NUR69" s="22"/>
      <c r="NUS69" s="22"/>
      <c r="NUT69" s="22"/>
      <c r="NUU69" s="22"/>
      <c r="NUV69" s="22"/>
      <c r="NUW69" s="22"/>
      <c r="NUX69" s="22"/>
      <c r="NUY69" s="22"/>
      <c r="NUZ69" s="22"/>
      <c r="NVA69" s="22"/>
      <c r="NVB69" s="22"/>
      <c r="NVC69" s="22"/>
      <c r="NVD69" s="22"/>
      <c r="NVE69" s="22"/>
      <c r="NVF69" s="22"/>
      <c r="NVG69" s="22"/>
      <c r="NVH69" s="22"/>
      <c r="NVI69" s="22"/>
      <c r="NVJ69" s="22"/>
      <c r="NVK69" s="22"/>
      <c r="NVL69" s="22"/>
      <c r="NVM69" s="22"/>
      <c r="NVN69" s="22"/>
      <c r="NVO69" s="22"/>
      <c r="NVP69" s="22"/>
      <c r="NVQ69" s="22"/>
      <c r="NVR69" s="22"/>
      <c r="NVS69" s="22"/>
      <c r="NVT69" s="22"/>
      <c r="NVU69" s="22"/>
      <c r="NVV69" s="22"/>
      <c r="NVW69" s="22"/>
      <c r="NVX69" s="22"/>
      <c r="NVY69" s="22"/>
      <c r="NVZ69" s="22"/>
      <c r="NWA69" s="22"/>
      <c r="NWB69" s="22"/>
      <c r="NWC69" s="22"/>
      <c r="NWD69" s="22"/>
      <c r="NWE69" s="22"/>
      <c r="NWF69" s="22"/>
      <c r="NWG69" s="22"/>
      <c r="NWH69" s="22"/>
      <c r="NWI69" s="22"/>
      <c r="NWJ69" s="22"/>
      <c r="NWK69" s="22"/>
      <c r="NWL69" s="22"/>
      <c r="NWM69" s="22"/>
      <c r="NWN69" s="22"/>
      <c r="NWO69" s="22"/>
      <c r="NWP69" s="22"/>
      <c r="NWQ69" s="22"/>
      <c r="NWR69" s="22"/>
      <c r="NWS69" s="22"/>
      <c r="NWT69" s="22"/>
      <c r="NWU69" s="22"/>
      <c r="NWV69" s="22"/>
      <c r="NWW69" s="22"/>
      <c r="NWX69" s="22"/>
      <c r="NWY69" s="22"/>
      <c r="NWZ69" s="22"/>
      <c r="NXA69" s="22"/>
      <c r="NXB69" s="22"/>
      <c r="NXC69" s="22"/>
      <c r="NXD69" s="22"/>
      <c r="NXE69" s="22"/>
      <c r="NXF69" s="22"/>
      <c r="NXG69" s="22"/>
      <c r="NXH69" s="22"/>
      <c r="NXI69" s="22"/>
      <c r="NXJ69" s="22"/>
      <c r="NXK69" s="22"/>
      <c r="NXL69" s="22"/>
      <c r="NXM69" s="22"/>
      <c r="NXN69" s="22"/>
      <c r="NXO69" s="22"/>
      <c r="NXP69" s="22"/>
      <c r="NXQ69" s="22"/>
      <c r="NXR69" s="22"/>
      <c r="NXS69" s="22"/>
      <c r="NXT69" s="22"/>
      <c r="NXU69" s="22"/>
      <c r="NXV69" s="22"/>
      <c r="NXW69" s="22"/>
      <c r="NXX69" s="22"/>
      <c r="NXY69" s="22"/>
      <c r="NXZ69" s="22"/>
      <c r="NYA69" s="22"/>
      <c r="NYB69" s="22"/>
      <c r="NYC69" s="22"/>
      <c r="NYD69" s="22"/>
      <c r="NYE69" s="22"/>
      <c r="NYF69" s="22"/>
      <c r="NYG69" s="22"/>
      <c r="NYH69" s="22"/>
      <c r="NYI69" s="22"/>
      <c r="NYJ69" s="22"/>
      <c r="NYK69" s="22"/>
      <c r="NYL69" s="22"/>
      <c r="NYM69" s="22"/>
      <c r="NYN69" s="22"/>
      <c r="NYO69" s="22"/>
      <c r="NYP69" s="22"/>
      <c r="NYQ69" s="22"/>
      <c r="NYR69" s="22"/>
      <c r="NYS69" s="22"/>
      <c r="NYT69" s="22"/>
      <c r="NYU69" s="22"/>
      <c r="NYV69" s="22"/>
      <c r="NYW69" s="22"/>
      <c r="NYX69" s="22"/>
      <c r="NYY69" s="22"/>
      <c r="NYZ69" s="22"/>
      <c r="NZA69" s="22"/>
      <c r="NZB69" s="22"/>
      <c r="NZC69" s="22"/>
      <c r="NZD69" s="22"/>
      <c r="NZE69" s="22"/>
      <c r="NZF69" s="22"/>
      <c r="NZG69" s="22"/>
      <c r="NZH69" s="22"/>
      <c r="NZI69" s="22"/>
      <c r="NZJ69" s="22"/>
      <c r="NZK69" s="22"/>
      <c r="NZL69" s="22"/>
      <c r="NZM69" s="22"/>
      <c r="NZN69" s="22"/>
      <c r="NZO69" s="22"/>
      <c r="NZP69" s="22"/>
      <c r="NZQ69" s="22"/>
      <c r="NZR69" s="22"/>
      <c r="NZS69" s="22"/>
      <c r="NZT69" s="22"/>
      <c r="NZU69" s="22"/>
      <c r="NZV69" s="22"/>
      <c r="NZW69" s="22"/>
      <c r="NZX69" s="22"/>
      <c r="NZY69" s="22"/>
      <c r="NZZ69" s="22"/>
      <c r="OAA69" s="22"/>
      <c r="OAB69" s="22"/>
      <c r="OAC69" s="22"/>
      <c r="OAD69" s="22"/>
      <c r="OAE69" s="22"/>
      <c r="OAF69" s="22"/>
      <c r="OAG69" s="22"/>
      <c r="OAH69" s="22"/>
      <c r="OAI69" s="22"/>
      <c r="OAJ69" s="22"/>
      <c r="OAK69" s="22"/>
      <c r="OAL69" s="22"/>
      <c r="OAM69" s="22"/>
      <c r="OAN69" s="22"/>
      <c r="OAO69" s="22"/>
      <c r="OAP69" s="22"/>
      <c r="OAQ69" s="22"/>
      <c r="OAR69" s="22"/>
      <c r="OAS69" s="22"/>
      <c r="OAT69" s="22"/>
      <c r="OAU69" s="22"/>
      <c r="OAV69" s="22"/>
      <c r="OAW69" s="22"/>
      <c r="OAX69" s="22"/>
      <c r="OAY69" s="22"/>
      <c r="OAZ69" s="22"/>
      <c r="OBA69" s="22"/>
      <c r="OBB69" s="22"/>
      <c r="OBC69" s="22"/>
      <c r="OBD69" s="22"/>
      <c r="OBE69" s="22"/>
      <c r="OBF69" s="22"/>
      <c r="OBG69" s="22"/>
      <c r="OBH69" s="22"/>
      <c r="OBI69" s="22"/>
      <c r="OBJ69" s="22"/>
      <c r="OBK69" s="22"/>
      <c r="OBL69" s="22"/>
      <c r="OBM69" s="22"/>
      <c r="OBN69" s="22"/>
      <c r="OBO69" s="22"/>
      <c r="OBP69" s="22"/>
      <c r="OBQ69" s="22"/>
      <c r="OBR69" s="22"/>
      <c r="OBS69" s="22"/>
      <c r="OBT69" s="22"/>
      <c r="OBU69" s="22"/>
      <c r="OBV69" s="22"/>
      <c r="OBW69" s="22"/>
      <c r="OBX69" s="22"/>
      <c r="OBY69" s="22"/>
      <c r="OBZ69" s="22"/>
      <c r="OCA69" s="22"/>
      <c r="OCB69" s="22"/>
      <c r="OCC69" s="22"/>
      <c r="OCD69" s="22"/>
      <c r="OCE69" s="22"/>
      <c r="OCF69" s="22"/>
      <c r="OCG69" s="22"/>
      <c r="OCH69" s="22"/>
      <c r="OCI69" s="22"/>
      <c r="OCJ69" s="22"/>
      <c r="OCK69" s="22"/>
      <c r="OCL69" s="22"/>
      <c r="OCM69" s="22"/>
      <c r="OCN69" s="22"/>
      <c r="OCO69" s="22"/>
      <c r="OCP69" s="22"/>
      <c r="OCQ69" s="22"/>
      <c r="OCR69" s="22"/>
      <c r="OCS69" s="22"/>
      <c r="OCT69" s="22"/>
      <c r="OCU69" s="22"/>
      <c r="OCV69" s="22"/>
      <c r="OCW69" s="22"/>
      <c r="OCX69" s="22"/>
      <c r="OCY69" s="22"/>
      <c r="OCZ69" s="22"/>
      <c r="ODA69" s="22"/>
      <c r="ODB69" s="22"/>
      <c r="ODC69" s="22"/>
      <c r="ODD69" s="22"/>
      <c r="ODE69" s="22"/>
      <c r="ODF69" s="22"/>
      <c r="ODG69" s="22"/>
      <c r="ODH69" s="22"/>
      <c r="ODI69" s="22"/>
      <c r="ODJ69" s="22"/>
      <c r="ODK69" s="22"/>
      <c r="ODL69" s="22"/>
      <c r="ODM69" s="22"/>
      <c r="ODN69" s="22"/>
      <c r="ODO69" s="22"/>
      <c r="ODP69" s="22"/>
      <c r="ODQ69" s="22"/>
      <c r="ODR69" s="22"/>
      <c r="ODS69" s="22"/>
      <c r="ODT69" s="22"/>
      <c r="ODU69" s="22"/>
      <c r="ODV69" s="22"/>
      <c r="ODW69" s="22"/>
      <c r="ODX69" s="22"/>
      <c r="ODY69" s="22"/>
      <c r="ODZ69" s="22"/>
      <c r="OEA69" s="22"/>
      <c r="OEB69" s="22"/>
      <c r="OEC69" s="22"/>
      <c r="OED69" s="22"/>
      <c r="OEE69" s="22"/>
      <c r="OEF69" s="22"/>
      <c r="OEG69" s="22"/>
      <c r="OEH69" s="22"/>
      <c r="OEI69" s="22"/>
      <c r="OEJ69" s="22"/>
      <c r="OEK69" s="22"/>
      <c r="OEL69" s="22"/>
      <c r="OEM69" s="22"/>
      <c r="OEN69" s="22"/>
      <c r="OEO69" s="22"/>
      <c r="OEP69" s="22"/>
      <c r="OEQ69" s="22"/>
      <c r="OER69" s="22"/>
      <c r="OES69" s="22"/>
      <c r="OET69" s="22"/>
      <c r="OEU69" s="22"/>
      <c r="OEV69" s="22"/>
      <c r="OEW69" s="22"/>
      <c r="OEX69" s="22"/>
      <c r="OEY69" s="22"/>
      <c r="OEZ69" s="22"/>
      <c r="OFA69" s="22"/>
      <c r="OFB69" s="22"/>
      <c r="OFC69" s="22"/>
      <c r="OFD69" s="22"/>
      <c r="OFE69" s="22"/>
      <c r="OFF69" s="22"/>
      <c r="OFG69" s="22"/>
      <c r="OFH69" s="22"/>
      <c r="OFI69" s="22"/>
      <c r="OFJ69" s="22"/>
      <c r="OFK69" s="22"/>
      <c r="OFL69" s="22"/>
      <c r="OFM69" s="22"/>
      <c r="OFN69" s="22"/>
      <c r="OFO69" s="22"/>
      <c r="OFP69" s="22"/>
      <c r="OFQ69" s="22"/>
      <c r="OFR69" s="22"/>
      <c r="OFS69" s="22"/>
      <c r="OFT69" s="22"/>
      <c r="OFU69" s="22"/>
      <c r="OFV69" s="22"/>
      <c r="OFW69" s="22"/>
      <c r="OFX69" s="22"/>
      <c r="OFY69" s="22"/>
      <c r="OFZ69" s="22"/>
      <c r="OGA69" s="22"/>
      <c r="OGB69" s="22"/>
      <c r="OGC69" s="22"/>
      <c r="OGD69" s="22"/>
      <c r="OGE69" s="22"/>
      <c r="OGF69" s="22"/>
      <c r="OGG69" s="22"/>
      <c r="OGH69" s="22"/>
      <c r="OGI69" s="22"/>
      <c r="OGJ69" s="22"/>
      <c r="OGK69" s="22"/>
      <c r="OGL69" s="22"/>
      <c r="OGM69" s="22"/>
      <c r="OGN69" s="22"/>
      <c r="OGO69" s="22"/>
      <c r="OGP69" s="22"/>
      <c r="OGQ69" s="22"/>
      <c r="OGR69" s="22"/>
      <c r="OGS69" s="22"/>
      <c r="OGT69" s="22"/>
      <c r="OGU69" s="22"/>
      <c r="OGV69" s="22"/>
      <c r="OGW69" s="22"/>
      <c r="OGX69" s="22"/>
      <c r="OGY69" s="22"/>
      <c r="OGZ69" s="22"/>
      <c r="OHA69" s="22"/>
      <c r="OHB69" s="22"/>
      <c r="OHC69" s="22"/>
      <c r="OHD69" s="22"/>
      <c r="OHE69" s="22"/>
      <c r="OHF69" s="22"/>
      <c r="OHG69" s="22"/>
      <c r="OHH69" s="22"/>
      <c r="OHI69" s="22"/>
      <c r="OHJ69" s="22"/>
      <c r="OHK69" s="22"/>
      <c r="OHL69" s="22"/>
      <c r="OHM69" s="22"/>
      <c r="OHN69" s="22"/>
      <c r="OHO69" s="22"/>
      <c r="OHP69" s="22"/>
      <c r="OHQ69" s="22"/>
      <c r="OHR69" s="22"/>
      <c r="OHS69" s="22"/>
      <c r="OHT69" s="22"/>
      <c r="OHU69" s="22"/>
      <c r="OHV69" s="22"/>
      <c r="OHW69" s="22"/>
      <c r="OHX69" s="22"/>
      <c r="OHY69" s="22"/>
      <c r="OHZ69" s="22"/>
      <c r="OIA69" s="22"/>
      <c r="OIB69" s="22"/>
      <c r="OIC69" s="22"/>
      <c r="OID69" s="22"/>
      <c r="OIE69" s="22"/>
      <c r="OIF69" s="22"/>
      <c r="OIG69" s="22"/>
      <c r="OIH69" s="22"/>
      <c r="OII69" s="22"/>
      <c r="OIJ69" s="22"/>
      <c r="OIK69" s="22"/>
      <c r="OIL69" s="22"/>
      <c r="OIM69" s="22"/>
      <c r="OIN69" s="22"/>
      <c r="OIO69" s="22"/>
      <c r="OIP69" s="22"/>
      <c r="OIQ69" s="22"/>
      <c r="OIR69" s="22"/>
      <c r="OIS69" s="22"/>
      <c r="OIT69" s="22"/>
      <c r="OIU69" s="22"/>
      <c r="OIV69" s="22"/>
      <c r="OIW69" s="22"/>
      <c r="OIX69" s="22"/>
      <c r="OIY69" s="22"/>
      <c r="OIZ69" s="22"/>
      <c r="OJA69" s="22"/>
      <c r="OJB69" s="22"/>
      <c r="OJC69" s="22"/>
      <c r="OJD69" s="22"/>
      <c r="OJE69" s="22"/>
      <c r="OJF69" s="22"/>
      <c r="OJG69" s="22"/>
      <c r="OJH69" s="22"/>
      <c r="OJI69" s="22"/>
      <c r="OJJ69" s="22"/>
      <c r="OJK69" s="22"/>
      <c r="OJL69" s="22"/>
      <c r="OJM69" s="22"/>
      <c r="OJN69" s="22"/>
      <c r="OJO69" s="22"/>
      <c r="OJP69" s="22"/>
      <c r="OJQ69" s="22"/>
      <c r="OJR69" s="22"/>
      <c r="OJS69" s="22"/>
      <c r="OJT69" s="22"/>
      <c r="OJU69" s="22"/>
      <c r="OJV69" s="22"/>
      <c r="OJW69" s="22"/>
      <c r="OJX69" s="22"/>
      <c r="OJY69" s="22"/>
      <c r="OJZ69" s="22"/>
      <c r="OKA69" s="22"/>
      <c r="OKB69" s="22"/>
      <c r="OKC69" s="22"/>
      <c r="OKD69" s="22"/>
      <c r="OKE69" s="22"/>
      <c r="OKF69" s="22"/>
      <c r="OKG69" s="22"/>
      <c r="OKH69" s="22"/>
      <c r="OKI69" s="22"/>
      <c r="OKJ69" s="22"/>
      <c r="OKK69" s="22"/>
      <c r="OKL69" s="22"/>
      <c r="OKM69" s="22"/>
      <c r="OKN69" s="22"/>
      <c r="OKO69" s="22"/>
      <c r="OKP69" s="22"/>
      <c r="OKQ69" s="22"/>
      <c r="OKR69" s="22"/>
      <c r="OKS69" s="22"/>
      <c r="OKT69" s="22"/>
      <c r="OKU69" s="22"/>
      <c r="OKV69" s="22"/>
      <c r="OKW69" s="22"/>
      <c r="OKX69" s="22"/>
      <c r="OKY69" s="22"/>
      <c r="OKZ69" s="22"/>
      <c r="OLA69" s="22"/>
      <c r="OLB69" s="22"/>
      <c r="OLC69" s="22"/>
      <c r="OLD69" s="22"/>
      <c r="OLE69" s="22"/>
      <c r="OLF69" s="22"/>
      <c r="OLG69" s="22"/>
      <c r="OLH69" s="22"/>
      <c r="OLI69" s="22"/>
      <c r="OLJ69" s="22"/>
      <c r="OLK69" s="22"/>
      <c r="OLL69" s="22"/>
      <c r="OLM69" s="22"/>
      <c r="OLN69" s="22"/>
      <c r="OLO69" s="22"/>
      <c r="OLP69" s="22"/>
      <c r="OLQ69" s="22"/>
      <c r="OLR69" s="22"/>
      <c r="OLS69" s="22"/>
      <c r="OLT69" s="22"/>
      <c r="OLU69" s="22"/>
      <c r="OLV69" s="22"/>
      <c r="OLW69" s="22"/>
      <c r="OLX69" s="22"/>
      <c r="OLY69" s="22"/>
      <c r="OLZ69" s="22"/>
      <c r="OMA69" s="22"/>
      <c r="OMB69" s="22"/>
      <c r="OMC69" s="22"/>
      <c r="OMD69" s="22"/>
      <c r="OME69" s="22"/>
      <c r="OMF69" s="22"/>
      <c r="OMG69" s="22"/>
      <c r="OMH69" s="22"/>
      <c r="OMI69" s="22"/>
      <c r="OMJ69" s="22"/>
      <c r="OMK69" s="22"/>
      <c r="OML69" s="22"/>
      <c r="OMM69" s="22"/>
      <c r="OMN69" s="22"/>
      <c r="OMO69" s="22"/>
      <c r="OMP69" s="22"/>
      <c r="OMQ69" s="22"/>
      <c r="OMR69" s="22"/>
      <c r="OMS69" s="22"/>
      <c r="OMT69" s="22"/>
      <c r="OMU69" s="22"/>
      <c r="OMV69" s="22"/>
      <c r="OMW69" s="22"/>
      <c r="OMX69" s="22"/>
      <c r="OMY69" s="22"/>
      <c r="OMZ69" s="22"/>
      <c r="ONA69" s="22"/>
      <c r="ONB69" s="22"/>
      <c r="ONC69" s="22"/>
      <c r="OND69" s="22"/>
      <c r="ONE69" s="22"/>
      <c r="ONF69" s="22"/>
      <c r="ONG69" s="22"/>
      <c r="ONH69" s="22"/>
      <c r="ONI69" s="22"/>
      <c r="ONJ69" s="22"/>
      <c r="ONK69" s="22"/>
      <c r="ONL69" s="22"/>
      <c r="ONM69" s="22"/>
      <c r="ONN69" s="22"/>
      <c r="ONO69" s="22"/>
      <c r="ONP69" s="22"/>
      <c r="ONQ69" s="22"/>
      <c r="ONR69" s="22"/>
      <c r="ONS69" s="22"/>
      <c r="ONT69" s="22"/>
      <c r="ONU69" s="22"/>
      <c r="ONV69" s="22"/>
      <c r="ONW69" s="22"/>
      <c r="ONX69" s="22"/>
      <c r="ONY69" s="22"/>
      <c r="ONZ69" s="22"/>
      <c r="OOA69" s="22"/>
      <c r="OOB69" s="22"/>
      <c r="OOC69" s="22"/>
      <c r="OOD69" s="22"/>
      <c r="OOE69" s="22"/>
      <c r="OOF69" s="22"/>
      <c r="OOG69" s="22"/>
      <c r="OOH69" s="22"/>
      <c r="OOI69" s="22"/>
      <c r="OOJ69" s="22"/>
      <c r="OOK69" s="22"/>
      <c r="OOL69" s="22"/>
      <c r="OOM69" s="22"/>
      <c r="OON69" s="22"/>
      <c r="OOO69" s="22"/>
      <c r="OOP69" s="22"/>
      <c r="OOQ69" s="22"/>
      <c r="OOR69" s="22"/>
      <c r="OOS69" s="22"/>
      <c r="OOT69" s="22"/>
      <c r="OOU69" s="22"/>
      <c r="OOV69" s="22"/>
      <c r="OOW69" s="22"/>
      <c r="OOX69" s="22"/>
      <c r="OOY69" s="22"/>
      <c r="OOZ69" s="22"/>
      <c r="OPA69" s="22"/>
      <c r="OPB69" s="22"/>
      <c r="OPC69" s="22"/>
      <c r="OPD69" s="22"/>
      <c r="OPE69" s="22"/>
      <c r="OPF69" s="22"/>
      <c r="OPG69" s="22"/>
      <c r="OPH69" s="22"/>
      <c r="OPI69" s="22"/>
      <c r="OPJ69" s="22"/>
      <c r="OPK69" s="22"/>
      <c r="OPL69" s="22"/>
      <c r="OPM69" s="22"/>
      <c r="OPN69" s="22"/>
      <c r="OPO69" s="22"/>
      <c r="OPP69" s="22"/>
      <c r="OPQ69" s="22"/>
      <c r="OPR69" s="22"/>
      <c r="OPS69" s="22"/>
      <c r="OPT69" s="22"/>
      <c r="OPU69" s="22"/>
      <c r="OPV69" s="22"/>
      <c r="OPW69" s="22"/>
      <c r="OPX69" s="22"/>
      <c r="OPY69" s="22"/>
      <c r="OPZ69" s="22"/>
      <c r="OQA69" s="22"/>
      <c r="OQB69" s="22"/>
      <c r="OQC69" s="22"/>
      <c r="OQD69" s="22"/>
      <c r="OQE69" s="22"/>
      <c r="OQF69" s="22"/>
      <c r="OQG69" s="22"/>
      <c r="OQH69" s="22"/>
      <c r="OQI69" s="22"/>
      <c r="OQJ69" s="22"/>
      <c r="OQK69" s="22"/>
      <c r="OQL69" s="22"/>
      <c r="OQM69" s="22"/>
      <c r="OQN69" s="22"/>
      <c r="OQO69" s="22"/>
      <c r="OQP69" s="22"/>
      <c r="OQQ69" s="22"/>
      <c r="OQR69" s="22"/>
      <c r="OQS69" s="22"/>
      <c r="OQT69" s="22"/>
      <c r="OQU69" s="22"/>
      <c r="OQV69" s="22"/>
      <c r="OQW69" s="22"/>
      <c r="OQX69" s="22"/>
      <c r="OQY69" s="22"/>
      <c r="OQZ69" s="22"/>
      <c r="ORA69" s="22"/>
      <c r="ORB69" s="22"/>
      <c r="ORC69" s="22"/>
      <c r="ORD69" s="22"/>
      <c r="ORE69" s="22"/>
      <c r="ORF69" s="22"/>
      <c r="ORG69" s="22"/>
      <c r="ORH69" s="22"/>
      <c r="ORI69" s="22"/>
      <c r="ORJ69" s="22"/>
      <c r="ORK69" s="22"/>
      <c r="ORL69" s="22"/>
      <c r="ORM69" s="22"/>
      <c r="ORN69" s="22"/>
      <c r="ORO69" s="22"/>
      <c r="ORP69" s="22"/>
      <c r="ORQ69" s="22"/>
      <c r="ORR69" s="22"/>
      <c r="ORS69" s="22"/>
      <c r="ORT69" s="22"/>
      <c r="ORU69" s="22"/>
      <c r="ORV69" s="22"/>
      <c r="ORW69" s="22"/>
      <c r="ORX69" s="22"/>
      <c r="ORY69" s="22"/>
      <c r="ORZ69" s="22"/>
      <c r="OSA69" s="22"/>
      <c r="OSB69" s="22"/>
      <c r="OSC69" s="22"/>
      <c r="OSD69" s="22"/>
      <c r="OSE69" s="22"/>
      <c r="OSF69" s="22"/>
      <c r="OSG69" s="22"/>
      <c r="OSH69" s="22"/>
      <c r="OSI69" s="22"/>
      <c r="OSJ69" s="22"/>
      <c r="OSK69" s="22"/>
      <c r="OSL69" s="22"/>
      <c r="OSM69" s="22"/>
      <c r="OSN69" s="22"/>
      <c r="OSO69" s="22"/>
      <c r="OSP69" s="22"/>
      <c r="OSQ69" s="22"/>
      <c r="OSR69" s="22"/>
      <c r="OSS69" s="22"/>
      <c r="OST69" s="22"/>
      <c r="OSU69" s="22"/>
      <c r="OSV69" s="22"/>
      <c r="OSW69" s="22"/>
      <c r="OSX69" s="22"/>
      <c r="OSY69" s="22"/>
      <c r="OSZ69" s="22"/>
      <c r="OTA69" s="22"/>
      <c r="OTB69" s="22"/>
      <c r="OTC69" s="22"/>
      <c r="OTD69" s="22"/>
      <c r="OTE69" s="22"/>
      <c r="OTF69" s="22"/>
      <c r="OTG69" s="22"/>
      <c r="OTH69" s="22"/>
      <c r="OTI69" s="22"/>
      <c r="OTJ69" s="22"/>
      <c r="OTK69" s="22"/>
      <c r="OTL69" s="22"/>
      <c r="OTM69" s="22"/>
      <c r="OTN69" s="22"/>
      <c r="OTO69" s="22"/>
      <c r="OTP69" s="22"/>
      <c r="OTQ69" s="22"/>
      <c r="OTR69" s="22"/>
      <c r="OTS69" s="22"/>
      <c r="OTT69" s="22"/>
      <c r="OTU69" s="22"/>
      <c r="OTV69" s="22"/>
      <c r="OTW69" s="22"/>
      <c r="OTX69" s="22"/>
      <c r="OTY69" s="22"/>
      <c r="OTZ69" s="22"/>
      <c r="OUA69" s="22"/>
      <c r="OUB69" s="22"/>
      <c r="OUC69" s="22"/>
      <c r="OUD69" s="22"/>
      <c r="OUE69" s="22"/>
      <c r="OUF69" s="22"/>
      <c r="OUG69" s="22"/>
      <c r="OUH69" s="22"/>
      <c r="OUI69" s="22"/>
      <c r="OUJ69" s="22"/>
      <c r="OUK69" s="22"/>
      <c r="OUL69" s="22"/>
      <c r="OUM69" s="22"/>
      <c r="OUN69" s="22"/>
      <c r="OUO69" s="22"/>
      <c r="OUP69" s="22"/>
      <c r="OUQ69" s="22"/>
      <c r="OUR69" s="22"/>
      <c r="OUS69" s="22"/>
      <c r="OUT69" s="22"/>
      <c r="OUU69" s="22"/>
      <c r="OUV69" s="22"/>
      <c r="OUW69" s="22"/>
      <c r="OUX69" s="22"/>
      <c r="OUY69" s="22"/>
      <c r="OUZ69" s="22"/>
      <c r="OVA69" s="22"/>
      <c r="OVB69" s="22"/>
      <c r="OVC69" s="22"/>
      <c r="OVD69" s="22"/>
      <c r="OVE69" s="22"/>
      <c r="OVF69" s="22"/>
      <c r="OVG69" s="22"/>
      <c r="OVH69" s="22"/>
      <c r="OVI69" s="22"/>
      <c r="OVJ69" s="22"/>
      <c r="OVK69" s="22"/>
      <c r="OVL69" s="22"/>
      <c r="OVM69" s="22"/>
      <c r="OVN69" s="22"/>
      <c r="OVO69" s="22"/>
      <c r="OVP69" s="22"/>
      <c r="OVQ69" s="22"/>
      <c r="OVR69" s="22"/>
      <c r="OVS69" s="22"/>
      <c r="OVT69" s="22"/>
      <c r="OVU69" s="22"/>
      <c r="OVV69" s="22"/>
      <c r="OVW69" s="22"/>
      <c r="OVX69" s="22"/>
      <c r="OVY69" s="22"/>
      <c r="OVZ69" s="22"/>
      <c r="OWA69" s="22"/>
      <c r="OWB69" s="22"/>
      <c r="OWC69" s="22"/>
      <c r="OWD69" s="22"/>
      <c r="OWE69" s="22"/>
      <c r="OWF69" s="22"/>
      <c r="OWG69" s="22"/>
      <c r="OWH69" s="22"/>
      <c r="OWI69" s="22"/>
      <c r="OWJ69" s="22"/>
      <c r="OWK69" s="22"/>
      <c r="OWL69" s="22"/>
      <c r="OWM69" s="22"/>
      <c r="OWN69" s="22"/>
      <c r="OWO69" s="22"/>
      <c r="OWP69" s="22"/>
      <c r="OWQ69" s="22"/>
      <c r="OWR69" s="22"/>
      <c r="OWS69" s="22"/>
      <c r="OWT69" s="22"/>
      <c r="OWU69" s="22"/>
      <c r="OWV69" s="22"/>
      <c r="OWW69" s="22"/>
      <c r="OWX69" s="22"/>
      <c r="OWY69" s="22"/>
      <c r="OWZ69" s="22"/>
      <c r="OXA69" s="22"/>
      <c r="OXB69" s="22"/>
      <c r="OXC69" s="22"/>
      <c r="OXD69" s="22"/>
      <c r="OXE69" s="22"/>
      <c r="OXF69" s="22"/>
      <c r="OXG69" s="22"/>
      <c r="OXH69" s="22"/>
      <c r="OXI69" s="22"/>
      <c r="OXJ69" s="22"/>
      <c r="OXK69" s="22"/>
      <c r="OXL69" s="22"/>
      <c r="OXM69" s="22"/>
      <c r="OXN69" s="22"/>
      <c r="OXO69" s="22"/>
      <c r="OXP69" s="22"/>
      <c r="OXQ69" s="22"/>
      <c r="OXR69" s="22"/>
      <c r="OXS69" s="22"/>
      <c r="OXT69" s="22"/>
      <c r="OXU69" s="22"/>
      <c r="OXV69" s="22"/>
      <c r="OXW69" s="22"/>
      <c r="OXX69" s="22"/>
      <c r="OXY69" s="22"/>
      <c r="OXZ69" s="22"/>
      <c r="OYA69" s="22"/>
      <c r="OYB69" s="22"/>
      <c r="OYC69" s="22"/>
      <c r="OYD69" s="22"/>
      <c r="OYE69" s="22"/>
      <c r="OYF69" s="22"/>
      <c r="OYG69" s="22"/>
      <c r="OYH69" s="22"/>
      <c r="OYI69" s="22"/>
      <c r="OYJ69" s="22"/>
      <c r="OYK69" s="22"/>
      <c r="OYL69" s="22"/>
      <c r="OYM69" s="22"/>
      <c r="OYN69" s="22"/>
      <c r="OYO69" s="22"/>
      <c r="OYP69" s="22"/>
      <c r="OYQ69" s="22"/>
      <c r="OYR69" s="22"/>
      <c r="OYS69" s="22"/>
      <c r="OYT69" s="22"/>
      <c r="OYU69" s="22"/>
      <c r="OYV69" s="22"/>
      <c r="OYW69" s="22"/>
      <c r="OYX69" s="22"/>
      <c r="OYY69" s="22"/>
      <c r="OYZ69" s="22"/>
      <c r="OZA69" s="22"/>
      <c r="OZB69" s="22"/>
      <c r="OZC69" s="22"/>
      <c r="OZD69" s="22"/>
      <c r="OZE69" s="22"/>
      <c r="OZF69" s="22"/>
      <c r="OZG69" s="22"/>
      <c r="OZH69" s="22"/>
      <c r="OZI69" s="22"/>
      <c r="OZJ69" s="22"/>
      <c r="OZK69" s="22"/>
      <c r="OZL69" s="22"/>
      <c r="OZM69" s="22"/>
      <c r="OZN69" s="22"/>
      <c r="OZO69" s="22"/>
      <c r="OZP69" s="22"/>
      <c r="OZQ69" s="22"/>
      <c r="OZR69" s="22"/>
      <c r="OZS69" s="22"/>
      <c r="OZT69" s="22"/>
      <c r="OZU69" s="22"/>
      <c r="OZV69" s="22"/>
      <c r="OZW69" s="22"/>
      <c r="OZX69" s="22"/>
      <c r="OZY69" s="22"/>
      <c r="OZZ69" s="22"/>
      <c r="PAA69" s="22"/>
      <c r="PAB69" s="22"/>
      <c r="PAC69" s="22"/>
      <c r="PAD69" s="22"/>
      <c r="PAE69" s="22"/>
      <c r="PAF69" s="22"/>
      <c r="PAG69" s="22"/>
      <c r="PAH69" s="22"/>
      <c r="PAI69" s="22"/>
      <c r="PAJ69" s="22"/>
      <c r="PAK69" s="22"/>
      <c r="PAL69" s="22"/>
      <c r="PAM69" s="22"/>
      <c r="PAN69" s="22"/>
      <c r="PAO69" s="22"/>
      <c r="PAP69" s="22"/>
      <c r="PAQ69" s="22"/>
      <c r="PAR69" s="22"/>
      <c r="PAS69" s="22"/>
      <c r="PAT69" s="22"/>
      <c r="PAU69" s="22"/>
      <c r="PAV69" s="22"/>
      <c r="PAW69" s="22"/>
      <c r="PAX69" s="22"/>
      <c r="PAY69" s="22"/>
      <c r="PAZ69" s="22"/>
      <c r="PBA69" s="22"/>
      <c r="PBB69" s="22"/>
      <c r="PBC69" s="22"/>
      <c r="PBD69" s="22"/>
      <c r="PBE69" s="22"/>
      <c r="PBF69" s="22"/>
      <c r="PBG69" s="22"/>
      <c r="PBH69" s="22"/>
      <c r="PBI69" s="22"/>
      <c r="PBJ69" s="22"/>
      <c r="PBK69" s="22"/>
      <c r="PBL69" s="22"/>
      <c r="PBM69" s="22"/>
      <c r="PBN69" s="22"/>
      <c r="PBO69" s="22"/>
      <c r="PBP69" s="22"/>
      <c r="PBQ69" s="22"/>
      <c r="PBR69" s="22"/>
      <c r="PBS69" s="22"/>
      <c r="PBT69" s="22"/>
      <c r="PBU69" s="22"/>
      <c r="PBV69" s="22"/>
      <c r="PBW69" s="22"/>
      <c r="PBX69" s="22"/>
      <c r="PBY69" s="22"/>
      <c r="PBZ69" s="22"/>
      <c r="PCA69" s="22"/>
      <c r="PCB69" s="22"/>
      <c r="PCC69" s="22"/>
      <c r="PCD69" s="22"/>
      <c r="PCE69" s="22"/>
      <c r="PCF69" s="22"/>
      <c r="PCG69" s="22"/>
      <c r="PCH69" s="22"/>
      <c r="PCI69" s="22"/>
      <c r="PCJ69" s="22"/>
      <c r="PCK69" s="22"/>
      <c r="PCL69" s="22"/>
      <c r="PCM69" s="22"/>
      <c r="PCN69" s="22"/>
      <c r="PCO69" s="22"/>
      <c r="PCP69" s="22"/>
      <c r="PCQ69" s="22"/>
      <c r="PCR69" s="22"/>
      <c r="PCS69" s="22"/>
      <c r="PCT69" s="22"/>
      <c r="PCU69" s="22"/>
      <c r="PCV69" s="22"/>
      <c r="PCW69" s="22"/>
      <c r="PCX69" s="22"/>
      <c r="PCY69" s="22"/>
      <c r="PCZ69" s="22"/>
      <c r="PDA69" s="22"/>
      <c r="PDB69" s="22"/>
      <c r="PDC69" s="22"/>
      <c r="PDD69" s="22"/>
      <c r="PDE69" s="22"/>
      <c r="PDF69" s="22"/>
      <c r="PDG69" s="22"/>
      <c r="PDH69" s="22"/>
      <c r="PDI69" s="22"/>
      <c r="PDJ69" s="22"/>
      <c r="PDK69" s="22"/>
      <c r="PDL69" s="22"/>
      <c r="PDM69" s="22"/>
      <c r="PDN69" s="22"/>
      <c r="PDO69" s="22"/>
      <c r="PDP69" s="22"/>
      <c r="PDQ69" s="22"/>
      <c r="PDR69" s="22"/>
      <c r="PDS69" s="22"/>
      <c r="PDT69" s="22"/>
      <c r="PDU69" s="22"/>
      <c r="PDV69" s="22"/>
      <c r="PDW69" s="22"/>
      <c r="PDX69" s="22"/>
      <c r="PDY69" s="22"/>
      <c r="PDZ69" s="22"/>
      <c r="PEA69" s="22"/>
      <c r="PEB69" s="22"/>
      <c r="PEC69" s="22"/>
      <c r="PED69" s="22"/>
      <c r="PEE69" s="22"/>
      <c r="PEF69" s="22"/>
      <c r="PEG69" s="22"/>
      <c r="PEH69" s="22"/>
      <c r="PEI69" s="22"/>
      <c r="PEJ69" s="22"/>
      <c r="PEK69" s="22"/>
      <c r="PEL69" s="22"/>
      <c r="PEM69" s="22"/>
      <c r="PEN69" s="22"/>
      <c r="PEO69" s="22"/>
      <c r="PEP69" s="22"/>
      <c r="PEQ69" s="22"/>
      <c r="PER69" s="22"/>
      <c r="PES69" s="22"/>
      <c r="PET69" s="22"/>
      <c r="PEU69" s="22"/>
      <c r="PEV69" s="22"/>
      <c r="PEW69" s="22"/>
      <c r="PEX69" s="22"/>
      <c r="PEY69" s="22"/>
      <c r="PEZ69" s="22"/>
      <c r="PFA69" s="22"/>
      <c r="PFB69" s="22"/>
      <c r="PFC69" s="22"/>
      <c r="PFD69" s="22"/>
      <c r="PFE69" s="22"/>
      <c r="PFF69" s="22"/>
      <c r="PFG69" s="22"/>
      <c r="PFH69" s="22"/>
      <c r="PFI69" s="22"/>
      <c r="PFJ69" s="22"/>
      <c r="PFK69" s="22"/>
      <c r="PFL69" s="22"/>
      <c r="PFM69" s="22"/>
      <c r="PFN69" s="22"/>
      <c r="PFO69" s="22"/>
      <c r="PFP69" s="22"/>
      <c r="PFQ69" s="22"/>
      <c r="PFR69" s="22"/>
      <c r="PFS69" s="22"/>
      <c r="PFT69" s="22"/>
      <c r="PFU69" s="22"/>
      <c r="PFV69" s="22"/>
      <c r="PFW69" s="22"/>
      <c r="PFX69" s="22"/>
      <c r="PFY69" s="22"/>
      <c r="PFZ69" s="22"/>
      <c r="PGA69" s="22"/>
      <c r="PGB69" s="22"/>
      <c r="PGC69" s="22"/>
      <c r="PGD69" s="22"/>
      <c r="PGE69" s="22"/>
      <c r="PGF69" s="22"/>
      <c r="PGG69" s="22"/>
      <c r="PGH69" s="22"/>
      <c r="PGI69" s="22"/>
      <c r="PGJ69" s="22"/>
      <c r="PGK69" s="22"/>
      <c r="PGL69" s="22"/>
      <c r="PGM69" s="22"/>
      <c r="PGN69" s="22"/>
      <c r="PGO69" s="22"/>
      <c r="PGP69" s="22"/>
      <c r="PGQ69" s="22"/>
      <c r="PGR69" s="22"/>
      <c r="PGS69" s="22"/>
      <c r="PGT69" s="22"/>
      <c r="PGU69" s="22"/>
      <c r="PGV69" s="22"/>
      <c r="PGW69" s="22"/>
      <c r="PGX69" s="22"/>
      <c r="PGY69" s="22"/>
      <c r="PGZ69" s="22"/>
      <c r="PHA69" s="22"/>
      <c r="PHB69" s="22"/>
      <c r="PHC69" s="22"/>
      <c r="PHD69" s="22"/>
      <c r="PHE69" s="22"/>
      <c r="PHF69" s="22"/>
      <c r="PHG69" s="22"/>
      <c r="PHH69" s="22"/>
      <c r="PHI69" s="22"/>
      <c r="PHJ69" s="22"/>
      <c r="PHK69" s="22"/>
      <c r="PHL69" s="22"/>
      <c r="PHM69" s="22"/>
      <c r="PHN69" s="22"/>
      <c r="PHO69" s="22"/>
      <c r="PHP69" s="22"/>
      <c r="PHQ69" s="22"/>
      <c r="PHR69" s="22"/>
      <c r="PHS69" s="22"/>
      <c r="PHT69" s="22"/>
      <c r="PHU69" s="22"/>
      <c r="PHV69" s="22"/>
      <c r="PHW69" s="22"/>
      <c r="PHX69" s="22"/>
      <c r="PHY69" s="22"/>
      <c r="PHZ69" s="22"/>
      <c r="PIA69" s="22"/>
      <c r="PIB69" s="22"/>
      <c r="PIC69" s="22"/>
      <c r="PID69" s="22"/>
      <c r="PIE69" s="22"/>
      <c r="PIF69" s="22"/>
      <c r="PIG69" s="22"/>
      <c r="PIH69" s="22"/>
      <c r="PII69" s="22"/>
      <c r="PIJ69" s="22"/>
      <c r="PIK69" s="22"/>
      <c r="PIL69" s="22"/>
      <c r="PIM69" s="22"/>
      <c r="PIN69" s="22"/>
      <c r="PIO69" s="22"/>
      <c r="PIP69" s="22"/>
      <c r="PIQ69" s="22"/>
      <c r="PIR69" s="22"/>
      <c r="PIS69" s="22"/>
      <c r="PIT69" s="22"/>
      <c r="PIU69" s="22"/>
      <c r="PIV69" s="22"/>
      <c r="PIW69" s="22"/>
      <c r="PIX69" s="22"/>
      <c r="PIY69" s="22"/>
      <c r="PIZ69" s="22"/>
      <c r="PJA69" s="22"/>
      <c r="PJB69" s="22"/>
      <c r="PJC69" s="22"/>
      <c r="PJD69" s="22"/>
      <c r="PJE69" s="22"/>
      <c r="PJF69" s="22"/>
      <c r="PJG69" s="22"/>
      <c r="PJH69" s="22"/>
      <c r="PJI69" s="22"/>
      <c r="PJJ69" s="22"/>
      <c r="PJK69" s="22"/>
      <c r="PJL69" s="22"/>
      <c r="PJM69" s="22"/>
      <c r="PJN69" s="22"/>
      <c r="PJO69" s="22"/>
      <c r="PJP69" s="22"/>
      <c r="PJQ69" s="22"/>
      <c r="PJR69" s="22"/>
      <c r="PJS69" s="22"/>
      <c r="PJT69" s="22"/>
      <c r="PJU69" s="22"/>
      <c r="PJV69" s="22"/>
      <c r="PJW69" s="22"/>
      <c r="PJX69" s="22"/>
      <c r="PJY69" s="22"/>
      <c r="PJZ69" s="22"/>
      <c r="PKA69" s="22"/>
      <c r="PKB69" s="22"/>
      <c r="PKC69" s="22"/>
      <c r="PKD69" s="22"/>
      <c r="PKE69" s="22"/>
      <c r="PKF69" s="22"/>
      <c r="PKG69" s="22"/>
      <c r="PKH69" s="22"/>
      <c r="PKI69" s="22"/>
      <c r="PKJ69" s="22"/>
      <c r="PKK69" s="22"/>
      <c r="PKL69" s="22"/>
      <c r="PKM69" s="22"/>
      <c r="PKN69" s="22"/>
      <c r="PKO69" s="22"/>
      <c r="PKP69" s="22"/>
      <c r="PKQ69" s="22"/>
      <c r="PKR69" s="22"/>
      <c r="PKS69" s="22"/>
      <c r="PKT69" s="22"/>
      <c r="PKU69" s="22"/>
      <c r="PKV69" s="22"/>
      <c r="PKW69" s="22"/>
      <c r="PKX69" s="22"/>
      <c r="PKY69" s="22"/>
      <c r="PKZ69" s="22"/>
      <c r="PLA69" s="22"/>
      <c r="PLB69" s="22"/>
      <c r="PLC69" s="22"/>
      <c r="PLD69" s="22"/>
      <c r="PLE69" s="22"/>
      <c r="PLF69" s="22"/>
      <c r="PLG69" s="22"/>
      <c r="PLH69" s="22"/>
      <c r="PLI69" s="22"/>
      <c r="PLJ69" s="22"/>
      <c r="PLK69" s="22"/>
      <c r="PLL69" s="22"/>
      <c r="PLM69" s="22"/>
      <c r="PLN69" s="22"/>
      <c r="PLO69" s="22"/>
      <c r="PLP69" s="22"/>
      <c r="PLQ69" s="22"/>
      <c r="PLR69" s="22"/>
      <c r="PLS69" s="22"/>
      <c r="PLT69" s="22"/>
      <c r="PLU69" s="22"/>
      <c r="PLV69" s="22"/>
      <c r="PLW69" s="22"/>
      <c r="PLX69" s="22"/>
      <c r="PLY69" s="22"/>
      <c r="PLZ69" s="22"/>
      <c r="PMA69" s="22"/>
      <c r="PMB69" s="22"/>
      <c r="PMC69" s="22"/>
      <c r="PMD69" s="22"/>
      <c r="PME69" s="22"/>
      <c r="PMF69" s="22"/>
      <c r="PMG69" s="22"/>
      <c r="PMH69" s="22"/>
      <c r="PMI69" s="22"/>
      <c r="PMJ69" s="22"/>
      <c r="PMK69" s="22"/>
      <c r="PML69" s="22"/>
      <c r="PMM69" s="22"/>
      <c r="PMN69" s="22"/>
      <c r="PMO69" s="22"/>
      <c r="PMP69" s="22"/>
      <c r="PMQ69" s="22"/>
      <c r="PMR69" s="22"/>
      <c r="PMS69" s="22"/>
      <c r="PMT69" s="22"/>
      <c r="PMU69" s="22"/>
      <c r="PMV69" s="22"/>
      <c r="PMW69" s="22"/>
      <c r="PMX69" s="22"/>
      <c r="PMY69" s="22"/>
      <c r="PMZ69" s="22"/>
      <c r="PNA69" s="22"/>
      <c r="PNB69" s="22"/>
      <c r="PNC69" s="22"/>
      <c r="PND69" s="22"/>
      <c r="PNE69" s="22"/>
      <c r="PNF69" s="22"/>
      <c r="PNG69" s="22"/>
      <c r="PNH69" s="22"/>
      <c r="PNI69" s="22"/>
      <c r="PNJ69" s="22"/>
      <c r="PNK69" s="22"/>
      <c r="PNL69" s="22"/>
      <c r="PNM69" s="22"/>
      <c r="PNN69" s="22"/>
      <c r="PNO69" s="22"/>
      <c r="PNP69" s="22"/>
      <c r="PNQ69" s="22"/>
      <c r="PNR69" s="22"/>
      <c r="PNS69" s="22"/>
      <c r="PNT69" s="22"/>
      <c r="PNU69" s="22"/>
      <c r="PNV69" s="22"/>
      <c r="PNW69" s="22"/>
      <c r="PNX69" s="22"/>
      <c r="PNY69" s="22"/>
      <c r="PNZ69" s="22"/>
      <c r="POA69" s="22"/>
      <c r="POB69" s="22"/>
      <c r="POC69" s="22"/>
      <c r="POD69" s="22"/>
      <c r="POE69" s="22"/>
      <c r="POF69" s="22"/>
      <c r="POG69" s="22"/>
      <c r="POH69" s="22"/>
      <c r="POI69" s="22"/>
      <c r="POJ69" s="22"/>
      <c r="POK69" s="22"/>
      <c r="POL69" s="22"/>
      <c r="POM69" s="22"/>
      <c r="PON69" s="22"/>
      <c r="POO69" s="22"/>
      <c r="POP69" s="22"/>
      <c r="POQ69" s="22"/>
      <c r="POR69" s="22"/>
      <c r="POS69" s="22"/>
      <c r="POT69" s="22"/>
      <c r="POU69" s="22"/>
      <c r="POV69" s="22"/>
      <c r="POW69" s="22"/>
      <c r="POX69" s="22"/>
      <c r="POY69" s="22"/>
      <c r="POZ69" s="22"/>
      <c r="PPA69" s="22"/>
      <c r="PPB69" s="22"/>
      <c r="PPC69" s="22"/>
      <c r="PPD69" s="22"/>
      <c r="PPE69" s="22"/>
      <c r="PPF69" s="22"/>
      <c r="PPG69" s="22"/>
      <c r="PPH69" s="22"/>
      <c r="PPI69" s="22"/>
      <c r="PPJ69" s="22"/>
      <c r="PPK69" s="22"/>
      <c r="PPL69" s="22"/>
      <c r="PPM69" s="22"/>
      <c r="PPN69" s="22"/>
      <c r="PPO69" s="22"/>
      <c r="PPP69" s="22"/>
      <c r="PPQ69" s="22"/>
      <c r="PPR69" s="22"/>
      <c r="PPS69" s="22"/>
      <c r="PPT69" s="22"/>
      <c r="PPU69" s="22"/>
      <c r="PPV69" s="22"/>
      <c r="PPW69" s="22"/>
      <c r="PPX69" s="22"/>
      <c r="PPY69" s="22"/>
      <c r="PPZ69" s="22"/>
      <c r="PQA69" s="22"/>
      <c r="PQB69" s="22"/>
      <c r="PQC69" s="22"/>
      <c r="PQD69" s="22"/>
      <c r="PQE69" s="22"/>
      <c r="PQF69" s="22"/>
      <c r="PQG69" s="22"/>
      <c r="PQH69" s="22"/>
      <c r="PQI69" s="22"/>
      <c r="PQJ69" s="22"/>
      <c r="PQK69" s="22"/>
      <c r="PQL69" s="22"/>
      <c r="PQM69" s="22"/>
      <c r="PQN69" s="22"/>
      <c r="PQO69" s="22"/>
      <c r="PQP69" s="22"/>
      <c r="PQQ69" s="22"/>
      <c r="PQR69" s="22"/>
      <c r="PQS69" s="22"/>
      <c r="PQT69" s="22"/>
      <c r="PQU69" s="22"/>
      <c r="PQV69" s="22"/>
      <c r="PQW69" s="22"/>
      <c r="PQX69" s="22"/>
      <c r="PQY69" s="22"/>
      <c r="PQZ69" s="22"/>
      <c r="PRA69" s="22"/>
      <c r="PRB69" s="22"/>
      <c r="PRC69" s="22"/>
      <c r="PRD69" s="22"/>
      <c r="PRE69" s="22"/>
      <c r="PRF69" s="22"/>
      <c r="PRG69" s="22"/>
      <c r="PRH69" s="22"/>
      <c r="PRI69" s="22"/>
      <c r="PRJ69" s="22"/>
      <c r="PRK69" s="22"/>
      <c r="PRL69" s="22"/>
      <c r="PRM69" s="22"/>
      <c r="PRN69" s="22"/>
      <c r="PRO69" s="22"/>
      <c r="PRP69" s="22"/>
      <c r="PRQ69" s="22"/>
      <c r="PRR69" s="22"/>
      <c r="PRS69" s="22"/>
      <c r="PRT69" s="22"/>
      <c r="PRU69" s="22"/>
      <c r="PRV69" s="22"/>
      <c r="PRW69" s="22"/>
      <c r="PRX69" s="22"/>
      <c r="PRY69" s="22"/>
      <c r="PRZ69" s="22"/>
      <c r="PSA69" s="22"/>
      <c r="PSB69" s="22"/>
      <c r="PSC69" s="22"/>
      <c r="PSD69" s="22"/>
      <c r="PSE69" s="22"/>
      <c r="PSF69" s="22"/>
      <c r="PSG69" s="22"/>
      <c r="PSH69" s="22"/>
      <c r="PSI69" s="22"/>
      <c r="PSJ69" s="22"/>
      <c r="PSK69" s="22"/>
      <c r="PSL69" s="22"/>
      <c r="PSM69" s="22"/>
      <c r="PSN69" s="22"/>
      <c r="PSO69" s="22"/>
      <c r="PSP69" s="22"/>
      <c r="PSQ69" s="22"/>
      <c r="PSR69" s="22"/>
      <c r="PSS69" s="22"/>
      <c r="PST69" s="22"/>
      <c r="PSU69" s="22"/>
      <c r="PSV69" s="22"/>
      <c r="PSW69" s="22"/>
      <c r="PSX69" s="22"/>
      <c r="PSY69" s="22"/>
      <c r="PSZ69" s="22"/>
      <c r="PTA69" s="22"/>
      <c r="PTB69" s="22"/>
      <c r="PTC69" s="22"/>
      <c r="PTD69" s="22"/>
      <c r="PTE69" s="22"/>
      <c r="PTF69" s="22"/>
      <c r="PTG69" s="22"/>
      <c r="PTH69" s="22"/>
      <c r="PTI69" s="22"/>
      <c r="PTJ69" s="22"/>
      <c r="PTK69" s="22"/>
      <c r="PTL69" s="22"/>
      <c r="PTM69" s="22"/>
      <c r="PTN69" s="22"/>
      <c r="PTO69" s="22"/>
      <c r="PTP69" s="22"/>
      <c r="PTQ69" s="22"/>
      <c r="PTR69" s="22"/>
      <c r="PTS69" s="22"/>
      <c r="PTT69" s="22"/>
      <c r="PTU69" s="22"/>
      <c r="PTV69" s="22"/>
      <c r="PTW69" s="22"/>
      <c r="PTX69" s="22"/>
      <c r="PTY69" s="22"/>
      <c r="PTZ69" s="22"/>
      <c r="PUA69" s="22"/>
      <c r="PUB69" s="22"/>
      <c r="PUC69" s="22"/>
      <c r="PUD69" s="22"/>
      <c r="PUE69" s="22"/>
      <c r="PUF69" s="22"/>
      <c r="PUG69" s="22"/>
      <c r="PUH69" s="22"/>
      <c r="PUI69" s="22"/>
      <c r="PUJ69" s="22"/>
      <c r="PUK69" s="22"/>
      <c r="PUL69" s="22"/>
      <c r="PUM69" s="22"/>
      <c r="PUN69" s="22"/>
      <c r="PUO69" s="22"/>
      <c r="PUP69" s="22"/>
      <c r="PUQ69" s="22"/>
      <c r="PUR69" s="22"/>
      <c r="PUS69" s="22"/>
      <c r="PUT69" s="22"/>
      <c r="PUU69" s="22"/>
      <c r="PUV69" s="22"/>
      <c r="PUW69" s="22"/>
      <c r="PUX69" s="22"/>
      <c r="PUY69" s="22"/>
      <c r="PUZ69" s="22"/>
      <c r="PVA69" s="22"/>
      <c r="PVB69" s="22"/>
      <c r="PVC69" s="22"/>
      <c r="PVD69" s="22"/>
      <c r="PVE69" s="22"/>
      <c r="PVF69" s="22"/>
      <c r="PVG69" s="22"/>
      <c r="PVH69" s="22"/>
      <c r="PVI69" s="22"/>
      <c r="PVJ69" s="22"/>
      <c r="PVK69" s="22"/>
      <c r="PVL69" s="22"/>
      <c r="PVM69" s="22"/>
      <c r="PVN69" s="22"/>
      <c r="PVO69" s="22"/>
      <c r="PVP69" s="22"/>
      <c r="PVQ69" s="22"/>
      <c r="PVR69" s="22"/>
      <c r="PVS69" s="22"/>
      <c r="PVT69" s="22"/>
      <c r="PVU69" s="22"/>
      <c r="PVV69" s="22"/>
      <c r="PVW69" s="22"/>
      <c r="PVX69" s="22"/>
      <c r="PVY69" s="22"/>
      <c r="PVZ69" s="22"/>
      <c r="PWA69" s="22"/>
      <c r="PWB69" s="22"/>
      <c r="PWC69" s="22"/>
      <c r="PWD69" s="22"/>
      <c r="PWE69" s="22"/>
      <c r="PWF69" s="22"/>
      <c r="PWG69" s="22"/>
      <c r="PWH69" s="22"/>
      <c r="PWI69" s="22"/>
      <c r="PWJ69" s="22"/>
      <c r="PWK69" s="22"/>
      <c r="PWL69" s="22"/>
      <c r="PWM69" s="22"/>
      <c r="PWN69" s="22"/>
      <c r="PWO69" s="22"/>
      <c r="PWP69" s="22"/>
      <c r="PWQ69" s="22"/>
      <c r="PWR69" s="22"/>
      <c r="PWS69" s="22"/>
      <c r="PWT69" s="22"/>
      <c r="PWU69" s="22"/>
      <c r="PWV69" s="22"/>
      <c r="PWW69" s="22"/>
      <c r="PWX69" s="22"/>
      <c r="PWY69" s="22"/>
      <c r="PWZ69" s="22"/>
      <c r="PXA69" s="22"/>
      <c r="PXB69" s="22"/>
      <c r="PXC69" s="22"/>
      <c r="PXD69" s="22"/>
      <c r="PXE69" s="22"/>
      <c r="PXF69" s="22"/>
      <c r="PXG69" s="22"/>
      <c r="PXH69" s="22"/>
      <c r="PXI69" s="22"/>
      <c r="PXJ69" s="22"/>
      <c r="PXK69" s="22"/>
      <c r="PXL69" s="22"/>
      <c r="PXM69" s="22"/>
      <c r="PXN69" s="22"/>
      <c r="PXO69" s="22"/>
      <c r="PXP69" s="22"/>
      <c r="PXQ69" s="22"/>
      <c r="PXR69" s="22"/>
      <c r="PXS69" s="22"/>
      <c r="PXT69" s="22"/>
      <c r="PXU69" s="22"/>
      <c r="PXV69" s="22"/>
      <c r="PXW69" s="22"/>
      <c r="PXX69" s="22"/>
      <c r="PXY69" s="22"/>
      <c r="PXZ69" s="22"/>
      <c r="PYA69" s="22"/>
      <c r="PYB69" s="22"/>
      <c r="PYC69" s="22"/>
      <c r="PYD69" s="22"/>
      <c r="PYE69" s="22"/>
      <c r="PYF69" s="22"/>
      <c r="PYG69" s="22"/>
      <c r="PYH69" s="22"/>
      <c r="PYI69" s="22"/>
      <c r="PYJ69" s="22"/>
      <c r="PYK69" s="22"/>
      <c r="PYL69" s="22"/>
      <c r="PYM69" s="22"/>
      <c r="PYN69" s="22"/>
      <c r="PYO69" s="22"/>
      <c r="PYP69" s="22"/>
      <c r="PYQ69" s="22"/>
      <c r="PYR69" s="22"/>
      <c r="PYS69" s="22"/>
      <c r="PYT69" s="22"/>
      <c r="PYU69" s="22"/>
      <c r="PYV69" s="22"/>
      <c r="PYW69" s="22"/>
      <c r="PYX69" s="22"/>
      <c r="PYY69" s="22"/>
      <c r="PYZ69" s="22"/>
      <c r="PZA69" s="22"/>
      <c r="PZB69" s="22"/>
      <c r="PZC69" s="22"/>
      <c r="PZD69" s="22"/>
      <c r="PZE69" s="22"/>
      <c r="PZF69" s="22"/>
      <c r="PZG69" s="22"/>
      <c r="PZH69" s="22"/>
      <c r="PZI69" s="22"/>
      <c r="PZJ69" s="22"/>
      <c r="PZK69" s="22"/>
      <c r="PZL69" s="22"/>
      <c r="PZM69" s="22"/>
      <c r="PZN69" s="22"/>
      <c r="PZO69" s="22"/>
      <c r="PZP69" s="22"/>
      <c r="PZQ69" s="22"/>
      <c r="PZR69" s="22"/>
      <c r="PZS69" s="22"/>
      <c r="PZT69" s="22"/>
      <c r="PZU69" s="22"/>
      <c r="PZV69" s="22"/>
      <c r="PZW69" s="22"/>
      <c r="PZX69" s="22"/>
      <c r="PZY69" s="22"/>
      <c r="PZZ69" s="22"/>
      <c r="QAA69" s="22"/>
      <c r="QAB69" s="22"/>
      <c r="QAC69" s="22"/>
      <c r="QAD69" s="22"/>
      <c r="QAE69" s="22"/>
      <c r="QAF69" s="22"/>
      <c r="QAG69" s="22"/>
      <c r="QAH69" s="22"/>
      <c r="QAI69" s="22"/>
      <c r="QAJ69" s="22"/>
      <c r="QAK69" s="22"/>
      <c r="QAL69" s="22"/>
      <c r="QAM69" s="22"/>
      <c r="QAN69" s="22"/>
      <c r="QAO69" s="22"/>
      <c r="QAP69" s="22"/>
      <c r="QAQ69" s="22"/>
      <c r="QAR69" s="22"/>
      <c r="QAS69" s="22"/>
      <c r="QAT69" s="22"/>
      <c r="QAU69" s="22"/>
      <c r="QAV69" s="22"/>
      <c r="QAW69" s="22"/>
      <c r="QAX69" s="22"/>
      <c r="QAY69" s="22"/>
      <c r="QAZ69" s="22"/>
      <c r="QBA69" s="22"/>
      <c r="QBB69" s="22"/>
      <c r="QBC69" s="22"/>
      <c r="QBD69" s="22"/>
      <c r="QBE69" s="22"/>
      <c r="QBF69" s="22"/>
      <c r="QBG69" s="22"/>
      <c r="QBH69" s="22"/>
      <c r="QBI69" s="22"/>
      <c r="QBJ69" s="22"/>
      <c r="QBK69" s="22"/>
      <c r="QBL69" s="22"/>
      <c r="QBM69" s="22"/>
      <c r="QBN69" s="22"/>
      <c r="QBO69" s="22"/>
      <c r="QBP69" s="22"/>
      <c r="QBQ69" s="22"/>
      <c r="QBR69" s="22"/>
      <c r="QBS69" s="22"/>
      <c r="QBT69" s="22"/>
      <c r="QBU69" s="22"/>
      <c r="QBV69" s="22"/>
      <c r="QBW69" s="22"/>
      <c r="QBX69" s="22"/>
      <c r="QBY69" s="22"/>
      <c r="QBZ69" s="22"/>
      <c r="QCA69" s="22"/>
      <c r="QCB69" s="22"/>
      <c r="QCC69" s="22"/>
      <c r="QCD69" s="22"/>
      <c r="QCE69" s="22"/>
      <c r="QCF69" s="22"/>
      <c r="QCG69" s="22"/>
      <c r="QCH69" s="22"/>
      <c r="QCI69" s="22"/>
      <c r="QCJ69" s="22"/>
      <c r="QCK69" s="22"/>
      <c r="QCL69" s="22"/>
      <c r="QCM69" s="22"/>
      <c r="QCN69" s="22"/>
      <c r="QCO69" s="22"/>
      <c r="QCP69" s="22"/>
      <c r="QCQ69" s="22"/>
      <c r="QCR69" s="22"/>
      <c r="QCS69" s="22"/>
      <c r="QCT69" s="22"/>
      <c r="QCU69" s="22"/>
      <c r="QCV69" s="22"/>
      <c r="QCW69" s="22"/>
      <c r="QCX69" s="22"/>
      <c r="QCY69" s="22"/>
      <c r="QCZ69" s="22"/>
      <c r="QDA69" s="22"/>
      <c r="QDB69" s="22"/>
      <c r="QDC69" s="22"/>
      <c r="QDD69" s="22"/>
      <c r="QDE69" s="22"/>
      <c r="QDF69" s="22"/>
      <c r="QDG69" s="22"/>
      <c r="QDH69" s="22"/>
      <c r="QDI69" s="22"/>
      <c r="QDJ69" s="22"/>
      <c r="QDK69" s="22"/>
      <c r="QDL69" s="22"/>
      <c r="QDM69" s="22"/>
      <c r="QDN69" s="22"/>
      <c r="QDO69" s="22"/>
      <c r="QDP69" s="22"/>
      <c r="QDQ69" s="22"/>
      <c r="QDR69" s="22"/>
      <c r="QDS69" s="22"/>
      <c r="QDT69" s="22"/>
      <c r="QDU69" s="22"/>
      <c r="QDV69" s="22"/>
      <c r="QDW69" s="22"/>
      <c r="QDX69" s="22"/>
      <c r="QDY69" s="22"/>
      <c r="QDZ69" s="22"/>
      <c r="QEA69" s="22"/>
      <c r="QEB69" s="22"/>
      <c r="QEC69" s="22"/>
      <c r="QED69" s="22"/>
      <c r="QEE69" s="22"/>
      <c r="QEF69" s="22"/>
      <c r="QEG69" s="22"/>
      <c r="QEH69" s="22"/>
      <c r="QEI69" s="22"/>
      <c r="QEJ69" s="22"/>
      <c r="QEK69" s="22"/>
      <c r="QEL69" s="22"/>
      <c r="QEM69" s="22"/>
      <c r="QEN69" s="22"/>
      <c r="QEO69" s="22"/>
      <c r="QEP69" s="22"/>
      <c r="QEQ69" s="22"/>
      <c r="QER69" s="22"/>
      <c r="QES69" s="22"/>
      <c r="QET69" s="22"/>
      <c r="QEU69" s="22"/>
      <c r="QEV69" s="22"/>
      <c r="QEW69" s="22"/>
      <c r="QEX69" s="22"/>
      <c r="QEY69" s="22"/>
      <c r="QEZ69" s="22"/>
      <c r="QFA69" s="22"/>
      <c r="QFB69" s="22"/>
      <c r="QFC69" s="22"/>
      <c r="QFD69" s="22"/>
      <c r="QFE69" s="22"/>
      <c r="QFF69" s="22"/>
      <c r="QFG69" s="22"/>
      <c r="QFH69" s="22"/>
      <c r="QFI69" s="22"/>
      <c r="QFJ69" s="22"/>
      <c r="QFK69" s="22"/>
      <c r="QFL69" s="22"/>
      <c r="QFM69" s="22"/>
      <c r="QFN69" s="22"/>
      <c r="QFO69" s="22"/>
      <c r="QFP69" s="22"/>
      <c r="QFQ69" s="22"/>
      <c r="QFR69" s="22"/>
      <c r="QFS69" s="22"/>
      <c r="QFT69" s="22"/>
      <c r="QFU69" s="22"/>
      <c r="QFV69" s="22"/>
      <c r="QFW69" s="22"/>
      <c r="QFX69" s="22"/>
      <c r="QFY69" s="22"/>
      <c r="QFZ69" s="22"/>
      <c r="QGA69" s="22"/>
      <c r="QGB69" s="22"/>
      <c r="QGC69" s="22"/>
      <c r="QGD69" s="22"/>
      <c r="QGE69" s="22"/>
      <c r="QGF69" s="22"/>
      <c r="QGG69" s="22"/>
      <c r="QGH69" s="22"/>
      <c r="QGI69" s="22"/>
      <c r="QGJ69" s="22"/>
      <c r="QGK69" s="22"/>
      <c r="QGL69" s="22"/>
      <c r="QGM69" s="22"/>
      <c r="QGN69" s="22"/>
      <c r="QGO69" s="22"/>
      <c r="QGP69" s="22"/>
      <c r="QGQ69" s="22"/>
      <c r="QGR69" s="22"/>
      <c r="QGS69" s="22"/>
      <c r="QGT69" s="22"/>
      <c r="QGU69" s="22"/>
      <c r="QGV69" s="22"/>
      <c r="QGW69" s="22"/>
      <c r="QGX69" s="22"/>
      <c r="QGY69" s="22"/>
      <c r="QGZ69" s="22"/>
      <c r="QHA69" s="22"/>
      <c r="QHB69" s="22"/>
      <c r="QHC69" s="22"/>
      <c r="QHD69" s="22"/>
      <c r="QHE69" s="22"/>
      <c r="QHF69" s="22"/>
      <c r="QHG69" s="22"/>
      <c r="QHH69" s="22"/>
      <c r="QHI69" s="22"/>
      <c r="QHJ69" s="22"/>
      <c r="QHK69" s="22"/>
      <c r="QHL69" s="22"/>
      <c r="QHM69" s="22"/>
      <c r="QHN69" s="22"/>
      <c r="QHO69" s="22"/>
      <c r="QHP69" s="22"/>
      <c r="QHQ69" s="22"/>
      <c r="QHR69" s="22"/>
      <c r="QHS69" s="22"/>
      <c r="QHT69" s="22"/>
      <c r="QHU69" s="22"/>
      <c r="QHV69" s="22"/>
      <c r="QHW69" s="22"/>
      <c r="QHX69" s="22"/>
      <c r="QHY69" s="22"/>
      <c r="QHZ69" s="22"/>
      <c r="QIA69" s="22"/>
      <c r="QIB69" s="22"/>
      <c r="QIC69" s="22"/>
      <c r="QID69" s="22"/>
      <c r="QIE69" s="22"/>
      <c r="QIF69" s="22"/>
      <c r="QIG69" s="22"/>
      <c r="QIH69" s="22"/>
      <c r="QII69" s="22"/>
      <c r="QIJ69" s="22"/>
      <c r="QIK69" s="22"/>
      <c r="QIL69" s="22"/>
      <c r="QIM69" s="22"/>
      <c r="QIN69" s="22"/>
      <c r="QIO69" s="22"/>
      <c r="QIP69" s="22"/>
      <c r="QIQ69" s="22"/>
      <c r="QIR69" s="22"/>
      <c r="QIS69" s="22"/>
      <c r="QIT69" s="22"/>
      <c r="QIU69" s="22"/>
      <c r="QIV69" s="22"/>
      <c r="QIW69" s="22"/>
      <c r="QIX69" s="22"/>
      <c r="QIY69" s="22"/>
      <c r="QIZ69" s="22"/>
      <c r="QJA69" s="22"/>
      <c r="QJB69" s="22"/>
      <c r="QJC69" s="22"/>
      <c r="QJD69" s="22"/>
      <c r="QJE69" s="22"/>
      <c r="QJF69" s="22"/>
      <c r="QJG69" s="22"/>
      <c r="QJH69" s="22"/>
      <c r="QJI69" s="22"/>
      <c r="QJJ69" s="22"/>
      <c r="QJK69" s="22"/>
      <c r="QJL69" s="22"/>
      <c r="QJM69" s="22"/>
      <c r="QJN69" s="22"/>
      <c r="QJO69" s="22"/>
      <c r="QJP69" s="22"/>
      <c r="QJQ69" s="22"/>
      <c r="QJR69" s="22"/>
      <c r="QJS69" s="22"/>
      <c r="QJT69" s="22"/>
      <c r="QJU69" s="22"/>
      <c r="QJV69" s="22"/>
      <c r="QJW69" s="22"/>
      <c r="QJX69" s="22"/>
      <c r="QJY69" s="22"/>
      <c r="QJZ69" s="22"/>
      <c r="QKA69" s="22"/>
      <c r="QKB69" s="22"/>
      <c r="QKC69" s="22"/>
      <c r="QKD69" s="22"/>
      <c r="QKE69" s="22"/>
      <c r="QKF69" s="22"/>
      <c r="QKG69" s="22"/>
      <c r="QKH69" s="22"/>
      <c r="QKI69" s="22"/>
      <c r="QKJ69" s="22"/>
      <c r="QKK69" s="22"/>
      <c r="QKL69" s="22"/>
      <c r="QKM69" s="22"/>
      <c r="QKN69" s="22"/>
      <c r="QKO69" s="22"/>
      <c r="QKP69" s="22"/>
      <c r="QKQ69" s="22"/>
      <c r="QKR69" s="22"/>
      <c r="QKS69" s="22"/>
      <c r="QKT69" s="22"/>
      <c r="QKU69" s="22"/>
      <c r="QKV69" s="22"/>
      <c r="QKW69" s="22"/>
      <c r="QKX69" s="22"/>
      <c r="QKY69" s="22"/>
      <c r="QKZ69" s="22"/>
      <c r="QLA69" s="22"/>
      <c r="QLB69" s="22"/>
      <c r="QLC69" s="22"/>
      <c r="QLD69" s="22"/>
      <c r="QLE69" s="22"/>
      <c r="QLF69" s="22"/>
      <c r="QLG69" s="22"/>
      <c r="QLH69" s="22"/>
      <c r="QLI69" s="22"/>
      <c r="QLJ69" s="22"/>
      <c r="QLK69" s="22"/>
      <c r="QLL69" s="22"/>
      <c r="QLM69" s="22"/>
      <c r="QLN69" s="22"/>
      <c r="QLO69" s="22"/>
      <c r="QLP69" s="22"/>
      <c r="QLQ69" s="22"/>
      <c r="QLR69" s="22"/>
      <c r="QLS69" s="22"/>
      <c r="QLT69" s="22"/>
      <c r="QLU69" s="22"/>
      <c r="QLV69" s="22"/>
      <c r="QLW69" s="22"/>
      <c r="QLX69" s="22"/>
      <c r="QLY69" s="22"/>
      <c r="QLZ69" s="22"/>
      <c r="QMA69" s="22"/>
      <c r="QMB69" s="22"/>
      <c r="QMC69" s="22"/>
      <c r="QMD69" s="22"/>
      <c r="QME69" s="22"/>
      <c r="QMF69" s="22"/>
      <c r="QMG69" s="22"/>
      <c r="QMH69" s="22"/>
      <c r="QMI69" s="22"/>
      <c r="QMJ69" s="22"/>
      <c r="QMK69" s="22"/>
      <c r="QML69" s="22"/>
      <c r="QMM69" s="22"/>
      <c r="QMN69" s="22"/>
      <c r="QMO69" s="22"/>
      <c r="QMP69" s="22"/>
      <c r="QMQ69" s="22"/>
      <c r="QMR69" s="22"/>
      <c r="QMS69" s="22"/>
      <c r="QMT69" s="22"/>
      <c r="QMU69" s="22"/>
      <c r="QMV69" s="22"/>
      <c r="QMW69" s="22"/>
      <c r="QMX69" s="22"/>
      <c r="QMY69" s="22"/>
      <c r="QMZ69" s="22"/>
      <c r="QNA69" s="22"/>
      <c r="QNB69" s="22"/>
      <c r="QNC69" s="22"/>
      <c r="QND69" s="22"/>
      <c r="QNE69" s="22"/>
      <c r="QNF69" s="22"/>
      <c r="QNG69" s="22"/>
      <c r="QNH69" s="22"/>
      <c r="QNI69" s="22"/>
      <c r="QNJ69" s="22"/>
      <c r="QNK69" s="22"/>
      <c r="QNL69" s="22"/>
      <c r="QNM69" s="22"/>
      <c r="QNN69" s="22"/>
      <c r="QNO69" s="22"/>
      <c r="QNP69" s="22"/>
      <c r="QNQ69" s="22"/>
      <c r="QNR69" s="22"/>
      <c r="QNS69" s="22"/>
      <c r="QNT69" s="22"/>
      <c r="QNU69" s="22"/>
      <c r="QNV69" s="22"/>
      <c r="QNW69" s="22"/>
      <c r="QNX69" s="22"/>
      <c r="QNY69" s="22"/>
      <c r="QNZ69" s="22"/>
      <c r="QOA69" s="22"/>
      <c r="QOB69" s="22"/>
      <c r="QOC69" s="22"/>
      <c r="QOD69" s="22"/>
      <c r="QOE69" s="22"/>
      <c r="QOF69" s="22"/>
      <c r="QOG69" s="22"/>
      <c r="QOH69" s="22"/>
      <c r="QOI69" s="22"/>
      <c r="QOJ69" s="22"/>
      <c r="QOK69" s="22"/>
      <c r="QOL69" s="22"/>
      <c r="QOM69" s="22"/>
      <c r="QON69" s="22"/>
      <c r="QOO69" s="22"/>
      <c r="QOP69" s="22"/>
      <c r="QOQ69" s="22"/>
      <c r="QOR69" s="22"/>
      <c r="QOS69" s="22"/>
      <c r="QOT69" s="22"/>
      <c r="QOU69" s="22"/>
      <c r="QOV69" s="22"/>
      <c r="QOW69" s="22"/>
      <c r="QOX69" s="22"/>
      <c r="QOY69" s="22"/>
      <c r="QOZ69" s="22"/>
      <c r="QPA69" s="22"/>
      <c r="QPB69" s="22"/>
      <c r="QPC69" s="22"/>
      <c r="QPD69" s="22"/>
      <c r="QPE69" s="22"/>
      <c r="QPF69" s="22"/>
      <c r="QPG69" s="22"/>
      <c r="QPH69" s="22"/>
      <c r="QPI69" s="22"/>
      <c r="QPJ69" s="22"/>
      <c r="QPK69" s="22"/>
      <c r="QPL69" s="22"/>
      <c r="QPM69" s="22"/>
      <c r="QPN69" s="22"/>
      <c r="QPO69" s="22"/>
      <c r="QPP69" s="22"/>
      <c r="QPQ69" s="22"/>
      <c r="QPR69" s="22"/>
      <c r="QPS69" s="22"/>
      <c r="QPT69" s="22"/>
      <c r="QPU69" s="22"/>
      <c r="QPV69" s="22"/>
      <c r="QPW69" s="22"/>
      <c r="QPX69" s="22"/>
      <c r="QPY69" s="22"/>
      <c r="QPZ69" s="22"/>
      <c r="QQA69" s="22"/>
      <c r="QQB69" s="22"/>
      <c r="QQC69" s="22"/>
      <c r="QQD69" s="22"/>
      <c r="QQE69" s="22"/>
      <c r="QQF69" s="22"/>
      <c r="QQG69" s="22"/>
      <c r="QQH69" s="22"/>
      <c r="QQI69" s="22"/>
      <c r="QQJ69" s="22"/>
      <c r="QQK69" s="22"/>
      <c r="QQL69" s="22"/>
      <c r="QQM69" s="22"/>
      <c r="QQN69" s="22"/>
      <c r="QQO69" s="22"/>
      <c r="QQP69" s="22"/>
      <c r="QQQ69" s="22"/>
      <c r="QQR69" s="22"/>
      <c r="QQS69" s="22"/>
      <c r="QQT69" s="22"/>
      <c r="QQU69" s="22"/>
      <c r="QQV69" s="22"/>
      <c r="QQW69" s="22"/>
      <c r="QQX69" s="22"/>
      <c r="QQY69" s="22"/>
      <c r="QQZ69" s="22"/>
      <c r="QRA69" s="22"/>
      <c r="QRB69" s="22"/>
      <c r="QRC69" s="22"/>
      <c r="QRD69" s="22"/>
      <c r="QRE69" s="22"/>
      <c r="QRF69" s="22"/>
      <c r="QRG69" s="22"/>
      <c r="QRH69" s="22"/>
      <c r="QRI69" s="22"/>
      <c r="QRJ69" s="22"/>
      <c r="QRK69" s="22"/>
      <c r="QRL69" s="22"/>
      <c r="QRM69" s="22"/>
      <c r="QRN69" s="22"/>
      <c r="QRO69" s="22"/>
      <c r="QRP69" s="22"/>
      <c r="QRQ69" s="22"/>
      <c r="QRR69" s="22"/>
      <c r="QRS69" s="22"/>
      <c r="QRT69" s="22"/>
      <c r="QRU69" s="22"/>
      <c r="QRV69" s="22"/>
      <c r="QRW69" s="22"/>
      <c r="QRX69" s="22"/>
      <c r="QRY69" s="22"/>
      <c r="QRZ69" s="22"/>
      <c r="QSA69" s="22"/>
      <c r="QSB69" s="22"/>
      <c r="QSC69" s="22"/>
      <c r="QSD69" s="22"/>
      <c r="QSE69" s="22"/>
      <c r="QSF69" s="22"/>
      <c r="QSG69" s="22"/>
      <c r="QSH69" s="22"/>
      <c r="QSI69" s="22"/>
      <c r="QSJ69" s="22"/>
      <c r="QSK69" s="22"/>
      <c r="QSL69" s="22"/>
      <c r="QSM69" s="22"/>
      <c r="QSN69" s="22"/>
      <c r="QSO69" s="22"/>
      <c r="QSP69" s="22"/>
      <c r="QSQ69" s="22"/>
      <c r="QSR69" s="22"/>
      <c r="QSS69" s="22"/>
      <c r="QST69" s="22"/>
      <c r="QSU69" s="22"/>
      <c r="QSV69" s="22"/>
      <c r="QSW69" s="22"/>
      <c r="QSX69" s="22"/>
      <c r="QSY69" s="22"/>
      <c r="QSZ69" s="22"/>
      <c r="QTA69" s="22"/>
      <c r="QTB69" s="22"/>
      <c r="QTC69" s="22"/>
      <c r="QTD69" s="22"/>
      <c r="QTE69" s="22"/>
      <c r="QTF69" s="22"/>
      <c r="QTG69" s="22"/>
      <c r="QTH69" s="22"/>
      <c r="QTI69" s="22"/>
      <c r="QTJ69" s="22"/>
      <c r="QTK69" s="22"/>
      <c r="QTL69" s="22"/>
      <c r="QTM69" s="22"/>
      <c r="QTN69" s="22"/>
      <c r="QTO69" s="22"/>
      <c r="QTP69" s="22"/>
      <c r="QTQ69" s="22"/>
      <c r="QTR69" s="22"/>
      <c r="QTS69" s="22"/>
      <c r="QTT69" s="22"/>
      <c r="QTU69" s="22"/>
      <c r="QTV69" s="22"/>
      <c r="QTW69" s="22"/>
      <c r="QTX69" s="22"/>
      <c r="QTY69" s="22"/>
      <c r="QTZ69" s="22"/>
      <c r="QUA69" s="22"/>
      <c r="QUB69" s="22"/>
      <c r="QUC69" s="22"/>
      <c r="QUD69" s="22"/>
      <c r="QUE69" s="22"/>
      <c r="QUF69" s="22"/>
      <c r="QUG69" s="22"/>
      <c r="QUH69" s="22"/>
      <c r="QUI69" s="22"/>
      <c r="QUJ69" s="22"/>
      <c r="QUK69" s="22"/>
      <c r="QUL69" s="22"/>
      <c r="QUM69" s="22"/>
      <c r="QUN69" s="22"/>
      <c r="QUO69" s="22"/>
      <c r="QUP69" s="22"/>
      <c r="QUQ69" s="22"/>
      <c r="QUR69" s="22"/>
      <c r="QUS69" s="22"/>
      <c r="QUT69" s="22"/>
      <c r="QUU69" s="22"/>
      <c r="QUV69" s="22"/>
      <c r="QUW69" s="22"/>
      <c r="QUX69" s="22"/>
      <c r="QUY69" s="22"/>
      <c r="QUZ69" s="22"/>
      <c r="QVA69" s="22"/>
      <c r="QVB69" s="22"/>
      <c r="QVC69" s="22"/>
      <c r="QVD69" s="22"/>
      <c r="QVE69" s="22"/>
      <c r="QVF69" s="22"/>
      <c r="QVG69" s="22"/>
      <c r="QVH69" s="22"/>
      <c r="QVI69" s="22"/>
      <c r="QVJ69" s="22"/>
      <c r="QVK69" s="22"/>
      <c r="QVL69" s="22"/>
      <c r="QVM69" s="22"/>
      <c r="QVN69" s="22"/>
      <c r="QVO69" s="22"/>
      <c r="QVP69" s="22"/>
      <c r="QVQ69" s="22"/>
      <c r="QVR69" s="22"/>
      <c r="QVS69" s="22"/>
      <c r="QVT69" s="22"/>
      <c r="QVU69" s="22"/>
      <c r="QVV69" s="22"/>
      <c r="QVW69" s="22"/>
      <c r="QVX69" s="22"/>
      <c r="QVY69" s="22"/>
      <c r="QVZ69" s="22"/>
      <c r="QWA69" s="22"/>
      <c r="QWB69" s="22"/>
      <c r="QWC69" s="22"/>
      <c r="QWD69" s="22"/>
      <c r="QWE69" s="22"/>
      <c r="QWF69" s="22"/>
      <c r="QWG69" s="22"/>
      <c r="QWH69" s="22"/>
      <c r="QWI69" s="22"/>
      <c r="QWJ69" s="22"/>
      <c r="QWK69" s="22"/>
      <c r="QWL69" s="22"/>
      <c r="QWM69" s="22"/>
      <c r="QWN69" s="22"/>
      <c r="QWO69" s="22"/>
      <c r="QWP69" s="22"/>
      <c r="QWQ69" s="22"/>
      <c r="QWR69" s="22"/>
      <c r="QWS69" s="22"/>
      <c r="QWT69" s="22"/>
      <c r="QWU69" s="22"/>
      <c r="QWV69" s="22"/>
      <c r="QWW69" s="22"/>
      <c r="QWX69" s="22"/>
      <c r="QWY69" s="22"/>
      <c r="QWZ69" s="22"/>
      <c r="QXA69" s="22"/>
      <c r="QXB69" s="22"/>
      <c r="QXC69" s="22"/>
      <c r="QXD69" s="22"/>
      <c r="QXE69" s="22"/>
      <c r="QXF69" s="22"/>
      <c r="QXG69" s="22"/>
      <c r="QXH69" s="22"/>
      <c r="QXI69" s="22"/>
      <c r="QXJ69" s="22"/>
      <c r="QXK69" s="22"/>
      <c r="QXL69" s="22"/>
      <c r="QXM69" s="22"/>
      <c r="QXN69" s="22"/>
      <c r="QXO69" s="22"/>
      <c r="QXP69" s="22"/>
      <c r="QXQ69" s="22"/>
      <c r="QXR69" s="22"/>
      <c r="QXS69" s="22"/>
      <c r="QXT69" s="22"/>
      <c r="QXU69" s="22"/>
      <c r="QXV69" s="22"/>
      <c r="QXW69" s="22"/>
      <c r="QXX69" s="22"/>
      <c r="QXY69" s="22"/>
      <c r="QXZ69" s="22"/>
      <c r="QYA69" s="22"/>
      <c r="QYB69" s="22"/>
      <c r="QYC69" s="22"/>
      <c r="QYD69" s="22"/>
      <c r="QYE69" s="22"/>
      <c r="QYF69" s="22"/>
      <c r="QYG69" s="22"/>
      <c r="QYH69" s="22"/>
      <c r="QYI69" s="22"/>
      <c r="QYJ69" s="22"/>
      <c r="QYK69" s="22"/>
      <c r="QYL69" s="22"/>
      <c r="QYM69" s="22"/>
      <c r="QYN69" s="22"/>
      <c r="QYO69" s="22"/>
      <c r="QYP69" s="22"/>
      <c r="QYQ69" s="22"/>
      <c r="QYR69" s="22"/>
      <c r="QYS69" s="22"/>
      <c r="QYT69" s="22"/>
      <c r="QYU69" s="22"/>
      <c r="QYV69" s="22"/>
      <c r="QYW69" s="22"/>
      <c r="QYX69" s="22"/>
      <c r="QYY69" s="22"/>
      <c r="QYZ69" s="22"/>
      <c r="QZA69" s="22"/>
      <c r="QZB69" s="22"/>
      <c r="QZC69" s="22"/>
      <c r="QZD69" s="22"/>
      <c r="QZE69" s="22"/>
      <c r="QZF69" s="22"/>
      <c r="QZG69" s="22"/>
      <c r="QZH69" s="22"/>
      <c r="QZI69" s="22"/>
      <c r="QZJ69" s="22"/>
      <c r="QZK69" s="22"/>
      <c r="QZL69" s="22"/>
      <c r="QZM69" s="22"/>
      <c r="QZN69" s="22"/>
      <c r="QZO69" s="22"/>
      <c r="QZP69" s="22"/>
      <c r="QZQ69" s="22"/>
      <c r="QZR69" s="22"/>
      <c r="QZS69" s="22"/>
      <c r="QZT69" s="22"/>
      <c r="QZU69" s="22"/>
      <c r="QZV69" s="22"/>
      <c r="QZW69" s="22"/>
      <c r="QZX69" s="22"/>
      <c r="QZY69" s="22"/>
      <c r="QZZ69" s="22"/>
      <c r="RAA69" s="22"/>
      <c r="RAB69" s="22"/>
      <c r="RAC69" s="22"/>
      <c r="RAD69" s="22"/>
      <c r="RAE69" s="22"/>
      <c r="RAF69" s="22"/>
      <c r="RAG69" s="22"/>
      <c r="RAH69" s="22"/>
      <c r="RAI69" s="22"/>
      <c r="RAJ69" s="22"/>
      <c r="RAK69" s="22"/>
      <c r="RAL69" s="22"/>
      <c r="RAM69" s="22"/>
      <c r="RAN69" s="22"/>
      <c r="RAO69" s="22"/>
      <c r="RAP69" s="22"/>
      <c r="RAQ69" s="22"/>
      <c r="RAR69" s="22"/>
      <c r="RAS69" s="22"/>
      <c r="RAT69" s="22"/>
      <c r="RAU69" s="22"/>
      <c r="RAV69" s="22"/>
      <c r="RAW69" s="22"/>
      <c r="RAX69" s="22"/>
      <c r="RAY69" s="22"/>
      <c r="RAZ69" s="22"/>
      <c r="RBA69" s="22"/>
      <c r="RBB69" s="22"/>
      <c r="RBC69" s="22"/>
      <c r="RBD69" s="22"/>
      <c r="RBE69" s="22"/>
      <c r="RBF69" s="22"/>
      <c r="RBG69" s="22"/>
      <c r="RBH69" s="22"/>
      <c r="RBI69" s="22"/>
      <c r="RBJ69" s="22"/>
      <c r="RBK69" s="22"/>
      <c r="RBL69" s="22"/>
      <c r="RBM69" s="22"/>
      <c r="RBN69" s="22"/>
      <c r="RBO69" s="22"/>
      <c r="RBP69" s="22"/>
      <c r="RBQ69" s="22"/>
      <c r="RBR69" s="22"/>
      <c r="RBS69" s="22"/>
      <c r="RBT69" s="22"/>
      <c r="RBU69" s="22"/>
      <c r="RBV69" s="22"/>
      <c r="RBW69" s="22"/>
      <c r="RBX69" s="22"/>
      <c r="RBY69" s="22"/>
      <c r="RBZ69" s="22"/>
      <c r="RCA69" s="22"/>
      <c r="RCB69" s="22"/>
      <c r="RCC69" s="22"/>
      <c r="RCD69" s="22"/>
      <c r="RCE69" s="22"/>
      <c r="RCF69" s="22"/>
      <c r="RCG69" s="22"/>
      <c r="RCH69" s="22"/>
      <c r="RCI69" s="22"/>
      <c r="RCJ69" s="22"/>
      <c r="RCK69" s="22"/>
      <c r="RCL69" s="22"/>
      <c r="RCM69" s="22"/>
      <c r="RCN69" s="22"/>
      <c r="RCO69" s="22"/>
      <c r="RCP69" s="22"/>
      <c r="RCQ69" s="22"/>
      <c r="RCR69" s="22"/>
      <c r="RCS69" s="22"/>
      <c r="RCT69" s="22"/>
      <c r="RCU69" s="22"/>
      <c r="RCV69" s="22"/>
      <c r="RCW69" s="22"/>
      <c r="RCX69" s="22"/>
      <c r="RCY69" s="22"/>
      <c r="RCZ69" s="22"/>
      <c r="RDA69" s="22"/>
      <c r="RDB69" s="22"/>
      <c r="RDC69" s="22"/>
      <c r="RDD69" s="22"/>
      <c r="RDE69" s="22"/>
      <c r="RDF69" s="22"/>
      <c r="RDG69" s="22"/>
      <c r="RDH69" s="22"/>
      <c r="RDI69" s="22"/>
      <c r="RDJ69" s="22"/>
      <c r="RDK69" s="22"/>
      <c r="RDL69" s="22"/>
      <c r="RDM69" s="22"/>
      <c r="RDN69" s="22"/>
      <c r="RDO69" s="22"/>
      <c r="RDP69" s="22"/>
      <c r="RDQ69" s="22"/>
      <c r="RDR69" s="22"/>
      <c r="RDS69" s="22"/>
      <c r="RDT69" s="22"/>
      <c r="RDU69" s="22"/>
      <c r="RDV69" s="22"/>
      <c r="RDW69" s="22"/>
      <c r="RDX69" s="22"/>
      <c r="RDY69" s="22"/>
      <c r="RDZ69" s="22"/>
      <c r="REA69" s="22"/>
      <c r="REB69" s="22"/>
      <c r="REC69" s="22"/>
      <c r="RED69" s="22"/>
      <c r="REE69" s="22"/>
      <c r="REF69" s="22"/>
      <c r="REG69" s="22"/>
      <c r="REH69" s="22"/>
      <c r="REI69" s="22"/>
      <c r="REJ69" s="22"/>
      <c r="REK69" s="22"/>
      <c r="REL69" s="22"/>
      <c r="REM69" s="22"/>
      <c r="REN69" s="22"/>
      <c r="REO69" s="22"/>
      <c r="REP69" s="22"/>
      <c r="REQ69" s="22"/>
      <c r="RER69" s="22"/>
      <c r="RES69" s="22"/>
      <c r="RET69" s="22"/>
      <c r="REU69" s="22"/>
      <c r="REV69" s="22"/>
      <c r="REW69" s="22"/>
      <c r="REX69" s="22"/>
      <c r="REY69" s="22"/>
      <c r="REZ69" s="22"/>
      <c r="RFA69" s="22"/>
      <c r="RFB69" s="22"/>
      <c r="RFC69" s="22"/>
      <c r="RFD69" s="22"/>
      <c r="RFE69" s="22"/>
      <c r="RFF69" s="22"/>
      <c r="RFG69" s="22"/>
      <c r="RFH69" s="22"/>
      <c r="RFI69" s="22"/>
      <c r="RFJ69" s="22"/>
      <c r="RFK69" s="22"/>
      <c r="RFL69" s="22"/>
      <c r="RFM69" s="22"/>
      <c r="RFN69" s="22"/>
      <c r="RFO69" s="22"/>
      <c r="RFP69" s="22"/>
      <c r="RFQ69" s="22"/>
      <c r="RFR69" s="22"/>
      <c r="RFS69" s="22"/>
      <c r="RFT69" s="22"/>
      <c r="RFU69" s="22"/>
      <c r="RFV69" s="22"/>
      <c r="RFW69" s="22"/>
      <c r="RFX69" s="22"/>
      <c r="RFY69" s="22"/>
      <c r="RFZ69" s="22"/>
      <c r="RGA69" s="22"/>
      <c r="RGB69" s="22"/>
      <c r="RGC69" s="22"/>
      <c r="RGD69" s="22"/>
      <c r="RGE69" s="22"/>
      <c r="RGF69" s="22"/>
      <c r="RGG69" s="22"/>
      <c r="RGH69" s="22"/>
      <c r="RGI69" s="22"/>
      <c r="RGJ69" s="22"/>
      <c r="RGK69" s="22"/>
      <c r="RGL69" s="22"/>
      <c r="RGM69" s="22"/>
      <c r="RGN69" s="22"/>
      <c r="RGO69" s="22"/>
      <c r="RGP69" s="22"/>
      <c r="RGQ69" s="22"/>
      <c r="RGR69" s="22"/>
      <c r="RGS69" s="22"/>
      <c r="RGT69" s="22"/>
      <c r="RGU69" s="22"/>
      <c r="RGV69" s="22"/>
      <c r="RGW69" s="22"/>
      <c r="RGX69" s="22"/>
      <c r="RGY69" s="22"/>
      <c r="RGZ69" s="22"/>
      <c r="RHA69" s="22"/>
      <c r="RHB69" s="22"/>
      <c r="RHC69" s="22"/>
      <c r="RHD69" s="22"/>
      <c r="RHE69" s="22"/>
      <c r="RHF69" s="22"/>
      <c r="RHG69" s="22"/>
      <c r="RHH69" s="22"/>
      <c r="RHI69" s="22"/>
      <c r="RHJ69" s="22"/>
      <c r="RHK69" s="22"/>
      <c r="RHL69" s="22"/>
      <c r="RHM69" s="22"/>
      <c r="RHN69" s="22"/>
      <c r="RHO69" s="22"/>
      <c r="RHP69" s="22"/>
      <c r="RHQ69" s="22"/>
      <c r="RHR69" s="22"/>
      <c r="RHS69" s="22"/>
      <c r="RHT69" s="22"/>
      <c r="RHU69" s="22"/>
      <c r="RHV69" s="22"/>
      <c r="RHW69" s="22"/>
      <c r="RHX69" s="22"/>
      <c r="RHY69" s="22"/>
      <c r="RHZ69" s="22"/>
      <c r="RIA69" s="22"/>
      <c r="RIB69" s="22"/>
      <c r="RIC69" s="22"/>
      <c r="RID69" s="22"/>
      <c r="RIE69" s="22"/>
      <c r="RIF69" s="22"/>
      <c r="RIG69" s="22"/>
      <c r="RIH69" s="22"/>
      <c r="RII69" s="22"/>
      <c r="RIJ69" s="22"/>
      <c r="RIK69" s="22"/>
      <c r="RIL69" s="22"/>
      <c r="RIM69" s="22"/>
      <c r="RIN69" s="22"/>
      <c r="RIO69" s="22"/>
      <c r="RIP69" s="22"/>
      <c r="RIQ69" s="22"/>
      <c r="RIR69" s="22"/>
      <c r="RIS69" s="22"/>
      <c r="RIT69" s="22"/>
      <c r="RIU69" s="22"/>
      <c r="RIV69" s="22"/>
      <c r="RIW69" s="22"/>
      <c r="RIX69" s="22"/>
      <c r="RIY69" s="22"/>
      <c r="RIZ69" s="22"/>
      <c r="RJA69" s="22"/>
      <c r="RJB69" s="22"/>
      <c r="RJC69" s="22"/>
      <c r="RJD69" s="22"/>
      <c r="RJE69" s="22"/>
      <c r="RJF69" s="22"/>
      <c r="RJG69" s="22"/>
      <c r="RJH69" s="22"/>
      <c r="RJI69" s="22"/>
      <c r="RJJ69" s="22"/>
      <c r="RJK69" s="22"/>
      <c r="RJL69" s="22"/>
      <c r="RJM69" s="22"/>
      <c r="RJN69" s="22"/>
      <c r="RJO69" s="22"/>
      <c r="RJP69" s="22"/>
      <c r="RJQ69" s="22"/>
      <c r="RJR69" s="22"/>
      <c r="RJS69" s="22"/>
      <c r="RJT69" s="22"/>
      <c r="RJU69" s="22"/>
      <c r="RJV69" s="22"/>
      <c r="RJW69" s="22"/>
      <c r="RJX69" s="22"/>
      <c r="RJY69" s="22"/>
      <c r="RJZ69" s="22"/>
      <c r="RKA69" s="22"/>
      <c r="RKB69" s="22"/>
      <c r="RKC69" s="22"/>
      <c r="RKD69" s="22"/>
      <c r="RKE69" s="22"/>
      <c r="RKF69" s="22"/>
      <c r="RKG69" s="22"/>
      <c r="RKH69" s="22"/>
      <c r="RKI69" s="22"/>
      <c r="RKJ69" s="22"/>
      <c r="RKK69" s="22"/>
      <c r="RKL69" s="22"/>
      <c r="RKM69" s="22"/>
      <c r="RKN69" s="22"/>
      <c r="RKO69" s="22"/>
      <c r="RKP69" s="22"/>
      <c r="RKQ69" s="22"/>
      <c r="RKR69" s="22"/>
      <c r="RKS69" s="22"/>
      <c r="RKT69" s="22"/>
      <c r="RKU69" s="22"/>
      <c r="RKV69" s="22"/>
      <c r="RKW69" s="22"/>
      <c r="RKX69" s="22"/>
      <c r="RKY69" s="22"/>
      <c r="RKZ69" s="22"/>
      <c r="RLA69" s="22"/>
      <c r="RLB69" s="22"/>
      <c r="RLC69" s="22"/>
      <c r="RLD69" s="22"/>
      <c r="RLE69" s="22"/>
      <c r="RLF69" s="22"/>
      <c r="RLG69" s="22"/>
      <c r="RLH69" s="22"/>
      <c r="RLI69" s="22"/>
      <c r="RLJ69" s="22"/>
      <c r="RLK69" s="22"/>
      <c r="RLL69" s="22"/>
      <c r="RLM69" s="22"/>
      <c r="RLN69" s="22"/>
      <c r="RLO69" s="22"/>
      <c r="RLP69" s="22"/>
      <c r="RLQ69" s="22"/>
      <c r="RLR69" s="22"/>
      <c r="RLS69" s="22"/>
      <c r="RLT69" s="22"/>
      <c r="RLU69" s="22"/>
      <c r="RLV69" s="22"/>
      <c r="RLW69" s="22"/>
      <c r="RLX69" s="22"/>
      <c r="RLY69" s="22"/>
      <c r="RLZ69" s="22"/>
      <c r="RMA69" s="22"/>
      <c r="RMB69" s="22"/>
      <c r="RMC69" s="22"/>
      <c r="RMD69" s="22"/>
      <c r="RME69" s="22"/>
      <c r="RMF69" s="22"/>
      <c r="RMG69" s="22"/>
      <c r="RMH69" s="22"/>
      <c r="RMI69" s="22"/>
      <c r="RMJ69" s="22"/>
      <c r="RMK69" s="22"/>
      <c r="RML69" s="22"/>
      <c r="RMM69" s="22"/>
      <c r="RMN69" s="22"/>
      <c r="RMO69" s="22"/>
      <c r="RMP69" s="22"/>
      <c r="RMQ69" s="22"/>
      <c r="RMR69" s="22"/>
      <c r="RMS69" s="22"/>
      <c r="RMT69" s="22"/>
      <c r="RMU69" s="22"/>
      <c r="RMV69" s="22"/>
      <c r="RMW69" s="22"/>
      <c r="RMX69" s="22"/>
      <c r="RMY69" s="22"/>
      <c r="RMZ69" s="22"/>
      <c r="RNA69" s="22"/>
      <c r="RNB69" s="22"/>
      <c r="RNC69" s="22"/>
      <c r="RND69" s="22"/>
      <c r="RNE69" s="22"/>
      <c r="RNF69" s="22"/>
      <c r="RNG69" s="22"/>
      <c r="RNH69" s="22"/>
      <c r="RNI69" s="22"/>
      <c r="RNJ69" s="22"/>
      <c r="RNK69" s="22"/>
      <c r="RNL69" s="22"/>
      <c r="RNM69" s="22"/>
      <c r="RNN69" s="22"/>
      <c r="RNO69" s="22"/>
      <c r="RNP69" s="22"/>
      <c r="RNQ69" s="22"/>
      <c r="RNR69" s="22"/>
      <c r="RNS69" s="22"/>
      <c r="RNT69" s="22"/>
      <c r="RNU69" s="22"/>
      <c r="RNV69" s="22"/>
      <c r="RNW69" s="22"/>
      <c r="RNX69" s="22"/>
      <c r="RNY69" s="22"/>
      <c r="RNZ69" s="22"/>
      <c r="ROA69" s="22"/>
      <c r="ROB69" s="22"/>
      <c r="ROC69" s="22"/>
      <c r="ROD69" s="22"/>
      <c r="ROE69" s="22"/>
      <c r="ROF69" s="22"/>
      <c r="ROG69" s="22"/>
      <c r="ROH69" s="22"/>
      <c r="ROI69" s="22"/>
      <c r="ROJ69" s="22"/>
      <c r="ROK69" s="22"/>
      <c r="ROL69" s="22"/>
      <c r="ROM69" s="22"/>
      <c r="RON69" s="22"/>
      <c r="ROO69" s="22"/>
      <c r="ROP69" s="22"/>
      <c r="ROQ69" s="22"/>
      <c r="ROR69" s="22"/>
      <c r="ROS69" s="22"/>
      <c r="ROT69" s="22"/>
      <c r="ROU69" s="22"/>
      <c r="ROV69" s="22"/>
      <c r="ROW69" s="22"/>
      <c r="ROX69" s="22"/>
      <c r="ROY69" s="22"/>
      <c r="ROZ69" s="22"/>
      <c r="RPA69" s="22"/>
      <c r="RPB69" s="22"/>
      <c r="RPC69" s="22"/>
      <c r="RPD69" s="22"/>
      <c r="RPE69" s="22"/>
      <c r="RPF69" s="22"/>
      <c r="RPG69" s="22"/>
      <c r="RPH69" s="22"/>
      <c r="RPI69" s="22"/>
      <c r="RPJ69" s="22"/>
      <c r="RPK69" s="22"/>
      <c r="RPL69" s="22"/>
      <c r="RPM69" s="22"/>
      <c r="RPN69" s="22"/>
      <c r="RPO69" s="22"/>
      <c r="RPP69" s="22"/>
      <c r="RPQ69" s="22"/>
      <c r="RPR69" s="22"/>
      <c r="RPS69" s="22"/>
      <c r="RPT69" s="22"/>
      <c r="RPU69" s="22"/>
      <c r="RPV69" s="22"/>
      <c r="RPW69" s="22"/>
      <c r="RPX69" s="22"/>
      <c r="RPY69" s="22"/>
      <c r="RPZ69" s="22"/>
      <c r="RQA69" s="22"/>
      <c r="RQB69" s="22"/>
      <c r="RQC69" s="22"/>
      <c r="RQD69" s="22"/>
      <c r="RQE69" s="22"/>
      <c r="RQF69" s="22"/>
      <c r="RQG69" s="22"/>
      <c r="RQH69" s="22"/>
      <c r="RQI69" s="22"/>
      <c r="RQJ69" s="22"/>
      <c r="RQK69" s="22"/>
      <c r="RQL69" s="22"/>
      <c r="RQM69" s="22"/>
      <c r="RQN69" s="22"/>
      <c r="RQO69" s="22"/>
      <c r="RQP69" s="22"/>
      <c r="RQQ69" s="22"/>
      <c r="RQR69" s="22"/>
      <c r="RQS69" s="22"/>
      <c r="RQT69" s="22"/>
      <c r="RQU69" s="22"/>
      <c r="RQV69" s="22"/>
      <c r="RQW69" s="22"/>
      <c r="RQX69" s="22"/>
      <c r="RQY69" s="22"/>
      <c r="RQZ69" s="22"/>
      <c r="RRA69" s="22"/>
      <c r="RRB69" s="22"/>
      <c r="RRC69" s="22"/>
      <c r="RRD69" s="22"/>
      <c r="RRE69" s="22"/>
      <c r="RRF69" s="22"/>
      <c r="RRG69" s="22"/>
      <c r="RRH69" s="22"/>
      <c r="RRI69" s="22"/>
      <c r="RRJ69" s="22"/>
      <c r="RRK69" s="22"/>
      <c r="RRL69" s="22"/>
      <c r="RRM69" s="22"/>
      <c r="RRN69" s="22"/>
      <c r="RRO69" s="22"/>
      <c r="RRP69" s="22"/>
      <c r="RRQ69" s="22"/>
      <c r="RRR69" s="22"/>
      <c r="RRS69" s="22"/>
      <c r="RRT69" s="22"/>
      <c r="RRU69" s="22"/>
      <c r="RRV69" s="22"/>
      <c r="RRW69" s="22"/>
      <c r="RRX69" s="22"/>
      <c r="RRY69" s="22"/>
      <c r="RRZ69" s="22"/>
      <c r="RSA69" s="22"/>
      <c r="RSB69" s="22"/>
      <c r="RSC69" s="22"/>
      <c r="RSD69" s="22"/>
      <c r="RSE69" s="22"/>
      <c r="RSF69" s="22"/>
      <c r="RSG69" s="22"/>
      <c r="RSH69" s="22"/>
      <c r="RSI69" s="22"/>
      <c r="RSJ69" s="22"/>
      <c r="RSK69" s="22"/>
      <c r="RSL69" s="22"/>
      <c r="RSM69" s="22"/>
      <c r="RSN69" s="22"/>
      <c r="RSO69" s="22"/>
      <c r="RSP69" s="22"/>
      <c r="RSQ69" s="22"/>
      <c r="RSR69" s="22"/>
      <c r="RSS69" s="22"/>
      <c r="RST69" s="22"/>
      <c r="RSU69" s="22"/>
      <c r="RSV69" s="22"/>
      <c r="RSW69" s="22"/>
      <c r="RSX69" s="22"/>
      <c r="RSY69" s="22"/>
      <c r="RSZ69" s="22"/>
      <c r="RTA69" s="22"/>
      <c r="RTB69" s="22"/>
      <c r="RTC69" s="22"/>
      <c r="RTD69" s="22"/>
      <c r="RTE69" s="22"/>
      <c r="RTF69" s="22"/>
      <c r="RTG69" s="22"/>
      <c r="RTH69" s="22"/>
      <c r="RTI69" s="22"/>
      <c r="RTJ69" s="22"/>
      <c r="RTK69" s="22"/>
      <c r="RTL69" s="22"/>
      <c r="RTM69" s="22"/>
      <c r="RTN69" s="22"/>
      <c r="RTO69" s="22"/>
      <c r="RTP69" s="22"/>
      <c r="RTQ69" s="22"/>
      <c r="RTR69" s="22"/>
      <c r="RTS69" s="22"/>
      <c r="RTT69" s="22"/>
      <c r="RTU69" s="22"/>
      <c r="RTV69" s="22"/>
      <c r="RTW69" s="22"/>
      <c r="RTX69" s="22"/>
      <c r="RTY69" s="22"/>
      <c r="RTZ69" s="22"/>
      <c r="RUA69" s="22"/>
      <c r="RUB69" s="22"/>
      <c r="RUC69" s="22"/>
      <c r="RUD69" s="22"/>
      <c r="RUE69" s="22"/>
      <c r="RUF69" s="22"/>
      <c r="RUG69" s="22"/>
      <c r="RUH69" s="22"/>
      <c r="RUI69" s="22"/>
      <c r="RUJ69" s="22"/>
      <c r="RUK69" s="22"/>
      <c r="RUL69" s="22"/>
      <c r="RUM69" s="22"/>
      <c r="RUN69" s="22"/>
      <c r="RUO69" s="22"/>
      <c r="RUP69" s="22"/>
      <c r="RUQ69" s="22"/>
      <c r="RUR69" s="22"/>
      <c r="RUS69" s="22"/>
      <c r="RUT69" s="22"/>
      <c r="RUU69" s="22"/>
      <c r="RUV69" s="22"/>
      <c r="RUW69" s="22"/>
      <c r="RUX69" s="22"/>
      <c r="RUY69" s="22"/>
      <c r="RUZ69" s="22"/>
      <c r="RVA69" s="22"/>
      <c r="RVB69" s="22"/>
      <c r="RVC69" s="22"/>
      <c r="RVD69" s="22"/>
      <c r="RVE69" s="22"/>
      <c r="RVF69" s="22"/>
      <c r="RVG69" s="22"/>
      <c r="RVH69" s="22"/>
      <c r="RVI69" s="22"/>
      <c r="RVJ69" s="22"/>
      <c r="RVK69" s="22"/>
      <c r="RVL69" s="22"/>
      <c r="RVM69" s="22"/>
      <c r="RVN69" s="22"/>
      <c r="RVO69" s="22"/>
      <c r="RVP69" s="22"/>
      <c r="RVQ69" s="22"/>
      <c r="RVR69" s="22"/>
      <c r="RVS69" s="22"/>
      <c r="RVT69" s="22"/>
      <c r="RVU69" s="22"/>
      <c r="RVV69" s="22"/>
      <c r="RVW69" s="22"/>
      <c r="RVX69" s="22"/>
      <c r="RVY69" s="22"/>
      <c r="RVZ69" s="22"/>
      <c r="RWA69" s="22"/>
      <c r="RWB69" s="22"/>
      <c r="RWC69" s="22"/>
      <c r="RWD69" s="22"/>
      <c r="RWE69" s="22"/>
      <c r="RWF69" s="22"/>
      <c r="RWG69" s="22"/>
      <c r="RWH69" s="22"/>
      <c r="RWI69" s="22"/>
      <c r="RWJ69" s="22"/>
      <c r="RWK69" s="22"/>
      <c r="RWL69" s="22"/>
      <c r="RWM69" s="22"/>
      <c r="RWN69" s="22"/>
      <c r="RWO69" s="22"/>
      <c r="RWP69" s="22"/>
      <c r="RWQ69" s="22"/>
      <c r="RWR69" s="22"/>
      <c r="RWS69" s="22"/>
      <c r="RWT69" s="22"/>
      <c r="RWU69" s="22"/>
      <c r="RWV69" s="22"/>
      <c r="RWW69" s="22"/>
      <c r="RWX69" s="22"/>
      <c r="RWY69" s="22"/>
      <c r="RWZ69" s="22"/>
      <c r="RXA69" s="22"/>
      <c r="RXB69" s="22"/>
      <c r="RXC69" s="22"/>
      <c r="RXD69" s="22"/>
      <c r="RXE69" s="22"/>
      <c r="RXF69" s="22"/>
      <c r="RXG69" s="22"/>
      <c r="RXH69" s="22"/>
      <c r="RXI69" s="22"/>
      <c r="RXJ69" s="22"/>
      <c r="RXK69" s="22"/>
      <c r="RXL69" s="22"/>
      <c r="RXM69" s="22"/>
      <c r="RXN69" s="22"/>
      <c r="RXO69" s="22"/>
      <c r="RXP69" s="22"/>
      <c r="RXQ69" s="22"/>
      <c r="RXR69" s="22"/>
      <c r="RXS69" s="22"/>
      <c r="RXT69" s="22"/>
      <c r="RXU69" s="22"/>
      <c r="RXV69" s="22"/>
      <c r="RXW69" s="22"/>
      <c r="RXX69" s="22"/>
      <c r="RXY69" s="22"/>
      <c r="RXZ69" s="22"/>
      <c r="RYA69" s="22"/>
      <c r="RYB69" s="22"/>
      <c r="RYC69" s="22"/>
      <c r="RYD69" s="22"/>
      <c r="RYE69" s="22"/>
      <c r="RYF69" s="22"/>
      <c r="RYG69" s="22"/>
      <c r="RYH69" s="22"/>
      <c r="RYI69" s="22"/>
      <c r="RYJ69" s="22"/>
      <c r="RYK69" s="22"/>
      <c r="RYL69" s="22"/>
      <c r="RYM69" s="22"/>
      <c r="RYN69" s="22"/>
      <c r="RYO69" s="22"/>
      <c r="RYP69" s="22"/>
      <c r="RYQ69" s="22"/>
      <c r="RYR69" s="22"/>
      <c r="RYS69" s="22"/>
      <c r="RYT69" s="22"/>
      <c r="RYU69" s="22"/>
      <c r="RYV69" s="22"/>
      <c r="RYW69" s="22"/>
      <c r="RYX69" s="22"/>
      <c r="RYY69" s="22"/>
      <c r="RYZ69" s="22"/>
      <c r="RZA69" s="22"/>
      <c r="RZB69" s="22"/>
      <c r="RZC69" s="22"/>
      <c r="RZD69" s="22"/>
      <c r="RZE69" s="22"/>
      <c r="RZF69" s="22"/>
      <c r="RZG69" s="22"/>
      <c r="RZH69" s="22"/>
      <c r="RZI69" s="22"/>
      <c r="RZJ69" s="22"/>
      <c r="RZK69" s="22"/>
      <c r="RZL69" s="22"/>
      <c r="RZM69" s="22"/>
      <c r="RZN69" s="22"/>
      <c r="RZO69" s="22"/>
      <c r="RZP69" s="22"/>
      <c r="RZQ69" s="22"/>
      <c r="RZR69" s="22"/>
      <c r="RZS69" s="22"/>
      <c r="RZT69" s="22"/>
      <c r="RZU69" s="22"/>
      <c r="RZV69" s="22"/>
      <c r="RZW69" s="22"/>
      <c r="RZX69" s="22"/>
      <c r="RZY69" s="22"/>
      <c r="RZZ69" s="22"/>
      <c r="SAA69" s="22"/>
      <c r="SAB69" s="22"/>
      <c r="SAC69" s="22"/>
      <c r="SAD69" s="22"/>
      <c r="SAE69" s="22"/>
      <c r="SAF69" s="22"/>
      <c r="SAG69" s="22"/>
      <c r="SAH69" s="22"/>
      <c r="SAI69" s="22"/>
      <c r="SAJ69" s="22"/>
      <c r="SAK69" s="22"/>
      <c r="SAL69" s="22"/>
      <c r="SAM69" s="22"/>
      <c r="SAN69" s="22"/>
      <c r="SAO69" s="22"/>
      <c r="SAP69" s="22"/>
      <c r="SAQ69" s="22"/>
      <c r="SAR69" s="22"/>
      <c r="SAS69" s="22"/>
      <c r="SAT69" s="22"/>
      <c r="SAU69" s="22"/>
      <c r="SAV69" s="22"/>
      <c r="SAW69" s="22"/>
      <c r="SAX69" s="22"/>
      <c r="SAY69" s="22"/>
      <c r="SAZ69" s="22"/>
      <c r="SBA69" s="22"/>
      <c r="SBB69" s="22"/>
      <c r="SBC69" s="22"/>
      <c r="SBD69" s="22"/>
      <c r="SBE69" s="22"/>
      <c r="SBF69" s="22"/>
      <c r="SBG69" s="22"/>
      <c r="SBH69" s="22"/>
      <c r="SBI69" s="22"/>
      <c r="SBJ69" s="22"/>
      <c r="SBK69" s="22"/>
      <c r="SBL69" s="22"/>
      <c r="SBM69" s="22"/>
      <c r="SBN69" s="22"/>
      <c r="SBO69" s="22"/>
      <c r="SBP69" s="22"/>
      <c r="SBQ69" s="22"/>
      <c r="SBR69" s="22"/>
      <c r="SBS69" s="22"/>
      <c r="SBT69" s="22"/>
      <c r="SBU69" s="22"/>
      <c r="SBV69" s="22"/>
      <c r="SBW69" s="22"/>
      <c r="SBX69" s="22"/>
      <c r="SBY69" s="22"/>
      <c r="SBZ69" s="22"/>
      <c r="SCA69" s="22"/>
      <c r="SCB69" s="22"/>
      <c r="SCC69" s="22"/>
      <c r="SCD69" s="22"/>
      <c r="SCE69" s="22"/>
      <c r="SCF69" s="22"/>
      <c r="SCG69" s="22"/>
      <c r="SCH69" s="22"/>
      <c r="SCI69" s="22"/>
      <c r="SCJ69" s="22"/>
      <c r="SCK69" s="22"/>
      <c r="SCL69" s="22"/>
      <c r="SCM69" s="22"/>
      <c r="SCN69" s="22"/>
      <c r="SCO69" s="22"/>
      <c r="SCP69" s="22"/>
      <c r="SCQ69" s="22"/>
      <c r="SCR69" s="22"/>
      <c r="SCS69" s="22"/>
      <c r="SCT69" s="22"/>
      <c r="SCU69" s="22"/>
      <c r="SCV69" s="22"/>
      <c r="SCW69" s="22"/>
      <c r="SCX69" s="22"/>
      <c r="SCY69" s="22"/>
      <c r="SCZ69" s="22"/>
      <c r="SDA69" s="22"/>
      <c r="SDB69" s="22"/>
      <c r="SDC69" s="22"/>
      <c r="SDD69" s="22"/>
      <c r="SDE69" s="22"/>
      <c r="SDF69" s="22"/>
      <c r="SDG69" s="22"/>
      <c r="SDH69" s="22"/>
      <c r="SDI69" s="22"/>
      <c r="SDJ69" s="22"/>
      <c r="SDK69" s="22"/>
      <c r="SDL69" s="22"/>
      <c r="SDM69" s="22"/>
      <c r="SDN69" s="22"/>
      <c r="SDO69" s="22"/>
      <c r="SDP69" s="22"/>
      <c r="SDQ69" s="22"/>
      <c r="SDR69" s="22"/>
      <c r="SDS69" s="22"/>
      <c r="SDT69" s="22"/>
      <c r="SDU69" s="22"/>
      <c r="SDV69" s="22"/>
      <c r="SDW69" s="22"/>
      <c r="SDX69" s="22"/>
      <c r="SDY69" s="22"/>
      <c r="SDZ69" s="22"/>
      <c r="SEA69" s="22"/>
      <c r="SEB69" s="22"/>
      <c r="SEC69" s="22"/>
      <c r="SED69" s="22"/>
      <c r="SEE69" s="22"/>
      <c r="SEF69" s="22"/>
      <c r="SEG69" s="22"/>
      <c r="SEH69" s="22"/>
      <c r="SEI69" s="22"/>
      <c r="SEJ69" s="22"/>
      <c r="SEK69" s="22"/>
      <c r="SEL69" s="22"/>
      <c r="SEM69" s="22"/>
      <c r="SEN69" s="22"/>
      <c r="SEO69" s="22"/>
      <c r="SEP69" s="22"/>
      <c r="SEQ69" s="22"/>
      <c r="SER69" s="22"/>
      <c r="SES69" s="22"/>
      <c r="SET69" s="22"/>
      <c r="SEU69" s="22"/>
      <c r="SEV69" s="22"/>
      <c r="SEW69" s="22"/>
      <c r="SEX69" s="22"/>
      <c r="SEY69" s="22"/>
      <c r="SEZ69" s="22"/>
      <c r="SFA69" s="22"/>
      <c r="SFB69" s="22"/>
      <c r="SFC69" s="22"/>
      <c r="SFD69" s="22"/>
      <c r="SFE69" s="22"/>
      <c r="SFF69" s="22"/>
      <c r="SFG69" s="22"/>
      <c r="SFH69" s="22"/>
      <c r="SFI69" s="22"/>
      <c r="SFJ69" s="22"/>
      <c r="SFK69" s="22"/>
      <c r="SFL69" s="22"/>
      <c r="SFM69" s="22"/>
      <c r="SFN69" s="22"/>
      <c r="SFO69" s="22"/>
      <c r="SFP69" s="22"/>
      <c r="SFQ69" s="22"/>
      <c r="SFR69" s="22"/>
      <c r="SFS69" s="22"/>
      <c r="SFT69" s="22"/>
      <c r="SFU69" s="22"/>
      <c r="SFV69" s="22"/>
      <c r="SFW69" s="22"/>
      <c r="SFX69" s="22"/>
      <c r="SFY69" s="22"/>
      <c r="SFZ69" s="22"/>
      <c r="SGA69" s="22"/>
      <c r="SGB69" s="22"/>
      <c r="SGC69" s="22"/>
      <c r="SGD69" s="22"/>
      <c r="SGE69" s="22"/>
      <c r="SGF69" s="22"/>
      <c r="SGG69" s="22"/>
      <c r="SGH69" s="22"/>
      <c r="SGI69" s="22"/>
      <c r="SGJ69" s="22"/>
      <c r="SGK69" s="22"/>
      <c r="SGL69" s="22"/>
      <c r="SGM69" s="22"/>
      <c r="SGN69" s="22"/>
      <c r="SGO69" s="22"/>
      <c r="SGP69" s="22"/>
      <c r="SGQ69" s="22"/>
      <c r="SGR69" s="22"/>
      <c r="SGS69" s="22"/>
      <c r="SGT69" s="22"/>
      <c r="SGU69" s="22"/>
      <c r="SGV69" s="22"/>
      <c r="SGW69" s="22"/>
      <c r="SGX69" s="22"/>
      <c r="SGY69" s="22"/>
      <c r="SGZ69" s="22"/>
      <c r="SHA69" s="22"/>
      <c r="SHB69" s="22"/>
      <c r="SHC69" s="22"/>
      <c r="SHD69" s="22"/>
      <c r="SHE69" s="22"/>
      <c r="SHF69" s="22"/>
      <c r="SHG69" s="22"/>
      <c r="SHH69" s="22"/>
      <c r="SHI69" s="22"/>
      <c r="SHJ69" s="22"/>
      <c r="SHK69" s="22"/>
      <c r="SHL69" s="22"/>
      <c r="SHM69" s="22"/>
      <c r="SHN69" s="22"/>
      <c r="SHO69" s="22"/>
      <c r="SHP69" s="22"/>
      <c r="SHQ69" s="22"/>
      <c r="SHR69" s="22"/>
      <c r="SHS69" s="22"/>
      <c r="SHT69" s="22"/>
      <c r="SHU69" s="22"/>
      <c r="SHV69" s="22"/>
      <c r="SHW69" s="22"/>
      <c r="SHX69" s="22"/>
      <c r="SHY69" s="22"/>
      <c r="SHZ69" s="22"/>
      <c r="SIA69" s="22"/>
      <c r="SIB69" s="22"/>
      <c r="SIC69" s="22"/>
      <c r="SID69" s="22"/>
      <c r="SIE69" s="22"/>
      <c r="SIF69" s="22"/>
      <c r="SIG69" s="22"/>
      <c r="SIH69" s="22"/>
      <c r="SII69" s="22"/>
      <c r="SIJ69" s="22"/>
      <c r="SIK69" s="22"/>
      <c r="SIL69" s="22"/>
      <c r="SIM69" s="22"/>
      <c r="SIN69" s="22"/>
      <c r="SIO69" s="22"/>
      <c r="SIP69" s="22"/>
      <c r="SIQ69" s="22"/>
      <c r="SIR69" s="22"/>
      <c r="SIS69" s="22"/>
      <c r="SIT69" s="22"/>
      <c r="SIU69" s="22"/>
      <c r="SIV69" s="22"/>
      <c r="SIW69" s="22"/>
      <c r="SIX69" s="22"/>
      <c r="SIY69" s="22"/>
      <c r="SIZ69" s="22"/>
      <c r="SJA69" s="22"/>
      <c r="SJB69" s="22"/>
      <c r="SJC69" s="22"/>
      <c r="SJD69" s="22"/>
      <c r="SJE69" s="22"/>
      <c r="SJF69" s="22"/>
      <c r="SJG69" s="22"/>
      <c r="SJH69" s="22"/>
      <c r="SJI69" s="22"/>
      <c r="SJJ69" s="22"/>
      <c r="SJK69" s="22"/>
      <c r="SJL69" s="22"/>
      <c r="SJM69" s="22"/>
      <c r="SJN69" s="22"/>
      <c r="SJO69" s="22"/>
      <c r="SJP69" s="22"/>
      <c r="SJQ69" s="22"/>
      <c r="SJR69" s="22"/>
      <c r="SJS69" s="22"/>
      <c r="SJT69" s="22"/>
      <c r="SJU69" s="22"/>
      <c r="SJV69" s="22"/>
      <c r="SJW69" s="22"/>
      <c r="SJX69" s="22"/>
      <c r="SJY69" s="22"/>
      <c r="SJZ69" s="22"/>
      <c r="SKA69" s="22"/>
      <c r="SKB69" s="22"/>
      <c r="SKC69" s="22"/>
      <c r="SKD69" s="22"/>
      <c r="SKE69" s="22"/>
      <c r="SKF69" s="22"/>
      <c r="SKG69" s="22"/>
      <c r="SKH69" s="22"/>
      <c r="SKI69" s="22"/>
      <c r="SKJ69" s="22"/>
      <c r="SKK69" s="22"/>
      <c r="SKL69" s="22"/>
      <c r="SKM69" s="22"/>
      <c r="SKN69" s="22"/>
      <c r="SKO69" s="22"/>
      <c r="SKP69" s="22"/>
      <c r="SKQ69" s="22"/>
      <c r="SKR69" s="22"/>
      <c r="SKS69" s="22"/>
      <c r="SKT69" s="22"/>
      <c r="SKU69" s="22"/>
      <c r="SKV69" s="22"/>
      <c r="SKW69" s="22"/>
      <c r="SKX69" s="22"/>
      <c r="SKY69" s="22"/>
      <c r="SKZ69" s="22"/>
      <c r="SLA69" s="22"/>
      <c r="SLB69" s="22"/>
      <c r="SLC69" s="22"/>
      <c r="SLD69" s="22"/>
      <c r="SLE69" s="22"/>
      <c r="SLF69" s="22"/>
      <c r="SLG69" s="22"/>
      <c r="SLH69" s="22"/>
      <c r="SLI69" s="22"/>
      <c r="SLJ69" s="22"/>
      <c r="SLK69" s="22"/>
      <c r="SLL69" s="22"/>
      <c r="SLM69" s="22"/>
      <c r="SLN69" s="22"/>
      <c r="SLO69" s="22"/>
      <c r="SLP69" s="22"/>
      <c r="SLQ69" s="22"/>
      <c r="SLR69" s="22"/>
      <c r="SLS69" s="22"/>
      <c r="SLT69" s="22"/>
      <c r="SLU69" s="22"/>
      <c r="SLV69" s="22"/>
      <c r="SLW69" s="22"/>
      <c r="SLX69" s="22"/>
      <c r="SLY69" s="22"/>
      <c r="SLZ69" s="22"/>
      <c r="SMA69" s="22"/>
      <c r="SMB69" s="22"/>
      <c r="SMC69" s="22"/>
      <c r="SMD69" s="22"/>
      <c r="SME69" s="22"/>
      <c r="SMF69" s="22"/>
      <c r="SMG69" s="22"/>
      <c r="SMH69" s="22"/>
      <c r="SMI69" s="22"/>
      <c r="SMJ69" s="22"/>
      <c r="SMK69" s="22"/>
      <c r="SML69" s="22"/>
      <c r="SMM69" s="22"/>
      <c r="SMN69" s="22"/>
      <c r="SMO69" s="22"/>
      <c r="SMP69" s="22"/>
      <c r="SMQ69" s="22"/>
      <c r="SMR69" s="22"/>
      <c r="SMS69" s="22"/>
      <c r="SMT69" s="22"/>
      <c r="SMU69" s="22"/>
      <c r="SMV69" s="22"/>
      <c r="SMW69" s="22"/>
      <c r="SMX69" s="22"/>
      <c r="SMY69" s="22"/>
      <c r="SMZ69" s="22"/>
      <c r="SNA69" s="22"/>
      <c r="SNB69" s="22"/>
      <c r="SNC69" s="22"/>
      <c r="SND69" s="22"/>
      <c r="SNE69" s="22"/>
      <c r="SNF69" s="22"/>
      <c r="SNG69" s="22"/>
      <c r="SNH69" s="22"/>
      <c r="SNI69" s="22"/>
      <c r="SNJ69" s="22"/>
      <c r="SNK69" s="22"/>
      <c r="SNL69" s="22"/>
      <c r="SNM69" s="22"/>
      <c r="SNN69" s="22"/>
      <c r="SNO69" s="22"/>
      <c r="SNP69" s="22"/>
      <c r="SNQ69" s="22"/>
      <c r="SNR69" s="22"/>
      <c r="SNS69" s="22"/>
      <c r="SNT69" s="22"/>
      <c r="SNU69" s="22"/>
      <c r="SNV69" s="22"/>
      <c r="SNW69" s="22"/>
      <c r="SNX69" s="22"/>
      <c r="SNY69" s="22"/>
      <c r="SNZ69" s="22"/>
      <c r="SOA69" s="22"/>
      <c r="SOB69" s="22"/>
      <c r="SOC69" s="22"/>
      <c r="SOD69" s="22"/>
      <c r="SOE69" s="22"/>
      <c r="SOF69" s="22"/>
      <c r="SOG69" s="22"/>
      <c r="SOH69" s="22"/>
      <c r="SOI69" s="22"/>
      <c r="SOJ69" s="22"/>
      <c r="SOK69" s="22"/>
      <c r="SOL69" s="22"/>
      <c r="SOM69" s="22"/>
      <c r="SON69" s="22"/>
      <c r="SOO69" s="22"/>
      <c r="SOP69" s="22"/>
      <c r="SOQ69" s="22"/>
      <c r="SOR69" s="22"/>
      <c r="SOS69" s="22"/>
      <c r="SOT69" s="22"/>
      <c r="SOU69" s="22"/>
      <c r="SOV69" s="22"/>
      <c r="SOW69" s="22"/>
      <c r="SOX69" s="22"/>
      <c r="SOY69" s="22"/>
      <c r="SOZ69" s="22"/>
      <c r="SPA69" s="22"/>
      <c r="SPB69" s="22"/>
      <c r="SPC69" s="22"/>
      <c r="SPD69" s="22"/>
      <c r="SPE69" s="22"/>
      <c r="SPF69" s="22"/>
      <c r="SPG69" s="22"/>
      <c r="SPH69" s="22"/>
      <c r="SPI69" s="22"/>
      <c r="SPJ69" s="22"/>
      <c r="SPK69" s="22"/>
      <c r="SPL69" s="22"/>
      <c r="SPM69" s="22"/>
      <c r="SPN69" s="22"/>
      <c r="SPO69" s="22"/>
      <c r="SPP69" s="22"/>
      <c r="SPQ69" s="22"/>
      <c r="SPR69" s="22"/>
      <c r="SPS69" s="22"/>
      <c r="SPT69" s="22"/>
      <c r="SPU69" s="22"/>
      <c r="SPV69" s="22"/>
      <c r="SPW69" s="22"/>
      <c r="SPX69" s="22"/>
      <c r="SPY69" s="22"/>
      <c r="SPZ69" s="22"/>
      <c r="SQA69" s="22"/>
      <c r="SQB69" s="22"/>
      <c r="SQC69" s="22"/>
      <c r="SQD69" s="22"/>
      <c r="SQE69" s="22"/>
      <c r="SQF69" s="22"/>
      <c r="SQG69" s="22"/>
      <c r="SQH69" s="22"/>
      <c r="SQI69" s="22"/>
      <c r="SQJ69" s="22"/>
      <c r="SQK69" s="22"/>
      <c r="SQL69" s="22"/>
      <c r="SQM69" s="22"/>
      <c r="SQN69" s="22"/>
      <c r="SQO69" s="22"/>
      <c r="SQP69" s="22"/>
      <c r="SQQ69" s="22"/>
      <c r="SQR69" s="22"/>
      <c r="SQS69" s="22"/>
      <c r="SQT69" s="22"/>
      <c r="SQU69" s="22"/>
      <c r="SQV69" s="22"/>
      <c r="SQW69" s="22"/>
      <c r="SQX69" s="22"/>
      <c r="SQY69" s="22"/>
      <c r="SQZ69" s="22"/>
      <c r="SRA69" s="22"/>
      <c r="SRB69" s="22"/>
      <c r="SRC69" s="22"/>
      <c r="SRD69" s="22"/>
      <c r="SRE69" s="22"/>
      <c r="SRF69" s="22"/>
      <c r="SRG69" s="22"/>
      <c r="SRH69" s="22"/>
      <c r="SRI69" s="22"/>
      <c r="SRJ69" s="22"/>
      <c r="SRK69" s="22"/>
      <c r="SRL69" s="22"/>
      <c r="SRM69" s="22"/>
      <c r="SRN69" s="22"/>
      <c r="SRO69" s="22"/>
      <c r="SRP69" s="22"/>
      <c r="SRQ69" s="22"/>
      <c r="SRR69" s="22"/>
      <c r="SRS69" s="22"/>
      <c r="SRT69" s="22"/>
      <c r="SRU69" s="22"/>
      <c r="SRV69" s="22"/>
      <c r="SRW69" s="22"/>
      <c r="SRX69" s="22"/>
      <c r="SRY69" s="22"/>
      <c r="SRZ69" s="22"/>
      <c r="SSA69" s="22"/>
      <c r="SSB69" s="22"/>
      <c r="SSC69" s="22"/>
      <c r="SSD69" s="22"/>
      <c r="SSE69" s="22"/>
      <c r="SSF69" s="22"/>
      <c r="SSG69" s="22"/>
      <c r="SSH69" s="22"/>
      <c r="SSI69" s="22"/>
      <c r="SSJ69" s="22"/>
      <c r="SSK69" s="22"/>
      <c r="SSL69" s="22"/>
      <c r="SSM69" s="22"/>
      <c r="SSN69" s="22"/>
      <c r="SSO69" s="22"/>
      <c r="SSP69" s="22"/>
      <c r="SSQ69" s="22"/>
      <c r="SSR69" s="22"/>
      <c r="SSS69" s="22"/>
      <c r="SST69" s="22"/>
      <c r="SSU69" s="22"/>
      <c r="SSV69" s="22"/>
      <c r="SSW69" s="22"/>
      <c r="SSX69" s="22"/>
      <c r="SSY69" s="22"/>
      <c r="SSZ69" s="22"/>
      <c r="STA69" s="22"/>
      <c r="STB69" s="22"/>
      <c r="STC69" s="22"/>
      <c r="STD69" s="22"/>
      <c r="STE69" s="22"/>
      <c r="STF69" s="22"/>
      <c r="STG69" s="22"/>
      <c r="STH69" s="22"/>
      <c r="STI69" s="22"/>
      <c r="STJ69" s="22"/>
      <c r="STK69" s="22"/>
      <c r="STL69" s="22"/>
      <c r="STM69" s="22"/>
      <c r="STN69" s="22"/>
      <c r="STO69" s="22"/>
      <c r="STP69" s="22"/>
      <c r="STQ69" s="22"/>
      <c r="STR69" s="22"/>
      <c r="STS69" s="22"/>
      <c r="STT69" s="22"/>
      <c r="STU69" s="22"/>
      <c r="STV69" s="22"/>
      <c r="STW69" s="22"/>
      <c r="STX69" s="22"/>
      <c r="STY69" s="22"/>
      <c r="STZ69" s="22"/>
      <c r="SUA69" s="22"/>
      <c r="SUB69" s="22"/>
      <c r="SUC69" s="22"/>
      <c r="SUD69" s="22"/>
      <c r="SUE69" s="22"/>
      <c r="SUF69" s="22"/>
      <c r="SUG69" s="22"/>
      <c r="SUH69" s="22"/>
      <c r="SUI69" s="22"/>
      <c r="SUJ69" s="22"/>
      <c r="SUK69" s="22"/>
      <c r="SUL69" s="22"/>
      <c r="SUM69" s="22"/>
      <c r="SUN69" s="22"/>
      <c r="SUO69" s="22"/>
      <c r="SUP69" s="22"/>
      <c r="SUQ69" s="22"/>
      <c r="SUR69" s="22"/>
      <c r="SUS69" s="22"/>
      <c r="SUT69" s="22"/>
      <c r="SUU69" s="22"/>
      <c r="SUV69" s="22"/>
      <c r="SUW69" s="22"/>
      <c r="SUX69" s="22"/>
      <c r="SUY69" s="22"/>
      <c r="SUZ69" s="22"/>
      <c r="SVA69" s="22"/>
      <c r="SVB69" s="22"/>
      <c r="SVC69" s="22"/>
      <c r="SVD69" s="22"/>
      <c r="SVE69" s="22"/>
      <c r="SVF69" s="22"/>
      <c r="SVG69" s="22"/>
      <c r="SVH69" s="22"/>
      <c r="SVI69" s="22"/>
      <c r="SVJ69" s="22"/>
      <c r="SVK69" s="22"/>
      <c r="SVL69" s="22"/>
      <c r="SVM69" s="22"/>
      <c r="SVN69" s="22"/>
      <c r="SVO69" s="22"/>
      <c r="SVP69" s="22"/>
      <c r="SVQ69" s="22"/>
      <c r="SVR69" s="22"/>
      <c r="SVS69" s="22"/>
      <c r="SVT69" s="22"/>
      <c r="SVU69" s="22"/>
      <c r="SVV69" s="22"/>
      <c r="SVW69" s="22"/>
      <c r="SVX69" s="22"/>
      <c r="SVY69" s="22"/>
      <c r="SVZ69" s="22"/>
      <c r="SWA69" s="22"/>
      <c r="SWB69" s="22"/>
      <c r="SWC69" s="22"/>
      <c r="SWD69" s="22"/>
      <c r="SWE69" s="22"/>
      <c r="SWF69" s="22"/>
      <c r="SWG69" s="22"/>
      <c r="SWH69" s="22"/>
      <c r="SWI69" s="22"/>
      <c r="SWJ69" s="22"/>
      <c r="SWK69" s="22"/>
      <c r="SWL69" s="22"/>
      <c r="SWM69" s="22"/>
      <c r="SWN69" s="22"/>
      <c r="SWO69" s="22"/>
      <c r="SWP69" s="22"/>
      <c r="SWQ69" s="22"/>
      <c r="SWR69" s="22"/>
      <c r="SWS69" s="22"/>
      <c r="SWT69" s="22"/>
      <c r="SWU69" s="22"/>
      <c r="SWV69" s="22"/>
      <c r="SWW69" s="22"/>
      <c r="SWX69" s="22"/>
      <c r="SWY69" s="22"/>
      <c r="SWZ69" s="22"/>
      <c r="SXA69" s="22"/>
      <c r="SXB69" s="22"/>
      <c r="SXC69" s="22"/>
      <c r="SXD69" s="22"/>
      <c r="SXE69" s="22"/>
      <c r="SXF69" s="22"/>
      <c r="SXG69" s="22"/>
      <c r="SXH69" s="22"/>
      <c r="SXI69" s="22"/>
      <c r="SXJ69" s="22"/>
      <c r="SXK69" s="22"/>
      <c r="SXL69" s="22"/>
      <c r="SXM69" s="22"/>
      <c r="SXN69" s="22"/>
      <c r="SXO69" s="22"/>
      <c r="SXP69" s="22"/>
      <c r="SXQ69" s="22"/>
      <c r="SXR69" s="22"/>
      <c r="SXS69" s="22"/>
      <c r="SXT69" s="22"/>
      <c r="SXU69" s="22"/>
      <c r="SXV69" s="22"/>
      <c r="SXW69" s="22"/>
      <c r="SXX69" s="22"/>
      <c r="SXY69" s="22"/>
      <c r="SXZ69" s="22"/>
      <c r="SYA69" s="22"/>
      <c r="SYB69" s="22"/>
      <c r="SYC69" s="22"/>
      <c r="SYD69" s="22"/>
      <c r="SYE69" s="22"/>
      <c r="SYF69" s="22"/>
      <c r="SYG69" s="22"/>
      <c r="SYH69" s="22"/>
      <c r="SYI69" s="22"/>
      <c r="SYJ69" s="22"/>
      <c r="SYK69" s="22"/>
      <c r="SYL69" s="22"/>
      <c r="SYM69" s="22"/>
      <c r="SYN69" s="22"/>
      <c r="SYO69" s="22"/>
      <c r="SYP69" s="22"/>
      <c r="SYQ69" s="22"/>
      <c r="SYR69" s="22"/>
      <c r="SYS69" s="22"/>
      <c r="SYT69" s="22"/>
      <c r="SYU69" s="22"/>
      <c r="SYV69" s="22"/>
      <c r="SYW69" s="22"/>
      <c r="SYX69" s="22"/>
      <c r="SYY69" s="22"/>
      <c r="SYZ69" s="22"/>
      <c r="SZA69" s="22"/>
      <c r="SZB69" s="22"/>
      <c r="SZC69" s="22"/>
      <c r="SZD69" s="22"/>
      <c r="SZE69" s="22"/>
      <c r="SZF69" s="22"/>
      <c r="SZG69" s="22"/>
      <c r="SZH69" s="22"/>
      <c r="SZI69" s="22"/>
      <c r="SZJ69" s="22"/>
      <c r="SZK69" s="22"/>
      <c r="SZL69" s="22"/>
      <c r="SZM69" s="22"/>
      <c r="SZN69" s="22"/>
      <c r="SZO69" s="22"/>
      <c r="SZP69" s="22"/>
      <c r="SZQ69" s="22"/>
      <c r="SZR69" s="22"/>
      <c r="SZS69" s="22"/>
      <c r="SZT69" s="22"/>
      <c r="SZU69" s="22"/>
      <c r="SZV69" s="22"/>
      <c r="SZW69" s="22"/>
      <c r="SZX69" s="22"/>
      <c r="SZY69" s="22"/>
      <c r="SZZ69" s="22"/>
      <c r="TAA69" s="22"/>
      <c r="TAB69" s="22"/>
      <c r="TAC69" s="22"/>
      <c r="TAD69" s="22"/>
      <c r="TAE69" s="22"/>
      <c r="TAF69" s="22"/>
      <c r="TAG69" s="22"/>
      <c r="TAH69" s="22"/>
      <c r="TAI69" s="22"/>
      <c r="TAJ69" s="22"/>
      <c r="TAK69" s="22"/>
      <c r="TAL69" s="22"/>
      <c r="TAM69" s="22"/>
      <c r="TAN69" s="22"/>
      <c r="TAO69" s="22"/>
      <c r="TAP69" s="22"/>
      <c r="TAQ69" s="22"/>
      <c r="TAR69" s="22"/>
      <c r="TAS69" s="22"/>
      <c r="TAT69" s="22"/>
      <c r="TAU69" s="22"/>
      <c r="TAV69" s="22"/>
      <c r="TAW69" s="22"/>
      <c r="TAX69" s="22"/>
      <c r="TAY69" s="22"/>
      <c r="TAZ69" s="22"/>
      <c r="TBA69" s="22"/>
      <c r="TBB69" s="22"/>
      <c r="TBC69" s="22"/>
      <c r="TBD69" s="22"/>
      <c r="TBE69" s="22"/>
      <c r="TBF69" s="22"/>
      <c r="TBG69" s="22"/>
      <c r="TBH69" s="22"/>
      <c r="TBI69" s="22"/>
      <c r="TBJ69" s="22"/>
      <c r="TBK69" s="22"/>
      <c r="TBL69" s="22"/>
      <c r="TBM69" s="22"/>
      <c r="TBN69" s="22"/>
      <c r="TBO69" s="22"/>
      <c r="TBP69" s="22"/>
      <c r="TBQ69" s="22"/>
      <c r="TBR69" s="22"/>
      <c r="TBS69" s="22"/>
      <c r="TBT69" s="22"/>
      <c r="TBU69" s="22"/>
      <c r="TBV69" s="22"/>
      <c r="TBW69" s="22"/>
      <c r="TBX69" s="22"/>
      <c r="TBY69" s="22"/>
      <c r="TBZ69" s="22"/>
      <c r="TCA69" s="22"/>
      <c r="TCB69" s="22"/>
      <c r="TCC69" s="22"/>
      <c r="TCD69" s="22"/>
      <c r="TCE69" s="22"/>
      <c r="TCF69" s="22"/>
      <c r="TCG69" s="22"/>
      <c r="TCH69" s="22"/>
      <c r="TCI69" s="22"/>
      <c r="TCJ69" s="22"/>
      <c r="TCK69" s="22"/>
      <c r="TCL69" s="22"/>
      <c r="TCM69" s="22"/>
      <c r="TCN69" s="22"/>
      <c r="TCO69" s="22"/>
      <c r="TCP69" s="22"/>
      <c r="TCQ69" s="22"/>
      <c r="TCR69" s="22"/>
      <c r="TCS69" s="22"/>
      <c r="TCT69" s="22"/>
      <c r="TCU69" s="22"/>
      <c r="TCV69" s="22"/>
      <c r="TCW69" s="22"/>
      <c r="TCX69" s="22"/>
      <c r="TCY69" s="22"/>
      <c r="TCZ69" s="22"/>
      <c r="TDA69" s="22"/>
      <c r="TDB69" s="22"/>
      <c r="TDC69" s="22"/>
      <c r="TDD69" s="22"/>
      <c r="TDE69" s="22"/>
      <c r="TDF69" s="22"/>
      <c r="TDG69" s="22"/>
      <c r="TDH69" s="22"/>
      <c r="TDI69" s="22"/>
      <c r="TDJ69" s="22"/>
      <c r="TDK69" s="22"/>
      <c r="TDL69" s="22"/>
      <c r="TDM69" s="22"/>
      <c r="TDN69" s="22"/>
      <c r="TDO69" s="22"/>
      <c r="TDP69" s="22"/>
      <c r="TDQ69" s="22"/>
      <c r="TDR69" s="22"/>
      <c r="TDS69" s="22"/>
      <c r="TDT69" s="22"/>
      <c r="TDU69" s="22"/>
      <c r="TDV69" s="22"/>
      <c r="TDW69" s="22"/>
      <c r="TDX69" s="22"/>
      <c r="TDY69" s="22"/>
      <c r="TDZ69" s="22"/>
      <c r="TEA69" s="22"/>
      <c r="TEB69" s="22"/>
      <c r="TEC69" s="22"/>
      <c r="TED69" s="22"/>
      <c r="TEE69" s="22"/>
      <c r="TEF69" s="22"/>
      <c r="TEG69" s="22"/>
      <c r="TEH69" s="22"/>
      <c r="TEI69" s="22"/>
      <c r="TEJ69" s="22"/>
      <c r="TEK69" s="22"/>
      <c r="TEL69" s="22"/>
      <c r="TEM69" s="22"/>
      <c r="TEN69" s="22"/>
      <c r="TEO69" s="22"/>
      <c r="TEP69" s="22"/>
      <c r="TEQ69" s="22"/>
      <c r="TER69" s="22"/>
      <c r="TES69" s="22"/>
      <c r="TET69" s="22"/>
      <c r="TEU69" s="22"/>
      <c r="TEV69" s="22"/>
      <c r="TEW69" s="22"/>
      <c r="TEX69" s="22"/>
      <c r="TEY69" s="22"/>
      <c r="TEZ69" s="22"/>
      <c r="TFA69" s="22"/>
      <c r="TFB69" s="22"/>
      <c r="TFC69" s="22"/>
      <c r="TFD69" s="22"/>
      <c r="TFE69" s="22"/>
      <c r="TFF69" s="22"/>
      <c r="TFG69" s="22"/>
      <c r="TFH69" s="22"/>
      <c r="TFI69" s="22"/>
      <c r="TFJ69" s="22"/>
      <c r="TFK69" s="22"/>
      <c r="TFL69" s="22"/>
      <c r="TFM69" s="22"/>
      <c r="TFN69" s="22"/>
      <c r="TFO69" s="22"/>
      <c r="TFP69" s="22"/>
      <c r="TFQ69" s="22"/>
      <c r="TFR69" s="22"/>
      <c r="TFS69" s="22"/>
      <c r="TFT69" s="22"/>
      <c r="TFU69" s="22"/>
      <c r="TFV69" s="22"/>
      <c r="TFW69" s="22"/>
      <c r="TFX69" s="22"/>
      <c r="TFY69" s="22"/>
      <c r="TFZ69" s="22"/>
      <c r="TGA69" s="22"/>
      <c r="TGB69" s="22"/>
      <c r="TGC69" s="22"/>
      <c r="TGD69" s="22"/>
      <c r="TGE69" s="22"/>
      <c r="TGF69" s="22"/>
      <c r="TGG69" s="22"/>
      <c r="TGH69" s="22"/>
      <c r="TGI69" s="22"/>
      <c r="TGJ69" s="22"/>
      <c r="TGK69" s="22"/>
      <c r="TGL69" s="22"/>
      <c r="TGM69" s="22"/>
      <c r="TGN69" s="22"/>
      <c r="TGO69" s="22"/>
      <c r="TGP69" s="22"/>
      <c r="TGQ69" s="22"/>
      <c r="TGR69" s="22"/>
      <c r="TGS69" s="22"/>
      <c r="TGT69" s="22"/>
      <c r="TGU69" s="22"/>
      <c r="TGV69" s="22"/>
      <c r="TGW69" s="22"/>
      <c r="TGX69" s="22"/>
      <c r="TGY69" s="22"/>
      <c r="TGZ69" s="22"/>
      <c r="THA69" s="22"/>
      <c r="THB69" s="22"/>
      <c r="THC69" s="22"/>
      <c r="THD69" s="22"/>
      <c r="THE69" s="22"/>
      <c r="THF69" s="22"/>
      <c r="THG69" s="22"/>
      <c r="THH69" s="22"/>
      <c r="THI69" s="22"/>
      <c r="THJ69" s="22"/>
      <c r="THK69" s="22"/>
      <c r="THL69" s="22"/>
      <c r="THM69" s="22"/>
      <c r="THN69" s="22"/>
      <c r="THO69" s="22"/>
      <c r="THP69" s="22"/>
      <c r="THQ69" s="22"/>
      <c r="THR69" s="22"/>
      <c r="THS69" s="22"/>
      <c r="THT69" s="22"/>
      <c r="THU69" s="22"/>
      <c r="THV69" s="22"/>
      <c r="THW69" s="22"/>
      <c r="THX69" s="22"/>
      <c r="THY69" s="22"/>
      <c r="THZ69" s="22"/>
      <c r="TIA69" s="22"/>
      <c r="TIB69" s="22"/>
      <c r="TIC69" s="22"/>
      <c r="TID69" s="22"/>
      <c r="TIE69" s="22"/>
      <c r="TIF69" s="22"/>
      <c r="TIG69" s="22"/>
      <c r="TIH69" s="22"/>
      <c r="TII69" s="22"/>
      <c r="TIJ69" s="22"/>
      <c r="TIK69" s="22"/>
      <c r="TIL69" s="22"/>
      <c r="TIM69" s="22"/>
      <c r="TIN69" s="22"/>
      <c r="TIO69" s="22"/>
      <c r="TIP69" s="22"/>
      <c r="TIQ69" s="22"/>
      <c r="TIR69" s="22"/>
      <c r="TIS69" s="22"/>
      <c r="TIT69" s="22"/>
      <c r="TIU69" s="22"/>
      <c r="TIV69" s="22"/>
      <c r="TIW69" s="22"/>
      <c r="TIX69" s="22"/>
      <c r="TIY69" s="22"/>
      <c r="TIZ69" s="22"/>
      <c r="TJA69" s="22"/>
      <c r="TJB69" s="22"/>
      <c r="TJC69" s="22"/>
      <c r="TJD69" s="22"/>
      <c r="TJE69" s="22"/>
      <c r="TJF69" s="22"/>
      <c r="TJG69" s="22"/>
      <c r="TJH69" s="22"/>
      <c r="TJI69" s="22"/>
      <c r="TJJ69" s="22"/>
      <c r="TJK69" s="22"/>
      <c r="TJL69" s="22"/>
      <c r="TJM69" s="22"/>
      <c r="TJN69" s="22"/>
      <c r="TJO69" s="22"/>
      <c r="TJP69" s="22"/>
      <c r="TJQ69" s="22"/>
      <c r="TJR69" s="22"/>
      <c r="TJS69" s="22"/>
      <c r="TJT69" s="22"/>
      <c r="TJU69" s="22"/>
      <c r="TJV69" s="22"/>
      <c r="TJW69" s="22"/>
      <c r="TJX69" s="22"/>
      <c r="TJY69" s="22"/>
      <c r="TJZ69" s="22"/>
      <c r="TKA69" s="22"/>
      <c r="TKB69" s="22"/>
      <c r="TKC69" s="22"/>
      <c r="TKD69" s="22"/>
      <c r="TKE69" s="22"/>
      <c r="TKF69" s="22"/>
      <c r="TKG69" s="22"/>
      <c r="TKH69" s="22"/>
      <c r="TKI69" s="22"/>
      <c r="TKJ69" s="22"/>
      <c r="TKK69" s="22"/>
      <c r="TKL69" s="22"/>
      <c r="TKM69" s="22"/>
      <c r="TKN69" s="22"/>
      <c r="TKO69" s="22"/>
      <c r="TKP69" s="22"/>
      <c r="TKQ69" s="22"/>
      <c r="TKR69" s="22"/>
      <c r="TKS69" s="22"/>
      <c r="TKT69" s="22"/>
      <c r="TKU69" s="22"/>
      <c r="TKV69" s="22"/>
      <c r="TKW69" s="22"/>
      <c r="TKX69" s="22"/>
      <c r="TKY69" s="22"/>
      <c r="TKZ69" s="22"/>
      <c r="TLA69" s="22"/>
      <c r="TLB69" s="22"/>
      <c r="TLC69" s="22"/>
      <c r="TLD69" s="22"/>
      <c r="TLE69" s="22"/>
      <c r="TLF69" s="22"/>
      <c r="TLG69" s="22"/>
      <c r="TLH69" s="22"/>
      <c r="TLI69" s="22"/>
      <c r="TLJ69" s="22"/>
      <c r="TLK69" s="22"/>
      <c r="TLL69" s="22"/>
      <c r="TLM69" s="22"/>
      <c r="TLN69" s="22"/>
      <c r="TLO69" s="22"/>
      <c r="TLP69" s="22"/>
      <c r="TLQ69" s="22"/>
      <c r="TLR69" s="22"/>
      <c r="TLS69" s="22"/>
      <c r="TLT69" s="22"/>
      <c r="TLU69" s="22"/>
      <c r="TLV69" s="22"/>
      <c r="TLW69" s="22"/>
      <c r="TLX69" s="22"/>
      <c r="TLY69" s="22"/>
      <c r="TLZ69" s="22"/>
      <c r="TMA69" s="22"/>
      <c r="TMB69" s="22"/>
      <c r="TMC69" s="22"/>
      <c r="TMD69" s="22"/>
      <c r="TME69" s="22"/>
      <c r="TMF69" s="22"/>
      <c r="TMG69" s="22"/>
      <c r="TMH69" s="22"/>
      <c r="TMI69" s="22"/>
      <c r="TMJ69" s="22"/>
      <c r="TMK69" s="22"/>
      <c r="TML69" s="22"/>
      <c r="TMM69" s="22"/>
      <c r="TMN69" s="22"/>
      <c r="TMO69" s="22"/>
      <c r="TMP69" s="22"/>
      <c r="TMQ69" s="22"/>
      <c r="TMR69" s="22"/>
      <c r="TMS69" s="22"/>
      <c r="TMT69" s="22"/>
      <c r="TMU69" s="22"/>
      <c r="TMV69" s="22"/>
      <c r="TMW69" s="22"/>
      <c r="TMX69" s="22"/>
      <c r="TMY69" s="22"/>
      <c r="TMZ69" s="22"/>
      <c r="TNA69" s="22"/>
      <c r="TNB69" s="22"/>
      <c r="TNC69" s="22"/>
      <c r="TND69" s="22"/>
      <c r="TNE69" s="22"/>
      <c r="TNF69" s="22"/>
      <c r="TNG69" s="22"/>
      <c r="TNH69" s="22"/>
      <c r="TNI69" s="22"/>
      <c r="TNJ69" s="22"/>
      <c r="TNK69" s="22"/>
      <c r="TNL69" s="22"/>
      <c r="TNM69" s="22"/>
      <c r="TNN69" s="22"/>
      <c r="TNO69" s="22"/>
      <c r="TNP69" s="22"/>
      <c r="TNQ69" s="22"/>
      <c r="TNR69" s="22"/>
      <c r="TNS69" s="22"/>
      <c r="TNT69" s="22"/>
      <c r="TNU69" s="22"/>
      <c r="TNV69" s="22"/>
      <c r="TNW69" s="22"/>
      <c r="TNX69" s="22"/>
      <c r="TNY69" s="22"/>
      <c r="TNZ69" s="22"/>
      <c r="TOA69" s="22"/>
      <c r="TOB69" s="22"/>
      <c r="TOC69" s="22"/>
      <c r="TOD69" s="22"/>
      <c r="TOE69" s="22"/>
      <c r="TOF69" s="22"/>
      <c r="TOG69" s="22"/>
      <c r="TOH69" s="22"/>
      <c r="TOI69" s="22"/>
      <c r="TOJ69" s="22"/>
      <c r="TOK69" s="22"/>
      <c r="TOL69" s="22"/>
      <c r="TOM69" s="22"/>
      <c r="TON69" s="22"/>
      <c r="TOO69" s="22"/>
      <c r="TOP69" s="22"/>
      <c r="TOQ69" s="22"/>
      <c r="TOR69" s="22"/>
      <c r="TOS69" s="22"/>
      <c r="TOT69" s="22"/>
      <c r="TOU69" s="22"/>
      <c r="TOV69" s="22"/>
      <c r="TOW69" s="22"/>
      <c r="TOX69" s="22"/>
      <c r="TOY69" s="22"/>
      <c r="TOZ69" s="22"/>
      <c r="TPA69" s="22"/>
      <c r="TPB69" s="22"/>
      <c r="TPC69" s="22"/>
      <c r="TPD69" s="22"/>
      <c r="TPE69" s="22"/>
      <c r="TPF69" s="22"/>
      <c r="TPG69" s="22"/>
      <c r="TPH69" s="22"/>
      <c r="TPI69" s="22"/>
      <c r="TPJ69" s="22"/>
      <c r="TPK69" s="22"/>
      <c r="TPL69" s="22"/>
      <c r="TPM69" s="22"/>
      <c r="TPN69" s="22"/>
      <c r="TPO69" s="22"/>
      <c r="TPP69" s="22"/>
      <c r="TPQ69" s="22"/>
      <c r="TPR69" s="22"/>
      <c r="TPS69" s="22"/>
      <c r="TPT69" s="22"/>
      <c r="TPU69" s="22"/>
      <c r="TPV69" s="22"/>
      <c r="TPW69" s="22"/>
      <c r="TPX69" s="22"/>
      <c r="TPY69" s="22"/>
      <c r="TPZ69" s="22"/>
      <c r="TQA69" s="22"/>
      <c r="TQB69" s="22"/>
      <c r="TQC69" s="22"/>
      <c r="TQD69" s="22"/>
      <c r="TQE69" s="22"/>
      <c r="TQF69" s="22"/>
      <c r="TQG69" s="22"/>
      <c r="TQH69" s="22"/>
      <c r="TQI69" s="22"/>
      <c r="TQJ69" s="22"/>
      <c r="TQK69" s="22"/>
      <c r="TQL69" s="22"/>
      <c r="TQM69" s="22"/>
      <c r="TQN69" s="22"/>
      <c r="TQO69" s="22"/>
      <c r="TQP69" s="22"/>
      <c r="TQQ69" s="22"/>
      <c r="TQR69" s="22"/>
      <c r="TQS69" s="22"/>
      <c r="TQT69" s="22"/>
      <c r="TQU69" s="22"/>
      <c r="TQV69" s="22"/>
      <c r="TQW69" s="22"/>
      <c r="TQX69" s="22"/>
      <c r="TQY69" s="22"/>
      <c r="TQZ69" s="22"/>
      <c r="TRA69" s="22"/>
      <c r="TRB69" s="22"/>
      <c r="TRC69" s="22"/>
      <c r="TRD69" s="22"/>
      <c r="TRE69" s="22"/>
      <c r="TRF69" s="22"/>
      <c r="TRG69" s="22"/>
      <c r="TRH69" s="22"/>
      <c r="TRI69" s="22"/>
      <c r="TRJ69" s="22"/>
      <c r="TRK69" s="22"/>
      <c r="TRL69" s="22"/>
      <c r="TRM69" s="22"/>
      <c r="TRN69" s="22"/>
      <c r="TRO69" s="22"/>
      <c r="TRP69" s="22"/>
      <c r="TRQ69" s="22"/>
      <c r="TRR69" s="22"/>
      <c r="TRS69" s="22"/>
      <c r="TRT69" s="22"/>
      <c r="TRU69" s="22"/>
      <c r="TRV69" s="22"/>
      <c r="TRW69" s="22"/>
      <c r="TRX69" s="22"/>
      <c r="TRY69" s="22"/>
      <c r="TRZ69" s="22"/>
      <c r="TSA69" s="22"/>
      <c r="TSB69" s="22"/>
      <c r="TSC69" s="22"/>
      <c r="TSD69" s="22"/>
      <c r="TSE69" s="22"/>
      <c r="TSF69" s="22"/>
      <c r="TSG69" s="22"/>
      <c r="TSH69" s="22"/>
      <c r="TSI69" s="22"/>
      <c r="TSJ69" s="22"/>
      <c r="TSK69" s="22"/>
      <c r="TSL69" s="22"/>
      <c r="TSM69" s="22"/>
      <c r="TSN69" s="22"/>
      <c r="TSO69" s="22"/>
      <c r="TSP69" s="22"/>
      <c r="TSQ69" s="22"/>
      <c r="TSR69" s="22"/>
      <c r="TSS69" s="22"/>
      <c r="TST69" s="22"/>
      <c r="TSU69" s="22"/>
      <c r="TSV69" s="22"/>
      <c r="TSW69" s="22"/>
      <c r="TSX69" s="22"/>
      <c r="TSY69" s="22"/>
      <c r="TSZ69" s="22"/>
      <c r="TTA69" s="22"/>
      <c r="TTB69" s="22"/>
      <c r="TTC69" s="22"/>
      <c r="TTD69" s="22"/>
      <c r="TTE69" s="22"/>
      <c r="TTF69" s="22"/>
      <c r="TTG69" s="22"/>
      <c r="TTH69" s="22"/>
      <c r="TTI69" s="22"/>
      <c r="TTJ69" s="22"/>
      <c r="TTK69" s="22"/>
      <c r="TTL69" s="22"/>
      <c r="TTM69" s="22"/>
      <c r="TTN69" s="22"/>
      <c r="TTO69" s="22"/>
      <c r="TTP69" s="22"/>
      <c r="TTQ69" s="22"/>
      <c r="TTR69" s="22"/>
      <c r="TTS69" s="22"/>
      <c r="TTT69" s="22"/>
      <c r="TTU69" s="22"/>
      <c r="TTV69" s="22"/>
      <c r="TTW69" s="22"/>
      <c r="TTX69" s="22"/>
      <c r="TTY69" s="22"/>
      <c r="TTZ69" s="22"/>
      <c r="TUA69" s="22"/>
      <c r="TUB69" s="22"/>
      <c r="TUC69" s="22"/>
      <c r="TUD69" s="22"/>
      <c r="TUE69" s="22"/>
      <c r="TUF69" s="22"/>
      <c r="TUG69" s="22"/>
      <c r="TUH69" s="22"/>
      <c r="TUI69" s="22"/>
      <c r="TUJ69" s="22"/>
      <c r="TUK69" s="22"/>
      <c r="TUL69" s="22"/>
      <c r="TUM69" s="22"/>
      <c r="TUN69" s="22"/>
      <c r="TUO69" s="22"/>
      <c r="TUP69" s="22"/>
      <c r="TUQ69" s="22"/>
      <c r="TUR69" s="22"/>
      <c r="TUS69" s="22"/>
      <c r="TUT69" s="22"/>
      <c r="TUU69" s="22"/>
      <c r="TUV69" s="22"/>
      <c r="TUW69" s="22"/>
      <c r="TUX69" s="22"/>
      <c r="TUY69" s="22"/>
      <c r="TUZ69" s="22"/>
      <c r="TVA69" s="22"/>
      <c r="TVB69" s="22"/>
      <c r="TVC69" s="22"/>
      <c r="TVD69" s="22"/>
      <c r="TVE69" s="22"/>
      <c r="TVF69" s="22"/>
      <c r="TVG69" s="22"/>
      <c r="TVH69" s="22"/>
      <c r="TVI69" s="22"/>
      <c r="TVJ69" s="22"/>
      <c r="TVK69" s="22"/>
      <c r="TVL69" s="22"/>
      <c r="TVM69" s="22"/>
      <c r="TVN69" s="22"/>
      <c r="TVO69" s="22"/>
      <c r="TVP69" s="22"/>
      <c r="TVQ69" s="22"/>
      <c r="TVR69" s="22"/>
      <c r="TVS69" s="22"/>
      <c r="TVT69" s="22"/>
      <c r="TVU69" s="22"/>
      <c r="TVV69" s="22"/>
      <c r="TVW69" s="22"/>
      <c r="TVX69" s="22"/>
      <c r="TVY69" s="22"/>
      <c r="TVZ69" s="22"/>
      <c r="TWA69" s="22"/>
      <c r="TWB69" s="22"/>
      <c r="TWC69" s="22"/>
      <c r="TWD69" s="22"/>
      <c r="TWE69" s="22"/>
      <c r="TWF69" s="22"/>
      <c r="TWG69" s="22"/>
      <c r="TWH69" s="22"/>
      <c r="TWI69" s="22"/>
      <c r="TWJ69" s="22"/>
      <c r="TWK69" s="22"/>
      <c r="TWL69" s="22"/>
      <c r="TWM69" s="22"/>
      <c r="TWN69" s="22"/>
      <c r="TWO69" s="22"/>
      <c r="TWP69" s="22"/>
      <c r="TWQ69" s="22"/>
      <c r="TWR69" s="22"/>
      <c r="TWS69" s="22"/>
      <c r="TWT69" s="22"/>
      <c r="TWU69" s="22"/>
      <c r="TWV69" s="22"/>
      <c r="TWW69" s="22"/>
      <c r="TWX69" s="22"/>
      <c r="TWY69" s="22"/>
      <c r="TWZ69" s="22"/>
      <c r="TXA69" s="22"/>
      <c r="TXB69" s="22"/>
      <c r="TXC69" s="22"/>
      <c r="TXD69" s="22"/>
      <c r="TXE69" s="22"/>
      <c r="TXF69" s="22"/>
      <c r="TXG69" s="22"/>
      <c r="TXH69" s="22"/>
      <c r="TXI69" s="22"/>
      <c r="TXJ69" s="22"/>
      <c r="TXK69" s="22"/>
      <c r="TXL69" s="22"/>
      <c r="TXM69" s="22"/>
      <c r="TXN69" s="22"/>
      <c r="TXO69" s="22"/>
      <c r="TXP69" s="22"/>
      <c r="TXQ69" s="22"/>
      <c r="TXR69" s="22"/>
      <c r="TXS69" s="22"/>
      <c r="TXT69" s="22"/>
      <c r="TXU69" s="22"/>
      <c r="TXV69" s="22"/>
      <c r="TXW69" s="22"/>
      <c r="TXX69" s="22"/>
      <c r="TXY69" s="22"/>
      <c r="TXZ69" s="22"/>
      <c r="TYA69" s="22"/>
      <c r="TYB69" s="22"/>
      <c r="TYC69" s="22"/>
      <c r="TYD69" s="22"/>
      <c r="TYE69" s="22"/>
      <c r="TYF69" s="22"/>
      <c r="TYG69" s="22"/>
      <c r="TYH69" s="22"/>
      <c r="TYI69" s="22"/>
      <c r="TYJ69" s="22"/>
      <c r="TYK69" s="22"/>
      <c r="TYL69" s="22"/>
      <c r="TYM69" s="22"/>
      <c r="TYN69" s="22"/>
      <c r="TYO69" s="22"/>
      <c r="TYP69" s="22"/>
      <c r="TYQ69" s="22"/>
      <c r="TYR69" s="22"/>
      <c r="TYS69" s="22"/>
      <c r="TYT69" s="22"/>
      <c r="TYU69" s="22"/>
      <c r="TYV69" s="22"/>
      <c r="TYW69" s="22"/>
      <c r="TYX69" s="22"/>
      <c r="TYY69" s="22"/>
      <c r="TYZ69" s="22"/>
      <c r="TZA69" s="22"/>
      <c r="TZB69" s="22"/>
      <c r="TZC69" s="22"/>
      <c r="TZD69" s="22"/>
      <c r="TZE69" s="22"/>
      <c r="TZF69" s="22"/>
      <c r="TZG69" s="22"/>
      <c r="TZH69" s="22"/>
      <c r="TZI69" s="22"/>
      <c r="TZJ69" s="22"/>
      <c r="TZK69" s="22"/>
      <c r="TZL69" s="22"/>
      <c r="TZM69" s="22"/>
      <c r="TZN69" s="22"/>
      <c r="TZO69" s="22"/>
      <c r="TZP69" s="22"/>
      <c r="TZQ69" s="22"/>
      <c r="TZR69" s="22"/>
      <c r="TZS69" s="22"/>
      <c r="TZT69" s="22"/>
      <c r="TZU69" s="22"/>
      <c r="TZV69" s="22"/>
      <c r="TZW69" s="22"/>
      <c r="TZX69" s="22"/>
      <c r="TZY69" s="22"/>
      <c r="TZZ69" s="22"/>
      <c r="UAA69" s="22"/>
      <c r="UAB69" s="22"/>
      <c r="UAC69" s="22"/>
      <c r="UAD69" s="22"/>
      <c r="UAE69" s="22"/>
      <c r="UAF69" s="22"/>
      <c r="UAG69" s="22"/>
      <c r="UAH69" s="22"/>
      <c r="UAI69" s="22"/>
      <c r="UAJ69" s="22"/>
      <c r="UAK69" s="22"/>
      <c r="UAL69" s="22"/>
      <c r="UAM69" s="22"/>
      <c r="UAN69" s="22"/>
      <c r="UAO69" s="22"/>
      <c r="UAP69" s="22"/>
      <c r="UAQ69" s="22"/>
      <c r="UAR69" s="22"/>
      <c r="UAS69" s="22"/>
      <c r="UAT69" s="22"/>
      <c r="UAU69" s="22"/>
      <c r="UAV69" s="22"/>
      <c r="UAW69" s="22"/>
      <c r="UAX69" s="22"/>
      <c r="UAY69" s="22"/>
      <c r="UAZ69" s="22"/>
      <c r="UBA69" s="22"/>
      <c r="UBB69" s="22"/>
      <c r="UBC69" s="22"/>
      <c r="UBD69" s="22"/>
      <c r="UBE69" s="22"/>
      <c r="UBF69" s="22"/>
      <c r="UBG69" s="22"/>
      <c r="UBH69" s="22"/>
      <c r="UBI69" s="22"/>
      <c r="UBJ69" s="22"/>
      <c r="UBK69" s="22"/>
      <c r="UBL69" s="22"/>
      <c r="UBM69" s="22"/>
      <c r="UBN69" s="22"/>
      <c r="UBO69" s="22"/>
      <c r="UBP69" s="22"/>
      <c r="UBQ69" s="22"/>
      <c r="UBR69" s="22"/>
      <c r="UBS69" s="22"/>
      <c r="UBT69" s="22"/>
      <c r="UBU69" s="22"/>
      <c r="UBV69" s="22"/>
      <c r="UBW69" s="22"/>
      <c r="UBX69" s="22"/>
      <c r="UBY69" s="22"/>
      <c r="UBZ69" s="22"/>
      <c r="UCA69" s="22"/>
      <c r="UCB69" s="22"/>
      <c r="UCC69" s="22"/>
      <c r="UCD69" s="22"/>
      <c r="UCE69" s="22"/>
      <c r="UCF69" s="22"/>
      <c r="UCG69" s="22"/>
      <c r="UCH69" s="22"/>
      <c r="UCI69" s="22"/>
      <c r="UCJ69" s="22"/>
      <c r="UCK69" s="22"/>
      <c r="UCL69" s="22"/>
      <c r="UCM69" s="22"/>
      <c r="UCN69" s="22"/>
      <c r="UCO69" s="22"/>
      <c r="UCP69" s="22"/>
      <c r="UCQ69" s="22"/>
      <c r="UCR69" s="22"/>
      <c r="UCS69" s="22"/>
      <c r="UCT69" s="22"/>
      <c r="UCU69" s="22"/>
      <c r="UCV69" s="22"/>
      <c r="UCW69" s="22"/>
      <c r="UCX69" s="22"/>
      <c r="UCY69" s="22"/>
      <c r="UCZ69" s="22"/>
      <c r="UDA69" s="22"/>
      <c r="UDB69" s="22"/>
      <c r="UDC69" s="22"/>
      <c r="UDD69" s="22"/>
      <c r="UDE69" s="22"/>
      <c r="UDF69" s="22"/>
      <c r="UDG69" s="22"/>
      <c r="UDH69" s="22"/>
      <c r="UDI69" s="22"/>
      <c r="UDJ69" s="22"/>
      <c r="UDK69" s="22"/>
      <c r="UDL69" s="22"/>
      <c r="UDM69" s="22"/>
      <c r="UDN69" s="22"/>
      <c r="UDO69" s="22"/>
      <c r="UDP69" s="22"/>
      <c r="UDQ69" s="22"/>
      <c r="UDR69" s="22"/>
      <c r="UDS69" s="22"/>
      <c r="UDT69" s="22"/>
      <c r="UDU69" s="22"/>
      <c r="UDV69" s="22"/>
      <c r="UDW69" s="22"/>
      <c r="UDX69" s="22"/>
      <c r="UDY69" s="22"/>
      <c r="UDZ69" s="22"/>
      <c r="UEA69" s="22"/>
      <c r="UEB69" s="22"/>
      <c r="UEC69" s="22"/>
      <c r="UED69" s="22"/>
      <c r="UEE69" s="22"/>
      <c r="UEF69" s="22"/>
      <c r="UEG69" s="22"/>
      <c r="UEH69" s="22"/>
      <c r="UEI69" s="22"/>
      <c r="UEJ69" s="22"/>
      <c r="UEK69" s="22"/>
      <c r="UEL69" s="22"/>
      <c r="UEM69" s="22"/>
      <c r="UEN69" s="22"/>
      <c r="UEO69" s="22"/>
      <c r="UEP69" s="22"/>
      <c r="UEQ69" s="22"/>
      <c r="UER69" s="22"/>
      <c r="UES69" s="22"/>
      <c r="UET69" s="22"/>
      <c r="UEU69" s="22"/>
      <c r="UEV69" s="22"/>
      <c r="UEW69" s="22"/>
      <c r="UEX69" s="22"/>
      <c r="UEY69" s="22"/>
      <c r="UEZ69" s="22"/>
      <c r="UFA69" s="22"/>
      <c r="UFB69" s="22"/>
      <c r="UFC69" s="22"/>
      <c r="UFD69" s="22"/>
      <c r="UFE69" s="22"/>
      <c r="UFF69" s="22"/>
      <c r="UFG69" s="22"/>
      <c r="UFH69" s="22"/>
      <c r="UFI69" s="22"/>
      <c r="UFJ69" s="22"/>
      <c r="UFK69" s="22"/>
      <c r="UFL69" s="22"/>
      <c r="UFM69" s="22"/>
      <c r="UFN69" s="22"/>
      <c r="UFO69" s="22"/>
      <c r="UFP69" s="22"/>
      <c r="UFQ69" s="22"/>
      <c r="UFR69" s="22"/>
      <c r="UFS69" s="22"/>
      <c r="UFT69" s="22"/>
      <c r="UFU69" s="22"/>
      <c r="UFV69" s="22"/>
      <c r="UFW69" s="22"/>
      <c r="UFX69" s="22"/>
      <c r="UFY69" s="22"/>
      <c r="UFZ69" s="22"/>
      <c r="UGA69" s="22"/>
      <c r="UGB69" s="22"/>
      <c r="UGC69" s="22"/>
      <c r="UGD69" s="22"/>
      <c r="UGE69" s="22"/>
      <c r="UGF69" s="22"/>
      <c r="UGG69" s="22"/>
      <c r="UGH69" s="22"/>
      <c r="UGI69" s="22"/>
      <c r="UGJ69" s="22"/>
      <c r="UGK69" s="22"/>
      <c r="UGL69" s="22"/>
      <c r="UGM69" s="22"/>
      <c r="UGN69" s="22"/>
      <c r="UGO69" s="22"/>
      <c r="UGP69" s="22"/>
      <c r="UGQ69" s="22"/>
      <c r="UGR69" s="22"/>
      <c r="UGS69" s="22"/>
      <c r="UGT69" s="22"/>
      <c r="UGU69" s="22"/>
      <c r="UGV69" s="22"/>
      <c r="UGW69" s="22"/>
      <c r="UGX69" s="22"/>
      <c r="UGY69" s="22"/>
      <c r="UGZ69" s="22"/>
      <c r="UHA69" s="22"/>
      <c r="UHB69" s="22"/>
      <c r="UHC69" s="22"/>
      <c r="UHD69" s="22"/>
      <c r="UHE69" s="22"/>
      <c r="UHF69" s="22"/>
      <c r="UHG69" s="22"/>
      <c r="UHH69" s="22"/>
      <c r="UHI69" s="22"/>
      <c r="UHJ69" s="22"/>
      <c r="UHK69" s="22"/>
      <c r="UHL69" s="22"/>
      <c r="UHM69" s="22"/>
      <c r="UHN69" s="22"/>
      <c r="UHO69" s="22"/>
      <c r="UHP69" s="22"/>
      <c r="UHQ69" s="22"/>
      <c r="UHR69" s="22"/>
      <c r="UHS69" s="22"/>
      <c r="UHT69" s="22"/>
      <c r="UHU69" s="22"/>
      <c r="UHV69" s="22"/>
      <c r="UHW69" s="22"/>
      <c r="UHX69" s="22"/>
      <c r="UHY69" s="22"/>
      <c r="UHZ69" s="22"/>
      <c r="UIA69" s="22"/>
      <c r="UIB69" s="22"/>
      <c r="UIC69" s="22"/>
      <c r="UID69" s="22"/>
      <c r="UIE69" s="22"/>
      <c r="UIF69" s="22"/>
      <c r="UIG69" s="22"/>
      <c r="UIH69" s="22"/>
      <c r="UII69" s="22"/>
      <c r="UIJ69" s="22"/>
      <c r="UIK69" s="22"/>
      <c r="UIL69" s="22"/>
      <c r="UIM69" s="22"/>
      <c r="UIN69" s="22"/>
      <c r="UIO69" s="22"/>
      <c r="UIP69" s="22"/>
      <c r="UIQ69" s="22"/>
      <c r="UIR69" s="22"/>
      <c r="UIS69" s="22"/>
      <c r="UIT69" s="22"/>
      <c r="UIU69" s="22"/>
      <c r="UIV69" s="22"/>
      <c r="UIW69" s="22"/>
      <c r="UIX69" s="22"/>
      <c r="UIY69" s="22"/>
      <c r="UIZ69" s="22"/>
      <c r="UJA69" s="22"/>
      <c r="UJB69" s="22"/>
      <c r="UJC69" s="22"/>
      <c r="UJD69" s="22"/>
      <c r="UJE69" s="22"/>
      <c r="UJF69" s="22"/>
      <c r="UJG69" s="22"/>
      <c r="UJH69" s="22"/>
      <c r="UJI69" s="22"/>
      <c r="UJJ69" s="22"/>
      <c r="UJK69" s="22"/>
      <c r="UJL69" s="22"/>
      <c r="UJM69" s="22"/>
      <c r="UJN69" s="22"/>
      <c r="UJO69" s="22"/>
      <c r="UJP69" s="22"/>
      <c r="UJQ69" s="22"/>
      <c r="UJR69" s="22"/>
      <c r="UJS69" s="22"/>
      <c r="UJT69" s="22"/>
      <c r="UJU69" s="22"/>
      <c r="UJV69" s="22"/>
      <c r="UJW69" s="22"/>
      <c r="UJX69" s="22"/>
      <c r="UJY69" s="22"/>
      <c r="UJZ69" s="22"/>
      <c r="UKA69" s="22"/>
      <c r="UKB69" s="22"/>
      <c r="UKC69" s="22"/>
      <c r="UKD69" s="22"/>
      <c r="UKE69" s="22"/>
      <c r="UKF69" s="22"/>
      <c r="UKG69" s="22"/>
      <c r="UKH69" s="22"/>
      <c r="UKI69" s="22"/>
      <c r="UKJ69" s="22"/>
      <c r="UKK69" s="22"/>
      <c r="UKL69" s="22"/>
      <c r="UKM69" s="22"/>
      <c r="UKN69" s="22"/>
      <c r="UKO69" s="22"/>
      <c r="UKP69" s="22"/>
      <c r="UKQ69" s="22"/>
      <c r="UKR69" s="22"/>
      <c r="UKS69" s="22"/>
      <c r="UKT69" s="22"/>
      <c r="UKU69" s="22"/>
      <c r="UKV69" s="22"/>
      <c r="UKW69" s="22"/>
      <c r="UKX69" s="22"/>
      <c r="UKY69" s="22"/>
      <c r="UKZ69" s="22"/>
      <c r="ULA69" s="22"/>
      <c r="ULB69" s="22"/>
      <c r="ULC69" s="22"/>
      <c r="ULD69" s="22"/>
      <c r="ULE69" s="22"/>
      <c r="ULF69" s="22"/>
      <c r="ULG69" s="22"/>
      <c r="ULH69" s="22"/>
      <c r="ULI69" s="22"/>
      <c r="ULJ69" s="22"/>
      <c r="ULK69" s="22"/>
      <c r="ULL69" s="22"/>
      <c r="ULM69" s="22"/>
      <c r="ULN69" s="22"/>
      <c r="ULO69" s="22"/>
      <c r="ULP69" s="22"/>
      <c r="ULQ69" s="22"/>
      <c r="ULR69" s="22"/>
      <c r="ULS69" s="22"/>
      <c r="ULT69" s="22"/>
      <c r="ULU69" s="22"/>
      <c r="ULV69" s="22"/>
      <c r="ULW69" s="22"/>
      <c r="ULX69" s="22"/>
      <c r="ULY69" s="22"/>
      <c r="ULZ69" s="22"/>
      <c r="UMA69" s="22"/>
      <c r="UMB69" s="22"/>
      <c r="UMC69" s="22"/>
      <c r="UMD69" s="22"/>
      <c r="UME69" s="22"/>
      <c r="UMF69" s="22"/>
      <c r="UMG69" s="22"/>
      <c r="UMH69" s="22"/>
      <c r="UMI69" s="22"/>
      <c r="UMJ69" s="22"/>
      <c r="UMK69" s="22"/>
      <c r="UML69" s="22"/>
      <c r="UMM69" s="22"/>
      <c r="UMN69" s="22"/>
      <c r="UMO69" s="22"/>
      <c r="UMP69" s="22"/>
      <c r="UMQ69" s="22"/>
      <c r="UMR69" s="22"/>
      <c r="UMS69" s="22"/>
      <c r="UMT69" s="22"/>
      <c r="UMU69" s="22"/>
      <c r="UMV69" s="22"/>
      <c r="UMW69" s="22"/>
      <c r="UMX69" s="22"/>
      <c r="UMY69" s="22"/>
      <c r="UMZ69" s="22"/>
      <c r="UNA69" s="22"/>
      <c r="UNB69" s="22"/>
      <c r="UNC69" s="22"/>
      <c r="UND69" s="22"/>
      <c r="UNE69" s="22"/>
      <c r="UNF69" s="22"/>
      <c r="UNG69" s="22"/>
      <c r="UNH69" s="22"/>
      <c r="UNI69" s="22"/>
      <c r="UNJ69" s="22"/>
      <c r="UNK69" s="22"/>
      <c r="UNL69" s="22"/>
      <c r="UNM69" s="22"/>
      <c r="UNN69" s="22"/>
      <c r="UNO69" s="22"/>
      <c r="UNP69" s="22"/>
      <c r="UNQ69" s="22"/>
      <c r="UNR69" s="22"/>
      <c r="UNS69" s="22"/>
      <c r="UNT69" s="22"/>
      <c r="UNU69" s="22"/>
      <c r="UNV69" s="22"/>
      <c r="UNW69" s="22"/>
      <c r="UNX69" s="22"/>
      <c r="UNY69" s="22"/>
      <c r="UNZ69" s="22"/>
      <c r="UOA69" s="22"/>
      <c r="UOB69" s="22"/>
      <c r="UOC69" s="22"/>
      <c r="UOD69" s="22"/>
      <c r="UOE69" s="22"/>
      <c r="UOF69" s="22"/>
      <c r="UOG69" s="22"/>
      <c r="UOH69" s="22"/>
      <c r="UOI69" s="22"/>
      <c r="UOJ69" s="22"/>
      <c r="UOK69" s="22"/>
      <c r="UOL69" s="22"/>
      <c r="UOM69" s="22"/>
      <c r="UON69" s="22"/>
      <c r="UOO69" s="22"/>
      <c r="UOP69" s="22"/>
      <c r="UOQ69" s="22"/>
      <c r="UOR69" s="22"/>
      <c r="UOS69" s="22"/>
      <c r="UOT69" s="22"/>
      <c r="UOU69" s="22"/>
      <c r="UOV69" s="22"/>
      <c r="UOW69" s="22"/>
      <c r="UOX69" s="22"/>
      <c r="UOY69" s="22"/>
      <c r="UOZ69" s="22"/>
      <c r="UPA69" s="22"/>
      <c r="UPB69" s="22"/>
      <c r="UPC69" s="22"/>
      <c r="UPD69" s="22"/>
      <c r="UPE69" s="22"/>
      <c r="UPF69" s="22"/>
      <c r="UPG69" s="22"/>
      <c r="UPH69" s="22"/>
      <c r="UPI69" s="22"/>
      <c r="UPJ69" s="22"/>
      <c r="UPK69" s="22"/>
      <c r="UPL69" s="22"/>
      <c r="UPM69" s="22"/>
      <c r="UPN69" s="22"/>
      <c r="UPO69" s="22"/>
      <c r="UPP69" s="22"/>
      <c r="UPQ69" s="22"/>
      <c r="UPR69" s="22"/>
      <c r="UPS69" s="22"/>
      <c r="UPT69" s="22"/>
      <c r="UPU69" s="22"/>
      <c r="UPV69" s="22"/>
      <c r="UPW69" s="22"/>
      <c r="UPX69" s="22"/>
      <c r="UPY69" s="22"/>
      <c r="UPZ69" s="22"/>
      <c r="UQA69" s="22"/>
      <c r="UQB69" s="22"/>
      <c r="UQC69" s="22"/>
      <c r="UQD69" s="22"/>
      <c r="UQE69" s="22"/>
      <c r="UQF69" s="22"/>
      <c r="UQG69" s="22"/>
      <c r="UQH69" s="22"/>
      <c r="UQI69" s="22"/>
      <c r="UQJ69" s="22"/>
      <c r="UQK69" s="22"/>
      <c r="UQL69" s="22"/>
      <c r="UQM69" s="22"/>
      <c r="UQN69" s="22"/>
      <c r="UQO69" s="22"/>
      <c r="UQP69" s="22"/>
      <c r="UQQ69" s="22"/>
      <c r="UQR69" s="22"/>
      <c r="UQS69" s="22"/>
      <c r="UQT69" s="22"/>
      <c r="UQU69" s="22"/>
      <c r="UQV69" s="22"/>
      <c r="UQW69" s="22"/>
      <c r="UQX69" s="22"/>
      <c r="UQY69" s="22"/>
      <c r="UQZ69" s="22"/>
      <c r="URA69" s="22"/>
      <c r="URB69" s="22"/>
      <c r="URC69" s="22"/>
      <c r="URD69" s="22"/>
      <c r="URE69" s="22"/>
      <c r="URF69" s="22"/>
      <c r="URG69" s="22"/>
      <c r="URH69" s="22"/>
      <c r="URI69" s="22"/>
      <c r="URJ69" s="22"/>
      <c r="URK69" s="22"/>
      <c r="URL69" s="22"/>
      <c r="URM69" s="22"/>
      <c r="URN69" s="22"/>
      <c r="URO69" s="22"/>
      <c r="URP69" s="22"/>
      <c r="URQ69" s="22"/>
      <c r="URR69" s="22"/>
      <c r="URS69" s="22"/>
      <c r="URT69" s="22"/>
      <c r="URU69" s="22"/>
      <c r="URV69" s="22"/>
      <c r="URW69" s="22"/>
      <c r="URX69" s="22"/>
      <c r="URY69" s="22"/>
      <c r="URZ69" s="22"/>
      <c r="USA69" s="22"/>
      <c r="USB69" s="22"/>
      <c r="USC69" s="22"/>
      <c r="USD69" s="22"/>
      <c r="USE69" s="22"/>
      <c r="USF69" s="22"/>
      <c r="USG69" s="22"/>
      <c r="USH69" s="22"/>
      <c r="USI69" s="22"/>
      <c r="USJ69" s="22"/>
      <c r="USK69" s="22"/>
      <c r="USL69" s="22"/>
      <c r="USM69" s="22"/>
      <c r="USN69" s="22"/>
      <c r="USO69" s="22"/>
      <c r="USP69" s="22"/>
      <c r="USQ69" s="22"/>
      <c r="USR69" s="22"/>
      <c r="USS69" s="22"/>
      <c r="UST69" s="22"/>
      <c r="USU69" s="22"/>
      <c r="USV69" s="22"/>
      <c r="USW69" s="22"/>
      <c r="USX69" s="22"/>
      <c r="USY69" s="22"/>
      <c r="USZ69" s="22"/>
      <c r="UTA69" s="22"/>
      <c r="UTB69" s="22"/>
      <c r="UTC69" s="22"/>
      <c r="UTD69" s="22"/>
      <c r="UTE69" s="22"/>
      <c r="UTF69" s="22"/>
      <c r="UTG69" s="22"/>
      <c r="UTH69" s="22"/>
      <c r="UTI69" s="22"/>
      <c r="UTJ69" s="22"/>
      <c r="UTK69" s="22"/>
      <c r="UTL69" s="22"/>
      <c r="UTM69" s="22"/>
      <c r="UTN69" s="22"/>
      <c r="UTO69" s="22"/>
      <c r="UTP69" s="22"/>
      <c r="UTQ69" s="22"/>
      <c r="UTR69" s="22"/>
      <c r="UTS69" s="22"/>
      <c r="UTT69" s="22"/>
      <c r="UTU69" s="22"/>
      <c r="UTV69" s="22"/>
      <c r="UTW69" s="22"/>
      <c r="UTX69" s="22"/>
      <c r="UTY69" s="22"/>
      <c r="UTZ69" s="22"/>
      <c r="UUA69" s="22"/>
      <c r="UUB69" s="22"/>
      <c r="UUC69" s="22"/>
      <c r="UUD69" s="22"/>
      <c r="UUE69" s="22"/>
      <c r="UUF69" s="22"/>
      <c r="UUG69" s="22"/>
      <c r="UUH69" s="22"/>
      <c r="UUI69" s="22"/>
      <c r="UUJ69" s="22"/>
      <c r="UUK69" s="22"/>
      <c r="UUL69" s="22"/>
      <c r="UUM69" s="22"/>
      <c r="UUN69" s="22"/>
      <c r="UUO69" s="22"/>
      <c r="UUP69" s="22"/>
      <c r="UUQ69" s="22"/>
      <c r="UUR69" s="22"/>
      <c r="UUS69" s="22"/>
      <c r="UUT69" s="22"/>
      <c r="UUU69" s="22"/>
      <c r="UUV69" s="22"/>
      <c r="UUW69" s="22"/>
      <c r="UUX69" s="22"/>
      <c r="UUY69" s="22"/>
      <c r="UUZ69" s="22"/>
      <c r="UVA69" s="22"/>
      <c r="UVB69" s="22"/>
      <c r="UVC69" s="22"/>
      <c r="UVD69" s="22"/>
      <c r="UVE69" s="22"/>
      <c r="UVF69" s="22"/>
      <c r="UVG69" s="22"/>
      <c r="UVH69" s="22"/>
      <c r="UVI69" s="22"/>
      <c r="UVJ69" s="22"/>
      <c r="UVK69" s="22"/>
      <c r="UVL69" s="22"/>
      <c r="UVM69" s="22"/>
      <c r="UVN69" s="22"/>
      <c r="UVO69" s="22"/>
      <c r="UVP69" s="22"/>
      <c r="UVQ69" s="22"/>
      <c r="UVR69" s="22"/>
      <c r="UVS69" s="22"/>
      <c r="UVT69" s="22"/>
      <c r="UVU69" s="22"/>
      <c r="UVV69" s="22"/>
      <c r="UVW69" s="22"/>
      <c r="UVX69" s="22"/>
      <c r="UVY69" s="22"/>
      <c r="UVZ69" s="22"/>
      <c r="UWA69" s="22"/>
      <c r="UWB69" s="22"/>
      <c r="UWC69" s="22"/>
      <c r="UWD69" s="22"/>
      <c r="UWE69" s="22"/>
      <c r="UWF69" s="22"/>
      <c r="UWG69" s="22"/>
      <c r="UWH69" s="22"/>
      <c r="UWI69" s="22"/>
      <c r="UWJ69" s="22"/>
      <c r="UWK69" s="22"/>
      <c r="UWL69" s="22"/>
      <c r="UWM69" s="22"/>
      <c r="UWN69" s="22"/>
      <c r="UWO69" s="22"/>
      <c r="UWP69" s="22"/>
      <c r="UWQ69" s="22"/>
      <c r="UWR69" s="22"/>
      <c r="UWS69" s="22"/>
      <c r="UWT69" s="22"/>
      <c r="UWU69" s="22"/>
      <c r="UWV69" s="22"/>
      <c r="UWW69" s="22"/>
      <c r="UWX69" s="22"/>
      <c r="UWY69" s="22"/>
      <c r="UWZ69" s="22"/>
      <c r="UXA69" s="22"/>
      <c r="UXB69" s="22"/>
      <c r="UXC69" s="22"/>
      <c r="UXD69" s="22"/>
      <c r="UXE69" s="22"/>
      <c r="UXF69" s="22"/>
      <c r="UXG69" s="22"/>
      <c r="UXH69" s="22"/>
      <c r="UXI69" s="22"/>
      <c r="UXJ69" s="22"/>
      <c r="UXK69" s="22"/>
      <c r="UXL69" s="22"/>
      <c r="UXM69" s="22"/>
      <c r="UXN69" s="22"/>
      <c r="UXO69" s="22"/>
      <c r="UXP69" s="22"/>
      <c r="UXQ69" s="22"/>
      <c r="UXR69" s="22"/>
      <c r="UXS69" s="22"/>
      <c r="UXT69" s="22"/>
      <c r="UXU69" s="22"/>
      <c r="UXV69" s="22"/>
      <c r="UXW69" s="22"/>
      <c r="UXX69" s="22"/>
      <c r="UXY69" s="22"/>
      <c r="UXZ69" s="22"/>
      <c r="UYA69" s="22"/>
      <c r="UYB69" s="22"/>
      <c r="UYC69" s="22"/>
      <c r="UYD69" s="22"/>
      <c r="UYE69" s="22"/>
      <c r="UYF69" s="22"/>
      <c r="UYG69" s="22"/>
      <c r="UYH69" s="22"/>
      <c r="UYI69" s="22"/>
      <c r="UYJ69" s="22"/>
      <c r="UYK69" s="22"/>
      <c r="UYL69" s="22"/>
      <c r="UYM69" s="22"/>
      <c r="UYN69" s="22"/>
      <c r="UYO69" s="22"/>
      <c r="UYP69" s="22"/>
      <c r="UYQ69" s="22"/>
      <c r="UYR69" s="22"/>
      <c r="UYS69" s="22"/>
      <c r="UYT69" s="22"/>
      <c r="UYU69" s="22"/>
      <c r="UYV69" s="22"/>
      <c r="UYW69" s="22"/>
      <c r="UYX69" s="22"/>
      <c r="UYY69" s="22"/>
      <c r="UYZ69" s="22"/>
      <c r="UZA69" s="22"/>
      <c r="UZB69" s="22"/>
      <c r="UZC69" s="22"/>
      <c r="UZD69" s="22"/>
      <c r="UZE69" s="22"/>
      <c r="UZF69" s="22"/>
      <c r="UZG69" s="22"/>
      <c r="UZH69" s="22"/>
      <c r="UZI69" s="22"/>
      <c r="UZJ69" s="22"/>
      <c r="UZK69" s="22"/>
      <c r="UZL69" s="22"/>
      <c r="UZM69" s="22"/>
      <c r="UZN69" s="22"/>
      <c r="UZO69" s="22"/>
      <c r="UZP69" s="22"/>
      <c r="UZQ69" s="22"/>
      <c r="UZR69" s="22"/>
      <c r="UZS69" s="22"/>
      <c r="UZT69" s="22"/>
      <c r="UZU69" s="22"/>
      <c r="UZV69" s="22"/>
      <c r="UZW69" s="22"/>
      <c r="UZX69" s="22"/>
      <c r="UZY69" s="22"/>
      <c r="UZZ69" s="22"/>
      <c r="VAA69" s="22"/>
      <c r="VAB69" s="22"/>
      <c r="VAC69" s="22"/>
      <c r="VAD69" s="22"/>
      <c r="VAE69" s="22"/>
      <c r="VAF69" s="22"/>
      <c r="VAG69" s="22"/>
      <c r="VAH69" s="22"/>
      <c r="VAI69" s="22"/>
      <c r="VAJ69" s="22"/>
      <c r="VAK69" s="22"/>
      <c r="VAL69" s="22"/>
      <c r="VAM69" s="22"/>
      <c r="VAN69" s="22"/>
      <c r="VAO69" s="22"/>
      <c r="VAP69" s="22"/>
      <c r="VAQ69" s="22"/>
      <c r="VAR69" s="22"/>
      <c r="VAS69" s="22"/>
      <c r="VAT69" s="22"/>
      <c r="VAU69" s="22"/>
      <c r="VAV69" s="22"/>
      <c r="VAW69" s="22"/>
      <c r="VAX69" s="22"/>
      <c r="VAY69" s="22"/>
      <c r="VAZ69" s="22"/>
      <c r="VBA69" s="22"/>
      <c r="VBB69" s="22"/>
      <c r="VBC69" s="22"/>
      <c r="VBD69" s="22"/>
      <c r="VBE69" s="22"/>
      <c r="VBF69" s="22"/>
      <c r="VBG69" s="22"/>
      <c r="VBH69" s="22"/>
      <c r="VBI69" s="22"/>
      <c r="VBJ69" s="22"/>
      <c r="VBK69" s="22"/>
      <c r="VBL69" s="22"/>
      <c r="VBM69" s="22"/>
      <c r="VBN69" s="22"/>
      <c r="VBO69" s="22"/>
      <c r="VBP69" s="22"/>
      <c r="VBQ69" s="22"/>
      <c r="VBR69" s="22"/>
      <c r="VBS69" s="22"/>
      <c r="VBT69" s="22"/>
      <c r="VBU69" s="22"/>
      <c r="VBV69" s="22"/>
      <c r="VBW69" s="22"/>
      <c r="VBX69" s="22"/>
      <c r="VBY69" s="22"/>
      <c r="VBZ69" s="22"/>
      <c r="VCA69" s="22"/>
      <c r="VCB69" s="22"/>
      <c r="VCC69" s="22"/>
      <c r="VCD69" s="22"/>
      <c r="VCE69" s="22"/>
      <c r="VCF69" s="22"/>
      <c r="VCG69" s="22"/>
      <c r="VCH69" s="22"/>
      <c r="VCI69" s="22"/>
      <c r="VCJ69" s="22"/>
      <c r="VCK69" s="22"/>
      <c r="VCL69" s="22"/>
      <c r="VCM69" s="22"/>
      <c r="VCN69" s="22"/>
      <c r="VCO69" s="22"/>
      <c r="VCP69" s="22"/>
      <c r="VCQ69" s="22"/>
      <c r="VCR69" s="22"/>
      <c r="VCS69" s="22"/>
      <c r="VCT69" s="22"/>
      <c r="VCU69" s="22"/>
      <c r="VCV69" s="22"/>
      <c r="VCW69" s="22"/>
      <c r="VCX69" s="22"/>
      <c r="VCY69" s="22"/>
      <c r="VCZ69" s="22"/>
      <c r="VDA69" s="22"/>
      <c r="VDB69" s="22"/>
      <c r="VDC69" s="22"/>
      <c r="VDD69" s="22"/>
      <c r="VDE69" s="22"/>
      <c r="VDF69" s="22"/>
      <c r="VDG69" s="22"/>
      <c r="VDH69" s="22"/>
      <c r="VDI69" s="22"/>
      <c r="VDJ69" s="22"/>
      <c r="VDK69" s="22"/>
      <c r="VDL69" s="22"/>
      <c r="VDM69" s="22"/>
      <c r="VDN69" s="22"/>
      <c r="VDO69" s="22"/>
      <c r="VDP69" s="22"/>
      <c r="VDQ69" s="22"/>
      <c r="VDR69" s="22"/>
      <c r="VDS69" s="22"/>
      <c r="VDT69" s="22"/>
      <c r="VDU69" s="22"/>
      <c r="VDV69" s="22"/>
      <c r="VDW69" s="22"/>
      <c r="VDX69" s="22"/>
      <c r="VDY69" s="22"/>
      <c r="VDZ69" s="22"/>
      <c r="VEA69" s="22"/>
      <c r="VEB69" s="22"/>
      <c r="VEC69" s="22"/>
      <c r="VED69" s="22"/>
      <c r="VEE69" s="22"/>
      <c r="VEF69" s="22"/>
      <c r="VEG69" s="22"/>
      <c r="VEH69" s="22"/>
      <c r="VEI69" s="22"/>
      <c r="VEJ69" s="22"/>
      <c r="VEK69" s="22"/>
      <c r="VEL69" s="22"/>
      <c r="VEM69" s="22"/>
      <c r="VEN69" s="22"/>
      <c r="VEO69" s="22"/>
      <c r="VEP69" s="22"/>
      <c r="VEQ69" s="22"/>
      <c r="VER69" s="22"/>
      <c r="VES69" s="22"/>
      <c r="VET69" s="22"/>
      <c r="VEU69" s="22"/>
      <c r="VEV69" s="22"/>
      <c r="VEW69" s="22"/>
      <c r="VEX69" s="22"/>
      <c r="VEY69" s="22"/>
      <c r="VEZ69" s="22"/>
      <c r="VFA69" s="22"/>
      <c r="VFB69" s="22"/>
      <c r="VFC69" s="22"/>
      <c r="VFD69" s="22"/>
      <c r="VFE69" s="22"/>
      <c r="VFF69" s="22"/>
      <c r="VFG69" s="22"/>
      <c r="VFH69" s="22"/>
      <c r="VFI69" s="22"/>
      <c r="VFJ69" s="22"/>
      <c r="VFK69" s="22"/>
      <c r="VFL69" s="22"/>
      <c r="VFM69" s="22"/>
      <c r="VFN69" s="22"/>
      <c r="VFO69" s="22"/>
      <c r="VFP69" s="22"/>
      <c r="VFQ69" s="22"/>
      <c r="VFR69" s="22"/>
      <c r="VFS69" s="22"/>
      <c r="VFT69" s="22"/>
      <c r="VFU69" s="22"/>
      <c r="VFV69" s="22"/>
      <c r="VFW69" s="22"/>
      <c r="VFX69" s="22"/>
      <c r="VFY69" s="22"/>
      <c r="VFZ69" s="22"/>
      <c r="VGA69" s="22"/>
      <c r="VGB69" s="22"/>
      <c r="VGC69" s="22"/>
      <c r="VGD69" s="22"/>
      <c r="VGE69" s="22"/>
      <c r="VGF69" s="22"/>
      <c r="VGG69" s="22"/>
      <c r="VGH69" s="22"/>
      <c r="VGI69" s="22"/>
      <c r="VGJ69" s="22"/>
      <c r="VGK69" s="22"/>
      <c r="VGL69" s="22"/>
      <c r="VGM69" s="22"/>
      <c r="VGN69" s="22"/>
      <c r="VGO69" s="22"/>
      <c r="VGP69" s="22"/>
      <c r="VGQ69" s="22"/>
      <c r="VGR69" s="22"/>
      <c r="VGS69" s="22"/>
      <c r="VGT69" s="22"/>
      <c r="VGU69" s="22"/>
      <c r="VGV69" s="22"/>
      <c r="VGW69" s="22"/>
      <c r="VGX69" s="22"/>
      <c r="VGY69" s="22"/>
      <c r="VGZ69" s="22"/>
      <c r="VHA69" s="22"/>
      <c r="VHB69" s="22"/>
      <c r="VHC69" s="22"/>
      <c r="VHD69" s="22"/>
      <c r="VHE69" s="22"/>
      <c r="VHF69" s="22"/>
      <c r="VHG69" s="22"/>
      <c r="VHH69" s="22"/>
      <c r="VHI69" s="22"/>
      <c r="VHJ69" s="22"/>
      <c r="VHK69" s="22"/>
      <c r="VHL69" s="22"/>
      <c r="VHM69" s="22"/>
      <c r="VHN69" s="22"/>
      <c r="VHO69" s="22"/>
      <c r="VHP69" s="22"/>
      <c r="VHQ69" s="22"/>
      <c r="VHR69" s="22"/>
      <c r="VHS69" s="22"/>
      <c r="VHT69" s="22"/>
      <c r="VHU69" s="22"/>
      <c r="VHV69" s="22"/>
      <c r="VHW69" s="22"/>
      <c r="VHX69" s="22"/>
      <c r="VHY69" s="22"/>
      <c r="VHZ69" s="22"/>
      <c r="VIA69" s="22"/>
      <c r="VIB69" s="22"/>
      <c r="VIC69" s="22"/>
      <c r="VID69" s="22"/>
      <c r="VIE69" s="22"/>
      <c r="VIF69" s="22"/>
      <c r="VIG69" s="22"/>
      <c r="VIH69" s="22"/>
      <c r="VII69" s="22"/>
      <c r="VIJ69" s="22"/>
      <c r="VIK69" s="22"/>
      <c r="VIL69" s="22"/>
      <c r="VIM69" s="22"/>
      <c r="VIN69" s="22"/>
      <c r="VIO69" s="22"/>
      <c r="VIP69" s="22"/>
      <c r="VIQ69" s="22"/>
      <c r="VIR69" s="22"/>
      <c r="VIS69" s="22"/>
      <c r="VIT69" s="22"/>
      <c r="VIU69" s="22"/>
      <c r="VIV69" s="22"/>
      <c r="VIW69" s="22"/>
      <c r="VIX69" s="22"/>
      <c r="VIY69" s="22"/>
      <c r="VIZ69" s="22"/>
      <c r="VJA69" s="22"/>
      <c r="VJB69" s="22"/>
      <c r="VJC69" s="22"/>
      <c r="VJD69" s="22"/>
      <c r="VJE69" s="22"/>
      <c r="VJF69" s="22"/>
      <c r="VJG69" s="22"/>
      <c r="VJH69" s="22"/>
      <c r="VJI69" s="22"/>
      <c r="VJJ69" s="22"/>
      <c r="VJK69" s="22"/>
      <c r="VJL69" s="22"/>
      <c r="VJM69" s="22"/>
      <c r="VJN69" s="22"/>
      <c r="VJO69" s="22"/>
      <c r="VJP69" s="22"/>
      <c r="VJQ69" s="22"/>
      <c r="VJR69" s="22"/>
      <c r="VJS69" s="22"/>
      <c r="VJT69" s="22"/>
      <c r="VJU69" s="22"/>
      <c r="VJV69" s="22"/>
      <c r="VJW69" s="22"/>
      <c r="VJX69" s="22"/>
      <c r="VJY69" s="22"/>
      <c r="VJZ69" s="22"/>
      <c r="VKA69" s="22"/>
      <c r="VKB69" s="22"/>
      <c r="VKC69" s="22"/>
      <c r="VKD69" s="22"/>
      <c r="VKE69" s="22"/>
      <c r="VKF69" s="22"/>
      <c r="VKG69" s="22"/>
      <c r="VKH69" s="22"/>
      <c r="VKI69" s="22"/>
      <c r="VKJ69" s="22"/>
      <c r="VKK69" s="22"/>
      <c r="VKL69" s="22"/>
      <c r="VKM69" s="22"/>
      <c r="VKN69" s="22"/>
      <c r="VKO69" s="22"/>
      <c r="VKP69" s="22"/>
      <c r="VKQ69" s="22"/>
      <c r="VKR69" s="22"/>
      <c r="VKS69" s="22"/>
      <c r="VKT69" s="22"/>
      <c r="VKU69" s="22"/>
      <c r="VKV69" s="22"/>
      <c r="VKW69" s="22"/>
      <c r="VKX69" s="22"/>
      <c r="VKY69" s="22"/>
      <c r="VKZ69" s="22"/>
      <c r="VLA69" s="22"/>
      <c r="VLB69" s="22"/>
      <c r="VLC69" s="22"/>
      <c r="VLD69" s="22"/>
      <c r="VLE69" s="22"/>
      <c r="VLF69" s="22"/>
      <c r="VLG69" s="22"/>
      <c r="VLH69" s="22"/>
      <c r="VLI69" s="22"/>
      <c r="VLJ69" s="22"/>
      <c r="VLK69" s="22"/>
      <c r="VLL69" s="22"/>
      <c r="VLM69" s="22"/>
      <c r="VLN69" s="22"/>
      <c r="VLO69" s="22"/>
      <c r="VLP69" s="22"/>
      <c r="VLQ69" s="22"/>
      <c r="VLR69" s="22"/>
      <c r="VLS69" s="22"/>
      <c r="VLT69" s="22"/>
      <c r="VLU69" s="22"/>
      <c r="VLV69" s="22"/>
      <c r="VLW69" s="22"/>
      <c r="VLX69" s="22"/>
      <c r="VLY69" s="22"/>
      <c r="VLZ69" s="22"/>
      <c r="VMA69" s="22"/>
      <c r="VMB69" s="22"/>
      <c r="VMC69" s="22"/>
      <c r="VMD69" s="22"/>
      <c r="VME69" s="22"/>
      <c r="VMF69" s="22"/>
      <c r="VMG69" s="22"/>
      <c r="VMH69" s="22"/>
      <c r="VMI69" s="22"/>
      <c r="VMJ69" s="22"/>
      <c r="VMK69" s="22"/>
      <c r="VML69" s="22"/>
      <c r="VMM69" s="22"/>
      <c r="VMN69" s="22"/>
      <c r="VMO69" s="22"/>
      <c r="VMP69" s="22"/>
      <c r="VMQ69" s="22"/>
      <c r="VMR69" s="22"/>
      <c r="VMS69" s="22"/>
      <c r="VMT69" s="22"/>
      <c r="VMU69" s="22"/>
      <c r="VMV69" s="22"/>
      <c r="VMW69" s="22"/>
      <c r="VMX69" s="22"/>
      <c r="VMY69" s="22"/>
      <c r="VMZ69" s="22"/>
      <c r="VNA69" s="22"/>
      <c r="VNB69" s="22"/>
      <c r="VNC69" s="22"/>
      <c r="VND69" s="22"/>
      <c r="VNE69" s="22"/>
      <c r="VNF69" s="22"/>
      <c r="VNG69" s="22"/>
      <c r="VNH69" s="22"/>
      <c r="VNI69" s="22"/>
      <c r="VNJ69" s="22"/>
      <c r="VNK69" s="22"/>
      <c r="VNL69" s="22"/>
      <c r="VNM69" s="22"/>
      <c r="VNN69" s="22"/>
      <c r="VNO69" s="22"/>
      <c r="VNP69" s="22"/>
      <c r="VNQ69" s="22"/>
      <c r="VNR69" s="22"/>
      <c r="VNS69" s="22"/>
      <c r="VNT69" s="22"/>
      <c r="VNU69" s="22"/>
      <c r="VNV69" s="22"/>
      <c r="VNW69" s="22"/>
      <c r="VNX69" s="22"/>
      <c r="VNY69" s="22"/>
      <c r="VNZ69" s="22"/>
      <c r="VOA69" s="22"/>
      <c r="VOB69" s="22"/>
      <c r="VOC69" s="22"/>
      <c r="VOD69" s="22"/>
      <c r="VOE69" s="22"/>
      <c r="VOF69" s="22"/>
      <c r="VOG69" s="22"/>
      <c r="VOH69" s="22"/>
      <c r="VOI69" s="22"/>
      <c r="VOJ69" s="22"/>
      <c r="VOK69" s="22"/>
      <c r="VOL69" s="22"/>
      <c r="VOM69" s="22"/>
      <c r="VON69" s="22"/>
      <c r="VOO69" s="22"/>
      <c r="VOP69" s="22"/>
      <c r="VOQ69" s="22"/>
      <c r="VOR69" s="22"/>
      <c r="VOS69" s="22"/>
      <c r="VOT69" s="22"/>
      <c r="VOU69" s="22"/>
      <c r="VOV69" s="22"/>
      <c r="VOW69" s="22"/>
      <c r="VOX69" s="22"/>
      <c r="VOY69" s="22"/>
      <c r="VOZ69" s="22"/>
      <c r="VPA69" s="22"/>
      <c r="VPB69" s="22"/>
      <c r="VPC69" s="22"/>
      <c r="VPD69" s="22"/>
      <c r="VPE69" s="22"/>
      <c r="VPF69" s="22"/>
      <c r="VPG69" s="22"/>
      <c r="VPH69" s="22"/>
      <c r="VPI69" s="22"/>
      <c r="VPJ69" s="22"/>
      <c r="VPK69" s="22"/>
      <c r="VPL69" s="22"/>
      <c r="VPM69" s="22"/>
      <c r="VPN69" s="22"/>
      <c r="VPO69" s="22"/>
      <c r="VPP69" s="22"/>
      <c r="VPQ69" s="22"/>
      <c r="VPR69" s="22"/>
      <c r="VPS69" s="22"/>
      <c r="VPT69" s="22"/>
      <c r="VPU69" s="22"/>
      <c r="VPV69" s="22"/>
      <c r="VPW69" s="22"/>
      <c r="VPX69" s="22"/>
      <c r="VPY69" s="22"/>
      <c r="VPZ69" s="22"/>
      <c r="VQA69" s="22"/>
      <c r="VQB69" s="22"/>
      <c r="VQC69" s="22"/>
      <c r="VQD69" s="22"/>
      <c r="VQE69" s="22"/>
      <c r="VQF69" s="22"/>
      <c r="VQG69" s="22"/>
      <c r="VQH69" s="22"/>
      <c r="VQI69" s="22"/>
      <c r="VQJ69" s="22"/>
      <c r="VQK69" s="22"/>
      <c r="VQL69" s="22"/>
      <c r="VQM69" s="22"/>
      <c r="VQN69" s="22"/>
      <c r="VQO69" s="22"/>
      <c r="VQP69" s="22"/>
      <c r="VQQ69" s="22"/>
      <c r="VQR69" s="22"/>
      <c r="VQS69" s="22"/>
      <c r="VQT69" s="22"/>
      <c r="VQU69" s="22"/>
      <c r="VQV69" s="22"/>
      <c r="VQW69" s="22"/>
      <c r="VQX69" s="22"/>
      <c r="VQY69" s="22"/>
      <c r="VQZ69" s="22"/>
      <c r="VRA69" s="22"/>
      <c r="VRB69" s="22"/>
      <c r="VRC69" s="22"/>
      <c r="VRD69" s="22"/>
      <c r="VRE69" s="22"/>
      <c r="VRF69" s="22"/>
      <c r="VRG69" s="22"/>
      <c r="VRH69" s="22"/>
      <c r="VRI69" s="22"/>
      <c r="VRJ69" s="22"/>
      <c r="VRK69" s="22"/>
      <c r="VRL69" s="22"/>
      <c r="VRM69" s="22"/>
      <c r="VRN69" s="22"/>
      <c r="VRO69" s="22"/>
      <c r="VRP69" s="22"/>
      <c r="VRQ69" s="22"/>
      <c r="VRR69" s="22"/>
      <c r="VRS69" s="22"/>
      <c r="VRT69" s="22"/>
      <c r="VRU69" s="22"/>
      <c r="VRV69" s="22"/>
      <c r="VRW69" s="22"/>
      <c r="VRX69" s="22"/>
      <c r="VRY69" s="22"/>
      <c r="VRZ69" s="22"/>
      <c r="VSA69" s="22"/>
      <c r="VSB69" s="22"/>
      <c r="VSC69" s="22"/>
      <c r="VSD69" s="22"/>
      <c r="VSE69" s="22"/>
      <c r="VSF69" s="22"/>
      <c r="VSG69" s="22"/>
      <c r="VSH69" s="22"/>
      <c r="VSI69" s="22"/>
      <c r="VSJ69" s="22"/>
      <c r="VSK69" s="22"/>
      <c r="VSL69" s="22"/>
      <c r="VSM69" s="22"/>
      <c r="VSN69" s="22"/>
      <c r="VSO69" s="22"/>
      <c r="VSP69" s="22"/>
      <c r="VSQ69" s="22"/>
      <c r="VSR69" s="22"/>
      <c r="VSS69" s="22"/>
      <c r="VST69" s="22"/>
      <c r="VSU69" s="22"/>
      <c r="VSV69" s="22"/>
      <c r="VSW69" s="22"/>
      <c r="VSX69" s="22"/>
      <c r="VSY69" s="22"/>
      <c r="VSZ69" s="22"/>
      <c r="VTA69" s="22"/>
      <c r="VTB69" s="22"/>
      <c r="VTC69" s="22"/>
      <c r="VTD69" s="22"/>
      <c r="VTE69" s="22"/>
      <c r="VTF69" s="22"/>
      <c r="VTG69" s="22"/>
      <c r="VTH69" s="22"/>
      <c r="VTI69" s="22"/>
      <c r="VTJ69" s="22"/>
      <c r="VTK69" s="22"/>
      <c r="VTL69" s="22"/>
      <c r="VTM69" s="22"/>
      <c r="VTN69" s="22"/>
      <c r="VTO69" s="22"/>
      <c r="VTP69" s="22"/>
      <c r="VTQ69" s="22"/>
      <c r="VTR69" s="22"/>
      <c r="VTS69" s="22"/>
      <c r="VTT69" s="22"/>
      <c r="VTU69" s="22"/>
      <c r="VTV69" s="22"/>
      <c r="VTW69" s="22"/>
      <c r="VTX69" s="22"/>
      <c r="VTY69" s="22"/>
      <c r="VTZ69" s="22"/>
      <c r="VUA69" s="22"/>
      <c r="VUB69" s="22"/>
      <c r="VUC69" s="22"/>
      <c r="VUD69" s="22"/>
      <c r="VUE69" s="22"/>
      <c r="VUF69" s="22"/>
      <c r="VUG69" s="22"/>
      <c r="VUH69" s="22"/>
      <c r="VUI69" s="22"/>
      <c r="VUJ69" s="22"/>
      <c r="VUK69" s="22"/>
      <c r="VUL69" s="22"/>
      <c r="VUM69" s="22"/>
      <c r="VUN69" s="22"/>
      <c r="VUO69" s="22"/>
      <c r="VUP69" s="22"/>
      <c r="VUQ69" s="22"/>
      <c r="VUR69" s="22"/>
      <c r="VUS69" s="22"/>
      <c r="VUT69" s="22"/>
      <c r="VUU69" s="22"/>
      <c r="VUV69" s="22"/>
      <c r="VUW69" s="22"/>
      <c r="VUX69" s="22"/>
      <c r="VUY69" s="22"/>
      <c r="VUZ69" s="22"/>
      <c r="VVA69" s="22"/>
      <c r="VVB69" s="22"/>
      <c r="VVC69" s="22"/>
      <c r="VVD69" s="22"/>
      <c r="VVE69" s="22"/>
      <c r="VVF69" s="22"/>
      <c r="VVG69" s="22"/>
      <c r="VVH69" s="22"/>
      <c r="VVI69" s="22"/>
      <c r="VVJ69" s="22"/>
      <c r="VVK69" s="22"/>
      <c r="VVL69" s="22"/>
      <c r="VVM69" s="22"/>
      <c r="VVN69" s="22"/>
      <c r="VVO69" s="22"/>
      <c r="VVP69" s="22"/>
      <c r="VVQ69" s="22"/>
      <c r="VVR69" s="22"/>
      <c r="VVS69" s="22"/>
      <c r="VVT69" s="22"/>
      <c r="VVU69" s="22"/>
      <c r="VVV69" s="22"/>
      <c r="VVW69" s="22"/>
      <c r="VVX69" s="22"/>
      <c r="VVY69" s="22"/>
      <c r="VVZ69" s="22"/>
      <c r="VWA69" s="22"/>
      <c r="VWB69" s="22"/>
      <c r="VWC69" s="22"/>
      <c r="VWD69" s="22"/>
      <c r="VWE69" s="22"/>
      <c r="VWF69" s="22"/>
      <c r="VWG69" s="22"/>
      <c r="VWH69" s="22"/>
      <c r="VWI69" s="22"/>
      <c r="VWJ69" s="22"/>
      <c r="VWK69" s="22"/>
      <c r="VWL69" s="22"/>
      <c r="VWM69" s="22"/>
      <c r="VWN69" s="22"/>
      <c r="VWO69" s="22"/>
      <c r="VWP69" s="22"/>
      <c r="VWQ69" s="22"/>
      <c r="VWR69" s="22"/>
      <c r="VWS69" s="22"/>
      <c r="VWT69" s="22"/>
      <c r="VWU69" s="22"/>
      <c r="VWV69" s="22"/>
      <c r="VWW69" s="22"/>
      <c r="VWX69" s="22"/>
      <c r="VWY69" s="22"/>
      <c r="VWZ69" s="22"/>
      <c r="VXA69" s="22"/>
      <c r="VXB69" s="22"/>
      <c r="VXC69" s="22"/>
      <c r="VXD69" s="22"/>
      <c r="VXE69" s="22"/>
      <c r="VXF69" s="22"/>
      <c r="VXG69" s="22"/>
      <c r="VXH69" s="22"/>
      <c r="VXI69" s="22"/>
      <c r="VXJ69" s="22"/>
      <c r="VXK69" s="22"/>
      <c r="VXL69" s="22"/>
      <c r="VXM69" s="22"/>
      <c r="VXN69" s="22"/>
      <c r="VXO69" s="22"/>
      <c r="VXP69" s="22"/>
      <c r="VXQ69" s="22"/>
      <c r="VXR69" s="22"/>
      <c r="VXS69" s="22"/>
      <c r="VXT69" s="22"/>
      <c r="VXU69" s="22"/>
      <c r="VXV69" s="22"/>
      <c r="VXW69" s="22"/>
      <c r="VXX69" s="22"/>
      <c r="VXY69" s="22"/>
      <c r="VXZ69" s="22"/>
      <c r="VYA69" s="22"/>
      <c r="VYB69" s="22"/>
      <c r="VYC69" s="22"/>
      <c r="VYD69" s="22"/>
      <c r="VYE69" s="22"/>
      <c r="VYF69" s="22"/>
      <c r="VYG69" s="22"/>
      <c r="VYH69" s="22"/>
      <c r="VYI69" s="22"/>
      <c r="VYJ69" s="22"/>
      <c r="VYK69" s="22"/>
      <c r="VYL69" s="22"/>
      <c r="VYM69" s="22"/>
      <c r="VYN69" s="22"/>
      <c r="VYO69" s="22"/>
      <c r="VYP69" s="22"/>
      <c r="VYQ69" s="22"/>
      <c r="VYR69" s="22"/>
      <c r="VYS69" s="22"/>
      <c r="VYT69" s="22"/>
      <c r="VYU69" s="22"/>
      <c r="VYV69" s="22"/>
      <c r="VYW69" s="22"/>
      <c r="VYX69" s="22"/>
      <c r="VYY69" s="22"/>
      <c r="VYZ69" s="22"/>
      <c r="VZA69" s="22"/>
      <c r="VZB69" s="22"/>
      <c r="VZC69" s="22"/>
      <c r="VZD69" s="22"/>
      <c r="VZE69" s="22"/>
      <c r="VZF69" s="22"/>
      <c r="VZG69" s="22"/>
      <c r="VZH69" s="22"/>
      <c r="VZI69" s="22"/>
      <c r="VZJ69" s="22"/>
      <c r="VZK69" s="22"/>
      <c r="VZL69" s="22"/>
      <c r="VZM69" s="22"/>
      <c r="VZN69" s="22"/>
      <c r="VZO69" s="22"/>
      <c r="VZP69" s="22"/>
      <c r="VZQ69" s="22"/>
      <c r="VZR69" s="22"/>
      <c r="VZS69" s="22"/>
      <c r="VZT69" s="22"/>
      <c r="VZU69" s="22"/>
      <c r="VZV69" s="22"/>
      <c r="VZW69" s="22"/>
      <c r="VZX69" s="22"/>
      <c r="VZY69" s="22"/>
      <c r="VZZ69" s="22"/>
      <c r="WAA69" s="22"/>
      <c r="WAB69" s="22"/>
      <c r="WAC69" s="22"/>
      <c r="WAD69" s="22"/>
      <c r="WAE69" s="22"/>
      <c r="WAF69" s="22"/>
      <c r="WAG69" s="22"/>
      <c r="WAH69" s="22"/>
      <c r="WAI69" s="22"/>
      <c r="WAJ69" s="22"/>
      <c r="WAK69" s="22"/>
      <c r="WAL69" s="22"/>
      <c r="WAM69" s="22"/>
      <c r="WAN69" s="22"/>
      <c r="WAO69" s="22"/>
      <c r="WAP69" s="22"/>
      <c r="WAQ69" s="22"/>
      <c r="WAR69" s="22"/>
      <c r="WAS69" s="22"/>
      <c r="WAT69" s="22"/>
      <c r="WAU69" s="22"/>
      <c r="WAV69" s="22"/>
      <c r="WAW69" s="22"/>
      <c r="WAX69" s="22"/>
      <c r="WAY69" s="22"/>
      <c r="WAZ69" s="22"/>
      <c r="WBA69" s="22"/>
      <c r="WBB69" s="22"/>
      <c r="WBC69" s="22"/>
      <c r="WBD69" s="22"/>
      <c r="WBE69" s="22"/>
      <c r="WBF69" s="22"/>
      <c r="WBG69" s="22"/>
      <c r="WBH69" s="22"/>
      <c r="WBI69" s="22"/>
      <c r="WBJ69" s="22"/>
      <c r="WBK69" s="22"/>
      <c r="WBL69" s="22"/>
      <c r="WBM69" s="22"/>
      <c r="WBN69" s="22"/>
      <c r="WBO69" s="22"/>
      <c r="WBP69" s="22"/>
      <c r="WBQ69" s="22"/>
      <c r="WBR69" s="22"/>
      <c r="WBS69" s="22"/>
      <c r="WBT69" s="22"/>
      <c r="WBU69" s="22"/>
      <c r="WBV69" s="22"/>
      <c r="WBW69" s="22"/>
      <c r="WBX69" s="22"/>
      <c r="WBY69" s="22"/>
      <c r="WBZ69" s="22"/>
      <c r="WCA69" s="22"/>
      <c r="WCB69" s="22"/>
      <c r="WCC69" s="22"/>
      <c r="WCD69" s="22"/>
      <c r="WCE69" s="22"/>
      <c r="WCF69" s="22"/>
      <c r="WCG69" s="22"/>
      <c r="WCH69" s="22"/>
      <c r="WCI69" s="22"/>
      <c r="WCJ69" s="22"/>
      <c r="WCK69" s="22"/>
      <c r="WCL69" s="22"/>
      <c r="WCM69" s="22"/>
      <c r="WCN69" s="22"/>
      <c r="WCO69" s="22"/>
      <c r="WCP69" s="22"/>
      <c r="WCQ69" s="22"/>
      <c r="WCR69" s="22"/>
      <c r="WCS69" s="22"/>
      <c r="WCT69" s="22"/>
      <c r="WCU69" s="22"/>
      <c r="WCV69" s="22"/>
      <c r="WCW69" s="22"/>
      <c r="WCX69" s="22"/>
      <c r="WCY69" s="22"/>
      <c r="WCZ69" s="22"/>
      <c r="WDA69" s="22"/>
      <c r="WDB69" s="22"/>
      <c r="WDC69" s="22"/>
      <c r="WDD69" s="22"/>
      <c r="WDE69" s="22"/>
      <c r="WDF69" s="22"/>
      <c r="WDG69" s="22"/>
      <c r="WDH69" s="22"/>
      <c r="WDI69" s="22"/>
      <c r="WDJ69" s="22"/>
      <c r="WDK69" s="22"/>
      <c r="WDL69" s="22"/>
      <c r="WDM69" s="22"/>
      <c r="WDN69" s="22"/>
      <c r="WDO69" s="22"/>
      <c r="WDP69" s="22"/>
      <c r="WDQ69" s="22"/>
      <c r="WDR69" s="22"/>
      <c r="WDS69" s="22"/>
      <c r="WDT69" s="22"/>
      <c r="WDU69" s="22"/>
      <c r="WDV69" s="22"/>
      <c r="WDW69" s="22"/>
      <c r="WDX69" s="22"/>
      <c r="WDY69" s="22"/>
      <c r="WDZ69" s="22"/>
      <c r="WEA69" s="22"/>
      <c r="WEB69" s="22"/>
      <c r="WEC69" s="22"/>
      <c r="WED69" s="22"/>
      <c r="WEE69" s="22"/>
      <c r="WEF69" s="22"/>
      <c r="WEG69" s="22"/>
      <c r="WEH69" s="22"/>
      <c r="WEI69" s="22"/>
      <c r="WEJ69" s="22"/>
      <c r="WEK69" s="22"/>
      <c r="WEL69" s="22"/>
      <c r="WEM69" s="22"/>
      <c r="WEN69" s="22"/>
      <c r="WEO69" s="22"/>
      <c r="WEP69" s="22"/>
      <c r="WEQ69" s="22"/>
      <c r="WER69" s="22"/>
      <c r="WES69" s="22"/>
      <c r="WET69" s="22"/>
      <c r="WEU69" s="22"/>
      <c r="WEV69" s="22"/>
      <c r="WEW69" s="22"/>
      <c r="WEX69" s="22"/>
      <c r="WEY69" s="22"/>
      <c r="WEZ69" s="22"/>
      <c r="WFA69" s="22"/>
      <c r="WFB69" s="22"/>
      <c r="WFC69" s="22"/>
      <c r="WFD69" s="22"/>
      <c r="WFE69" s="22"/>
      <c r="WFF69" s="22"/>
      <c r="WFG69" s="22"/>
      <c r="WFH69" s="22"/>
      <c r="WFI69" s="22"/>
      <c r="WFJ69" s="22"/>
      <c r="WFK69" s="22"/>
      <c r="WFL69" s="22"/>
      <c r="WFM69" s="22"/>
      <c r="WFN69" s="22"/>
      <c r="WFO69" s="22"/>
      <c r="WFP69" s="22"/>
      <c r="WFQ69" s="22"/>
      <c r="WFR69" s="22"/>
      <c r="WFS69" s="22"/>
      <c r="WFT69" s="22"/>
      <c r="WFU69" s="22"/>
      <c r="WFV69" s="22"/>
      <c r="WFW69" s="22"/>
      <c r="WFX69" s="22"/>
      <c r="WFY69" s="22"/>
      <c r="WFZ69" s="22"/>
      <c r="WGA69" s="22"/>
      <c r="WGB69" s="22"/>
      <c r="WGC69" s="22"/>
      <c r="WGD69" s="22"/>
      <c r="WGE69" s="22"/>
      <c r="WGF69" s="22"/>
      <c r="WGG69" s="22"/>
      <c r="WGH69" s="22"/>
      <c r="WGI69" s="22"/>
      <c r="WGJ69" s="22"/>
      <c r="WGK69" s="22"/>
      <c r="WGL69" s="22"/>
      <c r="WGM69" s="22"/>
      <c r="WGN69" s="22"/>
      <c r="WGO69" s="22"/>
      <c r="WGP69" s="22"/>
      <c r="WGQ69" s="22"/>
      <c r="WGR69" s="22"/>
      <c r="WGS69" s="22"/>
      <c r="WGT69" s="22"/>
      <c r="WGU69" s="22"/>
      <c r="WGV69" s="22"/>
      <c r="WGW69" s="22"/>
      <c r="WGX69" s="22"/>
      <c r="WGY69" s="22"/>
      <c r="WGZ69" s="22"/>
      <c r="WHA69" s="22"/>
      <c r="WHB69" s="22"/>
      <c r="WHC69" s="22"/>
      <c r="WHD69" s="22"/>
      <c r="WHE69" s="22"/>
      <c r="WHF69" s="22"/>
      <c r="WHG69" s="22"/>
      <c r="WHH69" s="22"/>
      <c r="WHI69" s="22"/>
      <c r="WHJ69" s="22"/>
      <c r="WHK69" s="22"/>
      <c r="WHL69" s="22"/>
      <c r="WHM69" s="22"/>
      <c r="WHN69" s="22"/>
      <c r="WHO69" s="22"/>
      <c r="WHP69" s="22"/>
      <c r="WHQ69" s="22"/>
      <c r="WHR69" s="22"/>
      <c r="WHS69" s="22"/>
      <c r="WHT69" s="22"/>
      <c r="WHU69" s="22"/>
      <c r="WHV69" s="22"/>
      <c r="WHW69" s="22"/>
      <c r="WHX69" s="22"/>
      <c r="WHY69" s="22"/>
      <c r="WHZ69" s="22"/>
      <c r="WIA69" s="22"/>
      <c r="WIB69" s="22"/>
      <c r="WIC69" s="22"/>
      <c r="WID69" s="22"/>
      <c r="WIE69" s="22"/>
      <c r="WIF69" s="22"/>
      <c r="WIG69" s="22"/>
      <c r="WIH69" s="22"/>
      <c r="WII69" s="22"/>
      <c r="WIJ69" s="22"/>
      <c r="WIK69" s="22"/>
      <c r="WIL69" s="22"/>
      <c r="WIM69" s="22"/>
      <c r="WIN69" s="22"/>
      <c r="WIO69" s="22"/>
      <c r="WIP69" s="22"/>
      <c r="WIQ69" s="22"/>
      <c r="WIR69" s="22"/>
      <c r="WIS69" s="22"/>
      <c r="WIT69" s="22"/>
      <c r="WIU69" s="22"/>
      <c r="WIV69" s="22"/>
      <c r="WIW69" s="22"/>
      <c r="WIX69" s="22"/>
      <c r="WIY69" s="22"/>
      <c r="WIZ69" s="22"/>
      <c r="WJA69" s="22"/>
      <c r="WJB69" s="22"/>
      <c r="WJC69" s="22"/>
      <c r="WJD69" s="22"/>
      <c r="WJE69" s="22"/>
      <c r="WJF69" s="22"/>
      <c r="WJG69" s="22"/>
      <c r="WJH69" s="22"/>
      <c r="WJI69" s="22"/>
      <c r="WJJ69" s="22"/>
      <c r="WJK69" s="22"/>
      <c r="WJL69" s="22"/>
      <c r="WJM69" s="22"/>
      <c r="WJN69" s="22"/>
      <c r="WJO69" s="22"/>
      <c r="WJP69" s="22"/>
      <c r="WJQ69" s="22"/>
      <c r="WJR69" s="22"/>
      <c r="WJS69" s="22"/>
      <c r="WJT69" s="22"/>
      <c r="WJU69" s="22"/>
      <c r="WJV69" s="22"/>
      <c r="WJW69" s="22"/>
      <c r="WJX69" s="22"/>
      <c r="WJY69" s="22"/>
      <c r="WJZ69" s="22"/>
      <c r="WKA69" s="22"/>
      <c r="WKB69" s="22"/>
      <c r="WKC69" s="22"/>
      <c r="WKD69" s="22"/>
      <c r="WKE69" s="22"/>
      <c r="WKF69" s="22"/>
      <c r="WKG69" s="22"/>
      <c r="WKH69" s="22"/>
      <c r="WKI69" s="22"/>
      <c r="WKJ69" s="22"/>
      <c r="WKK69" s="22"/>
      <c r="WKL69" s="22"/>
      <c r="WKM69" s="22"/>
      <c r="WKN69" s="22"/>
      <c r="WKO69" s="22"/>
      <c r="WKP69" s="22"/>
      <c r="WKQ69" s="22"/>
      <c r="WKR69" s="22"/>
      <c r="WKS69" s="22"/>
      <c r="WKT69" s="22"/>
      <c r="WKU69" s="22"/>
      <c r="WKV69" s="22"/>
      <c r="WKW69" s="22"/>
      <c r="WKX69" s="22"/>
      <c r="WKY69" s="22"/>
      <c r="WKZ69" s="22"/>
      <c r="WLA69" s="22"/>
      <c r="WLB69" s="22"/>
      <c r="WLC69" s="22"/>
      <c r="WLD69" s="22"/>
      <c r="WLE69" s="22"/>
      <c r="WLF69" s="22"/>
      <c r="WLG69" s="22"/>
      <c r="WLH69" s="22"/>
      <c r="WLI69" s="22"/>
      <c r="WLJ69" s="22"/>
      <c r="WLK69" s="22"/>
      <c r="WLL69" s="22"/>
      <c r="WLM69" s="22"/>
      <c r="WLN69" s="22"/>
      <c r="WLO69" s="22"/>
      <c r="WLP69" s="22"/>
      <c r="WLQ69" s="22"/>
      <c r="WLR69" s="22"/>
      <c r="WLS69" s="22"/>
      <c r="WLT69" s="22"/>
      <c r="WLU69" s="22"/>
      <c r="WLV69" s="22"/>
      <c r="WLW69" s="22"/>
      <c r="WLX69" s="22"/>
      <c r="WLY69" s="22"/>
      <c r="WLZ69" s="22"/>
      <c r="WMA69" s="22"/>
      <c r="WMB69" s="22"/>
      <c r="WMC69" s="22"/>
      <c r="WMD69" s="22"/>
      <c r="WME69" s="22"/>
      <c r="WMF69" s="22"/>
      <c r="WMG69" s="22"/>
      <c r="WMH69" s="22"/>
      <c r="WMI69" s="22"/>
      <c r="WMJ69" s="22"/>
      <c r="WMK69" s="22"/>
      <c r="WML69" s="22"/>
      <c r="WMM69" s="22"/>
      <c r="WMN69" s="22"/>
      <c r="WMO69" s="22"/>
      <c r="WMP69" s="22"/>
      <c r="WMQ69" s="22"/>
      <c r="WMR69" s="22"/>
      <c r="WMS69" s="22"/>
      <c r="WMT69" s="22"/>
      <c r="WMU69" s="22"/>
      <c r="WMV69" s="22"/>
      <c r="WMW69" s="22"/>
      <c r="WMX69" s="22"/>
      <c r="WMY69" s="22"/>
      <c r="WMZ69" s="22"/>
      <c r="WNA69" s="22"/>
      <c r="WNB69" s="22"/>
      <c r="WNC69" s="22"/>
      <c r="WND69" s="22"/>
      <c r="WNE69" s="22"/>
      <c r="WNF69" s="22"/>
      <c r="WNG69" s="22"/>
      <c r="WNH69" s="22"/>
      <c r="WNI69" s="22"/>
      <c r="WNJ69" s="22"/>
      <c r="WNK69" s="22"/>
      <c r="WNL69" s="22"/>
      <c r="WNM69" s="22"/>
      <c r="WNN69" s="22"/>
      <c r="WNO69" s="22"/>
      <c r="WNP69" s="22"/>
      <c r="WNQ69" s="22"/>
      <c r="WNR69" s="22"/>
      <c r="WNS69" s="22"/>
      <c r="WNT69" s="22"/>
      <c r="WNU69" s="22"/>
      <c r="WNV69" s="22"/>
      <c r="WNW69" s="22"/>
      <c r="WNX69" s="22"/>
      <c r="WNY69" s="22"/>
      <c r="WNZ69" s="22"/>
      <c r="WOA69" s="22"/>
      <c r="WOB69" s="22"/>
      <c r="WOC69" s="22"/>
      <c r="WOD69" s="22"/>
      <c r="WOE69" s="22"/>
      <c r="WOF69" s="22"/>
      <c r="WOG69" s="22"/>
      <c r="WOH69" s="22"/>
      <c r="WOI69" s="22"/>
      <c r="WOJ69" s="22"/>
      <c r="WOK69" s="22"/>
      <c r="WOL69" s="22"/>
      <c r="WOM69" s="22"/>
      <c r="WON69" s="22"/>
      <c r="WOO69" s="22"/>
      <c r="WOP69" s="22"/>
      <c r="WOQ69" s="22"/>
      <c r="WOR69" s="22"/>
      <c r="WOS69" s="22"/>
      <c r="WOT69" s="22"/>
      <c r="WOU69" s="22"/>
      <c r="WOV69" s="22"/>
      <c r="WOW69" s="22"/>
      <c r="WOX69" s="22"/>
      <c r="WOY69" s="22"/>
      <c r="WOZ69" s="22"/>
      <c r="WPA69" s="22"/>
      <c r="WPB69" s="22"/>
      <c r="WPC69" s="22"/>
      <c r="WPD69" s="22"/>
      <c r="WPE69" s="22"/>
      <c r="WPF69" s="22"/>
      <c r="WPG69" s="22"/>
      <c r="WPH69" s="22"/>
      <c r="WPI69" s="22"/>
      <c r="WPJ69" s="22"/>
      <c r="WPK69" s="22"/>
      <c r="WPL69" s="22"/>
      <c r="WPM69" s="22"/>
      <c r="WPN69" s="22"/>
      <c r="WPO69" s="22"/>
      <c r="WPP69" s="22"/>
      <c r="WPQ69" s="22"/>
      <c r="WPR69" s="22"/>
      <c r="WPS69" s="22"/>
      <c r="WPT69" s="22"/>
      <c r="WPU69" s="22"/>
      <c r="WPV69" s="22"/>
      <c r="WPW69" s="22"/>
      <c r="WPX69" s="22"/>
      <c r="WPY69" s="22"/>
      <c r="WPZ69" s="22"/>
      <c r="WQA69" s="22"/>
      <c r="WQB69" s="22"/>
      <c r="WQC69" s="22"/>
      <c r="WQD69" s="22"/>
      <c r="WQE69" s="22"/>
      <c r="WQF69" s="22"/>
      <c r="WQG69" s="22"/>
      <c r="WQH69" s="22"/>
      <c r="WQI69" s="22"/>
      <c r="WQJ69" s="22"/>
      <c r="WQK69" s="22"/>
      <c r="WQL69" s="22"/>
      <c r="WQM69" s="22"/>
      <c r="WQN69" s="22"/>
      <c r="WQO69" s="22"/>
      <c r="WQP69" s="22"/>
      <c r="WQQ69" s="22"/>
      <c r="WQR69" s="22"/>
      <c r="WQS69" s="22"/>
      <c r="WQT69" s="22"/>
      <c r="WQU69" s="22"/>
      <c r="WQV69" s="22"/>
      <c r="WQW69" s="22"/>
      <c r="WQX69" s="22"/>
      <c r="WQY69" s="22"/>
      <c r="WQZ69" s="22"/>
      <c r="WRA69" s="22"/>
      <c r="WRB69" s="22"/>
      <c r="WRC69" s="22"/>
      <c r="WRD69" s="22"/>
      <c r="WRE69" s="22"/>
      <c r="WRF69" s="22"/>
      <c r="WRG69" s="22"/>
      <c r="WRH69" s="22"/>
      <c r="WRI69" s="22"/>
      <c r="WRJ69" s="22"/>
      <c r="WRK69" s="22"/>
      <c r="WRL69" s="22"/>
      <c r="WRM69" s="22"/>
      <c r="WRN69" s="22"/>
      <c r="WRO69" s="22"/>
      <c r="WRP69" s="22"/>
      <c r="WRQ69" s="22"/>
      <c r="WRR69" s="22"/>
      <c r="WRS69" s="22"/>
      <c r="WRT69" s="22"/>
      <c r="WRU69" s="22"/>
      <c r="WRV69" s="22"/>
      <c r="WRW69" s="22"/>
      <c r="WRX69" s="22"/>
      <c r="WRY69" s="22"/>
      <c r="WRZ69" s="22"/>
      <c r="WSA69" s="22"/>
      <c r="WSB69" s="22"/>
      <c r="WSC69" s="22"/>
      <c r="WSD69" s="22"/>
      <c r="WSE69" s="22"/>
      <c r="WSF69" s="22"/>
      <c r="WSG69" s="22"/>
      <c r="WSH69" s="22"/>
      <c r="WSI69" s="22"/>
      <c r="WSJ69" s="22"/>
      <c r="WSK69" s="22"/>
      <c r="WSL69" s="22"/>
      <c r="WSM69" s="22"/>
      <c r="WSN69" s="22"/>
      <c r="WSO69" s="22"/>
      <c r="WSP69" s="22"/>
      <c r="WSQ69" s="22"/>
      <c r="WSR69" s="22"/>
      <c r="WSS69" s="22"/>
      <c r="WST69" s="22"/>
      <c r="WSU69" s="22"/>
      <c r="WSV69" s="22"/>
      <c r="WSW69" s="22"/>
      <c r="WSX69" s="22"/>
      <c r="WSY69" s="22"/>
      <c r="WSZ69" s="22"/>
      <c r="WTA69" s="22"/>
      <c r="WTB69" s="22"/>
      <c r="WTC69" s="22"/>
      <c r="WTD69" s="22"/>
      <c r="WTE69" s="22"/>
      <c r="WTF69" s="22"/>
      <c r="WTG69" s="22"/>
      <c r="WTH69" s="22"/>
      <c r="WTI69" s="22"/>
      <c r="WTJ69" s="22"/>
      <c r="WTK69" s="22"/>
      <c r="WTL69" s="22"/>
      <c r="WTM69" s="22"/>
      <c r="WTN69" s="22"/>
      <c r="WTO69" s="22"/>
      <c r="WTP69" s="22"/>
      <c r="WTQ69" s="22"/>
      <c r="WTR69" s="22"/>
      <c r="WTS69" s="22"/>
      <c r="WTT69" s="22"/>
      <c r="WTU69" s="22"/>
      <c r="WTV69" s="22"/>
      <c r="WTW69" s="22"/>
      <c r="WTX69" s="22"/>
      <c r="WTY69" s="22"/>
      <c r="WTZ69" s="22"/>
      <c r="WUA69" s="22"/>
      <c r="WUB69" s="22"/>
      <c r="WUC69" s="22"/>
      <c r="WUD69" s="22"/>
      <c r="WUE69" s="22"/>
      <c r="WUF69" s="22"/>
      <c r="WUG69" s="22"/>
      <c r="WUH69" s="22"/>
      <c r="WUI69" s="22"/>
      <c r="WUJ69" s="22"/>
      <c r="WUK69" s="22"/>
      <c r="WUL69" s="22"/>
      <c r="WUM69" s="22"/>
      <c r="WUN69" s="22"/>
      <c r="WUO69" s="22"/>
      <c r="WUP69" s="22"/>
      <c r="WUQ69" s="22"/>
      <c r="WUR69" s="22"/>
      <c r="WUS69" s="22"/>
      <c r="WUT69" s="22"/>
      <c r="WUU69" s="22"/>
      <c r="WUV69" s="22"/>
      <c r="WUW69" s="22"/>
      <c r="WUX69" s="22"/>
      <c r="WUY69" s="22"/>
      <c r="WUZ69" s="22"/>
      <c r="WVA69" s="22"/>
      <c r="WVB69" s="22"/>
      <c r="WVC69" s="22"/>
      <c r="WVD69" s="22"/>
      <c r="WVE69" s="22"/>
      <c r="WVF69" s="22"/>
      <c r="WVG69" s="22"/>
      <c r="WVH69" s="22"/>
      <c r="WVI69" s="22"/>
      <c r="WVJ69" s="22"/>
      <c r="WVK69" s="22"/>
      <c r="WVL69" s="22"/>
      <c r="WVM69" s="22"/>
      <c r="WVN69" s="22"/>
      <c r="WVO69" s="22"/>
      <c r="WVP69" s="22"/>
      <c r="WVQ69" s="22"/>
      <c r="WVR69" s="22"/>
      <c r="WVS69" s="22"/>
      <c r="WVT69" s="22"/>
      <c r="WVU69" s="22"/>
      <c r="WVV69" s="22"/>
      <c r="WVW69" s="22"/>
      <c r="WVX69" s="22"/>
      <c r="WVY69" s="22"/>
      <c r="WVZ69" s="22"/>
      <c r="WWA69" s="22"/>
      <c r="WWB69" s="22"/>
      <c r="WWC69" s="22"/>
      <c r="WWD69" s="22"/>
      <c r="WWE69" s="22"/>
      <c r="WWF69" s="22"/>
      <c r="WWG69" s="22"/>
      <c r="WWH69" s="22"/>
      <c r="WWI69" s="22"/>
      <c r="WWJ69" s="22"/>
      <c r="WWK69" s="22"/>
      <c r="WWL69" s="22"/>
      <c r="WWM69" s="22"/>
      <c r="WWN69" s="22"/>
      <c r="WWO69" s="22"/>
      <c r="WWP69" s="22"/>
      <c r="WWQ69" s="22"/>
      <c r="WWR69" s="22"/>
      <c r="WWS69" s="22"/>
      <c r="WWT69" s="22"/>
      <c r="WWU69" s="22"/>
      <c r="WWV69" s="22"/>
      <c r="WWW69" s="22"/>
      <c r="WWX69" s="22"/>
      <c r="WWY69" s="22"/>
      <c r="WWZ69" s="22"/>
      <c r="WXA69" s="22"/>
      <c r="WXB69" s="22"/>
      <c r="WXC69" s="22"/>
      <c r="WXD69" s="22"/>
      <c r="WXE69" s="22"/>
      <c r="WXF69" s="22"/>
      <c r="WXG69" s="22"/>
      <c r="WXH69" s="22"/>
      <c r="WXI69" s="22"/>
      <c r="WXJ69" s="22"/>
      <c r="WXK69" s="22"/>
      <c r="WXL69" s="22"/>
      <c r="WXM69" s="22"/>
      <c r="WXN69" s="22"/>
      <c r="WXO69" s="22"/>
      <c r="WXP69" s="22"/>
      <c r="WXQ69" s="22"/>
      <c r="WXR69" s="22"/>
      <c r="WXS69" s="22"/>
      <c r="WXT69" s="22"/>
      <c r="WXU69" s="22"/>
      <c r="WXV69" s="22"/>
      <c r="WXW69" s="22"/>
      <c r="WXX69" s="22"/>
      <c r="WXY69" s="22"/>
      <c r="WXZ69" s="22"/>
      <c r="WYA69" s="22"/>
      <c r="WYB69" s="22"/>
      <c r="WYC69" s="22"/>
      <c r="WYD69" s="22"/>
      <c r="WYE69" s="22"/>
      <c r="WYF69" s="22"/>
      <c r="WYG69" s="22"/>
      <c r="WYH69" s="22"/>
      <c r="WYI69" s="22"/>
      <c r="WYJ69" s="22"/>
      <c r="WYK69" s="22"/>
      <c r="WYL69" s="22"/>
      <c r="WYM69" s="22"/>
      <c r="WYN69" s="22"/>
      <c r="WYO69" s="22"/>
      <c r="WYP69" s="22"/>
      <c r="WYQ69" s="22"/>
      <c r="WYR69" s="22"/>
      <c r="WYS69" s="22"/>
      <c r="WYT69" s="22"/>
      <c r="WYU69" s="22"/>
      <c r="WYV69" s="22"/>
      <c r="WYW69" s="22"/>
      <c r="WYX69" s="22"/>
      <c r="WYY69" s="22"/>
      <c r="WYZ69" s="22"/>
      <c r="WZA69" s="22"/>
      <c r="WZB69" s="22"/>
      <c r="WZC69" s="22"/>
      <c r="WZD69" s="22"/>
      <c r="WZE69" s="22"/>
      <c r="WZF69" s="22"/>
      <c r="WZG69" s="22"/>
      <c r="WZH69" s="22"/>
      <c r="WZI69" s="22"/>
      <c r="WZJ69" s="22"/>
      <c r="WZK69" s="22"/>
      <c r="WZL69" s="22"/>
      <c r="WZM69" s="22"/>
      <c r="WZN69" s="22"/>
      <c r="WZO69" s="22"/>
      <c r="WZP69" s="22"/>
      <c r="WZQ69" s="22"/>
      <c r="WZR69" s="22"/>
      <c r="WZS69" s="22"/>
      <c r="WZT69" s="22"/>
      <c r="WZU69" s="22"/>
      <c r="WZV69" s="22"/>
      <c r="WZW69" s="22"/>
      <c r="WZX69" s="22"/>
      <c r="WZY69" s="22"/>
      <c r="WZZ69" s="22"/>
      <c r="XAA69" s="22"/>
      <c r="XAB69" s="22"/>
      <c r="XAC69" s="22"/>
      <c r="XAD69" s="22"/>
      <c r="XAE69" s="22"/>
      <c r="XAF69" s="22"/>
      <c r="XAG69" s="22"/>
      <c r="XAH69" s="22"/>
      <c r="XAI69" s="22"/>
      <c r="XAJ69" s="22"/>
      <c r="XAK69" s="22"/>
      <c r="XAL69" s="22"/>
      <c r="XAM69" s="22"/>
      <c r="XAN69" s="22"/>
      <c r="XAO69" s="22"/>
      <c r="XAP69" s="22"/>
      <c r="XAQ69" s="22"/>
      <c r="XAR69" s="22"/>
      <c r="XAS69" s="22"/>
      <c r="XAT69" s="22"/>
      <c r="XAU69" s="22"/>
      <c r="XAV69" s="22"/>
      <c r="XAW69" s="22"/>
      <c r="XAX69" s="22"/>
      <c r="XAY69" s="22"/>
      <c r="XAZ69" s="22"/>
      <c r="XBA69" s="22"/>
      <c r="XBB69" s="22"/>
      <c r="XBC69" s="22"/>
      <c r="XBD69" s="22"/>
      <c r="XBE69" s="22"/>
      <c r="XBF69" s="22"/>
      <c r="XBG69" s="22"/>
      <c r="XBH69" s="22"/>
      <c r="XBI69" s="22"/>
      <c r="XBJ69" s="22"/>
      <c r="XBK69" s="22"/>
      <c r="XBL69" s="22"/>
      <c r="XBM69" s="22"/>
      <c r="XBN69" s="22"/>
      <c r="XBO69" s="22"/>
      <c r="XBP69" s="22"/>
      <c r="XBQ69" s="22"/>
      <c r="XBR69" s="22"/>
      <c r="XBS69" s="22"/>
      <c r="XBT69" s="22"/>
      <c r="XBU69" s="22"/>
      <c r="XBV69" s="22"/>
      <c r="XBW69" s="22"/>
      <c r="XBX69" s="22"/>
      <c r="XBY69" s="22"/>
      <c r="XBZ69" s="22"/>
      <c r="XCA69" s="22"/>
      <c r="XCB69" s="22"/>
      <c r="XCC69" s="22"/>
      <c r="XCD69" s="22"/>
      <c r="XCE69" s="22"/>
      <c r="XCF69" s="22"/>
      <c r="XCG69" s="22"/>
      <c r="XCH69" s="22"/>
      <c r="XCI69" s="22"/>
      <c r="XCJ69" s="22"/>
      <c r="XCK69" s="22"/>
      <c r="XCL69" s="22"/>
      <c r="XCM69" s="22"/>
      <c r="XCN69" s="22"/>
      <c r="XCO69" s="22"/>
      <c r="XCP69" s="22"/>
      <c r="XCQ69" s="22"/>
      <c r="XCR69" s="22"/>
      <c r="XCS69" s="22"/>
      <c r="XCT69" s="22"/>
      <c r="XCU69" s="22"/>
      <c r="XCV69" s="22"/>
      <c r="XCW69" s="22"/>
      <c r="XCX69" s="22"/>
      <c r="XCY69" s="22"/>
      <c r="XCZ69" s="22"/>
      <c r="XDA69" s="22"/>
      <c r="XDB69" s="22"/>
      <c r="XDC69" s="22"/>
      <c r="XDD69" s="22"/>
      <c r="XDE69" s="22"/>
      <c r="XDF69" s="22"/>
      <c r="XDG69" s="22"/>
      <c r="XDH69" s="22"/>
      <c r="XDI69" s="22"/>
      <c r="XDJ69" s="22"/>
      <c r="XDK69" s="22"/>
      <c r="XDL69" s="22"/>
      <c r="XDM69" s="22"/>
      <c r="XDN69" s="22"/>
      <c r="XDO69" s="22"/>
      <c r="XDP69" s="22"/>
      <c r="XDQ69" s="22"/>
      <c r="XDR69" s="22"/>
      <c r="XDS69" s="22"/>
      <c r="XDT69" s="22"/>
      <c r="XDU69" s="22"/>
      <c r="XDV69" s="22"/>
      <c r="XDW69" s="22"/>
      <c r="XDX69" s="22"/>
      <c r="XDY69" s="22"/>
      <c r="XDZ69" s="22"/>
      <c r="XEA69" s="22"/>
      <c r="XEB69" s="22"/>
      <c r="XEC69" s="22"/>
      <c r="XED69" s="22"/>
      <c r="XEE69" s="22"/>
      <c r="XEF69" s="22"/>
      <c r="XEG69" s="22"/>
      <c r="XEH69" s="22"/>
      <c r="XEI69" s="22"/>
      <c r="XEJ69" s="22"/>
      <c r="XEK69" s="22"/>
      <c r="XEL69" s="22"/>
      <c r="XEM69" s="22"/>
      <c r="XEN69" s="22"/>
      <c r="XEO69" s="22"/>
      <c r="XEP69" s="22"/>
      <c r="XEQ69" s="22"/>
      <c r="XER69" s="22"/>
      <c r="XES69" s="22"/>
      <c r="XET69" s="22"/>
      <c r="XEU69" s="22"/>
      <c r="XEV69" s="22"/>
    </row>
    <row r="70" spans="1:16376" outlineLevel="2" x14ac:dyDescent="0.15">
      <c r="B70" s="22" t="s">
        <v>239</v>
      </c>
      <c r="C70" s="54" t="s">
        <v>1</v>
      </c>
      <c r="D70" s="22"/>
      <c r="F70" s="14" t="s">
        <v>240</v>
      </c>
      <c r="L70" s="72"/>
      <c r="M70" s="69">
        <v>0.2</v>
      </c>
      <c r="N70" s="69">
        <v>0.2</v>
      </c>
      <c r="O70" s="69">
        <v>0.2</v>
      </c>
      <c r="P70" s="69">
        <v>0.2</v>
      </c>
      <c r="Q70" s="69">
        <v>0.2</v>
      </c>
      <c r="R70" s="69">
        <v>0.2</v>
      </c>
      <c r="S70" s="69">
        <v>0.2</v>
      </c>
      <c r="T70" s="69">
        <v>0.2</v>
      </c>
      <c r="U70" s="69">
        <v>0.2</v>
      </c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  <c r="BP70" s="22"/>
      <c r="BQ70" s="22"/>
      <c r="BR70" s="22"/>
      <c r="BS70" s="22"/>
      <c r="BT70" s="22"/>
      <c r="BU70" s="22"/>
      <c r="BV70" s="22"/>
      <c r="BW70" s="22"/>
      <c r="BX70" s="22"/>
      <c r="BY70" s="22"/>
      <c r="BZ70" s="22"/>
      <c r="CA70" s="22"/>
      <c r="CB70" s="22"/>
      <c r="CC70" s="22"/>
      <c r="CD70" s="22"/>
      <c r="CE70" s="22"/>
      <c r="CF70" s="22"/>
      <c r="CG70" s="22"/>
      <c r="CH70" s="22"/>
      <c r="CI70" s="22"/>
      <c r="CJ70" s="22"/>
      <c r="CK70" s="22"/>
      <c r="CL70" s="22"/>
      <c r="CM70" s="22"/>
      <c r="CN70" s="22"/>
      <c r="CO70" s="22"/>
      <c r="CP70" s="22"/>
      <c r="CQ70" s="22"/>
      <c r="CR70" s="22"/>
      <c r="CS70" s="22"/>
      <c r="CT70" s="22"/>
      <c r="CU70" s="22"/>
      <c r="CV70" s="22"/>
      <c r="CW70" s="22"/>
      <c r="CX70" s="22"/>
      <c r="CY70" s="22"/>
      <c r="CZ70" s="22"/>
      <c r="DA70" s="22"/>
      <c r="DB70" s="22"/>
      <c r="DC70" s="22"/>
      <c r="DD70" s="22"/>
      <c r="DE70" s="22"/>
      <c r="DF70" s="22"/>
      <c r="DG70" s="22"/>
      <c r="DH70" s="22"/>
      <c r="DI70" s="22"/>
      <c r="DJ70" s="22"/>
      <c r="DK70" s="22"/>
      <c r="DL70" s="22"/>
      <c r="DM70" s="22"/>
      <c r="DN70" s="22"/>
      <c r="DO70" s="22"/>
      <c r="DP70" s="22"/>
      <c r="DQ70" s="22"/>
      <c r="DR70" s="22"/>
      <c r="DS70" s="22"/>
      <c r="DT70" s="22"/>
      <c r="DU70" s="22"/>
      <c r="DV70" s="22"/>
      <c r="DW70" s="22"/>
      <c r="DX70" s="22"/>
      <c r="DY70" s="22"/>
      <c r="DZ70" s="22"/>
      <c r="EA70" s="22"/>
      <c r="EB70" s="22"/>
      <c r="EC70" s="22"/>
      <c r="ED70" s="22"/>
      <c r="EE70" s="22"/>
      <c r="EF70" s="22"/>
      <c r="EG70" s="22"/>
      <c r="EH70" s="22"/>
      <c r="EI70" s="22"/>
      <c r="EJ70" s="22"/>
      <c r="EK70" s="22"/>
      <c r="EL70" s="22"/>
      <c r="EM70" s="22"/>
      <c r="EN70" s="22"/>
      <c r="EO70" s="22"/>
      <c r="EP70" s="22"/>
      <c r="EQ70" s="22"/>
      <c r="ER70" s="22"/>
      <c r="ES70" s="22"/>
      <c r="ET70" s="22"/>
      <c r="EU70" s="22"/>
      <c r="EV70" s="22"/>
      <c r="EW70" s="22"/>
      <c r="EX70" s="22"/>
      <c r="EY70" s="22"/>
      <c r="EZ70" s="22"/>
      <c r="FA70" s="22"/>
      <c r="FB70" s="22"/>
      <c r="FC70" s="22"/>
      <c r="FD70" s="22"/>
      <c r="FE70" s="22"/>
      <c r="FF70" s="22"/>
      <c r="FG70" s="22"/>
      <c r="FH70" s="22"/>
      <c r="FI70" s="22"/>
      <c r="FJ70" s="22"/>
      <c r="FK70" s="22"/>
      <c r="FL70" s="22"/>
      <c r="FM70" s="22"/>
      <c r="FN70" s="22"/>
      <c r="FO70" s="22"/>
      <c r="FP70" s="22"/>
      <c r="FQ70" s="22"/>
      <c r="FR70" s="22"/>
      <c r="FS70" s="22"/>
      <c r="FT70" s="22"/>
      <c r="FU70" s="22"/>
      <c r="FV70" s="22"/>
      <c r="FW70" s="22"/>
      <c r="FX70" s="22"/>
      <c r="FY70" s="22"/>
      <c r="FZ70" s="22"/>
      <c r="GA70" s="22"/>
      <c r="GB70" s="22"/>
      <c r="GC70" s="22"/>
      <c r="GD70" s="22"/>
      <c r="GE70" s="22"/>
      <c r="GF70" s="22"/>
      <c r="GG70" s="22"/>
      <c r="GH70" s="22"/>
      <c r="GI70" s="22"/>
      <c r="GJ70" s="22"/>
      <c r="GK70" s="22"/>
      <c r="GL70" s="22"/>
      <c r="GM70" s="22"/>
      <c r="GN70" s="22"/>
      <c r="GO70" s="22"/>
      <c r="GP70" s="22"/>
      <c r="GQ70" s="22"/>
      <c r="GR70" s="22"/>
      <c r="GS70" s="22"/>
      <c r="GT70" s="22"/>
      <c r="GU70" s="22"/>
      <c r="GV70" s="22"/>
      <c r="GW70" s="22"/>
      <c r="GX70" s="22"/>
      <c r="GY70" s="22"/>
      <c r="GZ70" s="22"/>
      <c r="HA70" s="22"/>
      <c r="HB70" s="22"/>
      <c r="HC70" s="22"/>
      <c r="HD70" s="22"/>
      <c r="HE70" s="22"/>
      <c r="HF70" s="22"/>
      <c r="HG70" s="22"/>
      <c r="HH70" s="22"/>
      <c r="HI70" s="22"/>
      <c r="HJ70" s="22"/>
      <c r="HK70" s="22"/>
      <c r="HL70" s="22"/>
      <c r="HM70" s="22"/>
      <c r="HN70" s="22"/>
      <c r="HO70" s="22"/>
      <c r="HP70" s="22"/>
      <c r="HQ70" s="22"/>
      <c r="HR70" s="22"/>
      <c r="HS70" s="22"/>
      <c r="HT70" s="22"/>
      <c r="HU70" s="22"/>
      <c r="HV70" s="22"/>
      <c r="HW70" s="22"/>
      <c r="HX70" s="22"/>
      <c r="HY70" s="22"/>
      <c r="HZ70" s="22"/>
      <c r="IA70" s="22"/>
      <c r="IB70" s="22"/>
      <c r="IC70" s="22"/>
      <c r="ID70" s="22"/>
      <c r="IE70" s="22"/>
      <c r="IF70" s="22"/>
      <c r="IG70" s="22"/>
      <c r="IH70" s="22"/>
      <c r="II70" s="22"/>
      <c r="IJ70" s="22"/>
      <c r="IK70" s="22"/>
      <c r="IL70" s="22"/>
      <c r="IM70" s="22"/>
      <c r="IN70" s="22"/>
      <c r="IO70" s="22"/>
      <c r="IP70" s="22"/>
      <c r="IQ70" s="22"/>
      <c r="IR70" s="22"/>
      <c r="IS70" s="22"/>
      <c r="IT70" s="22"/>
      <c r="IU70" s="22"/>
      <c r="IV70" s="22"/>
      <c r="IW70" s="22"/>
      <c r="IX70" s="22"/>
      <c r="IY70" s="22"/>
      <c r="IZ70" s="22"/>
      <c r="JA70" s="22"/>
      <c r="JB70" s="22"/>
      <c r="JC70" s="22"/>
      <c r="JD70" s="22"/>
      <c r="JE70" s="22"/>
      <c r="JF70" s="22"/>
      <c r="JG70" s="22"/>
      <c r="JH70" s="22"/>
      <c r="JI70" s="22"/>
      <c r="JJ70" s="22"/>
      <c r="JK70" s="22"/>
      <c r="JL70" s="22"/>
      <c r="JM70" s="22"/>
      <c r="JN70" s="22"/>
      <c r="JO70" s="22"/>
      <c r="JP70" s="22"/>
      <c r="JQ70" s="22"/>
      <c r="JR70" s="22"/>
      <c r="JS70" s="22"/>
      <c r="JT70" s="22"/>
      <c r="JU70" s="22"/>
      <c r="JV70" s="22"/>
      <c r="JW70" s="22"/>
      <c r="JX70" s="22"/>
      <c r="JY70" s="22"/>
      <c r="JZ70" s="22"/>
      <c r="KA70" s="22"/>
      <c r="KB70" s="22"/>
      <c r="KC70" s="22"/>
      <c r="KD70" s="22"/>
      <c r="KE70" s="22"/>
      <c r="KF70" s="22"/>
      <c r="KG70" s="22"/>
      <c r="KH70" s="22"/>
      <c r="KI70" s="22"/>
      <c r="KJ70" s="22"/>
      <c r="KK70" s="22"/>
      <c r="KL70" s="22"/>
      <c r="KM70" s="22"/>
      <c r="KN70" s="22"/>
      <c r="KO70" s="22"/>
      <c r="KP70" s="22"/>
      <c r="KQ70" s="22"/>
      <c r="KR70" s="22"/>
      <c r="KS70" s="22"/>
      <c r="KT70" s="22"/>
      <c r="KU70" s="22"/>
      <c r="KV70" s="22"/>
      <c r="KW70" s="22"/>
      <c r="KX70" s="22"/>
      <c r="KY70" s="22"/>
      <c r="KZ70" s="22"/>
      <c r="LA70" s="22"/>
      <c r="LB70" s="22"/>
      <c r="LC70" s="22"/>
      <c r="LD70" s="22"/>
      <c r="LE70" s="22"/>
      <c r="LF70" s="22"/>
      <c r="LG70" s="22"/>
      <c r="LH70" s="22"/>
      <c r="LI70" s="22"/>
      <c r="LJ70" s="22"/>
      <c r="LK70" s="22"/>
      <c r="LL70" s="22"/>
      <c r="LM70" s="22"/>
      <c r="LN70" s="22"/>
      <c r="LO70" s="22"/>
      <c r="LP70" s="22"/>
      <c r="LQ70" s="22"/>
      <c r="LR70" s="22"/>
      <c r="LS70" s="22"/>
      <c r="LT70" s="22"/>
      <c r="LU70" s="22"/>
      <c r="LV70" s="22"/>
      <c r="LW70" s="22"/>
      <c r="LX70" s="22"/>
      <c r="LY70" s="22"/>
      <c r="LZ70" s="22"/>
      <c r="MA70" s="22"/>
      <c r="MB70" s="22"/>
      <c r="MC70" s="22"/>
      <c r="MD70" s="22"/>
      <c r="ME70" s="22"/>
      <c r="MF70" s="22"/>
      <c r="MG70" s="22"/>
      <c r="MH70" s="22"/>
      <c r="MI70" s="22"/>
      <c r="MJ70" s="22"/>
      <c r="MK70" s="22"/>
      <c r="ML70" s="22"/>
      <c r="MM70" s="22"/>
      <c r="MN70" s="22"/>
      <c r="MO70" s="22"/>
      <c r="MP70" s="22"/>
      <c r="MQ70" s="22"/>
      <c r="MR70" s="22"/>
      <c r="MS70" s="22"/>
      <c r="MT70" s="22"/>
      <c r="MU70" s="22"/>
      <c r="MV70" s="22"/>
      <c r="MW70" s="22"/>
      <c r="MX70" s="22"/>
      <c r="MY70" s="22"/>
      <c r="MZ70" s="22"/>
      <c r="NA70" s="22"/>
      <c r="NB70" s="22"/>
      <c r="NC70" s="22"/>
      <c r="ND70" s="22"/>
      <c r="NE70" s="22"/>
      <c r="NF70" s="22"/>
      <c r="NG70" s="22"/>
      <c r="NH70" s="22"/>
      <c r="NI70" s="22"/>
      <c r="NJ70" s="22"/>
      <c r="NK70" s="22"/>
      <c r="NL70" s="22"/>
      <c r="NM70" s="22"/>
      <c r="NN70" s="22"/>
      <c r="NO70" s="22"/>
      <c r="NP70" s="22"/>
      <c r="NQ70" s="22"/>
      <c r="NR70" s="22"/>
      <c r="NS70" s="22"/>
      <c r="NT70" s="22"/>
      <c r="NU70" s="22"/>
      <c r="NV70" s="22"/>
      <c r="NW70" s="22"/>
      <c r="NX70" s="22"/>
      <c r="NY70" s="22"/>
      <c r="NZ70" s="22"/>
      <c r="OA70" s="22"/>
      <c r="OB70" s="22"/>
      <c r="OC70" s="22"/>
      <c r="OD70" s="22"/>
      <c r="OE70" s="22"/>
      <c r="OF70" s="22"/>
      <c r="OG70" s="22"/>
      <c r="OH70" s="22"/>
      <c r="OI70" s="22"/>
      <c r="OJ70" s="22"/>
      <c r="OK70" s="22"/>
      <c r="OL70" s="22"/>
      <c r="OM70" s="22"/>
      <c r="ON70" s="22"/>
      <c r="OO70" s="22"/>
      <c r="OP70" s="22"/>
      <c r="OQ70" s="22"/>
      <c r="OR70" s="22"/>
      <c r="OS70" s="22"/>
      <c r="OT70" s="22"/>
      <c r="OU70" s="22"/>
      <c r="OV70" s="22"/>
      <c r="OW70" s="22"/>
      <c r="OX70" s="22"/>
      <c r="OY70" s="22"/>
      <c r="OZ70" s="22"/>
      <c r="PA70" s="22"/>
      <c r="PB70" s="22"/>
      <c r="PC70" s="22"/>
      <c r="PD70" s="22"/>
      <c r="PE70" s="22"/>
      <c r="PF70" s="22"/>
      <c r="PG70" s="22"/>
      <c r="PH70" s="22"/>
      <c r="PI70" s="22"/>
      <c r="PJ70" s="22"/>
      <c r="PK70" s="22"/>
      <c r="PL70" s="22"/>
      <c r="PM70" s="22"/>
      <c r="PN70" s="22"/>
      <c r="PO70" s="22"/>
      <c r="PP70" s="22"/>
      <c r="PQ70" s="22"/>
      <c r="PR70" s="22"/>
      <c r="PS70" s="22"/>
      <c r="PT70" s="22"/>
      <c r="PU70" s="22"/>
      <c r="PV70" s="22"/>
      <c r="PW70" s="22"/>
      <c r="PX70" s="22"/>
      <c r="PY70" s="22"/>
      <c r="PZ70" s="22"/>
      <c r="QA70" s="22"/>
      <c r="QB70" s="22"/>
      <c r="QC70" s="22"/>
      <c r="QD70" s="22"/>
      <c r="QE70" s="22"/>
      <c r="QF70" s="22"/>
      <c r="QG70" s="22"/>
      <c r="QH70" s="22"/>
      <c r="QI70" s="22"/>
      <c r="QJ70" s="22"/>
      <c r="QK70" s="22"/>
      <c r="QL70" s="22"/>
      <c r="QM70" s="22"/>
      <c r="QN70" s="22"/>
      <c r="QO70" s="22"/>
      <c r="QP70" s="22"/>
      <c r="QQ70" s="22"/>
      <c r="QR70" s="22"/>
      <c r="QS70" s="22"/>
      <c r="QT70" s="22"/>
      <c r="QU70" s="22"/>
      <c r="QV70" s="22"/>
      <c r="QW70" s="22"/>
      <c r="QX70" s="22"/>
      <c r="QY70" s="22"/>
      <c r="QZ70" s="22"/>
      <c r="RA70" s="22"/>
      <c r="RB70" s="22"/>
      <c r="RC70" s="22"/>
      <c r="RD70" s="22"/>
      <c r="RE70" s="22"/>
      <c r="RF70" s="22"/>
      <c r="RG70" s="22"/>
      <c r="RH70" s="22"/>
      <c r="RI70" s="22"/>
      <c r="RJ70" s="22"/>
      <c r="RK70" s="22"/>
      <c r="RL70" s="22"/>
      <c r="RM70" s="22"/>
      <c r="RN70" s="22"/>
      <c r="RO70" s="22"/>
      <c r="RP70" s="22"/>
      <c r="RQ70" s="22"/>
      <c r="RR70" s="22"/>
      <c r="RS70" s="22"/>
      <c r="RT70" s="22"/>
      <c r="RU70" s="22"/>
      <c r="RV70" s="22"/>
      <c r="RW70" s="22"/>
      <c r="RX70" s="22"/>
      <c r="RY70" s="22"/>
      <c r="RZ70" s="22"/>
      <c r="SA70" s="22"/>
      <c r="SB70" s="22"/>
      <c r="SC70" s="22"/>
      <c r="SD70" s="22"/>
      <c r="SE70" s="22"/>
      <c r="SF70" s="22"/>
      <c r="SG70" s="22"/>
      <c r="SH70" s="22"/>
      <c r="SI70" s="22"/>
      <c r="SJ70" s="22"/>
      <c r="SK70" s="22"/>
      <c r="SL70" s="22"/>
      <c r="SM70" s="22"/>
      <c r="SN70" s="22"/>
      <c r="SO70" s="22"/>
      <c r="SP70" s="22"/>
      <c r="SQ70" s="22"/>
      <c r="SR70" s="22"/>
      <c r="SS70" s="22"/>
      <c r="ST70" s="22"/>
      <c r="SU70" s="22"/>
      <c r="SV70" s="22"/>
      <c r="SW70" s="22"/>
      <c r="SX70" s="22"/>
      <c r="SY70" s="22"/>
      <c r="SZ70" s="22"/>
      <c r="TA70" s="22"/>
      <c r="TB70" s="22"/>
      <c r="TC70" s="22"/>
      <c r="TD70" s="22"/>
      <c r="TE70" s="22"/>
      <c r="TF70" s="22"/>
      <c r="TG70" s="22"/>
      <c r="TH70" s="22"/>
      <c r="TI70" s="22"/>
      <c r="TJ70" s="22"/>
      <c r="TK70" s="22"/>
      <c r="TL70" s="22"/>
      <c r="TM70" s="22"/>
      <c r="TN70" s="22"/>
      <c r="TO70" s="22"/>
      <c r="TP70" s="22"/>
      <c r="TQ70" s="22"/>
      <c r="TR70" s="22"/>
      <c r="TS70" s="22"/>
      <c r="TT70" s="22"/>
      <c r="TU70" s="22"/>
      <c r="TV70" s="22"/>
      <c r="TW70" s="22"/>
      <c r="TX70" s="22"/>
      <c r="TY70" s="22"/>
      <c r="TZ70" s="22"/>
      <c r="UA70" s="22"/>
      <c r="UB70" s="22"/>
      <c r="UC70" s="22"/>
      <c r="UD70" s="22"/>
      <c r="UE70" s="22"/>
      <c r="UF70" s="22"/>
      <c r="UG70" s="22"/>
      <c r="UH70" s="22"/>
      <c r="UI70" s="22"/>
      <c r="UJ70" s="22"/>
      <c r="UK70" s="22"/>
      <c r="UL70" s="22"/>
      <c r="UM70" s="22"/>
      <c r="UN70" s="22"/>
      <c r="UO70" s="22"/>
      <c r="UP70" s="22"/>
      <c r="UQ70" s="22"/>
      <c r="UR70" s="22"/>
      <c r="US70" s="22"/>
      <c r="UT70" s="22"/>
      <c r="UU70" s="22"/>
      <c r="UV70" s="22"/>
      <c r="UW70" s="22"/>
      <c r="UX70" s="22"/>
      <c r="UY70" s="22"/>
      <c r="UZ70" s="22"/>
      <c r="VA70" s="22"/>
      <c r="VB70" s="22"/>
      <c r="VC70" s="22"/>
      <c r="VD70" s="22"/>
      <c r="VE70" s="22"/>
      <c r="VF70" s="22"/>
      <c r="VG70" s="22"/>
      <c r="VH70" s="22"/>
      <c r="VI70" s="22"/>
      <c r="VJ70" s="22"/>
      <c r="VK70" s="22"/>
      <c r="VL70" s="22"/>
      <c r="VM70" s="22"/>
      <c r="VN70" s="22"/>
      <c r="VO70" s="22"/>
      <c r="VP70" s="22"/>
      <c r="VQ70" s="22"/>
      <c r="VR70" s="22"/>
      <c r="VS70" s="22"/>
      <c r="VT70" s="22"/>
      <c r="VU70" s="22"/>
      <c r="VV70" s="22"/>
      <c r="VW70" s="22"/>
      <c r="VX70" s="22"/>
      <c r="VY70" s="22"/>
      <c r="VZ70" s="22"/>
      <c r="WA70" s="22"/>
      <c r="WB70" s="22"/>
      <c r="WC70" s="22"/>
      <c r="WD70" s="22"/>
      <c r="WE70" s="22"/>
      <c r="WF70" s="22"/>
      <c r="WG70" s="22"/>
      <c r="WH70" s="22"/>
      <c r="WI70" s="22"/>
      <c r="WJ70" s="22"/>
      <c r="WK70" s="22"/>
      <c r="WL70" s="22"/>
      <c r="WM70" s="22"/>
      <c r="WN70" s="22"/>
      <c r="WO70" s="22"/>
      <c r="WP70" s="22"/>
      <c r="WQ70" s="22"/>
      <c r="WR70" s="22"/>
      <c r="WS70" s="22"/>
      <c r="WT70" s="22"/>
      <c r="WU70" s="22"/>
      <c r="WV70" s="22"/>
      <c r="WW70" s="22"/>
      <c r="WX70" s="22"/>
      <c r="WY70" s="22"/>
      <c r="WZ70" s="22"/>
      <c r="XA70" s="22"/>
      <c r="XB70" s="22"/>
      <c r="XC70" s="22"/>
      <c r="XD70" s="22"/>
      <c r="XE70" s="22"/>
      <c r="XF70" s="22"/>
      <c r="XG70" s="22"/>
      <c r="XH70" s="22"/>
      <c r="XI70" s="22"/>
      <c r="XJ70" s="22"/>
      <c r="XK70" s="22"/>
      <c r="XL70" s="22"/>
      <c r="XM70" s="22"/>
      <c r="XN70" s="22"/>
      <c r="XO70" s="22"/>
      <c r="XP70" s="22"/>
      <c r="XQ70" s="22"/>
      <c r="XR70" s="22"/>
      <c r="XS70" s="22"/>
      <c r="XT70" s="22"/>
      <c r="XU70" s="22"/>
      <c r="XV70" s="22"/>
      <c r="XW70" s="22"/>
      <c r="XX70" s="22"/>
      <c r="XY70" s="22"/>
      <c r="XZ70" s="22"/>
      <c r="YA70" s="22"/>
      <c r="YB70" s="22"/>
      <c r="YC70" s="22"/>
      <c r="YD70" s="22"/>
      <c r="YE70" s="22"/>
      <c r="YF70" s="22"/>
      <c r="YG70" s="22"/>
      <c r="YH70" s="22"/>
      <c r="YI70" s="22"/>
      <c r="YJ70" s="22"/>
      <c r="YK70" s="22"/>
      <c r="YL70" s="22"/>
      <c r="YM70" s="22"/>
      <c r="YN70" s="22"/>
      <c r="YO70" s="22"/>
      <c r="YP70" s="22"/>
      <c r="YQ70" s="22"/>
      <c r="YR70" s="22"/>
      <c r="YS70" s="22"/>
      <c r="YT70" s="22"/>
      <c r="YU70" s="22"/>
      <c r="YV70" s="22"/>
      <c r="YW70" s="22"/>
      <c r="YX70" s="22"/>
      <c r="YY70" s="22"/>
      <c r="YZ70" s="22"/>
      <c r="ZA70" s="22"/>
      <c r="ZB70" s="22"/>
      <c r="ZC70" s="22"/>
      <c r="ZD70" s="22"/>
      <c r="ZE70" s="22"/>
      <c r="ZF70" s="22"/>
      <c r="ZG70" s="22"/>
      <c r="ZH70" s="22"/>
      <c r="ZI70" s="22"/>
      <c r="ZJ70" s="22"/>
      <c r="ZK70" s="22"/>
      <c r="ZL70" s="22"/>
      <c r="ZM70" s="22"/>
      <c r="ZN70" s="22"/>
      <c r="ZO70" s="22"/>
      <c r="ZP70" s="22"/>
      <c r="ZQ70" s="22"/>
      <c r="ZR70" s="22"/>
      <c r="ZS70" s="22"/>
      <c r="ZT70" s="22"/>
      <c r="ZU70" s="22"/>
      <c r="ZV70" s="22"/>
      <c r="ZW70" s="22"/>
      <c r="ZX70" s="22"/>
      <c r="ZY70" s="22"/>
      <c r="ZZ70" s="22"/>
      <c r="AAA70" s="22"/>
      <c r="AAB70" s="22"/>
      <c r="AAC70" s="22"/>
      <c r="AAD70" s="22"/>
      <c r="AAE70" s="22"/>
      <c r="AAF70" s="22"/>
      <c r="AAG70" s="22"/>
      <c r="AAH70" s="22"/>
      <c r="AAI70" s="22"/>
      <c r="AAJ70" s="22"/>
      <c r="AAK70" s="22"/>
      <c r="AAL70" s="22"/>
      <c r="AAM70" s="22"/>
      <c r="AAN70" s="22"/>
      <c r="AAO70" s="22"/>
      <c r="AAP70" s="22"/>
      <c r="AAQ70" s="22"/>
      <c r="AAR70" s="22"/>
      <c r="AAS70" s="22"/>
      <c r="AAT70" s="22"/>
      <c r="AAU70" s="22"/>
      <c r="AAV70" s="22"/>
      <c r="AAW70" s="22"/>
      <c r="AAX70" s="22"/>
      <c r="AAY70" s="22"/>
      <c r="AAZ70" s="22"/>
      <c r="ABA70" s="22"/>
      <c r="ABB70" s="22"/>
      <c r="ABC70" s="22"/>
      <c r="ABD70" s="22"/>
      <c r="ABE70" s="22"/>
      <c r="ABF70" s="22"/>
      <c r="ABG70" s="22"/>
      <c r="ABH70" s="22"/>
      <c r="ABI70" s="22"/>
      <c r="ABJ70" s="22"/>
      <c r="ABK70" s="22"/>
      <c r="ABL70" s="22"/>
      <c r="ABM70" s="22"/>
      <c r="ABN70" s="22"/>
      <c r="ABO70" s="22"/>
      <c r="ABP70" s="22"/>
      <c r="ABQ70" s="22"/>
      <c r="ABR70" s="22"/>
      <c r="ABS70" s="22"/>
      <c r="ABT70" s="22"/>
      <c r="ABU70" s="22"/>
      <c r="ABV70" s="22"/>
      <c r="ABW70" s="22"/>
      <c r="ABX70" s="22"/>
      <c r="ABY70" s="22"/>
      <c r="ABZ70" s="22"/>
      <c r="ACA70" s="22"/>
      <c r="ACB70" s="22"/>
      <c r="ACC70" s="22"/>
      <c r="ACD70" s="22"/>
      <c r="ACE70" s="22"/>
      <c r="ACF70" s="22"/>
      <c r="ACG70" s="22"/>
      <c r="ACH70" s="22"/>
      <c r="ACI70" s="22"/>
      <c r="ACJ70" s="22"/>
      <c r="ACK70" s="22"/>
      <c r="ACL70" s="22"/>
      <c r="ACM70" s="22"/>
      <c r="ACN70" s="22"/>
      <c r="ACO70" s="22"/>
      <c r="ACP70" s="22"/>
      <c r="ACQ70" s="22"/>
      <c r="ACR70" s="22"/>
      <c r="ACS70" s="22"/>
      <c r="ACT70" s="22"/>
      <c r="ACU70" s="22"/>
      <c r="ACV70" s="22"/>
      <c r="ACW70" s="22"/>
      <c r="ACX70" s="22"/>
      <c r="ACY70" s="22"/>
      <c r="ACZ70" s="22"/>
      <c r="ADA70" s="22"/>
      <c r="ADB70" s="22"/>
      <c r="ADC70" s="22"/>
      <c r="ADD70" s="22"/>
      <c r="ADE70" s="22"/>
      <c r="ADF70" s="22"/>
      <c r="ADG70" s="22"/>
      <c r="ADH70" s="22"/>
      <c r="ADI70" s="22"/>
      <c r="ADJ70" s="22"/>
      <c r="ADK70" s="22"/>
      <c r="ADL70" s="22"/>
      <c r="ADM70" s="22"/>
      <c r="ADN70" s="22"/>
      <c r="ADO70" s="22"/>
      <c r="ADP70" s="22"/>
      <c r="ADQ70" s="22"/>
      <c r="ADR70" s="22"/>
      <c r="ADS70" s="22"/>
      <c r="ADT70" s="22"/>
      <c r="ADU70" s="22"/>
      <c r="ADV70" s="22"/>
      <c r="ADW70" s="22"/>
      <c r="ADX70" s="22"/>
      <c r="ADY70" s="22"/>
      <c r="ADZ70" s="22"/>
      <c r="AEA70" s="22"/>
      <c r="AEB70" s="22"/>
      <c r="AEC70" s="22"/>
      <c r="AED70" s="22"/>
      <c r="AEE70" s="22"/>
      <c r="AEF70" s="22"/>
      <c r="AEG70" s="22"/>
      <c r="AEH70" s="22"/>
      <c r="AEI70" s="22"/>
      <c r="AEJ70" s="22"/>
      <c r="AEK70" s="22"/>
      <c r="AEL70" s="22"/>
      <c r="AEM70" s="22"/>
      <c r="AEN70" s="22"/>
      <c r="AEO70" s="22"/>
      <c r="AEP70" s="22"/>
      <c r="AEQ70" s="22"/>
      <c r="AER70" s="22"/>
      <c r="AES70" s="22"/>
      <c r="AET70" s="22"/>
      <c r="AEU70" s="22"/>
      <c r="AEV70" s="22"/>
      <c r="AEW70" s="22"/>
      <c r="AEX70" s="22"/>
      <c r="AEY70" s="22"/>
      <c r="AEZ70" s="22"/>
      <c r="AFA70" s="22"/>
      <c r="AFB70" s="22"/>
      <c r="AFC70" s="22"/>
      <c r="AFD70" s="22"/>
      <c r="AFE70" s="22"/>
      <c r="AFF70" s="22"/>
      <c r="AFG70" s="22"/>
      <c r="AFH70" s="22"/>
      <c r="AFI70" s="22"/>
      <c r="AFJ70" s="22"/>
      <c r="AFK70" s="22"/>
      <c r="AFL70" s="22"/>
      <c r="AFM70" s="22"/>
      <c r="AFN70" s="22"/>
      <c r="AFO70" s="22"/>
      <c r="AFP70" s="22"/>
      <c r="AFQ70" s="22"/>
      <c r="AFR70" s="22"/>
      <c r="AFS70" s="22"/>
      <c r="AFT70" s="22"/>
      <c r="AFU70" s="22"/>
      <c r="AFV70" s="22"/>
      <c r="AFW70" s="22"/>
      <c r="AFX70" s="22"/>
      <c r="AFY70" s="22"/>
      <c r="AFZ70" s="22"/>
      <c r="AGA70" s="22"/>
      <c r="AGB70" s="22"/>
      <c r="AGC70" s="22"/>
      <c r="AGD70" s="22"/>
      <c r="AGE70" s="22"/>
      <c r="AGF70" s="22"/>
      <c r="AGG70" s="22"/>
      <c r="AGH70" s="22"/>
      <c r="AGI70" s="22"/>
      <c r="AGJ70" s="22"/>
      <c r="AGK70" s="22"/>
      <c r="AGL70" s="22"/>
      <c r="AGM70" s="22"/>
      <c r="AGN70" s="22"/>
      <c r="AGO70" s="22"/>
      <c r="AGP70" s="22"/>
      <c r="AGQ70" s="22"/>
      <c r="AGR70" s="22"/>
      <c r="AGS70" s="22"/>
      <c r="AGT70" s="22"/>
      <c r="AGU70" s="22"/>
      <c r="AGV70" s="22"/>
      <c r="AGW70" s="22"/>
      <c r="AGX70" s="22"/>
      <c r="AGY70" s="22"/>
      <c r="AGZ70" s="22"/>
      <c r="AHA70" s="22"/>
      <c r="AHB70" s="22"/>
      <c r="AHC70" s="22"/>
      <c r="AHD70" s="22"/>
      <c r="AHE70" s="22"/>
      <c r="AHF70" s="22"/>
      <c r="AHG70" s="22"/>
      <c r="AHH70" s="22"/>
      <c r="AHI70" s="22"/>
      <c r="AHJ70" s="22"/>
      <c r="AHK70" s="22"/>
      <c r="AHL70" s="22"/>
      <c r="AHM70" s="22"/>
      <c r="AHN70" s="22"/>
      <c r="AHO70" s="22"/>
      <c r="AHP70" s="22"/>
      <c r="AHQ70" s="22"/>
      <c r="AHR70" s="22"/>
      <c r="AHS70" s="22"/>
      <c r="AHT70" s="22"/>
      <c r="AHU70" s="22"/>
      <c r="AHV70" s="22"/>
      <c r="AHW70" s="22"/>
      <c r="AHX70" s="22"/>
      <c r="AHY70" s="22"/>
      <c r="AHZ70" s="22"/>
      <c r="AIA70" s="22"/>
      <c r="AIB70" s="22"/>
      <c r="AIC70" s="22"/>
      <c r="AID70" s="22"/>
      <c r="AIE70" s="22"/>
      <c r="AIF70" s="22"/>
      <c r="AIG70" s="22"/>
      <c r="AIH70" s="22"/>
      <c r="AII70" s="22"/>
      <c r="AIJ70" s="22"/>
      <c r="AIK70" s="22"/>
      <c r="AIL70" s="22"/>
      <c r="AIM70" s="22"/>
      <c r="AIN70" s="22"/>
      <c r="AIO70" s="22"/>
      <c r="AIP70" s="22"/>
      <c r="AIQ70" s="22"/>
      <c r="AIR70" s="22"/>
      <c r="AIS70" s="22"/>
      <c r="AIT70" s="22"/>
      <c r="AIU70" s="22"/>
      <c r="AIV70" s="22"/>
      <c r="AIW70" s="22"/>
      <c r="AIX70" s="22"/>
      <c r="AIY70" s="22"/>
      <c r="AIZ70" s="22"/>
      <c r="AJA70" s="22"/>
      <c r="AJB70" s="22"/>
      <c r="AJC70" s="22"/>
      <c r="AJD70" s="22"/>
      <c r="AJE70" s="22"/>
      <c r="AJF70" s="22"/>
      <c r="AJG70" s="22"/>
      <c r="AJH70" s="22"/>
      <c r="AJI70" s="22"/>
      <c r="AJJ70" s="22"/>
      <c r="AJK70" s="22"/>
      <c r="AJL70" s="22"/>
      <c r="AJM70" s="22"/>
      <c r="AJN70" s="22"/>
      <c r="AJO70" s="22"/>
      <c r="AJP70" s="22"/>
      <c r="AJQ70" s="22"/>
      <c r="AJR70" s="22"/>
      <c r="AJS70" s="22"/>
      <c r="AJT70" s="22"/>
      <c r="AJU70" s="22"/>
      <c r="AJV70" s="22"/>
      <c r="AJW70" s="22"/>
      <c r="AJX70" s="22"/>
      <c r="AJY70" s="22"/>
      <c r="AJZ70" s="22"/>
      <c r="AKA70" s="22"/>
      <c r="AKB70" s="22"/>
      <c r="AKC70" s="22"/>
      <c r="AKD70" s="22"/>
      <c r="AKE70" s="22"/>
      <c r="AKF70" s="22"/>
      <c r="AKG70" s="22"/>
      <c r="AKH70" s="22"/>
      <c r="AKI70" s="22"/>
      <c r="AKJ70" s="22"/>
      <c r="AKK70" s="22"/>
      <c r="AKL70" s="22"/>
      <c r="AKM70" s="22"/>
      <c r="AKN70" s="22"/>
      <c r="AKO70" s="22"/>
      <c r="AKP70" s="22"/>
      <c r="AKQ70" s="22"/>
      <c r="AKR70" s="22"/>
      <c r="AKS70" s="22"/>
      <c r="AKT70" s="22"/>
      <c r="AKU70" s="22"/>
      <c r="AKV70" s="22"/>
      <c r="AKW70" s="22"/>
      <c r="AKX70" s="22"/>
      <c r="AKY70" s="22"/>
      <c r="AKZ70" s="22"/>
      <c r="ALA70" s="22"/>
      <c r="ALB70" s="22"/>
      <c r="ALC70" s="22"/>
      <c r="ALD70" s="22"/>
      <c r="ALE70" s="22"/>
      <c r="ALF70" s="22"/>
      <c r="ALG70" s="22"/>
      <c r="ALH70" s="22"/>
      <c r="ALI70" s="22"/>
      <c r="ALJ70" s="22"/>
      <c r="ALK70" s="22"/>
      <c r="ALL70" s="22"/>
      <c r="ALM70" s="22"/>
      <c r="ALN70" s="22"/>
      <c r="ALO70" s="22"/>
      <c r="ALP70" s="22"/>
      <c r="ALQ70" s="22"/>
      <c r="ALR70" s="22"/>
      <c r="ALS70" s="22"/>
      <c r="ALT70" s="22"/>
      <c r="ALU70" s="22"/>
      <c r="ALV70" s="22"/>
      <c r="ALW70" s="22"/>
      <c r="ALX70" s="22"/>
      <c r="ALY70" s="22"/>
      <c r="ALZ70" s="22"/>
      <c r="AMA70" s="22"/>
      <c r="AMB70" s="22"/>
      <c r="AMC70" s="22"/>
      <c r="AMD70" s="22"/>
      <c r="AME70" s="22"/>
      <c r="AMF70" s="22"/>
      <c r="AMG70" s="22"/>
      <c r="AMH70" s="22"/>
      <c r="AMI70" s="22"/>
      <c r="AMJ70" s="22"/>
      <c r="AMK70" s="22"/>
      <c r="AML70" s="22"/>
      <c r="AMM70" s="22"/>
      <c r="AMN70" s="22"/>
      <c r="AMO70" s="22"/>
      <c r="AMP70" s="22"/>
      <c r="AMQ70" s="22"/>
      <c r="AMR70" s="22"/>
      <c r="AMS70" s="22"/>
      <c r="AMT70" s="22"/>
      <c r="AMU70" s="22"/>
      <c r="AMV70" s="22"/>
      <c r="AMW70" s="22"/>
      <c r="AMX70" s="22"/>
      <c r="AMY70" s="22"/>
      <c r="AMZ70" s="22"/>
      <c r="ANA70" s="22"/>
      <c r="ANB70" s="22"/>
      <c r="ANC70" s="22"/>
      <c r="AND70" s="22"/>
      <c r="ANE70" s="22"/>
      <c r="ANF70" s="22"/>
      <c r="ANG70" s="22"/>
      <c r="ANH70" s="22"/>
      <c r="ANI70" s="22"/>
      <c r="ANJ70" s="22"/>
      <c r="ANK70" s="22"/>
      <c r="ANL70" s="22"/>
      <c r="ANM70" s="22"/>
      <c r="ANN70" s="22"/>
      <c r="ANO70" s="22"/>
      <c r="ANP70" s="22"/>
      <c r="ANQ70" s="22"/>
      <c r="ANR70" s="22"/>
      <c r="ANS70" s="22"/>
      <c r="ANT70" s="22"/>
      <c r="ANU70" s="22"/>
      <c r="ANV70" s="22"/>
      <c r="ANW70" s="22"/>
      <c r="ANX70" s="22"/>
      <c r="ANY70" s="22"/>
      <c r="ANZ70" s="22"/>
      <c r="AOA70" s="22"/>
      <c r="AOB70" s="22"/>
      <c r="AOC70" s="22"/>
      <c r="AOD70" s="22"/>
      <c r="AOE70" s="22"/>
      <c r="AOF70" s="22"/>
      <c r="AOG70" s="22"/>
      <c r="AOH70" s="22"/>
      <c r="AOI70" s="22"/>
      <c r="AOJ70" s="22"/>
      <c r="AOK70" s="22"/>
      <c r="AOL70" s="22"/>
      <c r="AOM70" s="22"/>
      <c r="AON70" s="22"/>
      <c r="AOO70" s="22"/>
      <c r="AOP70" s="22"/>
      <c r="AOQ70" s="22"/>
      <c r="AOR70" s="22"/>
      <c r="AOS70" s="22"/>
      <c r="AOT70" s="22"/>
      <c r="AOU70" s="22"/>
      <c r="AOV70" s="22"/>
      <c r="AOW70" s="22"/>
      <c r="AOX70" s="22"/>
      <c r="AOY70" s="22"/>
      <c r="AOZ70" s="22"/>
      <c r="APA70" s="22"/>
      <c r="APB70" s="22"/>
      <c r="APC70" s="22"/>
      <c r="APD70" s="22"/>
      <c r="APE70" s="22"/>
      <c r="APF70" s="22"/>
      <c r="APG70" s="22"/>
      <c r="APH70" s="22"/>
      <c r="API70" s="22"/>
      <c r="APJ70" s="22"/>
      <c r="APK70" s="22"/>
      <c r="APL70" s="22"/>
      <c r="APM70" s="22"/>
      <c r="APN70" s="22"/>
      <c r="APO70" s="22"/>
      <c r="APP70" s="22"/>
      <c r="APQ70" s="22"/>
      <c r="APR70" s="22"/>
      <c r="APS70" s="22"/>
      <c r="APT70" s="22"/>
      <c r="APU70" s="22"/>
      <c r="APV70" s="22"/>
      <c r="APW70" s="22"/>
      <c r="APX70" s="22"/>
      <c r="APY70" s="22"/>
      <c r="APZ70" s="22"/>
      <c r="AQA70" s="22"/>
      <c r="AQB70" s="22"/>
      <c r="AQC70" s="22"/>
      <c r="AQD70" s="22"/>
      <c r="AQE70" s="22"/>
      <c r="AQF70" s="22"/>
      <c r="AQG70" s="22"/>
      <c r="AQH70" s="22"/>
      <c r="AQI70" s="22"/>
      <c r="AQJ70" s="22"/>
      <c r="AQK70" s="22"/>
      <c r="AQL70" s="22"/>
      <c r="AQM70" s="22"/>
      <c r="AQN70" s="22"/>
      <c r="AQO70" s="22"/>
      <c r="AQP70" s="22"/>
      <c r="AQQ70" s="22"/>
      <c r="AQR70" s="22"/>
      <c r="AQS70" s="22"/>
      <c r="AQT70" s="22"/>
      <c r="AQU70" s="22"/>
      <c r="AQV70" s="22"/>
      <c r="AQW70" s="22"/>
      <c r="AQX70" s="22"/>
      <c r="AQY70" s="22"/>
      <c r="AQZ70" s="22"/>
      <c r="ARA70" s="22"/>
      <c r="ARB70" s="22"/>
      <c r="ARC70" s="22"/>
      <c r="ARD70" s="22"/>
      <c r="ARE70" s="22"/>
      <c r="ARF70" s="22"/>
      <c r="ARG70" s="22"/>
      <c r="ARH70" s="22"/>
      <c r="ARI70" s="22"/>
      <c r="ARJ70" s="22"/>
      <c r="ARK70" s="22"/>
      <c r="ARL70" s="22"/>
      <c r="ARM70" s="22"/>
      <c r="ARN70" s="22"/>
      <c r="ARO70" s="22"/>
      <c r="ARP70" s="22"/>
      <c r="ARQ70" s="22"/>
      <c r="ARR70" s="22"/>
      <c r="ARS70" s="22"/>
      <c r="ART70" s="22"/>
      <c r="ARU70" s="22"/>
      <c r="ARV70" s="22"/>
      <c r="ARW70" s="22"/>
      <c r="ARX70" s="22"/>
      <c r="ARY70" s="22"/>
      <c r="ARZ70" s="22"/>
      <c r="ASA70" s="22"/>
      <c r="ASB70" s="22"/>
      <c r="ASC70" s="22"/>
      <c r="ASD70" s="22"/>
      <c r="ASE70" s="22"/>
      <c r="ASF70" s="22"/>
      <c r="ASG70" s="22"/>
      <c r="ASH70" s="22"/>
      <c r="ASI70" s="22"/>
      <c r="ASJ70" s="22"/>
      <c r="ASK70" s="22"/>
      <c r="ASL70" s="22"/>
      <c r="ASM70" s="22"/>
      <c r="ASN70" s="22"/>
      <c r="ASO70" s="22"/>
      <c r="ASP70" s="22"/>
      <c r="ASQ70" s="22"/>
      <c r="ASR70" s="22"/>
      <c r="ASS70" s="22"/>
      <c r="AST70" s="22"/>
      <c r="ASU70" s="22"/>
      <c r="ASV70" s="22"/>
      <c r="ASW70" s="22"/>
      <c r="ASX70" s="22"/>
      <c r="ASY70" s="22"/>
      <c r="ASZ70" s="22"/>
      <c r="ATA70" s="22"/>
      <c r="ATB70" s="22"/>
      <c r="ATC70" s="22"/>
      <c r="ATD70" s="22"/>
      <c r="ATE70" s="22"/>
      <c r="ATF70" s="22"/>
      <c r="ATG70" s="22"/>
      <c r="ATH70" s="22"/>
      <c r="ATI70" s="22"/>
      <c r="ATJ70" s="22"/>
      <c r="ATK70" s="22"/>
      <c r="ATL70" s="22"/>
      <c r="ATM70" s="22"/>
      <c r="ATN70" s="22"/>
      <c r="ATO70" s="22"/>
      <c r="ATP70" s="22"/>
      <c r="ATQ70" s="22"/>
      <c r="ATR70" s="22"/>
      <c r="ATS70" s="22"/>
      <c r="ATT70" s="22"/>
      <c r="ATU70" s="22"/>
      <c r="ATV70" s="22"/>
      <c r="ATW70" s="22"/>
      <c r="ATX70" s="22"/>
      <c r="ATY70" s="22"/>
      <c r="ATZ70" s="22"/>
      <c r="AUA70" s="22"/>
      <c r="AUB70" s="22"/>
      <c r="AUC70" s="22"/>
      <c r="AUD70" s="22"/>
      <c r="AUE70" s="22"/>
      <c r="AUF70" s="22"/>
      <c r="AUG70" s="22"/>
      <c r="AUH70" s="22"/>
      <c r="AUI70" s="22"/>
      <c r="AUJ70" s="22"/>
      <c r="AUK70" s="22"/>
      <c r="AUL70" s="22"/>
      <c r="AUM70" s="22"/>
      <c r="AUN70" s="22"/>
      <c r="AUO70" s="22"/>
      <c r="AUP70" s="22"/>
      <c r="AUQ70" s="22"/>
      <c r="AUR70" s="22"/>
      <c r="AUS70" s="22"/>
      <c r="AUT70" s="22"/>
      <c r="AUU70" s="22"/>
      <c r="AUV70" s="22"/>
      <c r="AUW70" s="22"/>
      <c r="AUX70" s="22"/>
      <c r="AUY70" s="22"/>
      <c r="AUZ70" s="22"/>
      <c r="AVA70" s="22"/>
      <c r="AVB70" s="22"/>
      <c r="AVC70" s="22"/>
      <c r="AVD70" s="22"/>
      <c r="AVE70" s="22"/>
      <c r="AVF70" s="22"/>
      <c r="AVG70" s="22"/>
      <c r="AVH70" s="22"/>
      <c r="AVI70" s="22"/>
      <c r="AVJ70" s="22"/>
      <c r="AVK70" s="22"/>
      <c r="AVL70" s="22"/>
      <c r="AVM70" s="22"/>
      <c r="AVN70" s="22"/>
      <c r="AVO70" s="22"/>
      <c r="AVP70" s="22"/>
      <c r="AVQ70" s="22"/>
      <c r="AVR70" s="22"/>
      <c r="AVS70" s="22"/>
      <c r="AVT70" s="22"/>
      <c r="AVU70" s="22"/>
      <c r="AVV70" s="22"/>
      <c r="AVW70" s="22"/>
      <c r="AVX70" s="22"/>
      <c r="AVY70" s="22"/>
      <c r="AVZ70" s="22"/>
      <c r="AWA70" s="22"/>
      <c r="AWB70" s="22"/>
      <c r="AWC70" s="22"/>
      <c r="AWD70" s="22"/>
      <c r="AWE70" s="22"/>
      <c r="AWF70" s="22"/>
      <c r="AWG70" s="22"/>
      <c r="AWH70" s="22"/>
      <c r="AWI70" s="22"/>
      <c r="AWJ70" s="22"/>
      <c r="AWK70" s="22"/>
      <c r="AWL70" s="22"/>
      <c r="AWM70" s="22"/>
      <c r="AWN70" s="22"/>
      <c r="AWO70" s="22"/>
      <c r="AWP70" s="22"/>
      <c r="AWQ70" s="22"/>
      <c r="AWR70" s="22"/>
      <c r="AWS70" s="22"/>
      <c r="AWT70" s="22"/>
      <c r="AWU70" s="22"/>
      <c r="AWV70" s="22"/>
      <c r="AWW70" s="22"/>
      <c r="AWX70" s="22"/>
      <c r="AWY70" s="22"/>
      <c r="AWZ70" s="22"/>
      <c r="AXA70" s="22"/>
      <c r="AXB70" s="22"/>
      <c r="AXC70" s="22"/>
      <c r="AXD70" s="22"/>
      <c r="AXE70" s="22"/>
      <c r="AXF70" s="22"/>
      <c r="AXG70" s="22"/>
      <c r="AXH70" s="22"/>
      <c r="AXI70" s="22"/>
      <c r="AXJ70" s="22"/>
      <c r="AXK70" s="22"/>
      <c r="AXL70" s="22"/>
      <c r="AXM70" s="22"/>
      <c r="AXN70" s="22"/>
      <c r="AXO70" s="22"/>
      <c r="AXP70" s="22"/>
      <c r="AXQ70" s="22"/>
      <c r="AXR70" s="22"/>
      <c r="AXS70" s="22"/>
      <c r="AXT70" s="22"/>
      <c r="AXU70" s="22"/>
      <c r="AXV70" s="22"/>
      <c r="AXW70" s="22"/>
      <c r="AXX70" s="22"/>
      <c r="AXY70" s="22"/>
      <c r="AXZ70" s="22"/>
      <c r="AYA70" s="22"/>
      <c r="AYB70" s="22"/>
      <c r="AYC70" s="22"/>
      <c r="AYD70" s="22"/>
      <c r="AYE70" s="22"/>
      <c r="AYF70" s="22"/>
      <c r="AYG70" s="22"/>
      <c r="AYH70" s="22"/>
      <c r="AYI70" s="22"/>
      <c r="AYJ70" s="22"/>
      <c r="AYK70" s="22"/>
      <c r="AYL70" s="22"/>
      <c r="AYM70" s="22"/>
      <c r="AYN70" s="22"/>
      <c r="AYO70" s="22"/>
      <c r="AYP70" s="22"/>
      <c r="AYQ70" s="22"/>
      <c r="AYR70" s="22"/>
      <c r="AYS70" s="22"/>
      <c r="AYT70" s="22"/>
      <c r="AYU70" s="22"/>
      <c r="AYV70" s="22"/>
      <c r="AYW70" s="22"/>
      <c r="AYX70" s="22"/>
      <c r="AYY70" s="22"/>
      <c r="AYZ70" s="22"/>
      <c r="AZA70" s="22"/>
      <c r="AZB70" s="22"/>
      <c r="AZC70" s="22"/>
      <c r="AZD70" s="22"/>
      <c r="AZE70" s="22"/>
      <c r="AZF70" s="22"/>
      <c r="AZG70" s="22"/>
      <c r="AZH70" s="22"/>
      <c r="AZI70" s="22"/>
      <c r="AZJ70" s="22"/>
      <c r="AZK70" s="22"/>
      <c r="AZL70" s="22"/>
      <c r="AZM70" s="22"/>
      <c r="AZN70" s="22"/>
      <c r="AZO70" s="22"/>
      <c r="AZP70" s="22"/>
      <c r="AZQ70" s="22"/>
      <c r="AZR70" s="22"/>
      <c r="AZS70" s="22"/>
      <c r="AZT70" s="22"/>
      <c r="AZU70" s="22"/>
      <c r="AZV70" s="22"/>
      <c r="AZW70" s="22"/>
      <c r="AZX70" s="22"/>
      <c r="AZY70" s="22"/>
      <c r="AZZ70" s="22"/>
      <c r="BAA70" s="22"/>
      <c r="BAB70" s="22"/>
      <c r="BAC70" s="22"/>
      <c r="BAD70" s="22"/>
      <c r="BAE70" s="22"/>
      <c r="BAF70" s="22"/>
      <c r="BAG70" s="22"/>
      <c r="BAH70" s="22"/>
      <c r="BAI70" s="22"/>
      <c r="BAJ70" s="22"/>
      <c r="BAK70" s="22"/>
      <c r="BAL70" s="22"/>
      <c r="BAM70" s="22"/>
      <c r="BAN70" s="22"/>
      <c r="BAO70" s="22"/>
      <c r="BAP70" s="22"/>
      <c r="BAQ70" s="22"/>
      <c r="BAR70" s="22"/>
      <c r="BAS70" s="22"/>
      <c r="BAT70" s="22"/>
      <c r="BAU70" s="22"/>
      <c r="BAV70" s="22"/>
      <c r="BAW70" s="22"/>
      <c r="BAX70" s="22"/>
      <c r="BAY70" s="22"/>
      <c r="BAZ70" s="22"/>
      <c r="BBA70" s="22"/>
      <c r="BBB70" s="22"/>
      <c r="BBC70" s="22"/>
      <c r="BBD70" s="22"/>
      <c r="BBE70" s="22"/>
      <c r="BBF70" s="22"/>
      <c r="BBG70" s="22"/>
      <c r="BBH70" s="22"/>
      <c r="BBI70" s="22"/>
      <c r="BBJ70" s="22"/>
      <c r="BBK70" s="22"/>
      <c r="BBL70" s="22"/>
      <c r="BBM70" s="22"/>
      <c r="BBN70" s="22"/>
      <c r="BBO70" s="22"/>
      <c r="BBP70" s="22"/>
      <c r="BBQ70" s="22"/>
      <c r="BBR70" s="22"/>
      <c r="BBS70" s="22"/>
      <c r="BBT70" s="22"/>
      <c r="BBU70" s="22"/>
      <c r="BBV70" s="22"/>
      <c r="BBW70" s="22"/>
      <c r="BBX70" s="22"/>
      <c r="BBY70" s="22"/>
      <c r="BBZ70" s="22"/>
      <c r="BCA70" s="22"/>
      <c r="BCB70" s="22"/>
      <c r="BCC70" s="22"/>
      <c r="BCD70" s="22"/>
      <c r="BCE70" s="22"/>
      <c r="BCF70" s="22"/>
      <c r="BCG70" s="22"/>
      <c r="BCH70" s="22"/>
      <c r="BCI70" s="22"/>
      <c r="BCJ70" s="22"/>
      <c r="BCK70" s="22"/>
      <c r="BCL70" s="22"/>
      <c r="BCM70" s="22"/>
      <c r="BCN70" s="22"/>
      <c r="BCO70" s="22"/>
      <c r="BCP70" s="22"/>
      <c r="BCQ70" s="22"/>
      <c r="BCR70" s="22"/>
      <c r="BCS70" s="22"/>
      <c r="BCT70" s="22"/>
      <c r="BCU70" s="22"/>
      <c r="BCV70" s="22"/>
      <c r="BCW70" s="22"/>
      <c r="BCX70" s="22"/>
      <c r="BCY70" s="22"/>
      <c r="BCZ70" s="22"/>
      <c r="BDA70" s="22"/>
      <c r="BDB70" s="22"/>
      <c r="BDC70" s="22"/>
      <c r="BDD70" s="22"/>
      <c r="BDE70" s="22"/>
      <c r="BDF70" s="22"/>
      <c r="BDG70" s="22"/>
      <c r="BDH70" s="22"/>
      <c r="BDI70" s="22"/>
      <c r="BDJ70" s="22"/>
      <c r="BDK70" s="22"/>
      <c r="BDL70" s="22"/>
      <c r="BDM70" s="22"/>
      <c r="BDN70" s="22"/>
      <c r="BDO70" s="22"/>
      <c r="BDP70" s="22"/>
      <c r="BDQ70" s="22"/>
      <c r="BDR70" s="22"/>
      <c r="BDS70" s="22"/>
      <c r="BDT70" s="22"/>
      <c r="BDU70" s="22"/>
      <c r="BDV70" s="22"/>
      <c r="BDW70" s="22"/>
      <c r="BDX70" s="22"/>
      <c r="BDY70" s="22"/>
      <c r="BDZ70" s="22"/>
      <c r="BEA70" s="22"/>
      <c r="BEB70" s="22"/>
      <c r="BEC70" s="22"/>
      <c r="BED70" s="22"/>
      <c r="BEE70" s="22"/>
      <c r="BEF70" s="22"/>
      <c r="BEG70" s="22"/>
      <c r="BEH70" s="22"/>
      <c r="BEI70" s="22"/>
      <c r="BEJ70" s="22"/>
      <c r="BEK70" s="22"/>
      <c r="BEL70" s="22"/>
      <c r="BEM70" s="22"/>
      <c r="BEN70" s="22"/>
      <c r="BEO70" s="22"/>
      <c r="BEP70" s="22"/>
      <c r="BEQ70" s="22"/>
      <c r="BER70" s="22"/>
      <c r="BES70" s="22"/>
      <c r="BET70" s="22"/>
      <c r="BEU70" s="22"/>
      <c r="BEV70" s="22"/>
      <c r="BEW70" s="22"/>
      <c r="BEX70" s="22"/>
      <c r="BEY70" s="22"/>
      <c r="BEZ70" s="22"/>
      <c r="BFA70" s="22"/>
      <c r="BFB70" s="22"/>
      <c r="BFC70" s="22"/>
      <c r="BFD70" s="22"/>
      <c r="BFE70" s="22"/>
      <c r="BFF70" s="22"/>
      <c r="BFG70" s="22"/>
      <c r="BFH70" s="22"/>
      <c r="BFI70" s="22"/>
      <c r="BFJ70" s="22"/>
      <c r="BFK70" s="22"/>
      <c r="BFL70" s="22"/>
      <c r="BFM70" s="22"/>
      <c r="BFN70" s="22"/>
      <c r="BFO70" s="22"/>
      <c r="BFP70" s="22"/>
      <c r="BFQ70" s="22"/>
      <c r="BFR70" s="22"/>
      <c r="BFS70" s="22"/>
      <c r="BFT70" s="22"/>
      <c r="BFU70" s="22"/>
      <c r="BFV70" s="22"/>
      <c r="BFW70" s="22"/>
      <c r="BFX70" s="22"/>
      <c r="BFY70" s="22"/>
      <c r="BFZ70" s="22"/>
      <c r="BGA70" s="22"/>
      <c r="BGB70" s="22"/>
      <c r="BGC70" s="22"/>
      <c r="BGD70" s="22"/>
      <c r="BGE70" s="22"/>
      <c r="BGF70" s="22"/>
      <c r="BGG70" s="22"/>
      <c r="BGH70" s="22"/>
      <c r="BGI70" s="22"/>
      <c r="BGJ70" s="22"/>
      <c r="BGK70" s="22"/>
      <c r="BGL70" s="22"/>
      <c r="BGM70" s="22"/>
      <c r="BGN70" s="22"/>
      <c r="BGO70" s="22"/>
      <c r="BGP70" s="22"/>
      <c r="BGQ70" s="22"/>
      <c r="BGR70" s="22"/>
      <c r="BGS70" s="22"/>
      <c r="BGT70" s="22"/>
      <c r="BGU70" s="22"/>
      <c r="BGV70" s="22"/>
      <c r="BGW70" s="22"/>
      <c r="BGX70" s="22"/>
      <c r="BGY70" s="22"/>
      <c r="BGZ70" s="22"/>
      <c r="BHA70" s="22"/>
      <c r="BHB70" s="22"/>
      <c r="BHC70" s="22"/>
      <c r="BHD70" s="22"/>
      <c r="BHE70" s="22"/>
      <c r="BHF70" s="22"/>
      <c r="BHG70" s="22"/>
      <c r="BHH70" s="22"/>
      <c r="BHI70" s="22"/>
      <c r="BHJ70" s="22"/>
      <c r="BHK70" s="22"/>
      <c r="BHL70" s="22"/>
      <c r="BHM70" s="22"/>
      <c r="BHN70" s="22"/>
      <c r="BHO70" s="22"/>
      <c r="BHP70" s="22"/>
      <c r="BHQ70" s="22"/>
      <c r="BHR70" s="22"/>
      <c r="BHS70" s="22"/>
      <c r="BHT70" s="22"/>
      <c r="BHU70" s="22"/>
      <c r="BHV70" s="22"/>
      <c r="BHW70" s="22"/>
      <c r="BHX70" s="22"/>
      <c r="BHY70" s="22"/>
      <c r="BHZ70" s="22"/>
      <c r="BIA70" s="22"/>
      <c r="BIB70" s="22"/>
      <c r="BIC70" s="22"/>
      <c r="BID70" s="22"/>
      <c r="BIE70" s="22"/>
      <c r="BIF70" s="22"/>
      <c r="BIG70" s="22"/>
      <c r="BIH70" s="22"/>
      <c r="BII70" s="22"/>
      <c r="BIJ70" s="22"/>
      <c r="BIK70" s="22"/>
      <c r="BIL70" s="22"/>
      <c r="BIM70" s="22"/>
      <c r="BIN70" s="22"/>
      <c r="BIO70" s="22"/>
      <c r="BIP70" s="22"/>
      <c r="BIQ70" s="22"/>
      <c r="BIR70" s="22"/>
      <c r="BIS70" s="22"/>
      <c r="BIT70" s="22"/>
      <c r="BIU70" s="22"/>
      <c r="BIV70" s="22"/>
      <c r="BIW70" s="22"/>
      <c r="BIX70" s="22"/>
      <c r="BIY70" s="22"/>
      <c r="BIZ70" s="22"/>
      <c r="BJA70" s="22"/>
      <c r="BJB70" s="22"/>
      <c r="BJC70" s="22"/>
      <c r="BJD70" s="22"/>
      <c r="BJE70" s="22"/>
      <c r="BJF70" s="22"/>
      <c r="BJG70" s="22"/>
      <c r="BJH70" s="22"/>
      <c r="BJI70" s="22"/>
      <c r="BJJ70" s="22"/>
      <c r="BJK70" s="22"/>
      <c r="BJL70" s="22"/>
      <c r="BJM70" s="22"/>
      <c r="BJN70" s="22"/>
      <c r="BJO70" s="22"/>
      <c r="BJP70" s="22"/>
      <c r="BJQ70" s="22"/>
      <c r="BJR70" s="22"/>
      <c r="BJS70" s="22"/>
      <c r="BJT70" s="22"/>
      <c r="BJU70" s="22"/>
      <c r="BJV70" s="22"/>
      <c r="BJW70" s="22"/>
      <c r="BJX70" s="22"/>
      <c r="BJY70" s="22"/>
      <c r="BJZ70" s="22"/>
      <c r="BKA70" s="22"/>
      <c r="BKB70" s="22"/>
      <c r="BKC70" s="22"/>
      <c r="BKD70" s="22"/>
      <c r="BKE70" s="22"/>
      <c r="BKF70" s="22"/>
      <c r="BKG70" s="22"/>
      <c r="BKH70" s="22"/>
      <c r="BKI70" s="22"/>
      <c r="BKJ70" s="22"/>
      <c r="BKK70" s="22"/>
      <c r="BKL70" s="22"/>
      <c r="BKM70" s="22"/>
      <c r="BKN70" s="22"/>
      <c r="BKO70" s="22"/>
      <c r="BKP70" s="22"/>
      <c r="BKQ70" s="22"/>
      <c r="BKR70" s="22"/>
      <c r="BKS70" s="22"/>
      <c r="BKT70" s="22"/>
      <c r="BKU70" s="22"/>
      <c r="BKV70" s="22"/>
      <c r="BKW70" s="22"/>
      <c r="BKX70" s="22"/>
      <c r="BKY70" s="22"/>
      <c r="BKZ70" s="22"/>
      <c r="BLA70" s="22"/>
      <c r="BLB70" s="22"/>
      <c r="BLC70" s="22"/>
      <c r="BLD70" s="22"/>
      <c r="BLE70" s="22"/>
      <c r="BLF70" s="22"/>
      <c r="BLG70" s="22"/>
      <c r="BLH70" s="22"/>
      <c r="BLI70" s="22"/>
      <c r="BLJ70" s="22"/>
      <c r="BLK70" s="22"/>
      <c r="BLL70" s="22"/>
      <c r="BLM70" s="22"/>
      <c r="BLN70" s="22"/>
      <c r="BLO70" s="22"/>
      <c r="BLP70" s="22"/>
      <c r="BLQ70" s="22"/>
      <c r="BLR70" s="22"/>
      <c r="BLS70" s="22"/>
      <c r="BLT70" s="22"/>
      <c r="BLU70" s="22"/>
      <c r="BLV70" s="22"/>
      <c r="BLW70" s="22"/>
      <c r="BLX70" s="22"/>
      <c r="BLY70" s="22"/>
      <c r="BLZ70" s="22"/>
      <c r="BMA70" s="22"/>
      <c r="BMB70" s="22"/>
      <c r="BMC70" s="22"/>
      <c r="BMD70" s="22"/>
      <c r="BME70" s="22"/>
      <c r="BMF70" s="22"/>
      <c r="BMG70" s="22"/>
      <c r="BMH70" s="22"/>
      <c r="BMI70" s="22"/>
      <c r="BMJ70" s="22"/>
      <c r="BMK70" s="22"/>
      <c r="BML70" s="22"/>
      <c r="BMM70" s="22"/>
      <c r="BMN70" s="22"/>
      <c r="BMO70" s="22"/>
      <c r="BMP70" s="22"/>
      <c r="BMQ70" s="22"/>
      <c r="BMR70" s="22"/>
      <c r="BMS70" s="22"/>
      <c r="BMT70" s="22"/>
      <c r="BMU70" s="22"/>
      <c r="BMV70" s="22"/>
      <c r="BMW70" s="22"/>
      <c r="BMX70" s="22"/>
      <c r="BMY70" s="22"/>
      <c r="BMZ70" s="22"/>
      <c r="BNA70" s="22"/>
      <c r="BNB70" s="22"/>
      <c r="BNC70" s="22"/>
      <c r="BND70" s="22"/>
      <c r="BNE70" s="22"/>
      <c r="BNF70" s="22"/>
      <c r="BNG70" s="22"/>
      <c r="BNH70" s="22"/>
      <c r="BNI70" s="22"/>
      <c r="BNJ70" s="22"/>
      <c r="BNK70" s="22"/>
      <c r="BNL70" s="22"/>
      <c r="BNM70" s="22"/>
      <c r="BNN70" s="22"/>
      <c r="BNO70" s="22"/>
      <c r="BNP70" s="22"/>
      <c r="BNQ70" s="22"/>
      <c r="BNR70" s="22"/>
      <c r="BNS70" s="22"/>
      <c r="BNT70" s="22"/>
      <c r="BNU70" s="22"/>
      <c r="BNV70" s="22"/>
      <c r="BNW70" s="22"/>
      <c r="BNX70" s="22"/>
      <c r="BNY70" s="22"/>
      <c r="BNZ70" s="22"/>
      <c r="BOA70" s="22"/>
      <c r="BOB70" s="22"/>
      <c r="BOC70" s="22"/>
      <c r="BOD70" s="22"/>
      <c r="BOE70" s="22"/>
      <c r="BOF70" s="22"/>
      <c r="BOG70" s="22"/>
      <c r="BOH70" s="22"/>
      <c r="BOI70" s="22"/>
      <c r="BOJ70" s="22"/>
      <c r="BOK70" s="22"/>
      <c r="BOL70" s="22"/>
      <c r="BOM70" s="22"/>
      <c r="BON70" s="22"/>
      <c r="BOO70" s="22"/>
      <c r="BOP70" s="22"/>
      <c r="BOQ70" s="22"/>
      <c r="BOR70" s="22"/>
      <c r="BOS70" s="22"/>
      <c r="BOT70" s="22"/>
      <c r="BOU70" s="22"/>
      <c r="BOV70" s="22"/>
      <c r="BOW70" s="22"/>
      <c r="BOX70" s="22"/>
      <c r="BOY70" s="22"/>
      <c r="BOZ70" s="22"/>
      <c r="BPA70" s="22"/>
      <c r="BPB70" s="22"/>
      <c r="BPC70" s="22"/>
      <c r="BPD70" s="22"/>
      <c r="BPE70" s="22"/>
      <c r="BPF70" s="22"/>
      <c r="BPG70" s="22"/>
      <c r="BPH70" s="22"/>
      <c r="BPI70" s="22"/>
      <c r="BPJ70" s="22"/>
      <c r="BPK70" s="22"/>
      <c r="BPL70" s="22"/>
      <c r="BPM70" s="22"/>
      <c r="BPN70" s="22"/>
      <c r="BPO70" s="22"/>
      <c r="BPP70" s="22"/>
      <c r="BPQ70" s="22"/>
      <c r="BPR70" s="22"/>
      <c r="BPS70" s="22"/>
      <c r="BPT70" s="22"/>
      <c r="BPU70" s="22"/>
      <c r="BPV70" s="22"/>
      <c r="BPW70" s="22"/>
      <c r="BPX70" s="22"/>
      <c r="BPY70" s="22"/>
      <c r="BPZ70" s="22"/>
      <c r="BQA70" s="22"/>
      <c r="BQB70" s="22"/>
      <c r="BQC70" s="22"/>
      <c r="BQD70" s="22"/>
      <c r="BQE70" s="22"/>
      <c r="BQF70" s="22"/>
      <c r="BQG70" s="22"/>
      <c r="BQH70" s="22"/>
      <c r="BQI70" s="22"/>
      <c r="BQJ70" s="22"/>
      <c r="BQK70" s="22"/>
      <c r="BQL70" s="22"/>
      <c r="BQM70" s="22"/>
      <c r="BQN70" s="22"/>
      <c r="BQO70" s="22"/>
      <c r="BQP70" s="22"/>
      <c r="BQQ70" s="22"/>
      <c r="BQR70" s="22"/>
      <c r="BQS70" s="22"/>
      <c r="BQT70" s="22"/>
      <c r="BQU70" s="22"/>
      <c r="BQV70" s="22"/>
      <c r="BQW70" s="22"/>
      <c r="BQX70" s="22"/>
      <c r="BQY70" s="22"/>
      <c r="BQZ70" s="22"/>
      <c r="BRA70" s="22"/>
      <c r="BRB70" s="22"/>
      <c r="BRC70" s="22"/>
      <c r="BRD70" s="22"/>
      <c r="BRE70" s="22"/>
      <c r="BRF70" s="22"/>
      <c r="BRG70" s="22"/>
      <c r="BRH70" s="22"/>
      <c r="BRI70" s="22"/>
      <c r="BRJ70" s="22"/>
      <c r="BRK70" s="22"/>
      <c r="BRL70" s="22"/>
      <c r="BRM70" s="22"/>
      <c r="BRN70" s="22"/>
      <c r="BRO70" s="22"/>
      <c r="BRP70" s="22"/>
      <c r="BRQ70" s="22"/>
      <c r="BRR70" s="22"/>
      <c r="BRS70" s="22"/>
      <c r="BRT70" s="22"/>
      <c r="BRU70" s="22"/>
      <c r="BRV70" s="22"/>
      <c r="BRW70" s="22"/>
      <c r="BRX70" s="22"/>
      <c r="BRY70" s="22"/>
      <c r="BRZ70" s="22"/>
      <c r="BSA70" s="22"/>
      <c r="BSB70" s="22"/>
      <c r="BSC70" s="22"/>
      <c r="BSD70" s="22"/>
      <c r="BSE70" s="22"/>
      <c r="BSF70" s="22"/>
      <c r="BSG70" s="22"/>
      <c r="BSH70" s="22"/>
      <c r="BSI70" s="22"/>
      <c r="BSJ70" s="22"/>
      <c r="BSK70" s="22"/>
      <c r="BSL70" s="22"/>
      <c r="BSM70" s="22"/>
      <c r="BSN70" s="22"/>
      <c r="BSO70" s="22"/>
      <c r="BSP70" s="22"/>
      <c r="BSQ70" s="22"/>
      <c r="BSR70" s="22"/>
      <c r="BSS70" s="22"/>
      <c r="BST70" s="22"/>
      <c r="BSU70" s="22"/>
      <c r="BSV70" s="22"/>
      <c r="BSW70" s="22"/>
      <c r="BSX70" s="22"/>
      <c r="BSY70" s="22"/>
      <c r="BSZ70" s="22"/>
      <c r="BTA70" s="22"/>
      <c r="BTB70" s="22"/>
      <c r="BTC70" s="22"/>
      <c r="BTD70" s="22"/>
      <c r="BTE70" s="22"/>
      <c r="BTF70" s="22"/>
      <c r="BTG70" s="22"/>
      <c r="BTH70" s="22"/>
      <c r="BTI70" s="22"/>
      <c r="BTJ70" s="22"/>
      <c r="BTK70" s="22"/>
      <c r="BTL70" s="22"/>
      <c r="BTM70" s="22"/>
      <c r="BTN70" s="22"/>
      <c r="BTO70" s="22"/>
      <c r="BTP70" s="22"/>
      <c r="BTQ70" s="22"/>
      <c r="BTR70" s="22"/>
      <c r="BTS70" s="22"/>
      <c r="BTT70" s="22"/>
      <c r="BTU70" s="22"/>
      <c r="BTV70" s="22"/>
      <c r="BTW70" s="22"/>
      <c r="BTX70" s="22"/>
      <c r="BTY70" s="22"/>
      <c r="BTZ70" s="22"/>
      <c r="BUA70" s="22"/>
      <c r="BUB70" s="22"/>
      <c r="BUC70" s="22"/>
      <c r="BUD70" s="22"/>
      <c r="BUE70" s="22"/>
      <c r="BUF70" s="22"/>
      <c r="BUG70" s="22"/>
      <c r="BUH70" s="22"/>
      <c r="BUI70" s="22"/>
      <c r="BUJ70" s="22"/>
      <c r="BUK70" s="22"/>
      <c r="BUL70" s="22"/>
      <c r="BUM70" s="22"/>
      <c r="BUN70" s="22"/>
      <c r="BUO70" s="22"/>
      <c r="BUP70" s="22"/>
      <c r="BUQ70" s="22"/>
      <c r="BUR70" s="22"/>
      <c r="BUS70" s="22"/>
      <c r="BUT70" s="22"/>
      <c r="BUU70" s="22"/>
      <c r="BUV70" s="22"/>
      <c r="BUW70" s="22"/>
      <c r="BUX70" s="22"/>
      <c r="BUY70" s="22"/>
      <c r="BUZ70" s="22"/>
      <c r="BVA70" s="22"/>
      <c r="BVB70" s="22"/>
      <c r="BVC70" s="22"/>
      <c r="BVD70" s="22"/>
      <c r="BVE70" s="22"/>
      <c r="BVF70" s="22"/>
      <c r="BVG70" s="22"/>
      <c r="BVH70" s="22"/>
      <c r="BVI70" s="22"/>
      <c r="BVJ70" s="22"/>
      <c r="BVK70" s="22"/>
      <c r="BVL70" s="22"/>
      <c r="BVM70" s="22"/>
      <c r="BVN70" s="22"/>
      <c r="BVO70" s="22"/>
      <c r="BVP70" s="22"/>
      <c r="BVQ70" s="22"/>
      <c r="BVR70" s="22"/>
      <c r="BVS70" s="22"/>
      <c r="BVT70" s="22"/>
      <c r="BVU70" s="22"/>
      <c r="BVV70" s="22"/>
      <c r="BVW70" s="22"/>
      <c r="BVX70" s="22"/>
      <c r="BVY70" s="22"/>
      <c r="BVZ70" s="22"/>
      <c r="BWA70" s="22"/>
      <c r="BWB70" s="22"/>
      <c r="BWC70" s="22"/>
      <c r="BWD70" s="22"/>
      <c r="BWE70" s="22"/>
      <c r="BWF70" s="22"/>
      <c r="BWG70" s="22"/>
      <c r="BWH70" s="22"/>
      <c r="BWI70" s="22"/>
      <c r="BWJ70" s="22"/>
      <c r="BWK70" s="22"/>
      <c r="BWL70" s="22"/>
      <c r="BWM70" s="22"/>
      <c r="BWN70" s="22"/>
      <c r="BWO70" s="22"/>
      <c r="BWP70" s="22"/>
      <c r="BWQ70" s="22"/>
      <c r="BWR70" s="22"/>
      <c r="BWS70" s="22"/>
      <c r="BWT70" s="22"/>
      <c r="BWU70" s="22"/>
      <c r="BWV70" s="22"/>
      <c r="BWW70" s="22"/>
      <c r="BWX70" s="22"/>
      <c r="BWY70" s="22"/>
      <c r="BWZ70" s="22"/>
      <c r="BXA70" s="22"/>
      <c r="BXB70" s="22"/>
      <c r="BXC70" s="22"/>
      <c r="BXD70" s="22"/>
      <c r="BXE70" s="22"/>
      <c r="BXF70" s="22"/>
      <c r="BXG70" s="22"/>
      <c r="BXH70" s="22"/>
      <c r="BXI70" s="22"/>
      <c r="BXJ70" s="22"/>
      <c r="BXK70" s="22"/>
      <c r="BXL70" s="22"/>
      <c r="BXM70" s="22"/>
      <c r="BXN70" s="22"/>
      <c r="BXO70" s="22"/>
      <c r="BXP70" s="22"/>
      <c r="BXQ70" s="22"/>
      <c r="BXR70" s="22"/>
      <c r="BXS70" s="22"/>
      <c r="BXT70" s="22"/>
      <c r="BXU70" s="22"/>
      <c r="BXV70" s="22"/>
      <c r="BXW70" s="22"/>
      <c r="BXX70" s="22"/>
      <c r="BXY70" s="22"/>
      <c r="BXZ70" s="22"/>
      <c r="BYA70" s="22"/>
      <c r="BYB70" s="22"/>
      <c r="BYC70" s="22"/>
      <c r="BYD70" s="22"/>
      <c r="BYE70" s="22"/>
      <c r="BYF70" s="22"/>
      <c r="BYG70" s="22"/>
      <c r="BYH70" s="22"/>
      <c r="BYI70" s="22"/>
      <c r="BYJ70" s="22"/>
      <c r="BYK70" s="22"/>
      <c r="BYL70" s="22"/>
      <c r="BYM70" s="22"/>
      <c r="BYN70" s="22"/>
      <c r="BYO70" s="22"/>
      <c r="BYP70" s="22"/>
      <c r="BYQ70" s="22"/>
      <c r="BYR70" s="22"/>
      <c r="BYS70" s="22"/>
      <c r="BYT70" s="22"/>
      <c r="BYU70" s="22"/>
      <c r="BYV70" s="22"/>
      <c r="BYW70" s="22"/>
      <c r="BYX70" s="22"/>
      <c r="BYY70" s="22"/>
      <c r="BYZ70" s="22"/>
      <c r="BZA70" s="22"/>
      <c r="BZB70" s="22"/>
      <c r="BZC70" s="22"/>
      <c r="BZD70" s="22"/>
      <c r="BZE70" s="22"/>
      <c r="BZF70" s="22"/>
      <c r="BZG70" s="22"/>
      <c r="BZH70" s="22"/>
      <c r="BZI70" s="22"/>
      <c r="BZJ70" s="22"/>
      <c r="BZK70" s="22"/>
      <c r="BZL70" s="22"/>
      <c r="BZM70" s="22"/>
      <c r="BZN70" s="22"/>
      <c r="BZO70" s="22"/>
      <c r="BZP70" s="22"/>
      <c r="BZQ70" s="22"/>
      <c r="BZR70" s="22"/>
      <c r="BZS70" s="22"/>
      <c r="BZT70" s="22"/>
      <c r="BZU70" s="22"/>
      <c r="BZV70" s="22"/>
      <c r="BZW70" s="22"/>
      <c r="BZX70" s="22"/>
      <c r="BZY70" s="22"/>
      <c r="BZZ70" s="22"/>
      <c r="CAA70" s="22"/>
      <c r="CAB70" s="22"/>
      <c r="CAC70" s="22"/>
      <c r="CAD70" s="22"/>
      <c r="CAE70" s="22"/>
      <c r="CAF70" s="22"/>
      <c r="CAG70" s="22"/>
      <c r="CAH70" s="22"/>
      <c r="CAI70" s="22"/>
      <c r="CAJ70" s="22"/>
      <c r="CAK70" s="22"/>
      <c r="CAL70" s="22"/>
      <c r="CAM70" s="22"/>
      <c r="CAN70" s="22"/>
      <c r="CAO70" s="22"/>
      <c r="CAP70" s="22"/>
      <c r="CAQ70" s="22"/>
      <c r="CAR70" s="22"/>
      <c r="CAS70" s="22"/>
      <c r="CAT70" s="22"/>
      <c r="CAU70" s="22"/>
      <c r="CAV70" s="22"/>
      <c r="CAW70" s="22"/>
      <c r="CAX70" s="22"/>
      <c r="CAY70" s="22"/>
      <c r="CAZ70" s="22"/>
      <c r="CBA70" s="22"/>
      <c r="CBB70" s="22"/>
      <c r="CBC70" s="22"/>
      <c r="CBD70" s="22"/>
      <c r="CBE70" s="22"/>
      <c r="CBF70" s="22"/>
      <c r="CBG70" s="22"/>
      <c r="CBH70" s="22"/>
      <c r="CBI70" s="22"/>
      <c r="CBJ70" s="22"/>
      <c r="CBK70" s="22"/>
      <c r="CBL70" s="22"/>
      <c r="CBM70" s="22"/>
      <c r="CBN70" s="22"/>
      <c r="CBO70" s="22"/>
      <c r="CBP70" s="22"/>
      <c r="CBQ70" s="22"/>
      <c r="CBR70" s="22"/>
      <c r="CBS70" s="22"/>
      <c r="CBT70" s="22"/>
      <c r="CBU70" s="22"/>
      <c r="CBV70" s="22"/>
      <c r="CBW70" s="22"/>
      <c r="CBX70" s="22"/>
      <c r="CBY70" s="22"/>
      <c r="CBZ70" s="22"/>
      <c r="CCA70" s="22"/>
      <c r="CCB70" s="22"/>
      <c r="CCC70" s="22"/>
      <c r="CCD70" s="22"/>
      <c r="CCE70" s="22"/>
      <c r="CCF70" s="22"/>
      <c r="CCG70" s="22"/>
      <c r="CCH70" s="22"/>
      <c r="CCI70" s="22"/>
      <c r="CCJ70" s="22"/>
      <c r="CCK70" s="22"/>
      <c r="CCL70" s="22"/>
      <c r="CCM70" s="22"/>
      <c r="CCN70" s="22"/>
      <c r="CCO70" s="22"/>
      <c r="CCP70" s="22"/>
      <c r="CCQ70" s="22"/>
      <c r="CCR70" s="22"/>
      <c r="CCS70" s="22"/>
      <c r="CCT70" s="22"/>
      <c r="CCU70" s="22"/>
      <c r="CCV70" s="22"/>
      <c r="CCW70" s="22"/>
      <c r="CCX70" s="22"/>
      <c r="CCY70" s="22"/>
      <c r="CCZ70" s="22"/>
      <c r="CDA70" s="22"/>
      <c r="CDB70" s="22"/>
      <c r="CDC70" s="22"/>
      <c r="CDD70" s="22"/>
      <c r="CDE70" s="22"/>
      <c r="CDF70" s="22"/>
      <c r="CDG70" s="22"/>
      <c r="CDH70" s="22"/>
      <c r="CDI70" s="22"/>
      <c r="CDJ70" s="22"/>
      <c r="CDK70" s="22"/>
      <c r="CDL70" s="22"/>
      <c r="CDM70" s="22"/>
      <c r="CDN70" s="22"/>
      <c r="CDO70" s="22"/>
      <c r="CDP70" s="22"/>
      <c r="CDQ70" s="22"/>
      <c r="CDR70" s="22"/>
      <c r="CDS70" s="22"/>
      <c r="CDT70" s="22"/>
      <c r="CDU70" s="22"/>
      <c r="CDV70" s="22"/>
      <c r="CDW70" s="22"/>
      <c r="CDX70" s="22"/>
      <c r="CDY70" s="22"/>
      <c r="CDZ70" s="22"/>
      <c r="CEA70" s="22"/>
      <c r="CEB70" s="22"/>
      <c r="CEC70" s="22"/>
      <c r="CED70" s="22"/>
      <c r="CEE70" s="22"/>
      <c r="CEF70" s="22"/>
      <c r="CEG70" s="22"/>
      <c r="CEH70" s="22"/>
      <c r="CEI70" s="22"/>
      <c r="CEJ70" s="22"/>
      <c r="CEK70" s="22"/>
      <c r="CEL70" s="22"/>
      <c r="CEM70" s="22"/>
      <c r="CEN70" s="22"/>
      <c r="CEO70" s="22"/>
      <c r="CEP70" s="22"/>
      <c r="CEQ70" s="22"/>
      <c r="CER70" s="22"/>
      <c r="CES70" s="22"/>
      <c r="CET70" s="22"/>
      <c r="CEU70" s="22"/>
      <c r="CEV70" s="22"/>
      <c r="CEW70" s="22"/>
      <c r="CEX70" s="22"/>
      <c r="CEY70" s="22"/>
      <c r="CEZ70" s="22"/>
      <c r="CFA70" s="22"/>
      <c r="CFB70" s="22"/>
      <c r="CFC70" s="22"/>
      <c r="CFD70" s="22"/>
      <c r="CFE70" s="22"/>
      <c r="CFF70" s="22"/>
      <c r="CFG70" s="22"/>
      <c r="CFH70" s="22"/>
      <c r="CFI70" s="22"/>
      <c r="CFJ70" s="22"/>
      <c r="CFK70" s="22"/>
      <c r="CFL70" s="22"/>
      <c r="CFM70" s="22"/>
      <c r="CFN70" s="22"/>
      <c r="CFO70" s="22"/>
      <c r="CFP70" s="22"/>
      <c r="CFQ70" s="22"/>
      <c r="CFR70" s="22"/>
      <c r="CFS70" s="22"/>
      <c r="CFT70" s="22"/>
      <c r="CFU70" s="22"/>
      <c r="CFV70" s="22"/>
      <c r="CFW70" s="22"/>
      <c r="CFX70" s="22"/>
      <c r="CFY70" s="22"/>
      <c r="CFZ70" s="22"/>
      <c r="CGA70" s="22"/>
      <c r="CGB70" s="22"/>
      <c r="CGC70" s="22"/>
      <c r="CGD70" s="22"/>
      <c r="CGE70" s="22"/>
      <c r="CGF70" s="22"/>
      <c r="CGG70" s="22"/>
      <c r="CGH70" s="22"/>
      <c r="CGI70" s="22"/>
      <c r="CGJ70" s="22"/>
      <c r="CGK70" s="22"/>
      <c r="CGL70" s="22"/>
      <c r="CGM70" s="22"/>
      <c r="CGN70" s="22"/>
      <c r="CGO70" s="22"/>
      <c r="CGP70" s="22"/>
      <c r="CGQ70" s="22"/>
      <c r="CGR70" s="22"/>
      <c r="CGS70" s="22"/>
      <c r="CGT70" s="22"/>
      <c r="CGU70" s="22"/>
      <c r="CGV70" s="22"/>
      <c r="CGW70" s="22"/>
      <c r="CGX70" s="22"/>
      <c r="CGY70" s="22"/>
      <c r="CGZ70" s="22"/>
      <c r="CHA70" s="22"/>
      <c r="CHB70" s="22"/>
      <c r="CHC70" s="22"/>
      <c r="CHD70" s="22"/>
      <c r="CHE70" s="22"/>
      <c r="CHF70" s="22"/>
      <c r="CHG70" s="22"/>
      <c r="CHH70" s="22"/>
      <c r="CHI70" s="22"/>
      <c r="CHJ70" s="22"/>
      <c r="CHK70" s="22"/>
      <c r="CHL70" s="22"/>
      <c r="CHM70" s="22"/>
      <c r="CHN70" s="22"/>
      <c r="CHO70" s="22"/>
      <c r="CHP70" s="22"/>
      <c r="CHQ70" s="22"/>
      <c r="CHR70" s="22"/>
      <c r="CHS70" s="22"/>
      <c r="CHT70" s="22"/>
      <c r="CHU70" s="22"/>
      <c r="CHV70" s="22"/>
      <c r="CHW70" s="22"/>
      <c r="CHX70" s="22"/>
      <c r="CHY70" s="22"/>
      <c r="CHZ70" s="22"/>
      <c r="CIA70" s="22"/>
      <c r="CIB70" s="22"/>
      <c r="CIC70" s="22"/>
      <c r="CID70" s="22"/>
      <c r="CIE70" s="22"/>
      <c r="CIF70" s="22"/>
      <c r="CIG70" s="22"/>
      <c r="CIH70" s="22"/>
      <c r="CII70" s="22"/>
      <c r="CIJ70" s="22"/>
      <c r="CIK70" s="22"/>
      <c r="CIL70" s="22"/>
      <c r="CIM70" s="22"/>
      <c r="CIN70" s="22"/>
      <c r="CIO70" s="22"/>
      <c r="CIP70" s="22"/>
      <c r="CIQ70" s="22"/>
      <c r="CIR70" s="22"/>
      <c r="CIS70" s="22"/>
      <c r="CIT70" s="22"/>
      <c r="CIU70" s="22"/>
      <c r="CIV70" s="22"/>
      <c r="CIW70" s="22"/>
      <c r="CIX70" s="22"/>
      <c r="CIY70" s="22"/>
      <c r="CIZ70" s="22"/>
      <c r="CJA70" s="22"/>
      <c r="CJB70" s="22"/>
      <c r="CJC70" s="22"/>
      <c r="CJD70" s="22"/>
      <c r="CJE70" s="22"/>
      <c r="CJF70" s="22"/>
      <c r="CJG70" s="22"/>
      <c r="CJH70" s="22"/>
      <c r="CJI70" s="22"/>
      <c r="CJJ70" s="22"/>
      <c r="CJK70" s="22"/>
      <c r="CJL70" s="22"/>
      <c r="CJM70" s="22"/>
      <c r="CJN70" s="22"/>
      <c r="CJO70" s="22"/>
      <c r="CJP70" s="22"/>
      <c r="CJQ70" s="22"/>
      <c r="CJR70" s="22"/>
      <c r="CJS70" s="22"/>
      <c r="CJT70" s="22"/>
      <c r="CJU70" s="22"/>
      <c r="CJV70" s="22"/>
      <c r="CJW70" s="22"/>
      <c r="CJX70" s="22"/>
      <c r="CJY70" s="22"/>
      <c r="CJZ70" s="22"/>
      <c r="CKA70" s="22"/>
      <c r="CKB70" s="22"/>
      <c r="CKC70" s="22"/>
      <c r="CKD70" s="22"/>
      <c r="CKE70" s="22"/>
      <c r="CKF70" s="22"/>
      <c r="CKG70" s="22"/>
      <c r="CKH70" s="22"/>
      <c r="CKI70" s="22"/>
      <c r="CKJ70" s="22"/>
      <c r="CKK70" s="22"/>
      <c r="CKL70" s="22"/>
      <c r="CKM70" s="22"/>
      <c r="CKN70" s="22"/>
      <c r="CKO70" s="22"/>
      <c r="CKP70" s="22"/>
      <c r="CKQ70" s="22"/>
      <c r="CKR70" s="22"/>
      <c r="CKS70" s="22"/>
      <c r="CKT70" s="22"/>
      <c r="CKU70" s="22"/>
      <c r="CKV70" s="22"/>
      <c r="CKW70" s="22"/>
      <c r="CKX70" s="22"/>
      <c r="CKY70" s="22"/>
      <c r="CKZ70" s="22"/>
      <c r="CLA70" s="22"/>
      <c r="CLB70" s="22"/>
      <c r="CLC70" s="22"/>
      <c r="CLD70" s="22"/>
      <c r="CLE70" s="22"/>
      <c r="CLF70" s="22"/>
      <c r="CLG70" s="22"/>
      <c r="CLH70" s="22"/>
      <c r="CLI70" s="22"/>
      <c r="CLJ70" s="22"/>
      <c r="CLK70" s="22"/>
      <c r="CLL70" s="22"/>
      <c r="CLM70" s="22"/>
      <c r="CLN70" s="22"/>
      <c r="CLO70" s="22"/>
      <c r="CLP70" s="22"/>
      <c r="CLQ70" s="22"/>
      <c r="CLR70" s="22"/>
      <c r="CLS70" s="22"/>
      <c r="CLT70" s="22"/>
      <c r="CLU70" s="22"/>
      <c r="CLV70" s="22"/>
      <c r="CLW70" s="22"/>
      <c r="CLX70" s="22"/>
      <c r="CLY70" s="22"/>
      <c r="CLZ70" s="22"/>
      <c r="CMA70" s="22"/>
      <c r="CMB70" s="22"/>
      <c r="CMC70" s="22"/>
      <c r="CMD70" s="22"/>
      <c r="CME70" s="22"/>
      <c r="CMF70" s="22"/>
      <c r="CMG70" s="22"/>
      <c r="CMH70" s="22"/>
      <c r="CMI70" s="22"/>
      <c r="CMJ70" s="22"/>
      <c r="CMK70" s="22"/>
      <c r="CML70" s="22"/>
      <c r="CMM70" s="22"/>
      <c r="CMN70" s="22"/>
      <c r="CMO70" s="22"/>
      <c r="CMP70" s="22"/>
      <c r="CMQ70" s="22"/>
      <c r="CMR70" s="22"/>
      <c r="CMS70" s="22"/>
      <c r="CMT70" s="22"/>
      <c r="CMU70" s="22"/>
      <c r="CMV70" s="22"/>
      <c r="CMW70" s="22"/>
      <c r="CMX70" s="22"/>
      <c r="CMY70" s="22"/>
      <c r="CMZ70" s="22"/>
      <c r="CNA70" s="22"/>
      <c r="CNB70" s="22"/>
      <c r="CNC70" s="22"/>
      <c r="CND70" s="22"/>
      <c r="CNE70" s="22"/>
      <c r="CNF70" s="22"/>
      <c r="CNG70" s="22"/>
      <c r="CNH70" s="22"/>
      <c r="CNI70" s="22"/>
      <c r="CNJ70" s="22"/>
      <c r="CNK70" s="22"/>
      <c r="CNL70" s="22"/>
      <c r="CNM70" s="22"/>
      <c r="CNN70" s="22"/>
      <c r="CNO70" s="22"/>
      <c r="CNP70" s="22"/>
      <c r="CNQ70" s="22"/>
      <c r="CNR70" s="22"/>
      <c r="CNS70" s="22"/>
      <c r="CNT70" s="22"/>
      <c r="CNU70" s="22"/>
      <c r="CNV70" s="22"/>
      <c r="CNW70" s="22"/>
      <c r="CNX70" s="22"/>
      <c r="CNY70" s="22"/>
      <c r="CNZ70" s="22"/>
      <c r="COA70" s="22"/>
      <c r="COB70" s="22"/>
      <c r="COC70" s="22"/>
      <c r="COD70" s="22"/>
      <c r="COE70" s="22"/>
      <c r="COF70" s="22"/>
      <c r="COG70" s="22"/>
      <c r="COH70" s="22"/>
      <c r="COI70" s="22"/>
      <c r="COJ70" s="22"/>
      <c r="COK70" s="22"/>
      <c r="COL70" s="22"/>
      <c r="COM70" s="22"/>
      <c r="CON70" s="22"/>
      <c r="COO70" s="22"/>
      <c r="COP70" s="22"/>
      <c r="COQ70" s="22"/>
      <c r="COR70" s="22"/>
      <c r="COS70" s="22"/>
      <c r="COT70" s="22"/>
      <c r="COU70" s="22"/>
      <c r="COV70" s="22"/>
      <c r="COW70" s="22"/>
      <c r="COX70" s="22"/>
      <c r="COY70" s="22"/>
      <c r="COZ70" s="22"/>
      <c r="CPA70" s="22"/>
      <c r="CPB70" s="22"/>
      <c r="CPC70" s="22"/>
      <c r="CPD70" s="22"/>
      <c r="CPE70" s="22"/>
      <c r="CPF70" s="22"/>
      <c r="CPG70" s="22"/>
      <c r="CPH70" s="22"/>
      <c r="CPI70" s="22"/>
      <c r="CPJ70" s="22"/>
      <c r="CPK70" s="22"/>
      <c r="CPL70" s="22"/>
      <c r="CPM70" s="22"/>
      <c r="CPN70" s="22"/>
      <c r="CPO70" s="22"/>
      <c r="CPP70" s="22"/>
      <c r="CPQ70" s="22"/>
      <c r="CPR70" s="22"/>
      <c r="CPS70" s="22"/>
      <c r="CPT70" s="22"/>
      <c r="CPU70" s="22"/>
      <c r="CPV70" s="22"/>
      <c r="CPW70" s="22"/>
      <c r="CPX70" s="22"/>
      <c r="CPY70" s="22"/>
      <c r="CPZ70" s="22"/>
      <c r="CQA70" s="22"/>
      <c r="CQB70" s="22"/>
      <c r="CQC70" s="22"/>
      <c r="CQD70" s="22"/>
      <c r="CQE70" s="22"/>
      <c r="CQF70" s="22"/>
      <c r="CQG70" s="22"/>
      <c r="CQH70" s="22"/>
      <c r="CQI70" s="22"/>
      <c r="CQJ70" s="22"/>
      <c r="CQK70" s="22"/>
      <c r="CQL70" s="22"/>
      <c r="CQM70" s="22"/>
      <c r="CQN70" s="22"/>
      <c r="CQO70" s="22"/>
      <c r="CQP70" s="22"/>
      <c r="CQQ70" s="22"/>
      <c r="CQR70" s="22"/>
      <c r="CQS70" s="22"/>
      <c r="CQT70" s="22"/>
      <c r="CQU70" s="22"/>
      <c r="CQV70" s="22"/>
      <c r="CQW70" s="22"/>
      <c r="CQX70" s="22"/>
      <c r="CQY70" s="22"/>
      <c r="CQZ70" s="22"/>
      <c r="CRA70" s="22"/>
      <c r="CRB70" s="22"/>
      <c r="CRC70" s="22"/>
      <c r="CRD70" s="22"/>
      <c r="CRE70" s="22"/>
      <c r="CRF70" s="22"/>
      <c r="CRG70" s="22"/>
      <c r="CRH70" s="22"/>
      <c r="CRI70" s="22"/>
      <c r="CRJ70" s="22"/>
      <c r="CRK70" s="22"/>
      <c r="CRL70" s="22"/>
      <c r="CRM70" s="22"/>
      <c r="CRN70" s="22"/>
      <c r="CRO70" s="22"/>
      <c r="CRP70" s="22"/>
      <c r="CRQ70" s="22"/>
      <c r="CRR70" s="22"/>
      <c r="CRS70" s="22"/>
      <c r="CRT70" s="22"/>
      <c r="CRU70" s="22"/>
      <c r="CRV70" s="22"/>
      <c r="CRW70" s="22"/>
      <c r="CRX70" s="22"/>
      <c r="CRY70" s="22"/>
      <c r="CRZ70" s="22"/>
      <c r="CSA70" s="22"/>
      <c r="CSB70" s="22"/>
      <c r="CSC70" s="22"/>
      <c r="CSD70" s="22"/>
      <c r="CSE70" s="22"/>
      <c r="CSF70" s="22"/>
      <c r="CSG70" s="22"/>
      <c r="CSH70" s="22"/>
      <c r="CSI70" s="22"/>
      <c r="CSJ70" s="22"/>
      <c r="CSK70" s="22"/>
      <c r="CSL70" s="22"/>
      <c r="CSM70" s="22"/>
      <c r="CSN70" s="22"/>
      <c r="CSO70" s="22"/>
      <c r="CSP70" s="22"/>
      <c r="CSQ70" s="22"/>
      <c r="CSR70" s="22"/>
      <c r="CSS70" s="22"/>
      <c r="CST70" s="22"/>
      <c r="CSU70" s="22"/>
      <c r="CSV70" s="22"/>
      <c r="CSW70" s="22"/>
      <c r="CSX70" s="22"/>
      <c r="CSY70" s="22"/>
      <c r="CSZ70" s="22"/>
      <c r="CTA70" s="22"/>
      <c r="CTB70" s="22"/>
      <c r="CTC70" s="22"/>
      <c r="CTD70" s="22"/>
      <c r="CTE70" s="22"/>
      <c r="CTF70" s="22"/>
      <c r="CTG70" s="22"/>
      <c r="CTH70" s="22"/>
      <c r="CTI70" s="22"/>
      <c r="CTJ70" s="22"/>
      <c r="CTK70" s="22"/>
      <c r="CTL70" s="22"/>
      <c r="CTM70" s="22"/>
      <c r="CTN70" s="22"/>
      <c r="CTO70" s="22"/>
      <c r="CTP70" s="22"/>
      <c r="CTQ70" s="22"/>
      <c r="CTR70" s="22"/>
      <c r="CTS70" s="22"/>
      <c r="CTT70" s="22"/>
      <c r="CTU70" s="22"/>
      <c r="CTV70" s="22"/>
      <c r="CTW70" s="22"/>
      <c r="CTX70" s="22"/>
      <c r="CTY70" s="22"/>
      <c r="CTZ70" s="22"/>
      <c r="CUA70" s="22"/>
      <c r="CUB70" s="22"/>
      <c r="CUC70" s="22"/>
      <c r="CUD70" s="22"/>
      <c r="CUE70" s="22"/>
      <c r="CUF70" s="22"/>
      <c r="CUG70" s="22"/>
      <c r="CUH70" s="22"/>
      <c r="CUI70" s="22"/>
      <c r="CUJ70" s="22"/>
      <c r="CUK70" s="22"/>
      <c r="CUL70" s="22"/>
      <c r="CUM70" s="22"/>
      <c r="CUN70" s="22"/>
      <c r="CUO70" s="22"/>
      <c r="CUP70" s="22"/>
      <c r="CUQ70" s="22"/>
      <c r="CUR70" s="22"/>
      <c r="CUS70" s="22"/>
      <c r="CUT70" s="22"/>
      <c r="CUU70" s="22"/>
      <c r="CUV70" s="22"/>
      <c r="CUW70" s="22"/>
      <c r="CUX70" s="22"/>
      <c r="CUY70" s="22"/>
      <c r="CUZ70" s="22"/>
      <c r="CVA70" s="22"/>
      <c r="CVB70" s="22"/>
      <c r="CVC70" s="22"/>
      <c r="CVD70" s="22"/>
      <c r="CVE70" s="22"/>
      <c r="CVF70" s="22"/>
      <c r="CVG70" s="22"/>
      <c r="CVH70" s="22"/>
      <c r="CVI70" s="22"/>
      <c r="CVJ70" s="22"/>
      <c r="CVK70" s="22"/>
      <c r="CVL70" s="22"/>
      <c r="CVM70" s="22"/>
      <c r="CVN70" s="22"/>
      <c r="CVO70" s="22"/>
      <c r="CVP70" s="22"/>
      <c r="CVQ70" s="22"/>
      <c r="CVR70" s="22"/>
      <c r="CVS70" s="22"/>
      <c r="CVT70" s="22"/>
      <c r="CVU70" s="22"/>
      <c r="CVV70" s="22"/>
      <c r="CVW70" s="22"/>
      <c r="CVX70" s="22"/>
      <c r="CVY70" s="22"/>
      <c r="CVZ70" s="22"/>
      <c r="CWA70" s="22"/>
      <c r="CWB70" s="22"/>
      <c r="CWC70" s="22"/>
      <c r="CWD70" s="22"/>
      <c r="CWE70" s="22"/>
      <c r="CWF70" s="22"/>
      <c r="CWG70" s="22"/>
      <c r="CWH70" s="22"/>
      <c r="CWI70" s="22"/>
      <c r="CWJ70" s="22"/>
      <c r="CWK70" s="22"/>
      <c r="CWL70" s="22"/>
      <c r="CWM70" s="22"/>
      <c r="CWN70" s="22"/>
      <c r="CWO70" s="22"/>
      <c r="CWP70" s="22"/>
      <c r="CWQ70" s="22"/>
      <c r="CWR70" s="22"/>
      <c r="CWS70" s="22"/>
      <c r="CWT70" s="22"/>
      <c r="CWU70" s="22"/>
      <c r="CWV70" s="22"/>
      <c r="CWW70" s="22"/>
      <c r="CWX70" s="22"/>
      <c r="CWY70" s="22"/>
      <c r="CWZ70" s="22"/>
      <c r="CXA70" s="22"/>
      <c r="CXB70" s="22"/>
      <c r="CXC70" s="22"/>
      <c r="CXD70" s="22"/>
      <c r="CXE70" s="22"/>
      <c r="CXF70" s="22"/>
      <c r="CXG70" s="22"/>
      <c r="CXH70" s="22"/>
      <c r="CXI70" s="22"/>
      <c r="CXJ70" s="22"/>
      <c r="CXK70" s="22"/>
      <c r="CXL70" s="22"/>
      <c r="CXM70" s="22"/>
      <c r="CXN70" s="22"/>
      <c r="CXO70" s="22"/>
      <c r="CXP70" s="22"/>
      <c r="CXQ70" s="22"/>
      <c r="CXR70" s="22"/>
      <c r="CXS70" s="22"/>
      <c r="CXT70" s="22"/>
      <c r="CXU70" s="22"/>
      <c r="CXV70" s="22"/>
      <c r="CXW70" s="22"/>
      <c r="CXX70" s="22"/>
      <c r="CXY70" s="22"/>
      <c r="CXZ70" s="22"/>
      <c r="CYA70" s="22"/>
      <c r="CYB70" s="22"/>
      <c r="CYC70" s="22"/>
      <c r="CYD70" s="22"/>
      <c r="CYE70" s="22"/>
      <c r="CYF70" s="22"/>
      <c r="CYG70" s="22"/>
      <c r="CYH70" s="22"/>
      <c r="CYI70" s="22"/>
      <c r="CYJ70" s="22"/>
      <c r="CYK70" s="22"/>
      <c r="CYL70" s="22"/>
      <c r="CYM70" s="22"/>
      <c r="CYN70" s="22"/>
      <c r="CYO70" s="22"/>
      <c r="CYP70" s="22"/>
      <c r="CYQ70" s="22"/>
      <c r="CYR70" s="22"/>
      <c r="CYS70" s="22"/>
      <c r="CYT70" s="22"/>
      <c r="CYU70" s="22"/>
      <c r="CYV70" s="22"/>
      <c r="CYW70" s="22"/>
      <c r="CYX70" s="22"/>
      <c r="CYY70" s="22"/>
      <c r="CYZ70" s="22"/>
      <c r="CZA70" s="22"/>
      <c r="CZB70" s="22"/>
      <c r="CZC70" s="22"/>
      <c r="CZD70" s="22"/>
      <c r="CZE70" s="22"/>
      <c r="CZF70" s="22"/>
      <c r="CZG70" s="22"/>
      <c r="CZH70" s="22"/>
      <c r="CZI70" s="22"/>
      <c r="CZJ70" s="22"/>
      <c r="CZK70" s="22"/>
      <c r="CZL70" s="22"/>
      <c r="CZM70" s="22"/>
      <c r="CZN70" s="22"/>
      <c r="CZO70" s="22"/>
      <c r="CZP70" s="22"/>
      <c r="CZQ70" s="22"/>
      <c r="CZR70" s="22"/>
      <c r="CZS70" s="22"/>
      <c r="CZT70" s="22"/>
      <c r="CZU70" s="22"/>
      <c r="CZV70" s="22"/>
      <c r="CZW70" s="22"/>
      <c r="CZX70" s="22"/>
      <c r="CZY70" s="22"/>
      <c r="CZZ70" s="22"/>
      <c r="DAA70" s="22"/>
      <c r="DAB70" s="22"/>
      <c r="DAC70" s="22"/>
      <c r="DAD70" s="22"/>
      <c r="DAE70" s="22"/>
      <c r="DAF70" s="22"/>
      <c r="DAG70" s="22"/>
      <c r="DAH70" s="22"/>
      <c r="DAI70" s="22"/>
      <c r="DAJ70" s="22"/>
      <c r="DAK70" s="22"/>
      <c r="DAL70" s="22"/>
      <c r="DAM70" s="22"/>
      <c r="DAN70" s="22"/>
      <c r="DAO70" s="22"/>
      <c r="DAP70" s="22"/>
      <c r="DAQ70" s="22"/>
      <c r="DAR70" s="22"/>
      <c r="DAS70" s="22"/>
      <c r="DAT70" s="22"/>
      <c r="DAU70" s="22"/>
      <c r="DAV70" s="22"/>
      <c r="DAW70" s="22"/>
      <c r="DAX70" s="22"/>
      <c r="DAY70" s="22"/>
      <c r="DAZ70" s="22"/>
      <c r="DBA70" s="22"/>
      <c r="DBB70" s="22"/>
      <c r="DBC70" s="22"/>
      <c r="DBD70" s="22"/>
      <c r="DBE70" s="22"/>
      <c r="DBF70" s="22"/>
      <c r="DBG70" s="22"/>
      <c r="DBH70" s="22"/>
      <c r="DBI70" s="22"/>
      <c r="DBJ70" s="22"/>
      <c r="DBK70" s="22"/>
      <c r="DBL70" s="22"/>
      <c r="DBM70" s="22"/>
      <c r="DBN70" s="22"/>
      <c r="DBO70" s="22"/>
      <c r="DBP70" s="22"/>
      <c r="DBQ70" s="22"/>
      <c r="DBR70" s="22"/>
      <c r="DBS70" s="22"/>
      <c r="DBT70" s="22"/>
      <c r="DBU70" s="22"/>
      <c r="DBV70" s="22"/>
      <c r="DBW70" s="22"/>
      <c r="DBX70" s="22"/>
      <c r="DBY70" s="22"/>
      <c r="DBZ70" s="22"/>
      <c r="DCA70" s="22"/>
      <c r="DCB70" s="22"/>
      <c r="DCC70" s="22"/>
      <c r="DCD70" s="22"/>
      <c r="DCE70" s="22"/>
      <c r="DCF70" s="22"/>
      <c r="DCG70" s="22"/>
      <c r="DCH70" s="22"/>
      <c r="DCI70" s="22"/>
      <c r="DCJ70" s="22"/>
      <c r="DCK70" s="22"/>
      <c r="DCL70" s="22"/>
      <c r="DCM70" s="22"/>
      <c r="DCN70" s="22"/>
      <c r="DCO70" s="22"/>
      <c r="DCP70" s="22"/>
      <c r="DCQ70" s="22"/>
      <c r="DCR70" s="22"/>
      <c r="DCS70" s="22"/>
      <c r="DCT70" s="22"/>
      <c r="DCU70" s="22"/>
      <c r="DCV70" s="22"/>
      <c r="DCW70" s="22"/>
      <c r="DCX70" s="22"/>
      <c r="DCY70" s="22"/>
      <c r="DCZ70" s="22"/>
      <c r="DDA70" s="22"/>
      <c r="DDB70" s="22"/>
      <c r="DDC70" s="22"/>
      <c r="DDD70" s="22"/>
      <c r="DDE70" s="22"/>
      <c r="DDF70" s="22"/>
      <c r="DDG70" s="22"/>
      <c r="DDH70" s="22"/>
      <c r="DDI70" s="22"/>
      <c r="DDJ70" s="22"/>
      <c r="DDK70" s="22"/>
      <c r="DDL70" s="22"/>
      <c r="DDM70" s="22"/>
      <c r="DDN70" s="22"/>
      <c r="DDO70" s="22"/>
      <c r="DDP70" s="22"/>
      <c r="DDQ70" s="22"/>
      <c r="DDR70" s="22"/>
      <c r="DDS70" s="22"/>
      <c r="DDT70" s="22"/>
      <c r="DDU70" s="22"/>
      <c r="DDV70" s="22"/>
      <c r="DDW70" s="22"/>
      <c r="DDX70" s="22"/>
      <c r="DDY70" s="22"/>
      <c r="DDZ70" s="22"/>
      <c r="DEA70" s="22"/>
      <c r="DEB70" s="22"/>
      <c r="DEC70" s="22"/>
      <c r="DED70" s="22"/>
      <c r="DEE70" s="22"/>
      <c r="DEF70" s="22"/>
      <c r="DEG70" s="22"/>
      <c r="DEH70" s="22"/>
      <c r="DEI70" s="22"/>
      <c r="DEJ70" s="22"/>
      <c r="DEK70" s="22"/>
      <c r="DEL70" s="22"/>
      <c r="DEM70" s="22"/>
      <c r="DEN70" s="22"/>
      <c r="DEO70" s="22"/>
      <c r="DEP70" s="22"/>
      <c r="DEQ70" s="22"/>
      <c r="DER70" s="22"/>
      <c r="DES70" s="22"/>
      <c r="DET70" s="22"/>
      <c r="DEU70" s="22"/>
      <c r="DEV70" s="22"/>
      <c r="DEW70" s="22"/>
      <c r="DEX70" s="22"/>
      <c r="DEY70" s="22"/>
      <c r="DEZ70" s="22"/>
      <c r="DFA70" s="22"/>
      <c r="DFB70" s="22"/>
      <c r="DFC70" s="22"/>
      <c r="DFD70" s="22"/>
      <c r="DFE70" s="22"/>
      <c r="DFF70" s="22"/>
      <c r="DFG70" s="22"/>
      <c r="DFH70" s="22"/>
      <c r="DFI70" s="22"/>
      <c r="DFJ70" s="22"/>
      <c r="DFK70" s="22"/>
      <c r="DFL70" s="22"/>
      <c r="DFM70" s="22"/>
      <c r="DFN70" s="22"/>
      <c r="DFO70" s="22"/>
      <c r="DFP70" s="22"/>
      <c r="DFQ70" s="22"/>
      <c r="DFR70" s="22"/>
      <c r="DFS70" s="22"/>
      <c r="DFT70" s="22"/>
      <c r="DFU70" s="22"/>
      <c r="DFV70" s="22"/>
      <c r="DFW70" s="22"/>
      <c r="DFX70" s="22"/>
      <c r="DFY70" s="22"/>
      <c r="DFZ70" s="22"/>
      <c r="DGA70" s="22"/>
      <c r="DGB70" s="22"/>
      <c r="DGC70" s="22"/>
      <c r="DGD70" s="22"/>
      <c r="DGE70" s="22"/>
      <c r="DGF70" s="22"/>
      <c r="DGG70" s="22"/>
      <c r="DGH70" s="22"/>
      <c r="DGI70" s="22"/>
      <c r="DGJ70" s="22"/>
      <c r="DGK70" s="22"/>
      <c r="DGL70" s="22"/>
      <c r="DGM70" s="22"/>
      <c r="DGN70" s="22"/>
      <c r="DGO70" s="22"/>
      <c r="DGP70" s="22"/>
      <c r="DGQ70" s="22"/>
      <c r="DGR70" s="22"/>
      <c r="DGS70" s="22"/>
      <c r="DGT70" s="22"/>
      <c r="DGU70" s="22"/>
      <c r="DGV70" s="22"/>
      <c r="DGW70" s="22"/>
      <c r="DGX70" s="22"/>
      <c r="DGY70" s="22"/>
      <c r="DGZ70" s="22"/>
      <c r="DHA70" s="22"/>
      <c r="DHB70" s="22"/>
      <c r="DHC70" s="22"/>
      <c r="DHD70" s="22"/>
      <c r="DHE70" s="22"/>
      <c r="DHF70" s="22"/>
      <c r="DHG70" s="22"/>
      <c r="DHH70" s="22"/>
      <c r="DHI70" s="22"/>
      <c r="DHJ70" s="22"/>
      <c r="DHK70" s="22"/>
      <c r="DHL70" s="22"/>
      <c r="DHM70" s="22"/>
      <c r="DHN70" s="22"/>
      <c r="DHO70" s="22"/>
      <c r="DHP70" s="22"/>
      <c r="DHQ70" s="22"/>
      <c r="DHR70" s="22"/>
      <c r="DHS70" s="22"/>
      <c r="DHT70" s="22"/>
      <c r="DHU70" s="22"/>
      <c r="DHV70" s="22"/>
      <c r="DHW70" s="22"/>
      <c r="DHX70" s="22"/>
      <c r="DHY70" s="22"/>
      <c r="DHZ70" s="22"/>
      <c r="DIA70" s="22"/>
      <c r="DIB70" s="22"/>
      <c r="DIC70" s="22"/>
      <c r="DID70" s="22"/>
      <c r="DIE70" s="22"/>
      <c r="DIF70" s="22"/>
      <c r="DIG70" s="22"/>
      <c r="DIH70" s="22"/>
      <c r="DII70" s="22"/>
      <c r="DIJ70" s="22"/>
      <c r="DIK70" s="22"/>
      <c r="DIL70" s="22"/>
      <c r="DIM70" s="22"/>
      <c r="DIN70" s="22"/>
      <c r="DIO70" s="22"/>
      <c r="DIP70" s="22"/>
      <c r="DIQ70" s="22"/>
      <c r="DIR70" s="22"/>
      <c r="DIS70" s="22"/>
      <c r="DIT70" s="22"/>
      <c r="DIU70" s="22"/>
      <c r="DIV70" s="22"/>
      <c r="DIW70" s="22"/>
      <c r="DIX70" s="22"/>
      <c r="DIY70" s="22"/>
      <c r="DIZ70" s="22"/>
      <c r="DJA70" s="22"/>
      <c r="DJB70" s="22"/>
      <c r="DJC70" s="22"/>
      <c r="DJD70" s="22"/>
      <c r="DJE70" s="22"/>
      <c r="DJF70" s="22"/>
      <c r="DJG70" s="22"/>
      <c r="DJH70" s="22"/>
      <c r="DJI70" s="22"/>
      <c r="DJJ70" s="22"/>
      <c r="DJK70" s="22"/>
      <c r="DJL70" s="22"/>
      <c r="DJM70" s="22"/>
      <c r="DJN70" s="22"/>
      <c r="DJO70" s="22"/>
      <c r="DJP70" s="22"/>
      <c r="DJQ70" s="22"/>
      <c r="DJR70" s="22"/>
      <c r="DJS70" s="22"/>
      <c r="DJT70" s="22"/>
      <c r="DJU70" s="22"/>
      <c r="DJV70" s="22"/>
      <c r="DJW70" s="22"/>
      <c r="DJX70" s="22"/>
      <c r="DJY70" s="22"/>
      <c r="DJZ70" s="22"/>
      <c r="DKA70" s="22"/>
      <c r="DKB70" s="22"/>
      <c r="DKC70" s="22"/>
      <c r="DKD70" s="22"/>
      <c r="DKE70" s="22"/>
      <c r="DKF70" s="22"/>
      <c r="DKG70" s="22"/>
      <c r="DKH70" s="22"/>
      <c r="DKI70" s="22"/>
      <c r="DKJ70" s="22"/>
      <c r="DKK70" s="22"/>
      <c r="DKL70" s="22"/>
      <c r="DKM70" s="22"/>
      <c r="DKN70" s="22"/>
      <c r="DKO70" s="22"/>
      <c r="DKP70" s="22"/>
      <c r="DKQ70" s="22"/>
      <c r="DKR70" s="22"/>
      <c r="DKS70" s="22"/>
      <c r="DKT70" s="22"/>
      <c r="DKU70" s="22"/>
      <c r="DKV70" s="22"/>
      <c r="DKW70" s="22"/>
      <c r="DKX70" s="22"/>
      <c r="DKY70" s="22"/>
      <c r="DKZ70" s="22"/>
      <c r="DLA70" s="22"/>
      <c r="DLB70" s="22"/>
      <c r="DLC70" s="22"/>
      <c r="DLD70" s="22"/>
      <c r="DLE70" s="22"/>
      <c r="DLF70" s="22"/>
      <c r="DLG70" s="22"/>
      <c r="DLH70" s="22"/>
      <c r="DLI70" s="22"/>
      <c r="DLJ70" s="22"/>
      <c r="DLK70" s="22"/>
      <c r="DLL70" s="22"/>
      <c r="DLM70" s="22"/>
      <c r="DLN70" s="22"/>
      <c r="DLO70" s="22"/>
      <c r="DLP70" s="22"/>
      <c r="DLQ70" s="22"/>
      <c r="DLR70" s="22"/>
      <c r="DLS70" s="22"/>
      <c r="DLT70" s="22"/>
      <c r="DLU70" s="22"/>
      <c r="DLV70" s="22"/>
      <c r="DLW70" s="22"/>
      <c r="DLX70" s="22"/>
      <c r="DLY70" s="22"/>
      <c r="DLZ70" s="22"/>
      <c r="DMA70" s="22"/>
      <c r="DMB70" s="22"/>
      <c r="DMC70" s="22"/>
      <c r="DMD70" s="22"/>
      <c r="DME70" s="22"/>
      <c r="DMF70" s="22"/>
      <c r="DMG70" s="22"/>
      <c r="DMH70" s="22"/>
      <c r="DMI70" s="22"/>
      <c r="DMJ70" s="22"/>
      <c r="DMK70" s="22"/>
      <c r="DML70" s="22"/>
      <c r="DMM70" s="22"/>
      <c r="DMN70" s="22"/>
      <c r="DMO70" s="22"/>
      <c r="DMP70" s="22"/>
      <c r="DMQ70" s="22"/>
      <c r="DMR70" s="22"/>
      <c r="DMS70" s="22"/>
      <c r="DMT70" s="22"/>
      <c r="DMU70" s="22"/>
      <c r="DMV70" s="22"/>
      <c r="DMW70" s="22"/>
      <c r="DMX70" s="22"/>
      <c r="DMY70" s="22"/>
      <c r="DMZ70" s="22"/>
      <c r="DNA70" s="22"/>
      <c r="DNB70" s="22"/>
      <c r="DNC70" s="22"/>
      <c r="DND70" s="22"/>
      <c r="DNE70" s="22"/>
      <c r="DNF70" s="22"/>
      <c r="DNG70" s="22"/>
      <c r="DNH70" s="22"/>
      <c r="DNI70" s="22"/>
      <c r="DNJ70" s="22"/>
      <c r="DNK70" s="22"/>
      <c r="DNL70" s="22"/>
      <c r="DNM70" s="22"/>
      <c r="DNN70" s="22"/>
      <c r="DNO70" s="22"/>
      <c r="DNP70" s="22"/>
      <c r="DNQ70" s="22"/>
      <c r="DNR70" s="22"/>
      <c r="DNS70" s="22"/>
      <c r="DNT70" s="22"/>
      <c r="DNU70" s="22"/>
      <c r="DNV70" s="22"/>
      <c r="DNW70" s="22"/>
      <c r="DNX70" s="22"/>
      <c r="DNY70" s="22"/>
      <c r="DNZ70" s="22"/>
      <c r="DOA70" s="22"/>
      <c r="DOB70" s="22"/>
      <c r="DOC70" s="22"/>
      <c r="DOD70" s="22"/>
      <c r="DOE70" s="22"/>
      <c r="DOF70" s="22"/>
      <c r="DOG70" s="22"/>
      <c r="DOH70" s="22"/>
      <c r="DOI70" s="22"/>
      <c r="DOJ70" s="22"/>
      <c r="DOK70" s="22"/>
      <c r="DOL70" s="22"/>
      <c r="DOM70" s="22"/>
      <c r="DON70" s="22"/>
      <c r="DOO70" s="22"/>
      <c r="DOP70" s="22"/>
      <c r="DOQ70" s="22"/>
      <c r="DOR70" s="22"/>
      <c r="DOS70" s="22"/>
      <c r="DOT70" s="22"/>
      <c r="DOU70" s="22"/>
      <c r="DOV70" s="22"/>
      <c r="DOW70" s="22"/>
      <c r="DOX70" s="22"/>
      <c r="DOY70" s="22"/>
      <c r="DOZ70" s="22"/>
      <c r="DPA70" s="22"/>
      <c r="DPB70" s="22"/>
      <c r="DPC70" s="22"/>
      <c r="DPD70" s="22"/>
      <c r="DPE70" s="22"/>
      <c r="DPF70" s="22"/>
      <c r="DPG70" s="22"/>
      <c r="DPH70" s="22"/>
      <c r="DPI70" s="22"/>
      <c r="DPJ70" s="22"/>
      <c r="DPK70" s="22"/>
      <c r="DPL70" s="22"/>
      <c r="DPM70" s="22"/>
      <c r="DPN70" s="22"/>
      <c r="DPO70" s="22"/>
      <c r="DPP70" s="22"/>
      <c r="DPQ70" s="22"/>
      <c r="DPR70" s="22"/>
      <c r="DPS70" s="22"/>
      <c r="DPT70" s="22"/>
      <c r="DPU70" s="22"/>
      <c r="DPV70" s="22"/>
      <c r="DPW70" s="22"/>
      <c r="DPX70" s="22"/>
      <c r="DPY70" s="22"/>
      <c r="DPZ70" s="22"/>
      <c r="DQA70" s="22"/>
      <c r="DQB70" s="22"/>
      <c r="DQC70" s="22"/>
      <c r="DQD70" s="22"/>
      <c r="DQE70" s="22"/>
      <c r="DQF70" s="22"/>
      <c r="DQG70" s="22"/>
      <c r="DQH70" s="22"/>
      <c r="DQI70" s="22"/>
      <c r="DQJ70" s="22"/>
      <c r="DQK70" s="22"/>
      <c r="DQL70" s="22"/>
      <c r="DQM70" s="22"/>
      <c r="DQN70" s="22"/>
      <c r="DQO70" s="22"/>
      <c r="DQP70" s="22"/>
      <c r="DQQ70" s="22"/>
      <c r="DQR70" s="22"/>
      <c r="DQS70" s="22"/>
      <c r="DQT70" s="22"/>
      <c r="DQU70" s="22"/>
      <c r="DQV70" s="22"/>
      <c r="DQW70" s="22"/>
      <c r="DQX70" s="22"/>
      <c r="DQY70" s="22"/>
      <c r="DQZ70" s="22"/>
      <c r="DRA70" s="22"/>
      <c r="DRB70" s="22"/>
      <c r="DRC70" s="22"/>
      <c r="DRD70" s="22"/>
      <c r="DRE70" s="22"/>
      <c r="DRF70" s="22"/>
      <c r="DRG70" s="22"/>
      <c r="DRH70" s="22"/>
      <c r="DRI70" s="22"/>
      <c r="DRJ70" s="22"/>
      <c r="DRK70" s="22"/>
      <c r="DRL70" s="22"/>
      <c r="DRM70" s="22"/>
      <c r="DRN70" s="22"/>
      <c r="DRO70" s="22"/>
      <c r="DRP70" s="22"/>
      <c r="DRQ70" s="22"/>
      <c r="DRR70" s="22"/>
      <c r="DRS70" s="22"/>
      <c r="DRT70" s="22"/>
      <c r="DRU70" s="22"/>
      <c r="DRV70" s="22"/>
      <c r="DRW70" s="22"/>
      <c r="DRX70" s="22"/>
      <c r="DRY70" s="22"/>
      <c r="DRZ70" s="22"/>
      <c r="DSA70" s="22"/>
      <c r="DSB70" s="22"/>
      <c r="DSC70" s="22"/>
      <c r="DSD70" s="22"/>
      <c r="DSE70" s="22"/>
      <c r="DSF70" s="22"/>
      <c r="DSG70" s="22"/>
      <c r="DSH70" s="22"/>
      <c r="DSI70" s="22"/>
      <c r="DSJ70" s="22"/>
      <c r="DSK70" s="22"/>
      <c r="DSL70" s="22"/>
      <c r="DSM70" s="22"/>
      <c r="DSN70" s="22"/>
      <c r="DSO70" s="22"/>
      <c r="DSP70" s="22"/>
      <c r="DSQ70" s="22"/>
      <c r="DSR70" s="22"/>
      <c r="DSS70" s="22"/>
      <c r="DST70" s="22"/>
      <c r="DSU70" s="22"/>
      <c r="DSV70" s="22"/>
      <c r="DSW70" s="22"/>
      <c r="DSX70" s="22"/>
      <c r="DSY70" s="22"/>
      <c r="DSZ70" s="22"/>
      <c r="DTA70" s="22"/>
      <c r="DTB70" s="22"/>
      <c r="DTC70" s="22"/>
      <c r="DTD70" s="22"/>
      <c r="DTE70" s="22"/>
      <c r="DTF70" s="22"/>
      <c r="DTG70" s="22"/>
      <c r="DTH70" s="22"/>
      <c r="DTI70" s="22"/>
      <c r="DTJ70" s="22"/>
      <c r="DTK70" s="22"/>
      <c r="DTL70" s="22"/>
      <c r="DTM70" s="22"/>
      <c r="DTN70" s="22"/>
      <c r="DTO70" s="22"/>
      <c r="DTP70" s="22"/>
      <c r="DTQ70" s="22"/>
      <c r="DTR70" s="22"/>
      <c r="DTS70" s="22"/>
      <c r="DTT70" s="22"/>
      <c r="DTU70" s="22"/>
      <c r="DTV70" s="22"/>
      <c r="DTW70" s="22"/>
      <c r="DTX70" s="22"/>
      <c r="DTY70" s="22"/>
      <c r="DTZ70" s="22"/>
      <c r="DUA70" s="22"/>
      <c r="DUB70" s="22"/>
      <c r="DUC70" s="22"/>
      <c r="DUD70" s="22"/>
      <c r="DUE70" s="22"/>
      <c r="DUF70" s="22"/>
      <c r="DUG70" s="22"/>
      <c r="DUH70" s="22"/>
      <c r="DUI70" s="22"/>
      <c r="DUJ70" s="22"/>
      <c r="DUK70" s="22"/>
      <c r="DUL70" s="22"/>
      <c r="DUM70" s="22"/>
      <c r="DUN70" s="22"/>
      <c r="DUO70" s="22"/>
      <c r="DUP70" s="22"/>
      <c r="DUQ70" s="22"/>
      <c r="DUR70" s="22"/>
      <c r="DUS70" s="22"/>
      <c r="DUT70" s="22"/>
      <c r="DUU70" s="22"/>
      <c r="DUV70" s="22"/>
      <c r="DUW70" s="22"/>
      <c r="DUX70" s="22"/>
      <c r="DUY70" s="22"/>
      <c r="DUZ70" s="22"/>
      <c r="DVA70" s="22"/>
      <c r="DVB70" s="22"/>
      <c r="DVC70" s="22"/>
      <c r="DVD70" s="22"/>
      <c r="DVE70" s="22"/>
      <c r="DVF70" s="22"/>
      <c r="DVG70" s="22"/>
      <c r="DVH70" s="22"/>
      <c r="DVI70" s="22"/>
      <c r="DVJ70" s="22"/>
      <c r="DVK70" s="22"/>
      <c r="DVL70" s="22"/>
      <c r="DVM70" s="22"/>
      <c r="DVN70" s="22"/>
      <c r="DVO70" s="22"/>
      <c r="DVP70" s="22"/>
      <c r="DVQ70" s="22"/>
      <c r="DVR70" s="22"/>
      <c r="DVS70" s="22"/>
      <c r="DVT70" s="22"/>
      <c r="DVU70" s="22"/>
      <c r="DVV70" s="22"/>
      <c r="DVW70" s="22"/>
      <c r="DVX70" s="22"/>
      <c r="DVY70" s="22"/>
      <c r="DVZ70" s="22"/>
      <c r="DWA70" s="22"/>
      <c r="DWB70" s="22"/>
      <c r="DWC70" s="22"/>
      <c r="DWD70" s="22"/>
      <c r="DWE70" s="22"/>
      <c r="DWF70" s="22"/>
      <c r="DWG70" s="22"/>
      <c r="DWH70" s="22"/>
      <c r="DWI70" s="22"/>
      <c r="DWJ70" s="22"/>
      <c r="DWK70" s="22"/>
      <c r="DWL70" s="22"/>
      <c r="DWM70" s="22"/>
      <c r="DWN70" s="22"/>
      <c r="DWO70" s="22"/>
      <c r="DWP70" s="22"/>
      <c r="DWQ70" s="22"/>
      <c r="DWR70" s="22"/>
      <c r="DWS70" s="22"/>
      <c r="DWT70" s="22"/>
      <c r="DWU70" s="22"/>
      <c r="DWV70" s="22"/>
      <c r="DWW70" s="22"/>
      <c r="DWX70" s="22"/>
      <c r="DWY70" s="22"/>
      <c r="DWZ70" s="22"/>
      <c r="DXA70" s="22"/>
      <c r="DXB70" s="22"/>
      <c r="DXC70" s="22"/>
      <c r="DXD70" s="22"/>
      <c r="DXE70" s="22"/>
      <c r="DXF70" s="22"/>
      <c r="DXG70" s="22"/>
      <c r="DXH70" s="22"/>
      <c r="DXI70" s="22"/>
      <c r="DXJ70" s="22"/>
      <c r="DXK70" s="22"/>
      <c r="DXL70" s="22"/>
      <c r="DXM70" s="22"/>
      <c r="DXN70" s="22"/>
      <c r="DXO70" s="22"/>
      <c r="DXP70" s="22"/>
      <c r="DXQ70" s="22"/>
      <c r="DXR70" s="22"/>
      <c r="DXS70" s="22"/>
      <c r="DXT70" s="22"/>
      <c r="DXU70" s="22"/>
      <c r="DXV70" s="22"/>
      <c r="DXW70" s="22"/>
      <c r="DXX70" s="22"/>
      <c r="DXY70" s="22"/>
      <c r="DXZ70" s="22"/>
      <c r="DYA70" s="22"/>
      <c r="DYB70" s="22"/>
      <c r="DYC70" s="22"/>
      <c r="DYD70" s="22"/>
      <c r="DYE70" s="22"/>
      <c r="DYF70" s="22"/>
      <c r="DYG70" s="22"/>
      <c r="DYH70" s="22"/>
      <c r="DYI70" s="22"/>
      <c r="DYJ70" s="22"/>
      <c r="DYK70" s="22"/>
      <c r="DYL70" s="22"/>
      <c r="DYM70" s="22"/>
      <c r="DYN70" s="22"/>
      <c r="DYO70" s="22"/>
      <c r="DYP70" s="22"/>
      <c r="DYQ70" s="22"/>
      <c r="DYR70" s="22"/>
      <c r="DYS70" s="22"/>
      <c r="DYT70" s="22"/>
      <c r="DYU70" s="22"/>
      <c r="DYV70" s="22"/>
      <c r="DYW70" s="22"/>
      <c r="DYX70" s="22"/>
      <c r="DYY70" s="22"/>
      <c r="DYZ70" s="22"/>
      <c r="DZA70" s="22"/>
      <c r="DZB70" s="22"/>
      <c r="DZC70" s="22"/>
      <c r="DZD70" s="22"/>
      <c r="DZE70" s="22"/>
      <c r="DZF70" s="22"/>
      <c r="DZG70" s="22"/>
      <c r="DZH70" s="22"/>
      <c r="DZI70" s="22"/>
      <c r="DZJ70" s="22"/>
      <c r="DZK70" s="22"/>
      <c r="DZL70" s="22"/>
      <c r="DZM70" s="22"/>
      <c r="DZN70" s="22"/>
      <c r="DZO70" s="22"/>
      <c r="DZP70" s="22"/>
      <c r="DZQ70" s="22"/>
      <c r="DZR70" s="22"/>
      <c r="DZS70" s="22"/>
      <c r="DZT70" s="22"/>
      <c r="DZU70" s="22"/>
      <c r="DZV70" s="22"/>
      <c r="DZW70" s="22"/>
      <c r="DZX70" s="22"/>
      <c r="DZY70" s="22"/>
      <c r="DZZ70" s="22"/>
      <c r="EAA70" s="22"/>
      <c r="EAB70" s="22"/>
      <c r="EAC70" s="22"/>
      <c r="EAD70" s="22"/>
      <c r="EAE70" s="22"/>
      <c r="EAF70" s="22"/>
      <c r="EAG70" s="22"/>
      <c r="EAH70" s="22"/>
      <c r="EAI70" s="22"/>
      <c r="EAJ70" s="22"/>
      <c r="EAK70" s="22"/>
      <c r="EAL70" s="22"/>
      <c r="EAM70" s="22"/>
      <c r="EAN70" s="22"/>
      <c r="EAO70" s="22"/>
      <c r="EAP70" s="22"/>
      <c r="EAQ70" s="22"/>
      <c r="EAR70" s="22"/>
      <c r="EAS70" s="22"/>
      <c r="EAT70" s="22"/>
      <c r="EAU70" s="22"/>
      <c r="EAV70" s="22"/>
      <c r="EAW70" s="22"/>
      <c r="EAX70" s="22"/>
      <c r="EAY70" s="22"/>
      <c r="EAZ70" s="22"/>
      <c r="EBA70" s="22"/>
      <c r="EBB70" s="22"/>
      <c r="EBC70" s="22"/>
      <c r="EBD70" s="22"/>
      <c r="EBE70" s="22"/>
      <c r="EBF70" s="22"/>
      <c r="EBG70" s="22"/>
      <c r="EBH70" s="22"/>
      <c r="EBI70" s="22"/>
      <c r="EBJ70" s="22"/>
      <c r="EBK70" s="22"/>
      <c r="EBL70" s="22"/>
      <c r="EBM70" s="22"/>
      <c r="EBN70" s="22"/>
      <c r="EBO70" s="22"/>
      <c r="EBP70" s="22"/>
      <c r="EBQ70" s="22"/>
      <c r="EBR70" s="22"/>
      <c r="EBS70" s="22"/>
      <c r="EBT70" s="22"/>
      <c r="EBU70" s="22"/>
      <c r="EBV70" s="22"/>
      <c r="EBW70" s="22"/>
      <c r="EBX70" s="22"/>
      <c r="EBY70" s="22"/>
      <c r="EBZ70" s="22"/>
      <c r="ECA70" s="22"/>
      <c r="ECB70" s="22"/>
      <c r="ECC70" s="22"/>
      <c r="ECD70" s="22"/>
      <c r="ECE70" s="22"/>
      <c r="ECF70" s="22"/>
      <c r="ECG70" s="22"/>
      <c r="ECH70" s="22"/>
      <c r="ECI70" s="22"/>
      <c r="ECJ70" s="22"/>
      <c r="ECK70" s="22"/>
      <c r="ECL70" s="22"/>
      <c r="ECM70" s="22"/>
      <c r="ECN70" s="22"/>
      <c r="ECO70" s="22"/>
      <c r="ECP70" s="22"/>
      <c r="ECQ70" s="22"/>
      <c r="ECR70" s="22"/>
      <c r="ECS70" s="22"/>
      <c r="ECT70" s="22"/>
      <c r="ECU70" s="22"/>
      <c r="ECV70" s="22"/>
      <c r="ECW70" s="22"/>
      <c r="ECX70" s="22"/>
      <c r="ECY70" s="22"/>
      <c r="ECZ70" s="22"/>
      <c r="EDA70" s="22"/>
      <c r="EDB70" s="22"/>
      <c r="EDC70" s="22"/>
      <c r="EDD70" s="22"/>
      <c r="EDE70" s="22"/>
      <c r="EDF70" s="22"/>
      <c r="EDG70" s="22"/>
      <c r="EDH70" s="22"/>
      <c r="EDI70" s="22"/>
      <c r="EDJ70" s="22"/>
      <c r="EDK70" s="22"/>
      <c r="EDL70" s="22"/>
      <c r="EDM70" s="22"/>
      <c r="EDN70" s="22"/>
      <c r="EDO70" s="22"/>
      <c r="EDP70" s="22"/>
      <c r="EDQ70" s="22"/>
      <c r="EDR70" s="22"/>
      <c r="EDS70" s="22"/>
      <c r="EDT70" s="22"/>
      <c r="EDU70" s="22"/>
      <c r="EDV70" s="22"/>
      <c r="EDW70" s="22"/>
      <c r="EDX70" s="22"/>
      <c r="EDY70" s="22"/>
      <c r="EDZ70" s="22"/>
      <c r="EEA70" s="22"/>
      <c r="EEB70" s="22"/>
      <c r="EEC70" s="22"/>
      <c r="EED70" s="22"/>
      <c r="EEE70" s="22"/>
      <c r="EEF70" s="22"/>
      <c r="EEG70" s="22"/>
      <c r="EEH70" s="22"/>
      <c r="EEI70" s="22"/>
      <c r="EEJ70" s="22"/>
      <c r="EEK70" s="22"/>
      <c r="EEL70" s="22"/>
      <c r="EEM70" s="22"/>
      <c r="EEN70" s="22"/>
      <c r="EEO70" s="22"/>
      <c r="EEP70" s="22"/>
      <c r="EEQ70" s="22"/>
      <c r="EER70" s="22"/>
      <c r="EES70" s="22"/>
      <c r="EET70" s="22"/>
      <c r="EEU70" s="22"/>
      <c r="EEV70" s="22"/>
      <c r="EEW70" s="22"/>
      <c r="EEX70" s="22"/>
      <c r="EEY70" s="22"/>
      <c r="EEZ70" s="22"/>
      <c r="EFA70" s="22"/>
      <c r="EFB70" s="22"/>
      <c r="EFC70" s="22"/>
      <c r="EFD70" s="22"/>
      <c r="EFE70" s="22"/>
      <c r="EFF70" s="22"/>
      <c r="EFG70" s="22"/>
      <c r="EFH70" s="22"/>
      <c r="EFI70" s="22"/>
      <c r="EFJ70" s="22"/>
      <c r="EFK70" s="22"/>
      <c r="EFL70" s="22"/>
      <c r="EFM70" s="22"/>
      <c r="EFN70" s="22"/>
      <c r="EFO70" s="22"/>
      <c r="EFP70" s="22"/>
      <c r="EFQ70" s="22"/>
      <c r="EFR70" s="22"/>
      <c r="EFS70" s="22"/>
      <c r="EFT70" s="22"/>
      <c r="EFU70" s="22"/>
      <c r="EFV70" s="22"/>
      <c r="EFW70" s="22"/>
      <c r="EFX70" s="22"/>
      <c r="EFY70" s="22"/>
      <c r="EFZ70" s="22"/>
      <c r="EGA70" s="22"/>
      <c r="EGB70" s="22"/>
      <c r="EGC70" s="22"/>
      <c r="EGD70" s="22"/>
      <c r="EGE70" s="22"/>
      <c r="EGF70" s="22"/>
      <c r="EGG70" s="22"/>
      <c r="EGH70" s="22"/>
      <c r="EGI70" s="22"/>
      <c r="EGJ70" s="22"/>
      <c r="EGK70" s="22"/>
      <c r="EGL70" s="22"/>
      <c r="EGM70" s="22"/>
      <c r="EGN70" s="22"/>
      <c r="EGO70" s="22"/>
      <c r="EGP70" s="22"/>
      <c r="EGQ70" s="22"/>
      <c r="EGR70" s="22"/>
      <c r="EGS70" s="22"/>
      <c r="EGT70" s="22"/>
      <c r="EGU70" s="22"/>
      <c r="EGV70" s="22"/>
      <c r="EGW70" s="22"/>
      <c r="EGX70" s="22"/>
      <c r="EGY70" s="22"/>
      <c r="EGZ70" s="22"/>
      <c r="EHA70" s="22"/>
      <c r="EHB70" s="22"/>
      <c r="EHC70" s="22"/>
      <c r="EHD70" s="22"/>
      <c r="EHE70" s="22"/>
      <c r="EHF70" s="22"/>
      <c r="EHG70" s="22"/>
      <c r="EHH70" s="22"/>
      <c r="EHI70" s="22"/>
      <c r="EHJ70" s="22"/>
      <c r="EHK70" s="22"/>
      <c r="EHL70" s="22"/>
      <c r="EHM70" s="22"/>
      <c r="EHN70" s="22"/>
      <c r="EHO70" s="22"/>
      <c r="EHP70" s="22"/>
      <c r="EHQ70" s="22"/>
      <c r="EHR70" s="22"/>
      <c r="EHS70" s="22"/>
      <c r="EHT70" s="22"/>
      <c r="EHU70" s="22"/>
      <c r="EHV70" s="22"/>
      <c r="EHW70" s="22"/>
      <c r="EHX70" s="22"/>
      <c r="EHY70" s="22"/>
      <c r="EHZ70" s="22"/>
      <c r="EIA70" s="22"/>
      <c r="EIB70" s="22"/>
      <c r="EIC70" s="22"/>
      <c r="EID70" s="22"/>
      <c r="EIE70" s="22"/>
      <c r="EIF70" s="22"/>
      <c r="EIG70" s="22"/>
      <c r="EIH70" s="22"/>
      <c r="EII70" s="22"/>
      <c r="EIJ70" s="22"/>
      <c r="EIK70" s="22"/>
      <c r="EIL70" s="22"/>
      <c r="EIM70" s="22"/>
      <c r="EIN70" s="22"/>
      <c r="EIO70" s="22"/>
      <c r="EIP70" s="22"/>
      <c r="EIQ70" s="22"/>
      <c r="EIR70" s="22"/>
      <c r="EIS70" s="22"/>
      <c r="EIT70" s="22"/>
      <c r="EIU70" s="22"/>
      <c r="EIV70" s="22"/>
      <c r="EIW70" s="22"/>
      <c r="EIX70" s="22"/>
      <c r="EIY70" s="22"/>
      <c r="EIZ70" s="22"/>
      <c r="EJA70" s="22"/>
      <c r="EJB70" s="22"/>
      <c r="EJC70" s="22"/>
      <c r="EJD70" s="22"/>
      <c r="EJE70" s="22"/>
      <c r="EJF70" s="22"/>
      <c r="EJG70" s="22"/>
      <c r="EJH70" s="22"/>
      <c r="EJI70" s="22"/>
      <c r="EJJ70" s="22"/>
      <c r="EJK70" s="22"/>
      <c r="EJL70" s="22"/>
      <c r="EJM70" s="22"/>
      <c r="EJN70" s="22"/>
      <c r="EJO70" s="22"/>
      <c r="EJP70" s="22"/>
      <c r="EJQ70" s="22"/>
      <c r="EJR70" s="22"/>
      <c r="EJS70" s="22"/>
      <c r="EJT70" s="22"/>
      <c r="EJU70" s="22"/>
      <c r="EJV70" s="22"/>
      <c r="EJW70" s="22"/>
      <c r="EJX70" s="22"/>
      <c r="EJY70" s="22"/>
      <c r="EJZ70" s="22"/>
      <c r="EKA70" s="22"/>
      <c r="EKB70" s="22"/>
      <c r="EKC70" s="22"/>
      <c r="EKD70" s="22"/>
      <c r="EKE70" s="22"/>
      <c r="EKF70" s="22"/>
      <c r="EKG70" s="22"/>
      <c r="EKH70" s="22"/>
      <c r="EKI70" s="22"/>
      <c r="EKJ70" s="22"/>
      <c r="EKK70" s="22"/>
      <c r="EKL70" s="22"/>
      <c r="EKM70" s="22"/>
      <c r="EKN70" s="22"/>
      <c r="EKO70" s="22"/>
      <c r="EKP70" s="22"/>
      <c r="EKQ70" s="22"/>
      <c r="EKR70" s="22"/>
      <c r="EKS70" s="22"/>
      <c r="EKT70" s="22"/>
      <c r="EKU70" s="22"/>
      <c r="EKV70" s="22"/>
      <c r="EKW70" s="22"/>
      <c r="EKX70" s="22"/>
      <c r="EKY70" s="22"/>
      <c r="EKZ70" s="22"/>
      <c r="ELA70" s="22"/>
      <c r="ELB70" s="22"/>
      <c r="ELC70" s="22"/>
      <c r="ELD70" s="22"/>
      <c r="ELE70" s="22"/>
      <c r="ELF70" s="22"/>
      <c r="ELG70" s="22"/>
      <c r="ELH70" s="22"/>
      <c r="ELI70" s="22"/>
      <c r="ELJ70" s="22"/>
      <c r="ELK70" s="22"/>
      <c r="ELL70" s="22"/>
      <c r="ELM70" s="22"/>
      <c r="ELN70" s="22"/>
      <c r="ELO70" s="22"/>
      <c r="ELP70" s="22"/>
      <c r="ELQ70" s="22"/>
      <c r="ELR70" s="22"/>
      <c r="ELS70" s="22"/>
      <c r="ELT70" s="22"/>
      <c r="ELU70" s="22"/>
      <c r="ELV70" s="22"/>
      <c r="ELW70" s="22"/>
      <c r="ELX70" s="22"/>
      <c r="ELY70" s="22"/>
      <c r="ELZ70" s="22"/>
      <c r="EMA70" s="22"/>
      <c r="EMB70" s="22"/>
      <c r="EMC70" s="22"/>
      <c r="EMD70" s="22"/>
      <c r="EME70" s="22"/>
      <c r="EMF70" s="22"/>
      <c r="EMG70" s="22"/>
      <c r="EMH70" s="22"/>
      <c r="EMI70" s="22"/>
      <c r="EMJ70" s="22"/>
      <c r="EMK70" s="22"/>
      <c r="EML70" s="22"/>
      <c r="EMM70" s="22"/>
      <c r="EMN70" s="22"/>
      <c r="EMO70" s="22"/>
      <c r="EMP70" s="22"/>
      <c r="EMQ70" s="22"/>
      <c r="EMR70" s="22"/>
      <c r="EMS70" s="22"/>
      <c r="EMT70" s="22"/>
      <c r="EMU70" s="22"/>
      <c r="EMV70" s="22"/>
      <c r="EMW70" s="22"/>
      <c r="EMX70" s="22"/>
      <c r="EMY70" s="22"/>
      <c r="EMZ70" s="22"/>
      <c r="ENA70" s="22"/>
      <c r="ENB70" s="22"/>
      <c r="ENC70" s="22"/>
      <c r="END70" s="22"/>
      <c r="ENE70" s="22"/>
      <c r="ENF70" s="22"/>
      <c r="ENG70" s="22"/>
      <c r="ENH70" s="22"/>
      <c r="ENI70" s="22"/>
      <c r="ENJ70" s="22"/>
      <c r="ENK70" s="22"/>
      <c r="ENL70" s="22"/>
      <c r="ENM70" s="22"/>
      <c r="ENN70" s="22"/>
      <c r="ENO70" s="22"/>
      <c r="ENP70" s="22"/>
      <c r="ENQ70" s="22"/>
      <c r="ENR70" s="22"/>
      <c r="ENS70" s="22"/>
      <c r="ENT70" s="22"/>
      <c r="ENU70" s="22"/>
      <c r="ENV70" s="22"/>
      <c r="ENW70" s="22"/>
      <c r="ENX70" s="22"/>
      <c r="ENY70" s="22"/>
      <c r="ENZ70" s="22"/>
      <c r="EOA70" s="22"/>
      <c r="EOB70" s="22"/>
      <c r="EOC70" s="22"/>
      <c r="EOD70" s="22"/>
      <c r="EOE70" s="22"/>
      <c r="EOF70" s="22"/>
      <c r="EOG70" s="22"/>
      <c r="EOH70" s="22"/>
      <c r="EOI70" s="22"/>
      <c r="EOJ70" s="22"/>
      <c r="EOK70" s="22"/>
      <c r="EOL70" s="22"/>
      <c r="EOM70" s="22"/>
      <c r="EON70" s="22"/>
      <c r="EOO70" s="22"/>
      <c r="EOP70" s="22"/>
      <c r="EOQ70" s="22"/>
      <c r="EOR70" s="22"/>
      <c r="EOS70" s="22"/>
      <c r="EOT70" s="22"/>
      <c r="EOU70" s="22"/>
      <c r="EOV70" s="22"/>
      <c r="EOW70" s="22"/>
      <c r="EOX70" s="22"/>
      <c r="EOY70" s="22"/>
      <c r="EOZ70" s="22"/>
      <c r="EPA70" s="22"/>
      <c r="EPB70" s="22"/>
      <c r="EPC70" s="22"/>
      <c r="EPD70" s="22"/>
      <c r="EPE70" s="22"/>
      <c r="EPF70" s="22"/>
      <c r="EPG70" s="22"/>
      <c r="EPH70" s="22"/>
      <c r="EPI70" s="22"/>
      <c r="EPJ70" s="22"/>
      <c r="EPK70" s="22"/>
      <c r="EPL70" s="22"/>
      <c r="EPM70" s="22"/>
      <c r="EPN70" s="22"/>
      <c r="EPO70" s="22"/>
      <c r="EPP70" s="22"/>
      <c r="EPQ70" s="22"/>
      <c r="EPR70" s="22"/>
      <c r="EPS70" s="22"/>
      <c r="EPT70" s="22"/>
      <c r="EPU70" s="22"/>
      <c r="EPV70" s="22"/>
      <c r="EPW70" s="22"/>
      <c r="EPX70" s="22"/>
      <c r="EPY70" s="22"/>
      <c r="EPZ70" s="22"/>
      <c r="EQA70" s="22"/>
      <c r="EQB70" s="22"/>
      <c r="EQC70" s="22"/>
      <c r="EQD70" s="22"/>
      <c r="EQE70" s="22"/>
      <c r="EQF70" s="22"/>
      <c r="EQG70" s="22"/>
      <c r="EQH70" s="22"/>
      <c r="EQI70" s="22"/>
      <c r="EQJ70" s="22"/>
      <c r="EQK70" s="22"/>
      <c r="EQL70" s="22"/>
      <c r="EQM70" s="22"/>
      <c r="EQN70" s="22"/>
      <c r="EQO70" s="22"/>
      <c r="EQP70" s="22"/>
      <c r="EQQ70" s="22"/>
      <c r="EQR70" s="22"/>
      <c r="EQS70" s="22"/>
      <c r="EQT70" s="22"/>
      <c r="EQU70" s="22"/>
      <c r="EQV70" s="22"/>
      <c r="EQW70" s="22"/>
      <c r="EQX70" s="22"/>
      <c r="EQY70" s="22"/>
      <c r="EQZ70" s="22"/>
      <c r="ERA70" s="22"/>
      <c r="ERB70" s="22"/>
      <c r="ERC70" s="22"/>
      <c r="ERD70" s="22"/>
      <c r="ERE70" s="22"/>
      <c r="ERF70" s="22"/>
      <c r="ERG70" s="22"/>
      <c r="ERH70" s="22"/>
      <c r="ERI70" s="22"/>
      <c r="ERJ70" s="22"/>
      <c r="ERK70" s="22"/>
      <c r="ERL70" s="22"/>
      <c r="ERM70" s="22"/>
      <c r="ERN70" s="22"/>
      <c r="ERO70" s="22"/>
      <c r="ERP70" s="22"/>
      <c r="ERQ70" s="22"/>
      <c r="ERR70" s="22"/>
      <c r="ERS70" s="22"/>
      <c r="ERT70" s="22"/>
      <c r="ERU70" s="22"/>
      <c r="ERV70" s="22"/>
      <c r="ERW70" s="22"/>
      <c r="ERX70" s="22"/>
      <c r="ERY70" s="22"/>
      <c r="ERZ70" s="22"/>
      <c r="ESA70" s="22"/>
      <c r="ESB70" s="22"/>
      <c r="ESC70" s="22"/>
      <c r="ESD70" s="22"/>
      <c r="ESE70" s="22"/>
      <c r="ESF70" s="22"/>
      <c r="ESG70" s="22"/>
      <c r="ESH70" s="22"/>
      <c r="ESI70" s="22"/>
      <c r="ESJ70" s="22"/>
      <c r="ESK70" s="22"/>
      <c r="ESL70" s="22"/>
      <c r="ESM70" s="22"/>
      <c r="ESN70" s="22"/>
      <c r="ESO70" s="22"/>
      <c r="ESP70" s="22"/>
      <c r="ESQ70" s="22"/>
      <c r="ESR70" s="22"/>
      <c r="ESS70" s="22"/>
      <c r="EST70" s="22"/>
      <c r="ESU70" s="22"/>
      <c r="ESV70" s="22"/>
      <c r="ESW70" s="22"/>
      <c r="ESX70" s="22"/>
      <c r="ESY70" s="22"/>
      <c r="ESZ70" s="22"/>
      <c r="ETA70" s="22"/>
      <c r="ETB70" s="22"/>
      <c r="ETC70" s="22"/>
      <c r="ETD70" s="22"/>
      <c r="ETE70" s="22"/>
      <c r="ETF70" s="22"/>
      <c r="ETG70" s="22"/>
      <c r="ETH70" s="22"/>
      <c r="ETI70" s="22"/>
      <c r="ETJ70" s="22"/>
      <c r="ETK70" s="22"/>
      <c r="ETL70" s="22"/>
      <c r="ETM70" s="22"/>
      <c r="ETN70" s="22"/>
      <c r="ETO70" s="22"/>
      <c r="ETP70" s="22"/>
      <c r="ETQ70" s="22"/>
      <c r="ETR70" s="22"/>
      <c r="ETS70" s="22"/>
      <c r="ETT70" s="22"/>
      <c r="ETU70" s="22"/>
      <c r="ETV70" s="22"/>
      <c r="ETW70" s="22"/>
      <c r="ETX70" s="22"/>
      <c r="ETY70" s="22"/>
      <c r="ETZ70" s="22"/>
      <c r="EUA70" s="22"/>
      <c r="EUB70" s="22"/>
      <c r="EUC70" s="22"/>
      <c r="EUD70" s="22"/>
      <c r="EUE70" s="22"/>
      <c r="EUF70" s="22"/>
      <c r="EUG70" s="22"/>
      <c r="EUH70" s="22"/>
      <c r="EUI70" s="22"/>
      <c r="EUJ70" s="22"/>
      <c r="EUK70" s="22"/>
      <c r="EUL70" s="22"/>
      <c r="EUM70" s="22"/>
      <c r="EUN70" s="22"/>
      <c r="EUO70" s="22"/>
      <c r="EUP70" s="22"/>
      <c r="EUQ70" s="22"/>
      <c r="EUR70" s="22"/>
      <c r="EUS70" s="22"/>
      <c r="EUT70" s="22"/>
      <c r="EUU70" s="22"/>
      <c r="EUV70" s="22"/>
      <c r="EUW70" s="22"/>
      <c r="EUX70" s="22"/>
      <c r="EUY70" s="22"/>
      <c r="EUZ70" s="22"/>
      <c r="EVA70" s="22"/>
      <c r="EVB70" s="22"/>
      <c r="EVC70" s="22"/>
      <c r="EVD70" s="22"/>
      <c r="EVE70" s="22"/>
      <c r="EVF70" s="22"/>
      <c r="EVG70" s="22"/>
      <c r="EVH70" s="22"/>
      <c r="EVI70" s="22"/>
      <c r="EVJ70" s="22"/>
      <c r="EVK70" s="22"/>
      <c r="EVL70" s="22"/>
      <c r="EVM70" s="22"/>
      <c r="EVN70" s="22"/>
      <c r="EVO70" s="22"/>
      <c r="EVP70" s="22"/>
      <c r="EVQ70" s="22"/>
      <c r="EVR70" s="22"/>
      <c r="EVS70" s="22"/>
      <c r="EVT70" s="22"/>
      <c r="EVU70" s="22"/>
      <c r="EVV70" s="22"/>
      <c r="EVW70" s="22"/>
      <c r="EVX70" s="22"/>
      <c r="EVY70" s="22"/>
      <c r="EVZ70" s="22"/>
      <c r="EWA70" s="22"/>
      <c r="EWB70" s="22"/>
      <c r="EWC70" s="22"/>
      <c r="EWD70" s="22"/>
      <c r="EWE70" s="22"/>
      <c r="EWF70" s="22"/>
      <c r="EWG70" s="22"/>
      <c r="EWH70" s="22"/>
      <c r="EWI70" s="22"/>
      <c r="EWJ70" s="22"/>
      <c r="EWK70" s="22"/>
      <c r="EWL70" s="22"/>
      <c r="EWM70" s="22"/>
      <c r="EWN70" s="22"/>
      <c r="EWO70" s="22"/>
      <c r="EWP70" s="22"/>
      <c r="EWQ70" s="22"/>
      <c r="EWR70" s="22"/>
      <c r="EWS70" s="22"/>
      <c r="EWT70" s="22"/>
      <c r="EWU70" s="22"/>
      <c r="EWV70" s="22"/>
      <c r="EWW70" s="22"/>
      <c r="EWX70" s="22"/>
      <c r="EWY70" s="22"/>
      <c r="EWZ70" s="22"/>
      <c r="EXA70" s="22"/>
      <c r="EXB70" s="22"/>
      <c r="EXC70" s="22"/>
      <c r="EXD70" s="22"/>
      <c r="EXE70" s="22"/>
      <c r="EXF70" s="22"/>
      <c r="EXG70" s="22"/>
      <c r="EXH70" s="22"/>
      <c r="EXI70" s="22"/>
      <c r="EXJ70" s="22"/>
      <c r="EXK70" s="22"/>
      <c r="EXL70" s="22"/>
      <c r="EXM70" s="22"/>
      <c r="EXN70" s="22"/>
      <c r="EXO70" s="22"/>
      <c r="EXP70" s="22"/>
      <c r="EXQ70" s="22"/>
      <c r="EXR70" s="22"/>
      <c r="EXS70" s="22"/>
      <c r="EXT70" s="22"/>
      <c r="EXU70" s="22"/>
      <c r="EXV70" s="22"/>
      <c r="EXW70" s="22"/>
      <c r="EXX70" s="22"/>
      <c r="EXY70" s="22"/>
      <c r="EXZ70" s="22"/>
      <c r="EYA70" s="22"/>
      <c r="EYB70" s="22"/>
      <c r="EYC70" s="22"/>
      <c r="EYD70" s="22"/>
      <c r="EYE70" s="22"/>
      <c r="EYF70" s="22"/>
      <c r="EYG70" s="22"/>
      <c r="EYH70" s="22"/>
      <c r="EYI70" s="22"/>
      <c r="EYJ70" s="22"/>
      <c r="EYK70" s="22"/>
      <c r="EYL70" s="22"/>
      <c r="EYM70" s="22"/>
      <c r="EYN70" s="22"/>
      <c r="EYO70" s="22"/>
      <c r="EYP70" s="22"/>
      <c r="EYQ70" s="22"/>
      <c r="EYR70" s="22"/>
      <c r="EYS70" s="22"/>
      <c r="EYT70" s="22"/>
      <c r="EYU70" s="22"/>
      <c r="EYV70" s="22"/>
      <c r="EYW70" s="22"/>
      <c r="EYX70" s="22"/>
      <c r="EYY70" s="22"/>
      <c r="EYZ70" s="22"/>
      <c r="EZA70" s="22"/>
      <c r="EZB70" s="22"/>
      <c r="EZC70" s="22"/>
      <c r="EZD70" s="22"/>
      <c r="EZE70" s="22"/>
      <c r="EZF70" s="22"/>
      <c r="EZG70" s="22"/>
      <c r="EZH70" s="22"/>
      <c r="EZI70" s="22"/>
      <c r="EZJ70" s="22"/>
      <c r="EZK70" s="22"/>
      <c r="EZL70" s="22"/>
      <c r="EZM70" s="22"/>
      <c r="EZN70" s="22"/>
      <c r="EZO70" s="22"/>
      <c r="EZP70" s="22"/>
      <c r="EZQ70" s="22"/>
      <c r="EZR70" s="22"/>
      <c r="EZS70" s="22"/>
      <c r="EZT70" s="22"/>
      <c r="EZU70" s="22"/>
      <c r="EZV70" s="22"/>
      <c r="EZW70" s="22"/>
      <c r="EZX70" s="22"/>
      <c r="EZY70" s="22"/>
      <c r="EZZ70" s="22"/>
      <c r="FAA70" s="22"/>
      <c r="FAB70" s="22"/>
      <c r="FAC70" s="22"/>
      <c r="FAD70" s="22"/>
      <c r="FAE70" s="22"/>
      <c r="FAF70" s="22"/>
      <c r="FAG70" s="22"/>
      <c r="FAH70" s="22"/>
      <c r="FAI70" s="22"/>
      <c r="FAJ70" s="22"/>
      <c r="FAK70" s="22"/>
      <c r="FAL70" s="22"/>
      <c r="FAM70" s="22"/>
      <c r="FAN70" s="22"/>
      <c r="FAO70" s="22"/>
      <c r="FAP70" s="22"/>
      <c r="FAQ70" s="22"/>
      <c r="FAR70" s="22"/>
      <c r="FAS70" s="22"/>
      <c r="FAT70" s="22"/>
      <c r="FAU70" s="22"/>
      <c r="FAV70" s="22"/>
      <c r="FAW70" s="22"/>
      <c r="FAX70" s="22"/>
      <c r="FAY70" s="22"/>
      <c r="FAZ70" s="22"/>
      <c r="FBA70" s="22"/>
      <c r="FBB70" s="22"/>
      <c r="FBC70" s="22"/>
      <c r="FBD70" s="22"/>
      <c r="FBE70" s="22"/>
      <c r="FBF70" s="22"/>
      <c r="FBG70" s="22"/>
      <c r="FBH70" s="22"/>
      <c r="FBI70" s="22"/>
      <c r="FBJ70" s="22"/>
      <c r="FBK70" s="22"/>
      <c r="FBL70" s="22"/>
      <c r="FBM70" s="22"/>
      <c r="FBN70" s="22"/>
      <c r="FBO70" s="22"/>
      <c r="FBP70" s="22"/>
      <c r="FBQ70" s="22"/>
      <c r="FBR70" s="22"/>
      <c r="FBS70" s="22"/>
      <c r="FBT70" s="22"/>
      <c r="FBU70" s="22"/>
      <c r="FBV70" s="22"/>
      <c r="FBW70" s="22"/>
      <c r="FBX70" s="22"/>
      <c r="FBY70" s="22"/>
      <c r="FBZ70" s="22"/>
      <c r="FCA70" s="22"/>
      <c r="FCB70" s="22"/>
      <c r="FCC70" s="22"/>
      <c r="FCD70" s="22"/>
      <c r="FCE70" s="22"/>
      <c r="FCF70" s="22"/>
      <c r="FCG70" s="22"/>
      <c r="FCH70" s="22"/>
      <c r="FCI70" s="22"/>
      <c r="FCJ70" s="22"/>
      <c r="FCK70" s="22"/>
      <c r="FCL70" s="22"/>
      <c r="FCM70" s="22"/>
      <c r="FCN70" s="22"/>
      <c r="FCO70" s="22"/>
      <c r="FCP70" s="22"/>
      <c r="FCQ70" s="22"/>
      <c r="FCR70" s="22"/>
      <c r="FCS70" s="22"/>
      <c r="FCT70" s="22"/>
      <c r="FCU70" s="22"/>
      <c r="FCV70" s="22"/>
      <c r="FCW70" s="22"/>
      <c r="FCX70" s="22"/>
      <c r="FCY70" s="22"/>
      <c r="FCZ70" s="22"/>
      <c r="FDA70" s="22"/>
      <c r="FDB70" s="22"/>
      <c r="FDC70" s="22"/>
      <c r="FDD70" s="22"/>
      <c r="FDE70" s="22"/>
      <c r="FDF70" s="22"/>
      <c r="FDG70" s="22"/>
      <c r="FDH70" s="22"/>
      <c r="FDI70" s="22"/>
      <c r="FDJ70" s="22"/>
      <c r="FDK70" s="22"/>
      <c r="FDL70" s="22"/>
      <c r="FDM70" s="22"/>
      <c r="FDN70" s="22"/>
      <c r="FDO70" s="22"/>
      <c r="FDP70" s="22"/>
      <c r="FDQ70" s="22"/>
      <c r="FDR70" s="22"/>
      <c r="FDS70" s="22"/>
      <c r="FDT70" s="22"/>
      <c r="FDU70" s="22"/>
      <c r="FDV70" s="22"/>
      <c r="FDW70" s="22"/>
      <c r="FDX70" s="22"/>
      <c r="FDY70" s="22"/>
      <c r="FDZ70" s="22"/>
      <c r="FEA70" s="22"/>
      <c r="FEB70" s="22"/>
      <c r="FEC70" s="22"/>
      <c r="FED70" s="22"/>
      <c r="FEE70" s="22"/>
      <c r="FEF70" s="22"/>
      <c r="FEG70" s="22"/>
      <c r="FEH70" s="22"/>
      <c r="FEI70" s="22"/>
      <c r="FEJ70" s="22"/>
      <c r="FEK70" s="22"/>
      <c r="FEL70" s="22"/>
      <c r="FEM70" s="22"/>
      <c r="FEN70" s="22"/>
      <c r="FEO70" s="22"/>
      <c r="FEP70" s="22"/>
      <c r="FEQ70" s="22"/>
      <c r="FER70" s="22"/>
      <c r="FES70" s="22"/>
      <c r="FET70" s="22"/>
      <c r="FEU70" s="22"/>
      <c r="FEV70" s="22"/>
      <c r="FEW70" s="22"/>
      <c r="FEX70" s="22"/>
      <c r="FEY70" s="22"/>
      <c r="FEZ70" s="22"/>
      <c r="FFA70" s="22"/>
      <c r="FFB70" s="22"/>
      <c r="FFC70" s="22"/>
      <c r="FFD70" s="22"/>
      <c r="FFE70" s="22"/>
      <c r="FFF70" s="22"/>
      <c r="FFG70" s="22"/>
      <c r="FFH70" s="22"/>
      <c r="FFI70" s="22"/>
      <c r="FFJ70" s="22"/>
      <c r="FFK70" s="22"/>
      <c r="FFL70" s="22"/>
      <c r="FFM70" s="22"/>
      <c r="FFN70" s="22"/>
      <c r="FFO70" s="22"/>
      <c r="FFP70" s="22"/>
      <c r="FFQ70" s="22"/>
      <c r="FFR70" s="22"/>
      <c r="FFS70" s="22"/>
      <c r="FFT70" s="22"/>
      <c r="FFU70" s="22"/>
      <c r="FFV70" s="22"/>
      <c r="FFW70" s="22"/>
      <c r="FFX70" s="22"/>
      <c r="FFY70" s="22"/>
      <c r="FFZ70" s="22"/>
      <c r="FGA70" s="22"/>
      <c r="FGB70" s="22"/>
      <c r="FGC70" s="22"/>
      <c r="FGD70" s="22"/>
      <c r="FGE70" s="22"/>
      <c r="FGF70" s="22"/>
      <c r="FGG70" s="22"/>
      <c r="FGH70" s="22"/>
      <c r="FGI70" s="22"/>
      <c r="FGJ70" s="22"/>
      <c r="FGK70" s="22"/>
      <c r="FGL70" s="22"/>
      <c r="FGM70" s="22"/>
      <c r="FGN70" s="22"/>
      <c r="FGO70" s="22"/>
      <c r="FGP70" s="22"/>
      <c r="FGQ70" s="22"/>
      <c r="FGR70" s="22"/>
      <c r="FGS70" s="22"/>
      <c r="FGT70" s="22"/>
      <c r="FGU70" s="22"/>
      <c r="FGV70" s="22"/>
      <c r="FGW70" s="22"/>
      <c r="FGX70" s="22"/>
      <c r="FGY70" s="22"/>
      <c r="FGZ70" s="22"/>
      <c r="FHA70" s="22"/>
      <c r="FHB70" s="22"/>
      <c r="FHC70" s="22"/>
      <c r="FHD70" s="22"/>
      <c r="FHE70" s="22"/>
      <c r="FHF70" s="22"/>
      <c r="FHG70" s="22"/>
      <c r="FHH70" s="22"/>
      <c r="FHI70" s="22"/>
      <c r="FHJ70" s="22"/>
      <c r="FHK70" s="22"/>
      <c r="FHL70" s="22"/>
      <c r="FHM70" s="22"/>
      <c r="FHN70" s="22"/>
      <c r="FHO70" s="22"/>
      <c r="FHP70" s="22"/>
      <c r="FHQ70" s="22"/>
      <c r="FHR70" s="22"/>
      <c r="FHS70" s="22"/>
      <c r="FHT70" s="22"/>
      <c r="FHU70" s="22"/>
      <c r="FHV70" s="22"/>
      <c r="FHW70" s="22"/>
      <c r="FHX70" s="22"/>
      <c r="FHY70" s="22"/>
      <c r="FHZ70" s="22"/>
      <c r="FIA70" s="22"/>
      <c r="FIB70" s="22"/>
      <c r="FIC70" s="22"/>
      <c r="FID70" s="22"/>
      <c r="FIE70" s="22"/>
      <c r="FIF70" s="22"/>
      <c r="FIG70" s="22"/>
      <c r="FIH70" s="22"/>
      <c r="FII70" s="22"/>
      <c r="FIJ70" s="22"/>
      <c r="FIK70" s="22"/>
      <c r="FIL70" s="22"/>
      <c r="FIM70" s="22"/>
      <c r="FIN70" s="22"/>
      <c r="FIO70" s="22"/>
      <c r="FIP70" s="22"/>
      <c r="FIQ70" s="22"/>
      <c r="FIR70" s="22"/>
      <c r="FIS70" s="22"/>
      <c r="FIT70" s="22"/>
      <c r="FIU70" s="22"/>
      <c r="FIV70" s="22"/>
      <c r="FIW70" s="22"/>
      <c r="FIX70" s="22"/>
      <c r="FIY70" s="22"/>
      <c r="FIZ70" s="22"/>
      <c r="FJA70" s="22"/>
      <c r="FJB70" s="22"/>
      <c r="FJC70" s="22"/>
      <c r="FJD70" s="22"/>
      <c r="FJE70" s="22"/>
      <c r="FJF70" s="22"/>
      <c r="FJG70" s="22"/>
      <c r="FJH70" s="22"/>
      <c r="FJI70" s="22"/>
      <c r="FJJ70" s="22"/>
      <c r="FJK70" s="22"/>
      <c r="FJL70" s="22"/>
      <c r="FJM70" s="22"/>
      <c r="FJN70" s="22"/>
      <c r="FJO70" s="22"/>
      <c r="FJP70" s="22"/>
      <c r="FJQ70" s="22"/>
      <c r="FJR70" s="22"/>
      <c r="FJS70" s="22"/>
      <c r="FJT70" s="22"/>
      <c r="FJU70" s="22"/>
      <c r="FJV70" s="22"/>
      <c r="FJW70" s="22"/>
      <c r="FJX70" s="22"/>
      <c r="FJY70" s="22"/>
      <c r="FJZ70" s="22"/>
      <c r="FKA70" s="22"/>
      <c r="FKB70" s="22"/>
      <c r="FKC70" s="22"/>
      <c r="FKD70" s="22"/>
      <c r="FKE70" s="22"/>
      <c r="FKF70" s="22"/>
      <c r="FKG70" s="22"/>
      <c r="FKH70" s="22"/>
      <c r="FKI70" s="22"/>
      <c r="FKJ70" s="22"/>
      <c r="FKK70" s="22"/>
      <c r="FKL70" s="22"/>
      <c r="FKM70" s="22"/>
      <c r="FKN70" s="22"/>
      <c r="FKO70" s="22"/>
      <c r="FKP70" s="22"/>
      <c r="FKQ70" s="22"/>
      <c r="FKR70" s="22"/>
      <c r="FKS70" s="22"/>
      <c r="FKT70" s="22"/>
      <c r="FKU70" s="22"/>
      <c r="FKV70" s="22"/>
      <c r="FKW70" s="22"/>
      <c r="FKX70" s="22"/>
      <c r="FKY70" s="22"/>
      <c r="FKZ70" s="22"/>
      <c r="FLA70" s="22"/>
      <c r="FLB70" s="22"/>
      <c r="FLC70" s="22"/>
      <c r="FLD70" s="22"/>
      <c r="FLE70" s="22"/>
      <c r="FLF70" s="22"/>
      <c r="FLG70" s="22"/>
      <c r="FLH70" s="22"/>
      <c r="FLI70" s="22"/>
      <c r="FLJ70" s="22"/>
      <c r="FLK70" s="22"/>
      <c r="FLL70" s="22"/>
      <c r="FLM70" s="22"/>
      <c r="FLN70" s="22"/>
      <c r="FLO70" s="22"/>
      <c r="FLP70" s="22"/>
      <c r="FLQ70" s="22"/>
      <c r="FLR70" s="22"/>
      <c r="FLS70" s="22"/>
      <c r="FLT70" s="22"/>
      <c r="FLU70" s="22"/>
      <c r="FLV70" s="22"/>
      <c r="FLW70" s="22"/>
      <c r="FLX70" s="22"/>
      <c r="FLY70" s="22"/>
      <c r="FLZ70" s="22"/>
      <c r="FMA70" s="22"/>
      <c r="FMB70" s="22"/>
      <c r="FMC70" s="22"/>
      <c r="FMD70" s="22"/>
      <c r="FME70" s="22"/>
      <c r="FMF70" s="22"/>
      <c r="FMG70" s="22"/>
      <c r="FMH70" s="22"/>
      <c r="FMI70" s="22"/>
      <c r="FMJ70" s="22"/>
      <c r="FMK70" s="22"/>
      <c r="FML70" s="22"/>
      <c r="FMM70" s="22"/>
      <c r="FMN70" s="22"/>
      <c r="FMO70" s="22"/>
      <c r="FMP70" s="22"/>
      <c r="FMQ70" s="22"/>
      <c r="FMR70" s="22"/>
      <c r="FMS70" s="22"/>
      <c r="FMT70" s="22"/>
      <c r="FMU70" s="22"/>
      <c r="FMV70" s="22"/>
      <c r="FMW70" s="22"/>
      <c r="FMX70" s="22"/>
      <c r="FMY70" s="22"/>
      <c r="FMZ70" s="22"/>
      <c r="FNA70" s="22"/>
      <c r="FNB70" s="22"/>
      <c r="FNC70" s="22"/>
      <c r="FND70" s="22"/>
      <c r="FNE70" s="22"/>
      <c r="FNF70" s="22"/>
      <c r="FNG70" s="22"/>
      <c r="FNH70" s="22"/>
      <c r="FNI70" s="22"/>
      <c r="FNJ70" s="22"/>
      <c r="FNK70" s="22"/>
      <c r="FNL70" s="22"/>
      <c r="FNM70" s="22"/>
      <c r="FNN70" s="22"/>
      <c r="FNO70" s="22"/>
      <c r="FNP70" s="22"/>
      <c r="FNQ70" s="22"/>
      <c r="FNR70" s="22"/>
      <c r="FNS70" s="22"/>
      <c r="FNT70" s="22"/>
      <c r="FNU70" s="22"/>
      <c r="FNV70" s="22"/>
      <c r="FNW70" s="22"/>
      <c r="FNX70" s="22"/>
      <c r="FNY70" s="22"/>
      <c r="FNZ70" s="22"/>
      <c r="FOA70" s="22"/>
      <c r="FOB70" s="22"/>
      <c r="FOC70" s="22"/>
      <c r="FOD70" s="22"/>
      <c r="FOE70" s="22"/>
      <c r="FOF70" s="22"/>
      <c r="FOG70" s="22"/>
      <c r="FOH70" s="22"/>
      <c r="FOI70" s="22"/>
      <c r="FOJ70" s="22"/>
      <c r="FOK70" s="22"/>
      <c r="FOL70" s="22"/>
      <c r="FOM70" s="22"/>
      <c r="FON70" s="22"/>
      <c r="FOO70" s="22"/>
      <c r="FOP70" s="22"/>
      <c r="FOQ70" s="22"/>
      <c r="FOR70" s="22"/>
      <c r="FOS70" s="22"/>
      <c r="FOT70" s="22"/>
      <c r="FOU70" s="22"/>
      <c r="FOV70" s="22"/>
      <c r="FOW70" s="22"/>
      <c r="FOX70" s="22"/>
      <c r="FOY70" s="22"/>
      <c r="FOZ70" s="22"/>
      <c r="FPA70" s="22"/>
      <c r="FPB70" s="22"/>
      <c r="FPC70" s="22"/>
      <c r="FPD70" s="22"/>
      <c r="FPE70" s="22"/>
      <c r="FPF70" s="22"/>
      <c r="FPG70" s="22"/>
      <c r="FPH70" s="22"/>
      <c r="FPI70" s="22"/>
      <c r="FPJ70" s="22"/>
      <c r="FPK70" s="22"/>
      <c r="FPL70" s="22"/>
      <c r="FPM70" s="22"/>
      <c r="FPN70" s="22"/>
      <c r="FPO70" s="22"/>
      <c r="FPP70" s="22"/>
      <c r="FPQ70" s="22"/>
      <c r="FPR70" s="22"/>
      <c r="FPS70" s="22"/>
      <c r="FPT70" s="22"/>
      <c r="FPU70" s="22"/>
      <c r="FPV70" s="22"/>
      <c r="FPW70" s="22"/>
      <c r="FPX70" s="22"/>
      <c r="FPY70" s="22"/>
      <c r="FPZ70" s="22"/>
      <c r="FQA70" s="22"/>
      <c r="FQB70" s="22"/>
      <c r="FQC70" s="22"/>
      <c r="FQD70" s="22"/>
      <c r="FQE70" s="22"/>
      <c r="FQF70" s="22"/>
      <c r="FQG70" s="22"/>
      <c r="FQH70" s="22"/>
      <c r="FQI70" s="22"/>
      <c r="FQJ70" s="22"/>
      <c r="FQK70" s="22"/>
      <c r="FQL70" s="22"/>
      <c r="FQM70" s="22"/>
      <c r="FQN70" s="22"/>
      <c r="FQO70" s="22"/>
      <c r="FQP70" s="22"/>
      <c r="FQQ70" s="22"/>
      <c r="FQR70" s="22"/>
      <c r="FQS70" s="22"/>
      <c r="FQT70" s="22"/>
      <c r="FQU70" s="22"/>
      <c r="FQV70" s="22"/>
      <c r="FQW70" s="22"/>
      <c r="FQX70" s="22"/>
      <c r="FQY70" s="22"/>
      <c r="FQZ70" s="22"/>
      <c r="FRA70" s="22"/>
      <c r="FRB70" s="22"/>
      <c r="FRC70" s="22"/>
      <c r="FRD70" s="22"/>
      <c r="FRE70" s="22"/>
      <c r="FRF70" s="22"/>
      <c r="FRG70" s="22"/>
      <c r="FRH70" s="22"/>
      <c r="FRI70" s="22"/>
      <c r="FRJ70" s="22"/>
      <c r="FRK70" s="22"/>
      <c r="FRL70" s="22"/>
      <c r="FRM70" s="22"/>
      <c r="FRN70" s="22"/>
      <c r="FRO70" s="22"/>
      <c r="FRP70" s="22"/>
      <c r="FRQ70" s="22"/>
      <c r="FRR70" s="22"/>
      <c r="FRS70" s="22"/>
      <c r="FRT70" s="22"/>
      <c r="FRU70" s="22"/>
      <c r="FRV70" s="22"/>
      <c r="FRW70" s="22"/>
      <c r="FRX70" s="22"/>
      <c r="FRY70" s="22"/>
      <c r="FRZ70" s="22"/>
      <c r="FSA70" s="22"/>
      <c r="FSB70" s="22"/>
      <c r="FSC70" s="22"/>
      <c r="FSD70" s="22"/>
      <c r="FSE70" s="22"/>
      <c r="FSF70" s="22"/>
      <c r="FSG70" s="22"/>
      <c r="FSH70" s="22"/>
      <c r="FSI70" s="22"/>
      <c r="FSJ70" s="22"/>
      <c r="FSK70" s="22"/>
      <c r="FSL70" s="22"/>
      <c r="FSM70" s="22"/>
      <c r="FSN70" s="22"/>
      <c r="FSO70" s="22"/>
      <c r="FSP70" s="22"/>
      <c r="FSQ70" s="22"/>
      <c r="FSR70" s="22"/>
      <c r="FSS70" s="22"/>
      <c r="FST70" s="22"/>
      <c r="FSU70" s="22"/>
      <c r="FSV70" s="22"/>
      <c r="FSW70" s="22"/>
      <c r="FSX70" s="22"/>
      <c r="FSY70" s="22"/>
      <c r="FSZ70" s="22"/>
      <c r="FTA70" s="22"/>
      <c r="FTB70" s="22"/>
      <c r="FTC70" s="22"/>
      <c r="FTD70" s="22"/>
      <c r="FTE70" s="22"/>
      <c r="FTF70" s="22"/>
      <c r="FTG70" s="22"/>
      <c r="FTH70" s="22"/>
      <c r="FTI70" s="22"/>
      <c r="FTJ70" s="22"/>
      <c r="FTK70" s="22"/>
      <c r="FTL70" s="22"/>
      <c r="FTM70" s="22"/>
      <c r="FTN70" s="22"/>
      <c r="FTO70" s="22"/>
      <c r="FTP70" s="22"/>
      <c r="FTQ70" s="22"/>
      <c r="FTR70" s="22"/>
      <c r="FTS70" s="22"/>
      <c r="FTT70" s="22"/>
      <c r="FTU70" s="22"/>
      <c r="FTV70" s="22"/>
      <c r="FTW70" s="22"/>
      <c r="FTX70" s="22"/>
      <c r="FTY70" s="22"/>
      <c r="FTZ70" s="22"/>
      <c r="FUA70" s="22"/>
      <c r="FUB70" s="22"/>
      <c r="FUC70" s="22"/>
      <c r="FUD70" s="22"/>
      <c r="FUE70" s="22"/>
      <c r="FUF70" s="22"/>
      <c r="FUG70" s="22"/>
      <c r="FUH70" s="22"/>
      <c r="FUI70" s="22"/>
      <c r="FUJ70" s="22"/>
      <c r="FUK70" s="22"/>
      <c r="FUL70" s="22"/>
      <c r="FUM70" s="22"/>
      <c r="FUN70" s="22"/>
      <c r="FUO70" s="22"/>
      <c r="FUP70" s="22"/>
      <c r="FUQ70" s="22"/>
      <c r="FUR70" s="22"/>
      <c r="FUS70" s="22"/>
      <c r="FUT70" s="22"/>
      <c r="FUU70" s="22"/>
      <c r="FUV70" s="22"/>
      <c r="FUW70" s="22"/>
      <c r="FUX70" s="22"/>
      <c r="FUY70" s="22"/>
      <c r="FUZ70" s="22"/>
      <c r="FVA70" s="22"/>
      <c r="FVB70" s="22"/>
      <c r="FVC70" s="22"/>
      <c r="FVD70" s="22"/>
      <c r="FVE70" s="22"/>
      <c r="FVF70" s="22"/>
      <c r="FVG70" s="22"/>
      <c r="FVH70" s="22"/>
      <c r="FVI70" s="22"/>
      <c r="FVJ70" s="22"/>
      <c r="FVK70" s="22"/>
      <c r="FVL70" s="22"/>
      <c r="FVM70" s="22"/>
      <c r="FVN70" s="22"/>
      <c r="FVO70" s="22"/>
      <c r="FVP70" s="22"/>
      <c r="FVQ70" s="22"/>
      <c r="FVR70" s="22"/>
      <c r="FVS70" s="22"/>
      <c r="FVT70" s="22"/>
      <c r="FVU70" s="22"/>
      <c r="FVV70" s="22"/>
      <c r="FVW70" s="22"/>
      <c r="FVX70" s="22"/>
      <c r="FVY70" s="22"/>
      <c r="FVZ70" s="22"/>
      <c r="FWA70" s="22"/>
      <c r="FWB70" s="22"/>
      <c r="FWC70" s="22"/>
      <c r="FWD70" s="22"/>
      <c r="FWE70" s="22"/>
      <c r="FWF70" s="22"/>
      <c r="FWG70" s="22"/>
      <c r="FWH70" s="22"/>
      <c r="FWI70" s="22"/>
      <c r="FWJ70" s="22"/>
      <c r="FWK70" s="22"/>
      <c r="FWL70" s="22"/>
      <c r="FWM70" s="22"/>
      <c r="FWN70" s="22"/>
      <c r="FWO70" s="22"/>
      <c r="FWP70" s="22"/>
      <c r="FWQ70" s="22"/>
      <c r="FWR70" s="22"/>
      <c r="FWS70" s="22"/>
      <c r="FWT70" s="22"/>
      <c r="FWU70" s="22"/>
      <c r="FWV70" s="22"/>
      <c r="FWW70" s="22"/>
      <c r="FWX70" s="22"/>
      <c r="FWY70" s="22"/>
      <c r="FWZ70" s="22"/>
      <c r="FXA70" s="22"/>
      <c r="FXB70" s="22"/>
      <c r="FXC70" s="22"/>
      <c r="FXD70" s="22"/>
      <c r="FXE70" s="22"/>
      <c r="FXF70" s="22"/>
      <c r="FXG70" s="22"/>
      <c r="FXH70" s="22"/>
      <c r="FXI70" s="22"/>
      <c r="FXJ70" s="22"/>
      <c r="FXK70" s="22"/>
      <c r="FXL70" s="22"/>
      <c r="FXM70" s="22"/>
      <c r="FXN70" s="22"/>
      <c r="FXO70" s="22"/>
      <c r="FXP70" s="22"/>
      <c r="FXQ70" s="22"/>
      <c r="FXR70" s="22"/>
      <c r="FXS70" s="22"/>
      <c r="FXT70" s="22"/>
      <c r="FXU70" s="22"/>
      <c r="FXV70" s="22"/>
      <c r="FXW70" s="22"/>
      <c r="FXX70" s="22"/>
      <c r="FXY70" s="22"/>
      <c r="FXZ70" s="22"/>
      <c r="FYA70" s="22"/>
      <c r="FYB70" s="22"/>
      <c r="FYC70" s="22"/>
      <c r="FYD70" s="22"/>
      <c r="FYE70" s="22"/>
      <c r="FYF70" s="22"/>
      <c r="FYG70" s="22"/>
      <c r="FYH70" s="22"/>
      <c r="FYI70" s="22"/>
      <c r="FYJ70" s="22"/>
      <c r="FYK70" s="22"/>
      <c r="FYL70" s="22"/>
      <c r="FYM70" s="22"/>
      <c r="FYN70" s="22"/>
      <c r="FYO70" s="22"/>
      <c r="FYP70" s="22"/>
      <c r="FYQ70" s="22"/>
      <c r="FYR70" s="22"/>
      <c r="FYS70" s="22"/>
      <c r="FYT70" s="22"/>
      <c r="FYU70" s="22"/>
      <c r="FYV70" s="22"/>
      <c r="FYW70" s="22"/>
      <c r="FYX70" s="22"/>
      <c r="FYY70" s="22"/>
      <c r="FYZ70" s="22"/>
      <c r="FZA70" s="22"/>
      <c r="FZB70" s="22"/>
      <c r="FZC70" s="22"/>
      <c r="FZD70" s="22"/>
      <c r="FZE70" s="22"/>
      <c r="FZF70" s="22"/>
      <c r="FZG70" s="22"/>
      <c r="FZH70" s="22"/>
      <c r="FZI70" s="22"/>
      <c r="FZJ70" s="22"/>
      <c r="FZK70" s="22"/>
      <c r="FZL70" s="22"/>
      <c r="FZM70" s="22"/>
      <c r="FZN70" s="22"/>
      <c r="FZO70" s="22"/>
      <c r="FZP70" s="22"/>
      <c r="FZQ70" s="22"/>
      <c r="FZR70" s="22"/>
      <c r="FZS70" s="22"/>
      <c r="FZT70" s="22"/>
      <c r="FZU70" s="22"/>
      <c r="FZV70" s="22"/>
      <c r="FZW70" s="22"/>
      <c r="FZX70" s="22"/>
      <c r="FZY70" s="22"/>
      <c r="FZZ70" s="22"/>
      <c r="GAA70" s="22"/>
      <c r="GAB70" s="22"/>
      <c r="GAC70" s="22"/>
      <c r="GAD70" s="22"/>
      <c r="GAE70" s="22"/>
      <c r="GAF70" s="22"/>
      <c r="GAG70" s="22"/>
      <c r="GAH70" s="22"/>
      <c r="GAI70" s="22"/>
      <c r="GAJ70" s="22"/>
      <c r="GAK70" s="22"/>
      <c r="GAL70" s="22"/>
      <c r="GAM70" s="22"/>
      <c r="GAN70" s="22"/>
      <c r="GAO70" s="22"/>
      <c r="GAP70" s="22"/>
      <c r="GAQ70" s="22"/>
      <c r="GAR70" s="22"/>
      <c r="GAS70" s="22"/>
      <c r="GAT70" s="22"/>
      <c r="GAU70" s="22"/>
      <c r="GAV70" s="22"/>
      <c r="GAW70" s="22"/>
      <c r="GAX70" s="22"/>
      <c r="GAY70" s="22"/>
      <c r="GAZ70" s="22"/>
      <c r="GBA70" s="22"/>
      <c r="GBB70" s="22"/>
      <c r="GBC70" s="22"/>
      <c r="GBD70" s="22"/>
      <c r="GBE70" s="22"/>
      <c r="GBF70" s="22"/>
      <c r="GBG70" s="22"/>
      <c r="GBH70" s="22"/>
      <c r="GBI70" s="22"/>
      <c r="GBJ70" s="22"/>
      <c r="GBK70" s="22"/>
      <c r="GBL70" s="22"/>
      <c r="GBM70" s="22"/>
      <c r="GBN70" s="22"/>
      <c r="GBO70" s="22"/>
      <c r="GBP70" s="22"/>
      <c r="GBQ70" s="22"/>
      <c r="GBR70" s="22"/>
      <c r="GBS70" s="22"/>
      <c r="GBT70" s="22"/>
      <c r="GBU70" s="22"/>
      <c r="GBV70" s="22"/>
      <c r="GBW70" s="22"/>
      <c r="GBX70" s="22"/>
      <c r="GBY70" s="22"/>
      <c r="GBZ70" s="22"/>
      <c r="GCA70" s="22"/>
      <c r="GCB70" s="22"/>
      <c r="GCC70" s="22"/>
      <c r="GCD70" s="22"/>
      <c r="GCE70" s="22"/>
      <c r="GCF70" s="22"/>
      <c r="GCG70" s="22"/>
      <c r="GCH70" s="22"/>
      <c r="GCI70" s="22"/>
      <c r="GCJ70" s="22"/>
      <c r="GCK70" s="22"/>
      <c r="GCL70" s="22"/>
      <c r="GCM70" s="22"/>
      <c r="GCN70" s="22"/>
      <c r="GCO70" s="22"/>
      <c r="GCP70" s="22"/>
      <c r="GCQ70" s="22"/>
      <c r="GCR70" s="22"/>
      <c r="GCS70" s="22"/>
      <c r="GCT70" s="22"/>
      <c r="GCU70" s="22"/>
      <c r="GCV70" s="22"/>
      <c r="GCW70" s="22"/>
      <c r="GCX70" s="22"/>
      <c r="GCY70" s="22"/>
      <c r="GCZ70" s="22"/>
      <c r="GDA70" s="22"/>
      <c r="GDB70" s="22"/>
      <c r="GDC70" s="22"/>
      <c r="GDD70" s="22"/>
      <c r="GDE70" s="22"/>
      <c r="GDF70" s="22"/>
      <c r="GDG70" s="22"/>
      <c r="GDH70" s="22"/>
      <c r="GDI70" s="22"/>
      <c r="GDJ70" s="22"/>
      <c r="GDK70" s="22"/>
      <c r="GDL70" s="22"/>
      <c r="GDM70" s="22"/>
      <c r="GDN70" s="22"/>
      <c r="GDO70" s="22"/>
      <c r="GDP70" s="22"/>
      <c r="GDQ70" s="22"/>
      <c r="GDR70" s="22"/>
      <c r="GDS70" s="22"/>
      <c r="GDT70" s="22"/>
      <c r="GDU70" s="22"/>
      <c r="GDV70" s="22"/>
      <c r="GDW70" s="22"/>
      <c r="GDX70" s="22"/>
      <c r="GDY70" s="22"/>
      <c r="GDZ70" s="22"/>
      <c r="GEA70" s="22"/>
      <c r="GEB70" s="22"/>
      <c r="GEC70" s="22"/>
      <c r="GED70" s="22"/>
      <c r="GEE70" s="22"/>
      <c r="GEF70" s="22"/>
      <c r="GEG70" s="22"/>
      <c r="GEH70" s="22"/>
      <c r="GEI70" s="22"/>
      <c r="GEJ70" s="22"/>
      <c r="GEK70" s="22"/>
      <c r="GEL70" s="22"/>
      <c r="GEM70" s="22"/>
      <c r="GEN70" s="22"/>
      <c r="GEO70" s="22"/>
      <c r="GEP70" s="22"/>
      <c r="GEQ70" s="22"/>
      <c r="GER70" s="22"/>
      <c r="GES70" s="22"/>
      <c r="GET70" s="22"/>
      <c r="GEU70" s="22"/>
      <c r="GEV70" s="22"/>
      <c r="GEW70" s="22"/>
      <c r="GEX70" s="22"/>
      <c r="GEY70" s="22"/>
      <c r="GEZ70" s="22"/>
      <c r="GFA70" s="22"/>
      <c r="GFB70" s="22"/>
      <c r="GFC70" s="22"/>
      <c r="GFD70" s="22"/>
      <c r="GFE70" s="22"/>
      <c r="GFF70" s="22"/>
      <c r="GFG70" s="22"/>
      <c r="GFH70" s="22"/>
      <c r="GFI70" s="22"/>
      <c r="GFJ70" s="22"/>
      <c r="GFK70" s="22"/>
      <c r="GFL70" s="22"/>
      <c r="GFM70" s="22"/>
      <c r="GFN70" s="22"/>
      <c r="GFO70" s="22"/>
      <c r="GFP70" s="22"/>
      <c r="GFQ70" s="22"/>
      <c r="GFR70" s="22"/>
      <c r="GFS70" s="22"/>
      <c r="GFT70" s="22"/>
      <c r="GFU70" s="22"/>
      <c r="GFV70" s="22"/>
      <c r="GFW70" s="22"/>
      <c r="GFX70" s="22"/>
      <c r="GFY70" s="22"/>
      <c r="GFZ70" s="22"/>
      <c r="GGA70" s="22"/>
      <c r="GGB70" s="22"/>
      <c r="GGC70" s="22"/>
      <c r="GGD70" s="22"/>
      <c r="GGE70" s="22"/>
      <c r="GGF70" s="22"/>
      <c r="GGG70" s="22"/>
      <c r="GGH70" s="22"/>
      <c r="GGI70" s="22"/>
      <c r="GGJ70" s="22"/>
      <c r="GGK70" s="22"/>
      <c r="GGL70" s="22"/>
      <c r="GGM70" s="22"/>
      <c r="GGN70" s="22"/>
      <c r="GGO70" s="22"/>
      <c r="GGP70" s="22"/>
      <c r="GGQ70" s="22"/>
      <c r="GGR70" s="22"/>
      <c r="GGS70" s="22"/>
      <c r="GGT70" s="22"/>
      <c r="GGU70" s="22"/>
      <c r="GGV70" s="22"/>
      <c r="GGW70" s="22"/>
      <c r="GGX70" s="22"/>
      <c r="GGY70" s="22"/>
      <c r="GGZ70" s="22"/>
      <c r="GHA70" s="22"/>
      <c r="GHB70" s="22"/>
      <c r="GHC70" s="22"/>
      <c r="GHD70" s="22"/>
      <c r="GHE70" s="22"/>
      <c r="GHF70" s="22"/>
      <c r="GHG70" s="22"/>
      <c r="GHH70" s="22"/>
      <c r="GHI70" s="22"/>
      <c r="GHJ70" s="22"/>
      <c r="GHK70" s="22"/>
      <c r="GHL70" s="22"/>
      <c r="GHM70" s="22"/>
      <c r="GHN70" s="22"/>
      <c r="GHO70" s="22"/>
      <c r="GHP70" s="22"/>
      <c r="GHQ70" s="22"/>
      <c r="GHR70" s="22"/>
      <c r="GHS70" s="22"/>
      <c r="GHT70" s="22"/>
      <c r="GHU70" s="22"/>
      <c r="GHV70" s="22"/>
      <c r="GHW70" s="22"/>
      <c r="GHX70" s="22"/>
      <c r="GHY70" s="22"/>
      <c r="GHZ70" s="22"/>
      <c r="GIA70" s="22"/>
      <c r="GIB70" s="22"/>
      <c r="GIC70" s="22"/>
      <c r="GID70" s="22"/>
      <c r="GIE70" s="22"/>
      <c r="GIF70" s="22"/>
      <c r="GIG70" s="22"/>
      <c r="GIH70" s="22"/>
      <c r="GII70" s="22"/>
      <c r="GIJ70" s="22"/>
      <c r="GIK70" s="22"/>
      <c r="GIL70" s="22"/>
      <c r="GIM70" s="22"/>
      <c r="GIN70" s="22"/>
      <c r="GIO70" s="22"/>
      <c r="GIP70" s="22"/>
      <c r="GIQ70" s="22"/>
      <c r="GIR70" s="22"/>
      <c r="GIS70" s="22"/>
      <c r="GIT70" s="22"/>
      <c r="GIU70" s="22"/>
      <c r="GIV70" s="22"/>
      <c r="GIW70" s="22"/>
      <c r="GIX70" s="22"/>
      <c r="GIY70" s="22"/>
      <c r="GIZ70" s="22"/>
      <c r="GJA70" s="22"/>
      <c r="GJB70" s="22"/>
      <c r="GJC70" s="22"/>
      <c r="GJD70" s="22"/>
      <c r="GJE70" s="22"/>
      <c r="GJF70" s="22"/>
      <c r="GJG70" s="22"/>
      <c r="GJH70" s="22"/>
      <c r="GJI70" s="22"/>
      <c r="GJJ70" s="22"/>
      <c r="GJK70" s="22"/>
      <c r="GJL70" s="22"/>
      <c r="GJM70" s="22"/>
      <c r="GJN70" s="22"/>
      <c r="GJO70" s="22"/>
      <c r="GJP70" s="22"/>
      <c r="GJQ70" s="22"/>
      <c r="GJR70" s="22"/>
      <c r="GJS70" s="22"/>
      <c r="GJT70" s="22"/>
      <c r="GJU70" s="22"/>
      <c r="GJV70" s="22"/>
      <c r="GJW70" s="22"/>
      <c r="GJX70" s="22"/>
      <c r="GJY70" s="22"/>
      <c r="GJZ70" s="22"/>
      <c r="GKA70" s="22"/>
      <c r="GKB70" s="22"/>
      <c r="GKC70" s="22"/>
      <c r="GKD70" s="22"/>
      <c r="GKE70" s="22"/>
      <c r="GKF70" s="22"/>
      <c r="GKG70" s="22"/>
      <c r="GKH70" s="22"/>
      <c r="GKI70" s="22"/>
      <c r="GKJ70" s="22"/>
      <c r="GKK70" s="22"/>
      <c r="GKL70" s="22"/>
      <c r="GKM70" s="22"/>
      <c r="GKN70" s="22"/>
      <c r="GKO70" s="22"/>
      <c r="GKP70" s="22"/>
      <c r="GKQ70" s="22"/>
      <c r="GKR70" s="22"/>
      <c r="GKS70" s="22"/>
      <c r="GKT70" s="22"/>
      <c r="GKU70" s="22"/>
      <c r="GKV70" s="22"/>
      <c r="GKW70" s="22"/>
      <c r="GKX70" s="22"/>
      <c r="GKY70" s="22"/>
      <c r="GKZ70" s="22"/>
      <c r="GLA70" s="22"/>
      <c r="GLB70" s="22"/>
      <c r="GLC70" s="22"/>
      <c r="GLD70" s="22"/>
      <c r="GLE70" s="22"/>
      <c r="GLF70" s="22"/>
      <c r="GLG70" s="22"/>
      <c r="GLH70" s="22"/>
      <c r="GLI70" s="22"/>
      <c r="GLJ70" s="22"/>
      <c r="GLK70" s="22"/>
      <c r="GLL70" s="22"/>
      <c r="GLM70" s="22"/>
      <c r="GLN70" s="22"/>
      <c r="GLO70" s="22"/>
      <c r="GLP70" s="22"/>
      <c r="GLQ70" s="22"/>
      <c r="GLR70" s="22"/>
      <c r="GLS70" s="22"/>
      <c r="GLT70" s="22"/>
      <c r="GLU70" s="22"/>
      <c r="GLV70" s="22"/>
      <c r="GLW70" s="22"/>
      <c r="GLX70" s="22"/>
      <c r="GLY70" s="22"/>
      <c r="GLZ70" s="22"/>
      <c r="GMA70" s="22"/>
      <c r="GMB70" s="22"/>
      <c r="GMC70" s="22"/>
      <c r="GMD70" s="22"/>
      <c r="GME70" s="22"/>
      <c r="GMF70" s="22"/>
      <c r="GMG70" s="22"/>
      <c r="GMH70" s="22"/>
      <c r="GMI70" s="22"/>
      <c r="GMJ70" s="22"/>
      <c r="GMK70" s="22"/>
      <c r="GML70" s="22"/>
      <c r="GMM70" s="22"/>
      <c r="GMN70" s="22"/>
      <c r="GMO70" s="22"/>
      <c r="GMP70" s="22"/>
      <c r="GMQ70" s="22"/>
      <c r="GMR70" s="22"/>
      <c r="GMS70" s="22"/>
      <c r="GMT70" s="22"/>
      <c r="GMU70" s="22"/>
      <c r="GMV70" s="22"/>
      <c r="GMW70" s="22"/>
      <c r="GMX70" s="22"/>
      <c r="GMY70" s="22"/>
      <c r="GMZ70" s="22"/>
      <c r="GNA70" s="22"/>
      <c r="GNB70" s="22"/>
      <c r="GNC70" s="22"/>
      <c r="GND70" s="22"/>
      <c r="GNE70" s="22"/>
      <c r="GNF70" s="22"/>
      <c r="GNG70" s="22"/>
      <c r="GNH70" s="22"/>
      <c r="GNI70" s="22"/>
      <c r="GNJ70" s="22"/>
      <c r="GNK70" s="22"/>
      <c r="GNL70" s="22"/>
      <c r="GNM70" s="22"/>
      <c r="GNN70" s="22"/>
      <c r="GNO70" s="22"/>
      <c r="GNP70" s="22"/>
      <c r="GNQ70" s="22"/>
      <c r="GNR70" s="22"/>
      <c r="GNS70" s="22"/>
      <c r="GNT70" s="22"/>
      <c r="GNU70" s="22"/>
      <c r="GNV70" s="22"/>
      <c r="GNW70" s="22"/>
      <c r="GNX70" s="22"/>
      <c r="GNY70" s="22"/>
      <c r="GNZ70" s="22"/>
      <c r="GOA70" s="22"/>
      <c r="GOB70" s="22"/>
      <c r="GOC70" s="22"/>
      <c r="GOD70" s="22"/>
      <c r="GOE70" s="22"/>
      <c r="GOF70" s="22"/>
      <c r="GOG70" s="22"/>
      <c r="GOH70" s="22"/>
      <c r="GOI70" s="22"/>
      <c r="GOJ70" s="22"/>
      <c r="GOK70" s="22"/>
      <c r="GOL70" s="22"/>
      <c r="GOM70" s="22"/>
      <c r="GON70" s="22"/>
      <c r="GOO70" s="22"/>
      <c r="GOP70" s="22"/>
      <c r="GOQ70" s="22"/>
      <c r="GOR70" s="22"/>
      <c r="GOS70" s="22"/>
      <c r="GOT70" s="22"/>
      <c r="GOU70" s="22"/>
      <c r="GOV70" s="22"/>
      <c r="GOW70" s="22"/>
      <c r="GOX70" s="22"/>
      <c r="GOY70" s="22"/>
      <c r="GOZ70" s="22"/>
      <c r="GPA70" s="22"/>
      <c r="GPB70" s="22"/>
      <c r="GPC70" s="22"/>
      <c r="GPD70" s="22"/>
      <c r="GPE70" s="22"/>
      <c r="GPF70" s="22"/>
      <c r="GPG70" s="22"/>
      <c r="GPH70" s="22"/>
      <c r="GPI70" s="22"/>
      <c r="GPJ70" s="22"/>
      <c r="GPK70" s="22"/>
      <c r="GPL70" s="22"/>
      <c r="GPM70" s="22"/>
      <c r="GPN70" s="22"/>
      <c r="GPO70" s="22"/>
      <c r="GPP70" s="22"/>
      <c r="GPQ70" s="22"/>
      <c r="GPR70" s="22"/>
      <c r="GPS70" s="22"/>
      <c r="GPT70" s="22"/>
      <c r="GPU70" s="22"/>
      <c r="GPV70" s="22"/>
      <c r="GPW70" s="22"/>
      <c r="GPX70" s="22"/>
      <c r="GPY70" s="22"/>
      <c r="GPZ70" s="22"/>
      <c r="GQA70" s="22"/>
      <c r="GQB70" s="22"/>
      <c r="GQC70" s="22"/>
      <c r="GQD70" s="22"/>
      <c r="GQE70" s="22"/>
      <c r="GQF70" s="22"/>
      <c r="GQG70" s="22"/>
      <c r="GQH70" s="22"/>
      <c r="GQI70" s="22"/>
      <c r="GQJ70" s="22"/>
      <c r="GQK70" s="22"/>
      <c r="GQL70" s="22"/>
      <c r="GQM70" s="22"/>
      <c r="GQN70" s="22"/>
      <c r="GQO70" s="22"/>
      <c r="GQP70" s="22"/>
      <c r="GQQ70" s="22"/>
      <c r="GQR70" s="22"/>
      <c r="GQS70" s="22"/>
      <c r="GQT70" s="22"/>
      <c r="GQU70" s="22"/>
      <c r="GQV70" s="22"/>
      <c r="GQW70" s="22"/>
      <c r="GQX70" s="22"/>
      <c r="GQY70" s="22"/>
      <c r="GQZ70" s="22"/>
      <c r="GRA70" s="22"/>
      <c r="GRB70" s="22"/>
      <c r="GRC70" s="22"/>
      <c r="GRD70" s="22"/>
      <c r="GRE70" s="22"/>
      <c r="GRF70" s="22"/>
      <c r="GRG70" s="22"/>
      <c r="GRH70" s="22"/>
      <c r="GRI70" s="22"/>
      <c r="GRJ70" s="22"/>
      <c r="GRK70" s="22"/>
      <c r="GRL70" s="22"/>
      <c r="GRM70" s="22"/>
      <c r="GRN70" s="22"/>
      <c r="GRO70" s="22"/>
      <c r="GRP70" s="22"/>
      <c r="GRQ70" s="22"/>
      <c r="GRR70" s="22"/>
      <c r="GRS70" s="22"/>
      <c r="GRT70" s="22"/>
      <c r="GRU70" s="22"/>
      <c r="GRV70" s="22"/>
      <c r="GRW70" s="22"/>
      <c r="GRX70" s="22"/>
      <c r="GRY70" s="22"/>
      <c r="GRZ70" s="22"/>
      <c r="GSA70" s="22"/>
      <c r="GSB70" s="22"/>
      <c r="GSC70" s="22"/>
      <c r="GSD70" s="22"/>
      <c r="GSE70" s="22"/>
      <c r="GSF70" s="22"/>
      <c r="GSG70" s="22"/>
      <c r="GSH70" s="22"/>
      <c r="GSI70" s="22"/>
      <c r="GSJ70" s="22"/>
      <c r="GSK70" s="22"/>
      <c r="GSL70" s="22"/>
      <c r="GSM70" s="22"/>
      <c r="GSN70" s="22"/>
      <c r="GSO70" s="22"/>
      <c r="GSP70" s="22"/>
      <c r="GSQ70" s="22"/>
      <c r="GSR70" s="22"/>
      <c r="GSS70" s="22"/>
      <c r="GST70" s="22"/>
      <c r="GSU70" s="22"/>
      <c r="GSV70" s="22"/>
      <c r="GSW70" s="22"/>
      <c r="GSX70" s="22"/>
      <c r="GSY70" s="22"/>
      <c r="GSZ70" s="22"/>
      <c r="GTA70" s="22"/>
      <c r="GTB70" s="22"/>
      <c r="GTC70" s="22"/>
      <c r="GTD70" s="22"/>
      <c r="GTE70" s="22"/>
      <c r="GTF70" s="22"/>
      <c r="GTG70" s="22"/>
      <c r="GTH70" s="22"/>
      <c r="GTI70" s="22"/>
      <c r="GTJ70" s="22"/>
      <c r="GTK70" s="22"/>
      <c r="GTL70" s="22"/>
      <c r="GTM70" s="22"/>
      <c r="GTN70" s="22"/>
      <c r="GTO70" s="22"/>
      <c r="GTP70" s="22"/>
      <c r="GTQ70" s="22"/>
      <c r="GTR70" s="22"/>
      <c r="GTS70" s="22"/>
      <c r="GTT70" s="22"/>
      <c r="GTU70" s="22"/>
      <c r="GTV70" s="22"/>
      <c r="GTW70" s="22"/>
      <c r="GTX70" s="22"/>
      <c r="GTY70" s="22"/>
      <c r="GTZ70" s="22"/>
      <c r="GUA70" s="22"/>
      <c r="GUB70" s="22"/>
      <c r="GUC70" s="22"/>
      <c r="GUD70" s="22"/>
      <c r="GUE70" s="22"/>
      <c r="GUF70" s="22"/>
      <c r="GUG70" s="22"/>
      <c r="GUH70" s="22"/>
      <c r="GUI70" s="22"/>
      <c r="GUJ70" s="22"/>
      <c r="GUK70" s="22"/>
      <c r="GUL70" s="22"/>
      <c r="GUM70" s="22"/>
      <c r="GUN70" s="22"/>
      <c r="GUO70" s="22"/>
      <c r="GUP70" s="22"/>
      <c r="GUQ70" s="22"/>
      <c r="GUR70" s="22"/>
      <c r="GUS70" s="22"/>
      <c r="GUT70" s="22"/>
      <c r="GUU70" s="22"/>
      <c r="GUV70" s="22"/>
      <c r="GUW70" s="22"/>
      <c r="GUX70" s="22"/>
      <c r="GUY70" s="22"/>
      <c r="GUZ70" s="22"/>
      <c r="GVA70" s="22"/>
      <c r="GVB70" s="22"/>
      <c r="GVC70" s="22"/>
      <c r="GVD70" s="22"/>
      <c r="GVE70" s="22"/>
      <c r="GVF70" s="22"/>
      <c r="GVG70" s="22"/>
      <c r="GVH70" s="22"/>
      <c r="GVI70" s="22"/>
      <c r="GVJ70" s="22"/>
      <c r="GVK70" s="22"/>
      <c r="GVL70" s="22"/>
      <c r="GVM70" s="22"/>
      <c r="GVN70" s="22"/>
      <c r="GVO70" s="22"/>
      <c r="GVP70" s="22"/>
      <c r="GVQ70" s="22"/>
      <c r="GVR70" s="22"/>
      <c r="GVS70" s="22"/>
      <c r="GVT70" s="22"/>
      <c r="GVU70" s="22"/>
      <c r="GVV70" s="22"/>
      <c r="GVW70" s="22"/>
      <c r="GVX70" s="22"/>
      <c r="GVY70" s="22"/>
      <c r="GVZ70" s="22"/>
      <c r="GWA70" s="22"/>
      <c r="GWB70" s="22"/>
      <c r="GWC70" s="22"/>
      <c r="GWD70" s="22"/>
      <c r="GWE70" s="22"/>
      <c r="GWF70" s="22"/>
      <c r="GWG70" s="22"/>
      <c r="GWH70" s="22"/>
      <c r="GWI70" s="22"/>
      <c r="GWJ70" s="22"/>
      <c r="GWK70" s="22"/>
      <c r="GWL70" s="22"/>
      <c r="GWM70" s="22"/>
      <c r="GWN70" s="22"/>
      <c r="GWO70" s="22"/>
      <c r="GWP70" s="22"/>
      <c r="GWQ70" s="22"/>
      <c r="GWR70" s="22"/>
      <c r="GWS70" s="22"/>
      <c r="GWT70" s="22"/>
      <c r="GWU70" s="22"/>
      <c r="GWV70" s="22"/>
      <c r="GWW70" s="22"/>
      <c r="GWX70" s="22"/>
      <c r="GWY70" s="22"/>
      <c r="GWZ70" s="22"/>
      <c r="GXA70" s="22"/>
      <c r="GXB70" s="22"/>
      <c r="GXC70" s="22"/>
      <c r="GXD70" s="22"/>
      <c r="GXE70" s="22"/>
      <c r="GXF70" s="22"/>
      <c r="GXG70" s="22"/>
      <c r="GXH70" s="22"/>
      <c r="GXI70" s="22"/>
      <c r="GXJ70" s="22"/>
      <c r="GXK70" s="22"/>
      <c r="GXL70" s="22"/>
      <c r="GXM70" s="22"/>
      <c r="GXN70" s="22"/>
      <c r="GXO70" s="22"/>
      <c r="GXP70" s="22"/>
      <c r="GXQ70" s="22"/>
      <c r="GXR70" s="22"/>
      <c r="GXS70" s="22"/>
      <c r="GXT70" s="22"/>
      <c r="GXU70" s="22"/>
      <c r="GXV70" s="22"/>
      <c r="GXW70" s="22"/>
      <c r="GXX70" s="22"/>
      <c r="GXY70" s="22"/>
      <c r="GXZ70" s="22"/>
      <c r="GYA70" s="22"/>
      <c r="GYB70" s="22"/>
      <c r="GYC70" s="22"/>
      <c r="GYD70" s="22"/>
      <c r="GYE70" s="22"/>
      <c r="GYF70" s="22"/>
      <c r="GYG70" s="22"/>
      <c r="GYH70" s="22"/>
      <c r="GYI70" s="22"/>
      <c r="GYJ70" s="22"/>
      <c r="GYK70" s="22"/>
      <c r="GYL70" s="22"/>
      <c r="GYM70" s="22"/>
      <c r="GYN70" s="22"/>
      <c r="GYO70" s="22"/>
      <c r="GYP70" s="22"/>
      <c r="GYQ70" s="22"/>
      <c r="GYR70" s="22"/>
      <c r="GYS70" s="22"/>
      <c r="GYT70" s="22"/>
      <c r="GYU70" s="22"/>
      <c r="GYV70" s="22"/>
      <c r="GYW70" s="22"/>
      <c r="GYX70" s="22"/>
      <c r="GYY70" s="22"/>
      <c r="GYZ70" s="22"/>
      <c r="GZA70" s="22"/>
      <c r="GZB70" s="22"/>
      <c r="GZC70" s="22"/>
      <c r="GZD70" s="22"/>
      <c r="GZE70" s="22"/>
      <c r="GZF70" s="22"/>
      <c r="GZG70" s="22"/>
      <c r="GZH70" s="22"/>
      <c r="GZI70" s="22"/>
      <c r="GZJ70" s="22"/>
      <c r="GZK70" s="22"/>
      <c r="GZL70" s="22"/>
      <c r="GZM70" s="22"/>
      <c r="GZN70" s="22"/>
      <c r="GZO70" s="22"/>
      <c r="GZP70" s="22"/>
      <c r="GZQ70" s="22"/>
      <c r="GZR70" s="22"/>
      <c r="GZS70" s="22"/>
      <c r="GZT70" s="22"/>
      <c r="GZU70" s="22"/>
      <c r="GZV70" s="22"/>
      <c r="GZW70" s="22"/>
      <c r="GZX70" s="22"/>
      <c r="GZY70" s="22"/>
      <c r="GZZ70" s="22"/>
      <c r="HAA70" s="22"/>
      <c r="HAB70" s="22"/>
      <c r="HAC70" s="22"/>
      <c r="HAD70" s="22"/>
      <c r="HAE70" s="22"/>
      <c r="HAF70" s="22"/>
      <c r="HAG70" s="22"/>
      <c r="HAH70" s="22"/>
      <c r="HAI70" s="22"/>
      <c r="HAJ70" s="22"/>
      <c r="HAK70" s="22"/>
      <c r="HAL70" s="22"/>
      <c r="HAM70" s="22"/>
      <c r="HAN70" s="22"/>
      <c r="HAO70" s="22"/>
      <c r="HAP70" s="22"/>
      <c r="HAQ70" s="22"/>
      <c r="HAR70" s="22"/>
      <c r="HAS70" s="22"/>
      <c r="HAT70" s="22"/>
      <c r="HAU70" s="22"/>
      <c r="HAV70" s="22"/>
      <c r="HAW70" s="22"/>
      <c r="HAX70" s="22"/>
      <c r="HAY70" s="22"/>
      <c r="HAZ70" s="22"/>
      <c r="HBA70" s="22"/>
      <c r="HBB70" s="22"/>
      <c r="HBC70" s="22"/>
      <c r="HBD70" s="22"/>
      <c r="HBE70" s="22"/>
      <c r="HBF70" s="22"/>
      <c r="HBG70" s="22"/>
      <c r="HBH70" s="22"/>
      <c r="HBI70" s="22"/>
      <c r="HBJ70" s="22"/>
      <c r="HBK70" s="22"/>
      <c r="HBL70" s="22"/>
      <c r="HBM70" s="22"/>
      <c r="HBN70" s="22"/>
      <c r="HBO70" s="22"/>
      <c r="HBP70" s="22"/>
      <c r="HBQ70" s="22"/>
      <c r="HBR70" s="22"/>
      <c r="HBS70" s="22"/>
      <c r="HBT70" s="22"/>
      <c r="HBU70" s="22"/>
      <c r="HBV70" s="22"/>
      <c r="HBW70" s="22"/>
      <c r="HBX70" s="22"/>
      <c r="HBY70" s="22"/>
      <c r="HBZ70" s="22"/>
      <c r="HCA70" s="22"/>
      <c r="HCB70" s="22"/>
      <c r="HCC70" s="22"/>
      <c r="HCD70" s="22"/>
      <c r="HCE70" s="22"/>
      <c r="HCF70" s="22"/>
      <c r="HCG70" s="22"/>
      <c r="HCH70" s="22"/>
      <c r="HCI70" s="22"/>
      <c r="HCJ70" s="22"/>
      <c r="HCK70" s="22"/>
      <c r="HCL70" s="22"/>
      <c r="HCM70" s="22"/>
      <c r="HCN70" s="22"/>
      <c r="HCO70" s="22"/>
      <c r="HCP70" s="22"/>
      <c r="HCQ70" s="22"/>
      <c r="HCR70" s="22"/>
      <c r="HCS70" s="22"/>
      <c r="HCT70" s="22"/>
      <c r="HCU70" s="22"/>
      <c r="HCV70" s="22"/>
      <c r="HCW70" s="22"/>
      <c r="HCX70" s="22"/>
      <c r="HCY70" s="22"/>
      <c r="HCZ70" s="22"/>
      <c r="HDA70" s="22"/>
      <c r="HDB70" s="22"/>
      <c r="HDC70" s="22"/>
      <c r="HDD70" s="22"/>
      <c r="HDE70" s="22"/>
      <c r="HDF70" s="22"/>
      <c r="HDG70" s="22"/>
      <c r="HDH70" s="22"/>
      <c r="HDI70" s="22"/>
      <c r="HDJ70" s="22"/>
      <c r="HDK70" s="22"/>
      <c r="HDL70" s="22"/>
      <c r="HDM70" s="22"/>
      <c r="HDN70" s="22"/>
      <c r="HDO70" s="22"/>
      <c r="HDP70" s="22"/>
      <c r="HDQ70" s="22"/>
      <c r="HDR70" s="22"/>
      <c r="HDS70" s="22"/>
      <c r="HDT70" s="22"/>
      <c r="HDU70" s="22"/>
      <c r="HDV70" s="22"/>
      <c r="HDW70" s="22"/>
      <c r="HDX70" s="22"/>
      <c r="HDY70" s="22"/>
      <c r="HDZ70" s="22"/>
      <c r="HEA70" s="22"/>
      <c r="HEB70" s="22"/>
      <c r="HEC70" s="22"/>
      <c r="HED70" s="22"/>
      <c r="HEE70" s="22"/>
      <c r="HEF70" s="22"/>
      <c r="HEG70" s="22"/>
      <c r="HEH70" s="22"/>
      <c r="HEI70" s="22"/>
      <c r="HEJ70" s="22"/>
      <c r="HEK70" s="22"/>
      <c r="HEL70" s="22"/>
      <c r="HEM70" s="22"/>
      <c r="HEN70" s="22"/>
      <c r="HEO70" s="22"/>
      <c r="HEP70" s="22"/>
      <c r="HEQ70" s="22"/>
      <c r="HER70" s="22"/>
      <c r="HES70" s="22"/>
      <c r="HET70" s="22"/>
      <c r="HEU70" s="22"/>
      <c r="HEV70" s="22"/>
      <c r="HEW70" s="22"/>
      <c r="HEX70" s="22"/>
      <c r="HEY70" s="22"/>
      <c r="HEZ70" s="22"/>
      <c r="HFA70" s="22"/>
      <c r="HFB70" s="22"/>
      <c r="HFC70" s="22"/>
      <c r="HFD70" s="22"/>
      <c r="HFE70" s="22"/>
      <c r="HFF70" s="22"/>
      <c r="HFG70" s="22"/>
      <c r="HFH70" s="22"/>
      <c r="HFI70" s="22"/>
      <c r="HFJ70" s="22"/>
      <c r="HFK70" s="22"/>
      <c r="HFL70" s="22"/>
      <c r="HFM70" s="22"/>
      <c r="HFN70" s="22"/>
      <c r="HFO70" s="22"/>
      <c r="HFP70" s="22"/>
      <c r="HFQ70" s="22"/>
      <c r="HFR70" s="22"/>
      <c r="HFS70" s="22"/>
      <c r="HFT70" s="22"/>
      <c r="HFU70" s="22"/>
      <c r="HFV70" s="22"/>
      <c r="HFW70" s="22"/>
      <c r="HFX70" s="22"/>
      <c r="HFY70" s="22"/>
      <c r="HFZ70" s="22"/>
      <c r="HGA70" s="22"/>
      <c r="HGB70" s="22"/>
      <c r="HGC70" s="22"/>
      <c r="HGD70" s="22"/>
      <c r="HGE70" s="22"/>
      <c r="HGF70" s="22"/>
      <c r="HGG70" s="22"/>
      <c r="HGH70" s="22"/>
      <c r="HGI70" s="22"/>
      <c r="HGJ70" s="22"/>
      <c r="HGK70" s="22"/>
      <c r="HGL70" s="22"/>
      <c r="HGM70" s="22"/>
      <c r="HGN70" s="22"/>
      <c r="HGO70" s="22"/>
      <c r="HGP70" s="22"/>
      <c r="HGQ70" s="22"/>
      <c r="HGR70" s="22"/>
      <c r="HGS70" s="22"/>
      <c r="HGT70" s="22"/>
      <c r="HGU70" s="22"/>
      <c r="HGV70" s="22"/>
      <c r="HGW70" s="22"/>
      <c r="HGX70" s="22"/>
      <c r="HGY70" s="22"/>
      <c r="HGZ70" s="22"/>
      <c r="HHA70" s="22"/>
      <c r="HHB70" s="22"/>
      <c r="HHC70" s="22"/>
      <c r="HHD70" s="22"/>
      <c r="HHE70" s="22"/>
      <c r="HHF70" s="22"/>
      <c r="HHG70" s="22"/>
      <c r="HHH70" s="22"/>
      <c r="HHI70" s="22"/>
      <c r="HHJ70" s="22"/>
      <c r="HHK70" s="22"/>
      <c r="HHL70" s="22"/>
      <c r="HHM70" s="22"/>
      <c r="HHN70" s="22"/>
      <c r="HHO70" s="22"/>
      <c r="HHP70" s="22"/>
      <c r="HHQ70" s="22"/>
      <c r="HHR70" s="22"/>
      <c r="HHS70" s="22"/>
      <c r="HHT70" s="22"/>
      <c r="HHU70" s="22"/>
      <c r="HHV70" s="22"/>
      <c r="HHW70" s="22"/>
      <c r="HHX70" s="22"/>
      <c r="HHY70" s="22"/>
      <c r="HHZ70" s="22"/>
      <c r="HIA70" s="22"/>
      <c r="HIB70" s="22"/>
      <c r="HIC70" s="22"/>
      <c r="HID70" s="22"/>
      <c r="HIE70" s="22"/>
      <c r="HIF70" s="22"/>
      <c r="HIG70" s="22"/>
      <c r="HIH70" s="22"/>
      <c r="HII70" s="22"/>
      <c r="HIJ70" s="22"/>
      <c r="HIK70" s="22"/>
      <c r="HIL70" s="22"/>
      <c r="HIM70" s="22"/>
      <c r="HIN70" s="22"/>
      <c r="HIO70" s="22"/>
      <c r="HIP70" s="22"/>
      <c r="HIQ70" s="22"/>
      <c r="HIR70" s="22"/>
      <c r="HIS70" s="22"/>
      <c r="HIT70" s="22"/>
      <c r="HIU70" s="22"/>
      <c r="HIV70" s="22"/>
      <c r="HIW70" s="22"/>
      <c r="HIX70" s="22"/>
      <c r="HIY70" s="22"/>
      <c r="HIZ70" s="22"/>
      <c r="HJA70" s="22"/>
      <c r="HJB70" s="22"/>
      <c r="HJC70" s="22"/>
      <c r="HJD70" s="22"/>
      <c r="HJE70" s="22"/>
      <c r="HJF70" s="22"/>
      <c r="HJG70" s="22"/>
      <c r="HJH70" s="22"/>
      <c r="HJI70" s="22"/>
      <c r="HJJ70" s="22"/>
      <c r="HJK70" s="22"/>
      <c r="HJL70" s="22"/>
      <c r="HJM70" s="22"/>
      <c r="HJN70" s="22"/>
      <c r="HJO70" s="22"/>
      <c r="HJP70" s="22"/>
      <c r="HJQ70" s="22"/>
      <c r="HJR70" s="22"/>
      <c r="HJS70" s="22"/>
      <c r="HJT70" s="22"/>
      <c r="HJU70" s="22"/>
      <c r="HJV70" s="22"/>
      <c r="HJW70" s="22"/>
      <c r="HJX70" s="22"/>
      <c r="HJY70" s="22"/>
      <c r="HJZ70" s="22"/>
      <c r="HKA70" s="22"/>
      <c r="HKB70" s="22"/>
      <c r="HKC70" s="22"/>
      <c r="HKD70" s="22"/>
      <c r="HKE70" s="22"/>
      <c r="HKF70" s="22"/>
      <c r="HKG70" s="22"/>
      <c r="HKH70" s="22"/>
      <c r="HKI70" s="22"/>
      <c r="HKJ70" s="22"/>
      <c r="HKK70" s="22"/>
      <c r="HKL70" s="22"/>
      <c r="HKM70" s="22"/>
      <c r="HKN70" s="22"/>
      <c r="HKO70" s="22"/>
      <c r="HKP70" s="22"/>
      <c r="HKQ70" s="22"/>
      <c r="HKR70" s="22"/>
      <c r="HKS70" s="22"/>
      <c r="HKT70" s="22"/>
      <c r="HKU70" s="22"/>
      <c r="HKV70" s="22"/>
      <c r="HKW70" s="22"/>
      <c r="HKX70" s="22"/>
      <c r="HKY70" s="22"/>
      <c r="HKZ70" s="22"/>
      <c r="HLA70" s="22"/>
      <c r="HLB70" s="22"/>
      <c r="HLC70" s="22"/>
      <c r="HLD70" s="22"/>
      <c r="HLE70" s="22"/>
      <c r="HLF70" s="22"/>
      <c r="HLG70" s="22"/>
      <c r="HLH70" s="22"/>
      <c r="HLI70" s="22"/>
      <c r="HLJ70" s="22"/>
      <c r="HLK70" s="22"/>
      <c r="HLL70" s="22"/>
      <c r="HLM70" s="22"/>
      <c r="HLN70" s="22"/>
      <c r="HLO70" s="22"/>
      <c r="HLP70" s="22"/>
      <c r="HLQ70" s="22"/>
      <c r="HLR70" s="22"/>
      <c r="HLS70" s="22"/>
      <c r="HLT70" s="22"/>
      <c r="HLU70" s="22"/>
      <c r="HLV70" s="22"/>
      <c r="HLW70" s="22"/>
      <c r="HLX70" s="22"/>
      <c r="HLY70" s="22"/>
      <c r="HLZ70" s="22"/>
      <c r="HMA70" s="22"/>
      <c r="HMB70" s="22"/>
      <c r="HMC70" s="22"/>
      <c r="HMD70" s="22"/>
      <c r="HME70" s="22"/>
      <c r="HMF70" s="22"/>
      <c r="HMG70" s="22"/>
      <c r="HMH70" s="22"/>
      <c r="HMI70" s="22"/>
      <c r="HMJ70" s="22"/>
      <c r="HMK70" s="22"/>
      <c r="HML70" s="22"/>
      <c r="HMM70" s="22"/>
      <c r="HMN70" s="22"/>
      <c r="HMO70" s="22"/>
      <c r="HMP70" s="22"/>
      <c r="HMQ70" s="22"/>
      <c r="HMR70" s="22"/>
      <c r="HMS70" s="22"/>
      <c r="HMT70" s="22"/>
      <c r="HMU70" s="22"/>
      <c r="HMV70" s="22"/>
      <c r="HMW70" s="22"/>
      <c r="HMX70" s="22"/>
      <c r="HMY70" s="22"/>
      <c r="HMZ70" s="22"/>
      <c r="HNA70" s="22"/>
      <c r="HNB70" s="22"/>
      <c r="HNC70" s="22"/>
      <c r="HND70" s="22"/>
      <c r="HNE70" s="22"/>
      <c r="HNF70" s="22"/>
      <c r="HNG70" s="22"/>
      <c r="HNH70" s="22"/>
      <c r="HNI70" s="22"/>
      <c r="HNJ70" s="22"/>
      <c r="HNK70" s="22"/>
      <c r="HNL70" s="22"/>
      <c r="HNM70" s="22"/>
      <c r="HNN70" s="22"/>
      <c r="HNO70" s="22"/>
      <c r="HNP70" s="22"/>
      <c r="HNQ70" s="22"/>
      <c r="HNR70" s="22"/>
      <c r="HNS70" s="22"/>
      <c r="HNT70" s="22"/>
      <c r="HNU70" s="22"/>
      <c r="HNV70" s="22"/>
      <c r="HNW70" s="22"/>
      <c r="HNX70" s="22"/>
      <c r="HNY70" s="22"/>
      <c r="HNZ70" s="22"/>
      <c r="HOA70" s="22"/>
      <c r="HOB70" s="22"/>
      <c r="HOC70" s="22"/>
      <c r="HOD70" s="22"/>
      <c r="HOE70" s="22"/>
      <c r="HOF70" s="22"/>
      <c r="HOG70" s="22"/>
      <c r="HOH70" s="22"/>
      <c r="HOI70" s="22"/>
      <c r="HOJ70" s="22"/>
      <c r="HOK70" s="22"/>
      <c r="HOL70" s="22"/>
      <c r="HOM70" s="22"/>
      <c r="HON70" s="22"/>
      <c r="HOO70" s="22"/>
      <c r="HOP70" s="22"/>
      <c r="HOQ70" s="22"/>
      <c r="HOR70" s="22"/>
      <c r="HOS70" s="22"/>
      <c r="HOT70" s="22"/>
      <c r="HOU70" s="22"/>
      <c r="HOV70" s="22"/>
      <c r="HOW70" s="22"/>
      <c r="HOX70" s="22"/>
      <c r="HOY70" s="22"/>
      <c r="HOZ70" s="22"/>
      <c r="HPA70" s="22"/>
      <c r="HPB70" s="22"/>
      <c r="HPC70" s="22"/>
      <c r="HPD70" s="22"/>
      <c r="HPE70" s="22"/>
      <c r="HPF70" s="22"/>
      <c r="HPG70" s="22"/>
      <c r="HPH70" s="22"/>
      <c r="HPI70" s="22"/>
      <c r="HPJ70" s="22"/>
      <c r="HPK70" s="22"/>
      <c r="HPL70" s="22"/>
      <c r="HPM70" s="22"/>
      <c r="HPN70" s="22"/>
      <c r="HPO70" s="22"/>
      <c r="HPP70" s="22"/>
      <c r="HPQ70" s="22"/>
      <c r="HPR70" s="22"/>
      <c r="HPS70" s="22"/>
      <c r="HPT70" s="22"/>
      <c r="HPU70" s="22"/>
      <c r="HPV70" s="22"/>
      <c r="HPW70" s="22"/>
      <c r="HPX70" s="22"/>
      <c r="HPY70" s="22"/>
      <c r="HPZ70" s="22"/>
      <c r="HQA70" s="22"/>
      <c r="HQB70" s="22"/>
      <c r="HQC70" s="22"/>
      <c r="HQD70" s="22"/>
      <c r="HQE70" s="22"/>
      <c r="HQF70" s="22"/>
      <c r="HQG70" s="22"/>
      <c r="HQH70" s="22"/>
      <c r="HQI70" s="22"/>
      <c r="HQJ70" s="22"/>
      <c r="HQK70" s="22"/>
      <c r="HQL70" s="22"/>
      <c r="HQM70" s="22"/>
      <c r="HQN70" s="22"/>
      <c r="HQO70" s="22"/>
      <c r="HQP70" s="22"/>
      <c r="HQQ70" s="22"/>
      <c r="HQR70" s="22"/>
      <c r="HQS70" s="22"/>
      <c r="HQT70" s="22"/>
      <c r="HQU70" s="22"/>
      <c r="HQV70" s="22"/>
      <c r="HQW70" s="22"/>
      <c r="HQX70" s="22"/>
      <c r="HQY70" s="22"/>
      <c r="HQZ70" s="22"/>
      <c r="HRA70" s="22"/>
      <c r="HRB70" s="22"/>
      <c r="HRC70" s="22"/>
      <c r="HRD70" s="22"/>
      <c r="HRE70" s="22"/>
      <c r="HRF70" s="22"/>
      <c r="HRG70" s="22"/>
      <c r="HRH70" s="22"/>
      <c r="HRI70" s="22"/>
      <c r="HRJ70" s="22"/>
      <c r="HRK70" s="22"/>
      <c r="HRL70" s="22"/>
      <c r="HRM70" s="22"/>
      <c r="HRN70" s="22"/>
      <c r="HRO70" s="22"/>
      <c r="HRP70" s="22"/>
      <c r="HRQ70" s="22"/>
      <c r="HRR70" s="22"/>
      <c r="HRS70" s="22"/>
      <c r="HRT70" s="22"/>
      <c r="HRU70" s="22"/>
      <c r="HRV70" s="22"/>
      <c r="HRW70" s="22"/>
      <c r="HRX70" s="22"/>
      <c r="HRY70" s="22"/>
      <c r="HRZ70" s="22"/>
      <c r="HSA70" s="22"/>
      <c r="HSB70" s="22"/>
      <c r="HSC70" s="22"/>
      <c r="HSD70" s="22"/>
      <c r="HSE70" s="22"/>
      <c r="HSF70" s="22"/>
      <c r="HSG70" s="22"/>
      <c r="HSH70" s="22"/>
      <c r="HSI70" s="22"/>
      <c r="HSJ70" s="22"/>
      <c r="HSK70" s="22"/>
      <c r="HSL70" s="22"/>
      <c r="HSM70" s="22"/>
      <c r="HSN70" s="22"/>
      <c r="HSO70" s="22"/>
      <c r="HSP70" s="22"/>
      <c r="HSQ70" s="22"/>
      <c r="HSR70" s="22"/>
      <c r="HSS70" s="22"/>
      <c r="HST70" s="22"/>
      <c r="HSU70" s="22"/>
      <c r="HSV70" s="22"/>
      <c r="HSW70" s="22"/>
      <c r="HSX70" s="22"/>
      <c r="HSY70" s="22"/>
      <c r="HSZ70" s="22"/>
      <c r="HTA70" s="22"/>
      <c r="HTB70" s="22"/>
      <c r="HTC70" s="22"/>
      <c r="HTD70" s="22"/>
      <c r="HTE70" s="22"/>
      <c r="HTF70" s="22"/>
      <c r="HTG70" s="22"/>
      <c r="HTH70" s="22"/>
      <c r="HTI70" s="22"/>
      <c r="HTJ70" s="22"/>
      <c r="HTK70" s="22"/>
      <c r="HTL70" s="22"/>
      <c r="HTM70" s="22"/>
      <c r="HTN70" s="22"/>
      <c r="HTO70" s="22"/>
      <c r="HTP70" s="22"/>
      <c r="HTQ70" s="22"/>
      <c r="HTR70" s="22"/>
      <c r="HTS70" s="22"/>
      <c r="HTT70" s="22"/>
      <c r="HTU70" s="22"/>
      <c r="HTV70" s="22"/>
      <c r="HTW70" s="22"/>
      <c r="HTX70" s="22"/>
      <c r="HTY70" s="22"/>
      <c r="HTZ70" s="22"/>
      <c r="HUA70" s="22"/>
      <c r="HUB70" s="22"/>
      <c r="HUC70" s="22"/>
      <c r="HUD70" s="22"/>
      <c r="HUE70" s="22"/>
      <c r="HUF70" s="22"/>
      <c r="HUG70" s="22"/>
      <c r="HUH70" s="22"/>
      <c r="HUI70" s="22"/>
      <c r="HUJ70" s="22"/>
      <c r="HUK70" s="22"/>
      <c r="HUL70" s="22"/>
      <c r="HUM70" s="22"/>
      <c r="HUN70" s="22"/>
      <c r="HUO70" s="22"/>
      <c r="HUP70" s="22"/>
      <c r="HUQ70" s="22"/>
      <c r="HUR70" s="22"/>
      <c r="HUS70" s="22"/>
      <c r="HUT70" s="22"/>
      <c r="HUU70" s="22"/>
      <c r="HUV70" s="22"/>
      <c r="HUW70" s="22"/>
      <c r="HUX70" s="22"/>
      <c r="HUY70" s="22"/>
      <c r="HUZ70" s="22"/>
      <c r="HVA70" s="22"/>
      <c r="HVB70" s="22"/>
      <c r="HVC70" s="22"/>
      <c r="HVD70" s="22"/>
      <c r="HVE70" s="22"/>
      <c r="HVF70" s="22"/>
      <c r="HVG70" s="22"/>
      <c r="HVH70" s="22"/>
      <c r="HVI70" s="22"/>
      <c r="HVJ70" s="22"/>
      <c r="HVK70" s="22"/>
      <c r="HVL70" s="22"/>
      <c r="HVM70" s="22"/>
      <c r="HVN70" s="22"/>
      <c r="HVO70" s="22"/>
      <c r="HVP70" s="22"/>
      <c r="HVQ70" s="22"/>
      <c r="HVR70" s="22"/>
      <c r="HVS70" s="22"/>
      <c r="HVT70" s="22"/>
      <c r="HVU70" s="22"/>
      <c r="HVV70" s="22"/>
      <c r="HVW70" s="22"/>
      <c r="HVX70" s="22"/>
      <c r="HVY70" s="22"/>
      <c r="HVZ70" s="22"/>
      <c r="HWA70" s="22"/>
      <c r="HWB70" s="22"/>
      <c r="HWC70" s="22"/>
      <c r="HWD70" s="22"/>
      <c r="HWE70" s="22"/>
      <c r="HWF70" s="22"/>
      <c r="HWG70" s="22"/>
      <c r="HWH70" s="22"/>
      <c r="HWI70" s="22"/>
      <c r="HWJ70" s="22"/>
      <c r="HWK70" s="22"/>
      <c r="HWL70" s="22"/>
      <c r="HWM70" s="22"/>
      <c r="HWN70" s="22"/>
      <c r="HWO70" s="22"/>
      <c r="HWP70" s="22"/>
      <c r="HWQ70" s="22"/>
      <c r="HWR70" s="22"/>
      <c r="HWS70" s="22"/>
      <c r="HWT70" s="22"/>
      <c r="HWU70" s="22"/>
      <c r="HWV70" s="22"/>
      <c r="HWW70" s="22"/>
      <c r="HWX70" s="22"/>
      <c r="HWY70" s="22"/>
      <c r="HWZ70" s="22"/>
      <c r="HXA70" s="22"/>
      <c r="HXB70" s="22"/>
      <c r="HXC70" s="22"/>
      <c r="HXD70" s="22"/>
      <c r="HXE70" s="22"/>
      <c r="HXF70" s="22"/>
      <c r="HXG70" s="22"/>
      <c r="HXH70" s="22"/>
      <c r="HXI70" s="22"/>
      <c r="HXJ70" s="22"/>
      <c r="HXK70" s="22"/>
      <c r="HXL70" s="22"/>
      <c r="HXM70" s="22"/>
      <c r="HXN70" s="22"/>
      <c r="HXO70" s="22"/>
      <c r="HXP70" s="22"/>
      <c r="HXQ70" s="22"/>
      <c r="HXR70" s="22"/>
      <c r="HXS70" s="22"/>
      <c r="HXT70" s="22"/>
      <c r="HXU70" s="22"/>
      <c r="HXV70" s="22"/>
      <c r="HXW70" s="22"/>
      <c r="HXX70" s="22"/>
      <c r="HXY70" s="22"/>
      <c r="HXZ70" s="22"/>
      <c r="HYA70" s="22"/>
      <c r="HYB70" s="22"/>
      <c r="HYC70" s="22"/>
      <c r="HYD70" s="22"/>
      <c r="HYE70" s="22"/>
      <c r="HYF70" s="22"/>
      <c r="HYG70" s="22"/>
      <c r="HYH70" s="22"/>
      <c r="HYI70" s="22"/>
      <c r="HYJ70" s="22"/>
      <c r="HYK70" s="22"/>
      <c r="HYL70" s="22"/>
      <c r="HYM70" s="22"/>
      <c r="HYN70" s="22"/>
      <c r="HYO70" s="22"/>
      <c r="HYP70" s="22"/>
      <c r="HYQ70" s="22"/>
      <c r="HYR70" s="22"/>
      <c r="HYS70" s="22"/>
      <c r="HYT70" s="22"/>
      <c r="HYU70" s="22"/>
      <c r="HYV70" s="22"/>
      <c r="HYW70" s="22"/>
      <c r="HYX70" s="22"/>
      <c r="HYY70" s="22"/>
      <c r="HYZ70" s="22"/>
      <c r="HZA70" s="22"/>
      <c r="HZB70" s="22"/>
      <c r="HZC70" s="22"/>
      <c r="HZD70" s="22"/>
      <c r="HZE70" s="22"/>
      <c r="HZF70" s="22"/>
      <c r="HZG70" s="22"/>
      <c r="HZH70" s="22"/>
      <c r="HZI70" s="22"/>
      <c r="HZJ70" s="22"/>
      <c r="HZK70" s="22"/>
      <c r="HZL70" s="22"/>
      <c r="HZM70" s="22"/>
      <c r="HZN70" s="22"/>
      <c r="HZO70" s="22"/>
      <c r="HZP70" s="22"/>
      <c r="HZQ70" s="22"/>
      <c r="HZR70" s="22"/>
      <c r="HZS70" s="22"/>
      <c r="HZT70" s="22"/>
      <c r="HZU70" s="22"/>
      <c r="HZV70" s="22"/>
      <c r="HZW70" s="22"/>
      <c r="HZX70" s="22"/>
      <c r="HZY70" s="22"/>
      <c r="HZZ70" s="22"/>
      <c r="IAA70" s="22"/>
      <c r="IAB70" s="22"/>
      <c r="IAC70" s="22"/>
      <c r="IAD70" s="22"/>
      <c r="IAE70" s="22"/>
      <c r="IAF70" s="22"/>
      <c r="IAG70" s="22"/>
      <c r="IAH70" s="22"/>
      <c r="IAI70" s="22"/>
      <c r="IAJ70" s="22"/>
      <c r="IAK70" s="22"/>
      <c r="IAL70" s="22"/>
      <c r="IAM70" s="22"/>
      <c r="IAN70" s="22"/>
      <c r="IAO70" s="22"/>
      <c r="IAP70" s="22"/>
      <c r="IAQ70" s="22"/>
      <c r="IAR70" s="22"/>
      <c r="IAS70" s="22"/>
      <c r="IAT70" s="22"/>
      <c r="IAU70" s="22"/>
      <c r="IAV70" s="22"/>
      <c r="IAW70" s="22"/>
      <c r="IAX70" s="22"/>
      <c r="IAY70" s="22"/>
      <c r="IAZ70" s="22"/>
      <c r="IBA70" s="22"/>
      <c r="IBB70" s="22"/>
      <c r="IBC70" s="22"/>
      <c r="IBD70" s="22"/>
      <c r="IBE70" s="22"/>
      <c r="IBF70" s="22"/>
      <c r="IBG70" s="22"/>
      <c r="IBH70" s="22"/>
      <c r="IBI70" s="22"/>
      <c r="IBJ70" s="22"/>
      <c r="IBK70" s="22"/>
      <c r="IBL70" s="22"/>
      <c r="IBM70" s="22"/>
      <c r="IBN70" s="22"/>
      <c r="IBO70" s="22"/>
      <c r="IBP70" s="22"/>
      <c r="IBQ70" s="22"/>
      <c r="IBR70" s="22"/>
      <c r="IBS70" s="22"/>
      <c r="IBT70" s="22"/>
      <c r="IBU70" s="22"/>
      <c r="IBV70" s="22"/>
      <c r="IBW70" s="22"/>
      <c r="IBX70" s="22"/>
      <c r="IBY70" s="22"/>
      <c r="IBZ70" s="22"/>
      <c r="ICA70" s="22"/>
      <c r="ICB70" s="22"/>
      <c r="ICC70" s="22"/>
      <c r="ICD70" s="22"/>
      <c r="ICE70" s="22"/>
      <c r="ICF70" s="22"/>
      <c r="ICG70" s="22"/>
      <c r="ICH70" s="22"/>
      <c r="ICI70" s="22"/>
      <c r="ICJ70" s="22"/>
      <c r="ICK70" s="22"/>
      <c r="ICL70" s="22"/>
      <c r="ICM70" s="22"/>
      <c r="ICN70" s="22"/>
      <c r="ICO70" s="22"/>
      <c r="ICP70" s="22"/>
      <c r="ICQ70" s="22"/>
      <c r="ICR70" s="22"/>
      <c r="ICS70" s="22"/>
      <c r="ICT70" s="22"/>
      <c r="ICU70" s="22"/>
      <c r="ICV70" s="22"/>
      <c r="ICW70" s="22"/>
      <c r="ICX70" s="22"/>
      <c r="ICY70" s="22"/>
      <c r="ICZ70" s="22"/>
      <c r="IDA70" s="22"/>
      <c r="IDB70" s="22"/>
      <c r="IDC70" s="22"/>
      <c r="IDD70" s="22"/>
      <c r="IDE70" s="22"/>
      <c r="IDF70" s="22"/>
      <c r="IDG70" s="22"/>
      <c r="IDH70" s="22"/>
      <c r="IDI70" s="22"/>
      <c r="IDJ70" s="22"/>
      <c r="IDK70" s="22"/>
      <c r="IDL70" s="22"/>
      <c r="IDM70" s="22"/>
      <c r="IDN70" s="22"/>
      <c r="IDO70" s="22"/>
      <c r="IDP70" s="22"/>
      <c r="IDQ70" s="22"/>
      <c r="IDR70" s="22"/>
      <c r="IDS70" s="22"/>
      <c r="IDT70" s="22"/>
      <c r="IDU70" s="22"/>
      <c r="IDV70" s="22"/>
      <c r="IDW70" s="22"/>
      <c r="IDX70" s="22"/>
      <c r="IDY70" s="22"/>
      <c r="IDZ70" s="22"/>
      <c r="IEA70" s="22"/>
      <c r="IEB70" s="22"/>
      <c r="IEC70" s="22"/>
      <c r="IED70" s="22"/>
      <c r="IEE70" s="22"/>
      <c r="IEF70" s="22"/>
      <c r="IEG70" s="22"/>
      <c r="IEH70" s="22"/>
      <c r="IEI70" s="22"/>
      <c r="IEJ70" s="22"/>
      <c r="IEK70" s="22"/>
      <c r="IEL70" s="22"/>
      <c r="IEM70" s="22"/>
      <c r="IEN70" s="22"/>
      <c r="IEO70" s="22"/>
      <c r="IEP70" s="22"/>
      <c r="IEQ70" s="22"/>
      <c r="IER70" s="22"/>
      <c r="IES70" s="22"/>
      <c r="IET70" s="22"/>
      <c r="IEU70" s="22"/>
      <c r="IEV70" s="22"/>
      <c r="IEW70" s="22"/>
      <c r="IEX70" s="22"/>
      <c r="IEY70" s="22"/>
      <c r="IEZ70" s="22"/>
      <c r="IFA70" s="22"/>
      <c r="IFB70" s="22"/>
      <c r="IFC70" s="22"/>
      <c r="IFD70" s="22"/>
      <c r="IFE70" s="22"/>
      <c r="IFF70" s="22"/>
      <c r="IFG70" s="22"/>
      <c r="IFH70" s="22"/>
      <c r="IFI70" s="22"/>
      <c r="IFJ70" s="22"/>
      <c r="IFK70" s="22"/>
      <c r="IFL70" s="22"/>
      <c r="IFM70" s="22"/>
      <c r="IFN70" s="22"/>
      <c r="IFO70" s="22"/>
      <c r="IFP70" s="22"/>
      <c r="IFQ70" s="22"/>
      <c r="IFR70" s="22"/>
      <c r="IFS70" s="22"/>
      <c r="IFT70" s="22"/>
      <c r="IFU70" s="22"/>
      <c r="IFV70" s="22"/>
      <c r="IFW70" s="22"/>
      <c r="IFX70" s="22"/>
      <c r="IFY70" s="22"/>
      <c r="IFZ70" s="22"/>
      <c r="IGA70" s="22"/>
      <c r="IGB70" s="22"/>
      <c r="IGC70" s="22"/>
      <c r="IGD70" s="22"/>
      <c r="IGE70" s="22"/>
      <c r="IGF70" s="22"/>
      <c r="IGG70" s="22"/>
      <c r="IGH70" s="22"/>
      <c r="IGI70" s="22"/>
      <c r="IGJ70" s="22"/>
      <c r="IGK70" s="22"/>
      <c r="IGL70" s="22"/>
      <c r="IGM70" s="22"/>
      <c r="IGN70" s="22"/>
      <c r="IGO70" s="22"/>
      <c r="IGP70" s="22"/>
      <c r="IGQ70" s="22"/>
      <c r="IGR70" s="22"/>
      <c r="IGS70" s="22"/>
      <c r="IGT70" s="22"/>
      <c r="IGU70" s="22"/>
      <c r="IGV70" s="22"/>
      <c r="IGW70" s="22"/>
      <c r="IGX70" s="22"/>
      <c r="IGY70" s="22"/>
      <c r="IGZ70" s="22"/>
      <c r="IHA70" s="22"/>
      <c r="IHB70" s="22"/>
      <c r="IHC70" s="22"/>
      <c r="IHD70" s="22"/>
      <c r="IHE70" s="22"/>
      <c r="IHF70" s="22"/>
      <c r="IHG70" s="22"/>
      <c r="IHH70" s="22"/>
      <c r="IHI70" s="22"/>
      <c r="IHJ70" s="22"/>
      <c r="IHK70" s="22"/>
      <c r="IHL70" s="22"/>
      <c r="IHM70" s="22"/>
      <c r="IHN70" s="22"/>
      <c r="IHO70" s="22"/>
      <c r="IHP70" s="22"/>
      <c r="IHQ70" s="22"/>
      <c r="IHR70" s="22"/>
      <c r="IHS70" s="22"/>
      <c r="IHT70" s="22"/>
      <c r="IHU70" s="22"/>
      <c r="IHV70" s="22"/>
      <c r="IHW70" s="22"/>
      <c r="IHX70" s="22"/>
      <c r="IHY70" s="22"/>
      <c r="IHZ70" s="22"/>
      <c r="IIA70" s="22"/>
      <c r="IIB70" s="22"/>
      <c r="IIC70" s="22"/>
      <c r="IID70" s="22"/>
      <c r="IIE70" s="22"/>
      <c r="IIF70" s="22"/>
      <c r="IIG70" s="22"/>
      <c r="IIH70" s="22"/>
      <c r="III70" s="22"/>
      <c r="IIJ70" s="22"/>
      <c r="IIK70" s="22"/>
      <c r="IIL70" s="22"/>
      <c r="IIM70" s="22"/>
      <c r="IIN70" s="22"/>
      <c r="IIO70" s="22"/>
      <c r="IIP70" s="22"/>
      <c r="IIQ70" s="22"/>
      <c r="IIR70" s="22"/>
      <c r="IIS70" s="22"/>
      <c r="IIT70" s="22"/>
      <c r="IIU70" s="22"/>
      <c r="IIV70" s="22"/>
      <c r="IIW70" s="22"/>
      <c r="IIX70" s="22"/>
      <c r="IIY70" s="22"/>
      <c r="IIZ70" s="22"/>
      <c r="IJA70" s="22"/>
      <c r="IJB70" s="22"/>
      <c r="IJC70" s="22"/>
      <c r="IJD70" s="22"/>
      <c r="IJE70" s="22"/>
      <c r="IJF70" s="22"/>
      <c r="IJG70" s="22"/>
      <c r="IJH70" s="22"/>
      <c r="IJI70" s="22"/>
      <c r="IJJ70" s="22"/>
      <c r="IJK70" s="22"/>
      <c r="IJL70" s="22"/>
      <c r="IJM70" s="22"/>
      <c r="IJN70" s="22"/>
      <c r="IJO70" s="22"/>
      <c r="IJP70" s="22"/>
      <c r="IJQ70" s="22"/>
      <c r="IJR70" s="22"/>
      <c r="IJS70" s="22"/>
      <c r="IJT70" s="22"/>
      <c r="IJU70" s="22"/>
      <c r="IJV70" s="22"/>
      <c r="IJW70" s="22"/>
      <c r="IJX70" s="22"/>
      <c r="IJY70" s="22"/>
      <c r="IJZ70" s="22"/>
      <c r="IKA70" s="22"/>
      <c r="IKB70" s="22"/>
      <c r="IKC70" s="22"/>
      <c r="IKD70" s="22"/>
      <c r="IKE70" s="22"/>
      <c r="IKF70" s="22"/>
      <c r="IKG70" s="22"/>
      <c r="IKH70" s="22"/>
      <c r="IKI70" s="22"/>
      <c r="IKJ70" s="22"/>
      <c r="IKK70" s="22"/>
      <c r="IKL70" s="22"/>
      <c r="IKM70" s="22"/>
      <c r="IKN70" s="22"/>
      <c r="IKO70" s="22"/>
      <c r="IKP70" s="22"/>
      <c r="IKQ70" s="22"/>
      <c r="IKR70" s="22"/>
      <c r="IKS70" s="22"/>
      <c r="IKT70" s="22"/>
      <c r="IKU70" s="22"/>
      <c r="IKV70" s="22"/>
      <c r="IKW70" s="22"/>
      <c r="IKX70" s="22"/>
      <c r="IKY70" s="22"/>
      <c r="IKZ70" s="22"/>
      <c r="ILA70" s="22"/>
      <c r="ILB70" s="22"/>
      <c r="ILC70" s="22"/>
      <c r="ILD70" s="22"/>
      <c r="ILE70" s="22"/>
      <c r="ILF70" s="22"/>
      <c r="ILG70" s="22"/>
      <c r="ILH70" s="22"/>
      <c r="ILI70" s="22"/>
      <c r="ILJ70" s="22"/>
      <c r="ILK70" s="22"/>
      <c r="ILL70" s="22"/>
      <c r="ILM70" s="22"/>
      <c r="ILN70" s="22"/>
      <c r="ILO70" s="22"/>
      <c r="ILP70" s="22"/>
      <c r="ILQ70" s="22"/>
      <c r="ILR70" s="22"/>
      <c r="ILS70" s="22"/>
      <c r="ILT70" s="22"/>
      <c r="ILU70" s="22"/>
      <c r="ILV70" s="22"/>
      <c r="ILW70" s="22"/>
      <c r="ILX70" s="22"/>
      <c r="ILY70" s="22"/>
      <c r="ILZ70" s="22"/>
      <c r="IMA70" s="22"/>
      <c r="IMB70" s="22"/>
      <c r="IMC70" s="22"/>
      <c r="IMD70" s="22"/>
      <c r="IME70" s="22"/>
      <c r="IMF70" s="22"/>
      <c r="IMG70" s="22"/>
      <c r="IMH70" s="22"/>
      <c r="IMI70" s="22"/>
      <c r="IMJ70" s="22"/>
      <c r="IMK70" s="22"/>
      <c r="IML70" s="22"/>
      <c r="IMM70" s="22"/>
      <c r="IMN70" s="22"/>
      <c r="IMO70" s="22"/>
      <c r="IMP70" s="22"/>
      <c r="IMQ70" s="22"/>
      <c r="IMR70" s="22"/>
      <c r="IMS70" s="22"/>
      <c r="IMT70" s="22"/>
      <c r="IMU70" s="22"/>
      <c r="IMV70" s="22"/>
      <c r="IMW70" s="22"/>
      <c r="IMX70" s="22"/>
      <c r="IMY70" s="22"/>
      <c r="IMZ70" s="22"/>
      <c r="INA70" s="22"/>
      <c r="INB70" s="22"/>
      <c r="INC70" s="22"/>
      <c r="IND70" s="22"/>
      <c r="INE70" s="22"/>
      <c r="INF70" s="22"/>
      <c r="ING70" s="22"/>
      <c r="INH70" s="22"/>
      <c r="INI70" s="22"/>
      <c r="INJ70" s="22"/>
      <c r="INK70" s="22"/>
      <c r="INL70" s="22"/>
      <c r="INM70" s="22"/>
      <c r="INN70" s="22"/>
      <c r="INO70" s="22"/>
      <c r="INP70" s="22"/>
      <c r="INQ70" s="22"/>
      <c r="INR70" s="22"/>
      <c r="INS70" s="22"/>
      <c r="INT70" s="22"/>
      <c r="INU70" s="22"/>
      <c r="INV70" s="22"/>
      <c r="INW70" s="22"/>
      <c r="INX70" s="22"/>
      <c r="INY70" s="22"/>
      <c r="INZ70" s="22"/>
      <c r="IOA70" s="22"/>
      <c r="IOB70" s="22"/>
      <c r="IOC70" s="22"/>
      <c r="IOD70" s="22"/>
      <c r="IOE70" s="22"/>
      <c r="IOF70" s="22"/>
      <c r="IOG70" s="22"/>
      <c r="IOH70" s="22"/>
      <c r="IOI70" s="22"/>
      <c r="IOJ70" s="22"/>
      <c r="IOK70" s="22"/>
      <c r="IOL70" s="22"/>
      <c r="IOM70" s="22"/>
      <c r="ION70" s="22"/>
      <c r="IOO70" s="22"/>
      <c r="IOP70" s="22"/>
      <c r="IOQ70" s="22"/>
      <c r="IOR70" s="22"/>
      <c r="IOS70" s="22"/>
      <c r="IOT70" s="22"/>
      <c r="IOU70" s="22"/>
      <c r="IOV70" s="22"/>
      <c r="IOW70" s="22"/>
      <c r="IOX70" s="22"/>
      <c r="IOY70" s="22"/>
      <c r="IOZ70" s="22"/>
      <c r="IPA70" s="22"/>
      <c r="IPB70" s="22"/>
      <c r="IPC70" s="22"/>
      <c r="IPD70" s="22"/>
      <c r="IPE70" s="22"/>
      <c r="IPF70" s="22"/>
      <c r="IPG70" s="22"/>
      <c r="IPH70" s="22"/>
      <c r="IPI70" s="22"/>
      <c r="IPJ70" s="22"/>
      <c r="IPK70" s="22"/>
      <c r="IPL70" s="22"/>
      <c r="IPM70" s="22"/>
      <c r="IPN70" s="22"/>
      <c r="IPO70" s="22"/>
      <c r="IPP70" s="22"/>
      <c r="IPQ70" s="22"/>
      <c r="IPR70" s="22"/>
      <c r="IPS70" s="22"/>
      <c r="IPT70" s="22"/>
      <c r="IPU70" s="22"/>
      <c r="IPV70" s="22"/>
      <c r="IPW70" s="22"/>
      <c r="IPX70" s="22"/>
      <c r="IPY70" s="22"/>
      <c r="IPZ70" s="22"/>
      <c r="IQA70" s="22"/>
      <c r="IQB70" s="22"/>
      <c r="IQC70" s="22"/>
      <c r="IQD70" s="22"/>
      <c r="IQE70" s="22"/>
      <c r="IQF70" s="22"/>
      <c r="IQG70" s="22"/>
      <c r="IQH70" s="22"/>
      <c r="IQI70" s="22"/>
      <c r="IQJ70" s="22"/>
      <c r="IQK70" s="22"/>
      <c r="IQL70" s="22"/>
      <c r="IQM70" s="22"/>
      <c r="IQN70" s="22"/>
      <c r="IQO70" s="22"/>
      <c r="IQP70" s="22"/>
      <c r="IQQ70" s="22"/>
      <c r="IQR70" s="22"/>
      <c r="IQS70" s="22"/>
      <c r="IQT70" s="22"/>
      <c r="IQU70" s="22"/>
      <c r="IQV70" s="22"/>
      <c r="IQW70" s="22"/>
      <c r="IQX70" s="22"/>
      <c r="IQY70" s="22"/>
      <c r="IQZ70" s="22"/>
      <c r="IRA70" s="22"/>
      <c r="IRB70" s="22"/>
      <c r="IRC70" s="22"/>
      <c r="IRD70" s="22"/>
      <c r="IRE70" s="22"/>
      <c r="IRF70" s="22"/>
      <c r="IRG70" s="22"/>
      <c r="IRH70" s="22"/>
      <c r="IRI70" s="22"/>
      <c r="IRJ70" s="22"/>
      <c r="IRK70" s="22"/>
      <c r="IRL70" s="22"/>
      <c r="IRM70" s="22"/>
      <c r="IRN70" s="22"/>
      <c r="IRO70" s="22"/>
      <c r="IRP70" s="22"/>
      <c r="IRQ70" s="22"/>
      <c r="IRR70" s="22"/>
      <c r="IRS70" s="22"/>
      <c r="IRT70" s="22"/>
      <c r="IRU70" s="22"/>
      <c r="IRV70" s="22"/>
      <c r="IRW70" s="22"/>
      <c r="IRX70" s="22"/>
      <c r="IRY70" s="22"/>
      <c r="IRZ70" s="22"/>
      <c r="ISA70" s="22"/>
      <c r="ISB70" s="22"/>
      <c r="ISC70" s="22"/>
      <c r="ISD70" s="22"/>
      <c r="ISE70" s="22"/>
      <c r="ISF70" s="22"/>
      <c r="ISG70" s="22"/>
      <c r="ISH70" s="22"/>
      <c r="ISI70" s="22"/>
      <c r="ISJ70" s="22"/>
      <c r="ISK70" s="22"/>
      <c r="ISL70" s="22"/>
      <c r="ISM70" s="22"/>
      <c r="ISN70" s="22"/>
      <c r="ISO70" s="22"/>
      <c r="ISP70" s="22"/>
      <c r="ISQ70" s="22"/>
      <c r="ISR70" s="22"/>
      <c r="ISS70" s="22"/>
      <c r="IST70" s="22"/>
      <c r="ISU70" s="22"/>
      <c r="ISV70" s="22"/>
      <c r="ISW70" s="22"/>
      <c r="ISX70" s="22"/>
      <c r="ISY70" s="22"/>
      <c r="ISZ70" s="22"/>
      <c r="ITA70" s="22"/>
      <c r="ITB70" s="22"/>
      <c r="ITC70" s="22"/>
      <c r="ITD70" s="22"/>
      <c r="ITE70" s="22"/>
      <c r="ITF70" s="22"/>
      <c r="ITG70" s="22"/>
      <c r="ITH70" s="22"/>
      <c r="ITI70" s="22"/>
      <c r="ITJ70" s="22"/>
      <c r="ITK70" s="22"/>
      <c r="ITL70" s="22"/>
      <c r="ITM70" s="22"/>
      <c r="ITN70" s="22"/>
      <c r="ITO70" s="22"/>
      <c r="ITP70" s="22"/>
      <c r="ITQ70" s="22"/>
      <c r="ITR70" s="22"/>
      <c r="ITS70" s="22"/>
      <c r="ITT70" s="22"/>
      <c r="ITU70" s="22"/>
      <c r="ITV70" s="22"/>
      <c r="ITW70" s="22"/>
      <c r="ITX70" s="22"/>
      <c r="ITY70" s="22"/>
      <c r="ITZ70" s="22"/>
      <c r="IUA70" s="22"/>
      <c r="IUB70" s="22"/>
      <c r="IUC70" s="22"/>
      <c r="IUD70" s="22"/>
      <c r="IUE70" s="22"/>
      <c r="IUF70" s="22"/>
      <c r="IUG70" s="22"/>
      <c r="IUH70" s="22"/>
      <c r="IUI70" s="22"/>
      <c r="IUJ70" s="22"/>
      <c r="IUK70" s="22"/>
      <c r="IUL70" s="22"/>
      <c r="IUM70" s="22"/>
      <c r="IUN70" s="22"/>
      <c r="IUO70" s="22"/>
      <c r="IUP70" s="22"/>
      <c r="IUQ70" s="22"/>
      <c r="IUR70" s="22"/>
      <c r="IUS70" s="22"/>
      <c r="IUT70" s="22"/>
      <c r="IUU70" s="22"/>
      <c r="IUV70" s="22"/>
      <c r="IUW70" s="22"/>
      <c r="IUX70" s="22"/>
      <c r="IUY70" s="22"/>
      <c r="IUZ70" s="22"/>
      <c r="IVA70" s="22"/>
      <c r="IVB70" s="22"/>
      <c r="IVC70" s="22"/>
      <c r="IVD70" s="22"/>
      <c r="IVE70" s="22"/>
      <c r="IVF70" s="22"/>
      <c r="IVG70" s="22"/>
      <c r="IVH70" s="22"/>
      <c r="IVI70" s="22"/>
      <c r="IVJ70" s="22"/>
      <c r="IVK70" s="22"/>
      <c r="IVL70" s="22"/>
      <c r="IVM70" s="22"/>
      <c r="IVN70" s="22"/>
      <c r="IVO70" s="22"/>
      <c r="IVP70" s="22"/>
      <c r="IVQ70" s="22"/>
      <c r="IVR70" s="22"/>
      <c r="IVS70" s="22"/>
      <c r="IVT70" s="22"/>
      <c r="IVU70" s="22"/>
      <c r="IVV70" s="22"/>
      <c r="IVW70" s="22"/>
      <c r="IVX70" s="22"/>
      <c r="IVY70" s="22"/>
      <c r="IVZ70" s="22"/>
      <c r="IWA70" s="22"/>
      <c r="IWB70" s="22"/>
      <c r="IWC70" s="22"/>
      <c r="IWD70" s="22"/>
      <c r="IWE70" s="22"/>
      <c r="IWF70" s="22"/>
      <c r="IWG70" s="22"/>
      <c r="IWH70" s="22"/>
      <c r="IWI70" s="22"/>
      <c r="IWJ70" s="22"/>
      <c r="IWK70" s="22"/>
      <c r="IWL70" s="22"/>
      <c r="IWM70" s="22"/>
      <c r="IWN70" s="22"/>
      <c r="IWO70" s="22"/>
      <c r="IWP70" s="22"/>
      <c r="IWQ70" s="22"/>
      <c r="IWR70" s="22"/>
      <c r="IWS70" s="22"/>
      <c r="IWT70" s="22"/>
      <c r="IWU70" s="22"/>
      <c r="IWV70" s="22"/>
      <c r="IWW70" s="22"/>
      <c r="IWX70" s="22"/>
      <c r="IWY70" s="22"/>
      <c r="IWZ70" s="22"/>
      <c r="IXA70" s="22"/>
      <c r="IXB70" s="22"/>
      <c r="IXC70" s="22"/>
      <c r="IXD70" s="22"/>
      <c r="IXE70" s="22"/>
      <c r="IXF70" s="22"/>
      <c r="IXG70" s="22"/>
      <c r="IXH70" s="22"/>
      <c r="IXI70" s="22"/>
      <c r="IXJ70" s="22"/>
      <c r="IXK70" s="22"/>
      <c r="IXL70" s="22"/>
      <c r="IXM70" s="22"/>
      <c r="IXN70" s="22"/>
      <c r="IXO70" s="22"/>
      <c r="IXP70" s="22"/>
      <c r="IXQ70" s="22"/>
      <c r="IXR70" s="22"/>
      <c r="IXS70" s="22"/>
      <c r="IXT70" s="22"/>
      <c r="IXU70" s="22"/>
      <c r="IXV70" s="22"/>
      <c r="IXW70" s="22"/>
      <c r="IXX70" s="22"/>
      <c r="IXY70" s="22"/>
      <c r="IXZ70" s="22"/>
      <c r="IYA70" s="22"/>
      <c r="IYB70" s="22"/>
      <c r="IYC70" s="22"/>
      <c r="IYD70" s="22"/>
      <c r="IYE70" s="22"/>
      <c r="IYF70" s="22"/>
      <c r="IYG70" s="22"/>
      <c r="IYH70" s="22"/>
      <c r="IYI70" s="22"/>
      <c r="IYJ70" s="22"/>
      <c r="IYK70" s="22"/>
      <c r="IYL70" s="22"/>
      <c r="IYM70" s="22"/>
      <c r="IYN70" s="22"/>
      <c r="IYO70" s="22"/>
      <c r="IYP70" s="22"/>
      <c r="IYQ70" s="22"/>
      <c r="IYR70" s="22"/>
      <c r="IYS70" s="22"/>
      <c r="IYT70" s="22"/>
      <c r="IYU70" s="22"/>
      <c r="IYV70" s="22"/>
      <c r="IYW70" s="22"/>
      <c r="IYX70" s="22"/>
      <c r="IYY70" s="22"/>
      <c r="IYZ70" s="22"/>
      <c r="IZA70" s="22"/>
      <c r="IZB70" s="22"/>
      <c r="IZC70" s="22"/>
      <c r="IZD70" s="22"/>
      <c r="IZE70" s="22"/>
      <c r="IZF70" s="22"/>
      <c r="IZG70" s="22"/>
      <c r="IZH70" s="22"/>
      <c r="IZI70" s="22"/>
      <c r="IZJ70" s="22"/>
      <c r="IZK70" s="22"/>
      <c r="IZL70" s="22"/>
      <c r="IZM70" s="22"/>
      <c r="IZN70" s="22"/>
      <c r="IZO70" s="22"/>
      <c r="IZP70" s="22"/>
      <c r="IZQ70" s="22"/>
      <c r="IZR70" s="22"/>
      <c r="IZS70" s="22"/>
      <c r="IZT70" s="22"/>
      <c r="IZU70" s="22"/>
      <c r="IZV70" s="22"/>
      <c r="IZW70" s="22"/>
      <c r="IZX70" s="22"/>
      <c r="IZY70" s="22"/>
      <c r="IZZ70" s="22"/>
      <c r="JAA70" s="22"/>
      <c r="JAB70" s="22"/>
      <c r="JAC70" s="22"/>
      <c r="JAD70" s="22"/>
      <c r="JAE70" s="22"/>
      <c r="JAF70" s="22"/>
      <c r="JAG70" s="22"/>
      <c r="JAH70" s="22"/>
      <c r="JAI70" s="22"/>
      <c r="JAJ70" s="22"/>
      <c r="JAK70" s="22"/>
      <c r="JAL70" s="22"/>
      <c r="JAM70" s="22"/>
      <c r="JAN70" s="22"/>
      <c r="JAO70" s="22"/>
      <c r="JAP70" s="22"/>
      <c r="JAQ70" s="22"/>
      <c r="JAR70" s="22"/>
      <c r="JAS70" s="22"/>
      <c r="JAT70" s="22"/>
      <c r="JAU70" s="22"/>
      <c r="JAV70" s="22"/>
      <c r="JAW70" s="22"/>
      <c r="JAX70" s="22"/>
      <c r="JAY70" s="22"/>
      <c r="JAZ70" s="22"/>
      <c r="JBA70" s="22"/>
      <c r="JBB70" s="22"/>
      <c r="JBC70" s="22"/>
      <c r="JBD70" s="22"/>
      <c r="JBE70" s="22"/>
      <c r="JBF70" s="22"/>
      <c r="JBG70" s="22"/>
      <c r="JBH70" s="22"/>
      <c r="JBI70" s="22"/>
      <c r="JBJ70" s="22"/>
      <c r="JBK70" s="22"/>
      <c r="JBL70" s="22"/>
      <c r="JBM70" s="22"/>
      <c r="JBN70" s="22"/>
      <c r="JBO70" s="22"/>
      <c r="JBP70" s="22"/>
      <c r="JBQ70" s="22"/>
      <c r="JBR70" s="22"/>
      <c r="JBS70" s="22"/>
      <c r="JBT70" s="22"/>
      <c r="JBU70" s="22"/>
      <c r="JBV70" s="22"/>
      <c r="JBW70" s="22"/>
      <c r="JBX70" s="22"/>
      <c r="JBY70" s="22"/>
      <c r="JBZ70" s="22"/>
      <c r="JCA70" s="22"/>
      <c r="JCB70" s="22"/>
      <c r="JCC70" s="22"/>
      <c r="JCD70" s="22"/>
      <c r="JCE70" s="22"/>
      <c r="JCF70" s="22"/>
      <c r="JCG70" s="22"/>
      <c r="JCH70" s="22"/>
      <c r="JCI70" s="22"/>
      <c r="JCJ70" s="22"/>
      <c r="JCK70" s="22"/>
      <c r="JCL70" s="22"/>
      <c r="JCM70" s="22"/>
      <c r="JCN70" s="22"/>
      <c r="JCO70" s="22"/>
      <c r="JCP70" s="22"/>
      <c r="JCQ70" s="22"/>
      <c r="JCR70" s="22"/>
      <c r="JCS70" s="22"/>
      <c r="JCT70" s="22"/>
      <c r="JCU70" s="22"/>
      <c r="JCV70" s="22"/>
      <c r="JCW70" s="22"/>
      <c r="JCX70" s="22"/>
      <c r="JCY70" s="22"/>
      <c r="JCZ70" s="22"/>
      <c r="JDA70" s="22"/>
      <c r="JDB70" s="22"/>
      <c r="JDC70" s="22"/>
      <c r="JDD70" s="22"/>
      <c r="JDE70" s="22"/>
      <c r="JDF70" s="22"/>
      <c r="JDG70" s="22"/>
      <c r="JDH70" s="22"/>
      <c r="JDI70" s="22"/>
      <c r="JDJ70" s="22"/>
      <c r="JDK70" s="22"/>
      <c r="JDL70" s="22"/>
      <c r="JDM70" s="22"/>
      <c r="JDN70" s="22"/>
      <c r="JDO70" s="22"/>
      <c r="JDP70" s="22"/>
      <c r="JDQ70" s="22"/>
      <c r="JDR70" s="22"/>
      <c r="JDS70" s="22"/>
      <c r="JDT70" s="22"/>
      <c r="JDU70" s="22"/>
      <c r="JDV70" s="22"/>
      <c r="JDW70" s="22"/>
      <c r="JDX70" s="22"/>
      <c r="JDY70" s="22"/>
      <c r="JDZ70" s="22"/>
      <c r="JEA70" s="22"/>
      <c r="JEB70" s="22"/>
      <c r="JEC70" s="22"/>
      <c r="JED70" s="22"/>
      <c r="JEE70" s="22"/>
      <c r="JEF70" s="22"/>
      <c r="JEG70" s="22"/>
      <c r="JEH70" s="22"/>
      <c r="JEI70" s="22"/>
      <c r="JEJ70" s="22"/>
      <c r="JEK70" s="22"/>
      <c r="JEL70" s="22"/>
      <c r="JEM70" s="22"/>
      <c r="JEN70" s="22"/>
      <c r="JEO70" s="22"/>
      <c r="JEP70" s="22"/>
      <c r="JEQ70" s="22"/>
      <c r="JER70" s="22"/>
      <c r="JES70" s="22"/>
      <c r="JET70" s="22"/>
      <c r="JEU70" s="22"/>
      <c r="JEV70" s="22"/>
      <c r="JEW70" s="22"/>
      <c r="JEX70" s="22"/>
      <c r="JEY70" s="22"/>
      <c r="JEZ70" s="22"/>
      <c r="JFA70" s="22"/>
      <c r="JFB70" s="22"/>
      <c r="JFC70" s="22"/>
      <c r="JFD70" s="22"/>
      <c r="JFE70" s="22"/>
      <c r="JFF70" s="22"/>
      <c r="JFG70" s="22"/>
      <c r="JFH70" s="22"/>
      <c r="JFI70" s="22"/>
      <c r="JFJ70" s="22"/>
      <c r="JFK70" s="22"/>
      <c r="JFL70" s="22"/>
      <c r="JFM70" s="22"/>
      <c r="JFN70" s="22"/>
      <c r="JFO70" s="22"/>
      <c r="JFP70" s="22"/>
      <c r="JFQ70" s="22"/>
      <c r="JFR70" s="22"/>
      <c r="JFS70" s="22"/>
      <c r="JFT70" s="22"/>
      <c r="JFU70" s="22"/>
      <c r="JFV70" s="22"/>
      <c r="JFW70" s="22"/>
      <c r="JFX70" s="22"/>
      <c r="JFY70" s="22"/>
      <c r="JFZ70" s="22"/>
      <c r="JGA70" s="22"/>
      <c r="JGB70" s="22"/>
      <c r="JGC70" s="22"/>
      <c r="JGD70" s="22"/>
      <c r="JGE70" s="22"/>
      <c r="JGF70" s="22"/>
      <c r="JGG70" s="22"/>
      <c r="JGH70" s="22"/>
      <c r="JGI70" s="22"/>
      <c r="JGJ70" s="22"/>
      <c r="JGK70" s="22"/>
      <c r="JGL70" s="22"/>
      <c r="JGM70" s="22"/>
      <c r="JGN70" s="22"/>
      <c r="JGO70" s="22"/>
      <c r="JGP70" s="22"/>
      <c r="JGQ70" s="22"/>
      <c r="JGR70" s="22"/>
      <c r="JGS70" s="22"/>
      <c r="JGT70" s="22"/>
      <c r="JGU70" s="22"/>
      <c r="JGV70" s="22"/>
      <c r="JGW70" s="22"/>
      <c r="JGX70" s="22"/>
      <c r="JGY70" s="22"/>
      <c r="JGZ70" s="22"/>
      <c r="JHA70" s="22"/>
      <c r="JHB70" s="22"/>
      <c r="JHC70" s="22"/>
      <c r="JHD70" s="22"/>
      <c r="JHE70" s="22"/>
      <c r="JHF70" s="22"/>
      <c r="JHG70" s="22"/>
      <c r="JHH70" s="22"/>
      <c r="JHI70" s="22"/>
      <c r="JHJ70" s="22"/>
      <c r="JHK70" s="22"/>
      <c r="JHL70" s="22"/>
      <c r="JHM70" s="22"/>
      <c r="JHN70" s="22"/>
      <c r="JHO70" s="22"/>
      <c r="JHP70" s="22"/>
      <c r="JHQ70" s="22"/>
      <c r="JHR70" s="22"/>
      <c r="JHS70" s="22"/>
      <c r="JHT70" s="22"/>
      <c r="JHU70" s="22"/>
      <c r="JHV70" s="22"/>
      <c r="JHW70" s="22"/>
      <c r="JHX70" s="22"/>
      <c r="JHY70" s="22"/>
      <c r="JHZ70" s="22"/>
      <c r="JIA70" s="22"/>
      <c r="JIB70" s="22"/>
      <c r="JIC70" s="22"/>
      <c r="JID70" s="22"/>
      <c r="JIE70" s="22"/>
      <c r="JIF70" s="22"/>
      <c r="JIG70" s="22"/>
      <c r="JIH70" s="22"/>
      <c r="JII70" s="22"/>
      <c r="JIJ70" s="22"/>
      <c r="JIK70" s="22"/>
      <c r="JIL70" s="22"/>
      <c r="JIM70" s="22"/>
      <c r="JIN70" s="22"/>
      <c r="JIO70" s="22"/>
      <c r="JIP70" s="22"/>
      <c r="JIQ70" s="22"/>
      <c r="JIR70" s="22"/>
      <c r="JIS70" s="22"/>
      <c r="JIT70" s="22"/>
      <c r="JIU70" s="22"/>
      <c r="JIV70" s="22"/>
      <c r="JIW70" s="22"/>
      <c r="JIX70" s="22"/>
      <c r="JIY70" s="22"/>
      <c r="JIZ70" s="22"/>
      <c r="JJA70" s="22"/>
      <c r="JJB70" s="22"/>
      <c r="JJC70" s="22"/>
      <c r="JJD70" s="22"/>
      <c r="JJE70" s="22"/>
      <c r="JJF70" s="22"/>
      <c r="JJG70" s="22"/>
      <c r="JJH70" s="22"/>
      <c r="JJI70" s="22"/>
      <c r="JJJ70" s="22"/>
      <c r="JJK70" s="22"/>
      <c r="JJL70" s="22"/>
      <c r="JJM70" s="22"/>
      <c r="JJN70" s="22"/>
      <c r="JJO70" s="22"/>
      <c r="JJP70" s="22"/>
      <c r="JJQ70" s="22"/>
      <c r="JJR70" s="22"/>
      <c r="JJS70" s="22"/>
      <c r="JJT70" s="22"/>
      <c r="JJU70" s="22"/>
      <c r="JJV70" s="22"/>
      <c r="JJW70" s="22"/>
      <c r="JJX70" s="22"/>
      <c r="JJY70" s="22"/>
      <c r="JJZ70" s="22"/>
      <c r="JKA70" s="22"/>
      <c r="JKB70" s="22"/>
      <c r="JKC70" s="22"/>
      <c r="JKD70" s="22"/>
      <c r="JKE70" s="22"/>
      <c r="JKF70" s="22"/>
      <c r="JKG70" s="22"/>
      <c r="JKH70" s="22"/>
      <c r="JKI70" s="22"/>
      <c r="JKJ70" s="22"/>
      <c r="JKK70" s="22"/>
      <c r="JKL70" s="22"/>
      <c r="JKM70" s="22"/>
      <c r="JKN70" s="22"/>
      <c r="JKO70" s="22"/>
      <c r="JKP70" s="22"/>
      <c r="JKQ70" s="22"/>
      <c r="JKR70" s="22"/>
      <c r="JKS70" s="22"/>
      <c r="JKT70" s="22"/>
      <c r="JKU70" s="22"/>
      <c r="JKV70" s="22"/>
      <c r="JKW70" s="22"/>
      <c r="JKX70" s="22"/>
      <c r="JKY70" s="22"/>
      <c r="JKZ70" s="22"/>
      <c r="JLA70" s="22"/>
      <c r="JLB70" s="22"/>
      <c r="JLC70" s="22"/>
      <c r="JLD70" s="22"/>
      <c r="JLE70" s="22"/>
      <c r="JLF70" s="22"/>
      <c r="JLG70" s="22"/>
      <c r="JLH70" s="22"/>
      <c r="JLI70" s="22"/>
      <c r="JLJ70" s="22"/>
      <c r="JLK70" s="22"/>
      <c r="JLL70" s="22"/>
      <c r="JLM70" s="22"/>
      <c r="JLN70" s="22"/>
      <c r="JLO70" s="22"/>
      <c r="JLP70" s="22"/>
      <c r="JLQ70" s="22"/>
      <c r="JLR70" s="22"/>
      <c r="JLS70" s="22"/>
      <c r="JLT70" s="22"/>
      <c r="JLU70" s="22"/>
      <c r="JLV70" s="22"/>
      <c r="JLW70" s="22"/>
      <c r="JLX70" s="22"/>
      <c r="JLY70" s="22"/>
      <c r="JLZ70" s="22"/>
      <c r="JMA70" s="22"/>
      <c r="JMB70" s="22"/>
      <c r="JMC70" s="22"/>
      <c r="JMD70" s="22"/>
      <c r="JME70" s="22"/>
      <c r="JMF70" s="22"/>
      <c r="JMG70" s="22"/>
      <c r="JMH70" s="22"/>
      <c r="JMI70" s="22"/>
      <c r="JMJ70" s="22"/>
      <c r="JMK70" s="22"/>
      <c r="JML70" s="22"/>
      <c r="JMM70" s="22"/>
      <c r="JMN70" s="22"/>
      <c r="JMO70" s="22"/>
      <c r="JMP70" s="22"/>
      <c r="JMQ70" s="22"/>
      <c r="JMR70" s="22"/>
      <c r="JMS70" s="22"/>
      <c r="JMT70" s="22"/>
      <c r="JMU70" s="22"/>
      <c r="JMV70" s="22"/>
      <c r="JMW70" s="22"/>
      <c r="JMX70" s="22"/>
      <c r="JMY70" s="22"/>
      <c r="JMZ70" s="22"/>
      <c r="JNA70" s="22"/>
      <c r="JNB70" s="22"/>
      <c r="JNC70" s="22"/>
      <c r="JND70" s="22"/>
      <c r="JNE70" s="22"/>
      <c r="JNF70" s="22"/>
      <c r="JNG70" s="22"/>
      <c r="JNH70" s="22"/>
      <c r="JNI70" s="22"/>
      <c r="JNJ70" s="22"/>
      <c r="JNK70" s="22"/>
      <c r="JNL70" s="22"/>
      <c r="JNM70" s="22"/>
      <c r="JNN70" s="22"/>
      <c r="JNO70" s="22"/>
      <c r="JNP70" s="22"/>
      <c r="JNQ70" s="22"/>
      <c r="JNR70" s="22"/>
      <c r="JNS70" s="22"/>
      <c r="JNT70" s="22"/>
      <c r="JNU70" s="22"/>
      <c r="JNV70" s="22"/>
      <c r="JNW70" s="22"/>
      <c r="JNX70" s="22"/>
      <c r="JNY70" s="22"/>
      <c r="JNZ70" s="22"/>
      <c r="JOA70" s="22"/>
      <c r="JOB70" s="22"/>
      <c r="JOC70" s="22"/>
      <c r="JOD70" s="22"/>
      <c r="JOE70" s="22"/>
      <c r="JOF70" s="22"/>
      <c r="JOG70" s="22"/>
      <c r="JOH70" s="22"/>
      <c r="JOI70" s="22"/>
      <c r="JOJ70" s="22"/>
      <c r="JOK70" s="22"/>
      <c r="JOL70" s="22"/>
      <c r="JOM70" s="22"/>
      <c r="JON70" s="22"/>
      <c r="JOO70" s="22"/>
      <c r="JOP70" s="22"/>
      <c r="JOQ70" s="22"/>
      <c r="JOR70" s="22"/>
      <c r="JOS70" s="22"/>
      <c r="JOT70" s="22"/>
      <c r="JOU70" s="22"/>
      <c r="JOV70" s="22"/>
      <c r="JOW70" s="22"/>
      <c r="JOX70" s="22"/>
      <c r="JOY70" s="22"/>
      <c r="JOZ70" s="22"/>
      <c r="JPA70" s="22"/>
      <c r="JPB70" s="22"/>
      <c r="JPC70" s="22"/>
      <c r="JPD70" s="22"/>
      <c r="JPE70" s="22"/>
      <c r="JPF70" s="22"/>
      <c r="JPG70" s="22"/>
      <c r="JPH70" s="22"/>
      <c r="JPI70" s="22"/>
      <c r="JPJ70" s="22"/>
      <c r="JPK70" s="22"/>
      <c r="JPL70" s="22"/>
      <c r="JPM70" s="22"/>
      <c r="JPN70" s="22"/>
      <c r="JPO70" s="22"/>
      <c r="JPP70" s="22"/>
      <c r="JPQ70" s="22"/>
      <c r="JPR70" s="22"/>
      <c r="JPS70" s="22"/>
      <c r="JPT70" s="22"/>
      <c r="JPU70" s="22"/>
      <c r="JPV70" s="22"/>
      <c r="JPW70" s="22"/>
      <c r="JPX70" s="22"/>
      <c r="JPY70" s="22"/>
      <c r="JPZ70" s="22"/>
      <c r="JQA70" s="22"/>
      <c r="JQB70" s="22"/>
      <c r="JQC70" s="22"/>
      <c r="JQD70" s="22"/>
      <c r="JQE70" s="22"/>
      <c r="JQF70" s="22"/>
      <c r="JQG70" s="22"/>
      <c r="JQH70" s="22"/>
      <c r="JQI70" s="22"/>
      <c r="JQJ70" s="22"/>
      <c r="JQK70" s="22"/>
      <c r="JQL70" s="22"/>
      <c r="JQM70" s="22"/>
      <c r="JQN70" s="22"/>
      <c r="JQO70" s="22"/>
      <c r="JQP70" s="22"/>
      <c r="JQQ70" s="22"/>
      <c r="JQR70" s="22"/>
      <c r="JQS70" s="22"/>
      <c r="JQT70" s="22"/>
      <c r="JQU70" s="22"/>
      <c r="JQV70" s="22"/>
      <c r="JQW70" s="22"/>
      <c r="JQX70" s="22"/>
      <c r="JQY70" s="22"/>
      <c r="JQZ70" s="22"/>
      <c r="JRA70" s="22"/>
      <c r="JRB70" s="22"/>
      <c r="JRC70" s="22"/>
      <c r="JRD70" s="22"/>
      <c r="JRE70" s="22"/>
      <c r="JRF70" s="22"/>
      <c r="JRG70" s="22"/>
      <c r="JRH70" s="22"/>
      <c r="JRI70" s="22"/>
      <c r="JRJ70" s="22"/>
      <c r="JRK70" s="22"/>
      <c r="JRL70" s="22"/>
      <c r="JRM70" s="22"/>
      <c r="JRN70" s="22"/>
      <c r="JRO70" s="22"/>
      <c r="JRP70" s="22"/>
      <c r="JRQ70" s="22"/>
      <c r="JRR70" s="22"/>
      <c r="JRS70" s="22"/>
      <c r="JRT70" s="22"/>
      <c r="JRU70" s="22"/>
      <c r="JRV70" s="22"/>
      <c r="JRW70" s="22"/>
      <c r="JRX70" s="22"/>
      <c r="JRY70" s="22"/>
      <c r="JRZ70" s="22"/>
      <c r="JSA70" s="22"/>
      <c r="JSB70" s="22"/>
      <c r="JSC70" s="22"/>
      <c r="JSD70" s="22"/>
      <c r="JSE70" s="22"/>
      <c r="JSF70" s="22"/>
      <c r="JSG70" s="22"/>
      <c r="JSH70" s="22"/>
      <c r="JSI70" s="22"/>
      <c r="JSJ70" s="22"/>
      <c r="JSK70" s="22"/>
      <c r="JSL70" s="22"/>
      <c r="JSM70" s="22"/>
      <c r="JSN70" s="22"/>
      <c r="JSO70" s="22"/>
      <c r="JSP70" s="22"/>
      <c r="JSQ70" s="22"/>
      <c r="JSR70" s="22"/>
      <c r="JSS70" s="22"/>
      <c r="JST70" s="22"/>
      <c r="JSU70" s="22"/>
      <c r="JSV70" s="22"/>
      <c r="JSW70" s="22"/>
      <c r="JSX70" s="22"/>
      <c r="JSY70" s="22"/>
      <c r="JSZ70" s="22"/>
      <c r="JTA70" s="22"/>
      <c r="JTB70" s="22"/>
      <c r="JTC70" s="22"/>
      <c r="JTD70" s="22"/>
      <c r="JTE70" s="22"/>
      <c r="JTF70" s="22"/>
      <c r="JTG70" s="22"/>
      <c r="JTH70" s="22"/>
      <c r="JTI70" s="22"/>
      <c r="JTJ70" s="22"/>
      <c r="JTK70" s="22"/>
      <c r="JTL70" s="22"/>
      <c r="JTM70" s="22"/>
      <c r="JTN70" s="22"/>
      <c r="JTO70" s="22"/>
      <c r="JTP70" s="22"/>
      <c r="JTQ70" s="22"/>
      <c r="JTR70" s="22"/>
      <c r="JTS70" s="22"/>
      <c r="JTT70" s="22"/>
      <c r="JTU70" s="22"/>
      <c r="JTV70" s="22"/>
      <c r="JTW70" s="22"/>
      <c r="JTX70" s="22"/>
      <c r="JTY70" s="22"/>
      <c r="JTZ70" s="22"/>
      <c r="JUA70" s="22"/>
      <c r="JUB70" s="22"/>
      <c r="JUC70" s="22"/>
      <c r="JUD70" s="22"/>
      <c r="JUE70" s="22"/>
      <c r="JUF70" s="22"/>
      <c r="JUG70" s="22"/>
      <c r="JUH70" s="22"/>
      <c r="JUI70" s="22"/>
      <c r="JUJ70" s="22"/>
      <c r="JUK70" s="22"/>
      <c r="JUL70" s="22"/>
      <c r="JUM70" s="22"/>
      <c r="JUN70" s="22"/>
      <c r="JUO70" s="22"/>
      <c r="JUP70" s="22"/>
      <c r="JUQ70" s="22"/>
      <c r="JUR70" s="22"/>
      <c r="JUS70" s="22"/>
      <c r="JUT70" s="22"/>
      <c r="JUU70" s="22"/>
      <c r="JUV70" s="22"/>
      <c r="JUW70" s="22"/>
      <c r="JUX70" s="22"/>
      <c r="JUY70" s="22"/>
      <c r="JUZ70" s="22"/>
      <c r="JVA70" s="22"/>
      <c r="JVB70" s="22"/>
      <c r="JVC70" s="22"/>
      <c r="JVD70" s="22"/>
      <c r="JVE70" s="22"/>
      <c r="JVF70" s="22"/>
      <c r="JVG70" s="22"/>
      <c r="JVH70" s="22"/>
      <c r="JVI70" s="22"/>
      <c r="JVJ70" s="22"/>
      <c r="JVK70" s="22"/>
      <c r="JVL70" s="22"/>
      <c r="JVM70" s="22"/>
      <c r="JVN70" s="22"/>
      <c r="JVO70" s="22"/>
      <c r="JVP70" s="22"/>
      <c r="JVQ70" s="22"/>
      <c r="JVR70" s="22"/>
      <c r="JVS70" s="22"/>
      <c r="JVT70" s="22"/>
      <c r="JVU70" s="22"/>
      <c r="JVV70" s="22"/>
      <c r="JVW70" s="22"/>
      <c r="JVX70" s="22"/>
      <c r="JVY70" s="22"/>
      <c r="JVZ70" s="22"/>
      <c r="JWA70" s="22"/>
      <c r="JWB70" s="22"/>
      <c r="JWC70" s="22"/>
      <c r="JWD70" s="22"/>
      <c r="JWE70" s="22"/>
      <c r="JWF70" s="22"/>
      <c r="JWG70" s="22"/>
      <c r="JWH70" s="22"/>
      <c r="JWI70" s="22"/>
      <c r="JWJ70" s="22"/>
      <c r="JWK70" s="22"/>
      <c r="JWL70" s="22"/>
      <c r="JWM70" s="22"/>
      <c r="JWN70" s="22"/>
      <c r="JWO70" s="22"/>
      <c r="JWP70" s="22"/>
      <c r="JWQ70" s="22"/>
      <c r="JWR70" s="22"/>
      <c r="JWS70" s="22"/>
      <c r="JWT70" s="22"/>
      <c r="JWU70" s="22"/>
      <c r="JWV70" s="22"/>
      <c r="JWW70" s="22"/>
      <c r="JWX70" s="22"/>
      <c r="JWY70" s="22"/>
      <c r="JWZ70" s="22"/>
      <c r="JXA70" s="22"/>
      <c r="JXB70" s="22"/>
      <c r="JXC70" s="22"/>
      <c r="JXD70" s="22"/>
      <c r="JXE70" s="22"/>
      <c r="JXF70" s="22"/>
      <c r="JXG70" s="22"/>
      <c r="JXH70" s="22"/>
      <c r="JXI70" s="22"/>
      <c r="JXJ70" s="22"/>
      <c r="JXK70" s="22"/>
      <c r="JXL70" s="22"/>
      <c r="JXM70" s="22"/>
      <c r="JXN70" s="22"/>
      <c r="JXO70" s="22"/>
      <c r="JXP70" s="22"/>
      <c r="JXQ70" s="22"/>
      <c r="JXR70" s="22"/>
      <c r="JXS70" s="22"/>
      <c r="JXT70" s="22"/>
      <c r="JXU70" s="22"/>
      <c r="JXV70" s="22"/>
      <c r="JXW70" s="22"/>
      <c r="JXX70" s="22"/>
      <c r="JXY70" s="22"/>
      <c r="JXZ70" s="22"/>
      <c r="JYA70" s="22"/>
      <c r="JYB70" s="22"/>
      <c r="JYC70" s="22"/>
      <c r="JYD70" s="22"/>
      <c r="JYE70" s="22"/>
      <c r="JYF70" s="22"/>
      <c r="JYG70" s="22"/>
      <c r="JYH70" s="22"/>
      <c r="JYI70" s="22"/>
      <c r="JYJ70" s="22"/>
      <c r="JYK70" s="22"/>
      <c r="JYL70" s="22"/>
      <c r="JYM70" s="22"/>
      <c r="JYN70" s="22"/>
      <c r="JYO70" s="22"/>
      <c r="JYP70" s="22"/>
      <c r="JYQ70" s="22"/>
      <c r="JYR70" s="22"/>
      <c r="JYS70" s="22"/>
      <c r="JYT70" s="22"/>
      <c r="JYU70" s="22"/>
      <c r="JYV70" s="22"/>
      <c r="JYW70" s="22"/>
      <c r="JYX70" s="22"/>
      <c r="JYY70" s="22"/>
      <c r="JYZ70" s="22"/>
      <c r="JZA70" s="22"/>
      <c r="JZB70" s="22"/>
      <c r="JZC70" s="22"/>
      <c r="JZD70" s="22"/>
      <c r="JZE70" s="22"/>
      <c r="JZF70" s="22"/>
      <c r="JZG70" s="22"/>
      <c r="JZH70" s="22"/>
      <c r="JZI70" s="22"/>
      <c r="JZJ70" s="22"/>
      <c r="JZK70" s="22"/>
      <c r="JZL70" s="22"/>
      <c r="JZM70" s="22"/>
      <c r="JZN70" s="22"/>
      <c r="JZO70" s="22"/>
      <c r="JZP70" s="22"/>
      <c r="JZQ70" s="22"/>
      <c r="JZR70" s="22"/>
      <c r="JZS70" s="22"/>
      <c r="JZT70" s="22"/>
      <c r="JZU70" s="22"/>
      <c r="JZV70" s="22"/>
      <c r="JZW70" s="22"/>
      <c r="JZX70" s="22"/>
      <c r="JZY70" s="22"/>
      <c r="JZZ70" s="22"/>
      <c r="KAA70" s="22"/>
      <c r="KAB70" s="22"/>
      <c r="KAC70" s="22"/>
      <c r="KAD70" s="22"/>
      <c r="KAE70" s="22"/>
      <c r="KAF70" s="22"/>
      <c r="KAG70" s="22"/>
      <c r="KAH70" s="22"/>
      <c r="KAI70" s="22"/>
      <c r="KAJ70" s="22"/>
      <c r="KAK70" s="22"/>
      <c r="KAL70" s="22"/>
      <c r="KAM70" s="22"/>
      <c r="KAN70" s="22"/>
      <c r="KAO70" s="22"/>
      <c r="KAP70" s="22"/>
      <c r="KAQ70" s="22"/>
      <c r="KAR70" s="22"/>
      <c r="KAS70" s="22"/>
      <c r="KAT70" s="22"/>
      <c r="KAU70" s="22"/>
      <c r="KAV70" s="22"/>
      <c r="KAW70" s="22"/>
      <c r="KAX70" s="22"/>
      <c r="KAY70" s="22"/>
      <c r="KAZ70" s="22"/>
      <c r="KBA70" s="22"/>
      <c r="KBB70" s="22"/>
      <c r="KBC70" s="22"/>
      <c r="KBD70" s="22"/>
      <c r="KBE70" s="22"/>
      <c r="KBF70" s="22"/>
      <c r="KBG70" s="22"/>
      <c r="KBH70" s="22"/>
      <c r="KBI70" s="22"/>
      <c r="KBJ70" s="22"/>
      <c r="KBK70" s="22"/>
      <c r="KBL70" s="22"/>
      <c r="KBM70" s="22"/>
      <c r="KBN70" s="22"/>
      <c r="KBO70" s="22"/>
      <c r="KBP70" s="22"/>
      <c r="KBQ70" s="22"/>
      <c r="KBR70" s="22"/>
      <c r="KBS70" s="22"/>
      <c r="KBT70" s="22"/>
      <c r="KBU70" s="22"/>
      <c r="KBV70" s="22"/>
      <c r="KBW70" s="22"/>
      <c r="KBX70" s="22"/>
      <c r="KBY70" s="22"/>
      <c r="KBZ70" s="22"/>
      <c r="KCA70" s="22"/>
      <c r="KCB70" s="22"/>
      <c r="KCC70" s="22"/>
      <c r="KCD70" s="22"/>
      <c r="KCE70" s="22"/>
      <c r="KCF70" s="22"/>
      <c r="KCG70" s="22"/>
      <c r="KCH70" s="22"/>
      <c r="KCI70" s="22"/>
      <c r="KCJ70" s="22"/>
      <c r="KCK70" s="22"/>
      <c r="KCL70" s="22"/>
      <c r="KCM70" s="22"/>
      <c r="KCN70" s="22"/>
      <c r="KCO70" s="22"/>
      <c r="KCP70" s="22"/>
      <c r="KCQ70" s="22"/>
      <c r="KCR70" s="22"/>
      <c r="KCS70" s="22"/>
      <c r="KCT70" s="22"/>
      <c r="KCU70" s="22"/>
      <c r="KCV70" s="22"/>
      <c r="KCW70" s="22"/>
      <c r="KCX70" s="22"/>
      <c r="KCY70" s="22"/>
      <c r="KCZ70" s="22"/>
      <c r="KDA70" s="22"/>
      <c r="KDB70" s="22"/>
      <c r="KDC70" s="22"/>
      <c r="KDD70" s="22"/>
      <c r="KDE70" s="22"/>
      <c r="KDF70" s="22"/>
      <c r="KDG70" s="22"/>
      <c r="KDH70" s="22"/>
      <c r="KDI70" s="22"/>
      <c r="KDJ70" s="22"/>
      <c r="KDK70" s="22"/>
      <c r="KDL70" s="22"/>
      <c r="KDM70" s="22"/>
      <c r="KDN70" s="22"/>
      <c r="KDO70" s="22"/>
      <c r="KDP70" s="22"/>
      <c r="KDQ70" s="22"/>
      <c r="KDR70" s="22"/>
      <c r="KDS70" s="22"/>
      <c r="KDT70" s="22"/>
      <c r="KDU70" s="22"/>
      <c r="KDV70" s="22"/>
      <c r="KDW70" s="22"/>
      <c r="KDX70" s="22"/>
      <c r="KDY70" s="22"/>
      <c r="KDZ70" s="22"/>
      <c r="KEA70" s="22"/>
      <c r="KEB70" s="22"/>
      <c r="KEC70" s="22"/>
      <c r="KED70" s="22"/>
      <c r="KEE70" s="22"/>
      <c r="KEF70" s="22"/>
      <c r="KEG70" s="22"/>
      <c r="KEH70" s="22"/>
      <c r="KEI70" s="22"/>
      <c r="KEJ70" s="22"/>
      <c r="KEK70" s="22"/>
      <c r="KEL70" s="22"/>
      <c r="KEM70" s="22"/>
      <c r="KEN70" s="22"/>
      <c r="KEO70" s="22"/>
      <c r="KEP70" s="22"/>
      <c r="KEQ70" s="22"/>
      <c r="KER70" s="22"/>
      <c r="KES70" s="22"/>
      <c r="KET70" s="22"/>
      <c r="KEU70" s="22"/>
      <c r="KEV70" s="22"/>
      <c r="KEW70" s="22"/>
      <c r="KEX70" s="22"/>
      <c r="KEY70" s="22"/>
      <c r="KEZ70" s="22"/>
      <c r="KFA70" s="22"/>
      <c r="KFB70" s="22"/>
      <c r="KFC70" s="22"/>
      <c r="KFD70" s="22"/>
      <c r="KFE70" s="22"/>
      <c r="KFF70" s="22"/>
      <c r="KFG70" s="22"/>
      <c r="KFH70" s="22"/>
      <c r="KFI70" s="22"/>
      <c r="KFJ70" s="22"/>
      <c r="KFK70" s="22"/>
      <c r="KFL70" s="22"/>
      <c r="KFM70" s="22"/>
      <c r="KFN70" s="22"/>
      <c r="KFO70" s="22"/>
      <c r="KFP70" s="22"/>
      <c r="KFQ70" s="22"/>
      <c r="KFR70" s="22"/>
      <c r="KFS70" s="22"/>
      <c r="KFT70" s="22"/>
      <c r="KFU70" s="22"/>
      <c r="KFV70" s="22"/>
      <c r="KFW70" s="22"/>
      <c r="KFX70" s="22"/>
      <c r="KFY70" s="22"/>
      <c r="KFZ70" s="22"/>
      <c r="KGA70" s="22"/>
      <c r="KGB70" s="22"/>
      <c r="KGC70" s="22"/>
      <c r="KGD70" s="22"/>
      <c r="KGE70" s="22"/>
      <c r="KGF70" s="22"/>
      <c r="KGG70" s="22"/>
      <c r="KGH70" s="22"/>
      <c r="KGI70" s="22"/>
      <c r="KGJ70" s="22"/>
      <c r="KGK70" s="22"/>
      <c r="KGL70" s="22"/>
      <c r="KGM70" s="22"/>
      <c r="KGN70" s="22"/>
      <c r="KGO70" s="22"/>
      <c r="KGP70" s="22"/>
      <c r="KGQ70" s="22"/>
      <c r="KGR70" s="22"/>
      <c r="KGS70" s="22"/>
      <c r="KGT70" s="22"/>
      <c r="KGU70" s="22"/>
      <c r="KGV70" s="22"/>
      <c r="KGW70" s="22"/>
      <c r="KGX70" s="22"/>
      <c r="KGY70" s="22"/>
      <c r="KGZ70" s="22"/>
      <c r="KHA70" s="22"/>
      <c r="KHB70" s="22"/>
      <c r="KHC70" s="22"/>
      <c r="KHD70" s="22"/>
      <c r="KHE70" s="22"/>
      <c r="KHF70" s="22"/>
      <c r="KHG70" s="22"/>
      <c r="KHH70" s="22"/>
      <c r="KHI70" s="22"/>
      <c r="KHJ70" s="22"/>
      <c r="KHK70" s="22"/>
      <c r="KHL70" s="22"/>
      <c r="KHM70" s="22"/>
      <c r="KHN70" s="22"/>
      <c r="KHO70" s="22"/>
      <c r="KHP70" s="22"/>
      <c r="KHQ70" s="22"/>
      <c r="KHR70" s="22"/>
      <c r="KHS70" s="22"/>
      <c r="KHT70" s="22"/>
      <c r="KHU70" s="22"/>
      <c r="KHV70" s="22"/>
      <c r="KHW70" s="22"/>
      <c r="KHX70" s="22"/>
      <c r="KHY70" s="22"/>
      <c r="KHZ70" s="22"/>
      <c r="KIA70" s="22"/>
      <c r="KIB70" s="22"/>
      <c r="KIC70" s="22"/>
      <c r="KID70" s="22"/>
      <c r="KIE70" s="22"/>
      <c r="KIF70" s="22"/>
      <c r="KIG70" s="22"/>
      <c r="KIH70" s="22"/>
      <c r="KII70" s="22"/>
      <c r="KIJ70" s="22"/>
      <c r="KIK70" s="22"/>
      <c r="KIL70" s="22"/>
      <c r="KIM70" s="22"/>
      <c r="KIN70" s="22"/>
      <c r="KIO70" s="22"/>
      <c r="KIP70" s="22"/>
      <c r="KIQ70" s="22"/>
      <c r="KIR70" s="22"/>
      <c r="KIS70" s="22"/>
      <c r="KIT70" s="22"/>
      <c r="KIU70" s="22"/>
      <c r="KIV70" s="22"/>
      <c r="KIW70" s="22"/>
      <c r="KIX70" s="22"/>
      <c r="KIY70" s="22"/>
      <c r="KIZ70" s="22"/>
      <c r="KJA70" s="22"/>
      <c r="KJB70" s="22"/>
      <c r="KJC70" s="22"/>
      <c r="KJD70" s="22"/>
      <c r="KJE70" s="22"/>
      <c r="KJF70" s="22"/>
      <c r="KJG70" s="22"/>
      <c r="KJH70" s="22"/>
      <c r="KJI70" s="22"/>
      <c r="KJJ70" s="22"/>
      <c r="KJK70" s="22"/>
      <c r="KJL70" s="22"/>
      <c r="KJM70" s="22"/>
      <c r="KJN70" s="22"/>
      <c r="KJO70" s="22"/>
      <c r="KJP70" s="22"/>
      <c r="KJQ70" s="22"/>
      <c r="KJR70" s="22"/>
      <c r="KJS70" s="22"/>
      <c r="KJT70" s="22"/>
      <c r="KJU70" s="22"/>
      <c r="KJV70" s="22"/>
      <c r="KJW70" s="22"/>
      <c r="KJX70" s="22"/>
      <c r="KJY70" s="22"/>
      <c r="KJZ70" s="22"/>
      <c r="KKA70" s="22"/>
      <c r="KKB70" s="22"/>
      <c r="KKC70" s="22"/>
      <c r="KKD70" s="22"/>
      <c r="KKE70" s="22"/>
      <c r="KKF70" s="22"/>
      <c r="KKG70" s="22"/>
      <c r="KKH70" s="22"/>
      <c r="KKI70" s="22"/>
      <c r="KKJ70" s="22"/>
      <c r="KKK70" s="22"/>
      <c r="KKL70" s="22"/>
      <c r="KKM70" s="22"/>
      <c r="KKN70" s="22"/>
      <c r="KKO70" s="22"/>
      <c r="KKP70" s="22"/>
      <c r="KKQ70" s="22"/>
      <c r="KKR70" s="22"/>
      <c r="KKS70" s="22"/>
      <c r="KKT70" s="22"/>
      <c r="KKU70" s="22"/>
      <c r="KKV70" s="22"/>
      <c r="KKW70" s="22"/>
      <c r="KKX70" s="22"/>
      <c r="KKY70" s="22"/>
      <c r="KKZ70" s="22"/>
      <c r="KLA70" s="22"/>
      <c r="KLB70" s="22"/>
      <c r="KLC70" s="22"/>
      <c r="KLD70" s="22"/>
      <c r="KLE70" s="22"/>
      <c r="KLF70" s="22"/>
      <c r="KLG70" s="22"/>
      <c r="KLH70" s="22"/>
      <c r="KLI70" s="22"/>
      <c r="KLJ70" s="22"/>
      <c r="KLK70" s="22"/>
      <c r="KLL70" s="22"/>
      <c r="KLM70" s="22"/>
      <c r="KLN70" s="22"/>
      <c r="KLO70" s="22"/>
      <c r="KLP70" s="22"/>
      <c r="KLQ70" s="22"/>
      <c r="KLR70" s="22"/>
      <c r="KLS70" s="22"/>
      <c r="KLT70" s="22"/>
      <c r="KLU70" s="22"/>
      <c r="KLV70" s="22"/>
      <c r="KLW70" s="22"/>
      <c r="KLX70" s="22"/>
      <c r="KLY70" s="22"/>
      <c r="KLZ70" s="22"/>
      <c r="KMA70" s="22"/>
      <c r="KMB70" s="22"/>
      <c r="KMC70" s="22"/>
      <c r="KMD70" s="22"/>
      <c r="KME70" s="22"/>
      <c r="KMF70" s="22"/>
      <c r="KMG70" s="22"/>
      <c r="KMH70" s="22"/>
      <c r="KMI70" s="22"/>
      <c r="KMJ70" s="22"/>
      <c r="KMK70" s="22"/>
      <c r="KML70" s="22"/>
      <c r="KMM70" s="22"/>
      <c r="KMN70" s="22"/>
      <c r="KMO70" s="22"/>
      <c r="KMP70" s="22"/>
      <c r="KMQ70" s="22"/>
      <c r="KMR70" s="22"/>
      <c r="KMS70" s="22"/>
      <c r="KMT70" s="22"/>
      <c r="KMU70" s="22"/>
      <c r="KMV70" s="22"/>
      <c r="KMW70" s="22"/>
      <c r="KMX70" s="22"/>
      <c r="KMY70" s="22"/>
      <c r="KMZ70" s="22"/>
      <c r="KNA70" s="22"/>
      <c r="KNB70" s="22"/>
      <c r="KNC70" s="22"/>
      <c r="KND70" s="22"/>
      <c r="KNE70" s="22"/>
      <c r="KNF70" s="22"/>
      <c r="KNG70" s="22"/>
      <c r="KNH70" s="22"/>
      <c r="KNI70" s="22"/>
      <c r="KNJ70" s="22"/>
      <c r="KNK70" s="22"/>
      <c r="KNL70" s="22"/>
      <c r="KNM70" s="22"/>
      <c r="KNN70" s="22"/>
      <c r="KNO70" s="22"/>
      <c r="KNP70" s="22"/>
      <c r="KNQ70" s="22"/>
      <c r="KNR70" s="22"/>
      <c r="KNS70" s="22"/>
      <c r="KNT70" s="22"/>
      <c r="KNU70" s="22"/>
      <c r="KNV70" s="22"/>
      <c r="KNW70" s="22"/>
      <c r="KNX70" s="22"/>
      <c r="KNY70" s="22"/>
      <c r="KNZ70" s="22"/>
      <c r="KOA70" s="22"/>
      <c r="KOB70" s="22"/>
      <c r="KOC70" s="22"/>
      <c r="KOD70" s="22"/>
      <c r="KOE70" s="22"/>
      <c r="KOF70" s="22"/>
      <c r="KOG70" s="22"/>
      <c r="KOH70" s="22"/>
      <c r="KOI70" s="22"/>
      <c r="KOJ70" s="22"/>
      <c r="KOK70" s="22"/>
      <c r="KOL70" s="22"/>
      <c r="KOM70" s="22"/>
      <c r="KON70" s="22"/>
      <c r="KOO70" s="22"/>
      <c r="KOP70" s="22"/>
      <c r="KOQ70" s="22"/>
      <c r="KOR70" s="22"/>
      <c r="KOS70" s="22"/>
      <c r="KOT70" s="22"/>
      <c r="KOU70" s="22"/>
      <c r="KOV70" s="22"/>
      <c r="KOW70" s="22"/>
      <c r="KOX70" s="22"/>
      <c r="KOY70" s="22"/>
      <c r="KOZ70" s="22"/>
      <c r="KPA70" s="22"/>
      <c r="KPB70" s="22"/>
      <c r="KPC70" s="22"/>
      <c r="KPD70" s="22"/>
      <c r="KPE70" s="22"/>
      <c r="KPF70" s="22"/>
      <c r="KPG70" s="22"/>
      <c r="KPH70" s="22"/>
      <c r="KPI70" s="22"/>
      <c r="KPJ70" s="22"/>
      <c r="KPK70" s="22"/>
      <c r="KPL70" s="22"/>
      <c r="KPM70" s="22"/>
      <c r="KPN70" s="22"/>
      <c r="KPO70" s="22"/>
      <c r="KPP70" s="22"/>
      <c r="KPQ70" s="22"/>
      <c r="KPR70" s="22"/>
      <c r="KPS70" s="22"/>
      <c r="KPT70" s="22"/>
      <c r="KPU70" s="22"/>
      <c r="KPV70" s="22"/>
      <c r="KPW70" s="22"/>
      <c r="KPX70" s="22"/>
      <c r="KPY70" s="22"/>
      <c r="KPZ70" s="22"/>
      <c r="KQA70" s="22"/>
      <c r="KQB70" s="22"/>
      <c r="KQC70" s="22"/>
      <c r="KQD70" s="22"/>
      <c r="KQE70" s="22"/>
      <c r="KQF70" s="22"/>
      <c r="KQG70" s="22"/>
      <c r="KQH70" s="22"/>
      <c r="KQI70" s="22"/>
      <c r="KQJ70" s="22"/>
      <c r="KQK70" s="22"/>
      <c r="KQL70" s="22"/>
      <c r="KQM70" s="22"/>
      <c r="KQN70" s="22"/>
      <c r="KQO70" s="22"/>
      <c r="KQP70" s="22"/>
      <c r="KQQ70" s="22"/>
      <c r="KQR70" s="22"/>
      <c r="KQS70" s="22"/>
      <c r="KQT70" s="22"/>
      <c r="KQU70" s="22"/>
      <c r="KQV70" s="22"/>
      <c r="KQW70" s="22"/>
      <c r="KQX70" s="22"/>
      <c r="KQY70" s="22"/>
      <c r="KQZ70" s="22"/>
      <c r="KRA70" s="22"/>
      <c r="KRB70" s="22"/>
      <c r="KRC70" s="22"/>
      <c r="KRD70" s="22"/>
      <c r="KRE70" s="22"/>
      <c r="KRF70" s="22"/>
      <c r="KRG70" s="22"/>
      <c r="KRH70" s="22"/>
      <c r="KRI70" s="22"/>
      <c r="KRJ70" s="22"/>
      <c r="KRK70" s="22"/>
      <c r="KRL70" s="22"/>
      <c r="KRM70" s="22"/>
      <c r="KRN70" s="22"/>
      <c r="KRO70" s="22"/>
      <c r="KRP70" s="22"/>
      <c r="KRQ70" s="22"/>
      <c r="KRR70" s="22"/>
      <c r="KRS70" s="22"/>
      <c r="KRT70" s="22"/>
      <c r="KRU70" s="22"/>
      <c r="KRV70" s="22"/>
      <c r="KRW70" s="22"/>
      <c r="KRX70" s="22"/>
      <c r="KRY70" s="22"/>
      <c r="KRZ70" s="22"/>
      <c r="KSA70" s="22"/>
      <c r="KSB70" s="22"/>
      <c r="KSC70" s="22"/>
      <c r="KSD70" s="22"/>
      <c r="KSE70" s="22"/>
      <c r="KSF70" s="22"/>
      <c r="KSG70" s="22"/>
      <c r="KSH70" s="22"/>
      <c r="KSI70" s="22"/>
      <c r="KSJ70" s="22"/>
      <c r="KSK70" s="22"/>
      <c r="KSL70" s="22"/>
      <c r="KSM70" s="22"/>
      <c r="KSN70" s="22"/>
      <c r="KSO70" s="22"/>
      <c r="KSP70" s="22"/>
      <c r="KSQ70" s="22"/>
      <c r="KSR70" s="22"/>
      <c r="KSS70" s="22"/>
      <c r="KST70" s="22"/>
      <c r="KSU70" s="22"/>
      <c r="KSV70" s="22"/>
      <c r="KSW70" s="22"/>
      <c r="KSX70" s="22"/>
      <c r="KSY70" s="22"/>
      <c r="KSZ70" s="22"/>
      <c r="KTA70" s="22"/>
      <c r="KTB70" s="22"/>
      <c r="KTC70" s="22"/>
      <c r="KTD70" s="22"/>
      <c r="KTE70" s="22"/>
      <c r="KTF70" s="22"/>
      <c r="KTG70" s="22"/>
      <c r="KTH70" s="22"/>
      <c r="KTI70" s="22"/>
      <c r="KTJ70" s="22"/>
      <c r="KTK70" s="22"/>
      <c r="KTL70" s="22"/>
      <c r="KTM70" s="22"/>
      <c r="KTN70" s="22"/>
      <c r="KTO70" s="22"/>
      <c r="KTP70" s="22"/>
      <c r="KTQ70" s="22"/>
      <c r="KTR70" s="22"/>
      <c r="KTS70" s="22"/>
      <c r="KTT70" s="22"/>
      <c r="KTU70" s="22"/>
      <c r="KTV70" s="22"/>
      <c r="KTW70" s="22"/>
      <c r="KTX70" s="22"/>
      <c r="KTY70" s="22"/>
      <c r="KTZ70" s="22"/>
      <c r="KUA70" s="22"/>
      <c r="KUB70" s="22"/>
      <c r="KUC70" s="22"/>
      <c r="KUD70" s="22"/>
      <c r="KUE70" s="22"/>
      <c r="KUF70" s="22"/>
      <c r="KUG70" s="22"/>
      <c r="KUH70" s="22"/>
      <c r="KUI70" s="22"/>
      <c r="KUJ70" s="22"/>
      <c r="KUK70" s="22"/>
      <c r="KUL70" s="22"/>
      <c r="KUM70" s="22"/>
      <c r="KUN70" s="22"/>
      <c r="KUO70" s="22"/>
      <c r="KUP70" s="22"/>
      <c r="KUQ70" s="22"/>
      <c r="KUR70" s="22"/>
      <c r="KUS70" s="22"/>
      <c r="KUT70" s="22"/>
      <c r="KUU70" s="22"/>
      <c r="KUV70" s="22"/>
      <c r="KUW70" s="22"/>
      <c r="KUX70" s="22"/>
      <c r="KUY70" s="22"/>
      <c r="KUZ70" s="22"/>
      <c r="KVA70" s="22"/>
      <c r="KVB70" s="22"/>
      <c r="KVC70" s="22"/>
      <c r="KVD70" s="22"/>
      <c r="KVE70" s="22"/>
      <c r="KVF70" s="22"/>
      <c r="KVG70" s="22"/>
      <c r="KVH70" s="22"/>
      <c r="KVI70" s="22"/>
      <c r="KVJ70" s="22"/>
      <c r="KVK70" s="22"/>
      <c r="KVL70" s="22"/>
      <c r="KVM70" s="22"/>
      <c r="KVN70" s="22"/>
      <c r="KVO70" s="22"/>
      <c r="KVP70" s="22"/>
      <c r="KVQ70" s="22"/>
      <c r="KVR70" s="22"/>
      <c r="KVS70" s="22"/>
      <c r="KVT70" s="22"/>
      <c r="KVU70" s="22"/>
      <c r="KVV70" s="22"/>
      <c r="KVW70" s="22"/>
      <c r="KVX70" s="22"/>
      <c r="KVY70" s="22"/>
      <c r="KVZ70" s="22"/>
      <c r="KWA70" s="22"/>
      <c r="KWB70" s="22"/>
      <c r="KWC70" s="22"/>
      <c r="KWD70" s="22"/>
      <c r="KWE70" s="22"/>
      <c r="KWF70" s="22"/>
      <c r="KWG70" s="22"/>
      <c r="KWH70" s="22"/>
      <c r="KWI70" s="22"/>
      <c r="KWJ70" s="22"/>
      <c r="KWK70" s="22"/>
      <c r="KWL70" s="22"/>
      <c r="KWM70" s="22"/>
      <c r="KWN70" s="22"/>
      <c r="KWO70" s="22"/>
      <c r="KWP70" s="22"/>
      <c r="KWQ70" s="22"/>
      <c r="KWR70" s="22"/>
      <c r="KWS70" s="22"/>
      <c r="KWT70" s="22"/>
      <c r="KWU70" s="22"/>
      <c r="KWV70" s="22"/>
      <c r="KWW70" s="22"/>
      <c r="KWX70" s="22"/>
      <c r="KWY70" s="22"/>
      <c r="KWZ70" s="22"/>
      <c r="KXA70" s="22"/>
      <c r="KXB70" s="22"/>
      <c r="KXC70" s="22"/>
      <c r="KXD70" s="22"/>
      <c r="KXE70" s="22"/>
      <c r="KXF70" s="22"/>
      <c r="KXG70" s="22"/>
      <c r="KXH70" s="22"/>
      <c r="KXI70" s="22"/>
      <c r="KXJ70" s="22"/>
      <c r="KXK70" s="22"/>
      <c r="KXL70" s="22"/>
      <c r="KXM70" s="22"/>
      <c r="KXN70" s="22"/>
      <c r="KXO70" s="22"/>
      <c r="KXP70" s="22"/>
      <c r="KXQ70" s="22"/>
      <c r="KXR70" s="22"/>
      <c r="KXS70" s="22"/>
      <c r="KXT70" s="22"/>
      <c r="KXU70" s="22"/>
      <c r="KXV70" s="22"/>
      <c r="KXW70" s="22"/>
      <c r="KXX70" s="22"/>
      <c r="KXY70" s="22"/>
      <c r="KXZ70" s="22"/>
      <c r="KYA70" s="22"/>
      <c r="KYB70" s="22"/>
      <c r="KYC70" s="22"/>
      <c r="KYD70" s="22"/>
      <c r="KYE70" s="22"/>
      <c r="KYF70" s="22"/>
      <c r="KYG70" s="22"/>
      <c r="KYH70" s="22"/>
      <c r="KYI70" s="22"/>
      <c r="KYJ70" s="22"/>
      <c r="KYK70" s="22"/>
      <c r="KYL70" s="22"/>
      <c r="KYM70" s="22"/>
      <c r="KYN70" s="22"/>
      <c r="KYO70" s="22"/>
      <c r="KYP70" s="22"/>
      <c r="KYQ70" s="22"/>
      <c r="KYR70" s="22"/>
      <c r="KYS70" s="22"/>
      <c r="KYT70" s="22"/>
      <c r="KYU70" s="22"/>
      <c r="KYV70" s="22"/>
      <c r="KYW70" s="22"/>
      <c r="KYX70" s="22"/>
      <c r="KYY70" s="22"/>
      <c r="KYZ70" s="22"/>
      <c r="KZA70" s="22"/>
      <c r="KZB70" s="22"/>
      <c r="KZC70" s="22"/>
      <c r="KZD70" s="22"/>
      <c r="KZE70" s="22"/>
      <c r="KZF70" s="22"/>
      <c r="KZG70" s="22"/>
      <c r="KZH70" s="22"/>
      <c r="KZI70" s="22"/>
      <c r="KZJ70" s="22"/>
      <c r="KZK70" s="22"/>
      <c r="KZL70" s="22"/>
      <c r="KZM70" s="22"/>
      <c r="KZN70" s="22"/>
      <c r="KZO70" s="22"/>
      <c r="KZP70" s="22"/>
      <c r="KZQ70" s="22"/>
      <c r="KZR70" s="22"/>
      <c r="KZS70" s="22"/>
      <c r="KZT70" s="22"/>
      <c r="KZU70" s="22"/>
      <c r="KZV70" s="22"/>
      <c r="KZW70" s="22"/>
      <c r="KZX70" s="22"/>
      <c r="KZY70" s="22"/>
      <c r="KZZ70" s="22"/>
      <c r="LAA70" s="22"/>
      <c r="LAB70" s="22"/>
      <c r="LAC70" s="22"/>
      <c r="LAD70" s="22"/>
      <c r="LAE70" s="22"/>
      <c r="LAF70" s="22"/>
      <c r="LAG70" s="22"/>
      <c r="LAH70" s="22"/>
      <c r="LAI70" s="22"/>
      <c r="LAJ70" s="22"/>
      <c r="LAK70" s="22"/>
      <c r="LAL70" s="22"/>
      <c r="LAM70" s="22"/>
      <c r="LAN70" s="22"/>
      <c r="LAO70" s="22"/>
      <c r="LAP70" s="22"/>
      <c r="LAQ70" s="22"/>
      <c r="LAR70" s="22"/>
      <c r="LAS70" s="22"/>
      <c r="LAT70" s="22"/>
      <c r="LAU70" s="22"/>
      <c r="LAV70" s="22"/>
      <c r="LAW70" s="22"/>
      <c r="LAX70" s="22"/>
      <c r="LAY70" s="22"/>
      <c r="LAZ70" s="22"/>
      <c r="LBA70" s="22"/>
      <c r="LBB70" s="22"/>
      <c r="LBC70" s="22"/>
      <c r="LBD70" s="22"/>
      <c r="LBE70" s="22"/>
      <c r="LBF70" s="22"/>
      <c r="LBG70" s="22"/>
      <c r="LBH70" s="22"/>
      <c r="LBI70" s="22"/>
      <c r="LBJ70" s="22"/>
      <c r="LBK70" s="22"/>
      <c r="LBL70" s="22"/>
      <c r="LBM70" s="22"/>
      <c r="LBN70" s="22"/>
      <c r="LBO70" s="22"/>
      <c r="LBP70" s="22"/>
      <c r="LBQ70" s="22"/>
      <c r="LBR70" s="22"/>
      <c r="LBS70" s="22"/>
      <c r="LBT70" s="22"/>
      <c r="LBU70" s="22"/>
      <c r="LBV70" s="22"/>
      <c r="LBW70" s="22"/>
      <c r="LBX70" s="22"/>
      <c r="LBY70" s="22"/>
      <c r="LBZ70" s="22"/>
      <c r="LCA70" s="22"/>
      <c r="LCB70" s="22"/>
      <c r="LCC70" s="22"/>
      <c r="LCD70" s="22"/>
      <c r="LCE70" s="22"/>
      <c r="LCF70" s="22"/>
      <c r="LCG70" s="22"/>
      <c r="LCH70" s="22"/>
      <c r="LCI70" s="22"/>
      <c r="LCJ70" s="22"/>
      <c r="LCK70" s="22"/>
      <c r="LCL70" s="22"/>
      <c r="LCM70" s="22"/>
      <c r="LCN70" s="22"/>
      <c r="LCO70" s="22"/>
      <c r="LCP70" s="22"/>
      <c r="LCQ70" s="22"/>
      <c r="LCR70" s="22"/>
      <c r="LCS70" s="22"/>
      <c r="LCT70" s="22"/>
      <c r="LCU70" s="22"/>
      <c r="LCV70" s="22"/>
      <c r="LCW70" s="22"/>
      <c r="LCX70" s="22"/>
      <c r="LCY70" s="22"/>
      <c r="LCZ70" s="22"/>
      <c r="LDA70" s="22"/>
      <c r="LDB70" s="22"/>
      <c r="LDC70" s="22"/>
      <c r="LDD70" s="22"/>
      <c r="LDE70" s="22"/>
      <c r="LDF70" s="22"/>
      <c r="LDG70" s="22"/>
      <c r="LDH70" s="22"/>
      <c r="LDI70" s="22"/>
      <c r="LDJ70" s="22"/>
      <c r="LDK70" s="22"/>
      <c r="LDL70" s="22"/>
      <c r="LDM70" s="22"/>
      <c r="LDN70" s="22"/>
      <c r="LDO70" s="22"/>
      <c r="LDP70" s="22"/>
      <c r="LDQ70" s="22"/>
      <c r="LDR70" s="22"/>
      <c r="LDS70" s="22"/>
      <c r="LDT70" s="22"/>
      <c r="LDU70" s="22"/>
      <c r="LDV70" s="22"/>
      <c r="LDW70" s="22"/>
      <c r="LDX70" s="22"/>
      <c r="LDY70" s="22"/>
      <c r="LDZ70" s="22"/>
      <c r="LEA70" s="22"/>
      <c r="LEB70" s="22"/>
      <c r="LEC70" s="22"/>
      <c r="LED70" s="22"/>
      <c r="LEE70" s="22"/>
      <c r="LEF70" s="22"/>
      <c r="LEG70" s="22"/>
      <c r="LEH70" s="22"/>
      <c r="LEI70" s="22"/>
      <c r="LEJ70" s="22"/>
      <c r="LEK70" s="22"/>
      <c r="LEL70" s="22"/>
      <c r="LEM70" s="22"/>
      <c r="LEN70" s="22"/>
      <c r="LEO70" s="22"/>
      <c r="LEP70" s="22"/>
      <c r="LEQ70" s="22"/>
      <c r="LER70" s="22"/>
      <c r="LES70" s="22"/>
      <c r="LET70" s="22"/>
      <c r="LEU70" s="22"/>
      <c r="LEV70" s="22"/>
      <c r="LEW70" s="22"/>
      <c r="LEX70" s="22"/>
      <c r="LEY70" s="22"/>
      <c r="LEZ70" s="22"/>
      <c r="LFA70" s="22"/>
      <c r="LFB70" s="22"/>
      <c r="LFC70" s="22"/>
      <c r="LFD70" s="22"/>
      <c r="LFE70" s="22"/>
      <c r="LFF70" s="22"/>
      <c r="LFG70" s="22"/>
      <c r="LFH70" s="22"/>
      <c r="LFI70" s="22"/>
      <c r="LFJ70" s="22"/>
      <c r="LFK70" s="22"/>
      <c r="LFL70" s="22"/>
      <c r="LFM70" s="22"/>
      <c r="LFN70" s="22"/>
      <c r="LFO70" s="22"/>
      <c r="LFP70" s="22"/>
      <c r="LFQ70" s="22"/>
      <c r="LFR70" s="22"/>
      <c r="LFS70" s="22"/>
      <c r="LFT70" s="22"/>
      <c r="LFU70" s="22"/>
      <c r="LFV70" s="22"/>
      <c r="LFW70" s="22"/>
      <c r="LFX70" s="22"/>
      <c r="LFY70" s="22"/>
      <c r="LFZ70" s="22"/>
      <c r="LGA70" s="22"/>
      <c r="LGB70" s="22"/>
      <c r="LGC70" s="22"/>
      <c r="LGD70" s="22"/>
      <c r="LGE70" s="22"/>
      <c r="LGF70" s="22"/>
      <c r="LGG70" s="22"/>
      <c r="LGH70" s="22"/>
      <c r="LGI70" s="22"/>
      <c r="LGJ70" s="22"/>
      <c r="LGK70" s="22"/>
      <c r="LGL70" s="22"/>
      <c r="LGM70" s="22"/>
      <c r="LGN70" s="22"/>
      <c r="LGO70" s="22"/>
      <c r="LGP70" s="22"/>
      <c r="LGQ70" s="22"/>
      <c r="LGR70" s="22"/>
      <c r="LGS70" s="22"/>
      <c r="LGT70" s="22"/>
      <c r="LGU70" s="22"/>
      <c r="LGV70" s="22"/>
      <c r="LGW70" s="22"/>
      <c r="LGX70" s="22"/>
      <c r="LGY70" s="22"/>
      <c r="LGZ70" s="22"/>
      <c r="LHA70" s="22"/>
      <c r="LHB70" s="22"/>
      <c r="LHC70" s="22"/>
      <c r="LHD70" s="22"/>
      <c r="LHE70" s="22"/>
      <c r="LHF70" s="22"/>
      <c r="LHG70" s="22"/>
      <c r="LHH70" s="22"/>
      <c r="LHI70" s="22"/>
      <c r="LHJ70" s="22"/>
      <c r="LHK70" s="22"/>
      <c r="LHL70" s="22"/>
      <c r="LHM70" s="22"/>
      <c r="LHN70" s="22"/>
      <c r="LHO70" s="22"/>
      <c r="LHP70" s="22"/>
      <c r="LHQ70" s="22"/>
      <c r="LHR70" s="22"/>
      <c r="LHS70" s="22"/>
      <c r="LHT70" s="22"/>
      <c r="LHU70" s="22"/>
      <c r="LHV70" s="22"/>
      <c r="LHW70" s="22"/>
      <c r="LHX70" s="22"/>
      <c r="LHY70" s="22"/>
      <c r="LHZ70" s="22"/>
      <c r="LIA70" s="22"/>
      <c r="LIB70" s="22"/>
      <c r="LIC70" s="22"/>
      <c r="LID70" s="22"/>
      <c r="LIE70" s="22"/>
      <c r="LIF70" s="22"/>
      <c r="LIG70" s="22"/>
      <c r="LIH70" s="22"/>
      <c r="LII70" s="22"/>
      <c r="LIJ70" s="22"/>
      <c r="LIK70" s="22"/>
      <c r="LIL70" s="22"/>
      <c r="LIM70" s="22"/>
      <c r="LIN70" s="22"/>
      <c r="LIO70" s="22"/>
      <c r="LIP70" s="22"/>
      <c r="LIQ70" s="22"/>
      <c r="LIR70" s="22"/>
      <c r="LIS70" s="22"/>
      <c r="LIT70" s="22"/>
      <c r="LIU70" s="22"/>
      <c r="LIV70" s="22"/>
      <c r="LIW70" s="22"/>
      <c r="LIX70" s="22"/>
      <c r="LIY70" s="22"/>
      <c r="LIZ70" s="22"/>
      <c r="LJA70" s="22"/>
      <c r="LJB70" s="22"/>
      <c r="LJC70" s="22"/>
      <c r="LJD70" s="22"/>
      <c r="LJE70" s="22"/>
      <c r="LJF70" s="22"/>
      <c r="LJG70" s="22"/>
      <c r="LJH70" s="22"/>
      <c r="LJI70" s="22"/>
      <c r="LJJ70" s="22"/>
      <c r="LJK70" s="22"/>
      <c r="LJL70" s="22"/>
      <c r="LJM70" s="22"/>
      <c r="LJN70" s="22"/>
      <c r="LJO70" s="22"/>
      <c r="LJP70" s="22"/>
      <c r="LJQ70" s="22"/>
      <c r="LJR70" s="22"/>
      <c r="LJS70" s="22"/>
      <c r="LJT70" s="22"/>
      <c r="LJU70" s="22"/>
      <c r="LJV70" s="22"/>
      <c r="LJW70" s="22"/>
      <c r="LJX70" s="22"/>
      <c r="LJY70" s="22"/>
      <c r="LJZ70" s="22"/>
      <c r="LKA70" s="22"/>
      <c r="LKB70" s="22"/>
      <c r="LKC70" s="22"/>
      <c r="LKD70" s="22"/>
      <c r="LKE70" s="22"/>
      <c r="LKF70" s="22"/>
      <c r="LKG70" s="22"/>
      <c r="LKH70" s="22"/>
      <c r="LKI70" s="22"/>
      <c r="LKJ70" s="22"/>
      <c r="LKK70" s="22"/>
      <c r="LKL70" s="22"/>
      <c r="LKM70" s="22"/>
      <c r="LKN70" s="22"/>
      <c r="LKO70" s="22"/>
      <c r="LKP70" s="22"/>
      <c r="LKQ70" s="22"/>
      <c r="LKR70" s="22"/>
      <c r="LKS70" s="22"/>
      <c r="LKT70" s="22"/>
      <c r="LKU70" s="22"/>
      <c r="LKV70" s="22"/>
      <c r="LKW70" s="22"/>
      <c r="LKX70" s="22"/>
      <c r="LKY70" s="22"/>
      <c r="LKZ70" s="22"/>
      <c r="LLA70" s="22"/>
      <c r="LLB70" s="22"/>
      <c r="LLC70" s="22"/>
      <c r="LLD70" s="22"/>
      <c r="LLE70" s="22"/>
      <c r="LLF70" s="22"/>
      <c r="LLG70" s="22"/>
      <c r="LLH70" s="22"/>
      <c r="LLI70" s="22"/>
      <c r="LLJ70" s="22"/>
      <c r="LLK70" s="22"/>
      <c r="LLL70" s="22"/>
      <c r="LLM70" s="22"/>
      <c r="LLN70" s="22"/>
      <c r="LLO70" s="22"/>
      <c r="LLP70" s="22"/>
      <c r="LLQ70" s="22"/>
      <c r="LLR70" s="22"/>
      <c r="LLS70" s="22"/>
      <c r="LLT70" s="22"/>
      <c r="LLU70" s="22"/>
      <c r="LLV70" s="22"/>
      <c r="LLW70" s="22"/>
      <c r="LLX70" s="22"/>
      <c r="LLY70" s="22"/>
      <c r="LLZ70" s="22"/>
      <c r="LMA70" s="22"/>
      <c r="LMB70" s="22"/>
      <c r="LMC70" s="22"/>
      <c r="LMD70" s="22"/>
      <c r="LME70" s="22"/>
      <c r="LMF70" s="22"/>
      <c r="LMG70" s="22"/>
      <c r="LMH70" s="22"/>
      <c r="LMI70" s="22"/>
      <c r="LMJ70" s="22"/>
      <c r="LMK70" s="22"/>
      <c r="LML70" s="22"/>
      <c r="LMM70" s="22"/>
      <c r="LMN70" s="22"/>
      <c r="LMO70" s="22"/>
      <c r="LMP70" s="22"/>
      <c r="LMQ70" s="22"/>
      <c r="LMR70" s="22"/>
      <c r="LMS70" s="22"/>
      <c r="LMT70" s="22"/>
      <c r="LMU70" s="22"/>
      <c r="LMV70" s="22"/>
      <c r="LMW70" s="22"/>
      <c r="LMX70" s="22"/>
      <c r="LMY70" s="22"/>
      <c r="LMZ70" s="22"/>
      <c r="LNA70" s="22"/>
      <c r="LNB70" s="22"/>
      <c r="LNC70" s="22"/>
      <c r="LND70" s="22"/>
      <c r="LNE70" s="22"/>
      <c r="LNF70" s="22"/>
      <c r="LNG70" s="22"/>
      <c r="LNH70" s="22"/>
      <c r="LNI70" s="22"/>
      <c r="LNJ70" s="22"/>
      <c r="LNK70" s="22"/>
      <c r="LNL70" s="22"/>
      <c r="LNM70" s="22"/>
      <c r="LNN70" s="22"/>
      <c r="LNO70" s="22"/>
      <c r="LNP70" s="22"/>
      <c r="LNQ70" s="22"/>
      <c r="LNR70" s="22"/>
      <c r="LNS70" s="22"/>
      <c r="LNT70" s="22"/>
      <c r="LNU70" s="22"/>
      <c r="LNV70" s="22"/>
      <c r="LNW70" s="22"/>
      <c r="LNX70" s="22"/>
      <c r="LNY70" s="22"/>
      <c r="LNZ70" s="22"/>
      <c r="LOA70" s="22"/>
      <c r="LOB70" s="22"/>
      <c r="LOC70" s="22"/>
      <c r="LOD70" s="22"/>
      <c r="LOE70" s="22"/>
      <c r="LOF70" s="22"/>
      <c r="LOG70" s="22"/>
      <c r="LOH70" s="22"/>
      <c r="LOI70" s="22"/>
      <c r="LOJ70" s="22"/>
      <c r="LOK70" s="22"/>
      <c r="LOL70" s="22"/>
      <c r="LOM70" s="22"/>
      <c r="LON70" s="22"/>
      <c r="LOO70" s="22"/>
      <c r="LOP70" s="22"/>
      <c r="LOQ70" s="22"/>
      <c r="LOR70" s="22"/>
      <c r="LOS70" s="22"/>
      <c r="LOT70" s="22"/>
      <c r="LOU70" s="22"/>
      <c r="LOV70" s="22"/>
      <c r="LOW70" s="22"/>
      <c r="LOX70" s="22"/>
      <c r="LOY70" s="22"/>
      <c r="LOZ70" s="22"/>
      <c r="LPA70" s="22"/>
      <c r="LPB70" s="22"/>
      <c r="LPC70" s="22"/>
      <c r="LPD70" s="22"/>
      <c r="LPE70" s="22"/>
      <c r="LPF70" s="22"/>
      <c r="LPG70" s="22"/>
      <c r="LPH70" s="22"/>
      <c r="LPI70" s="22"/>
      <c r="LPJ70" s="22"/>
      <c r="LPK70" s="22"/>
      <c r="LPL70" s="22"/>
      <c r="LPM70" s="22"/>
      <c r="LPN70" s="22"/>
      <c r="LPO70" s="22"/>
      <c r="LPP70" s="22"/>
      <c r="LPQ70" s="22"/>
      <c r="LPR70" s="22"/>
      <c r="LPS70" s="22"/>
      <c r="LPT70" s="22"/>
      <c r="LPU70" s="22"/>
      <c r="LPV70" s="22"/>
      <c r="LPW70" s="22"/>
      <c r="LPX70" s="22"/>
      <c r="LPY70" s="22"/>
      <c r="LPZ70" s="22"/>
      <c r="LQA70" s="22"/>
      <c r="LQB70" s="22"/>
      <c r="LQC70" s="22"/>
      <c r="LQD70" s="22"/>
      <c r="LQE70" s="22"/>
      <c r="LQF70" s="22"/>
      <c r="LQG70" s="22"/>
      <c r="LQH70" s="22"/>
      <c r="LQI70" s="22"/>
      <c r="LQJ70" s="22"/>
      <c r="LQK70" s="22"/>
      <c r="LQL70" s="22"/>
      <c r="LQM70" s="22"/>
      <c r="LQN70" s="22"/>
      <c r="LQO70" s="22"/>
      <c r="LQP70" s="22"/>
      <c r="LQQ70" s="22"/>
      <c r="LQR70" s="22"/>
      <c r="LQS70" s="22"/>
      <c r="LQT70" s="22"/>
      <c r="LQU70" s="22"/>
      <c r="LQV70" s="22"/>
      <c r="LQW70" s="22"/>
      <c r="LQX70" s="22"/>
      <c r="LQY70" s="22"/>
      <c r="LQZ70" s="22"/>
      <c r="LRA70" s="22"/>
      <c r="LRB70" s="22"/>
      <c r="LRC70" s="22"/>
      <c r="LRD70" s="22"/>
      <c r="LRE70" s="22"/>
      <c r="LRF70" s="22"/>
      <c r="LRG70" s="22"/>
      <c r="LRH70" s="22"/>
      <c r="LRI70" s="22"/>
      <c r="LRJ70" s="22"/>
      <c r="LRK70" s="22"/>
      <c r="LRL70" s="22"/>
      <c r="LRM70" s="22"/>
      <c r="LRN70" s="22"/>
      <c r="LRO70" s="22"/>
      <c r="LRP70" s="22"/>
      <c r="LRQ70" s="22"/>
      <c r="LRR70" s="22"/>
      <c r="LRS70" s="22"/>
      <c r="LRT70" s="22"/>
      <c r="LRU70" s="22"/>
      <c r="LRV70" s="22"/>
      <c r="LRW70" s="22"/>
      <c r="LRX70" s="22"/>
      <c r="LRY70" s="22"/>
      <c r="LRZ70" s="22"/>
      <c r="LSA70" s="22"/>
      <c r="LSB70" s="22"/>
      <c r="LSC70" s="22"/>
      <c r="LSD70" s="22"/>
      <c r="LSE70" s="22"/>
      <c r="LSF70" s="22"/>
      <c r="LSG70" s="22"/>
      <c r="LSH70" s="22"/>
      <c r="LSI70" s="22"/>
      <c r="LSJ70" s="22"/>
      <c r="LSK70" s="22"/>
      <c r="LSL70" s="22"/>
      <c r="LSM70" s="22"/>
      <c r="LSN70" s="22"/>
      <c r="LSO70" s="22"/>
      <c r="LSP70" s="22"/>
      <c r="LSQ70" s="22"/>
      <c r="LSR70" s="22"/>
      <c r="LSS70" s="22"/>
      <c r="LST70" s="22"/>
      <c r="LSU70" s="22"/>
      <c r="LSV70" s="22"/>
      <c r="LSW70" s="22"/>
      <c r="LSX70" s="22"/>
      <c r="LSY70" s="22"/>
      <c r="LSZ70" s="22"/>
      <c r="LTA70" s="22"/>
      <c r="LTB70" s="22"/>
      <c r="LTC70" s="22"/>
      <c r="LTD70" s="22"/>
      <c r="LTE70" s="22"/>
      <c r="LTF70" s="22"/>
      <c r="LTG70" s="22"/>
      <c r="LTH70" s="22"/>
      <c r="LTI70" s="22"/>
      <c r="LTJ70" s="22"/>
      <c r="LTK70" s="22"/>
      <c r="LTL70" s="22"/>
      <c r="LTM70" s="22"/>
      <c r="LTN70" s="22"/>
      <c r="LTO70" s="22"/>
      <c r="LTP70" s="22"/>
      <c r="LTQ70" s="22"/>
      <c r="LTR70" s="22"/>
      <c r="LTS70" s="22"/>
      <c r="LTT70" s="22"/>
      <c r="LTU70" s="22"/>
      <c r="LTV70" s="22"/>
      <c r="LTW70" s="22"/>
      <c r="LTX70" s="22"/>
      <c r="LTY70" s="22"/>
      <c r="LTZ70" s="22"/>
      <c r="LUA70" s="22"/>
      <c r="LUB70" s="22"/>
      <c r="LUC70" s="22"/>
      <c r="LUD70" s="22"/>
      <c r="LUE70" s="22"/>
      <c r="LUF70" s="22"/>
      <c r="LUG70" s="22"/>
      <c r="LUH70" s="22"/>
      <c r="LUI70" s="22"/>
      <c r="LUJ70" s="22"/>
      <c r="LUK70" s="22"/>
      <c r="LUL70" s="22"/>
      <c r="LUM70" s="22"/>
      <c r="LUN70" s="22"/>
      <c r="LUO70" s="22"/>
      <c r="LUP70" s="22"/>
      <c r="LUQ70" s="22"/>
      <c r="LUR70" s="22"/>
      <c r="LUS70" s="22"/>
      <c r="LUT70" s="22"/>
      <c r="LUU70" s="22"/>
      <c r="LUV70" s="22"/>
      <c r="LUW70" s="22"/>
      <c r="LUX70" s="22"/>
      <c r="LUY70" s="22"/>
      <c r="LUZ70" s="22"/>
      <c r="LVA70" s="22"/>
      <c r="LVB70" s="22"/>
      <c r="LVC70" s="22"/>
      <c r="LVD70" s="22"/>
      <c r="LVE70" s="22"/>
      <c r="LVF70" s="22"/>
      <c r="LVG70" s="22"/>
      <c r="LVH70" s="22"/>
      <c r="LVI70" s="22"/>
      <c r="LVJ70" s="22"/>
      <c r="LVK70" s="22"/>
      <c r="LVL70" s="22"/>
      <c r="LVM70" s="22"/>
      <c r="LVN70" s="22"/>
      <c r="LVO70" s="22"/>
      <c r="LVP70" s="22"/>
      <c r="LVQ70" s="22"/>
      <c r="LVR70" s="22"/>
      <c r="LVS70" s="22"/>
      <c r="LVT70" s="22"/>
      <c r="LVU70" s="22"/>
      <c r="LVV70" s="22"/>
      <c r="LVW70" s="22"/>
      <c r="LVX70" s="22"/>
      <c r="LVY70" s="22"/>
      <c r="LVZ70" s="22"/>
      <c r="LWA70" s="22"/>
      <c r="LWB70" s="22"/>
      <c r="LWC70" s="22"/>
      <c r="LWD70" s="22"/>
      <c r="LWE70" s="22"/>
      <c r="LWF70" s="22"/>
      <c r="LWG70" s="22"/>
      <c r="LWH70" s="22"/>
      <c r="LWI70" s="22"/>
      <c r="LWJ70" s="22"/>
      <c r="LWK70" s="22"/>
      <c r="LWL70" s="22"/>
      <c r="LWM70" s="22"/>
      <c r="LWN70" s="22"/>
      <c r="LWO70" s="22"/>
      <c r="LWP70" s="22"/>
      <c r="LWQ70" s="22"/>
      <c r="LWR70" s="22"/>
      <c r="LWS70" s="22"/>
      <c r="LWT70" s="22"/>
      <c r="LWU70" s="22"/>
      <c r="LWV70" s="22"/>
      <c r="LWW70" s="22"/>
      <c r="LWX70" s="22"/>
      <c r="LWY70" s="22"/>
      <c r="LWZ70" s="22"/>
      <c r="LXA70" s="22"/>
      <c r="LXB70" s="22"/>
      <c r="LXC70" s="22"/>
      <c r="LXD70" s="22"/>
      <c r="LXE70" s="22"/>
      <c r="LXF70" s="22"/>
      <c r="LXG70" s="22"/>
      <c r="LXH70" s="22"/>
      <c r="LXI70" s="22"/>
      <c r="LXJ70" s="22"/>
      <c r="LXK70" s="22"/>
      <c r="LXL70" s="22"/>
      <c r="LXM70" s="22"/>
      <c r="LXN70" s="22"/>
      <c r="LXO70" s="22"/>
      <c r="LXP70" s="22"/>
      <c r="LXQ70" s="22"/>
      <c r="LXR70" s="22"/>
      <c r="LXS70" s="22"/>
      <c r="LXT70" s="22"/>
      <c r="LXU70" s="22"/>
      <c r="LXV70" s="22"/>
      <c r="LXW70" s="22"/>
      <c r="LXX70" s="22"/>
      <c r="LXY70" s="22"/>
      <c r="LXZ70" s="22"/>
      <c r="LYA70" s="22"/>
      <c r="LYB70" s="22"/>
      <c r="LYC70" s="22"/>
      <c r="LYD70" s="22"/>
      <c r="LYE70" s="22"/>
      <c r="LYF70" s="22"/>
      <c r="LYG70" s="22"/>
      <c r="LYH70" s="22"/>
      <c r="LYI70" s="22"/>
      <c r="LYJ70" s="22"/>
      <c r="LYK70" s="22"/>
      <c r="LYL70" s="22"/>
      <c r="LYM70" s="22"/>
      <c r="LYN70" s="22"/>
      <c r="LYO70" s="22"/>
      <c r="LYP70" s="22"/>
      <c r="LYQ70" s="22"/>
      <c r="LYR70" s="22"/>
      <c r="LYS70" s="22"/>
      <c r="LYT70" s="22"/>
      <c r="LYU70" s="22"/>
      <c r="LYV70" s="22"/>
      <c r="LYW70" s="22"/>
      <c r="LYX70" s="22"/>
      <c r="LYY70" s="22"/>
      <c r="LYZ70" s="22"/>
      <c r="LZA70" s="22"/>
      <c r="LZB70" s="22"/>
      <c r="LZC70" s="22"/>
      <c r="LZD70" s="22"/>
      <c r="LZE70" s="22"/>
      <c r="LZF70" s="22"/>
      <c r="LZG70" s="22"/>
      <c r="LZH70" s="22"/>
      <c r="LZI70" s="22"/>
      <c r="LZJ70" s="22"/>
      <c r="LZK70" s="22"/>
      <c r="LZL70" s="22"/>
      <c r="LZM70" s="22"/>
      <c r="LZN70" s="22"/>
      <c r="LZO70" s="22"/>
      <c r="LZP70" s="22"/>
      <c r="LZQ70" s="22"/>
      <c r="LZR70" s="22"/>
      <c r="LZS70" s="22"/>
      <c r="LZT70" s="22"/>
      <c r="LZU70" s="22"/>
      <c r="LZV70" s="22"/>
      <c r="LZW70" s="22"/>
      <c r="LZX70" s="22"/>
      <c r="LZY70" s="22"/>
      <c r="LZZ70" s="22"/>
      <c r="MAA70" s="22"/>
      <c r="MAB70" s="22"/>
      <c r="MAC70" s="22"/>
      <c r="MAD70" s="22"/>
      <c r="MAE70" s="22"/>
      <c r="MAF70" s="22"/>
      <c r="MAG70" s="22"/>
      <c r="MAH70" s="22"/>
      <c r="MAI70" s="22"/>
      <c r="MAJ70" s="22"/>
      <c r="MAK70" s="22"/>
      <c r="MAL70" s="22"/>
      <c r="MAM70" s="22"/>
      <c r="MAN70" s="22"/>
      <c r="MAO70" s="22"/>
      <c r="MAP70" s="22"/>
      <c r="MAQ70" s="22"/>
      <c r="MAR70" s="22"/>
      <c r="MAS70" s="22"/>
      <c r="MAT70" s="22"/>
      <c r="MAU70" s="22"/>
      <c r="MAV70" s="22"/>
      <c r="MAW70" s="22"/>
      <c r="MAX70" s="22"/>
      <c r="MAY70" s="22"/>
      <c r="MAZ70" s="22"/>
      <c r="MBA70" s="22"/>
      <c r="MBB70" s="22"/>
      <c r="MBC70" s="22"/>
      <c r="MBD70" s="22"/>
      <c r="MBE70" s="22"/>
      <c r="MBF70" s="22"/>
      <c r="MBG70" s="22"/>
      <c r="MBH70" s="22"/>
      <c r="MBI70" s="22"/>
      <c r="MBJ70" s="22"/>
      <c r="MBK70" s="22"/>
      <c r="MBL70" s="22"/>
      <c r="MBM70" s="22"/>
      <c r="MBN70" s="22"/>
      <c r="MBO70" s="22"/>
      <c r="MBP70" s="22"/>
      <c r="MBQ70" s="22"/>
      <c r="MBR70" s="22"/>
      <c r="MBS70" s="22"/>
      <c r="MBT70" s="22"/>
      <c r="MBU70" s="22"/>
      <c r="MBV70" s="22"/>
      <c r="MBW70" s="22"/>
      <c r="MBX70" s="22"/>
      <c r="MBY70" s="22"/>
      <c r="MBZ70" s="22"/>
      <c r="MCA70" s="22"/>
      <c r="MCB70" s="22"/>
      <c r="MCC70" s="22"/>
      <c r="MCD70" s="22"/>
      <c r="MCE70" s="22"/>
      <c r="MCF70" s="22"/>
      <c r="MCG70" s="22"/>
      <c r="MCH70" s="22"/>
      <c r="MCI70" s="22"/>
      <c r="MCJ70" s="22"/>
      <c r="MCK70" s="22"/>
      <c r="MCL70" s="22"/>
      <c r="MCM70" s="22"/>
      <c r="MCN70" s="22"/>
      <c r="MCO70" s="22"/>
      <c r="MCP70" s="22"/>
      <c r="MCQ70" s="22"/>
      <c r="MCR70" s="22"/>
      <c r="MCS70" s="22"/>
      <c r="MCT70" s="22"/>
      <c r="MCU70" s="22"/>
      <c r="MCV70" s="22"/>
      <c r="MCW70" s="22"/>
      <c r="MCX70" s="22"/>
      <c r="MCY70" s="22"/>
      <c r="MCZ70" s="22"/>
      <c r="MDA70" s="22"/>
      <c r="MDB70" s="22"/>
      <c r="MDC70" s="22"/>
      <c r="MDD70" s="22"/>
      <c r="MDE70" s="22"/>
      <c r="MDF70" s="22"/>
      <c r="MDG70" s="22"/>
      <c r="MDH70" s="22"/>
      <c r="MDI70" s="22"/>
      <c r="MDJ70" s="22"/>
      <c r="MDK70" s="22"/>
      <c r="MDL70" s="22"/>
      <c r="MDM70" s="22"/>
      <c r="MDN70" s="22"/>
      <c r="MDO70" s="22"/>
      <c r="MDP70" s="22"/>
      <c r="MDQ70" s="22"/>
      <c r="MDR70" s="22"/>
      <c r="MDS70" s="22"/>
      <c r="MDT70" s="22"/>
      <c r="MDU70" s="22"/>
      <c r="MDV70" s="22"/>
      <c r="MDW70" s="22"/>
      <c r="MDX70" s="22"/>
      <c r="MDY70" s="22"/>
      <c r="MDZ70" s="22"/>
      <c r="MEA70" s="22"/>
      <c r="MEB70" s="22"/>
      <c r="MEC70" s="22"/>
      <c r="MED70" s="22"/>
      <c r="MEE70" s="22"/>
      <c r="MEF70" s="22"/>
      <c r="MEG70" s="22"/>
      <c r="MEH70" s="22"/>
      <c r="MEI70" s="22"/>
      <c r="MEJ70" s="22"/>
      <c r="MEK70" s="22"/>
      <c r="MEL70" s="22"/>
      <c r="MEM70" s="22"/>
      <c r="MEN70" s="22"/>
      <c r="MEO70" s="22"/>
      <c r="MEP70" s="22"/>
      <c r="MEQ70" s="22"/>
      <c r="MER70" s="22"/>
      <c r="MES70" s="22"/>
      <c r="MET70" s="22"/>
      <c r="MEU70" s="22"/>
      <c r="MEV70" s="22"/>
      <c r="MEW70" s="22"/>
      <c r="MEX70" s="22"/>
      <c r="MEY70" s="22"/>
      <c r="MEZ70" s="22"/>
      <c r="MFA70" s="22"/>
      <c r="MFB70" s="22"/>
      <c r="MFC70" s="22"/>
      <c r="MFD70" s="22"/>
      <c r="MFE70" s="22"/>
      <c r="MFF70" s="22"/>
      <c r="MFG70" s="22"/>
      <c r="MFH70" s="22"/>
      <c r="MFI70" s="22"/>
      <c r="MFJ70" s="22"/>
      <c r="MFK70" s="22"/>
      <c r="MFL70" s="22"/>
      <c r="MFM70" s="22"/>
      <c r="MFN70" s="22"/>
      <c r="MFO70" s="22"/>
      <c r="MFP70" s="22"/>
      <c r="MFQ70" s="22"/>
      <c r="MFR70" s="22"/>
      <c r="MFS70" s="22"/>
      <c r="MFT70" s="22"/>
      <c r="MFU70" s="22"/>
      <c r="MFV70" s="22"/>
      <c r="MFW70" s="22"/>
      <c r="MFX70" s="22"/>
      <c r="MFY70" s="22"/>
      <c r="MFZ70" s="22"/>
      <c r="MGA70" s="22"/>
      <c r="MGB70" s="22"/>
      <c r="MGC70" s="22"/>
      <c r="MGD70" s="22"/>
      <c r="MGE70" s="22"/>
      <c r="MGF70" s="22"/>
      <c r="MGG70" s="22"/>
      <c r="MGH70" s="22"/>
      <c r="MGI70" s="22"/>
      <c r="MGJ70" s="22"/>
      <c r="MGK70" s="22"/>
      <c r="MGL70" s="22"/>
      <c r="MGM70" s="22"/>
      <c r="MGN70" s="22"/>
      <c r="MGO70" s="22"/>
      <c r="MGP70" s="22"/>
      <c r="MGQ70" s="22"/>
      <c r="MGR70" s="22"/>
      <c r="MGS70" s="22"/>
      <c r="MGT70" s="22"/>
      <c r="MGU70" s="22"/>
      <c r="MGV70" s="22"/>
      <c r="MGW70" s="22"/>
      <c r="MGX70" s="22"/>
      <c r="MGY70" s="22"/>
      <c r="MGZ70" s="22"/>
      <c r="MHA70" s="22"/>
      <c r="MHB70" s="22"/>
      <c r="MHC70" s="22"/>
      <c r="MHD70" s="22"/>
      <c r="MHE70" s="22"/>
      <c r="MHF70" s="22"/>
      <c r="MHG70" s="22"/>
      <c r="MHH70" s="22"/>
      <c r="MHI70" s="22"/>
      <c r="MHJ70" s="22"/>
      <c r="MHK70" s="22"/>
      <c r="MHL70" s="22"/>
      <c r="MHM70" s="22"/>
      <c r="MHN70" s="22"/>
      <c r="MHO70" s="22"/>
      <c r="MHP70" s="22"/>
      <c r="MHQ70" s="22"/>
      <c r="MHR70" s="22"/>
      <c r="MHS70" s="22"/>
      <c r="MHT70" s="22"/>
      <c r="MHU70" s="22"/>
      <c r="MHV70" s="22"/>
      <c r="MHW70" s="22"/>
      <c r="MHX70" s="22"/>
      <c r="MHY70" s="22"/>
      <c r="MHZ70" s="22"/>
      <c r="MIA70" s="22"/>
      <c r="MIB70" s="22"/>
      <c r="MIC70" s="22"/>
      <c r="MID70" s="22"/>
      <c r="MIE70" s="22"/>
      <c r="MIF70" s="22"/>
      <c r="MIG70" s="22"/>
      <c r="MIH70" s="22"/>
      <c r="MII70" s="22"/>
      <c r="MIJ70" s="22"/>
      <c r="MIK70" s="22"/>
      <c r="MIL70" s="22"/>
      <c r="MIM70" s="22"/>
      <c r="MIN70" s="22"/>
      <c r="MIO70" s="22"/>
      <c r="MIP70" s="22"/>
      <c r="MIQ70" s="22"/>
      <c r="MIR70" s="22"/>
      <c r="MIS70" s="22"/>
      <c r="MIT70" s="22"/>
      <c r="MIU70" s="22"/>
      <c r="MIV70" s="22"/>
      <c r="MIW70" s="22"/>
      <c r="MIX70" s="22"/>
      <c r="MIY70" s="22"/>
      <c r="MIZ70" s="22"/>
      <c r="MJA70" s="22"/>
      <c r="MJB70" s="22"/>
      <c r="MJC70" s="22"/>
      <c r="MJD70" s="22"/>
      <c r="MJE70" s="22"/>
      <c r="MJF70" s="22"/>
      <c r="MJG70" s="22"/>
      <c r="MJH70" s="22"/>
      <c r="MJI70" s="22"/>
      <c r="MJJ70" s="22"/>
      <c r="MJK70" s="22"/>
      <c r="MJL70" s="22"/>
      <c r="MJM70" s="22"/>
      <c r="MJN70" s="22"/>
      <c r="MJO70" s="22"/>
      <c r="MJP70" s="22"/>
      <c r="MJQ70" s="22"/>
      <c r="MJR70" s="22"/>
      <c r="MJS70" s="22"/>
      <c r="MJT70" s="22"/>
      <c r="MJU70" s="22"/>
      <c r="MJV70" s="22"/>
      <c r="MJW70" s="22"/>
      <c r="MJX70" s="22"/>
      <c r="MJY70" s="22"/>
      <c r="MJZ70" s="22"/>
      <c r="MKA70" s="22"/>
      <c r="MKB70" s="22"/>
      <c r="MKC70" s="22"/>
      <c r="MKD70" s="22"/>
      <c r="MKE70" s="22"/>
      <c r="MKF70" s="22"/>
      <c r="MKG70" s="22"/>
      <c r="MKH70" s="22"/>
      <c r="MKI70" s="22"/>
      <c r="MKJ70" s="22"/>
      <c r="MKK70" s="22"/>
      <c r="MKL70" s="22"/>
      <c r="MKM70" s="22"/>
      <c r="MKN70" s="22"/>
      <c r="MKO70" s="22"/>
      <c r="MKP70" s="22"/>
      <c r="MKQ70" s="22"/>
      <c r="MKR70" s="22"/>
      <c r="MKS70" s="22"/>
      <c r="MKT70" s="22"/>
      <c r="MKU70" s="22"/>
      <c r="MKV70" s="22"/>
      <c r="MKW70" s="22"/>
      <c r="MKX70" s="22"/>
      <c r="MKY70" s="22"/>
      <c r="MKZ70" s="22"/>
      <c r="MLA70" s="22"/>
      <c r="MLB70" s="22"/>
      <c r="MLC70" s="22"/>
      <c r="MLD70" s="22"/>
      <c r="MLE70" s="22"/>
      <c r="MLF70" s="22"/>
      <c r="MLG70" s="22"/>
      <c r="MLH70" s="22"/>
      <c r="MLI70" s="22"/>
      <c r="MLJ70" s="22"/>
      <c r="MLK70" s="22"/>
      <c r="MLL70" s="22"/>
      <c r="MLM70" s="22"/>
      <c r="MLN70" s="22"/>
      <c r="MLO70" s="22"/>
      <c r="MLP70" s="22"/>
      <c r="MLQ70" s="22"/>
      <c r="MLR70" s="22"/>
      <c r="MLS70" s="22"/>
      <c r="MLT70" s="22"/>
      <c r="MLU70" s="22"/>
      <c r="MLV70" s="22"/>
      <c r="MLW70" s="22"/>
      <c r="MLX70" s="22"/>
      <c r="MLY70" s="22"/>
      <c r="MLZ70" s="22"/>
      <c r="MMA70" s="22"/>
      <c r="MMB70" s="22"/>
      <c r="MMC70" s="22"/>
      <c r="MMD70" s="22"/>
      <c r="MME70" s="22"/>
      <c r="MMF70" s="22"/>
      <c r="MMG70" s="22"/>
      <c r="MMH70" s="22"/>
      <c r="MMI70" s="22"/>
      <c r="MMJ70" s="22"/>
      <c r="MMK70" s="22"/>
      <c r="MML70" s="22"/>
      <c r="MMM70" s="22"/>
      <c r="MMN70" s="22"/>
      <c r="MMO70" s="22"/>
      <c r="MMP70" s="22"/>
      <c r="MMQ70" s="22"/>
      <c r="MMR70" s="22"/>
      <c r="MMS70" s="22"/>
      <c r="MMT70" s="22"/>
      <c r="MMU70" s="22"/>
      <c r="MMV70" s="22"/>
      <c r="MMW70" s="22"/>
      <c r="MMX70" s="22"/>
      <c r="MMY70" s="22"/>
      <c r="MMZ70" s="22"/>
      <c r="MNA70" s="22"/>
      <c r="MNB70" s="22"/>
      <c r="MNC70" s="22"/>
      <c r="MND70" s="22"/>
      <c r="MNE70" s="22"/>
      <c r="MNF70" s="22"/>
      <c r="MNG70" s="22"/>
      <c r="MNH70" s="22"/>
      <c r="MNI70" s="22"/>
      <c r="MNJ70" s="22"/>
      <c r="MNK70" s="22"/>
      <c r="MNL70" s="22"/>
      <c r="MNM70" s="22"/>
      <c r="MNN70" s="22"/>
      <c r="MNO70" s="22"/>
      <c r="MNP70" s="22"/>
      <c r="MNQ70" s="22"/>
      <c r="MNR70" s="22"/>
      <c r="MNS70" s="22"/>
      <c r="MNT70" s="22"/>
      <c r="MNU70" s="22"/>
      <c r="MNV70" s="22"/>
      <c r="MNW70" s="22"/>
      <c r="MNX70" s="22"/>
      <c r="MNY70" s="22"/>
      <c r="MNZ70" s="22"/>
      <c r="MOA70" s="22"/>
      <c r="MOB70" s="22"/>
      <c r="MOC70" s="22"/>
      <c r="MOD70" s="22"/>
      <c r="MOE70" s="22"/>
      <c r="MOF70" s="22"/>
      <c r="MOG70" s="22"/>
      <c r="MOH70" s="22"/>
      <c r="MOI70" s="22"/>
      <c r="MOJ70" s="22"/>
      <c r="MOK70" s="22"/>
      <c r="MOL70" s="22"/>
      <c r="MOM70" s="22"/>
      <c r="MON70" s="22"/>
      <c r="MOO70" s="22"/>
      <c r="MOP70" s="22"/>
      <c r="MOQ70" s="22"/>
      <c r="MOR70" s="22"/>
      <c r="MOS70" s="22"/>
      <c r="MOT70" s="22"/>
      <c r="MOU70" s="22"/>
      <c r="MOV70" s="22"/>
      <c r="MOW70" s="22"/>
      <c r="MOX70" s="22"/>
      <c r="MOY70" s="22"/>
      <c r="MOZ70" s="22"/>
      <c r="MPA70" s="22"/>
      <c r="MPB70" s="22"/>
      <c r="MPC70" s="22"/>
      <c r="MPD70" s="22"/>
      <c r="MPE70" s="22"/>
      <c r="MPF70" s="22"/>
      <c r="MPG70" s="22"/>
      <c r="MPH70" s="22"/>
      <c r="MPI70" s="22"/>
      <c r="MPJ70" s="22"/>
      <c r="MPK70" s="22"/>
      <c r="MPL70" s="22"/>
      <c r="MPM70" s="22"/>
      <c r="MPN70" s="22"/>
      <c r="MPO70" s="22"/>
      <c r="MPP70" s="22"/>
      <c r="MPQ70" s="22"/>
      <c r="MPR70" s="22"/>
      <c r="MPS70" s="22"/>
      <c r="MPT70" s="22"/>
      <c r="MPU70" s="22"/>
      <c r="MPV70" s="22"/>
      <c r="MPW70" s="22"/>
      <c r="MPX70" s="22"/>
      <c r="MPY70" s="22"/>
      <c r="MPZ70" s="22"/>
      <c r="MQA70" s="22"/>
      <c r="MQB70" s="22"/>
      <c r="MQC70" s="22"/>
      <c r="MQD70" s="22"/>
      <c r="MQE70" s="22"/>
      <c r="MQF70" s="22"/>
      <c r="MQG70" s="22"/>
      <c r="MQH70" s="22"/>
      <c r="MQI70" s="22"/>
      <c r="MQJ70" s="22"/>
      <c r="MQK70" s="22"/>
      <c r="MQL70" s="22"/>
      <c r="MQM70" s="22"/>
      <c r="MQN70" s="22"/>
      <c r="MQO70" s="22"/>
      <c r="MQP70" s="22"/>
      <c r="MQQ70" s="22"/>
      <c r="MQR70" s="22"/>
      <c r="MQS70" s="22"/>
      <c r="MQT70" s="22"/>
      <c r="MQU70" s="22"/>
      <c r="MQV70" s="22"/>
      <c r="MQW70" s="22"/>
      <c r="MQX70" s="22"/>
      <c r="MQY70" s="22"/>
      <c r="MQZ70" s="22"/>
      <c r="MRA70" s="22"/>
      <c r="MRB70" s="22"/>
      <c r="MRC70" s="22"/>
      <c r="MRD70" s="22"/>
      <c r="MRE70" s="22"/>
      <c r="MRF70" s="22"/>
      <c r="MRG70" s="22"/>
      <c r="MRH70" s="22"/>
      <c r="MRI70" s="22"/>
      <c r="MRJ70" s="22"/>
      <c r="MRK70" s="22"/>
      <c r="MRL70" s="22"/>
      <c r="MRM70" s="22"/>
      <c r="MRN70" s="22"/>
      <c r="MRO70" s="22"/>
      <c r="MRP70" s="22"/>
      <c r="MRQ70" s="22"/>
      <c r="MRR70" s="22"/>
      <c r="MRS70" s="22"/>
      <c r="MRT70" s="22"/>
      <c r="MRU70" s="22"/>
      <c r="MRV70" s="22"/>
      <c r="MRW70" s="22"/>
      <c r="MRX70" s="22"/>
      <c r="MRY70" s="22"/>
      <c r="MRZ70" s="22"/>
      <c r="MSA70" s="22"/>
      <c r="MSB70" s="22"/>
      <c r="MSC70" s="22"/>
      <c r="MSD70" s="22"/>
      <c r="MSE70" s="22"/>
      <c r="MSF70" s="22"/>
      <c r="MSG70" s="22"/>
      <c r="MSH70" s="22"/>
      <c r="MSI70" s="22"/>
      <c r="MSJ70" s="22"/>
      <c r="MSK70" s="22"/>
      <c r="MSL70" s="22"/>
      <c r="MSM70" s="22"/>
      <c r="MSN70" s="22"/>
      <c r="MSO70" s="22"/>
      <c r="MSP70" s="22"/>
      <c r="MSQ70" s="22"/>
      <c r="MSR70" s="22"/>
      <c r="MSS70" s="22"/>
      <c r="MST70" s="22"/>
      <c r="MSU70" s="22"/>
      <c r="MSV70" s="22"/>
      <c r="MSW70" s="22"/>
      <c r="MSX70" s="22"/>
      <c r="MSY70" s="22"/>
      <c r="MSZ70" s="22"/>
      <c r="MTA70" s="22"/>
      <c r="MTB70" s="22"/>
      <c r="MTC70" s="22"/>
      <c r="MTD70" s="22"/>
      <c r="MTE70" s="22"/>
      <c r="MTF70" s="22"/>
      <c r="MTG70" s="22"/>
      <c r="MTH70" s="22"/>
      <c r="MTI70" s="22"/>
      <c r="MTJ70" s="22"/>
      <c r="MTK70" s="22"/>
      <c r="MTL70" s="22"/>
      <c r="MTM70" s="22"/>
      <c r="MTN70" s="22"/>
      <c r="MTO70" s="22"/>
      <c r="MTP70" s="22"/>
      <c r="MTQ70" s="22"/>
      <c r="MTR70" s="22"/>
      <c r="MTS70" s="22"/>
      <c r="MTT70" s="22"/>
      <c r="MTU70" s="22"/>
      <c r="MTV70" s="22"/>
      <c r="MTW70" s="22"/>
      <c r="MTX70" s="22"/>
      <c r="MTY70" s="22"/>
      <c r="MTZ70" s="22"/>
      <c r="MUA70" s="22"/>
      <c r="MUB70" s="22"/>
      <c r="MUC70" s="22"/>
      <c r="MUD70" s="22"/>
      <c r="MUE70" s="22"/>
      <c r="MUF70" s="22"/>
      <c r="MUG70" s="22"/>
      <c r="MUH70" s="22"/>
      <c r="MUI70" s="22"/>
      <c r="MUJ70" s="22"/>
      <c r="MUK70" s="22"/>
      <c r="MUL70" s="22"/>
      <c r="MUM70" s="22"/>
      <c r="MUN70" s="22"/>
      <c r="MUO70" s="22"/>
      <c r="MUP70" s="22"/>
      <c r="MUQ70" s="22"/>
      <c r="MUR70" s="22"/>
      <c r="MUS70" s="22"/>
      <c r="MUT70" s="22"/>
      <c r="MUU70" s="22"/>
      <c r="MUV70" s="22"/>
      <c r="MUW70" s="22"/>
      <c r="MUX70" s="22"/>
      <c r="MUY70" s="22"/>
      <c r="MUZ70" s="22"/>
      <c r="MVA70" s="22"/>
      <c r="MVB70" s="22"/>
      <c r="MVC70" s="22"/>
      <c r="MVD70" s="22"/>
      <c r="MVE70" s="22"/>
      <c r="MVF70" s="22"/>
      <c r="MVG70" s="22"/>
      <c r="MVH70" s="22"/>
      <c r="MVI70" s="22"/>
      <c r="MVJ70" s="22"/>
      <c r="MVK70" s="22"/>
      <c r="MVL70" s="22"/>
      <c r="MVM70" s="22"/>
      <c r="MVN70" s="22"/>
      <c r="MVO70" s="22"/>
      <c r="MVP70" s="22"/>
      <c r="MVQ70" s="22"/>
      <c r="MVR70" s="22"/>
      <c r="MVS70" s="22"/>
      <c r="MVT70" s="22"/>
      <c r="MVU70" s="22"/>
      <c r="MVV70" s="22"/>
      <c r="MVW70" s="22"/>
      <c r="MVX70" s="22"/>
      <c r="MVY70" s="22"/>
      <c r="MVZ70" s="22"/>
      <c r="MWA70" s="22"/>
      <c r="MWB70" s="22"/>
      <c r="MWC70" s="22"/>
      <c r="MWD70" s="22"/>
      <c r="MWE70" s="22"/>
      <c r="MWF70" s="22"/>
      <c r="MWG70" s="22"/>
      <c r="MWH70" s="22"/>
      <c r="MWI70" s="22"/>
      <c r="MWJ70" s="22"/>
      <c r="MWK70" s="22"/>
      <c r="MWL70" s="22"/>
      <c r="MWM70" s="22"/>
      <c r="MWN70" s="22"/>
      <c r="MWO70" s="22"/>
      <c r="MWP70" s="22"/>
      <c r="MWQ70" s="22"/>
      <c r="MWR70" s="22"/>
      <c r="MWS70" s="22"/>
      <c r="MWT70" s="22"/>
      <c r="MWU70" s="22"/>
      <c r="MWV70" s="22"/>
      <c r="MWW70" s="22"/>
      <c r="MWX70" s="22"/>
      <c r="MWY70" s="22"/>
      <c r="MWZ70" s="22"/>
      <c r="MXA70" s="22"/>
      <c r="MXB70" s="22"/>
      <c r="MXC70" s="22"/>
      <c r="MXD70" s="22"/>
      <c r="MXE70" s="22"/>
      <c r="MXF70" s="22"/>
      <c r="MXG70" s="22"/>
      <c r="MXH70" s="22"/>
      <c r="MXI70" s="22"/>
      <c r="MXJ70" s="22"/>
      <c r="MXK70" s="22"/>
      <c r="MXL70" s="22"/>
      <c r="MXM70" s="22"/>
      <c r="MXN70" s="22"/>
      <c r="MXO70" s="22"/>
      <c r="MXP70" s="22"/>
      <c r="MXQ70" s="22"/>
      <c r="MXR70" s="22"/>
      <c r="MXS70" s="22"/>
      <c r="MXT70" s="22"/>
      <c r="MXU70" s="22"/>
      <c r="MXV70" s="22"/>
      <c r="MXW70" s="22"/>
      <c r="MXX70" s="22"/>
      <c r="MXY70" s="22"/>
      <c r="MXZ70" s="22"/>
      <c r="MYA70" s="22"/>
      <c r="MYB70" s="22"/>
      <c r="MYC70" s="22"/>
      <c r="MYD70" s="22"/>
      <c r="MYE70" s="22"/>
      <c r="MYF70" s="22"/>
      <c r="MYG70" s="22"/>
      <c r="MYH70" s="22"/>
      <c r="MYI70" s="22"/>
      <c r="MYJ70" s="22"/>
      <c r="MYK70" s="22"/>
      <c r="MYL70" s="22"/>
      <c r="MYM70" s="22"/>
      <c r="MYN70" s="22"/>
      <c r="MYO70" s="22"/>
      <c r="MYP70" s="22"/>
      <c r="MYQ70" s="22"/>
      <c r="MYR70" s="22"/>
      <c r="MYS70" s="22"/>
      <c r="MYT70" s="22"/>
      <c r="MYU70" s="22"/>
      <c r="MYV70" s="22"/>
      <c r="MYW70" s="22"/>
      <c r="MYX70" s="22"/>
      <c r="MYY70" s="22"/>
      <c r="MYZ70" s="22"/>
      <c r="MZA70" s="22"/>
      <c r="MZB70" s="22"/>
      <c r="MZC70" s="22"/>
      <c r="MZD70" s="22"/>
      <c r="MZE70" s="22"/>
      <c r="MZF70" s="22"/>
      <c r="MZG70" s="22"/>
      <c r="MZH70" s="22"/>
      <c r="MZI70" s="22"/>
      <c r="MZJ70" s="22"/>
      <c r="MZK70" s="22"/>
      <c r="MZL70" s="22"/>
      <c r="MZM70" s="22"/>
      <c r="MZN70" s="22"/>
      <c r="MZO70" s="22"/>
      <c r="MZP70" s="22"/>
      <c r="MZQ70" s="22"/>
      <c r="MZR70" s="22"/>
      <c r="MZS70" s="22"/>
      <c r="MZT70" s="22"/>
      <c r="MZU70" s="22"/>
      <c r="MZV70" s="22"/>
      <c r="MZW70" s="22"/>
      <c r="MZX70" s="22"/>
      <c r="MZY70" s="22"/>
      <c r="MZZ70" s="22"/>
      <c r="NAA70" s="22"/>
      <c r="NAB70" s="22"/>
      <c r="NAC70" s="22"/>
      <c r="NAD70" s="22"/>
      <c r="NAE70" s="22"/>
      <c r="NAF70" s="22"/>
      <c r="NAG70" s="22"/>
      <c r="NAH70" s="22"/>
      <c r="NAI70" s="22"/>
      <c r="NAJ70" s="22"/>
      <c r="NAK70" s="22"/>
      <c r="NAL70" s="22"/>
      <c r="NAM70" s="22"/>
      <c r="NAN70" s="22"/>
      <c r="NAO70" s="22"/>
      <c r="NAP70" s="22"/>
      <c r="NAQ70" s="22"/>
      <c r="NAR70" s="22"/>
      <c r="NAS70" s="22"/>
      <c r="NAT70" s="22"/>
      <c r="NAU70" s="22"/>
      <c r="NAV70" s="22"/>
      <c r="NAW70" s="22"/>
      <c r="NAX70" s="22"/>
      <c r="NAY70" s="22"/>
      <c r="NAZ70" s="22"/>
      <c r="NBA70" s="22"/>
      <c r="NBB70" s="22"/>
      <c r="NBC70" s="22"/>
      <c r="NBD70" s="22"/>
      <c r="NBE70" s="22"/>
      <c r="NBF70" s="22"/>
      <c r="NBG70" s="22"/>
      <c r="NBH70" s="22"/>
      <c r="NBI70" s="22"/>
      <c r="NBJ70" s="22"/>
      <c r="NBK70" s="22"/>
      <c r="NBL70" s="22"/>
      <c r="NBM70" s="22"/>
      <c r="NBN70" s="22"/>
      <c r="NBO70" s="22"/>
      <c r="NBP70" s="22"/>
      <c r="NBQ70" s="22"/>
      <c r="NBR70" s="22"/>
      <c r="NBS70" s="22"/>
      <c r="NBT70" s="22"/>
      <c r="NBU70" s="22"/>
      <c r="NBV70" s="22"/>
      <c r="NBW70" s="22"/>
      <c r="NBX70" s="22"/>
      <c r="NBY70" s="22"/>
      <c r="NBZ70" s="22"/>
      <c r="NCA70" s="22"/>
      <c r="NCB70" s="22"/>
      <c r="NCC70" s="22"/>
      <c r="NCD70" s="22"/>
      <c r="NCE70" s="22"/>
      <c r="NCF70" s="22"/>
      <c r="NCG70" s="22"/>
      <c r="NCH70" s="22"/>
      <c r="NCI70" s="22"/>
      <c r="NCJ70" s="22"/>
      <c r="NCK70" s="22"/>
      <c r="NCL70" s="22"/>
      <c r="NCM70" s="22"/>
      <c r="NCN70" s="22"/>
      <c r="NCO70" s="22"/>
      <c r="NCP70" s="22"/>
      <c r="NCQ70" s="22"/>
      <c r="NCR70" s="22"/>
      <c r="NCS70" s="22"/>
      <c r="NCT70" s="22"/>
      <c r="NCU70" s="22"/>
      <c r="NCV70" s="22"/>
      <c r="NCW70" s="22"/>
      <c r="NCX70" s="22"/>
      <c r="NCY70" s="22"/>
      <c r="NCZ70" s="22"/>
      <c r="NDA70" s="22"/>
      <c r="NDB70" s="22"/>
      <c r="NDC70" s="22"/>
      <c r="NDD70" s="22"/>
      <c r="NDE70" s="22"/>
      <c r="NDF70" s="22"/>
      <c r="NDG70" s="22"/>
      <c r="NDH70" s="22"/>
      <c r="NDI70" s="22"/>
      <c r="NDJ70" s="22"/>
      <c r="NDK70" s="22"/>
      <c r="NDL70" s="22"/>
      <c r="NDM70" s="22"/>
      <c r="NDN70" s="22"/>
      <c r="NDO70" s="22"/>
      <c r="NDP70" s="22"/>
      <c r="NDQ70" s="22"/>
      <c r="NDR70" s="22"/>
      <c r="NDS70" s="22"/>
      <c r="NDT70" s="22"/>
      <c r="NDU70" s="22"/>
      <c r="NDV70" s="22"/>
      <c r="NDW70" s="22"/>
      <c r="NDX70" s="22"/>
      <c r="NDY70" s="22"/>
      <c r="NDZ70" s="22"/>
      <c r="NEA70" s="22"/>
      <c r="NEB70" s="22"/>
      <c r="NEC70" s="22"/>
      <c r="NED70" s="22"/>
      <c r="NEE70" s="22"/>
      <c r="NEF70" s="22"/>
      <c r="NEG70" s="22"/>
      <c r="NEH70" s="22"/>
      <c r="NEI70" s="22"/>
      <c r="NEJ70" s="22"/>
      <c r="NEK70" s="22"/>
      <c r="NEL70" s="22"/>
      <c r="NEM70" s="22"/>
      <c r="NEN70" s="22"/>
      <c r="NEO70" s="22"/>
      <c r="NEP70" s="22"/>
      <c r="NEQ70" s="22"/>
      <c r="NER70" s="22"/>
      <c r="NES70" s="22"/>
      <c r="NET70" s="22"/>
      <c r="NEU70" s="22"/>
      <c r="NEV70" s="22"/>
      <c r="NEW70" s="22"/>
      <c r="NEX70" s="22"/>
      <c r="NEY70" s="22"/>
      <c r="NEZ70" s="22"/>
      <c r="NFA70" s="22"/>
      <c r="NFB70" s="22"/>
      <c r="NFC70" s="22"/>
      <c r="NFD70" s="22"/>
      <c r="NFE70" s="22"/>
      <c r="NFF70" s="22"/>
      <c r="NFG70" s="22"/>
      <c r="NFH70" s="22"/>
      <c r="NFI70" s="22"/>
      <c r="NFJ70" s="22"/>
      <c r="NFK70" s="22"/>
      <c r="NFL70" s="22"/>
      <c r="NFM70" s="22"/>
      <c r="NFN70" s="22"/>
      <c r="NFO70" s="22"/>
      <c r="NFP70" s="22"/>
      <c r="NFQ70" s="22"/>
      <c r="NFR70" s="22"/>
      <c r="NFS70" s="22"/>
      <c r="NFT70" s="22"/>
      <c r="NFU70" s="22"/>
      <c r="NFV70" s="22"/>
      <c r="NFW70" s="22"/>
      <c r="NFX70" s="22"/>
      <c r="NFY70" s="22"/>
      <c r="NFZ70" s="22"/>
      <c r="NGA70" s="22"/>
      <c r="NGB70" s="22"/>
      <c r="NGC70" s="22"/>
      <c r="NGD70" s="22"/>
      <c r="NGE70" s="22"/>
      <c r="NGF70" s="22"/>
      <c r="NGG70" s="22"/>
      <c r="NGH70" s="22"/>
      <c r="NGI70" s="22"/>
      <c r="NGJ70" s="22"/>
      <c r="NGK70" s="22"/>
      <c r="NGL70" s="22"/>
      <c r="NGM70" s="22"/>
      <c r="NGN70" s="22"/>
      <c r="NGO70" s="22"/>
      <c r="NGP70" s="22"/>
      <c r="NGQ70" s="22"/>
      <c r="NGR70" s="22"/>
      <c r="NGS70" s="22"/>
      <c r="NGT70" s="22"/>
      <c r="NGU70" s="22"/>
      <c r="NGV70" s="22"/>
      <c r="NGW70" s="22"/>
      <c r="NGX70" s="22"/>
      <c r="NGY70" s="22"/>
      <c r="NGZ70" s="22"/>
      <c r="NHA70" s="22"/>
      <c r="NHB70" s="22"/>
      <c r="NHC70" s="22"/>
      <c r="NHD70" s="22"/>
      <c r="NHE70" s="22"/>
      <c r="NHF70" s="22"/>
      <c r="NHG70" s="22"/>
      <c r="NHH70" s="22"/>
      <c r="NHI70" s="22"/>
      <c r="NHJ70" s="22"/>
      <c r="NHK70" s="22"/>
      <c r="NHL70" s="22"/>
      <c r="NHM70" s="22"/>
      <c r="NHN70" s="22"/>
      <c r="NHO70" s="22"/>
      <c r="NHP70" s="22"/>
      <c r="NHQ70" s="22"/>
      <c r="NHR70" s="22"/>
      <c r="NHS70" s="22"/>
      <c r="NHT70" s="22"/>
      <c r="NHU70" s="22"/>
      <c r="NHV70" s="22"/>
      <c r="NHW70" s="22"/>
      <c r="NHX70" s="22"/>
      <c r="NHY70" s="22"/>
      <c r="NHZ70" s="22"/>
      <c r="NIA70" s="22"/>
      <c r="NIB70" s="22"/>
      <c r="NIC70" s="22"/>
      <c r="NID70" s="22"/>
      <c r="NIE70" s="22"/>
      <c r="NIF70" s="22"/>
      <c r="NIG70" s="22"/>
      <c r="NIH70" s="22"/>
      <c r="NII70" s="22"/>
      <c r="NIJ70" s="22"/>
      <c r="NIK70" s="22"/>
      <c r="NIL70" s="22"/>
      <c r="NIM70" s="22"/>
      <c r="NIN70" s="22"/>
      <c r="NIO70" s="22"/>
      <c r="NIP70" s="22"/>
      <c r="NIQ70" s="22"/>
      <c r="NIR70" s="22"/>
      <c r="NIS70" s="22"/>
      <c r="NIT70" s="22"/>
      <c r="NIU70" s="22"/>
      <c r="NIV70" s="22"/>
      <c r="NIW70" s="22"/>
      <c r="NIX70" s="22"/>
      <c r="NIY70" s="22"/>
      <c r="NIZ70" s="22"/>
      <c r="NJA70" s="22"/>
      <c r="NJB70" s="22"/>
      <c r="NJC70" s="22"/>
      <c r="NJD70" s="22"/>
      <c r="NJE70" s="22"/>
      <c r="NJF70" s="22"/>
      <c r="NJG70" s="22"/>
      <c r="NJH70" s="22"/>
      <c r="NJI70" s="22"/>
      <c r="NJJ70" s="22"/>
      <c r="NJK70" s="22"/>
      <c r="NJL70" s="22"/>
      <c r="NJM70" s="22"/>
      <c r="NJN70" s="22"/>
      <c r="NJO70" s="22"/>
      <c r="NJP70" s="22"/>
      <c r="NJQ70" s="22"/>
      <c r="NJR70" s="22"/>
      <c r="NJS70" s="22"/>
      <c r="NJT70" s="22"/>
      <c r="NJU70" s="22"/>
      <c r="NJV70" s="22"/>
      <c r="NJW70" s="22"/>
      <c r="NJX70" s="22"/>
      <c r="NJY70" s="22"/>
      <c r="NJZ70" s="22"/>
      <c r="NKA70" s="22"/>
      <c r="NKB70" s="22"/>
      <c r="NKC70" s="22"/>
      <c r="NKD70" s="22"/>
      <c r="NKE70" s="22"/>
      <c r="NKF70" s="22"/>
      <c r="NKG70" s="22"/>
      <c r="NKH70" s="22"/>
      <c r="NKI70" s="22"/>
      <c r="NKJ70" s="22"/>
      <c r="NKK70" s="22"/>
      <c r="NKL70" s="22"/>
      <c r="NKM70" s="22"/>
      <c r="NKN70" s="22"/>
      <c r="NKO70" s="22"/>
      <c r="NKP70" s="22"/>
      <c r="NKQ70" s="22"/>
      <c r="NKR70" s="22"/>
      <c r="NKS70" s="22"/>
      <c r="NKT70" s="22"/>
      <c r="NKU70" s="22"/>
      <c r="NKV70" s="22"/>
      <c r="NKW70" s="22"/>
      <c r="NKX70" s="22"/>
      <c r="NKY70" s="22"/>
      <c r="NKZ70" s="22"/>
      <c r="NLA70" s="22"/>
      <c r="NLB70" s="22"/>
      <c r="NLC70" s="22"/>
      <c r="NLD70" s="22"/>
      <c r="NLE70" s="22"/>
      <c r="NLF70" s="22"/>
      <c r="NLG70" s="22"/>
      <c r="NLH70" s="22"/>
      <c r="NLI70" s="22"/>
      <c r="NLJ70" s="22"/>
      <c r="NLK70" s="22"/>
      <c r="NLL70" s="22"/>
      <c r="NLM70" s="22"/>
      <c r="NLN70" s="22"/>
      <c r="NLO70" s="22"/>
      <c r="NLP70" s="22"/>
      <c r="NLQ70" s="22"/>
      <c r="NLR70" s="22"/>
      <c r="NLS70" s="22"/>
      <c r="NLT70" s="22"/>
      <c r="NLU70" s="22"/>
      <c r="NLV70" s="22"/>
      <c r="NLW70" s="22"/>
      <c r="NLX70" s="22"/>
      <c r="NLY70" s="22"/>
      <c r="NLZ70" s="22"/>
      <c r="NMA70" s="22"/>
      <c r="NMB70" s="22"/>
      <c r="NMC70" s="22"/>
      <c r="NMD70" s="22"/>
      <c r="NME70" s="22"/>
      <c r="NMF70" s="22"/>
      <c r="NMG70" s="22"/>
      <c r="NMH70" s="22"/>
      <c r="NMI70" s="22"/>
      <c r="NMJ70" s="22"/>
      <c r="NMK70" s="22"/>
      <c r="NML70" s="22"/>
      <c r="NMM70" s="22"/>
      <c r="NMN70" s="22"/>
      <c r="NMO70" s="22"/>
      <c r="NMP70" s="22"/>
      <c r="NMQ70" s="22"/>
      <c r="NMR70" s="22"/>
      <c r="NMS70" s="22"/>
      <c r="NMT70" s="22"/>
      <c r="NMU70" s="22"/>
      <c r="NMV70" s="22"/>
      <c r="NMW70" s="22"/>
      <c r="NMX70" s="22"/>
      <c r="NMY70" s="22"/>
      <c r="NMZ70" s="22"/>
      <c r="NNA70" s="22"/>
      <c r="NNB70" s="22"/>
      <c r="NNC70" s="22"/>
      <c r="NND70" s="22"/>
      <c r="NNE70" s="22"/>
      <c r="NNF70" s="22"/>
      <c r="NNG70" s="22"/>
      <c r="NNH70" s="22"/>
      <c r="NNI70" s="22"/>
      <c r="NNJ70" s="22"/>
      <c r="NNK70" s="22"/>
      <c r="NNL70" s="22"/>
      <c r="NNM70" s="22"/>
      <c r="NNN70" s="22"/>
      <c r="NNO70" s="22"/>
      <c r="NNP70" s="22"/>
      <c r="NNQ70" s="22"/>
      <c r="NNR70" s="22"/>
      <c r="NNS70" s="22"/>
      <c r="NNT70" s="22"/>
      <c r="NNU70" s="22"/>
      <c r="NNV70" s="22"/>
      <c r="NNW70" s="22"/>
      <c r="NNX70" s="22"/>
      <c r="NNY70" s="22"/>
      <c r="NNZ70" s="22"/>
      <c r="NOA70" s="22"/>
      <c r="NOB70" s="22"/>
      <c r="NOC70" s="22"/>
      <c r="NOD70" s="22"/>
      <c r="NOE70" s="22"/>
      <c r="NOF70" s="22"/>
      <c r="NOG70" s="22"/>
      <c r="NOH70" s="22"/>
      <c r="NOI70" s="22"/>
      <c r="NOJ70" s="22"/>
      <c r="NOK70" s="22"/>
      <c r="NOL70" s="22"/>
      <c r="NOM70" s="22"/>
      <c r="NON70" s="22"/>
      <c r="NOO70" s="22"/>
      <c r="NOP70" s="22"/>
      <c r="NOQ70" s="22"/>
      <c r="NOR70" s="22"/>
      <c r="NOS70" s="22"/>
      <c r="NOT70" s="22"/>
      <c r="NOU70" s="22"/>
      <c r="NOV70" s="22"/>
      <c r="NOW70" s="22"/>
      <c r="NOX70" s="22"/>
      <c r="NOY70" s="22"/>
      <c r="NOZ70" s="22"/>
      <c r="NPA70" s="22"/>
      <c r="NPB70" s="22"/>
      <c r="NPC70" s="22"/>
      <c r="NPD70" s="22"/>
      <c r="NPE70" s="22"/>
      <c r="NPF70" s="22"/>
      <c r="NPG70" s="22"/>
      <c r="NPH70" s="22"/>
      <c r="NPI70" s="22"/>
      <c r="NPJ70" s="22"/>
      <c r="NPK70" s="22"/>
      <c r="NPL70" s="22"/>
      <c r="NPM70" s="22"/>
      <c r="NPN70" s="22"/>
      <c r="NPO70" s="22"/>
      <c r="NPP70" s="22"/>
      <c r="NPQ70" s="22"/>
      <c r="NPR70" s="22"/>
      <c r="NPS70" s="22"/>
      <c r="NPT70" s="22"/>
      <c r="NPU70" s="22"/>
      <c r="NPV70" s="22"/>
      <c r="NPW70" s="22"/>
      <c r="NPX70" s="22"/>
      <c r="NPY70" s="22"/>
      <c r="NPZ70" s="22"/>
      <c r="NQA70" s="22"/>
      <c r="NQB70" s="22"/>
      <c r="NQC70" s="22"/>
      <c r="NQD70" s="22"/>
      <c r="NQE70" s="22"/>
      <c r="NQF70" s="22"/>
      <c r="NQG70" s="22"/>
      <c r="NQH70" s="22"/>
      <c r="NQI70" s="22"/>
      <c r="NQJ70" s="22"/>
      <c r="NQK70" s="22"/>
      <c r="NQL70" s="22"/>
      <c r="NQM70" s="22"/>
      <c r="NQN70" s="22"/>
      <c r="NQO70" s="22"/>
      <c r="NQP70" s="22"/>
      <c r="NQQ70" s="22"/>
      <c r="NQR70" s="22"/>
      <c r="NQS70" s="22"/>
      <c r="NQT70" s="22"/>
      <c r="NQU70" s="22"/>
      <c r="NQV70" s="22"/>
      <c r="NQW70" s="22"/>
      <c r="NQX70" s="22"/>
      <c r="NQY70" s="22"/>
      <c r="NQZ70" s="22"/>
      <c r="NRA70" s="22"/>
      <c r="NRB70" s="22"/>
      <c r="NRC70" s="22"/>
      <c r="NRD70" s="22"/>
      <c r="NRE70" s="22"/>
      <c r="NRF70" s="22"/>
      <c r="NRG70" s="22"/>
      <c r="NRH70" s="22"/>
      <c r="NRI70" s="22"/>
      <c r="NRJ70" s="22"/>
      <c r="NRK70" s="22"/>
      <c r="NRL70" s="22"/>
      <c r="NRM70" s="22"/>
      <c r="NRN70" s="22"/>
      <c r="NRO70" s="22"/>
      <c r="NRP70" s="22"/>
      <c r="NRQ70" s="22"/>
      <c r="NRR70" s="22"/>
      <c r="NRS70" s="22"/>
      <c r="NRT70" s="22"/>
      <c r="NRU70" s="22"/>
      <c r="NRV70" s="22"/>
      <c r="NRW70" s="22"/>
      <c r="NRX70" s="22"/>
      <c r="NRY70" s="22"/>
      <c r="NRZ70" s="22"/>
      <c r="NSA70" s="22"/>
      <c r="NSB70" s="22"/>
      <c r="NSC70" s="22"/>
      <c r="NSD70" s="22"/>
      <c r="NSE70" s="22"/>
      <c r="NSF70" s="22"/>
      <c r="NSG70" s="22"/>
      <c r="NSH70" s="22"/>
      <c r="NSI70" s="22"/>
      <c r="NSJ70" s="22"/>
      <c r="NSK70" s="22"/>
      <c r="NSL70" s="22"/>
      <c r="NSM70" s="22"/>
      <c r="NSN70" s="22"/>
      <c r="NSO70" s="22"/>
      <c r="NSP70" s="22"/>
      <c r="NSQ70" s="22"/>
      <c r="NSR70" s="22"/>
      <c r="NSS70" s="22"/>
      <c r="NST70" s="22"/>
      <c r="NSU70" s="22"/>
      <c r="NSV70" s="22"/>
      <c r="NSW70" s="22"/>
      <c r="NSX70" s="22"/>
      <c r="NSY70" s="22"/>
      <c r="NSZ70" s="22"/>
      <c r="NTA70" s="22"/>
      <c r="NTB70" s="22"/>
      <c r="NTC70" s="22"/>
      <c r="NTD70" s="22"/>
      <c r="NTE70" s="22"/>
      <c r="NTF70" s="22"/>
      <c r="NTG70" s="22"/>
      <c r="NTH70" s="22"/>
      <c r="NTI70" s="22"/>
      <c r="NTJ70" s="22"/>
      <c r="NTK70" s="22"/>
      <c r="NTL70" s="22"/>
      <c r="NTM70" s="22"/>
      <c r="NTN70" s="22"/>
      <c r="NTO70" s="22"/>
      <c r="NTP70" s="22"/>
      <c r="NTQ70" s="22"/>
      <c r="NTR70" s="22"/>
      <c r="NTS70" s="22"/>
      <c r="NTT70" s="22"/>
      <c r="NTU70" s="22"/>
      <c r="NTV70" s="22"/>
      <c r="NTW70" s="22"/>
      <c r="NTX70" s="22"/>
      <c r="NTY70" s="22"/>
      <c r="NTZ70" s="22"/>
      <c r="NUA70" s="22"/>
      <c r="NUB70" s="22"/>
      <c r="NUC70" s="22"/>
      <c r="NUD70" s="22"/>
      <c r="NUE70" s="22"/>
      <c r="NUF70" s="22"/>
      <c r="NUG70" s="22"/>
      <c r="NUH70" s="22"/>
      <c r="NUI70" s="22"/>
      <c r="NUJ70" s="22"/>
      <c r="NUK70" s="22"/>
      <c r="NUL70" s="22"/>
      <c r="NUM70" s="22"/>
      <c r="NUN70" s="22"/>
      <c r="NUO70" s="22"/>
      <c r="NUP70" s="22"/>
      <c r="NUQ70" s="22"/>
      <c r="NUR70" s="22"/>
      <c r="NUS70" s="22"/>
      <c r="NUT70" s="22"/>
      <c r="NUU70" s="22"/>
      <c r="NUV70" s="22"/>
      <c r="NUW70" s="22"/>
      <c r="NUX70" s="22"/>
      <c r="NUY70" s="22"/>
      <c r="NUZ70" s="22"/>
      <c r="NVA70" s="22"/>
      <c r="NVB70" s="22"/>
      <c r="NVC70" s="22"/>
      <c r="NVD70" s="22"/>
      <c r="NVE70" s="22"/>
      <c r="NVF70" s="22"/>
      <c r="NVG70" s="22"/>
      <c r="NVH70" s="22"/>
      <c r="NVI70" s="22"/>
      <c r="NVJ70" s="22"/>
      <c r="NVK70" s="22"/>
      <c r="NVL70" s="22"/>
      <c r="NVM70" s="22"/>
      <c r="NVN70" s="22"/>
      <c r="NVO70" s="22"/>
      <c r="NVP70" s="22"/>
      <c r="NVQ70" s="22"/>
      <c r="NVR70" s="22"/>
      <c r="NVS70" s="22"/>
      <c r="NVT70" s="22"/>
      <c r="NVU70" s="22"/>
      <c r="NVV70" s="22"/>
      <c r="NVW70" s="22"/>
      <c r="NVX70" s="22"/>
      <c r="NVY70" s="22"/>
      <c r="NVZ70" s="22"/>
      <c r="NWA70" s="22"/>
      <c r="NWB70" s="22"/>
      <c r="NWC70" s="22"/>
      <c r="NWD70" s="22"/>
      <c r="NWE70" s="22"/>
      <c r="NWF70" s="22"/>
      <c r="NWG70" s="22"/>
      <c r="NWH70" s="22"/>
      <c r="NWI70" s="22"/>
      <c r="NWJ70" s="22"/>
      <c r="NWK70" s="22"/>
      <c r="NWL70" s="22"/>
      <c r="NWM70" s="22"/>
      <c r="NWN70" s="22"/>
      <c r="NWO70" s="22"/>
      <c r="NWP70" s="22"/>
      <c r="NWQ70" s="22"/>
      <c r="NWR70" s="22"/>
      <c r="NWS70" s="22"/>
      <c r="NWT70" s="22"/>
      <c r="NWU70" s="22"/>
      <c r="NWV70" s="22"/>
      <c r="NWW70" s="22"/>
      <c r="NWX70" s="22"/>
      <c r="NWY70" s="22"/>
      <c r="NWZ70" s="22"/>
      <c r="NXA70" s="22"/>
      <c r="NXB70" s="22"/>
      <c r="NXC70" s="22"/>
      <c r="NXD70" s="22"/>
      <c r="NXE70" s="22"/>
      <c r="NXF70" s="22"/>
      <c r="NXG70" s="22"/>
      <c r="NXH70" s="22"/>
      <c r="NXI70" s="22"/>
      <c r="NXJ70" s="22"/>
      <c r="NXK70" s="22"/>
      <c r="NXL70" s="22"/>
      <c r="NXM70" s="22"/>
      <c r="NXN70" s="22"/>
      <c r="NXO70" s="22"/>
      <c r="NXP70" s="22"/>
      <c r="NXQ70" s="22"/>
      <c r="NXR70" s="22"/>
      <c r="NXS70" s="22"/>
      <c r="NXT70" s="22"/>
      <c r="NXU70" s="22"/>
      <c r="NXV70" s="22"/>
      <c r="NXW70" s="22"/>
      <c r="NXX70" s="22"/>
      <c r="NXY70" s="22"/>
      <c r="NXZ70" s="22"/>
      <c r="NYA70" s="22"/>
      <c r="NYB70" s="22"/>
      <c r="NYC70" s="22"/>
      <c r="NYD70" s="22"/>
      <c r="NYE70" s="22"/>
      <c r="NYF70" s="22"/>
      <c r="NYG70" s="22"/>
      <c r="NYH70" s="22"/>
      <c r="NYI70" s="22"/>
      <c r="NYJ70" s="22"/>
      <c r="NYK70" s="22"/>
      <c r="NYL70" s="22"/>
      <c r="NYM70" s="22"/>
      <c r="NYN70" s="22"/>
      <c r="NYO70" s="22"/>
      <c r="NYP70" s="22"/>
      <c r="NYQ70" s="22"/>
      <c r="NYR70" s="22"/>
      <c r="NYS70" s="22"/>
      <c r="NYT70" s="22"/>
      <c r="NYU70" s="22"/>
      <c r="NYV70" s="22"/>
      <c r="NYW70" s="22"/>
      <c r="NYX70" s="22"/>
      <c r="NYY70" s="22"/>
      <c r="NYZ70" s="22"/>
      <c r="NZA70" s="22"/>
      <c r="NZB70" s="22"/>
      <c r="NZC70" s="22"/>
      <c r="NZD70" s="22"/>
      <c r="NZE70" s="22"/>
      <c r="NZF70" s="22"/>
      <c r="NZG70" s="22"/>
      <c r="NZH70" s="22"/>
      <c r="NZI70" s="22"/>
      <c r="NZJ70" s="22"/>
      <c r="NZK70" s="22"/>
      <c r="NZL70" s="22"/>
      <c r="NZM70" s="22"/>
      <c r="NZN70" s="22"/>
      <c r="NZO70" s="22"/>
      <c r="NZP70" s="22"/>
      <c r="NZQ70" s="22"/>
      <c r="NZR70" s="22"/>
      <c r="NZS70" s="22"/>
      <c r="NZT70" s="22"/>
      <c r="NZU70" s="22"/>
      <c r="NZV70" s="22"/>
      <c r="NZW70" s="22"/>
      <c r="NZX70" s="22"/>
      <c r="NZY70" s="22"/>
      <c r="NZZ70" s="22"/>
      <c r="OAA70" s="22"/>
      <c r="OAB70" s="22"/>
      <c r="OAC70" s="22"/>
      <c r="OAD70" s="22"/>
      <c r="OAE70" s="22"/>
      <c r="OAF70" s="22"/>
      <c r="OAG70" s="22"/>
      <c r="OAH70" s="22"/>
      <c r="OAI70" s="22"/>
      <c r="OAJ70" s="22"/>
      <c r="OAK70" s="22"/>
      <c r="OAL70" s="22"/>
      <c r="OAM70" s="22"/>
      <c r="OAN70" s="22"/>
      <c r="OAO70" s="22"/>
      <c r="OAP70" s="22"/>
      <c r="OAQ70" s="22"/>
      <c r="OAR70" s="22"/>
      <c r="OAS70" s="22"/>
      <c r="OAT70" s="22"/>
      <c r="OAU70" s="22"/>
      <c r="OAV70" s="22"/>
      <c r="OAW70" s="22"/>
      <c r="OAX70" s="22"/>
      <c r="OAY70" s="22"/>
      <c r="OAZ70" s="22"/>
      <c r="OBA70" s="22"/>
      <c r="OBB70" s="22"/>
      <c r="OBC70" s="22"/>
      <c r="OBD70" s="22"/>
      <c r="OBE70" s="22"/>
      <c r="OBF70" s="22"/>
      <c r="OBG70" s="22"/>
      <c r="OBH70" s="22"/>
      <c r="OBI70" s="22"/>
      <c r="OBJ70" s="22"/>
      <c r="OBK70" s="22"/>
      <c r="OBL70" s="22"/>
      <c r="OBM70" s="22"/>
      <c r="OBN70" s="22"/>
      <c r="OBO70" s="22"/>
      <c r="OBP70" s="22"/>
      <c r="OBQ70" s="22"/>
      <c r="OBR70" s="22"/>
      <c r="OBS70" s="22"/>
      <c r="OBT70" s="22"/>
      <c r="OBU70" s="22"/>
      <c r="OBV70" s="22"/>
      <c r="OBW70" s="22"/>
      <c r="OBX70" s="22"/>
      <c r="OBY70" s="22"/>
      <c r="OBZ70" s="22"/>
      <c r="OCA70" s="22"/>
      <c r="OCB70" s="22"/>
      <c r="OCC70" s="22"/>
      <c r="OCD70" s="22"/>
      <c r="OCE70" s="22"/>
      <c r="OCF70" s="22"/>
      <c r="OCG70" s="22"/>
      <c r="OCH70" s="22"/>
      <c r="OCI70" s="22"/>
      <c r="OCJ70" s="22"/>
      <c r="OCK70" s="22"/>
      <c r="OCL70" s="22"/>
      <c r="OCM70" s="22"/>
      <c r="OCN70" s="22"/>
      <c r="OCO70" s="22"/>
      <c r="OCP70" s="22"/>
      <c r="OCQ70" s="22"/>
      <c r="OCR70" s="22"/>
      <c r="OCS70" s="22"/>
      <c r="OCT70" s="22"/>
      <c r="OCU70" s="22"/>
      <c r="OCV70" s="22"/>
      <c r="OCW70" s="22"/>
      <c r="OCX70" s="22"/>
      <c r="OCY70" s="22"/>
      <c r="OCZ70" s="22"/>
      <c r="ODA70" s="22"/>
      <c r="ODB70" s="22"/>
      <c r="ODC70" s="22"/>
      <c r="ODD70" s="22"/>
      <c r="ODE70" s="22"/>
      <c r="ODF70" s="22"/>
      <c r="ODG70" s="22"/>
      <c r="ODH70" s="22"/>
      <c r="ODI70" s="22"/>
      <c r="ODJ70" s="22"/>
      <c r="ODK70" s="22"/>
      <c r="ODL70" s="22"/>
      <c r="ODM70" s="22"/>
      <c r="ODN70" s="22"/>
      <c r="ODO70" s="22"/>
      <c r="ODP70" s="22"/>
      <c r="ODQ70" s="22"/>
      <c r="ODR70" s="22"/>
      <c r="ODS70" s="22"/>
      <c r="ODT70" s="22"/>
      <c r="ODU70" s="22"/>
      <c r="ODV70" s="22"/>
      <c r="ODW70" s="22"/>
      <c r="ODX70" s="22"/>
      <c r="ODY70" s="22"/>
      <c r="ODZ70" s="22"/>
      <c r="OEA70" s="22"/>
      <c r="OEB70" s="22"/>
      <c r="OEC70" s="22"/>
      <c r="OED70" s="22"/>
      <c r="OEE70" s="22"/>
      <c r="OEF70" s="22"/>
      <c r="OEG70" s="22"/>
      <c r="OEH70" s="22"/>
      <c r="OEI70" s="22"/>
      <c r="OEJ70" s="22"/>
      <c r="OEK70" s="22"/>
      <c r="OEL70" s="22"/>
      <c r="OEM70" s="22"/>
      <c r="OEN70" s="22"/>
      <c r="OEO70" s="22"/>
      <c r="OEP70" s="22"/>
      <c r="OEQ70" s="22"/>
      <c r="OER70" s="22"/>
      <c r="OES70" s="22"/>
      <c r="OET70" s="22"/>
      <c r="OEU70" s="22"/>
      <c r="OEV70" s="22"/>
      <c r="OEW70" s="22"/>
      <c r="OEX70" s="22"/>
      <c r="OEY70" s="22"/>
      <c r="OEZ70" s="22"/>
      <c r="OFA70" s="22"/>
      <c r="OFB70" s="22"/>
      <c r="OFC70" s="22"/>
      <c r="OFD70" s="22"/>
      <c r="OFE70" s="22"/>
      <c r="OFF70" s="22"/>
      <c r="OFG70" s="22"/>
      <c r="OFH70" s="22"/>
      <c r="OFI70" s="22"/>
      <c r="OFJ70" s="22"/>
      <c r="OFK70" s="22"/>
      <c r="OFL70" s="22"/>
      <c r="OFM70" s="22"/>
      <c r="OFN70" s="22"/>
      <c r="OFO70" s="22"/>
      <c r="OFP70" s="22"/>
      <c r="OFQ70" s="22"/>
      <c r="OFR70" s="22"/>
      <c r="OFS70" s="22"/>
      <c r="OFT70" s="22"/>
      <c r="OFU70" s="22"/>
      <c r="OFV70" s="22"/>
      <c r="OFW70" s="22"/>
      <c r="OFX70" s="22"/>
      <c r="OFY70" s="22"/>
      <c r="OFZ70" s="22"/>
      <c r="OGA70" s="22"/>
      <c r="OGB70" s="22"/>
      <c r="OGC70" s="22"/>
      <c r="OGD70" s="22"/>
      <c r="OGE70" s="22"/>
      <c r="OGF70" s="22"/>
      <c r="OGG70" s="22"/>
      <c r="OGH70" s="22"/>
      <c r="OGI70" s="22"/>
      <c r="OGJ70" s="22"/>
      <c r="OGK70" s="22"/>
      <c r="OGL70" s="22"/>
      <c r="OGM70" s="22"/>
      <c r="OGN70" s="22"/>
      <c r="OGO70" s="22"/>
      <c r="OGP70" s="22"/>
      <c r="OGQ70" s="22"/>
      <c r="OGR70" s="22"/>
      <c r="OGS70" s="22"/>
      <c r="OGT70" s="22"/>
      <c r="OGU70" s="22"/>
      <c r="OGV70" s="22"/>
      <c r="OGW70" s="22"/>
      <c r="OGX70" s="22"/>
      <c r="OGY70" s="22"/>
      <c r="OGZ70" s="22"/>
      <c r="OHA70" s="22"/>
      <c r="OHB70" s="22"/>
      <c r="OHC70" s="22"/>
      <c r="OHD70" s="22"/>
      <c r="OHE70" s="22"/>
      <c r="OHF70" s="22"/>
      <c r="OHG70" s="22"/>
      <c r="OHH70" s="22"/>
      <c r="OHI70" s="22"/>
      <c r="OHJ70" s="22"/>
      <c r="OHK70" s="22"/>
      <c r="OHL70" s="22"/>
      <c r="OHM70" s="22"/>
      <c r="OHN70" s="22"/>
      <c r="OHO70" s="22"/>
      <c r="OHP70" s="22"/>
      <c r="OHQ70" s="22"/>
      <c r="OHR70" s="22"/>
      <c r="OHS70" s="22"/>
      <c r="OHT70" s="22"/>
      <c r="OHU70" s="22"/>
      <c r="OHV70" s="22"/>
      <c r="OHW70" s="22"/>
      <c r="OHX70" s="22"/>
      <c r="OHY70" s="22"/>
      <c r="OHZ70" s="22"/>
      <c r="OIA70" s="22"/>
      <c r="OIB70" s="22"/>
      <c r="OIC70" s="22"/>
      <c r="OID70" s="22"/>
      <c r="OIE70" s="22"/>
      <c r="OIF70" s="22"/>
      <c r="OIG70" s="22"/>
      <c r="OIH70" s="22"/>
      <c r="OII70" s="22"/>
      <c r="OIJ70" s="22"/>
      <c r="OIK70" s="22"/>
      <c r="OIL70" s="22"/>
      <c r="OIM70" s="22"/>
      <c r="OIN70" s="22"/>
      <c r="OIO70" s="22"/>
      <c r="OIP70" s="22"/>
      <c r="OIQ70" s="22"/>
      <c r="OIR70" s="22"/>
      <c r="OIS70" s="22"/>
      <c r="OIT70" s="22"/>
      <c r="OIU70" s="22"/>
      <c r="OIV70" s="22"/>
      <c r="OIW70" s="22"/>
      <c r="OIX70" s="22"/>
      <c r="OIY70" s="22"/>
      <c r="OIZ70" s="22"/>
      <c r="OJA70" s="22"/>
      <c r="OJB70" s="22"/>
      <c r="OJC70" s="22"/>
      <c r="OJD70" s="22"/>
      <c r="OJE70" s="22"/>
      <c r="OJF70" s="22"/>
      <c r="OJG70" s="22"/>
      <c r="OJH70" s="22"/>
      <c r="OJI70" s="22"/>
      <c r="OJJ70" s="22"/>
      <c r="OJK70" s="22"/>
      <c r="OJL70" s="22"/>
      <c r="OJM70" s="22"/>
      <c r="OJN70" s="22"/>
      <c r="OJO70" s="22"/>
      <c r="OJP70" s="22"/>
      <c r="OJQ70" s="22"/>
      <c r="OJR70" s="22"/>
      <c r="OJS70" s="22"/>
      <c r="OJT70" s="22"/>
      <c r="OJU70" s="22"/>
      <c r="OJV70" s="22"/>
      <c r="OJW70" s="22"/>
      <c r="OJX70" s="22"/>
      <c r="OJY70" s="22"/>
      <c r="OJZ70" s="22"/>
      <c r="OKA70" s="22"/>
      <c r="OKB70" s="22"/>
      <c r="OKC70" s="22"/>
      <c r="OKD70" s="22"/>
      <c r="OKE70" s="22"/>
      <c r="OKF70" s="22"/>
      <c r="OKG70" s="22"/>
      <c r="OKH70" s="22"/>
      <c r="OKI70" s="22"/>
      <c r="OKJ70" s="22"/>
      <c r="OKK70" s="22"/>
      <c r="OKL70" s="22"/>
      <c r="OKM70" s="22"/>
      <c r="OKN70" s="22"/>
      <c r="OKO70" s="22"/>
      <c r="OKP70" s="22"/>
      <c r="OKQ70" s="22"/>
      <c r="OKR70" s="22"/>
      <c r="OKS70" s="22"/>
      <c r="OKT70" s="22"/>
      <c r="OKU70" s="22"/>
      <c r="OKV70" s="22"/>
      <c r="OKW70" s="22"/>
      <c r="OKX70" s="22"/>
      <c r="OKY70" s="22"/>
      <c r="OKZ70" s="22"/>
      <c r="OLA70" s="22"/>
      <c r="OLB70" s="22"/>
      <c r="OLC70" s="22"/>
      <c r="OLD70" s="22"/>
      <c r="OLE70" s="22"/>
      <c r="OLF70" s="22"/>
      <c r="OLG70" s="22"/>
      <c r="OLH70" s="22"/>
      <c r="OLI70" s="22"/>
      <c r="OLJ70" s="22"/>
      <c r="OLK70" s="22"/>
      <c r="OLL70" s="22"/>
      <c r="OLM70" s="22"/>
      <c r="OLN70" s="22"/>
      <c r="OLO70" s="22"/>
      <c r="OLP70" s="22"/>
      <c r="OLQ70" s="22"/>
      <c r="OLR70" s="22"/>
      <c r="OLS70" s="22"/>
      <c r="OLT70" s="22"/>
      <c r="OLU70" s="22"/>
      <c r="OLV70" s="22"/>
      <c r="OLW70" s="22"/>
      <c r="OLX70" s="22"/>
      <c r="OLY70" s="22"/>
      <c r="OLZ70" s="22"/>
      <c r="OMA70" s="22"/>
      <c r="OMB70" s="22"/>
      <c r="OMC70" s="22"/>
      <c r="OMD70" s="22"/>
      <c r="OME70" s="22"/>
      <c r="OMF70" s="22"/>
      <c r="OMG70" s="22"/>
      <c r="OMH70" s="22"/>
      <c r="OMI70" s="22"/>
      <c r="OMJ70" s="22"/>
      <c r="OMK70" s="22"/>
      <c r="OML70" s="22"/>
      <c r="OMM70" s="22"/>
      <c r="OMN70" s="22"/>
      <c r="OMO70" s="22"/>
      <c r="OMP70" s="22"/>
      <c r="OMQ70" s="22"/>
      <c r="OMR70" s="22"/>
      <c r="OMS70" s="22"/>
      <c r="OMT70" s="22"/>
      <c r="OMU70" s="22"/>
      <c r="OMV70" s="22"/>
      <c r="OMW70" s="22"/>
      <c r="OMX70" s="22"/>
      <c r="OMY70" s="22"/>
      <c r="OMZ70" s="22"/>
      <c r="ONA70" s="22"/>
      <c r="ONB70" s="22"/>
      <c r="ONC70" s="22"/>
      <c r="OND70" s="22"/>
      <c r="ONE70" s="22"/>
      <c r="ONF70" s="22"/>
      <c r="ONG70" s="22"/>
      <c r="ONH70" s="22"/>
      <c r="ONI70" s="22"/>
      <c r="ONJ70" s="22"/>
      <c r="ONK70" s="22"/>
      <c r="ONL70" s="22"/>
      <c r="ONM70" s="22"/>
      <c r="ONN70" s="22"/>
      <c r="ONO70" s="22"/>
      <c r="ONP70" s="22"/>
      <c r="ONQ70" s="22"/>
      <c r="ONR70" s="22"/>
      <c r="ONS70" s="22"/>
      <c r="ONT70" s="22"/>
      <c r="ONU70" s="22"/>
      <c r="ONV70" s="22"/>
      <c r="ONW70" s="22"/>
      <c r="ONX70" s="22"/>
      <c r="ONY70" s="22"/>
      <c r="ONZ70" s="22"/>
      <c r="OOA70" s="22"/>
      <c r="OOB70" s="22"/>
      <c r="OOC70" s="22"/>
      <c r="OOD70" s="22"/>
      <c r="OOE70" s="22"/>
      <c r="OOF70" s="22"/>
      <c r="OOG70" s="22"/>
      <c r="OOH70" s="22"/>
      <c r="OOI70" s="22"/>
      <c r="OOJ70" s="22"/>
      <c r="OOK70" s="22"/>
      <c r="OOL70" s="22"/>
      <c r="OOM70" s="22"/>
      <c r="OON70" s="22"/>
      <c r="OOO70" s="22"/>
      <c r="OOP70" s="22"/>
      <c r="OOQ70" s="22"/>
      <c r="OOR70" s="22"/>
      <c r="OOS70" s="22"/>
      <c r="OOT70" s="22"/>
      <c r="OOU70" s="22"/>
      <c r="OOV70" s="22"/>
      <c r="OOW70" s="22"/>
      <c r="OOX70" s="22"/>
      <c r="OOY70" s="22"/>
      <c r="OOZ70" s="22"/>
      <c r="OPA70" s="22"/>
      <c r="OPB70" s="22"/>
      <c r="OPC70" s="22"/>
      <c r="OPD70" s="22"/>
      <c r="OPE70" s="22"/>
      <c r="OPF70" s="22"/>
      <c r="OPG70" s="22"/>
      <c r="OPH70" s="22"/>
      <c r="OPI70" s="22"/>
      <c r="OPJ70" s="22"/>
      <c r="OPK70" s="22"/>
      <c r="OPL70" s="22"/>
      <c r="OPM70" s="22"/>
      <c r="OPN70" s="22"/>
      <c r="OPO70" s="22"/>
      <c r="OPP70" s="22"/>
      <c r="OPQ70" s="22"/>
      <c r="OPR70" s="22"/>
      <c r="OPS70" s="22"/>
      <c r="OPT70" s="22"/>
      <c r="OPU70" s="22"/>
      <c r="OPV70" s="22"/>
      <c r="OPW70" s="22"/>
      <c r="OPX70" s="22"/>
      <c r="OPY70" s="22"/>
      <c r="OPZ70" s="22"/>
      <c r="OQA70" s="22"/>
      <c r="OQB70" s="22"/>
      <c r="OQC70" s="22"/>
      <c r="OQD70" s="22"/>
      <c r="OQE70" s="22"/>
      <c r="OQF70" s="22"/>
      <c r="OQG70" s="22"/>
      <c r="OQH70" s="22"/>
      <c r="OQI70" s="22"/>
      <c r="OQJ70" s="22"/>
      <c r="OQK70" s="22"/>
      <c r="OQL70" s="22"/>
      <c r="OQM70" s="22"/>
      <c r="OQN70" s="22"/>
      <c r="OQO70" s="22"/>
      <c r="OQP70" s="22"/>
      <c r="OQQ70" s="22"/>
      <c r="OQR70" s="22"/>
      <c r="OQS70" s="22"/>
      <c r="OQT70" s="22"/>
      <c r="OQU70" s="22"/>
      <c r="OQV70" s="22"/>
      <c r="OQW70" s="22"/>
      <c r="OQX70" s="22"/>
      <c r="OQY70" s="22"/>
      <c r="OQZ70" s="22"/>
      <c r="ORA70" s="22"/>
      <c r="ORB70" s="22"/>
      <c r="ORC70" s="22"/>
      <c r="ORD70" s="22"/>
      <c r="ORE70" s="22"/>
      <c r="ORF70" s="22"/>
      <c r="ORG70" s="22"/>
      <c r="ORH70" s="22"/>
      <c r="ORI70" s="22"/>
      <c r="ORJ70" s="22"/>
      <c r="ORK70" s="22"/>
      <c r="ORL70" s="22"/>
      <c r="ORM70" s="22"/>
      <c r="ORN70" s="22"/>
      <c r="ORO70" s="22"/>
      <c r="ORP70" s="22"/>
      <c r="ORQ70" s="22"/>
      <c r="ORR70" s="22"/>
      <c r="ORS70" s="22"/>
      <c r="ORT70" s="22"/>
      <c r="ORU70" s="22"/>
      <c r="ORV70" s="22"/>
      <c r="ORW70" s="22"/>
      <c r="ORX70" s="22"/>
      <c r="ORY70" s="22"/>
      <c r="ORZ70" s="22"/>
      <c r="OSA70" s="22"/>
      <c r="OSB70" s="22"/>
      <c r="OSC70" s="22"/>
      <c r="OSD70" s="22"/>
      <c r="OSE70" s="22"/>
      <c r="OSF70" s="22"/>
      <c r="OSG70" s="22"/>
      <c r="OSH70" s="22"/>
      <c r="OSI70" s="22"/>
      <c r="OSJ70" s="22"/>
      <c r="OSK70" s="22"/>
      <c r="OSL70" s="22"/>
      <c r="OSM70" s="22"/>
      <c r="OSN70" s="22"/>
      <c r="OSO70" s="22"/>
      <c r="OSP70" s="22"/>
      <c r="OSQ70" s="22"/>
      <c r="OSR70" s="22"/>
      <c r="OSS70" s="22"/>
      <c r="OST70" s="22"/>
      <c r="OSU70" s="22"/>
      <c r="OSV70" s="22"/>
      <c r="OSW70" s="22"/>
      <c r="OSX70" s="22"/>
      <c r="OSY70" s="22"/>
      <c r="OSZ70" s="22"/>
      <c r="OTA70" s="22"/>
      <c r="OTB70" s="22"/>
      <c r="OTC70" s="22"/>
      <c r="OTD70" s="22"/>
      <c r="OTE70" s="22"/>
      <c r="OTF70" s="22"/>
      <c r="OTG70" s="22"/>
      <c r="OTH70" s="22"/>
      <c r="OTI70" s="22"/>
      <c r="OTJ70" s="22"/>
      <c r="OTK70" s="22"/>
      <c r="OTL70" s="22"/>
      <c r="OTM70" s="22"/>
      <c r="OTN70" s="22"/>
      <c r="OTO70" s="22"/>
      <c r="OTP70" s="22"/>
      <c r="OTQ70" s="22"/>
      <c r="OTR70" s="22"/>
      <c r="OTS70" s="22"/>
      <c r="OTT70" s="22"/>
      <c r="OTU70" s="22"/>
      <c r="OTV70" s="22"/>
      <c r="OTW70" s="22"/>
      <c r="OTX70" s="22"/>
      <c r="OTY70" s="22"/>
      <c r="OTZ70" s="22"/>
      <c r="OUA70" s="22"/>
      <c r="OUB70" s="22"/>
      <c r="OUC70" s="22"/>
      <c r="OUD70" s="22"/>
      <c r="OUE70" s="22"/>
      <c r="OUF70" s="22"/>
      <c r="OUG70" s="22"/>
      <c r="OUH70" s="22"/>
      <c r="OUI70" s="22"/>
      <c r="OUJ70" s="22"/>
      <c r="OUK70" s="22"/>
      <c r="OUL70" s="22"/>
      <c r="OUM70" s="22"/>
      <c r="OUN70" s="22"/>
      <c r="OUO70" s="22"/>
      <c r="OUP70" s="22"/>
      <c r="OUQ70" s="22"/>
      <c r="OUR70" s="22"/>
      <c r="OUS70" s="22"/>
      <c r="OUT70" s="22"/>
      <c r="OUU70" s="22"/>
      <c r="OUV70" s="22"/>
      <c r="OUW70" s="22"/>
      <c r="OUX70" s="22"/>
      <c r="OUY70" s="22"/>
      <c r="OUZ70" s="22"/>
      <c r="OVA70" s="22"/>
      <c r="OVB70" s="22"/>
      <c r="OVC70" s="22"/>
      <c r="OVD70" s="22"/>
      <c r="OVE70" s="22"/>
      <c r="OVF70" s="22"/>
      <c r="OVG70" s="22"/>
      <c r="OVH70" s="22"/>
      <c r="OVI70" s="22"/>
      <c r="OVJ70" s="22"/>
      <c r="OVK70" s="22"/>
      <c r="OVL70" s="22"/>
      <c r="OVM70" s="22"/>
      <c r="OVN70" s="22"/>
      <c r="OVO70" s="22"/>
      <c r="OVP70" s="22"/>
      <c r="OVQ70" s="22"/>
      <c r="OVR70" s="22"/>
      <c r="OVS70" s="22"/>
      <c r="OVT70" s="22"/>
      <c r="OVU70" s="22"/>
      <c r="OVV70" s="22"/>
      <c r="OVW70" s="22"/>
      <c r="OVX70" s="22"/>
      <c r="OVY70" s="22"/>
      <c r="OVZ70" s="22"/>
      <c r="OWA70" s="22"/>
      <c r="OWB70" s="22"/>
      <c r="OWC70" s="22"/>
      <c r="OWD70" s="22"/>
      <c r="OWE70" s="22"/>
      <c r="OWF70" s="22"/>
      <c r="OWG70" s="22"/>
      <c r="OWH70" s="22"/>
      <c r="OWI70" s="22"/>
      <c r="OWJ70" s="22"/>
      <c r="OWK70" s="22"/>
      <c r="OWL70" s="22"/>
      <c r="OWM70" s="22"/>
      <c r="OWN70" s="22"/>
      <c r="OWO70" s="22"/>
      <c r="OWP70" s="22"/>
      <c r="OWQ70" s="22"/>
      <c r="OWR70" s="22"/>
      <c r="OWS70" s="22"/>
      <c r="OWT70" s="22"/>
      <c r="OWU70" s="22"/>
      <c r="OWV70" s="22"/>
      <c r="OWW70" s="22"/>
      <c r="OWX70" s="22"/>
      <c r="OWY70" s="22"/>
      <c r="OWZ70" s="22"/>
      <c r="OXA70" s="22"/>
      <c r="OXB70" s="22"/>
      <c r="OXC70" s="22"/>
      <c r="OXD70" s="22"/>
      <c r="OXE70" s="22"/>
      <c r="OXF70" s="22"/>
      <c r="OXG70" s="22"/>
      <c r="OXH70" s="22"/>
      <c r="OXI70" s="22"/>
      <c r="OXJ70" s="22"/>
      <c r="OXK70" s="22"/>
      <c r="OXL70" s="22"/>
      <c r="OXM70" s="22"/>
      <c r="OXN70" s="22"/>
      <c r="OXO70" s="22"/>
      <c r="OXP70" s="22"/>
      <c r="OXQ70" s="22"/>
      <c r="OXR70" s="22"/>
      <c r="OXS70" s="22"/>
      <c r="OXT70" s="22"/>
      <c r="OXU70" s="22"/>
      <c r="OXV70" s="22"/>
      <c r="OXW70" s="22"/>
      <c r="OXX70" s="22"/>
      <c r="OXY70" s="22"/>
      <c r="OXZ70" s="22"/>
      <c r="OYA70" s="22"/>
      <c r="OYB70" s="22"/>
      <c r="OYC70" s="22"/>
      <c r="OYD70" s="22"/>
      <c r="OYE70" s="22"/>
      <c r="OYF70" s="22"/>
      <c r="OYG70" s="22"/>
      <c r="OYH70" s="22"/>
      <c r="OYI70" s="22"/>
      <c r="OYJ70" s="22"/>
      <c r="OYK70" s="22"/>
      <c r="OYL70" s="22"/>
      <c r="OYM70" s="22"/>
      <c r="OYN70" s="22"/>
      <c r="OYO70" s="22"/>
      <c r="OYP70" s="22"/>
      <c r="OYQ70" s="22"/>
      <c r="OYR70" s="22"/>
      <c r="OYS70" s="22"/>
      <c r="OYT70" s="22"/>
      <c r="OYU70" s="22"/>
      <c r="OYV70" s="22"/>
      <c r="OYW70" s="22"/>
      <c r="OYX70" s="22"/>
      <c r="OYY70" s="22"/>
      <c r="OYZ70" s="22"/>
      <c r="OZA70" s="22"/>
      <c r="OZB70" s="22"/>
      <c r="OZC70" s="22"/>
      <c r="OZD70" s="22"/>
      <c r="OZE70" s="22"/>
      <c r="OZF70" s="22"/>
      <c r="OZG70" s="22"/>
      <c r="OZH70" s="22"/>
      <c r="OZI70" s="22"/>
      <c r="OZJ70" s="22"/>
      <c r="OZK70" s="22"/>
      <c r="OZL70" s="22"/>
      <c r="OZM70" s="22"/>
      <c r="OZN70" s="22"/>
      <c r="OZO70" s="22"/>
      <c r="OZP70" s="22"/>
      <c r="OZQ70" s="22"/>
      <c r="OZR70" s="22"/>
      <c r="OZS70" s="22"/>
      <c r="OZT70" s="22"/>
      <c r="OZU70" s="22"/>
      <c r="OZV70" s="22"/>
      <c r="OZW70" s="22"/>
      <c r="OZX70" s="22"/>
      <c r="OZY70" s="22"/>
      <c r="OZZ70" s="22"/>
      <c r="PAA70" s="22"/>
      <c r="PAB70" s="22"/>
      <c r="PAC70" s="22"/>
      <c r="PAD70" s="22"/>
      <c r="PAE70" s="22"/>
      <c r="PAF70" s="22"/>
      <c r="PAG70" s="22"/>
      <c r="PAH70" s="22"/>
      <c r="PAI70" s="22"/>
      <c r="PAJ70" s="22"/>
      <c r="PAK70" s="22"/>
      <c r="PAL70" s="22"/>
      <c r="PAM70" s="22"/>
      <c r="PAN70" s="22"/>
      <c r="PAO70" s="22"/>
      <c r="PAP70" s="22"/>
      <c r="PAQ70" s="22"/>
      <c r="PAR70" s="22"/>
      <c r="PAS70" s="22"/>
      <c r="PAT70" s="22"/>
      <c r="PAU70" s="22"/>
      <c r="PAV70" s="22"/>
      <c r="PAW70" s="22"/>
      <c r="PAX70" s="22"/>
      <c r="PAY70" s="22"/>
      <c r="PAZ70" s="22"/>
      <c r="PBA70" s="22"/>
      <c r="PBB70" s="22"/>
      <c r="PBC70" s="22"/>
      <c r="PBD70" s="22"/>
      <c r="PBE70" s="22"/>
      <c r="PBF70" s="22"/>
      <c r="PBG70" s="22"/>
      <c r="PBH70" s="22"/>
      <c r="PBI70" s="22"/>
      <c r="PBJ70" s="22"/>
      <c r="PBK70" s="22"/>
      <c r="PBL70" s="22"/>
      <c r="PBM70" s="22"/>
      <c r="PBN70" s="22"/>
      <c r="PBO70" s="22"/>
      <c r="PBP70" s="22"/>
      <c r="PBQ70" s="22"/>
      <c r="PBR70" s="22"/>
      <c r="PBS70" s="22"/>
      <c r="PBT70" s="22"/>
      <c r="PBU70" s="22"/>
      <c r="PBV70" s="22"/>
      <c r="PBW70" s="22"/>
      <c r="PBX70" s="22"/>
      <c r="PBY70" s="22"/>
      <c r="PBZ70" s="22"/>
      <c r="PCA70" s="22"/>
      <c r="PCB70" s="22"/>
      <c r="PCC70" s="22"/>
      <c r="PCD70" s="22"/>
      <c r="PCE70" s="22"/>
      <c r="PCF70" s="22"/>
      <c r="PCG70" s="22"/>
      <c r="PCH70" s="22"/>
      <c r="PCI70" s="22"/>
      <c r="PCJ70" s="22"/>
      <c r="PCK70" s="22"/>
      <c r="PCL70" s="22"/>
      <c r="PCM70" s="22"/>
      <c r="PCN70" s="22"/>
      <c r="PCO70" s="22"/>
      <c r="PCP70" s="22"/>
      <c r="PCQ70" s="22"/>
      <c r="PCR70" s="22"/>
      <c r="PCS70" s="22"/>
      <c r="PCT70" s="22"/>
      <c r="PCU70" s="22"/>
      <c r="PCV70" s="22"/>
      <c r="PCW70" s="22"/>
      <c r="PCX70" s="22"/>
      <c r="PCY70" s="22"/>
      <c r="PCZ70" s="22"/>
      <c r="PDA70" s="22"/>
      <c r="PDB70" s="22"/>
      <c r="PDC70" s="22"/>
      <c r="PDD70" s="22"/>
      <c r="PDE70" s="22"/>
      <c r="PDF70" s="22"/>
      <c r="PDG70" s="22"/>
      <c r="PDH70" s="22"/>
      <c r="PDI70" s="22"/>
      <c r="PDJ70" s="22"/>
      <c r="PDK70" s="22"/>
      <c r="PDL70" s="22"/>
      <c r="PDM70" s="22"/>
      <c r="PDN70" s="22"/>
      <c r="PDO70" s="22"/>
      <c r="PDP70" s="22"/>
      <c r="PDQ70" s="22"/>
      <c r="PDR70" s="22"/>
      <c r="PDS70" s="22"/>
      <c r="PDT70" s="22"/>
      <c r="PDU70" s="22"/>
      <c r="PDV70" s="22"/>
      <c r="PDW70" s="22"/>
      <c r="PDX70" s="22"/>
      <c r="PDY70" s="22"/>
      <c r="PDZ70" s="22"/>
      <c r="PEA70" s="22"/>
      <c r="PEB70" s="22"/>
      <c r="PEC70" s="22"/>
      <c r="PED70" s="22"/>
      <c r="PEE70" s="22"/>
      <c r="PEF70" s="22"/>
      <c r="PEG70" s="22"/>
      <c r="PEH70" s="22"/>
      <c r="PEI70" s="22"/>
      <c r="PEJ70" s="22"/>
      <c r="PEK70" s="22"/>
      <c r="PEL70" s="22"/>
      <c r="PEM70" s="22"/>
      <c r="PEN70" s="22"/>
      <c r="PEO70" s="22"/>
      <c r="PEP70" s="22"/>
      <c r="PEQ70" s="22"/>
      <c r="PER70" s="22"/>
      <c r="PES70" s="22"/>
      <c r="PET70" s="22"/>
      <c r="PEU70" s="22"/>
      <c r="PEV70" s="22"/>
      <c r="PEW70" s="22"/>
      <c r="PEX70" s="22"/>
      <c r="PEY70" s="22"/>
      <c r="PEZ70" s="22"/>
      <c r="PFA70" s="22"/>
      <c r="PFB70" s="22"/>
      <c r="PFC70" s="22"/>
      <c r="PFD70" s="22"/>
      <c r="PFE70" s="22"/>
      <c r="PFF70" s="22"/>
      <c r="PFG70" s="22"/>
      <c r="PFH70" s="22"/>
      <c r="PFI70" s="22"/>
      <c r="PFJ70" s="22"/>
      <c r="PFK70" s="22"/>
      <c r="PFL70" s="22"/>
      <c r="PFM70" s="22"/>
      <c r="PFN70" s="22"/>
      <c r="PFO70" s="22"/>
      <c r="PFP70" s="22"/>
      <c r="PFQ70" s="22"/>
      <c r="PFR70" s="22"/>
      <c r="PFS70" s="22"/>
      <c r="PFT70" s="22"/>
      <c r="PFU70" s="22"/>
      <c r="PFV70" s="22"/>
      <c r="PFW70" s="22"/>
      <c r="PFX70" s="22"/>
      <c r="PFY70" s="22"/>
      <c r="PFZ70" s="22"/>
      <c r="PGA70" s="22"/>
      <c r="PGB70" s="22"/>
      <c r="PGC70" s="22"/>
      <c r="PGD70" s="22"/>
      <c r="PGE70" s="22"/>
      <c r="PGF70" s="22"/>
      <c r="PGG70" s="22"/>
      <c r="PGH70" s="22"/>
      <c r="PGI70" s="22"/>
      <c r="PGJ70" s="22"/>
      <c r="PGK70" s="22"/>
      <c r="PGL70" s="22"/>
      <c r="PGM70" s="22"/>
      <c r="PGN70" s="22"/>
      <c r="PGO70" s="22"/>
      <c r="PGP70" s="22"/>
      <c r="PGQ70" s="22"/>
      <c r="PGR70" s="22"/>
      <c r="PGS70" s="22"/>
      <c r="PGT70" s="22"/>
      <c r="PGU70" s="22"/>
      <c r="PGV70" s="22"/>
      <c r="PGW70" s="22"/>
      <c r="PGX70" s="22"/>
      <c r="PGY70" s="22"/>
      <c r="PGZ70" s="22"/>
      <c r="PHA70" s="22"/>
      <c r="PHB70" s="22"/>
      <c r="PHC70" s="22"/>
      <c r="PHD70" s="22"/>
      <c r="PHE70" s="22"/>
      <c r="PHF70" s="22"/>
      <c r="PHG70" s="22"/>
      <c r="PHH70" s="22"/>
      <c r="PHI70" s="22"/>
      <c r="PHJ70" s="22"/>
      <c r="PHK70" s="22"/>
      <c r="PHL70" s="22"/>
      <c r="PHM70" s="22"/>
      <c r="PHN70" s="22"/>
      <c r="PHO70" s="22"/>
      <c r="PHP70" s="22"/>
      <c r="PHQ70" s="22"/>
      <c r="PHR70" s="22"/>
      <c r="PHS70" s="22"/>
      <c r="PHT70" s="22"/>
      <c r="PHU70" s="22"/>
      <c r="PHV70" s="22"/>
      <c r="PHW70" s="22"/>
      <c r="PHX70" s="22"/>
      <c r="PHY70" s="22"/>
      <c r="PHZ70" s="22"/>
      <c r="PIA70" s="22"/>
      <c r="PIB70" s="22"/>
      <c r="PIC70" s="22"/>
      <c r="PID70" s="22"/>
      <c r="PIE70" s="22"/>
      <c r="PIF70" s="22"/>
      <c r="PIG70" s="22"/>
      <c r="PIH70" s="22"/>
      <c r="PII70" s="22"/>
      <c r="PIJ70" s="22"/>
      <c r="PIK70" s="22"/>
      <c r="PIL70" s="22"/>
      <c r="PIM70" s="22"/>
      <c r="PIN70" s="22"/>
      <c r="PIO70" s="22"/>
      <c r="PIP70" s="22"/>
      <c r="PIQ70" s="22"/>
      <c r="PIR70" s="22"/>
      <c r="PIS70" s="22"/>
      <c r="PIT70" s="22"/>
      <c r="PIU70" s="22"/>
      <c r="PIV70" s="22"/>
      <c r="PIW70" s="22"/>
      <c r="PIX70" s="22"/>
      <c r="PIY70" s="22"/>
      <c r="PIZ70" s="22"/>
      <c r="PJA70" s="22"/>
      <c r="PJB70" s="22"/>
      <c r="PJC70" s="22"/>
      <c r="PJD70" s="22"/>
      <c r="PJE70" s="22"/>
      <c r="PJF70" s="22"/>
      <c r="PJG70" s="22"/>
      <c r="PJH70" s="22"/>
      <c r="PJI70" s="22"/>
      <c r="PJJ70" s="22"/>
      <c r="PJK70" s="22"/>
      <c r="PJL70" s="22"/>
      <c r="PJM70" s="22"/>
      <c r="PJN70" s="22"/>
      <c r="PJO70" s="22"/>
      <c r="PJP70" s="22"/>
      <c r="PJQ70" s="22"/>
      <c r="PJR70" s="22"/>
      <c r="PJS70" s="22"/>
      <c r="PJT70" s="22"/>
      <c r="PJU70" s="22"/>
      <c r="PJV70" s="22"/>
      <c r="PJW70" s="22"/>
      <c r="PJX70" s="22"/>
      <c r="PJY70" s="22"/>
      <c r="PJZ70" s="22"/>
      <c r="PKA70" s="22"/>
      <c r="PKB70" s="22"/>
      <c r="PKC70" s="22"/>
      <c r="PKD70" s="22"/>
      <c r="PKE70" s="22"/>
      <c r="PKF70" s="22"/>
      <c r="PKG70" s="22"/>
      <c r="PKH70" s="22"/>
      <c r="PKI70" s="22"/>
      <c r="PKJ70" s="22"/>
      <c r="PKK70" s="22"/>
      <c r="PKL70" s="22"/>
      <c r="PKM70" s="22"/>
      <c r="PKN70" s="22"/>
      <c r="PKO70" s="22"/>
      <c r="PKP70" s="22"/>
      <c r="PKQ70" s="22"/>
      <c r="PKR70" s="22"/>
      <c r="PKS70" s="22"/>
      <c r="PKT70" s="22"/>
      <c r="PKU70" s="22"/>
      <c r="PKV70" s="22"/>
      <c r="PKW70" s="22"/>
      <c r="PKX70" s="22"/>
      <c r="PKY70" s="22"/>
      <c r="PKZ70" s="22"/>
      <c r="PLA70" s="22"/>
      <c r="PLB70" s="22"/>
      <c r="PLC70" s="22"/>
      <c r="PLD70" s="22"/>
      <c r="PLE70" s="22"/>
      <c r="PLF70" s="22"/>
      <c r="PLG70" s="22"/>
      <c r="PLH70" s="22"/>
      <c r="PLI70" s="22"/>
      <c r="PLJ70" s="22"/>
      <c r="PLK70" s="22"/>
      <c r="PLL70" s="22"/>
      <c r="PLM70" s="22"/>
      <c r="PLN70" s="22"/>
      <c r="PLO70" s="22"/>
      <c r="PLP70" s="22"/>
      <c r="PLQ70" s="22"/>
      <c r="PLR70" s="22"/>
      <c r="PLS70" s="22"/>
      <c r="PLT70" s="22"/>
      <c r="PLU70" s="22"/>
      <c r="PLV70" s="22"/>
      <c r="PLW70" s="22"/>
      <c r="PLX70" s="22"/>
      <c r="PLY70" s="22"/>
      <c r="PLZ70" s="22"/>
      <c r="PMA70" s="22"/>
      <c r="PMB70" s="22"/>
      <c r="PMC70" s="22"/>
      <c r="PMD70" s="22"/>
      <c r="PME70" s="22"/>
      <c r="PMF70" s="22"/>
      <c r="PMG70" s="22"/>
      <c r="PMH70" s="22"/>
      <c r="PMI70" s="22"/>
      <c r="PMJ70" s="22"/>
      <c r="PMK70" s="22"/>
      <c r="PML70" s="22"/>
      <c r="PMM70" s="22"/>
      <c r="PMN70" s="22"/>
      <c r="PMO70" s="22"/>
      <c r="PMP70" s="22"/>
      <c r="PMQ70" s="22"/>
      <c r="PMR70" s="22"/>
      <c r="PMS70" s="22"/>
      <c r="PMT70" s="22"/>
      <c r="PMU70" s="22"/>
      <c r="PMV70" s="22"/>
      <c r="PMW70" s="22"/>
      <c r="PMX70" s="22"/>
      <c r="PMY70" s="22"/>
      <c r="PMZ70" s="22"/>
      <c r="PNA70" s="22"/>
      <c r="PNB70" s="22"/>
      <c r="PNC70" s="22"/>
      <c r="PND70" s="22"/>
      <c r="PNE70" s="22"/>
      <c r="PNF70" s="22"/>
      <c r="PNG70" s="22"/>
      <c r="PNH70" s="22"/>
      <c r="PNI70" s="22"/>
      <c r="PNJ70" s="22"/>
      <c r="PNK70" s="22"/>
      <c r="PNL70" s="22"/>
      <c r="PNM70" s="22"/>
      <c r="PNN70" s="22"/>
      <c r="PNO70" s="22"/>
      <c r="PNP70" s="22"/>
      <c r="PNQ70" s="22"/>
      <c r="PNR70" s="22"/>
      <c r="PNS70" s="22"/>
      <c r="PNT70" s="22"/>
      <c r="PNU70" s="22"/>
      <c r="PNV70" s="22"/>
      <c r="PNW70" s="22"/>
      <c r="PNX70" s="22"/>
      <c r="PNY70" s="22"/>
      <c r="PNZ70" s="22"/>
      <c r="POA70" s="22"/>
      <c r="POB70" s="22"/>
      <c r="POC70" s="22"/>
      <c r="POD70" s="22"/>
      <c r="POE70" s="22"/>
      <c r="POF70" s="22"/>
      <c r="POG70" s="22"/>
      <c r="POH70" s="22"/>
      <c r="POI70" s="22"/>
      <c r="POJ70" s="22"/>
      <c r="POK70" s="22"/>
      <c r="POL70" s="22"/>
      <c r="POM70" s="22"/>
      <c r="PON70" s="22"/>
      <c r="POO70" s="22"/>
      <c r="POP70" s="22"/>
      <c r="POQ70" s="22"/>
      <c r="POR70" s="22"/>
      <c r="POS70" s="22"/>
      <c r="POT70" s="22"/>
      <c r="POU70" s="22"/>
      <c r="POV70" s="22"/>
      <c r="POW70" s="22"/>
      <c r="POX70" s="22"/>
      <c r="POY70" s="22"/>
      <c r="POZ70" s="22"/>
      <c r="PPA70" s="22"/>
      <c r="PPB70" s="22"/>
      <c r="PPC70" s="22"/>
      <c r="PPD70" s="22"/>
      <c r="PPE70" s="22"/>
      <c r="PPF70" s="22"/>
      <c r="PPG70" s="22"/>
      <c r="PPH70" s="22"/>
      <c r="PPI70" s="22"/>
      <c r="PPJ70" s="22"/>
      <c r="PPK70" s="22"/>
      <c r="PPL70" s="22"/>
      <c r="PPM70" s="22"/>
      <c r="PPN70" s="22"/>
      <c r="PPO70" s="22"/>
      <c r="PPP70" s="22"/>
      <c r="PPQ70" s="22"/>
      <c r="PPR70" s="22"/>
      <c r="PPS70" s="22"/>
      <c r="PPT70" s="22"/>
      <c r="PPU70" s="22"/>
      <c r="PPV70" s="22"/>
      <c r="PPW70" s="22"/>
      <c r="PPX70" s="22"/>
      <c r="PPY70" s="22"/>
      <c r="PPZ70" s="22"/>
      <c r="PQA70" s="22"/>
      <c r="PQB70" s="22"/>
      <c r="PQC70" s="22"/>
      <c r="PQD70" s="22"/>
      <c r="PQE70" s="22"/>
      <c r="PQF70" s="22"/>
      <c r="PQG70" s="22"/>
      <c r="PQH70" s="22"/>
      <c r="PQI70" s="22"/>
      <c r="PQJ70" s="22"/>
      <c r="PQK70" s="22"/>
      <c r="PQL70" s="22"/>
      <c r="PQM70" s="22"/>
      <c r="PQN70" s="22"/>
      <c r="PQO70" s="22"/>
      <c r="PQP70" s="22"/>
      <c r="PQQ70" s="22"/>
      <c r="PQR70" s="22"/>
      <c r="PQS70" s="22"/>
      <c r="PQT70" s="22"/>
      <c r="PQU70" s="22"/>
      <c r="PQV70" s="22"/>
      <c r="PQW70" s="22"/>
      <c r="PQX70" s="22"/>
      <c r="PQY70" s="22"/>
      <c r="PQZ70" s="22"/>
      <c r="PRA70" s="22"/>
      <c r="PRB70" s="22"/>
      <c r="PRC70" s="22"/>
      <c r="PRD70" s="22"/>
      <c r="PRE70" s="22"/>
      <c r="PRF70" s="22"/>
      <c r="PRG70" s="22"/>
      <c r="PRH70" s="22"/>
      <c r="PRI70" s="22"/>
      <c r="PRJ70" s="22"/>
      <c r="PRK70" s="22"/>
      <c r="PRL70" s="22"/>
      <c r="PRM70" s="22"/>
      <c r="PRN70" s="22"/>
      <c r="PRO70" s="22"/>
      <c r="PRP70" s="22"/>
      <c r="PRQ70" s="22"/>
      <c r="PRR70" s="22"/>
      <c r="PRS70" s="22"/>
      <c r="PRT70" s="22"/>
      <c r="PRU70" s="22"/>
      <c r="PRV70" s="22"/>
      <c r="PRW70" s="22"/>
      <c r="PRX70" s="22"/>
      <c r="PRY70" s="22"/>
      <c r="PRZ70" s="22"/>
      <c r="PSA70" s="22"/>
      <c r="PSB70" s="22"/>
      <c r="PSC70" s="22"/>
      <c r="PSD70" s="22"/>
      <c r="PSE70" s="22"/>
      <c r="PSF70" s="22"/>
      <c r="PSG70" s="22"/>
      <c r="PSH70" s="22"/>
      <c r="PSI70" s="22"/>
      <c r="PSJ70" s="22"/>
      <c r="PSK70" s="22"/>
      <c r="PSL70" s="22"/>
      <c r="PSM70" s="22"/>
      <c r="PSN70" s="22"/>
      <c r="PSO70" s="22"/>
      <c r="PSP70" s="22"/>
      <c r="PSQ70" s="22"/>
      <c r="PSR70" s="22"/>
      <c r="PSS70" s="22"/>
      <c r="PST70" s="22"/>
      <c r="PSU70" s="22"/>
      <c r="PSV70" s="22"/>
      <c r="PSW70" s="22"/>
      <c r="PSX70" s="22"/>
      <c r="PSY70" s="22"/>
      <c r="PSZ70" s="22"/>
      <c r="PTA70" s="22"/>
      <c r="PTB70" s="22"/>
      <c r="PTC70" s="22"/>
      <c r="PTD70" s="22"/>
      <c r="PTE70" s="22"/>
      <c r="PTF70" s="22"/>
      <c r="PTG70" s="22"/>
      <c r="PTH70" s="22"/>
      <c r="PTI70" s="22"/>
      <c r="PTJ70" s="22"/>
      <c r="PTK70" s="22"/>
      <c r="PTL70" s="22"/>
      <c r="PTM70" s="22"/>
      <c r="PTN70" s="22"/>
      <c r="PTO70" s="22"/>
      <c r="PTP70" s="22"/>
      <c r="PTQ70" s="22"/>
      <c r="PTR70" s="22"/>
      <c r="PTS70" s="22"/>
      <c r="PTT70" s="22"/>
      <c r="PTU70" s="22"/>
      <c r="PTV70" s="22"/>
      <c r="PTW70" s="22"/>
      <c r="PTX70" s="22"/>
      <c r="PTY70" s="22"/>
      <c r="PTZ70" s="22"/>
      <c r="PUA70" s="22"/>
      <c r="PUB70" s="22"/>
      <c r="PUC70" s="22"/>
      <c r="PUD70" s="22"/>
      <c r="PUE70" s="22"/>
      <c r="PUF70" s="22"/>
      <c r="PUG70" s="22"/>
      <c r="PUH70" s="22"/>
      <c r="PUI70" s="22"/>
      <c r="PUJ70" s="22"/>
      <c r="PUK70" s="22"/>
      <c r="PUL70" s="22"/>
      <c r="PUM70" s="22"/>
      <c r="PUN70" s="22"/>
      <c r="PUO70" s="22"/>
      <c r="PUP70" s="22"/>
      <c r="PUQ70" s="22"/>
      <c r="PUR70" s="22"/>
      <c r="PUS70" s="22"/>
      <c r="PUT70" s="22"/>
      <c r="PUU70" s="22"/>
      <c r="PUV70" s="22"/>
      <c r="PUW70" s="22"/>
      <c r="PUX70" s="22"/>
      <c r="PUY70" s="22"/>
      <c r="PUZ70" s="22"/>
      <c r="PVA70" s="22"/>
      <c r="PVB70" s="22"/>
      <c r="PVC70" s="22"/>
      <c r="PVD70" s="22"/>
      <c r="PVE70" s="22"/>
      <c r="PVF70" s="22"/>
      <c r="PVG70" s="22"/>
      <c r="PVH70" s="22"/>
      <c r="PVI70" s="22"/>
      <c r="PVJ70" s="22"/>
      <c r="PVK70" s="22"/>
      <c r="PVL70" s="22"/>
      <c r="PVM70" s="22"/>
      <c r="PVN70" s="22"/>
      <c r="PVO70" s="22"/>
      <c r="PVP70" s="22"/>
      <c r="PVQ70" s="22"/>
      <c r="PVR70" s="22"/>
      <c r="PVS70" s="22"/>
      <c r="PVT70" s="22"/>
      <c r="PVU70" s="22"/>
      <c r="PVV70" s="22"/>
      <c r="PVW70" s="22"/>
      <c r="PVX70" s="22"/>
      <c r="PVY70" s="22"/>
      <c r="PVZ70" s="22"/>
      <c r="PWA70" s="22"/>
      <c r="PWB70" s="22"/>
      <c r="PWC70" s="22"/>
      <c r="PWD70" s="22"/>
      <c r="PWE70" s="22"/>
      <c r="PWF70" s="22"/>
      <c r="PWG70" s="22"/>
      <c r="PWH70" s="22"/>
      <c r="PWI70" s="22"/>
      <c r="PWJ70" s="22"/>
      <c r="PWK70" s="22"/>
      <c r="PWL70" s="22"/>
      <c r="PWM70" s="22"/>
      <c r="PWN70" s="22"/>
      <c r="PWO70" s="22"/>
      <c r="PWP70" s="22"/>
      <c r="PWQ70" s="22"/>
      <c r="PWR70" s="22"/>
      <c r="PWS70" s="22"/>
      <c r="PWT70" s="22"/>
      <c r="PWU70" s="22"/>
      <c r="PWV70" s="22"/>
      <c r="PWW70" s="22"/>
      <c r="PWX70" s="22"/>
      <c r="PWY70" s="22"/>
      <c r="PWZ70" s="22"/>
      <c r="PXA70" s="22"/>
      <c r="PXB70" s="22"/>
      <c r="PXC70" s="22"/>
      <c r="PXD70" s="22"/>
      <c r="PXE70" s="22"/>
      <c r="PXF70" s="22"/>
      <c r="PXG70" s="22"/>
      <c r="PXH70" s="22"/>
      <c r="PXI70" s="22"/>
      <c r="PXJ70" s="22"/>
      <c r="PXK70" s="22"/>
      <c r="PXL70" s="22"/>
      <c r="PXM70" s="22"/>
      <c r="PXN70" s="22"/>
      <c r="PXO70" s="22"/>
      <c r="PXP70" s="22"/>
      <c r="PXQ70" s="22"/>
      <c r="PXR70" s="22"/>
      <c r="PXS70" s="22"/>
      <c r="PXT70" s="22"/>
      <c r="PXU70" s="22"/>
      <c r="PXV70" s="22"/>
      <c r="PXW70" s="22"/>
      <c r="PXX70" s="22"/>
      <c r="PXY70" s="22"/>
      <c r="PXZ70" s="22"/>
      <c r="PYA70" s="22"/>
      <c r="PYB70" s="22"/>
      <c r="PYC70" s="22"/>
      <c r="PYD70" s="22"/>
      <c r="PYE70" s="22"/>
      <c r="PYF70" s="22"/>
      <c r="PYG70" s="22"/>
      <c r="PYH70" s="22"/>
      <c r="PYI70" s="22"/>
      <c r="PYJ70" s="22"/>
      <c r="PYK70" s="22"/>
      <c r="PYL70" s="22"/>
      <c r="PYM70" s="22"/>
      <c r="PYN70" s="22"/>
      <c r="PYO70" s="22"/>
      <c r="PYP70" s="22"/>
      <c r="PYQ70" s="22"/>
      <c r="PYR70" s="22"/>
      <c r="PYS70" s="22"/>
      <c r="PYT70" s="22"/>
      <c r="PYU70" s="22"/>
      <c r="PYV70" s="22"/>
      <c r="PYW70" s="22"/>
      <c r="PYX70" s="22"/>
      <c r="PYY70" s="22"/>
      <c r="PYZ70" s="22"/>
      <c r="PZA70" s="22"/>
      <c r="PZB70" s="22"/>
      <c r="PZC70" s="22"/>
      <c r="PZD70" s="22"/>
      <c r="PZE70" s="22"/>
      <c r="PZF70" s="22"/>
      <c r="PZG70" s="22"/>
      <c r="PZH70" s="22"/>
      <c r="PZI70" s="22"/>
      <c r="PZJ70" s="22"/>
      <c r="PZK70" s="22"/>
      <c r="PZL70" s="22"/>
      <c r="PZM70" s="22"/>
      <c r="PZN70" s="22"/>
      <c r="PZO70" s="22"/>
      <c r="PZP70" s="22"/>
      <c r="PZQ70" s="22"/>
      <c r="PZR70" s="22"/>
      <c r="PZS70" s="22"/>
      <c r="PZT70" s="22"/>
      <c r="PZU70" s="22"/>
      <c r="PZV70" s="22"/>
      <c r="PZW70" s="22"/>
      <c r="PZX70" s="22"/>
      <c r="PZY70" s="22"/>
      <c r="PZZ70" s="22"/>
      <c r="QAA70" s="22"/>
      <c r="QAB70" s="22"/>
      <c r="QAC70" s="22"/>
      <c r="QAD70" s="22"/>
      <c r="QAE70" s="22"/>
      <c r="QAF70" s="22"/>
      <c r="QAG70" s="22"/>
      <c r="QAH70" s="22"/>
      <c r="QAI70" s="22"/>
      <c r="QAJ70" s="22"/>
      <c r="QAK70" s="22"/>
      <c r="QAL70" s="22"/>
      <c r="QAM70" s="22"/>
      <c r="QAN70" s="22"/>
      <c r="QAO70" s="22"/>
      <c r="QAP70" s="22"/>
      <c r="QAQ70" s="22"/>
      <c r="QAR70" s="22"/>
      <c r="QAS70" s="22"/>
      <c r="QAT70" s="22"/>
      <c r="QAU70" s="22"/>
      <c r="QAV70" s="22"/>
      <c r="QAW70" s="22"/>
      <c r="QAX70" s="22"/>
      <c r="QAY70" s="22"/>
      <c r="QAZ70" s="22"/>
      <c r="QBA70" s="22"/>
      <c r="QBB70" s="22"/>
      <c r="QBC70" s="22"/>
      <c r="QBD70" s="22"/>
      <c r="QBE70" s="22"/>
      <c r="QBF70" s="22"/>
      <c r="QBG70" s="22"/>
      <c r="QBH70" s="22"/>
      <c r="QBI70" s="22"/>
      <c r="QBJ70" s="22"/>
      <c r="QBK70" s="22"/>
      <c r="QBL70" s="22"/>
      <c r="QBM70" s="22"/>
      <c r="QBN70" s="22"/>
      <c r="QBO70" s="22"/>
      <c r="QBP70" s="22"/>
      <c r="QBQ70" s="22"/>
      <c r="QBR70" s="22"/>
      <c r="QBS70" s="22"/>
      <c r="QBT70" s="22"/>
      <c r="QBU70" s="22"/>
      <c r="QBV70" s="22"/>
      <c r="QBW70" s="22"/>
      <c r="QBX70" s="22"/>
      <c r="QBY70" s="22"/>
      <c r="QBZ70" s="22"/>
      <c r="QCA70" s="22"/>
      <c r="QCB70" s="22"/>
      <c r="QCC70" s="22"/>
      <c r="QCD70" s="22"/>
      <c r="QCE70" s="22"/>
      <c r="QCF70" s="22"/>
      <c r="QCG70" s="22"/>
      <c r="QCH70" s="22"/>
      <c r="QCI70" s="22"/>
      <c r="QCJ70" s="22"/>
      <c r="QCK70" s="22"/>
      <c r="QCL70" s="22"/>
      <c r="QCM70" s="22"/>
      <c r="QCN70" s="22"/>
      <c r="QCO70" s="22"/>
      <c r="QCP70" s="22"/>
      <c r="QCQ70" s="22"/>
      <c r="QCR70" s="22"/>
      <c r="QCS70" s="22"/>
      <c r="QCT70" s="22"/>
      <c r="QCU70" s="22"/>
      <c r="QCV70" s="22"/>
      <c r="QCW70" s="22"/>
      <c r="QCX70" s="22"/>
      <c r="QCY70" s="22"/>
      <c r="QCZ70" s="22"/>
      <c r="QDA70" s="22"/>
      <c r="QDB70" s="22"/>
      <c r="QDC70" s="22"/>
      <c r="QDD70" s="22"/>
      <c r="QDE70" s="22"/>
      <c r="QDF70" s="22"/>
      <c r="QDG70" s="22"/>
      <c r="QDH70" s="22"/>
      <c r="QDI70" s="22"/>
      <c r="QDJ70" s="22"/>
      <c r="QDK70" s="22"/>
      <c r="QDL70" s="22"/>
      <c r="QDM70" s="22"/>
      <c r="QDN70" s="22"/>
      <c r="QDO70" s="22"/>
      <c r="QDP70" s="22"/>
      <c r="QDQ70" s="22"/>
      <c r="QDR70" s="22"/>
      <c r="QDS70" s="22"/>
      <c r="QDT70" s="22"/>
      <c r="QDU70" s="22"/>
      <c r="QDV70" s="22"/>
      <c r="QDW70" s="22"/>
      <c r="QDX70" s="22"/>
      <c r="QDY70" s="22"/>
      <c r="QDZ70" s="22"/>
      <c r="QEA70" s="22"/>
      <c r="QEB70" s="22"/>
      <c r="QEC70" s="22"/>
      <c r="QED70" s="22"/>
      <c r="QEE70" s="22"/>
      <c r="QEF70" s="22"/>
      <c r="QEG70" s="22"/>
      <c r="QEH70" s="22"/>
      <c r="QEI70" s="22"/>
      <c r="QEJ70" s="22"/>
      <c r="QEK70" s="22"/>
      <c r="QEL70" s="22"/>
      <c r="QEM70" s="22"/>
      <c r="QEN70" s="22"/>
      <c r="QEO70" s="22"/>
      <c r="QEP70" s="22"/>
      <c r="QEQ70" s="22"/>
      <c r="QER70" s="22"/>
      <c r="QES70" s="22"/>
      <c r="QET70" s="22"/>
      <c r="QEU70" s="22"/>
      <c r="QEV70" s="22"/>
      <c r="QEW70" s="22"/>
      <c r="QEX70" s="22"/>
      <c r="QEY70" s="22"/>
      <c r="QEZ70" s="22"/>
      <c r="QFA70" s="22"/>
      <c r="QFB70" s="22"/>
      <c r="QFC70" s="22"/>
      <c r="QFD70" s="22"/>
      <c r="QFE70" s="22"/>
      <c r="QFF70" s="22"/>
      <c r="QFG70" s="22"/>
      <c r="QFH70" s="22"/>
      <c r="QFI70" s="22"/>
      <c r="QFJ70" s="22"/>
      <c r="QFK70" s="22"/>
      <c r="QFL70" s="22"/>
      <c r="QFM70" s="22"/>
      <c r="QFN70" s="22"/>
      <c r="QFO70" s="22"/>
      <c r="QFP70" s="22"/>
      <c r="QFQ70" s="22"/>
      <c r="QFR70" s="22"/>
      <c r="QFS70" s="22"/>
      <c r="QFT70" s="22"/>
      <c r="QFU70" s="22"/>
      <c r="QFV70" s="22"/>
      <c r="QFW70" s="22"/>
      <c r="QFX70" s="22"/>
      <c r="QFY70" s="22"/>
      <c r="QFZ70" s="22"/>
      <c r="QGA70" s="22"/>
      <c r="QGB70" s="22"/>
      <c r="QGC70" s="22"/>
      <c r="QGD70" s="22"/>
      <c r="QGE70" s="22"/>
      <c r="QGF70" s="22"/>
      <c r="QGG70" s="22"/>
      <c r="QGH70" s="22"/>
      <c r="QGI70" s="22"/>
      <c r="QGJ70" s="22"/>
      <c r="QGK70" s="22"/>
      <c r="QGL70" s="22"/>
      <c r="QGM70" s="22"/>
      <c r="QGN70" s="22"/>
      <c r="QGO70" s="22"/>
      <c r="QGP70" s="22"/>
      <c r="QGQ70" s="22"/>
      <c r="QGR70" s="22"/>
      <c r="QGS70" s="22"/>
      <c r="QGT70" s="22"/>
      <c r="QGU70" s="22"/>
      <c r="QGV70" s="22"/>
      <c r="QGW70" s="22"/>
      <c r="QGX70" s="22"/>
      <c r="QGY70" s="22"/>
      <c r="QGZ70" s="22"/>
      <c r="QHA70" s="22"/>
      <c r="QHB70" s="22"/>
      <c r="QHC70" s="22"/>
      <c r="QHD70" s="22"/>
      <c r="QHE70" s="22"/>
      <c r="QHF70" s="22"/>
      <c r="QHG70" s="22"/>
      <c r="QHH70" s="22"/>
      <c r="QHI70" s="22"/>
      <c r="QHJ70" s="22"/>
      <c r="QHK70" s="22"/>
      <c r="QHL70" s="22"/>
      <c r="QHM70" s="22"/>
      <c r="QHN70" s="22"/>
      <c r="QHO70" s="22"/>
      <c r="QHP70" s="22"/>
      <c r="QHQ70" s="22"/>
      <c r="QHR70" s="22"/>
      <c r="QHS70" s="22"/>
      <c r="QHT70" s="22"/>
      <c r="QHU70" s="22"/>
      <c r="QHV70" s="22"/>
      <c r="QHW70" s="22"/>
      <c r="QHX70" s="22"/>
      <c r="QHY70" s="22"/>
      <c r="QHZ70" s="22"/>
      <c r="QIA70" s="22"/>
      <c r="QIB70" s="22"/>
      <c r="QIC70" s="22"/>
      <c r="QID70" s="22"/>
      <c r="QIE70" s="22"/>
      <c r="QIF70" s="22"/>
      <c r="QIG70" s="22"/>
      <c r="QIH70" s="22"/>
      <c r="QII70" s="22"/>
      <c r="QIJ70" s="22"/>
      <c r="QIK70" s="22"/>
      <c r="QIL70" s="22"/>
      <c r="QIM70" s="22"/>
      <c r="QIN70" s="22"/>
      <c r="QIO70" s="22"/>
      <c r="QIP70" s="22"/>
      <c r="QIQ70" s="22"/>
      <c r="QIR70" s="22"/>
      <c r="QIS70" s="22"/>
      <c r="QIT70" s="22"/>
      <c r="QIU70" s="22"/>
      <c r="QIV70" s="22"/>
      <c r="QIW70" s="22"/>
      <c r="QIX70" s="22"/>
      <c r="QIY70" s="22"/>
      <c r="QIZ70" s="22"/>
      <c r="QJA70" s="22"/>
      <c r="QJB70" s="22"/>
      <c r="QJC70" s="22"/>
      <c r="QJD70" s="22"/>
      <c r="QJE70" s="22"/>
      <c r="QJF70" s="22"/>
      <c r="QJG70" s="22"/>
      <c r="QJH70" s="22"/>
      <c r="QJI70" s="22"/>
      <c r="QJJ70" s="22"/>
      <c r="QJK70" s="22"/>
      <c r="QJL70" s="22"/>
      <c r="QJM70" s="22"/>
      <c r="QJN70" s="22"/>
      <c r="QJO70" s="22"/>
      <c r="QJP70" s="22"/>
      <c r="QJQ70" s="22"/>
      <c r="QJR70" s="22"/>
      <c r="QJS70" s="22"/>
      <c r="QJT70" s="22"/>
      <c r="QJU70" s="22"/>
      <c r="QJV70" s="22"/>
      <c r="QJW70" s="22"/>
      <c r="QJX70" s="22"/>
      <c r="QJY70" s="22"/>
      <c r="QJZ70" s="22"/>
      <c r="QKA70" s="22"/>
      <c r="QKB70" s="22"/>
      <c r="QKC70" s="22"/>
      <c r="QKD70" s="22"/>
      <c r="QKE70" s="22"/>
      <c r="QKF70" s="22"/>
      <c r="QKG70" s="22"/>
      <c r="QKH70" s="22"/>
      <c r="QKI70" s="22"/>
      <c r="QKJ70" s="22"/>
      <c r="QKK70" s="22"/>
      <c r="QKL70" s="22"/>
      <c r="QKM70" s="22"/>
      <c r="QKN70" s="22"/>
      <c r="QKO70" s="22"/>
      <c r="QKP70" s="22"/>
      <c r="QKQ70" s="22"/>
      <c r="QKR70" s="22"/>
      <c r="QKS70" s="22"/>
      <c r="QKT70" s="22"/>
      <c r="QKU70" s="22"/>
      <c r="QKV70" s="22"/>
      <c r="QKW70" s="22"/>
      <c r="QKX70" s="22"/>
      <c r="QKY70" s="22"/>
      <c r="QKZ70" s="22"/>
      <c r="QLA70" s="22"/>
      <c r="QLB70" s="22"/>
      <c r="QLC70" s="22"/>
      <c r="QLD70" s="22"/>
      <c r="QLE70" s="22"/>
      <c r="QLF70" s="22"/>
      <c r="QLG70" s="22"/>
      <c r="QLH70" s="22"/>
      <c r="QLI70" s="22"/>
      <c r="QLJ70" s="22"/>
      <c r="QLK70" s="22"/>
      <c r="QLL70" s="22"/>
      <c r="QLM70" s="22"/>
      <c r="QLN70" s="22"/>
      <c r="QLO70" s="22"/>
      <c r="QLP70" s="22"/>
      <c r="QLQ70" s="22"/>
      <c r="QLR70" s="22"/>
      <c r="QLS70" s="22"/>
      <c r="QLT70" s="22"/>
      <c r="QLU70" s="22"/>
      <c r="QLV70" s="22"/>
      <c r="QLW70" s="22"/>
      <c r="QLX70" s="22"/>
      <c r="QLY70" s="22"/>
      <c r="QLZ70" s="22"/>
      <c r="QMA70" s="22"/>
      <c r="QMB70" s="22"/>
      <c r="QMC70" s="22"/>
      <c r="QMD70" s="22"/>
      <c r="QME70" s="22"/>
      <c r="QMF70" s="22"/>
      <c r="QMG70" s="22"/>
      <c r="QMH70" s="22"/>
      <c r="QMI70" s="22"/>
      <c r="QMJ70" s="22"/>
      <c r="QMK70" s="22"/>
      <c r="QML70" s="22"/>
      <c r="QMM70" s="22"/>
      <c r="QMN70" s="22"/>
      <c r="QMO70" s="22"/>
      <c r="QMP70" s="22"/>
      <c r="QMQ70" s="22"/>
      <c r="QMR70" s="22"/>
      <c r="QMS70" s="22"/>
      <c r="QMT70" s="22"/>
      <c r="QMU70" s="22"/>
      <c r="QMV70" s="22"/>
      <c r="QMW70" s="22"/>
      <c r="QMX70" s="22"/>
      <c r="QMY70" s="22"/>
      <c r="QMZ70" s="22"/>
      <c r="QNA70" s="22"/>
      <c r="QNB70" s="22"/>
      <c r="QNC70" s="22"/>
      <c r="QND70" s="22"/>
      <c r="QNE70" s="22"/>
      <c r="QNF70" s="22"/>
      <c r="QNG70" s="22"/>
      <c r="QNH70" s="22"/>
      <c r="QNI70" s="22"/>
      <c r="QNJ70" s="22"/>
      <c r="QNK70" s="22"/>
      <c r="QNL70" s="22"/>
      <c r="QNM70" s="22"/>
      <c r="QNN70" s="22"/>
      <c r="QNO70" s="22"/>
      <c r="QNP70" s="22"/>
      <c r="QNQ70" s="22"/>
      <c r="QNR70" s="22"/>
      <c r="QNS70" s="22"/>
      <c r="QNT70" s="22"/>
      <c r="QNU70" s="22"/>
      <c r="QNV70" s="22"/>
      <c r="QNW70" s="22"/>
      <c r="QNX70" s="22"/>
      <c r="QNY70" s="22"/>
      <c r="QNZ70" s="22"/>
      <c r="QOA70" s="22"/>
      <c r="QOB70" s="22"/>
      <c r="QOC70" s="22"/>
      <c r="QOD70" s="22"/>
      <c r="QOE70" s="22"/>
      <c r="QOF70" s="22"/>
      <c r="QOG70" s="22"/>
      <c r="QOH70" s="22"/>
      <c r="QOI70" s="22"/>
      <c r="QOJ70" s="22"/>
      <c r="QOK70" s="22"/>
      <c r="QOL70" s="22"/>
      <c r="QOM70" s="22"/>
      <c r="QON70" s="22"/>
      <c r="QOO70" s="22"/>
      <c r="QOP70" s="22"/>
      <c r="QOQ70" s="22"/>
      <c r="QOR70" s="22"/>
      <c r="QOS70" s="22"/>
      <c r="QOT70" s="22"/>
      <c r="QOU70" s="22"/>
      <c r="QOV70" s="22"/>
      <c r="QOW70" s="22"/>
      <c r="QOX70" s="22"/>
      <c r="QOY70" s="22"/>
      <c r="QOZ70" s="22"/>
      <c r="QPA70" s="22"/>
      <c r="QPB70" s="22"/>
      <c r="QPC70" s="22"/>
      <c r="QPD70" s="22"/>
      <c r="QPE70" s="22"/>
      <c r="QPF70" s="22"/>
      <c r="QPG70" s="22"/>
      <c r="QPH70" s="22"/>
      <c r="QPI70" s="22"/>
      <c r="QPJ70" s="22"/>
      <c r="QPK70" s="22"/>
      <c r="QPL70" s="22"/>
      <c r="QPM70" s="22"/>
      <c r="QPN70" s="22"/>
      <c r="QPO70" s="22"/>
      <c r="QPP70" s="22"/>
      <c r="QPQ70" s="22"/>
      <c r="QPR70" s="22"/>
      <c r="QPS70" s="22"/>
      <c r="QPT70" s="22"/>
      <c r="QPU70" s="22"/>
      <c r="QPV70" s="22"/>
      <c r="QPW70" s="22"/>
      <c r="QPX70" s="22"/>
      <c r="QPY70" s="22"/>
      <c r="QPZ70" s="22"/>
      <c r="QQA70" s="22"/>
      <c r="QQB70" s="22"/>
      <c r="QQC70" s="22"/>
      <c r="QQD70" s="22"/>
      <c r="QQE70" s="22"/>
      <c r="QQF70" s="22"/>
      <c r="QQG70" s="22"/>
      <c r="QQH70" s="22"/>
      <c r="QQI70" s="22"/>
      <c r="QQJ70" s="22"/>
      <c r="QQK70" s="22"/>
      <c r="QQL70" s="22"/>
      <c r="QQM70" s="22"/>
      <c r="QQN70" s="22"/>
      <c r="QQO70" s="22"/>
      <c r="QQP70" s="22"/>
      <c r="QQQ70" s="22"/>
      <c r="QQR70" s="22"/>
      <c r="QQS70" s="22"/>
      <c r="QQT70" s="22"/>
      <c r="QQU70" s="22"/>
      <c r="QQV70" s="22"/>
      <c r="QQW70" s="22"/>
      <c r="QQX70" s="22"/>
      <c r="QQY70" s="22"/>
      <c r="QQZ70" s="22"/>
      <c r="QRA70" s="22"/>
      <c r="QRB70" s="22"/>
      <c r="QRC70" s="22"/>
      <c r="QRD70" s="22"/>
      <c r="QRE70" s="22"/>
      <c r="QRF70" s="22"/>
      <c r="QRG70" s="22"/>
      <c r="QRH70" s="22"/>
      <c r="QRI70" s="22"/>
      <c r="QRJ70" s="22"/>
      <c r="QRK70" s="22"/>
      <c r="QRL70" s="22"/>
      <c r="QRM70" s="22"/>
      <c r="QRN70" s="22"/>
      <c r="QRO70" s="22"/>
      <c r="QRP70" s="22"/>
      <c r="QRQ70" s="22"/>
      <c r="QRR70" s="22"/>
      <c r="QRS70" s="22"/>
      <c r="QRT70" s="22"/>
      <c r="QRU70" s="22"/>
      <c r="QRV70" s="22"/>
      <c r="QRW70" s="22"/>
      <c r="QRX70" s="22"/>
      <c r="QRY70" s="22"/>
      <c r="QRZ70" s="22"/>
      <c r="QSA70" s="22"/>
      <c r="QSB70" s="22"/>
      <c r="QSC70" s="22"/>
      <c r="QSD70" s="22"/>
      <c r="QSE70" s="22"/>
      <c r="QSF70" s="22"/>
      <c r="QSG70" s="22"/>
      <c r="QSH70" s="22"/>
      <c r="QSI70" s="22"/>
      <c r="QSJ70" s="22"/>
      <c r="QSK70" s="22"/>
      <c r="QSL70" s="22"/>
      <c r="QSM70" s="22"/>
      <c r="QSN70" s="22"/>
      <c r="QSO70" s="22"/>
      <c r="QSP70" s="22"/>
      <c r="QSQ70" s="22"/>
      <c r="QSR70" s="22"/>
      <c r="QSS70" s="22"/>
      <c r="QST70" s="22"/>
      <c r="QSU70" s="22"/>
      <c r="QSV70" s="22"/>
      <c r="QSW70" s="22"/>
      <c r="QSX70" s="22"/>
      <c r="QSY70" s="22"/>
      <c r="QSZ70" s="22"/>
      <c r="QTA70" s="22"/>
      <c r="QTB70" s="22"/>
      <c r="QTC70" s="22"/>
      <c r="QTD70" s="22"/>
      <c r="QTE70" s="22"/>
      <c r="QTF70" s="22"/>
      <c r="QTG70" s="22"/>
      <c r="QTH70" s="22"/>
      <c r="QTI70" s="22"/>
      <c r="QTJ70" s="22"/>
      <c r="QTK70" s="22"/>
      <c r="QTL70" s="22"/>
      <c r="QTM70" s="22"/>
      <c r="QTN70" s="22"/>
      <c r="QTO70" s="22"/>
      <c r="QTP70" s="22"/>
      <c r="QTQ70" s="22"/>
      <c r="QTR70" s="22"/>
      <c r="QTS70" s="22"/>
      <c r="QTT70" s="22"/>
      <c r="QTU70" s="22"/>
      <c r="QTV70" s="22"/>
      <c r="QTW70" s="22"/>
      <c r="QTX70" s="22"/>
      <c r="QTY70" s="22"/>
      <c r="QTZ70" s="22"/>
      <c r="QUA70" s="22"/>
      <c r="QUB70" s="22"/>
      <c r="QUC70" s="22"/>
      <c r="QUD70" s="22"/>
      <c r="QUE70" s="22"/>
      <c r="QUF70" s="22"/>
      <c r="QUG70" s="22"/>
      <c r="QUH70" s="22"/>
      <c r="QUI70" s="22"/>
      <c r="QUJ70" s="22"/>
      <c r="QUK70" s="22"/>
      <c r="QUL70" s="22"/>
      <c r="QUM70" s="22"/>
      <c r="QUN70" s="22"/>
      <c r="QUO70" s="22"/>
      <c r="QUP70" s="22"/>
      <c r="QUQ70" s="22"/>
      <c r="QUR70" s="22"/>
      <c r="QUS70" s="22"/>
      <c r="QUT70" s="22"/>
      <c r="QUU70" s="22"/>
      <c r="QUV70" s="22"/>
      <c r="QUW70" s="22"/>
      <c r="QUX70" s="22"/>
      <c r="QUY70" s="22"/>
      <c r="QUZ70" s="22"/>
      <c r="QVA70" s="22"/>
      <c r="QVB70" s="22"/>
      <c r="QVC70" s="22"/>
      <c r="QVD70" s="22"/>
      <c r="QVE70" s="22"/>
      <c r="QVF70" s="22"/>
      <c r="QVG70" s="22"/>
      <c r="QVH70" s="22"/>
      <c r="QVI70" s="22"/>
      <c r="QVJ70" s="22"/>
      <c r="QVK70" s="22"/>
      <c r="QVL70" s="22"/>
      <c r="QVM70" s="22"/>
      <c r="QVN70" s="22"/>
      <c r="QVO70" s="22"/>
      <c r="QVP70" s="22"/>
      <c r="QVQ70" s="22"/>
      <c r="QVR70" s="22"/>
      <c r="QVS70" s="22"/>
      <c r="QVT70" s="22"/>
      <c r="QVU70" s="22"/>
      <c r="QVV70" s="22"/>
      <c r="QVW70" s="22"/>
      <c r="QVX70" s="22"/>
      <c r="QVY70" s="22"/>
      <c r="QVZ70" s="22"/>
      <c r="QWA70" s="22"/>
      <c r="QWB70" s="22"/>
      <c r="QWC70" s="22"/>
      <c r="QWD70" s="22"/>
      <c r="QWE70" s="22"/>
      <c r="QWF70" s="22"/>
      <c r="QWG70" s="22"/>
      <c r="QWH70" s="22"/>
      <c r="QWI70" s="22"/>
      <c r="QWJ70" s="22"/>
      <c r="QWK70" s="22"/>
      <c r="QWL70" s="22"/>
      <c r="QWM70" s="22"/>
      <c r="QWN70" s="22"/>
      <c r="QWO70" s="22"/>
      <c r="QWP70" s="22"/>
      <c r="QWQ70" s="22"/>
      <c r="QWR70" s="22"/>
      <c r="QWS70" s="22"/>
      <c r="QWT70" s="22"/>
      <c r="QWU70" s="22"/>
      <c r="QWV70" s="22"/>
      <c r="QWW70" s="22"/>
      <c r="QWX70" s="22"/>
      <c r="QWY70" s="22"/>
      <c r="QWZ70" s="22"/>
      <c r="QXA70" s="22"/>
      <c r="QXB70" s="22"/>
      <c r="QXC70" s="22"/>
      <c r="QXD70" s="22"/>
      <c r="QXE70" s="22"/>
      <c r="QXF70" s="22"/>
      <c r="QXG70" s="22"/>
      <c r="QXH70" s="22"/>
      <c r="QXI70" s="22"/>
      <c r="QXJ70" s="22"/>
      <c r="QXK70" s="22"/>
      <c r="QXL70" s="22"/>
      <c r="QXM70" s="22"/>
      <c r="QXN70" s="22"/>
      <c r="QXO70" s="22"/>
      <c r="QXP70" s="22"/>
      <c r="QXQ70" s="22"/>
      <c r="QXR70" s="22"/>
      <c r="QXS70" s="22"/>
      <c r="QXT70" s="22"/>
      <c r="QXU70" s="22"/>
      <c r="QXV70" s="22"/>
      <c r="QXW70" s="22"/>
      <c r="QXX70" s="22"/>
      <c r="QXY70" s="22"/>
      <c r="QXZ70" s="22"/>
      <c r="QYA70" s="22"/>
      <c r="QYB70" s="22"/>
      <c r="QYC70" s="22"/>
      <c r="QYD70" s="22"/>
      <c r="QYE70" s="22"/>
      <c r="QYF70" s="22"/>
      <c r="QYG70" s="22"/>
      <c r="QYH70" s="22"/>
      <c r="QYI70" s="22"/>
      <c r="QYJ70" s="22"/>
      <c r="QYK70" s="22"/>
      <c r="QYL70" s="22"/>
      <c r="QYM70" s="22"/>
      <c r="QYN70" s="22"/>
      <c r="QYO70" s="22"/>
      <c r="QYP70" s="22"/>
      <c r="QYQ70" s="22"/>
      <c r="QYR70" s="22"/>
      <c r="QYS70" s="22"/>
      <c r="QYT70" s="22"/>
      <c r="QYU70" s="22"/>
      <c r="QYV70" s="22"/>
      <c r="QYW70" s="22"/>
      <c r="QYX70" s="22"/>
      <c r="QYY70" s="22"/>
      <c r="QYZ70" s="22"/>
      <c r="QZA70" s="22"/>
      <c r="QZB70" s="22"/>
      <c r="QZC70" s="22"/>
      <c r="QZD70" s="22"/>
      <c r="QZE70" s="22"/>
      <c r="QZF70" s="22"/>
      <c r="QZG70" s="22"/>
      <c r="QZH70" s="22"/>
      <c r="QZI70" s="22"/>
      <c r="QZJ70" s="22"/>
      <c r="QZK70" s="22"/>
      <c r="QZL70" s="22"/>
      <c r="QZM70" s="22"/>
      <c r="QZN70" s="22"/>
      <c r="QZO70" s="22"/>
      <c r="QZP70" s="22"/>
      <c r="QZQ70" s="22"/>
      <c r="QZR70" s="22"/>
      <c r="QZS70" s="22"/>
      <c r="QZT70" s="22"/>
      <c r="QZU70" s="22"/>
      <c r="QZV70" s="22"/>
      <c r="QZW70" s="22"/>
      <c r="QZX70" s="22"/>
      <c r="QZY70" s="22"/>
      <c r="QZZ70" s="22"/>
      <c r="RAA70" s="22"/>
      <c r="RAB70" s="22"/>
      <c r="RAC70" s="22"/>
      <c r="RAD70" s="22"/>
      <c r="RAE70" s="22"/>
      <c r="RAF70" s="22"/>
      <c r="RAG70" s="22"/>
      <c r="RAH70" s="22"/>
      <c r="RAI70" s="22"/>
      <c r="RAJ70" s="22"/>
      <c r="RAK70" s="22"/>
      <c r="RAL70" s="22"/>
      <c r="RAM70" s="22"/>
      <c r="RAN70" s="22"/>
      <c r="RAO70" s="22"/>
      <c r="RAP70" s="22"/>
      <c r="RAQ70" s="22"/>
      <c r="RAR70" s="22"/>
      <c r="RAS70" s="22"/>
      <c r="RAT70" s="22"/>
      <c r="RAU70" s="22"/>
      <c r="RAV70" s="22"/>
      <c r="RAW70" s="22"/>
      <c r="RAX70" s="22"/>
      <c r="RAY70" s="22"/>
      <c r="RAZ70" s="22"/>
      <c r="RBA70" s="22"/>
      <c r="RBB70" s="22"/>
      <c r="RBC70" s="22"/>
      <c r="RBD70" s="22"/>
      <c r="RBE70" s="22"/>
      <c r="RBF70" s="22"/>
      <c r="RBG70" s="22"/>
      <c r="RBH70" s="22"/>
      <c r="RBI70" s="22"/>
      <c r="RBJ70" s="22"/>
      <c r="RBK70" s="22"/>
      <c r="RBL70" s="22"/>
      <c r="RBM70" s="22"/>
      <c r="RBN70" s="22"/>
      <c r="RBO70" s="22"/>
      <c r="RBP70" s="22"/>
      <c r="RBQ70" s="22"/>
      <c r="RBR70" s="22"/>
      <c r="RBS70" s="22"/>
      <c r="RBT70" s="22"/>
      <c r="RBU70" s="22"/>
      <c r="RBV70" s="22"/>
      <c r="RBW70" s="22"/>
      <c r="RBX70" s="22"/>
      <c r="RBY70" s="22"/>
      <c r="RBZ70" s="22"/>
      <c r="RCA70" s="22"/>
      <c r="RCB70" s="22"/>
      <c r="RCC70" s="22"/>
      <c r="RCD70" s="22"/>
      <c r="RCE70" s="22"/>
      <c r="RCF70" s="22"/>
      <c r="RCG70" s="22"/>
      <c r="RCH70" s="22"/>
      <c r="RCI70" s="22"/>
      <c r="RCJ70" s="22"/>
      <c r="RCK70" s="22"/>
      <c r="RCL70" s="22"/>
      <c r="RCM70" s="22"/>
      <c r="RCN70" s="22"/>
      <c r="RCO70" s="22"/>
      <c r="RCP70" s="22"/>
      <c r="RCQ70" s="22"/>
      <c r="RCR70" s="22"/>
      <c r="RCS70" s="22"/>
      <c r="RCT70" s="22"/>
      <c r="RCU70" s="22"/>
      <c r="RCV70" s="22"/>
      <c r="RCW70" s="22"/>
      <c r="RCX70" s="22"/>
      <c r="RCY70" s="22"/>
      <c r="RCZ70" s="22"/>
      <c r="RDA70" s="22"/>
      <c r="RDB70" s="22"/>
      <c r="RDC70" s="22"/>
      <c r="RDD70" s="22"/>
      <c r="RDE70" s="22"/>
      <c r="RDF70" s="22"/>
      <c r="RDG70" s="22"/>
      <c r="RDH70" s="22"/>
      <c r="RDI70" s="22"/>
      <c r="RDJ70" s="22"/>
      <c r="RDK70" s="22"/>
      <c r="RDL70" s="22"/>
      <c r="RDM70" s="22"/>
      <c r="RDN70" s="22"/>
      <c r="RDO70" s="22"/>
      <c r="RDP70" s="22"/>
      <c r="RDQ70" s="22"/>
      <c r="RDR70" s="22"/>
      <c r="RDS70" s="22"/>
      <c r="RDT70" s="22"/>
      <c r="RDU70" s="22"/>
      <c r="RDV70" s="22"/>
      <c r="RDW70" s="22"/>
      <c r="RDX70" s="22"/>
      <c r="RDY70" s="22"/>
      <c r="RDZ70" s="22"/>
      <c r="REA70" s="22"/>
      <c r="REB70" s="22"/>
      <c r="REC70" s="22"/>
      <c r="RED70" s="22"/>
      <c r="REE70" s="22"/>
      <c r="REF70" s="22"/>
      <c r="REG70" s="22"/>
      <c r="REH70" s="22"/>
      <c r="REI70" s="22"/>
      <c r="REJ70" s="22"/>
      <c r="REK70" s="22"/>
      <c r="REL70" s="22"/>
      <c r="REM70" s="22"/>
      <c r="REN70" s="22"/>
      <c r="REO70" s="22"/>
      <c r="REP70" s="22"/>
      <c r="REQ70" s="22"/>
      <c r="RER70" s="22"/>
      <c r="RES70" s="22"/>
      <c r="RET70" s="22"/>
      <c r="REU70" s="22"/>
      <c r="REV70" s="22"/>
      <c r="REW70" s="22"/>
      <c r="REX70" s="22"/>
      <c r="REY70" s="22"/>
      <c r="REZ70" s="22"/>
      <c r="RFA70" s="22"/>
      <c r="RFB70" s="22"/>
      <c r="RFC70" s="22"/>
      <c r="RFD70" s="22"/>
      <c r="RFE70" s="22"/>
      <c r="RFF70" s="22"/>
      <c r="RFG70" s="22"/>
      <c r="RFH70" s="22"/>
      <c r="RFI70" s="22"/>
      <c r="RFJ70" s="22"/>
      <c r="RFK70" s="22"/>
      <c r="RFL70" s="22"/>
      <c r="RFM70" s="22"/>
      <c r="RFN70" s="22"/>
      <c r="RFO70" s="22"/>
      <c r="RFP70" s="22"/>
      <c r="RFQ70" s="22"/>
      <c r="RFR70" s="22"/>
      <c r="RFS70" s="22"/>
      <c r="RFT70" s="22"/>
      <c r="RFU70" s="22"/>
      <c r="RFV70" s="22"/>
      <c r="RFW70" s="22"/>
      <c r="RFX70" s="22"/>
      <c r="RFY70" s="22"/>
      <c r="RFZ70" s="22"/>
      <c r="RGA70" s="22"/>
      <c r="RGB70" s="22"/>
      <c r="RGC70" s="22"/>
      <c r="RGD70" s="22"/>
      <c r="RGE70" s="22"/>
      <c r="RGF70" s="22"/>
      <c r="RGG70" s="22"/>
      <c r="RGH70" s="22"/>
      <c r="RGI70" s="22"/>
      <c r="RGJ70" s="22"/>
      <c r="RGK70" s="22"/>
      <c r="RGL70" s="22"/>
      <c r="RGM70" s="22"/>
      <c r="RGN70" s="22"/>
      <c r="RGO70" s="22"/>
      <c r="RGP70" s="22"/>
      <c r="RGQ70" s="22"/>
      <c r="RGR70" s="22"/>
      <c r="RGS70" s="22"/>
      <c r="RGT70" s="22"/>
      <c r="RGU70" s="22"/>
      <c r="RGV70" s="22"/>
      <c r="RGW70" s="22"/>
      <c r="RGX70" s="22"/>
      <c r="RGY70" s="22"/>
      <c r="RGZ70" s="22"/>
      <c r="RHA70" s="22"/>
      <c r="RHB70" s="22"/>
      <c r="RHC70" s="22"/>
      <c r="RHD70" s="22"/>
      <c r="RHE70" s="22"/>
      <c r="RHF70" s="22"/>
      <c r="RHG70" s="22"/>
      <c r="RHH70" s="22"/>
      <c r="RHI70" s="22"/>
      <c r="RHJ70" s="22"/>
      <c r="RHK70" s="22"/>
      <c r="RHL70" s="22"/>
      <c r="RHM70" s="22"/>
      <c r="RHN70" s="22"/>
      <c r="RHO70" s="22"/>
      <c r="RHP70" s="22"/>
      <c r="RHQ70" s="22"/>
      <c r="RHR70" s="22"/>
      <c r="RHS70" s="22"/>
      <c r="RHT70" s="22"/>
      <c r="RHU70" s="22"/>
      <c r="RHV70" s="22"/>
      <c r="RHW70" s="22"/>
      <c r="RHX70" s="22"/>
      <c r="RHY70" s="22"/>
      <c r="RHZ70" s="22"/>
      <c r="RIA70" s="22"/>
      <c r="RIB70" s="22"/>
      <c r="RIC70" s="22"/>
      <c r="RID70" s="22"/>
      <c r="RIE70" s="22"/>
      <c r="RIF70" s="22"/>
      <c r="RIG70" s="22"/>
      <c r="RIH70" s="22"/>
      <c r="RII70" s="22"/>
      <c r="RIJ70" s="22"/>
      <c r="RIK70" s="22"/>
      <c r="RIL70" s="22"/>
      <c r="RIM70" s="22"/>
      <c r="RIN70" s="22"/>
      <c r="RIO70" s="22"/>
      <c r="RIP70" s="22"/>
      <c r="RIQ70" s="22"/>
      <c r="RIR70" s="22"/>
      <c r="RIS70" s="22"/>
      <c r="RIT70" s="22"/>
      <c r="RIU70" s="22"/>
      <c r="RIV70" s="22"/>
      <c r="RIW70" s="22"/>
      <c r="RIX70" s="22"/>
      <c r="RIY70" s="22"/>
      <c r="RIZ70" s="22"/>
      <c r="RJA70" s="22"/>
      <c r="RJB70" s="22"/>
      <c r="RJC70" s="22"/>
      <c r="RJD70" s="22"/>
      <c r="RJE70" s="22"/>
      <c r="RJF70" s="22"/>
      <c r="RJG70" s="22"/>
      <c r="RJH70" s="22"/>
      <c r="RJI70" s="22"/>
      <c r="RJJ70" s="22"/>
      <c r="RJK70" s="22"/>
      <c r="RJL70" s="22"/>
      <c r="RJM70" s="22"/>
      <c r="RJN70" s="22"/>
      <c r="RJO70" s="22"/>
      <c r="RJP70" s="22"/>
      <c r="RJQ70" s="22"/>
      <c r="RJR70" s="22"/>
      <c r="RJS70" s="22"/>
      <c r="RJT70" s="22"/>
      <c r="RJU70" s="22"/>
      <c r="RJV70" s="22"/>
      <c r="RJW70" s="22"/>
      <c r="RJX70" s="22"/>
      <c r="RJY70" s="22"/>
      <c r="RJZ70" s="22"/>
      <c r="RKA70" s="22"/>
      <c r="RKB70" s="22"/>
      <c r="RKC70" s="22"/>
      <c r="RKD70" s="22"/>
      <c r="RKE70" s="22"/>
      <c r="RKF70" s="22"/>
      <c r="RKG70" s="22"/>
      <c r="RKH70" s="22"/>
      <c r="RKI70" s="22"/>
      <c r="RKJ70" s="22"/>
      <c r="RKK70" s="22"/>
      <c r="RKL70" s="22"/>
      <c r="RKM70" s="22"/>
      <c r="RKN70" s="22"/>
      <c r="RKO70" s="22"/>
      <c r="RKP70" s="22"/>
      <c r="RKQ70" s="22"/>
      <c r="RKR70" s="22"/>
      <c r="RKS70" s="22"/>
      <c r="RKT70" s="22"/>
      <c r="RKU70" s="22"/>
      <c r="RKV70" s="22"/>
      <c r="RKW70" s="22"/>
      <c r="RKX70" s="22"/>
      <c r="RKY70" s="22"/>
      <c r="RKZ70" s="22"/>
      <c r="RLA70" s="22"/>
      <c r="RLB70" s="22"/>
      <c r="RLC70" s="22"/>
      <c r="RLD70" s="22"/>
      <c r="RLE70" s="22"/>
      <c r="RLF70" s="22"/>
      <c r="RLG70" s="22"/>
      <c r="RLH70" s="22"/>
      <c r="RLI70" s="22"/>
      <c r="RLJ70" s="22"/>
      <c r="RLK70" s="22"/>
      <c r="RLL70" s="22"/>
      <c r="RLM70" s="22"/>
      <c r="RLN70" s="22"/>
      <c r="RLO70" s="22"/>
      <c r="RLP70" s="22"/>
      <c r="RLQ70" s="22"/>
      <c r="RLR70" s="22"/>
      <c r="RLS70" s="22"/>
      <c r="RLT70" s="22"/>
      <c r="RLU70" s="22"/>
      <c r="RLV70" s="22"/>
      <c r="RLW70" s="22"/>
      <c r="RLX70" s="22"/>
      <c r="RLY70" s="22"/>
      <c r="RLZ70" s="22"/>
      <c r="RMA70" s="22"/>
      <c r="RMB70" s="22"/>
      <c r="RMC70" s="22"/>
      <c r="RMD70" s="22"/>
      <c r="RME70" s="22"/>
      <c r="RMF70" s="22"/>
      <c r="RMG70" s="22"/>
      <c r="RMH70" s="22"/>
      <c r="RMI70" s="22"/>
      <c r="RMJ70" s="22"/>
      <c r="RMK70" s="22"/>
      <c r="RML70" s="22"/>
      <c r="RMM70" s="22"/>
      <c r="RMN70" s="22"/>
      <c r="RMO70" s="22"/>
      <c r="RMP70" s="22"/>
      <c r="RMQ70" s="22"/>
      <c r="RMR70" s="22"/>
      <c r="RMS70" s="22"/>
      <c r="RMT70" s="22"/>
      <c r="RMU70" s="22"/>
      <c r="RMV70" s="22"/>
      <c r="RMW70" s="22"/>
      <c r="RMX70" s="22"/>
      <c r="RMY70" s="22"/>
      <c r="RMZ70" s="22"/>
      <c r="RNA70" s="22"/>
      <c r="RNB70" s="22"/>
      <c r="RNC70" s="22"/>
      <c r="RND70" s="22"/>
      <c r="RNE70" s="22"/>
      <c r="RNF70" s="22"/>
      <c r="RNG70" s="22"/>
      <c r="RNH70" s="22"/>
      <c r="RNI70" s="22"/>
      <c r="RNJ70" s="22"/>
      <c r="RNK70" s="22"/>
      <c r="RNL70" s="22"/>
      <c r="RNM70" s="22"/>
      <c r="RNN70" s="22"/>
      <c r="RNO70" s="22"/>
      <c r="RNP70" s="22"/>
      <c r="RNQ70" s="22"/>
      <c r="RNR70" s="22"/>
      <c r="RNS70" s="22"/>
      <c r="RNT70" s="22"/>
      <c r="RNU70" s="22"/>
      <c r="RNV70" s="22"/>
      <c r="RNW70" s="22"/>
      <c r="RNX70" s="22"/>
      <c r="RNY70" s="22"/>
      <c r="RNZ70" s="22"/>
      <c r="ROA70" s="22"/>
      <c r="ROB70" s="22"/>
      <c r="ROC70" s="22"/>
      <c r="ROD70" s="22"/>
      <c r="ROE70" s="22"/>
      <c r="ROF70" s="22"/>
      <c r="ROG70" s="22"/>
      <c r="ROH70" s="22"/>
      <c r="ROI70" s="22"/>
      <c r="ROJ70" s="22"/>
      <c r="ROK70" s="22"/>
      <c r="ROL70" s="22"/>
      <c r="ROM70" s="22"/>
      <c r="RON70" s="22"/>
      <c r="ROO70" s="22"/>
      <c r="ROP70" s="22"/>
      <c r="ROQ70" s="22"/>
      <c r="ROR70" s="22"/>
      <c r="ROS70" s="22"/>
      <c r="ROT70" s="22"/>
      <c r="ROU70" s="22"/>
      <c r="ROV70" s="22"/>
      <c r="ROW70" s="22"/>
      <c r="ROX70" s="22"/>
      <c r="ROY70" s="22"/>
      <c r="ROZ70" s="22"/>
      <c r="RPA70" s="22"/>
      <c r="RPB70" s="22"/>
      <c r="RPC70" s="22"/>
      <c r="RPD70" s="22"/>
      <c r="RPE70" s="22"/>
      <c r="RPF70" s="22"/>
      <c r="RPG70" s="22"/>
      <c r="RPH70" s="22"/>
      <c r="RPI70" s="22"/>
      <c r="RPJ70" s="22"/>
      <c r="RPK70" s="22"/>
      <c r="RPL70" s="22"/>
      <c r="RPM70" s="22"/>
      <c r="RPN70" s="22"/>
      <c r="RPO70" s="22"/>
      <c r="RPP70" s="22"/>
      <c r="RPQ70" s="22"/>
      <c r="RPR70" s="22"/>
      <c r="RPS70" s="22"/>
      <c r="RPT70" s="22"/>
      <c r="RPU70" s="22"/>
      <c r="RPV70" s="22"/>
      <c r="RPW70" s="22"/>
      <c r="RPX70" s="22"/>
      <c r="RPY70" s="22"/>
      <c r="RPZ70" s="22"/>
      <c r="RQA70" s="22"/>
      <c r="RQB70" s="22"/>
      <c r="RQC70" s="22"/>
      <c r="RQD70" s="22"/>
      <c r="RQE70" s="22"/>
      <c r="RQF70" s="22"/>
      <c r="RQG70" s="22"/>
      <c r="RQH70" s="22"/>
      <c r="RQI70" s="22"/>
      <c r="RQJ70" s="22"/>
      <c r="RQK70" s="22"/>
      <c r="RQL70" s="22"/>
      <c r="RQM70" s="22"/>
      <c r="RQN70" s="22"/>
      <c r="RQO70" s="22"/>
      <c r="RQP70" s="22"/>
      <c r="RQQ70" s="22"/>
      <c r="RQR70" s="22"/>
      <c r="RQS70" s="22"/>
      <c r="RQT70" s="22"/>
      <c r="RQU70" s="22"/>
      <c r="RQV70" s="22"/>
      <c r="RQW70" s="22"/>
      <c r="RQX70" s="22"/>
      <c r="RQY70" s="22"/>
      <c r="RQZ70" s="22"/>
      <c r="RRA70" s="22"/>
      <c r="RRB70" s="22"/>
      <c r="RRC70" s="22"/>
      <c r="RRD70" s="22"/>
      <c r="RRE70" s="22"/>
      <c r="RRF70" s="22"/>
      <c r="RRG70" s="22"/>
      <c r="RRH70" s="22"/>
      <c r="RRI70" s="22"/>
      <c r="RRJ70" s="22"/>
      <c r="RRK70" s="22"/>
      <c r="RRL70" s="22"/>
      <c r="RRM70" s="22"/>
      <c r="RRN70" s="22"/>
      <c r="RRO70" s="22"/>
      <c r="RRP70" s="22"/>
      <c r="RRQ70" s="22"/>
      <c r="RRR70" s="22"/>
      <c r="RRS70" s="22"/>
      <c r="RRT70" s="22"/>
      <c r="RRU70" s="22"/>
      <c r="RRV70" s="22"/>
      <c r="RRW70" s="22"/>
      <c r="RRX70" s="22"/>
      <c r="RRY70" s="22"/>
      <c r="RRZ70" s="22"/>
      <c r="RSA70" s="22"/>
      <c r="RSB70" s="22"/>
      <c r="RSC70" s="22"/>
      <c r="RSD70" s="22"/>
      <c r="RSE70" s="22"/>
      <c r="RSF70" s="22"/>
      <c r="RSG70" s="22"/>
      <c r="RSH70" s="22"/>
      <c r="RSI70" s="22"/>
      <c r="RSJ70" s="22"/>
      <c r="RSK70" s="22"/>
      <c r="RSL70" s="22"/>
      <c r="RSM70" s="22"/>
      <c r="RSN70" s="22"/>
      <c r="RSO70" s="22"/>
      <c r="RSP70" s="22"/>
      <c r="RSQ70" s="22"/>
      <c r="RSR70" s="22"/>
      <c r="RSS70" s="22"/>
      <c r="RST70" s="22"/>
      <c r="RSU70" s="22"/>
      <c r="RSV70" s="22"/>
      <c r="RSW70" s="22"/>
      <c r="RSX70" s="22"/>
      <c r="RSY70" s="22"/>
      <c r="RSZ70" s="22"/>
      <c r="RTA70" s="22"/>
      <c r="RTB70" s="22"/>
      <c r="RTC70" s="22"/>
      <c r="RTD70" s="22"/>
      <c r="RTE70" s="22"/>
      <c r="RTF70" s="22"/>
      <c r="RTG70" s="22"/>
      <c r="RTH70" s="22"/>
      <c r="RTI70" s="22"/>
      <c r="RTJ70" s="22"/>
      <c r="RTK70" s="22"/>
      <c r="RTL70" s="22"/>
      <c r="RTM70" s="22"/>
      <c r="RTN70" s="22"/>
      <c r="RTO70" s="22"/>
      <c r="RTP70" s="22"/>
      <c r="RTQ70" s="22"/>
      <c r="RTR70" s="22"/>
      <c r="RTS70" s="22"/>
      <c r="RTT70" s="22"/>
      <c r="RTU70" s="22"/>
      <c r="RTV70" s="22"/>
      <c r="RTW70" s="22"/>
      <c r="RTX70" s="22"/>
      <c r="RTY70" s="22"/>
      <c r="RTZ70" s="22"/>
      <c r="RUA70" s="22"/>
      <c r="RUB70" s="22"/>
      <c r="RUC70" s="22"/>
      <c r="RUD70" s="22"/>
      <c r="RUE70" s="22"/>
      <c r="RUF70" s="22"/>
      <c r="RUG70" s="22"/>
      <c r="RUH70" s="22"/>
      <c r="RUI70" s="22"/>
      <c r="RUJ70" s="22"/>
      <c r="RUK70" s="22"/>
      <c r="RUL70" s="22"/>
      <c r="RUM70" s="22"/>
      <c r="RUN70" s="22"/>
      <c r="RUO70" s="22"/>
      <c r="RUP70" s="22"/>
      <c r="RUQ70" s="22"/>
      <c r="RUR70" s="22"/>
      <c r="RUS70" s="22"/>
      <c r="RUT70" s="22"/>
      <c r="RUU70" s="22"/>
      <c r="RUV70" s="22"/>
      <c r="RUW70" s="22"/>
      <c r="RUX70" s="22"/>
      <c r="RUY70" s="22"/>
      <c r="RUZ70" s="22"/>
      <c r="RVA70" s="22"/>
      <c r="RVB70" s="22"/>
      <c r="RVC70" s="22"/>
      <c r="RVD70" s="22"/>
      <c r="RVE70" s="22"/>
      <c r="RVF70" s="22"/>
      <c r="RVG70" s="22"/>
      <c r="RVH70" s="22"/>
      <c r="RVI70" s="22"/>
      <c r="RVJ70" s="22"/>
      <c r="RVK70" s="22"/>
      <c r="RVL70" s="22"/>
      <c r="RVM70" s="22"/>
      <c r="RVN70" s="22"/>
      <c r="RVO70" s="22"/>
      <c r="RVP70" s="22"/>
      <c r="RVQ70" s="22"/>
      <c r="RVR70" s="22"/>
      <c r="RVS70" s="22"/>
      <c r="RVT70" s="22"/>
      <c r="RVU70" s="22"/>
      <c r="RVV70" s="22"/>
      <c r="RVW70" s="22"/>
      <c r="RVX70" s="22"/>
      <c r="RVY70" s="22"/>
      <c r="RVZ70" s="22"/>
      <c r="RWA70" s="22"/>
      <c r="RWB70" s="22"/>
      <c r="RWC70" s="22"/>
      <c r="RWD70" s="22"/>
      <c r="RWE70" s="22"/>
      <c r="RWF70" s="22"/>
      <c r="RWG70" s="22"/>
      <c r="RWH70" s="22"/>
      <c r="RWI70" s="22"/>
      <c r="RWJ70" s="22"/>
      <c r="RWK70" s="22"/>
      <c r="RWL70" s="22"/>
      <c r="RWM70" s="22"/>
      <c r="RWN70" s="22"/>
      <c r="RWO70" s="22"/>
      <c r="RWP70" s="22"/>
      <c r="RWQ70" s="22"/>
      <c r="RWR70" s="22"/>
      <c r="RWS70" s="22"/>
      <c r="RWT70" s="22"/>
      <c r="RWU70" s="22"/>
      <c r="RWV70" s="22"/>
      <c r="RWW70" s="22"/>
      <c r="RWX70" s="22"/>
      <c r="RWY70" s="22"/>
      <c r="RWZ70" s="22"/>
      <c r="RXA70" s="22"/>
      <c r="RXB70" s="22"/>
      <c r="RXC70" s="22"/>
      <c r="RXD70" s="22"/>
      <c r="RXE70" s="22"/>
      <c r="RXF70" s="22"/>
      <c r="RXG70" s="22"/>
      <c r="RXH70" s="22"/>
      <c r="RXI70" s="22"/>
      <c r="RXJ70" s="22"/>
      <c r="RXK70" s="22"/>
      <c r="RXL70" s="22"/>
      <c r="RXM70" s="22"/>
      <c r="RXN70" s="22"/>
      <c r="RXO70" s="22"/>
      <c r="RXP70" s="22"/>
      <c r="RXQ70" s="22"/>
      <c r="RXR70" s="22"/>
      <c r="RXS70" s="22"/>
      <c r="RXT70" s="22"/>
      <c r="RXU70" s="22"/>
      <c r="RXV70" s="22"/>
      <c r="RXW70" s="22"/>
      <c r="RXX70" s="22"/>
      <c r="RXY70" s="22"/>
      <c r="RXZ70" s="22"/>
      <c r="RYA70" s="22"/>
      <c r="RYB70" s="22"/>
      <c r="RYC70" s="22"/>
      <c r="RYD70" s="22"/>
      <c r="RYE70" s="22"/>
      <c r="RYF70" s="22"/>
      <c r="RYG70" s="22"/>
      <c r="RYH70" s="22"/>
      <c r="RYI70" s="22"/>
      <c r="RYJ70" s="22"/>
      <c r="RYK70" s="22"/>
      <c r="RYL70" s="22"/>
      <c r="RYM70" s="22"/>
      <c r="RYN70" s="22"/>
      <c r="RYO70" s="22"/>
      <c r="RYP70" s="22"/>
      <c r="RYQ70" s="22"/>
      <c r="RYR70" s="22"/>
      <c r="RYS70" s="22"/>
      <c r="RYT70" s="22"/>
      <c r="RYU70" s="22"/>
      <c r="RYV70" s="22"/>
      <c r="RYW70" s="22"/>
      <c r="RYX70" s="22"/>
      <c r="RYY70" s="22"/>
      <c r="RYZ70" s="22"/>
      <c r="RZA70" s="22"/>
      <c r="RZB70" s="22"/>
      <c r="RZC70" s="22"/>
      <c r="RZD70" s="22"/>
      <c r="RZE70" s="22"/>
      <c r="RZF70" s="22"/>
      <c r="RZG70" s="22"/>
      <c r="RZH70" s="22"/>
      <c r="RZI70" s="22"/>
      <c r="RZJ70" s="22"/>
      <c r="RZK70" s="22"/>
      <c r="RZL70" s="22"/>
      <c r="RZM70" s="22"/>
      <c r="RZN70" s="22"/>
      <c r="RZO70" s="22"/>
      <c r="RZP70" s="22"/>
      <c r="RZQ70" s="22"/>
      <c r="RZR70" s="22"/>
      <c r="RZS70" s="22"/>
      <c r="RZT70" s="22"/>
      <c r="RZU70" s="22"/>
      <c r="RZV70" s="22"/>
      <c r="RZW70" s="22"/>
      <c r="RZX70" s="22"/>
      <c r="RZY70" s="22"/>
      <c r="RZZ70" s="22"/>
      <c r="SAA70" s="22"/>
      <c r="SAB70" s="22"/>
      <c r="SAC70" s="22"/>
      <c r="SAD70" s="22"/>
      <c r="SAE70" s="22"/>
      <c r="SAF70" s="22"/>
      <c r="SAG70" s="22"/>
      <c r="SAH70" s="22"/>
      <c r="SAI70" s="22"/>
      <c r="SAJ70" s="22"/>
      <c r="SAK70" s="22"/>
      <c r="SAL70" s="22"/>
      <c r="SAM70" s="22"/>
      <c r="SAN70" s="22"/>
      <c r="SAO70" s="22"/>
      <c r="SAP70" s="22"/>
      <c r="SAQ70" s="22"/>
      <c r="SAR70" s="22"/>
      <c r="SAS70" s="22"/>
      <c r="SAT70" s="22"/>
      <c r="SAU70" s="22"/>
      <c r="SAV70" s="22"/>
      <c r="SAW70" s="22"/>
      <c r="SAX70" s="22"/>
      <c r="SAY70" s="22"/>
      <c r="SAZ70" s="22"/>
      <c r="SBA70" s="22"/>
      <c r="SBB70" s="22"/>
      <c r="SBC70" s="22"/>
      <c r="SBD70" s="22"/>
      <c r="SBE70" s="22"/>
      <c r="SBF70" s="22"/>
      <c r="SBG70" s="22"/>
      <c r="SBH70" s="22"/>
      <c r="SBI70" s="22"/>
      <c r="SBJ70" s="22"/>
      <c r="SBK70" s="22"/>
      <c r="SBL70" s="22"/>
      <c r="SBM70" s="22"/>
      <c r="SBN70" s="22"/>
      <c r="SBO70" s="22"/>
      <c r="SBP70" s="22"/>
      <c r="SBQ70" s="22"/>
      <c r="SBR70" s="22"/>
      <c r="SBS70" s="22"/>
      <c r="SBT70" s="22"/>
      <c r="SBU70" s="22"/>
      <c r="SBV70" s="22"/>
      <c r="SBW70" s="22"/>
      <c r="SBX70" s="22"/>
      <c r="SBY70" s="22"/>
      <c r="SBZ70" s="22"/>
      <c r="SCA70" s="22"/>
      <c r="SCB70" s="22"/>
      <c r="SCC70" s="22"/>
      <c r="SCD70" s="22"/>
      <c r="SCE70" s="22"/>
      <c r="SCF70" s="22"/>
      <c r="SCG70" s="22"/>
      <c r="SCH70" s="22"/>
      <c r="SCI70" s="22"/>
      <c r="SCJ70" s="22"/>
      <c r="SCK70" s="22"/>
      <c r="SCL70" s="22"/>
      <c r="SCM70" s="22"/>
      <c r="SCN70" s="22"/>
      <c r="SCO70" s="22"/>
      <c r="SCP70" s="22"/>
      <c r="SCQ70" s="22"/>
      <c r="SCR70" s="22"/>
      <c r="SCS70" s="22"/>
      <c r="SCT70" s="22"/>
      <c r="SCU70" s="22"/>
      <c r="SCV70" s="22"/>
      <c r="SCW70" s="22"/>
      <c r="SCX70" s="22"/>
      <c r="SCY70" s="22"/>
      <c r="SCZ70" s="22"/>
      <c r="SDA70" s="22"/>
      <c r="SDB70" s="22"/>
      <c r="SDC70" s="22"/>
      <c r="SDD70" s="22"/>
      <c r="SDE70" s="22"/>
      <c r="SDF70" s="22"/>
      <c r="SDG70" s="22"/>
      <c r="SDH70" s="22"/>
      <c r="SDI70" s="22"/>
      <c r="SDJ70" s="22"/>
      <c r="SDK70" s="22"/>
      <c r="SDL70" s="22"/>
      <c r="SDM70" s="22"/>
      <c r="SDN70" s="22"/>
      <c r="SDO70" s="22"/>
      <c r="SDP70" s="22"/>
      <c r="SDQ70" s="22"/>
      <c r="SDR70" s="22"/>
      <c r="SDS70" s="22"/>
      <c r="SDT70" s="22"/>
      <c r="SDU70" s="22"/>
      <c r="SDV70" s="22"/>
      <c r="SDW70" s="22"/>
      <c r="SDX70" s="22"/>
      <c r="SDY70" s="22"/>
      <c r="SDZ70" s="22"/>
      <c r="SEA70" s="22"/>
      <c r="SEB70" s="22"/>
      <c r="SEC70" s="22"/>
      <c r="SED70" s="22"/>
      <c r="SEE70" s="22"/>
      <c r="SEF70" s="22"/>
      <c r="SEG70" s="22"/>
      <c r="SEH70" s="22"/>
      <c r="SEI70" s="22"/>
      <c r="SEJ70" s="22"/>
      <c r="SEK70" s="22"/>
      <c r="SEL70" s="22"/>
      <c r="SEM70" s="22"/>
      <c r="SEN70" s="22"/>
      <c r="SEO70" s="22"/>
      <c r="SEP70" s="22"/>
      <c r="SEQ70" s="22"/>
      <c r="SER70" s="22"/>
      <c r="SES70" s="22"/>
      <c r="SET70" s="22"/>
      <c r="SEU70" s="22"/>
      <c r="SEV70" s="22"/>
      <c r="SEW70" s="22"/>
      <c r="SEX70" s="22"/>
      <c r="SEY70" s="22"/>
      <c r="SEZ70" s="22"/>
      <c r="SFA70" s="22"/>
      <c r="SFB70" s="22"/>
      <c r="SFC70" s="22"/>
      <c r="SFD70" s="22"/>
      <c r="SFE70" s="22"/>
      <c r="SFF70" s="22"/>
      <c r="SFG70" s="22"/>
      <c r="SFH70" s="22"/>
      <c r="SFI70" s="22"/>
      <c r="SFJ70" s="22"/>
      <c r="SFK70" s="22"/>
      <c r="SFL70" s="22"/>
      <c r="SFM70" s="22"/>
      <c r="SFN70" s="22"/>
      <c r="SFO70" s="22"/>
      <c r="SFP70" s="22"/>
      <c r="SFQ70" s="22"/>
      <c r="SFR70" s="22"/>
      <c r="SFS70" s="22"/>
      <c r="SFT70" s="22"/>
      <c r="SFU70" s="22"/>
      <c r="SFV70" s="22"/>
      <c r="SFW70" s="22"/>
      <c r="SFX70" s="22"/>
      <c r="SFY70" s="22"/>
      <c r="SFZ70" s="22"/>
      <c r="SGA70" s="22"/>
      <c r="SGB70" s="22"/>
      <c r="SGC70" s="22"/>
      <c r="SGD70" s="22"/>
      <c r="SGE70" s="22"/>
      <c r="SGF70" s="22"/>
      <c r="SGG70" s="22"/>
      <c r="SGH70" s="22"/>
      <c r="SGI70" s="22"/>
      <c r="SGJ70" s="22"/>
      <c r="SGK70" s="22"/>
      <c r="SGL70" s="22"/>
      <c r="SGM70" s="22"/>
      <c r="SGN70" s="22"/>
      <c r="SGO70" s="22"/>
      <c r="SGP70" s="22"/>
      <c r="SGQ70" s="22"/>
      <c r="SGR70" s="22"/>
      <c r="SGS70" s="22"/>
      <c r="SGT70" s="22"/>
      <c r="SGU70" s="22"/>
      <c r="SGV70" s="22"/>
      <c r="SGW70" s="22"/>
      <c r="SGX70" s="22"/>
      <c r="SGY70" s="22"/>
      <c r="SGZ70" s="22"/>
      <c r="SHA70" s="22"/>
      <c r="SHB70" s="22"/>
      <c r="SHC70" s="22"/>
      <c r="SHD70" s="22"/>
      <c r="SHE70" s="22"/>
      <c r="SHF70" s="22"/>
      <c r="SHG70" s="22"/>
      <c r="SHH70" s="22"/>
      <c r="SHI70" s="22"/>
      <c r="SHJ70" s="22"/>
      <c r="SHK70" s="22"/>
      <c r="SHL70" s="22"/>
      <c r="SHM70" s="22"/>
      <c r="SHN70" s="22"/>
      <c r="SHO70" s="22"/>
      <c r="SHP70" s="22"/>
      <c r="SHQ70" s="22"/>
      <c r="SHR70" s="22"/>
      <c r="SHS70" s="22"/>
      <c r="SHT70" s="22"/>
      <c r="SHU70" s="22"/>
      <c r="SHV70" s="22"/>
      <c r="SHW70" s="22"/>
      <c r="SHX70" s="22"/>
      <c r="SHY70" s="22"/>
      <c r="SHZ70" s="22"/>
      <c r="SIA70" s="22"/>
      <c r="SIB70" s="22"/>
      <c r="SIC70" s="22"/>
      <c r="SID70" s="22"/>
      <c r="SIE70" s="22"/>
      <c r="SIF70" s="22"/>
      <c r="SIG70" s="22"/>
      <c r="SIH70" s="22"/>
      <c r="SII70" s="22"/>
      <c r="SIJ70" s="22"/>
      <c r="SIK70" s="22"/>
      <c r="SIL70" s="22"/>
      <c r="SIM70" s="22"/>
      <c r="SIN70" s="22"/>
      <c r="SIO70" s="22"/>
      <c r="SIP70" s="22"/>
      <c r="SIQ70" s="22"/>
      <c r="SIR70" s="22"/>
      <c r="SIS70" s="22"/>
      <c r="SIT70" s="22"/>
      <c r="SIU70" s="22"/>
      <c r="SIV70" s="22"/>
      <c r="SIW70" s="22"/>
      <c r="SIX70" s="22"/>
      <c r="SIY70" s="22"/>
      <c r="SIZ70" s="22"/>
      <c r="SJA70" s="22"/>
      <c r="SJB70" s="22"/>
      <c r="SJC70" s="22"/>
      <c r="SJD70" s="22"/>
      <c r="SJE70" s="22"/>
      <c r="SJF70" s="22"/>
      <c r="SJG70" s="22"/>
      <c r="SJH70" s="22"/>
      <c r="SJI70" s="22"/>
      <c r="SJJ70" s="22"/>
      <c r="SJK70" s="22"/>
      <c r="SJL70" s="22"/>
      <c r="SJM70" s="22"/>
      <c r="SJN70" s="22"/>
      <c r="SJO70" s="22"/>
      <c r="SJP70" s="22"/>
      <c r="SJQ70" s="22"/>
      <c r="SJR70" s="22"/>
      <c r="SJS70" s="22"/>
      <c r="SJT70" s="22"/>
      <c r="SJU70" s="22"/>
      <c r="SJV70" s="22"/>
      <c r="SJW70" s="22"/>
      <c r="SJX70" s="22"/>
      <c r="SJY70" s="22"/>
      <c r="SJZ70" s="22"/>
      <c r="SKA70" s="22"/>
      <c r="SKB70" s="22"/>
      <c r="SKC70" s="22"/>
      <c r="SKD70" s="22"/>
      <c r="SKE70" s="22"/>
      <c r="SKF70" s="22"/>
      <c r="SKG70" s="22"/>
      <c r="SKH70" s="22"/>
      <c r="SKI70" s="22"/>
      <c r="SKJ70" s="22"/>
      <c r="SKK70" s="22"/>
      <c r="SKL70" s="22"/>
      <c r="SKM70" s="22"/>
      <c r="SKN70" s="22"/>
      <c r="SKO70" s="22"/>
      <c r="SKP70" s="22"/>
      <c r="SKQ70" s="22"/>
      <c r="SKR70" s="22"/>
      <c r="SKS70" s="22"/>
      <c r="SKT70" s="22"/>
      <c r="SKU70" s="22"/>
      <c r="SKV70" s="22"/>
      <c r="SKW70" s="22"/>
      <c r="SKX70" s="22"/>
      <c r="SKY70" s="22"/>
      <c r="SKZ70" s="22"/>
      <c r="SLA70" s="22"/>
      <c r="SLB70" s="22"/>
      <c r="SLC70" s="22"/>
      <c r="SLD70" s="22"/>
      <c r="SLE70" s="22"/>
      <c r="SLF70" s="22"/>
      <c r="SLG70" s="22"/>
      <c r="SLH70" s="22"/>
      <c r="SLI70" s="22"/>
      <c r="SLJ70" s="22"/>
      <c r="SLK70" s="22"/>
      <c r="SLL70" s="22"/>
      <c r="SLM70" s="22"/>
      <c r="SLN70" s="22"/>
      <c r="SLO70" s="22"/>
      <c r="SLP70" s="22"/>
      <c r="SLQ70" s="22"/>
      <c r="SLR70" s="22"/>
      <c r="SLS70" s="22"/>
      <c r="SLT70" s="22"/>
      <c r="SLU70" s="22"/>
      <c r="SLV70" s="22"/>
      <c r="SLW70" s="22"/>
      <c r="SLX70" s="22"/>
      <c r="SLY70" s="22"/>
      <c r="SLZ70" s="22"/>
      <c r="SMA70" s="22"/>
      <c r="SMB70" s="22"/>
      <c r="SMC70" s="22"/>
      <c r="SMD70" s="22"/>
      <c r="SME70" s="22"/>
      <c r="SMF70" s="22"/>
      <c r="SMG70" s="22"/>
      <c r="SMH70" s="22"/>
      <c r="SMI70" s="22"/>
      <c r="SMJ70" s="22"/>
      <c r="SMK70" s="22"/>
      <c r="SML70" s="22"/>
      <c r="SMM70" s="22"/>
      <c r="SMN70" s="22"/>
      <c r="SMO70" s="22"/>
      <c r="SMP70" s="22"/>
      <c r="SMQ70" s="22"/>
      <c r="SMR70" s="22"/>
      <c r="SMS70" s="22"/>
      <c r="SMT70" s="22"/>
      <c r="SMU70" s="22"/>
      <c r="SMV70" s="22"/>
      <c r="SMW70" s="22"/>
      <c r="SMX70" s="22"/>
      <c r="SMY70" s="22"/>
      <c r="SMZ70" s="22"/>
      <c r="SNA70" s="22"/>
      <c r="SNB70" s="22"/>
      <c r="SNC70" s="22"/>
      <c r="SND70" s="22"/>
      <c r="SNE70" s="22"/>
      <c r="SNF70" s="22"/>
      <c r="SNG70" s="22"/>
      <c r="SNH70" s="22"/>
      <c r="SNI70" s="22"/>
      <c r="SNJ70" s="22"/>
      <c r="SNK70" s="22"/>
      <c r="SNL70" s="22"/>
      <c r="SNM70" s="22"/>
      <c r="SNN70" s="22"/>
      <c r="SNO70" s="22"/>
      <c r="SNP70" s="22"/>
      <c r="SNQ70" s="22"/>
      <c r="SNR70" s="22"/>
      <c r="SNS70" s="22"/>
      <c r="SNT70" s="22"/>
      <c r="SNU70" s="22"/>
      <c r="SNV70" s="22"/>
      <c r="SNW70" s="22"/>
      <c r="SNX70" s="22"/>
      <c r="SNY70" s="22"/>
      <c r="SNZ70" s="22"/>
      <c r="SOA70" s="22"/>
      <c r="SOB70" s="22"/>
      <c r="SOC70" s="22"/>
      <c r="SOD70" s="22"/>
      <c r="SOE70" s="22"/>
      <c r="SOF70" s="22"/>
      <c r="SOG70" s="22"/>
      <c r="SOH70" s="22"/>
      <c r="SOI70" s="22"/>
      <c r="SOJ70" s="22"/>
      <c r="SOK70" s="22"/>
      <c r="SOL70" s="22"/>
      <c r="SOM70" s="22"/>
      <c r="SON70" s="22"/>
      <c r="SOO70" s="22"/>
      <c r="SOP70" s="22"/>
      <c r="SOQ70" s="22"/>
      <c r="SOR70" s="22"/>
      <c r="SOS70" s="22"/>
      <c r="SOT70" s="22"/>
      <c r="SOU70" s="22"/>
      <c r="SOV70" s="22"/>
      <c r="SOW70" s="22"/>
      <c r="SOX70" s="22"/>
      <c r="SOY70" s="22"/>
      <c r="SOZ70" s="22"/>
      <c r="SPA70" s="22"/>
      <c r="SPB70" s="22"/>
      <c r="SPC70" s="22"/>
      <c r="SPD70" s="22"/>
      <c r="SPE70" s="22"/>
      <c r="SPF70" s="22"/>
      <c r="SPG70" s="22"/>
      <c r="SPH70" s="22"/>
      <c r="SPI70" s="22"/>
      <c r="SPJ70" s="22"/>
      <c r="SPK70" s="22"/>
      <c r="SPL70" s="22"/>
      <c r="SPM70" s="22"/>
      <c r="SPN70" s="22"/>
      <c r="SPO70" s="22"/>
      <c r="SPP70" s="22"/>
      <c r="SPQ70" s="22"/>
      <c r="SPR70" s="22"/>
      <c r="SPS70" s="22"/>
      <c r="SPT70" s="22"/>
      <c r="SPU70" s="22"/>
      <c r="SPV70" s="22"/>
      <c r="SPW70" s="22"/>
      <c r="SPX70" s="22"/>
      <c r="SPY70" s="22"/>
      <c r="SPZ70" s="22"/>
      <c r="SQA70" s="22"/>
      <c r="SQB70" s="22"/>
      <c r="SQC70" s="22"/>
      <c r="SQD70" s="22"/>
      <c r="SQE70" s="22"/>
      <c r="SQF70" s="22"/>
      <c r="SQG70" s="22"/>
      <c r="SQH70" s="22"/>
      <c r="SQI70" s="22"/>
      <c r="SQJ70" s="22"/>
      <c r="SQK70" s="22"/>
      <c r="SQL70" s="22"/>
      <c r="SQM70" s="22"/>
      <c r="SQN70" s="22"/>
      <c r="SQO70" s="22"/>
      <c r="SQP70" s="22"/>
      <c r="SQQ70" s="22"/>
      <c r="SQR70" s="22"/>
      <c r="SQS70" s="22"/>
      <c r="SQT70" s="22"/>
      <c r="SQU70" s="22"/>
      <c r="SQV70" s="22"/>
      <c r="SQW70" s="22"/>
      <c r="SQX70" s="22"/>
      <c r="SQY70" s="22"/>
      <c r="SQZ70" s="22"/>
      <c r="SRA70" s="22"/>
      <c r="SRB70" s="22"/>
      <c r="SRC70" s="22"/>
      <c r="SRD70" s="22"/>
      <c r="SRE70" s="22"/>
      <c r="SRF70" s="22"/>
      <c r="SRG70" s="22"/>
      <c r="SRH70" s="22"/>
      <c r="SRI70" s="22"/>
      <c r="SRJ70" s="22"/>
      <c r="SRK70" s="22"/>
      <c r="SRL70" s="22"/>
      <c r="SRM70" s="22"/>
      <c r="SRN70" s="22"/>
      <c r="SRO70" s="22"/>
      <c r="SRP70" s="22"/>
      <c r="SRQ70" s="22"/>
      <c r="SRR70" s="22"/>
      <c r="SRS70" s="22"/>
      <c r="SRT70" s="22"/>
      <c r="SRU70" s="22"/>
      <c r="SRV70" s="22"/>
      <c r="SRW70" s="22"/>
      <c r="SRX70" s="22"/>
      <c r="SRY70" s="22"/>
      <c r="SRZ70" s="22"/>
      <c r="SSA70" s="22"/>
      <c r="SSB70" s="22"/>
      <c r="SSC70" s="22"/>
      <c r="SSD70" s="22"/>
      <c r="SSE70" s="22"/>
      <c r="SSF70" s="22"/>
      <c r="SSG70" s="22"/>
      <c r="SSH70" s="22"/>
      <c r="SSI70" s="22"/>
      <c r="SSJ70" s="22"/>
      <c r="SSK70" s="22"/>
      <c r="SSL70" s="22"/>
      <c r="SSM70" s="22"/>
      <c r="SSN70" s="22"/>
      <c r="SSO70" s="22"/>
      <c r="SSP70" s="22"/>
      <c r="SSQ70" s="22"/>
      <c r="SSR70" s="22"/>
      <c r="SSS70" s="22"/>
      <c r="SST70" s="22"/>
      <c r="SSU70" s="22"/>
      <c r="SSV70" s="22"/>
      <c r="SSW70" s="22"/>
      <c r="SSX70" s="22"/>
      <c r="SSY70" s="22"/>
      <c r="SSZ70" s="22"/>
      <c r="STA70" s="22"/>
      <c r="STB70" s="22"/>
      <c r="STC70" s="22"/>
      <c r="STD70" s="22"/>
      <c r="STE70" s="22"/>
      <c r="STF70" s="22"/>
      <c r="STG70" s="22"/>
      <c r="STH70" s="22"/>
      <c r="STI70" s="22"/>
      <c r="STJ70" s="22"/>
      <c r="STK70" s="22"/>
      <c r="STL70" s="22"/>
      <c r="STM70" s="22"/>
      <c r="STN70" s="22"/>
      <c r="STO70" s="22"/>
      <c r="STP70" s="22"/>
      <c r="STQ70" s="22"/>
      <c r="STR70" s="22"/>
      <c r="STS70" s="22"/>
      <c r="STT70" s="22"/>
      <c r="STU70" s="22"/>
      <c r="STV70" s="22"/>
      <c r="STW70" s="22"/>
      <c r="STX70" s="22"/>
      <c r="STY70" s="22"/>
      <c r="STZ70" s="22"/>
      <c r="SUA70" s="22"/>
      <c r="SUB70" s="22"/>
      <c r="SUC70" s="22"/>
      <c r="SUD70" s="22"/>
      <c r="SUE70" s="22"/>
      <c r="SUF70" s="22"/>
      <c r="SUG70" s="22"/>
      <c r="SUH70" s="22"/>
      <c r="SUI70" s="22"/>
      <c r="SUJ70" s="22"/>
      <c r="SUK70" s="22"/>
      <c r="SUL70" s="22"/>
      <c r="SUM70" s="22"/>
      <c r="SUN70" s="22"/>
      <c r="SUO70" s="22"/>
      <c r="SUP70" s="22"/>
      <c r="SUQ70" s="22"/>
      <c r="SUR70" s="22"/>
      <c r="SUS70" s="22"/>
      <c r="SUT70" s="22"/>
      <c r="SUU70" s="22"/>
      <c r="SUV70" s="22"/>
      <c r="SUW70" s="22"/>
      <c r="SUX70" s="22"/>
      <c r="SUY70" s="22"/>
      <c r="SUZ70" s="22"/>
      <c r="SVA70" s="22"/>
      <c r="SVB70" s="22"/>
      <c r="SVC70" s="22"/>
      <c r="SVD70" s="22"/>
      <c r="SVE70" s="22"/>
      <c r="SVF70" s="22"/>
      <c r="SVG70" s="22"/>
      <c r="SVH70" s="22"/>
      <c r="SVI70" s="22"/>
      <c r="SVJ70" s="22"/>
      <c r="SVK70" s="22"/>
      <c r="SVL70" s="22"/>
      <c r="SVM70" s="22"/>
      <c r="SVN70" s="22"/>
      <c r="SVO70" s="22"/>
      <c r="SVP70" s="22"/>
      <c r="SVQ70" s="22"/>
      <c r="SVR70" s="22"/>
      <c r="SVS70" s="22"/>
      <c r="SVT70" s="22"/>
      <c r="SVU70" s="22"/>
      <c r="SVV70" s="22"/>
      <c r="SVW70" s="22"/>
      <c r="SVX70" s="22"/>
      <c r="SVY70" s="22"/>
      <c r="SVZ70" s="22"/>
      <c r="SWA70" s="22"/>
      <c r="SWB70" s="22"/>
      <c r="SWC70" s="22"/>
      <c r="SWD70" s="22"/>
      <c r="SWE70" s="22"/>
      <c r="SWF70" s="22"/>
      <c r="SWG70" s="22"/>
      <c r="SWH70" s="22"/>
      <c r="SWI70" s="22"/>
      <c r="SWJ70" s="22"/>
      <c r="SWK70" s="22"/>
      <c r="SWL70" s="22"/>
      <c r="SWM70" s="22"/>
      <c r="SWN70" s="22"/>
      <c r="SWO70" s="22"/>
      <c r="SWP70" s="22"/>
      <c r="SWQ70" s="22"/>
      <c r="SWR70" s="22"/>
      <c r="SWS70" s="22"/>
      <c r="SWT70" s="22"/>
      <c r="SWU70" s="22"/>
      <c r="SWV70" s="22"/>
      <c r="SWW70" s="22"/>
      <c r="SWX70" s="22"/>
      <c r="SWY70" s="22"/>
      <c r="SWZ70" s="22"/>
      <c r="SXA70" s="22"/>
      <c r="SXB70" s="22"/>
      <c r="SXC70" s="22"/>
      <c r="SXD70" s="22"/>
      <c r="SXE70" s="22"/>
      <c r="SXF70" s="22"/>
      <c r="SXG70" s="22"/>
      <c r="SXH70" s="22"/>
      <c r="SXI70" s="22"/>
      <c r="SXJ70" s="22"/>
      <c r="SXK70" s="22"/>
      <c r="SXL70" s="22"/>
      <c r="SXM70" s="22"/>
      <c r="SXN70" s="22"/>
      <c r="SXO70" s="22"/>
      <c r="SXP70" s="22"/>
      <c r="SXQ70" s="22"/>
      <c r="SXR70" s="22"/>
      <c r="SXS70" s="22"/>
      <c r="SXT70" s="22"/>
      <c r="SXU70" s="22"/>
      <c r="SXV70" s="22"/>
      <c r="SXW70" s="22"/>
      <c r="SXX70" s="22"/>
      <c r="SXY70" s="22"/>
      <c r="SXZ70" s="22"/>
      <c r="SYA70" s="22"/>
      <c r="SYB70" s="22"/>
      <c r="SYC70" s="22"/>
      <c r="SYD70" s="22"/>
      <c r="SYE70" s="22"/>
      <c r="SYF70" s="22"/>
      <c r="SYG70" s="22"/>
      <c r="SYH70" s="22"/>
      <c r="SYI70" s="22"/>
      <c r="SYJ70" s="22"/>
      <c r="SYK70" s="22"/>
      <c r="SYL70" s="22"/>
      <c r="SYM70" s="22"/>
      <c r="SYN70" s="22"/>
      <c r="SYO70" s="22"/>
      <c r="SYP70" s="22"/>
      <c r="SYQ70" s="22"/>
      <c r="SYR70" s="22"/>
      <c r="SYS70" s="22"/>
      <c r="SYT70" s="22"/>
      <c r="SYU70" s="22"/>
      <c r="SYV70" s="22"/>
      <c r="SYW70" s="22"/>
      <c r="SYX70" s="22"/>
      <c r="SYY70" s="22"/>
      <c r="SYZ70" s="22"/>
      <c r="SZA70" s="22"/>
      <c r="SZB70" s="22"/>
      <c r="SZC70" s="22"/>
      <c r="SZD70" s="22"/>
      <c r="SZE70" s="22"/>
      <c r="SZF70" s="22"/>
      <c r="SZG70" s="22"/>
      <c r="SZH70" s="22"/>
      <c r="SZI70" s="22"/>
      <c r="SZJ70" s="22"/>
      <c r="SZK70" s="22"/>
      <c r="SZL70" s="22"/>
      <c r="SZM70" s="22"/>
      <c r="SZN70" s="22"/>
      <c r="SZO70" s="22"/>
      <c r="SZP70" s="22"/>
      <c r="SZQ70" s="22"/>
      <c r="SZR70" s="22"/>
      <c r="SZS70" s="22"/>
      <c r="SZT70" s="22"/>
      <c r="SZU70" s="22"/>
      <c r="SZV70" s="22"/>
      <c r="SZW70" s="22"/>
      <c r="SZX70" s="22"/>
      <c r="SZY70" s="22"/>
      <c r="SZZ70" s="22"/>
      <c r="TAA70" s="22"/>
      <c r="TAB70" s="22"/>
      <c r="TAC70" s="22"/>
      <c r="TAD70" s="22"/>
      <c r="TAE70" s="22"/>
      <c r="TAF70" s="22"/>
      <c r="TAG70" s="22"/>
      <c r="TAH70" s="22"/>
      <c r="TAI70" s="22"/>
      <c r="TAJ70" s="22"/>
      <c r="TAK70" s="22"/>
      <c r="TAL70" s="22"/>
      <c r="TAM70" s="22"/>
      <c r="TAN70" s="22"/>
      <c r="TAO70" s="22"/>
      <c r="TAP70" s="22"/>
      <c r="TAQ70" s="22"/>
      <c r="TAR70" s="22"/>
      <c r="TAS70" s="22"/>
      <c r="TAT70" s="22"/>
      <c r="TAU70" s="22"/>
      <c r="TAV70" s="22"/>
      <c r="TAW70" s="22"/>
      <c r="TAX70" s="22"/>
      <c r="TAY70" s="22"/>
      <c r="TAZ70" s="22"/>
      <c r="TBA70" s="22"/>
      <c r="TBB70" s="22"/>
      <c r="TBC70" s="22"/>
      <c r="TBD70" s="22"/>
      <c r="TBE70" s="22"/>
      <c r="TBF70" s="22"/>
      <c r="TBG70" s="22"/>
      <c r="TBH70" s="22"/>
      <c r="TBI70" s="22"/>
      <c r="TBJ70" s="22"/>
      <c r="TBK70" s="22"/>
      <c r="TBL70" s="22"/>
      <c r="TBM70" s="22"/>
      <c r="TBN70" s="22"/>
      <c r="TBO70" s="22"/>
      <c r="TBP70" s="22"/>
      <c r="TBQ70" s="22"/>
      <c r="TBR70" s="22"/>
      <c r="TBS70" s="22"/>
      <c r="TBT70" s="22"/>
      <c r="TBU70" s="22"/>
      <c r="TBV70" s="22"/>
      <c r="TBW70" s="22"/>
      <c r="TBX70" s="22"/>
      <c r="TBY70" s="22"/>
      <c r="TBZ70" s="22"/>
      <c r="TCA70" s="22"/>
      <c r="TCB70" s="22"/>
      <c r="TCC70" s="22"/>
      <c r="TCD70" s="22"/>
      <c r="TCE70" s="22"/>
      <c r="TCF70" s="22"/>
      <c r="TCG70" s="22"/>
      <c r="TCH70" s="22"/>
      <c r="TCI70" s="22"/>
      <c r="TCJ70" s="22"/>
      <c r="TCK70" s="22"/>
      <c r="TCL70" s="22"/>
      <c r="TCM70" s="22"/>
      <c r="TCN70" s="22"/>
      <c r="TCO70" s="22"/>
      <c r="TCP70" s="22"/>
      <c r="TCQ70" s="22"/>
      <c r="TCR70" s="22"/>
      <c r="TCS70" s="22"/>
      <c r="TCT70" s="22"/>
      <c r="TCU70" s="22"/>
      <c r="TCV70" s="22"/>
      <c r="TCW70" s="22"/>
      <c r="TCX70" s="22"/>
      <c r="TCY70" s="22"/>
      <c r="TCZ70" s="22"/>
      <c r="TDA70" s="22"/>
      <c r="TDB70" s="22"/>
      <c r="TDC70" s="22"/>
      <c r="TDD70" s="22"/>
      <c r="TDE70" s="22"/>
      <c r="TDF70" s="22"/>
      <c r="TDG70" s="22"/>
      <c r="TDH70" s="22"/>
      <c r="TDI70" s="22"/>
      <c r="TDJ70" s="22"/>
      <c r="TDK70" s="22"/>
      <c r="TDL70" s="22"/>
      <c r="TDM70" s="22"/>
      <c r="TDN70" s="22"/>
      <c r="TDO70" s="22"/>
      <c r="TDP70" s="22"/>
      <c r="TDQ70" s="22"/>
      <c r="TDR70" s="22"/>
      <c r="TDS70" s="22"/>
      <c r="TDT70" s="22"/>
      <c r="TDU70" s="22"/>
      <c r="TDV70" s="22"/>
      <c r="TDW70" s="22"/>
      <c r="TDX70" s="22"/>
      <c r="TDY70" s="22"/>
      <c r="TDZ70" s="22"/>
      <c r="TEA70" s="22"/>
      <c r="TEB70" s="22"/>
      <c r="TEC70" s="22"/>
      <c r="TED70" s="22"/>
      <c r="TEE70" s="22"/>
      <c r="TEF70" s="22"/>
      <c r="TEG70" s="22"/>
      <c r="TEH70" s="22"/>
      <c r="TEI70" s="22"/>
      <c r="TEJ70" s="22"/>
      <c r="TEK70" s="22"/>
      <c r="TEL70" s="22"/>
      <c r="TEM70" s="22"/>
      <c r="TEN70" s="22"/>
      <c r="TEO70" s="22"/>
      <c r="TEP70" s="22"/>
      <c r="TEQ70" s="22"/>
      <c r="TER70" s="22"/>
      <c r="TES70" s="22"/>
      <c r="TET70" s="22"/>
      <c r="TEU70" s="22"/>
      <c r="TEV70" s="22"/>
      <c r="TEW70" s="22"/>
      <c r="TEX70" s="22"/>
      <c r="TEY70" s="22"/>
      <c r="TEZ70" s="22"/>
      <c r="TFA70" s="22"/>
      <c r="TFB70" s="22"/>
      <c r="TFC70" s="22"/>
      <c r="TFD70" s="22"/>
      <c r="TFE70" s="22"/>
      <c r="TFF70" s="22"/>
      <c r="TFG70" s="22"/>
      <c r="TFH70" s="22"/>
      <c r="TFI70" s="22"/>
      <c r="TFJ70" s="22"/>
      <c r="TFK70" s="22"/>
      <c r="TFL70" s="22"/>
      <c r="TFM70" s="22"/>
      <c r="TFN70" s="22"/>
      <c r="TFO70" s="22"/>
      <c r="TFP70" s="22"/>
      <c r="TFQ70" s="22"/>
      <c r="TFR70" s="22"/>
      <c r="TFS70" s="22"/>
      <c r="TFT70" s="22"/>
      <c r="TFU70" s="22"/>
      <c r="TFV70" s="22"/>
      <c r="TFW70" s="22"/>
      <c r="TFX70" s="22"/>
      <c r="TFY70" s="22"/>
      <c r="TFZ70" s="22"/>
      <c r="TGA70" s="22"/>
      <c r="TGB70" s="22"/>
      <c r="TGC70" s="22"/>
      <c r="TGD70" s="22"/>
      <c r="TGE70" s="22"/>
      <c r="TGF70" s="22"/>
      <c r="TGG70" s="22"/>
      <c r="TGH70" s="22"/>
      <c r="TGI70" s="22"/>
      <c r="TGJ70" s="22"/>
      <c r="TGK70" s="22"/>
      <c r="TGL70" s="22"/>
      <c r="TGM70" s="22"/>
      <c r="TGN70" s="22"/>
      <c r="TGO70" s="22"/>
      <c r="TGP70" s="22"/>
      <c r="TGQ70" s="22"/>
      <c r="TGR70" s="22"/>
      <c r="TGS70" s="22"/>
      <c r="TGT70" s="22"/>
      <c r="TGU70" s="22"/>
      <c r="TGV70" s="22"/>
      <c r="TGW70" s="22"/>
      <c r="TGX70" s="22"/>
      <c r="TGY70" s="22"/>
      <c r="TGZ70" s="22"/>
      <c r="THA70" s="22"/>
      <c r="THB70" s="22"/>
      <c r="THC70" s="22"/>
      <c r="THD70" s="22"/>
      <c r="THE70" s="22"/>
      <c r="THF70" s="22"/>
      <c r="THG70" s="22"/>
      <c r="THH70" s="22"/>
      <c r="THI70" s="22"/>
      <c r="THJ70" s="22"/>
      <c r="THK70" s="22"/>
      <c r="THL70" s="22"/>
      <c r="THM70" s="22"/>
      <c r="THN70" s="22"/>
      <c r="THO70" s="22"/>
      <c r="THP70" s="22"/>
      <c r="THQ70" s="22"/>
      <c r="THR70" s="22"/>
      <c r="THS70" s="22"/>
      <c r="THT70" s="22"/>
      <c r="THU70" s="22"/>
      <c r="THV70" s="22"/>
      <c r="THW70" s="22"/>
      <c r="THX70" s="22"/>
      <c r="THY70" s="22"/>
      <c r="THZ70" s="22"/>
      <c r="TIA70" s="22"/>
      <c r="TIB70" s="22"/>
      <c r="TIC70" s="22"/>
      <c r="TID70" s="22"/>
      <c r="TIE70" s="22"/>
      <c r="TIF70" s="22"/>
      <c r="TIG70" s="22"/>
      <c r="TIH70" s="22"/>
      <c r="TII70" s="22"/>
      <c r="TIJ70" s="22"/>
      <c r="TIK70" s="22"/>
      <c r="TIL70" s="22"/>
      <c r="TIM70" s="22"/>
      <c r="TIN70" s="22"/>
      <c r="TIO70" s="22"/>
      <c r="TIP70" s="22"/>
      <c r="TIQ70" s="22"/>
      <c r="TIR70" s="22"/>
      <c r="TIS70" s="22"/>
      <c r="TIT70" s="22"/>
      <c r="TIU70" s="22"/>
      <c r="TIV70" s="22"/>
      <c r="TIW70" s="22"/>
      <c r="TIX70" s="22"/>
      <c r="TIY70" s="22"/>
      <c r="TIZ70" s="22"/>
      <c r="TJA70" s="22"/>
      <c r="TJB70" s="22"/>
      <c r="TJC70" s="22"/>
      <c r="TJD70" s="22"/>
      <c r="TJE70" s="22"/>
      <c r="TJF70" s="22"/>
      <c r="TJG70" s="22"/>
      <c r="TJH70" s="22"/>
      <c r="TJI70" s="22"/>
      <c r="TJJ70" s="22"/>
      <c r="TJK70" s="22"/>
      <c r="TJL70" s="22"/>
      <c r="TJM70" s="22"/>
      <c r="TJN70" s="22"/>
      <c r="TJO70" s="22"/>
      <c r="TJP70" s="22"/>
      <c r="TJQ70" s="22"/>
      <c r="TJR70" s="22"/>
      <c r="TJS70" s="22"/>
      <c r="TJT70" s="22"/>
      <c r="TJU70" s="22"/>
      <c r="TJV70" s="22"/>
      <c r="TJW70" s="22"/>
      <c r="TJX70" s="22"/>
      <c r="TJY70" s="22"/>
      <c r="TJZ70" s="22"/>
      <c r="TKA70" s="22"/>
      <c r="TKB70" s="22"/>
      <c r="TKC70" s="22"/>
      <c r="TKD70" s="22"/>
      <c r="TKE70" s="22"/>
      <c r="TKF70" s="22"/>
      <c r="TKG70" s="22"/>
      <c r="TKH70" s="22"/>
      <c r="TKI70" s="22"/>
      <c r="TKJ70" s="22"/>
      <c r="TKK70" s="22"/>
      <c r="TKL70" s="22"/>
      <c r="TKM70" s="22"/>
      <c r="TKN70" s="22"/>
      <c r="TKO70" s="22"/>
      <c r="TKP70" s="22"/>
      <c r="TKQ70" s="22"/>
      <c r="TKR70" s="22"/>
      <c r="TKS70" s="22"/>
      <c r="TKT70" s="22"/>
      <c r="TKU70" s="22"/>
      <c r="TKV70" s="22"/>
      <c r="TKW70" s="22"/>
      <c r="TKX70" s="22"/>
      <c r="TKY70" s="22"/>
      <c r="TKZ70" s="22"/>
      <c r="TLA70" s="22"/>
      <c r="TLB70" s="22"/>
      <c r="TLC70" s="22"/>
      <c r="TLD70" s="22"/>
      <c r="TLE70" s="22"/>
      <c r="TLF70" s="22"/>
      <c r="TLG70" s="22"/>
      <c r="TLH70" s="22"/>
      <c r="TLI70" s="22"/>
      <c r="TLJ70" s="22"/>
      <c r="TLK70" s="22"/>
      <c r="TLL70" s="22"/>
      <c r="TLM70" s="22"/>
      <c r="TLN70" s="22"/>
      <c r="TLO70" s="22"/>
      <c r="TLP70" s="22"/>
      <c r="TLQ70" s="22"/>
      <c r="TLR70" s="22"/>
      <c r="TLS70" s="22"/>
      <c r="TLT70" s="22"/>
      <c r="TLU70" s="22"/>
      <c r="TLV70" s="22"/>
      <c r="TLW70" s="22"/>
      <c r="TLX70" s="22"/>
      <c r="TLY70" s="22"/>
      <c r="TLZ70" s="22"/>
      <c r="TMA70" s="22"/>
      <c r="TMB70" s="22"/>
      <c r="TMC70" s="22"/>
      <c r="TMD70" s="22"/>
      <c r="TME70" s="22"/>
      <c r="TMF70" s="22"/>
      <c r="TMG70" s="22"/>
      <c r="TMH70" s="22"/>
      <c r="TMI70" s="22"/>
      <c r="TMJ70" s="22"/>
      <c r="TMK70" s="22"/>
      <c r="TML70" s="22"/>
      <c r="TMM70" s="22"/>
      <c r="TMN70" s="22"/>
      <c r="TMO70" s="22"/>
      <c r="TMP70" s="22"/>
      <c r="TMQ70" s="22"/>
      <c r="TMR70" s="22"/>
      <c r="TMS70" s="22"/>
      <c r="TMT70" s="22"/>
      <c r="TMU70" s="22"/>
      <c r="TMV70" s="22"/>
      <c r="TMW70" s="22"/>
      <c r="TMX70" s="22"/>
      <c r="TMY70" s="22"/>
      <c r="TMZ70" s="22"/>
      <c r="TNA70" s="22"/>
      <c r="TNB70" s="22"/>
      <c r="TNC70" s="22"/>
      <c r="TND70" s="22"/>
      <c r="TNE70" s="22"/>
      <c r="TNF70" s="22"/>
      <c r="TNG70" s="22"/>
      <c r="TNH70" s="22"/>
      <c r="TNI70" s="22"/>
      <c r="TNJ70" s="22"/>
      <c r="TNK70" s="22"/>
      <c r="TNL70" s="22"/>
      <c r="TNM70" s="22"/>
      <c r="TNN70" s="22"/>
      <c r="TNO70" s="22"/>
      <c r="TNP70" s="22"/>
      <c r="TNQ70" s="22"/>
      <c r="TNR70" s="22"/>
      <c r="TNS70" s="22"/>
      <c r="TNT70" s="22"/>
      <c r="TNU70" s="22"/>
      <c r="TNV70" s="22"/>
      <c r="TNW70" s="22"/>
      <c r="TNX70" s="22"/>
      <c r="TNY70" s="22"/>
      <c r="TNZ70" s="22"/>
      <c r="TOA70" s="22"/>
      <c r="TOB70" s="22"/>
      <c r="TOC70" s="22"/>
      <c r="TOD70" s="22"/>
      <c r="TOE70" s="22"/>
      <c r="TOF70" s="22"/>
      <c r="TOG70" s="22"/>
      <c r="TOH70" s="22"/>
      <c r="TOI70" s="22"/>
      <c r="TOJ70" s="22"/>
      <c r="TOK70" s="22"/>
      <c r="TOL70" s="22"/>
      <c r="TOM70" s="22"/>
      <c r="TON70" s="22"/>
      <c r="TOO70" s="22"/>
      <c r="TOP70" s="22"/>
      <c r="TOQ70" s="22"/>
      <c r="TOR70" s="22"/>
      <c r="TOS70" s="22"/>
      <c r="TOT70" s="22"/>
      <c r="TOU70" s="22"/>
      <c r="TOV70" s="22"/>
      <c r="TOW70" s="22"/>
      <c r="TOX70" s="22"/>
      <c r="TOY70" s="22"/>
      <c r="TOZ70" s="22"/>
      <c r="TPA70" s="22"/>
      <c r="TPB70" s="22"/>
      <c r="TPC70" s="22"/>
      <c r="TPD70" s="22"/>
      <c r="TPE70" s="22"/>
      <c r="TPF70" s="22"/>
      <c r="TPG70" s="22"/>
      <c r="TPH70" s="22"/>
      <c r="TPI70" s="22"/>
      <c r="TPJ70" s="22"/>
      <c r="TPK70" s="22"/>
      <c r="TPL70" s="22"/>
      <c r="TPM70" s="22"/>
      <c r="TPN70" s="22"/>
      <c r="TPO70" s="22"/>
      <c r="TPP70" s="22"/>
      <c r="TPQ70" s="22"/>
      <c r="TPR70" s="22"/>
      <c r="TPS70" s="22"/>
      <c r="TPT70" s="22"/>
      <c r="TPU70" s="22"/>
      <c r="TPV70" s="22"/>
      <c r="TPW70" s="22"/>
      <c r="TPX70" s="22"/>
      <c r="TPY70" s="22"/>
      <c r="TPZ70" s="22"/>
      <c r="TQA70" s="22"/>
      <c r="TQB70" s="22"/>
      <c r="TQC70" s="22"/>
      <c r="TQD70" s="22"/>
      <c r="TQE70" s="22"/>
      <c r="TQF70" s="22"/>
      <c r="TQG70" s="22"/>
      <c r="TQH70" s="22"/>
      <c r="TQI70" s="22"/>
      <c r="TQJ70" s="22"/>
      <c r="TQK70" s="22"/>
      <c r="TQL70" s="22"/>
      <c r="TQM70" s="22"/>
      <c r="TQN70" s="22"/>
      <c r="TQO70" s="22"/>
      <c r="TQP70" s="22"/>
      <c r="TQQ70" s="22"/>
      <c r="TQR70" s="22"/>
      <c r="TQS70" s="22"/>
      <c r="TQT70" s="22"/>
      <c r="TQU70" s="22"/>
      <c r="TQV70" s="22"/>
      <c r="TQW70" s="22"/>
      <c r="TQX70" s="22"/>
      <c r="TQY70" s="22"/>
      <c r="TQZ70" s="22"/>
      <c r="TRA70" s="22"/>
      <c r="TRB70" s="22"/>
      <c r="TRC70" s="22"/>
      <c r="TRD70" s="22"/>
      <c r="TRE70" s="22"/>
      <c r="TRF70" s="22"/>
      <c r="TRG70" s="22"/>
      <c r="TRH70" s="22"/>
      <c r="TRI70" s="22"/>
      <c r="TRJ70" s="22"/>
      <c r="TRK70" s="22"/>
      <c r="TRL70" s="22"/>
      <c r="TRM70" s="22"/>
      <c r="TRN70" s="22"/>
      <c r="TRO70" s="22"/>
      <c r="TRP70" s="22"/>
      <c r="TRQ70" s="22"/>
      <c r="TRR70" s="22"/>
      <c r="TRS70" s="22"/>
      <c r="TRT70" s="22"/>
      <c r="TRU70" s="22"/>
      <c r="TRV70" s="22"/>
      <c r="TRW70" s="22"/>
      <c r="TRX70" s="22"/>
      <c r="TRY70" s="22"/>
      <c r="TRZ70" s="22"/>
      <c r="TSA70" s="22"/>
      <c r="TSB70" s="22"/>
      <c r="TSC70" s="22"/>
      <c r="TSD70" s="22"/>
      <c r="TSE70" s="22"/>
      <c r="TSF70" s="22"/>
      <c r="TSG70" s="22"/>
      <c r="TSH70" s="22"/>
      <c r="TSI70" s="22"/>
      <c r="TSJ70" s="22"/>
      <c r="TSK70" s="22"/>
      <c r="TSL70" s="22"/>
      <c r="TSM70" s="22"/>
      <c r="TSN70" s="22"/>
      <c r="TSO70" s="22"/>
      <c r="TSP70" s="22"/>
      <c r="TSQ70" s="22"/>
      <c r="TSR70" s="22"/>
      <c r="TSS70" s="22"/>
      <c r="TST70" s="22"/>
      <c r="TSU70" s="22"/>
      <c r="TSV70" s="22"/>
      <c r="TSW70" s="22"/>
      <c r="TSX70" s="22"/>
      <c r="TSY70" s="22"/>
      <c r="TSZ70" s="22"/>
      <c r="TTA70" s="22"/>
      <c r="TTB70" s="22"/>
      <c r="TTC70" s="22"/>
      <c r="TTD70" s="22"/>
      <c r="TTE70" s="22"/>
      <c r="TTF70" s="22"/>
      <c r="TTG70" s="22"/>
      <c r="TTH70" s="22"/>
      <c r="TTI70" s="22"/>
      <c r="TTJ70" s="22"/>
      <c r="TTK70" s="22"/>
      <c r="TTL70" s="22"/>
      <c r="TTM70" s="22"/>
      <c r="TTN70" s="22"/>
      <c r="TTO70" s="22"/>
      <c r="TTP70" s="22"/>
      <c r="TTQ70" s="22"/>
      <c r="TTR70" s="22"/>
      <c r="TTS70" s="22"/>
      <c r="TTT70" s="22"/>
      <c r="TTU70" s="22"/>
      <c r="TTV70" s="22"/>
      <c r="TTW70" s="22"/>
      <c r="TTX70" s="22"/>
      <c r="TTY70" s="22"/>
      <c r="TTZ70" s="22"/>
      <c r="TUA70" s="22"/>
      <c r="TUB70" s="22"/>
      <c r="TUC70" s="22"/>
      <c r="TUD70" s="22"/>
      <c r="TUE70" s="22"/>
      <c r="TUF70" s="22"/>
      <c r="TUG70" s="22"/>
      <c r="TUH70" s="22"/>
      <c r="TUI70" s="22"/>
      <c r="TUJ70" s="22"/>
      <c r="TUK70" s="22"/>
      <c r="TUL70" s="22"/>
      <c r="TUM70" s="22"/>
      <c r="TUN70" s="22"/>
      <c r="TUO70" s="22"/>
      <c r="TUP70" s="22"/>
      <c r="TUQ70" s="22"/>
      <c r="TUR70" s="22"/>
      <c r="TUS70" s="22"/>
      <c r="TUT70" s="22"/>
      <c r="TUU70" s="22"/>
      <c r="TUV70" s="22"/>
      <c r="TUW70" s="22"/>
      <c r="TUX70" s="22"/>
      <c r="TUY70" s="22"/>
      <c r="TUZ70" s="22"/>
      <c r="TVA70" s="22"/>
      <c r="TVB70" s="22"/>
      <c r="TVC70" s="22"/>
      <c r="TVD70" s="22"/>
      <c r="TVE70" s="22"/>
      <c r="TVF70" s="22"/>
      <c r="TVG70" s="22"/>
      <c r="TVH70" s="22"/>
      <c r="TVI70" s="22"/>
      <c r="TVJ70" s="22"/>
      <c r="TVK70" s="22"/>
      <c r="TVL70" s="22"/>
      <c r="TVM70" s="22"/>
      <c r="TVN70" s="22"/>
      <c r="TVO70" s="22"/>
      <c r="TVP70" s="22"/>
      <c r="TVQ70" s="22"/>
      <c r="TVR70" s="22"/>
      <c r="TVS70" s="22"/>
      <c r="TVT70" s="22"/>
      <c r="TVU70" s="22"/>
      <c r="TVV70" s="22"/>
      <c r="TVW70" s="22"/>
      <c r="TVX70" s="22"/>
      <c r="TVY70" s="22"/>
      <c r="TVZ70" s="22"/>
      <c r="TWA70" s="22"/>
      <c r="TWB70" s="22"/>
      <c r="TWC70" s="22"/>
      <c r="TWD70" s="22"/>
      <c r="TWE70" s="22"/>
      <c r="TWF70" s="22"/>
      <c r="TWG70" s="22"/>
      <c r="TWH70" s="22"/>
      <c r="TWI70" s="22"/>
      <c r="TWJ70" s="22"/>
      <c r="TWK70" s="22"/>
      <c r="TWL70" s="22"/>
      <c r="TWM70" s="22"/>
      <c r="TWN70" s="22"/>
      <c r="TWO70" s="22"/>
      <c r="TWP70" s="22"/>
      <c r="TWQ70" s="22"/>
      <c r="TWR70" s="22"/>
      <c r="TWS70" s="22"/>
      <c r="TWT70" s="22"/>
      <c r="TWU70" s="22"/>
      <c r="TWV70" s="22"/>
      <c r="TWW70" s="22"/>
      <c r="TWX70" s="22"/>
      <c r="TWY70" s="22"/>
      <c r="TWZ70" s="22"/>
      <c r="TXA70" s="22"/>
      <c r="TXB70" s="22"/>
      <c r="TXC70" s="22"/>
      <c r="TXD70" s="22"/>
      <c r="TXE70" s="22"/>
      <c r="TXF70" s="22"/>
      <c r="TXG70" s="22"/>
      <c r="TXH70" s="22"/>
      <c r="TXI70" s="22"/>
      <c r="TXJ70" s="22"/>
      <c r="TXK70" s="22"/>
      <c r="TXL70" s="22"/>
      <c r="TXM70" s="22"/>
      <c r="TXN70" s="22"/>
      <c r="TXO70" s="22"/>
      <c r="TXP70" s="22"/>
      <c r="TXQ70" s="22"/>
      <c r="TXR70" s="22"/>
      <c r="TXS70" s="22"/>
      <c r="TXT70" s="22"/>
      <c r="TXU70" s="22"/>
      <c r="TXV70" s="22"/>
      <c r="TXW70" s="22"/>
      <c r="TXX70" s="22"/>
      <c r="TXY70" s="22"/>
      <c r="TXZ70" s="22"/>
      <c r="TYA70" s="22"/>
      <c r="TYB70" s="22"/>
      <c r="TYC70" s="22"/>
      <c r="TYD70" s="22"/>
      <c r="TYE70" s="22"/>
      <c r="TYF70" s="22"/>
      <c r="TYG70" s="22"/>
      <c r="TYH70" s="22"/>
      <c r="TYI70" s="22"/>
      <c r="TYJ70" s="22"/>
      <c r="TYK70" s="22"/>
      <c r="TYL70" s="22"/>
      <c r="TYM70" s="22"/>
      <c r="TYN70" s="22"/>
      <c r="TYO70" s="22"/>
      <c r="TYP70" s="22"/>
      <c r="TYQ70" s="22"/>
      <c r="TYR70" s="22"/>
      <c r="TYS70" s="22"/>
      <c r="TYT70" s="22"/>
      <c r="TYU70" s="22"/>
      <c r="TYV70" s="22"/>
      <c r="TYW70" s="22"/>
      <c r="TYX70" s="22"/>
      <c r="TYY70" s="22"/>
      <c r="TYZ70" s="22"/>
      <c r="TZA70" s="22"/>
      <c r="TZB70" s="22"/>
      <c r="TZC70" s="22"/>
      <c r="TZD70" s="22"/>
      <c r="TZE70" s="22"/>
      <c r="TZF70" s="22"/>
      <c r="TZG70" s="22"/>
      <c r="TZH70" s="22"/>
      <c r="TZI70" s="22"/>
      <c r="TZJ70" s="22"/>
      <c r="TZK70" s="22"/>
      <c r="TZL70" s="22"/>
      <c r="TZM70" s="22"/>
      <c r="TZN70" s="22"/>
      <c r="TZO70" s="22"/>
      <c r="TZP70" s="22"/>
      <c r="TZQ70" s="22"/>
      <c r="TZR70" s="22"/>
      <c r="TZS70" s="22"/>
      <c r="TZT70" s="22"/>
      <c r="TZU70" s="22"/>
      <c r="TZV70" s="22"/>
      <c r="TZW70" s="22"/>
      <c r="TZX70" s="22"/>
      <c r="TZY70" s="22"/>
      <c r="TZZ70" s="22"/>
      <c r="UAA70" s="22"/>
      <c r="UAB70" s="22"/>
      <c r="UAC70" s="22"/>
      <c r="UAD70" s="22"/>
      <c r="UAE70" s="22"/>
      <c r="UAF70" s="22"/>
      <c r="UAG70" s="22"/>
      <c r="UAH70" s="22"/>
      <c r="UAI70" s="22"/>
      <c r="UAJ70" s="22"/>
      <c r="UAK70" s="22"/>
      <c r="UAL70" s="22"/>
      <c r="UAM70" s="22"/>
      <c r="UAN70" s="22"/>
      <c r="UAO70" s="22"/>
      <c r="UAP70" s="22"/>
      <c r="UAQ70" s="22"/>
      <c r="UAR70" s="22"/>
      <c r="UAS70" s="22"/>
      <c r="UAT70" s="22"/>
      <c r="UAU70" s="22"/>
      <c r="UAV70" s="22"/>
      <c r="UAW70" s="22"/>
      <c r="UAX70" s="22"/>
      <c r="UAY70" s="22"/>
      <c r="UAZ70" s="22"/>
      <c r="UBA70" s="22"/>
      <c r="UBB70" s="22"/>
      <c r="UBC70" s="22"/>
      <c r="UBD70" s="22"/>
      <c r="UBE70" s="22"/>
      <c r="UBF70" s="22"/>
      <c r="UBG70" s="22"/>
      <c r="UBH70" s="22"/>
      <c r="UBI70" s="22"/>
      <c r="UBJ70" s="22"/>
      <c r="UBK70" s="22"/>
      <c r="UBL70" s="22"/>
      <c r="UBM70" s="22"/>
      <c r="UBN70" s="22"/>
      <c r="UBO70" s="22"/>
      <c r="UBP70" s="22"/>
      <c r="UBQ70" s="22"/>
      <c r="UBR70" s="22"/>
      <c r="UBS70" s="22"/>
      <c r="UBT70" s="22"/>
      <c r="UBU70" s="22"/>
      <c r="UBV70" s="22"/>
      <c r="UBW70" s="22"/>
      <c r="UBX70" s="22"/>
      <c r="UBY70" s="22"/>
      <c r="UBZ70" s="22"/>
      <c r="UCA70" s="22"/>
      <c r="UCB70" s="22"/>
      <c r="UCC70" s="22"/>
      <c r="UCD70" s="22"/>
      <c r="UCE70" s="22"/>
      <c r="UCF70" s="22"/>
      <c r="UCG70" s="22"/>
      <c r="UCH70" s="22"/>
      <c r="UCI70" s="22"/>
      <c r="UCJ70" s="22"/>
      <c r="UCK70" s="22"/>
      <c r="UCL70" s="22"/>
      <c r="UCM70" s="22"/>
      <c r="UCN70" s="22"/>
      <c r="UCO70" s="22"/>
      <c r="UCP70" s="22"/>
      <c r="UCQ70" s="22"/>
      <c r="UCR70" s="22"/>
      <c r="UCS70" s="22"/>
      <c r="UCT70" s="22"/>
      <c r="UCU70" s="22"/>
      <c r="UCV70" s="22"/>
      <c r="UCW70" s="22"/>
      <c r="UCX70" s="22"/>
      <c r="UCY70" s="22"/>
      <c r="UCZ70" s="22"/>
      <c r="UDA70" s="22"/>
      <c r="UDB70" s="22"/>
      <c r="UDC70" s="22"/>
      <c r="UDD70" s="22"/>
      <c r="UDE70" s="22"/>
      <c r="UDF70" s="22"/>
      <c r="UDG70" s="22"/>
      <c r="UDH70" s="22"/>
      <c r="UDI70" s="22"/>
      <c r="UDJ70" s="22"/>
      <c r="UDK70" s="22"/>
      <c r="UDL70" s="22"/>
      <c r="UDM70" s="22"/>
      <c r="UDN70" s="22"/>
      <c r="UDO70" s="22"/>
      <c r="UDP70" s="22"/>
      <c r="UDQ70" s="22"/>
      <c r="UDR70" s="22"/>
      <c r="UDS70" s="22"/>
      <c r="UDT70" s="22"/>
      <c r="UDU70" s="22"/>
      <c r="UDV70" s="22"/>
      <c r="UDW70" s="22"/>
      <c r="UDX70" s="22"/>
      <c r="UDY70" s="22"/>
      <c r="UDZ70" s="22"/>
      <c r="UEA70" s="22"/>
      <c r="UEB70" s="22"/>
      <c r="UEC70" s="22"/>
      <c r="UED70" s="22"/>
      <c r="UEE70" s="22"/>
      <c r="UEF70" s="22"/>
      <c r="UEG70" s="22"/>
      <c r="UEH70" s="22"/>
      <c r="UEI70" s="22"/>
      <c r="UEJ70" s="22"/>
      <c r="UEK70" s="22"/>
      <c r="UEL70" s="22"/>
      <c r="UEM70" s="22"/>
      <c r="UEN70" s="22"/>
      <c r="UEO70" s="22"/>
      <c r="UEP70" s="22"/>
      <c r="UEQ70" s="22"/>
      <c r="UER70" s="22"/>
      <c r="UES70" s="22"/>
      <c r="UET70" s="22"/>
      <c r="UEU70" s="22"/>
      <c r="UEV70" s="22"/>
      <c r="UEW70" s="22"/>
      <c r="UEX70" s="22"/>
      <c r="UEY70" s="22"/>
      <c r="UEZ70" s="22"/>
      <c r="UFA70" s="22"/>
      <c r="UFB70" s="22"/>
      <c r="UFC70" s="22"/>
      <c r="UFD70" s="22"/>
      <c r="UFE70" s="22"/>
      <c r="UFF70" s="22"/>
      <c r="UFG70" s="22"/>
      <c r="UFH70" s="22"/>
      <c r="UFI70" s="22"/>
      <c r="UFJ70" s="22"/>
      <c r="UFK70" s="22"/>
      <c r="UFL70" s="22"/>
      <c r="UFM70" s="22"/>
      <c r="UFN70" s="22"/>
      <c r="UFO70" s="22"/>
      <c r="UFP70" s="22"/>
      <c r="UFQ70" s="22"/>
      <c r="UFR70" s="22"/>
      <c r="UFS70" s="22"/>
      <c r="UFT70" s="22"/>
      <c r="UFU70" s="22"/>
      <c r="UFV70" s="22"/>
      <c r="UFW70" s="22"/>
      <c r="UFX70" s="22"/>
      <c r="UFY70" s="22"/>
      <c r="UFZ70" s="22"/>
      <c r="UGA70" s="22"/>
      <c r="UGB70" s="22"/>
      <c r="UGC70" s="22"/>
      <c r="UGD70" s="22"/>
      <c r="UGE70" s="22"/>
      <c r="UGF70" s="22"/>
      <c r="UGG70" s="22"/>
      <c r="UGH70" s="22"/>
      <c r="UGI70" s="22"/>
      <c r="UGJ70" s="22"/>
      <c r="UGK70" s="22"/>
      <c r="UGL70" s="22"/>
      <c r="UGM70" s="22"/>
      <c r="UGN70" s="22"/>
      <c r="UGO70" s="22"/>
      <c r="UGP70" s="22"/>
      <c r="UGQ70" s="22"/>
      <c r="UGR70" s="22"/>
      <c r="UGS70" s="22"/>
      <c r="UGT70" s="22"/>
      <c r="UGU70" s="22"/>
      <c r="UGV70" s="22"/>
      <c r="UGW70" s="22"/>
      <c r="UGX70" s="22"/>
      <c r="UGY70" s="22"/>
      <c r="UGZ70" s="22"/>
      <c r="UHA70" s="22"/>
      <c r="UHB70" s="22"/>
      <c r="UHC70" s="22"/>
      <c r="UHD70" s="22"/>
      <c r="UHE70" s="22"/>
      <c r="UHF70" s="22"/>
      <c r="UHG70" s="22"/>
      <c r="UHH70" s="22"/>
      <c r="UHI70" s="22"/>
      <c r="UHJ70" s="22"/>
      <c r="UHK70" s="22"/>
      <c r="UHL70" s="22"/>
      <c r="UHM70" s="22"/>
      <c r="UHN70" s="22"/>
      <c r="UHO70" s="22"/>
      <c r="UHP70" s="22"/>
      <c r="UHQ70" s="22"/>
      <c r="UHR70" s="22"/>
      <c r="UHS70" s="22"/>
      <c r="UHT70" s="22"/>
      <c r="UHU70" s="22"/>
      <c r="UHV70" s="22"/>
      <c r="UHW70" s="22"/>
      <c r="UHX70" s="22"/>
      <c r="UHY70" s="22"/>
      <c r="UHZ70" s="22"/>
      <c r="UIA70" s="22"/>
      <c r="UIB70" s="22"/>
      <c r="UIC70" s="22"/>
      <c r="UID70" s="22"/>
      <c r="UIE70" s="22"/>
      <c r="UIF70" s="22"/>
      <c r="UIG70" s="22"/>
      <c r="UIH70" s="22"/>
      <c r="UII70" s="22"/>
      <c r="UIJ70" s="22"/>
      <c r="UIK70" s="22"/>
      <c r="UIL70" s="22"/>
      <c r="UIM70" s="22"/>
      <c r="UIN70" s="22"/>
      <c r="UIO70" s="22"/>
      <c r="UIP70" s="22"/>
      <c r="UIQ70" s="22"/>
      <c r="UIR70" s="22"/>
      <c r="UIS70" s="22"/>
      <c r="UIT70" s="22"/>
      <c r="UIU70" s="22"/>
      <c r="UIV70" s="22"/>
      <c r="UIW70" s="22"/>
      <c r="UIX70" s="22"/>
      <c r="UIY70" s="22"/>
      <c r="UIZ70" s="22"/>
      <c r="UJA70" s="22"/>
      <c r="UJB70" s="22"/>
      <c r="UJC70" s="22"/>
      <c r="UJD70" s="22"/>
      <c r="UJE70" s="22"/>
      <c r="UJF70" s="22"/>
      <c r="UJG70" s="22"/>
      <c r="UJH70" s="22"/>
      <c r="UJI70" s="22"/>
      <c r="UJJ70" s="22"/>
      <c r="UJK70" s="22"/>
      <c r="UJL70" s="22"/>
      <c r="UJM70" s="22"/>
      <c r="UJN70" s="22"/>
      <c r="UJO70" s="22"/>
      <c r="UJP70" s="22"/>
      <c r="UJQ70" s="22"/>
      <c r="UJR70" s="22"/>
      <c r="UJS70" s="22"/>
      <c r="UJT70" s="22"/>
      <c r="UJU70" s="22"/>
      <c r="UJV70" s="22"/>
      <c r="UJW70" s="22"/>
      <c r="UJX70" s="22"/>
      <c r="UJY70" s="22"/>
      <c r="UJZ70" s="22"/>
      <c r="UKA70" s="22"/>
      <c r="UKB70" s="22"/>
      <c r="UKC70" s="22"/>
      <c r="UKD70" s="22"/>
      <c r="UKE70" s="22"/>
      <c r="UKF70" s="22"/>
      <c r="UKG70" s="22"/>
      <c r="UKH70" s="22"/>
      <c r="UKI70" s="22"/>
      <c r="UKJ70" s="22"/>
      <c r="UKK70" s="22"/>
      <c r="UKL70" s="22"/>
      <c r="UKM70" s="22"/>
      <c r="UKN70" s="22"/>
      <c r="UKO70" s="22"/>
      <c r="UKP70" s="22"/>
      <c r="UKQ70" s="22"/>
      <c r="UKR70" s="22"/>
      <c r="UKS70" s="22"/>
      <c r="UKT70" s="22"/>
      <c r="UKU70" s="22"/>
      <c r="UKV70" s="22"/>
      <c r="UKW70" s="22"/>
      <c r="UKX70" s="22"/>
      <c r="UKY70" s="22"/>
      <c r="UKZ70" s="22"/>
      <c r="ULA70" s="22"/>
      <c r="ULB70" s="22"/>
      <c r="ULC70" s="22"/>
      <c r="ULD70" s="22"/>
      <c r="ULE70" s="22"/>
      <c r="ULF70" s="22"/>
      <c r="ULG70" s="22"/>
      <c r="ULH70" s="22"/>
      <c r="ULI70" s="22"/>
      <c r="ULJ70" s="22"/>
      <c r="ULK70" s="22"/>
      <c r="ULL70" s="22"/>
      <c r="ULM70" s="22"/>
      <c r="ULN70" s="22"/>
      <c r="ULO70" s="22"/>
      <c r="ULP70" s="22"/>
      <c r="ULQ70" s="22"/>
      <c r="ULR70" s="22"/>
      <c r="ULS70" s="22"/>
      <c r="ULT70" s="22"/>
      <c r="ULU70" s="22"/>
      <c r="ULV70" s="22"/>
      <c r="ULW70" s="22"/>
      <c r="ULX70" s="22"/>
      <c r="ULY70" s="22"/>
      <c r="ULZ70" s="22"/>
      <c r="UMA70" s="22"/>
      <c r="UMB70" s="22"/>
      <c r="UMC70" s="22"/>
      <c r="UMD70" s="22"/>
      <c r="UME70" s="22"/>
      <c r="UMF70" s="22"/>
      <c r="UMG70" s="22"/>
      <c r="UMH70" s="22"/>
      <c r="UMI70" s="22"/>
      <c r="UMJ70" s="22"/>
      <c r="UMK70" s="22"/>
      <c r="UML70" s="22"/>
      <c r="UMM70" s="22"/>
      <c r="UMN70" s="22"/>
      <c r="UMO70" s="22"/>
      <c r="UMP70" s="22"/>
      <c r="UMQ70" s="22"/>
      <c r="UMR70" s="22"/>
      <c r="UMS70" s="22"/>
      <c r="UMT70" s="22"/>
      <c r="UMU70" s="22"/>
      <c r="UMV70" s="22"/>
      <c r="UMW70" s="22"/>
      <c r="UMX70" s="22"/>
      <c r="UMY70" s="22"/>
      <c r="UMZ70" s="22"/>
      <c r="UNA70" s="22"/>
      <c r="UNB70" s="22"/>
      <c r="UNC70" s="22"/>
      <c r="UND70" s="22"/>
      <c r="UNE70" s="22"/>
      <c r="UNF70" s="22"/>
      <c r="UNG70" s="22"/>
      <c r="UNH70" s="22"/>
      <c r="UNI70" s="22"/>
      <c r="UNJ70" s="22"/>
      <c r="UNK70" s="22"/>
      <c r="UNL70" s="22"/>
      <c r="UNM70" s="22"/>
      <c r="UNN70" s="22"/>
      <c r="UNO70" s="22"/>
      <c r="UNP70" s="22"/>
      <c r="UNQ70" s="22"/>
      <c r="UNR70" s="22"/>
      <c r="UNS70" s="22"/>
      <c r="UNT70" s="22"/>
      <c r="UNU70" s="22"/>
      <c r="UNV70" s="22"/>
      <c r="UNW70" s="22"/>
      <c r="UNX70" s="22"/>
      <c r="UNY70" s="22"/>
      <c r="UNZ70" s="22"/>
      <c r="UOA70" s="22"/>
      <c r="UOB70" s="22"/>
      <c r="UOC70" s="22"/>
      <c r="UOD70" s="22"/>
      <c r="UOE70" s="22"/>
      <c r="UOF70" s="22"/>
      <c r="UOG70" s="22"/>
      <c r="UOH70" s="22"/>
      <c r="UOI70" s="22"/>
      <c r="UOJ70" s="22"/>
      <c r="UOK70" s="22"/>
      <c r="UOL70" s="22"/>
      <c r="UOM70" s="22"/>
      <c r="UON70" s="22"/>
      <c r="UOO70" s="22"/>
      <c r="UOP70" s="22"/>
      <c r="UOQ70" s="22"/>
      <c r="UOR70" s="22"/>
      <c r="UOS70" s="22"/>
      <c r="UOT70" s="22"/>
      <c r="UOU70" s="22"/>
      <c r="UOV70" s="22"/>
      <c r="UOW70" s="22"/>
      <c r="UOX70" s="22"/>
      <c r="UOY70" s="22"/>
      <c r="UOZ70" s="22"/>
      <c r="UPA70" s="22"/>
      <c r="UPB70" s="22"/>
      <c r="UPC70" s="22"/>
      <c r="UPD70" s="22"/>
      <c r="UPE70" s="22"/>
      <c r="UPF70" s="22"/>
      <c r="UPG70" s="22"/>
      <c r="UPH70" s="22"/>
      <c r="UPI70" s="22"/>
      <c r="UPJ70" s="22"/>
      <c r="UPK70" s="22"/>
      <c r="UPL70" s="22"/>
      <c r="UPM70" s="22"/>
      <c r="UPN70" s="22"/>
      <c r="UPO70" s="22"/>
      <c r="UPP70" s="22"/>
      <c r="UPQ70" s="22"/>
      <c r="UPR70" s="22"/>
      <c r="UPS70" s="22"/>
      <c r="UPT70" s="22"/>
      <c r="UPU70" s="22"/>
      <c r="UPV70" s="22"/>
      <c r="UPW70" s="22"/>
      <c r="UPX70" s="22"/>
      <c r="UPY70" s="22"/>
      <c r="UPZ70" s="22"/>
      <c r="UQA70" s="22"/>
      <c r="UQB70" s="22"/>
      <c r="UQC70" s="22"/>
      <c r="UQD70" s="22"/>
      <c r="UQE70" s="22"/>
      <c r="UQF70" s="22"/>
      <c r="UQG70" s="22"/>
      <c r="UQH70" s="22"/>
      <c r="UQI70" s="22"/>
      <c r="UQJ70" s="22"/>
      <c r="UQK70" s="22"/>
      <c r="UQL70" s="22"/>
      <c r="UQM70" s="22"/>
      <c r="UQN70" s="22"/>
      <c r="UQO70" s="22"/>
      <c r="UQP70" s="22"/>
      <c r="UQQ70" s="22"/>
      <c r="UQR70" s="22"/>
      <c r="UQS70" s="22"/>
      <c r="UQT70" s="22"/>
      <c r="UQU70" s="22"/>
      <c r="UQV70" s="22"/>
      <c r="UQW70" s="22"/>
      <c r="UQX70" s="22"/>
      <c r="UQY70" s="22"/>
      <c r="UQZ70" s="22"/>
      <c r="URA70" s="22"/>
      <c r="URB70" s="22"/>
      <c r="URC70" s="22"/>
      <c r="URD70" s="22"/>
      <c r="URE70" s="22"/>
      <c r="URF70" s="22"/>
      <c r="URG70" s="22"/>
      <c r="URH70" s="22"/>
      <c r="URI70" s="22"/>
      <c r="URJ70" s="22"/>
      <c r="URK70" s="22"/>
      <c r="URL70" s="22"/>
      <c r="URM70" s="22"/>
      <c r="URN70" s="22"/>
      <c r="URO70" s="22"/>
      <c r="URP70" s="22"/>
      <c r="URQ70" s="22"/>
      <c r="URR70" s="22"/>
      <c r="URS70" s="22"/>
      <c r="URT70" s="22"/>
      <c r="URU70" s="22"/>
      <c r="URV70" s="22"/>
      <c r="URW70" s="22"/>
      <c r="URX70" s="22"/>
      <c r="URY70" s="22"/>
      <c r="URZ70" s="22"/>
      <c r="USA70" s="22"/>
      <c r="USB70" s="22"/>
      <c r="USC70" s="22"/>
      <c r="USD70" s="22"/>
      <c r="USE70" s="22"/>
      <c r="USF70" s="22"/>
      <c r="USG70" s="22"/>
      <c r="USH70" s="22"/>
      <c r="USI70" s="22"/>
      <c r="USJ70" s="22"/>
      <c r="USK70" s="22"/>
      <c r="USL70" s="22"/>
      <c r="USM70" s="22"/>
      <c r="USN70" s="22"/>
      <c r="USO70" s="22"/>
      <c r="USP70" s="22"/>
      <c r="USQ70" s="22"/>
      <c r="USR70" s="22"/>
      <c r="USS70" s="22"/>
      <c r="UST70" s="22"/>
      <c r="USU70" s="22"/>
      <c r="USV70" s="22"/>
      <c r="USW70" s="22"/>
      <c r="USX70" s="22"/>
      <c r="USY70" s="22"/>
      <c r="USZ70" s="22"/>
      <c r="UTA70" s="22"/>
      <c r="UTB70" s="22"/>
      <c r="UTC70" s="22"/>
      <c r="UTD70" s="22"/>
      <c r="UTE70" s="22"/>
      <c r="UTF70" s="22"/>
      <c r="UTG70" s="22"/>
      <c r="UTH70" s="22"/>
      <c r="UTI70" s="22"/>
      <c r="UTJ70" s="22"/>
      <c r="UTK70" s="22"/>
      <c r="UTL70" s="22"/>
      <c r="UTM70" s="22"/>
      <c r="UTN70" s="22"/>
      <c r="UTO70" s="22"/>
      <c r="UTP70" s="22"/>
      <c r="UTQ70" s="22"/>
      <c r="UTR70" s="22"/>
      <c r="UTS70" s="22"/>
      <c r="UTT70" s="22"/>
      <c r="UTU70" s="22"/>
      <c r="UTV70" s="22"/>
      <c r="UTW70" s="22"/>
      <c r="UTX70" s="22"/>
      <c r="UTY70" s="22"/>
      <c r="UTZ70" s="22"/>
      <c r="UUA70" s="22"/>
      <c r="UUB70" s="22"/>
      <c r="UUC70" s="22"/>
      <c r="UUD70" s="22"/>
      <c r="UUE70" s="22"/>
      <c r="UUF70" s="22"/>
      <c r="UUG70" s="22"/>
      <c r="UUH70" s="22"/>
      <c r="UUI70" s="22"/>
      <c r="UUJ70" s="22"/>
      <c r="UUK70" s="22"/>
      <c r="UUL70" s="22"/>
      <c r="UUM70" s="22"/>
      <c r="UUN70" s="22"/>
      <c r="UUO70" s="22"/>
      <c r="UUP70" s="22"/>
      <c r="UUQ70" s="22"/>
      <c r="UUR70" s="22"/>
      <c r="UUS70" s="22"/>
      <c r="UUT70" s="22"/>
      <c r="UUU70" s="22"/>
      <c r="UUV70" s="22"/>
      <c r="UUW70" s="22"/>
      <c r="UUX70" s="22"/>
      <c r="UUY70" s="22"/>
      <c r="UUZ70" s="22"/>
      <c r="UVA70" s="22"/>
      <c r="UVB70" s="22"/>
      <c r="UVC70" s="22"/>
      <c r="UVD70" s="22"/>
      <c r="UVE70" s="22"/>
      <c r="UVF70" s="22"/>
      <c r="UVG70" s="22"/>
      <c r="UVH70" s="22"/>
      <c r="UVI70" s="22"/>
      <c r="UVJ70" s="22"/>
      <c r="UVK70" s="22"/>
      <c r="UVL70" s="22"/>
      <c r="UVM70" s="22"/>
      <c r="UVN70" s="22"/>
      <c r="UVO70" s="22"/>
      <c r="UVP70" s="22"/>
      <c r="UVQ70" s="22"/>
      <c r="UVR70" s="22"/>
      <c r="UVS70" s="22"/>
      <c r="UVT70" s="22"/>
      <c r="UVU70" s="22"/>
      <c r="UVV70" s="22"/>
      <c r="UVW70" s="22"/>
      <c r="UVX70" s="22"/>
      <c r="UVY70" s="22"/>
      <c r="UVZ70" s="22"/>
      <c r="UWA70" s="22"/>
      <c r="UWB70" s="22"/>
      <c r="UWC70" s="22"/>
      <c r="UWD70" s="22"/>
      <c r="UWE70" s="22"/>
      <c r="UWF70" s="22"/>
      <c r="UWG70" s="22"/>
      <c r="UWH70" s="22"/>
      <c r="UWI70" s="22"/>
      <c r="UWJ70" s="22"/>
      <c r="UWK70" s="22"/>
      <c r="UWL70" s="22"/>
      <c r="UWM70" s="22"/>
      <c r="UWN70" s="22"/>
      <c r="UWO70" s="22"/>
      <c r="UWP70" s="22"/>
      <c r="UWQ70" s="22"/>
      <c r="UWR70" s="22"/>
      <c r="UWS70" s="22"/>
      <c r="UWT70" s="22"/>
      <c r="UWU70" s="22"/>
      <c r="UWV70" s="22"/>
      <c r="UWW70" s="22"/>
      <c r="UWX70" s="22"/>
      <c r="UWY70" s="22"/>
      <c r="UWZ70" s="22"/>
      <c r="UXA70" s="22"/>
      <c r="UXB70" s="22"/>
      <c r="UXC70" s="22"/>
      <c r="UXD70" s="22"/>
      <c r="UXE70" s="22"/>
      <c r="UXF70" s="22"/>
      <c r="UXG70" s="22"/>
      <c r="UXH70" s="22"/>
      <c r="UXI70" s="22"/>
      <c r="UXJ70" s="22"/>
      <c r="UXK70" s="22"/>
      <c r="UXL70" s="22"/>
      <c r="UXM70" s="22"/>
      <c r="UXN70" s="22"/>
      <c r="UXO70" s="22"/>
      <c r="UXP70" s="22"/>
      <c r="UXQ70" s="22"/>
      <c r="UXR70" s="22"/>
      <c r="UXS70" s="22"/>
      <c r="UXT70" s="22"/>
      <c r="UXU70" s="22"/>
      <c r="UXV70" s="22"/>
      <c r="UXW70" s="22"/>
      <c r="UXX70" s="22"/>
      <c r="UXY70" s="22"/>
      <c r="UXZ70" s="22"/>
      <c r="UYA70" s="22"/>
      <c r="UYB70" s="22"/>
      <c r="UYC70" s="22"/>
      <c r="UYD70" s="22"/>
      <c r="UYE70" s="22"/>
      <c r="UYF70" s="22"/>
      <c r="UYG70" s="22"/>
      <c r="UYH70" s="22"/>
      <c r="UYI70" s="22"/>
      <c r="UYJ70" s="22"/>
      <c r="UYK70" s="22"/>
      <c r="UYL70" s="22"/>
      <c r="UYM70" s="22"/>
      <c r="UYN70" s="22"/>
      <c r="UYO70" s="22"/>
      <c r="UYP70" s="22"/>
      <c r="UYQ70" s="22"/>
      <c r="UYR70" s="22"/>
      <c r="UYS70" s="22"/>
      <c r="UYT70" s="22"/>
      <c r="UYU70" s="22"/>
      <c r="UYV70" s="22"/>
      <c r="UYW70" s="22"/>
      <c r="UYX70" s="22"/>
      <c r="UYY70" s="22"/>
      <c r="UYZ70" s="22"/>
      <c r="UZA70" s="22"/>
      <c r="UZB70" s="22"/>
      <c r="UZC70" s="22"/>
      <c r="UZD70" s="22"/>
      <c r="UZE70" s="22"/>
      <c r="UZF70" s="22"/>
      <c r="UZG70" s="22"/>
      <c r="UZH70" s="22"/>
      <c r="UZI70" s="22"/>
      <c r="UZJ70" s="22"/>
      <c r="UZK70" s="22"/>
      <c r="UZL70" s="22"/>
      <c r="UZM70" s="22"/>
      <c r="UZN70" s="22"/>
      <c r="UZO70" s="22"/>
      <c r="UZP70" s="22"/>
      <c r="UZQ70" s="22"/>
      <c r="UZR70" s="22"/>
      <c r="UZS70" s="22"/>
      <c r="UZT70" s="22"/>
      <c r="UZU70" s="22"/>
      <c r="UZV70" s="22"/>
      <c r="UZW70" s="22"/>
      <c r="UZX70" s="22"/>
      <c r="UZY70" s="22"/>
      <c r="UZZ70" s="22"/>
      <c r="VAA70" s="22"/>
      <c r="VAB70" s="22"/>
      <c r="VAC70" s="22"/>
      <c r="VAD70" s="22"/>
      <c r="VAE70" s="22"/>
      <c r="VAF70" s="22"/>
      <c r="VAG70" s="22"/>
      <c r="VAH70" s="22"/>
      <c r="VAI70" s="22"/>
      <c r="VAJ70" s="22"/>
      <c r="VAK70" s="22"/>
      <c r="VAL70" s="22"/>
      <c r="VAM70" s="22"/>
      <c r="VAN70" s="22"/>
      <c r="VAO70" s="22"/>
      <c r="VAP70" s="22"/>
      <c r="VAQ70" s="22"/>
      <c r="VAR70" s="22"/>
      <c r="VAS70" s="22"/>
      <c r="VAT70" s="22"/>
      <c r="VAU70" s="22"/>
      <c r="VAV70" s="22"/>
      <c r="VAW70" s="22"/>
      <c r="VAX70" s="22"/>
      <c r="VAY70" s="22"/>
      <c r="VAZ70" s="22"/>
      <c r="VBA70" s="22"/>
      <c r="VBB70" s="22"/>
      <c r="VBC70" s="22"/>
      <c r="VBD70" s="22"/>
      <c r="VBE70" s="22"/>
      <c r="VBF70" s="22"/>
      <c r="VBG70" s="22"/>
      <c r="VBH70" s="22"/>
      <c r="VBI70" s="22"/>
      <c r="VBJ70" s="22"/>
      <c r="VBK70" s="22"/>
      <c r="VBL70" s="22"/>
      <c r="VBM70" s="22"/>
      <c r="VBN70" s="22"/>
      <c r="VBO70" s="22"/>
      <c r="VBP70" s="22"/>
      <c r="VBQ70" s="22"/>
      <c r="VBR70" s="22"/>
      <c r="VBS70" s="22"/>
      <c r="VBT70" s="22"/>
      <c r="VBU70" s="22"/>
      <c r="VBV70" s="22"/>
      <c r="VBW70" s="22"/>
      <c r="VBX70" s="22"/>
      <c r="VBY70" s="22"/>
      <c r="VBZ70" s="22"/>
      <c r="VCA70" s="22"/>
      <c r="VCB70" s="22"/>
      <c r="VCC70" s="22"/>
      <c r="VCD70" s="22"/>
      <c r="VCE70" s="22"/>
      <c r="VCF70" s="22"/>
      <c r="VCG70" s="22"/>
      <c r="VCH70" s="22"/>
      <c r="VCI70" s="22"/>
      <c r="VCJ70" s="22"/>
      <c r="VCK70" s="22"/>
      <c r="VCL70" s="22"/>
      <c r="VCM70" s="22"/>
      <c r="VCN70" s="22"/>
      <c r="VCO70" s="22"/>
      <c r="VCP70" s="22"/>
      <c r="VCQ70" s="22"/>
      <c r="VCR70" s="22"/>
      <c r="VCS70" s="22"/>
      <c r="VCT70" s="22"/>
      <c r="VCU70" s="22"/>
      <c r="VCV70" s="22"/>
      <c r="VCW70" s="22"/>
      <c r="VCX70" s="22"/>
      <c r="VCY70" s="22"/>
      <c r="VCZ70" s="22"/>
      <c r="VDA70" s="22"/>
      <c r="VDB70" s="22"/>
      <c r="VDC70" s="22"/>
      <c r="VDD70" s="22"/>
      <c r="VDE70" s="22"/>
      <c r="VDF70" s="22"/>
      <c r="VDG70" s="22"/>
      <c r="VDH70" s="22"/>
      <c r="VDI70" s="22"/>
      <c r="VDJ70" s="22"/>
      <c r="VDK70" s="22"/>
      <c r="VDL70" s="22"/>
      <c r="VDM70" s="22"/>
      <c r="VDN70" s="22"/>
      <c r="VDO70" s="22"/>
      <c r="VDP70" s="22"/>
      <c r="VDQ70" s="22"/>
      <c r="VDR70" s="22"/>
      <c r="VDS70" s="22"/>
      <c r="VDT70" s="22"/>
      <c r="VDU70" s="22"/>
      <c r="VDV70" s="22"/>
      <c r="VDW70" s="22"/>
      <c r="VDX70" s="22"/>
      <c r="VDY70" s="22"/>
      <c r="VDZ70" s="22"/>
      <c r="VEA70" s="22"/>
      <c r="VEB70" s="22"/>
      <c r="VEC70" s="22"/>
      <c r="VED70" s="22"/>
      <c r="VEE70" s="22"/>
      <c r="VEF70" s="22"/>
      <c r="VEG70" s="22"/>
      <c r="VEH70" s="22"/>
      <c r="VEI70" s="22"/>
      <c r="VEJ70" s="22"/>
      <c r="VEK70" s="22"/>
      <c r="VEL70" s="22"/>
      <c r="VEM70" s="22"/>
      <c r="VEN70" s="22"/>
      <c r="VEO70" s="22"/>
      <c r="VEP70" s="22"/>
      <c r="VEQ70" s="22"/>
      <c r="VER70" s="22"/>
      <c r="VES70" s="22"/>
      <c r="VET70" s="22"/>
      <c r="VEU70" s="22"/>
      <c r="VEV70" s="22"/>
      <c r="VEW70" s="22"/>
      <c r="VEX70" s="22"/>
      <c r="VEY70" s="22"/>
      <c r="VEZ70" s="22"/>
      <c r="VFA70" s="22"/>
      <c r="VFB70" s="22"/>
      <c r="VFC70" s="22"/>
      <c r="VFD70" s="22"/>
      <c r="VFE70" s="22"/>
      <c r="VFF70" s="22"/>
      <c r="VFG70" s="22"/>
      <c r="VFH70" s="22"/>
      <c r="VFI70" s="22"/>
      <c r="VFJ70" s="22"/>
      <c r="VFK70" s="22"/>
      <c r="VFL70" s="22"/>
      <c r="VFM70" s="22"/>
      <c r="VFN70" s="22"/>
      <c r="VFO70" s="22"/>
      <c r="VFP70" s="22"/>
      <c r="VFQ70" s="22"/>
      <c r="VFR70" s="22"/>
      <c r="VFS70" s="22"/>
      <c r="VFT70" s="22"/>
      <c r="VFU70" s="22"/>
      <c r="VFV70" s="22"/>
      <c r="VFW70" s="22"/>
      <c r="VFX70" s="22"/>
      <c r="VFY70" s="22"/>
      <c r="VFZ70" s="22"/>
      <c r="VGA70" s="22"/>
      <c r="VGB70" s="22"/>
      <c r="VGC70" s="22"/>
      <c r="VGD70" s="22"/>
      <c r="VGE70" s="22"/>
      <c r="VGF70" s="22"/>
      <c r="VGG70" s="22"/>
      <c r="VGH70" s="22"/>
      <c r="VGI70" s="22"/>
      <c r="VGJ70" s="22"/>
      <c r="VGK70" s="22"/>
      <c r="VGL70" s="22"/>
      <c r="VGM70" s="22"/>
      <c r="VGN70" s="22"/>
      <c r="VGO70" s="22"/>
      <c r="VGP70" s="22"/>
      <c r="VGQ70" s="22"/>
      <c r="VGR70" s="22"/>
      <c r="VGS70" s="22"/>
      <c r="VGT70" s="22"/>
      <c r="VGU70" s="22"/>
      <c r="VGV70" s="22"/>
      <c r="VGW70" s="22"/>
      <c r="VGX70" s="22"/>
      <c r="VGY70" s="22"/>
      <c r="VGZ70" s="22"/>
      <c r="VHA70" s="22"/>
      <c r="VHB70" s="22"/>
      <c r="VHC70" s="22"/>
      <c r="VHD70" s="22"/>
      <c r="VHE70" s="22"/>
      <c r="VHF70" s="22"/>
      <c r="VHG70" s="22"/>
      <c r="VHH70" s="22"/>
      <c r="VHI70" s="22"/>
      <c r="VHJ70" s="22"/>
      <c r="VHK70" s="22"/>
      <c r="VHL70" s="22"/>
      <c r="VHM70" s="22"/>
      <c r="VHN70" s="22"/>
      <c r="VHO70" s="22"/>
      <c r="VHP70" s="22"/>
      <c r="VHQ70" s="22"/>
      <c r="VHR70" s="22"/>
      <c r="VHS70" s="22"/>
      <c r="VHT70" s="22"/>
      <c r="VHU70" s="22"/>
      <c r="VHV70" s="22"/>
      <c r="VHW70" s="22"/>
      <c r="VHX70" s="22"/>
      <c r="VHY70" s="22"/>
      <c r="VHZ70" s="22"/>
      <c r="VIA70" s="22"/>
      <c r="VIB70" s="22"/>
      <c r="VIC70" s="22"/>
      <c r="VID70" s="22"/>
      <c r="VIE70" s="22"/>
      <c r="VIF70" s="22"/>
      <c r="VIG70" s="22"/>
      <c r="VIH70" s="22"/>
      <c r="VII70" s="22"/>
      <c r="VIJ70" s="22"/>
      <c r="VIK70" s="22"/>
      <c r="VIL70" s="22"/>
      <c r="VIM70" s="22"/>
      <c r="VIN70" s="22"/>
      <c r="VIO70" s="22"/>
      <c r="VIP70" s="22"/>
      <c r="VIQ70" s="22"/>
      <c r="VIR70" s="22"/>
      <c r="VIS70" s="22"/>
      <c r="VIT70" s="22"/>
      <c r="VIU70" s="22"/>
      <c r="VIV70" s="22"/>
      <c r="VIW70" s="22"/>
      <c r="VIX70" s="22"/>
      <c r="VIY70" s="22"/>
      <c r="VIZ70" s="22"/>
      <c r="VJA70" s="22"/>
      <c r="VJB70" s="22"/>
      <c r="VJC70" s="22"/>
      <c r="VJD70" s="22"/>
      <c r="VJE70" s="22"/>
      <c r="VJF70" s="22"/>
      <c r="VJG70" s="22"/>
      <c r="VJH70" s="22"/>
      <c r="VJI70" s="22"/>
      <c r="VJJ70" s="22"/>
      <c r="VJK70" s="22"/>
      <c r="VJL70" s="22"/>
      <c r="VJM70" s="22"/>
      <c r="VJN70" s="22"/>
      <c r="VJO70" s="22"/>
      <c r="VJP70" s="22"/>
      <c r="VJQ70" s="22"/>
      <c r="VJR70" s="22"/>
      <c r="VJS70" s="22"/>
      <c r="VJT70" s="22"/>
      <c r="VJU70" s="22"/>
      <c r="VJV70" s="22"/>
      <c r="VJW70" s="22"/>
      <c r="VJX70" s="22"/>
      <c r="VJY70" s="22"/>
      <c r="VJZ70" s="22"/>
      <c r="VKA70" s="22"/>
      <c r="VKB70" s="22"/>
      <c r="VKC70" s="22"/>
      <c r="VKD70" s="22"/>
      <c r="VKE70" s="22"/>
      <c r="VKF70" s="22"/>
      <c r="VKG70" s="22"/>
      <c r="VKH70" s="22"/>
      <c r="VKI70" s="22"/>
      <c r="VKJ70" s="22"/>
      <c r="VKK70" s="22"/>
      <c r="VKL70" s="22"/>
      <c r="VKM70" s="22"/>
      <c r="VKN70" s="22"/>
      <c r="VKO70" s="22"/>
      <c r="VKP70" s="22"/>
      <c r="VKQ70" s="22"/>
      <c r="VKR70" s="22"/>
      <c r="VKS70" s="22"/>
      <c r="VKT70" s="22"/>
      <c r="VKU70" s="22"/>
      <c r="VKV70" s="22"/>
      <c r="VKW70" s="22"/>
      <c r="VKX70" s="22"/>
      <c r="VKY70" s="22"/>
      <c r="VKZ70" s="22"/>
      <c r="VLA70" s="22"/>
      <c r="VLB70" s="22"/>
      <c r="VLC70" s="22"/>
      <c r="VLD70" s="22"/>
      <c r="VLE70" s="22"/>
      <c r="VLF70" s="22"/>
      <c r="VLG70" s="22"/>
      <c r="VLH70" s="22"/>
      <c r="VLI70" s="22"/>
      <c r="VLJ70" s="22"/>
      <c r="VLK70" s="22"/>
      <c r="VLL70" s="22"/>
      <c r="VLM70" s="22"/>
      <c r="VLN70" s="22"/>
      <c r="VLO70" s="22"/>
      <c r="VLP70" s="22"/>
      <c r="VLQ70" s="22"/>
      <c r="VLR70" s="22"/>
      <c r="VLS70" s="22"/>
      <c r="VLT70" s="22"/>
      <c r="VLU70" s="22"/>
      <c r="VLV70" s="22"/>
      <c r="VLW70" s="22"/>
      <c r="VLX70" s="22"/>
      <c r="VLY70" s="22"/>
      <c r="VLZ70" s="22"/>
      <c r="VMA70" s="22"/>
      <c r="VMB70" s="22"/>
      <c r="VMC70" s="22"/>
      <c r="VMD70" s="22"/>
      <c r="VME70" s="22"/>
      <c r="VMF70" s="22"/>
      <c r="VMG70" s="22"/>
      <c r="VMH70" s="22"/>
      <c r="VMI70" s="22"/>
      <c r="VMJ70" s="22"/>
      <c r="VMK70" s="22"/>
      <c r="VML70" s="22"/>
      <c r="VMM70" s="22"/>
      <c r="VMN70" s="22"/>
      <c r="VMO70" s="22"/>
      <c r="VMP70" s="22"/>
      <c r="VMQ70" s="22"/>
      <c r="VMR70" s="22"/>
      <c r="VMS70" s="22"/>
      <c r="VMT70" s="22"/>
      <c r="VMU70" s="22"/>
      <c r="VMV70" s="22"/>
      <c r="VMW70" s="22"/>
      <c r="VMX70" s="22"/>
      <c r="VMY70" s="22"/>
      <c r="VMZ70" s="22"/>
      <c r="VNA70" s="22"/>
      <c r="VNB70" s="22"/>
      <c r="VNC70" s="22"/>
      <c r="VND70" s="22"/>
      <c r="VNE70" s="22"/>
      <c r="VNF70" s="22"/>
      <c r="VNG70" s="22"/>
      <c r="VNH70" s="22"/>
      <c r="VNI70" s="22"/>
      <c r="VNJ70" s="22"/>
      <c r="VNK70" s="22"/>
      <c r="VNL70" s="22"/>
      <c r="VNM70" s="22"/>
      <c r="VNN70" s="22"/>
      <c r="VNO70" s="22"/>
      <c r="VNP70" s="22"/>
      <c r="VNQ70" s="22"/>
      <c r="VNR70" s="22"/>
      <c r="VNS70" s="22"/>
      <c r="VNT70" s="22"/>
      <c r="VNU70" s="22"/>
      <c r="VNV70" s="22"/>
      <c r="VNW70" s="22"/>
      <c r="VNX70" s="22"/>
      <c r="VNY70" s="22"/>
      <c r="VNZ70" s="22"/>
      <c r="VOA70" s="22"/>
      <c r="VOB70" s="22"/>
      <c r="VOC70" s="22"/>
      <c r="VOD70" s="22"/>
      <c r="VOE70" s="22"/>
      <c r="VOF70" s="22"/>
      <c r="VOG70" s="22"/>
      <c r="VOH70" s="22"/>
      <c r="VOI70" s="22"/>
      <c r="VOJ70" s="22"/>
      <c r="VOK70" s="22"/>
      <c r="VOL70" s="22"/>
      <c r="VOM70" s="22"/>
      <c r="VON70" s="22"/>
      <c r="VOO70" s="22"/>
      <c r="VOP70" s="22"/>
      <c r="VOQ70" s="22"/>
      <c r="VOR70" s="22"/>
      <c r="VOS70" s="22"/>
      <c r="VOT70" s="22"/>
      <c r="VOU70" s="22"/>
      <c r="VOV70" s="22"/>
      <c r="VOW70" s="22"/>
      <c r="VOX70" s="22"/>
      <c r="VOY70" s="22"/>
      <c r="VOZ70" s="22"/>
      <c r="VPA70" s="22"/>
      <c r="VPB70" s="22"/>
      <c r="VPC70" s="22"/>
      <c r="VPD70" s="22"/>
      <c r="VPE70" s="22"/>
      <c r="VPF70" s="22"/>
      <c r="VPG70" s="22"/>
      <c r="VPH70" s="22"/>
      <c r="VPI70" s="22"/>
      <c r="VPJ70" s="22"/>
      <c r="VPK70" s="22"/>
      <c r="VPL70" s="22"/>
      <c r="VPM70" s="22"/>
      <c r="VPN70" s="22"/>
      <c r="VPO70" s="22"/>
      <c r="VPP70" s="22"/>
      <c r="VPQ70" s="22"/>
      <c r="VPR70" s="22"/>
      <c r="VPS70" s="22"/>
      <c r="VPT70" s="22"/>
      <c r="VPU70" s="22"/>
      <c r="VPV70" s="22"/>
      <c r="VPW70" s="22"/>
      <c r="VPX70" s="22"/>
      <c r="VPY70" s="22"/>
      <c r="VPZ70" s="22"/>
      <c r="VQA70" s="22"/>
      <c r="VQB70" s="22"/>
      <c r="VQC70" s="22"/>
      <c r="VQD70" s="22"/>
      <c r="VQE70" s="22"/>
      <c r="VQF70" s="22"/>
      <c r="VQG70" s="22"/>
      <c r="VQH70" s="22"/>
      <c r="VQI70" s="22"/>
      <c r="VQJ70" s="22"/>
      <c r="VQK70" s="22"/>
      <c r="VQL70" s="22"/>
      <c r="VQM70" s="22"/>
      <c r="VQN70" s="22"/>
      <c r="VQO70" s="22"/>
      <c r="VQP70" s="22"/>
      <c r="VQQ70" s="22"/>
      <c r="VQR70" s="22"/>
      <c r="VQS70" s="22"/>
      <c r="VQT70" s="22"/>
      <c r="VQU70" s="22"/>
      <c r="VQV70" s="22"/>
      <c r="VQW70" s="22"/>
      <c r="VQX70" s="22"/>
      <c r="VQY70" s="22"/>
      <c r="VQZ70" s="22"/>
      <c r="VRA70" s="22"/>
      <c r="VRB70" s="22"/>
      <c r="VRC70" s="22"/>
      <c r="VRD70" s="22"/>
      <c r="VRE70" s="22"/>
      <c r="VRF70" s="22"/>
      <c r="VRG70" s="22"/>
      <c r="VRH70" s="22"/>
      <c r="VRI70" s="22"/>
      <c r="VRJ70" s="22"/>
      <c r="VRK70" s="22"/>
      <c r="VRL70" s="22"/>
      <c r="VRM70" s="22"/>
      <c r="VRN70" s="22"/>
      <c r="VRO70" s="22"/>
      <c r="VRP70" s="22"/>
      <c r="VRQ70" s="22"/>
      <c r="VRR70" s="22"/>
      <c r="VRS70" s="22"/>
      <c r="VRT70" s="22"/>
      <c r="VRU70" s="22"/>
      <c r="VRV70" s="22"/>
      <c r="VRW70" s="22"/>
      <c r="VRX70" s="22"/>
      <c r="VRY70" s="22"/>
      <c r="VRZ70" s="22"/>
      <c r="VSA70" s="22"/>
      <c r="VSB70" s="22"/>
      <c r="VSC70" s="22"/>
      <c r="VSD70" s="22"/>
      <c r="VSE70" s="22"/>
      <c r="VSF70" s="22"/>
      <c r="VSG70" s="22"/>
      <c r="VSH70" s="22"/>
      <c r="VSI70" s="22"/>
      <c r="VSJ70" s="22"/>
      <c r="VSK70" s="22"/>
      <c r="VSL70" s="22"/>
      <c r="VSM70" s="22"/>
      <c r="VSN70" s="22"/>
      <c r="VSO70" s="22"/>
      <c r="VSP70" s="22"/>
      <c r="VSQ70" s="22"/>
      <c r="VSR70" s="22"/>
      <c r="VSS70" s="22"/>
      <c r="VST70" s="22"/>
      <c r="VSU70" s="22"/>
      <c r="VSV70" s="22"/>
      <c r="VSW70" s="22"/>
      <c r="VSX70" s="22"/>
      <c r="VSY70" s="22"/>
      <c r="VSZ70" s="22"/>
      <c r="VTA70" s="22"/>
      <c r="VTB70" s="22"/>
      <c r="VTC70" s="22"/>
      <c r="VTD70" s="22"/>
      <c r="VTE70" s="22"/>
      <c r="VTF70" s="22"/>
      <c r="VTG70" s="22"/>
      <c r="VTH70" s="22"/>
      <c r="VTI70" s="22"/>
      <c r="VTJ70" s="22"/>
      <c r="VTK70" s="22"/>
      <c r="VTL70" s="22"/>
      <c r="VTM70" s="22"/>
      <c r="VTN70" s="22"/>
      <c r="VTO70" s="22"/>
      <c r="VTP70" s="22"/>
      <c r="VTQ70" s="22"/>
      <c r="VTR70" s="22"/>
      <c r="VTS70" s="22"/>
      <c r="VTT70" s="22"/>
      <c r="VTU70" s="22"/>
      <c r="VTV70" s="22"/>
      <c r="VTW70" s="22"/>
      <c r="VTX70" s="22"/>
      <c r="VTY70" s="22"/>
      <c r="VTZ70" s="22"/>
      <c r="VUA70" s="22"/>
      <c r="VUB70" s="22"/>
      <c r="VUC70" s="22"/>
      <c r="VUD70" s="22"/>
      <c r="VUE70" s="22"/>
      <c r="VUF70" s="22"/>
      <c r="VUG70" s="22"/>
      <c r="VUH70" s="22"/>
      <c r="VUI70" s="22"/>
      <c r="VUJ70" s="22"/>
      <c r="VUK70" s="22"/>
      <c r="VUL70" s="22"/>
      <c r="VUM70" s="22"/>
      <c r="VUN70" s="22"/>
      <c r="VUO70" s="22"/>
      <c r="VUP70" s="22"/>
      <c r="VUQ70" s="22"/>
      <c r="VUR70" s="22"/>
      <c r="VUS70" s="22"/>
      <c r="VUT70" s="22"/>
      <c r="VUU70" s="22"/>
      <c r="VUV70" s="22"/>
      <c r="VUW70" s="22"/>
      <c r="VUX70" s="22"/>
      <c r="VUY70" s="22"/>
      <c r="VUZ70" s="22"/>
      <c r="VVA70" s="22"/>
      <c r="VVB70" s="22"/>
      <c r="VVC70" s="22"/>
      <c r="VVD70" s="22"/>
      <c r="VVE70" s="22"/>
      <c r="VVF70" s="22"/>
      <c r="VVG70" s="22"/>
      <c r="VVH70" s="22"/>
      <c r="VVI70" s="22"/>
      <c r="VVJ70" s="22"/>
      <c r="VVK70" s="22"/>
      <c r="VVL70" s="22"/>
      <c r="VVM70" s="22"/>
      <c r="VVN70" s="22"/>
      <c r="VVO70" s="22"/>
      <c r="VVP70" s="22"/>
      <c r="VVQ70" s="22"/>
      <c r="VVR70" s="22"/>
      <c r="VVS70" s="22"/>
      <c r="VVT70" s="22"/>
      <c r="VVU70" s="22"/>
      <c r="VVV70" s="22"/>
      <c r="VVW70" s="22"/>
      <c r="VVX70" s="22"/>
      <c r="VVY70" s="22"/>
      <c r="VVZ70" s="22"/>
      <c r="VWA70" s="22"/>
      <c r="VWB70" s="22"/>
      <c r="VWC70" s="22"/>
      <c r="VWD70" s="22"/>
      <c r="VWE70" s="22"/>
      <c r="VWF70" s="22"/>
      <c r="VWG70" s="22"/>
      <c r="VWH70" s="22"/>
      <c r="VWI70" s="22"/>
      <c r="VWJ70" s="22"/>
      <c r="VWK70" s="22"/>
      <c r="VWL70" s="22"/>
      <c r="VWM70" s="22"/>
      <c r="VWN70" s="22"/>
      <c r="VWO70" s="22"/>
      <c r="VWP70" s="22"/>
      <c r="VWQ70" s="22"/>
      <c r="VWR70" s="22"/>
      <c r="VWS70" s="22"/>
      <c r="VWT70" s="22"/>
      <c r="VWU70" s="22"/>
      <c r="VWV70" s="22"/>
      <c r="VWW70" s="22"/>
      <c r="VWX70" s="22"/>
      <c r="VWY70" s="22"/>
      <c r="VWZ70" s="22"/>
      <c r="VXA70" s="22"/>
      <c r="VXB70" s="22"/>
      <c r="VXC70" s="22"/>
      <c r="VXD70" s="22"/>
      <c r="VXE70" s="22"/>
      <c r="VXF70" s="22"/>
      <c r="VXG70" s="22"/>
      <c r="VXH70" s="22"/>
      <c r="VXI70" s="22"/>
      <c r="VXJ70" s="22"/>
      <c r="VXK70" s="22"/>
      <c r="VXL70" s="22"/>
      <c r="VXM70" s="22"/>
      <c r="VXN70" s="22"/>
      <c r="VXO70" s="22"/>
      <c r="VXP70" s="22"/>
      <c r="VXQ70" s="22"/>
      <c r="VXR70" s="22"/>
      <c r="VXS70" s="22"/>
      <c r="VXT70" s="22"/>
      <c r="VXU70" s="22"/>
      <c r="VXV70" s="22"/>
      <c r="VXW70" s="22"/>
      <c r="VXX70" s="22"/>
      <c r="VXY70" s="22"/>
      <c r="VXZ70" s="22"/>
      <c r="VYA70" s="22"/>
      <c r="VYB70" s="22"/>
      <c r="VYC70" s="22"/>
      <c r="VYD70" s="22"/>
      <c r="VYE70" s="22"/>
      <c r="VYF70" s="22"/>
      <c r="VYG70" s="22"/>
      <c r="VYH70" s="22"/>
      <c r="VYI70" s="22"/>
      <c r="VYJ70" s="22"/>
      <c r="VYK70" s="22"/>
      <c r="VYL70" s="22"/>
      <c r="VYM70" s="22"/>
      <c r="VYN70" s="22"/>
      <c r="VYO70" s="22"/>
      <c r="VYP70" s="22"/>
      <c r="VYQ70" s="22"/>
      <c r="VYR70" s="22"/>
      <c r="VYS70" s="22"/>
      <c r="VYT70" s="22"/>
      <c r="VYU70" s="22"/>
      <c r="VYV70" s="22"/>
      <c r="VYW70" s="22"/>
      <c r="VYX70" s="22"/>
      <c r="VYY70" s="22"/>
      <c r="VYZ70" s="22"/>
      <c r="VZA70" s="22"/>
      <c r="VZB70" s="22"/>
      <c r="VZC70" s="22"/>
      <c r="VZD70" s="22"/>
      <c r="VZE70" s="22"/>
      <c r="VZF70" s="22"/>
      <c r="VZG70" s="22"/>
      <c r="VZH70" s="22"/>
      <c r="VZI70" s="22"/>
      <c r="VZJ70" s="22"/>
      <c r="VZK70" s="22"/>
      <c r="VZL70" s="22"/>
      <c r="VZM70" s="22"/>
      <c r="VZN70" s="22"/>
      <c r="VZO70" s="22"/>
      <c r="VZP70" s="22"/>
      <c r="VZQ70" s="22"/>
      <c r="VZR70" s="22"/>
      <c r="VZS70" s="22"/>
      <c r="VZT70" s="22"/>
      <c r="VZU70" s="22"/>
      <c r="VZV70" s="22"/>
      <c r="VZW70" s="22"/>
      <c r="VZX70" s="22"/>
      <c r="VZY70" s="22"/>
      <c r="VZZ70" s="22"/>
      <c r="WAA70" s="22"/>
      <c r="WAB70" s="22"/>
      <c r="WAC70" s="22"/>
      <c r="WAD70" s="22"/>
      <c r="WAE70" s="22"/>
      <c r="WAF70" s="22"/>
      <c r="WAG70" s="22"/>
      <c r="WAH70" s="22"/>
      <c r="WAI70" s="22"/>
      <c r="WAJ70" s="22"/>
      <c r="WAK70" s="22"/>
      <c r="WAL70" s="22"/>
      <c r="WAM70" s="22"/>
      <c r="WAN70" s="22"/>
      <c r="WAO70" s="22"/>
      <c r="WAP70" s="22"/>
      <c r="WAQ70" s="22"/>
      <c r="WAR70" s="22"/>
      <c r="WAS70" s="22"/>
      <c r="WAT70" s="22"/>
      <c r="WAU70" s="22"/>
      <c r="WAV70" s="22"/>
      <c r="WAW70" s="22"/>
      <c r="WAX70" s="22"/>
      <c r="WAY70" s="22"/>
      <c r="WAZ70" s="22"/>
      <c r="WBA70" s="22"/>
      <c r="WBB70" s="22"/>
      <c r="WBC70" s="22"/>
      <c r="WBD70" s="22"/>
      <c r="WBE70" s="22"/>
      <c r="WBF70" s="22"/>
      <c r="WBG70" s="22"/>
      <c r="WBH70" s="22"/>
      <c r="WBI70" s="22"/>
      <c r="WBJ70" s="22"/>
      <c r="WBK70" s="22"/>
      <c r="WBL70" s="22"/>
      <c r="WBM70" s="22"/>
      <c r="WBN70" s="22"/>
      <c r="WBO70" s="22"/>
      <c r="WBP70" s="22"/>
      <c r="WBQ70" s="22"/>
      <c r="WBR70" s="22"/>
      <c r="WBS70" s="22"/>
      <c r="WBT70" s="22"/>
      <c r="WBU70" s="22"/>
      <c r="WBV70" s="22"/>
      <c r="WBW70" s="22"/>
      <c r="WBX70" s="22"/>
      <c r="WBY70" s="22"/>
      <c r="WBZ70" s="22"/>
      <c r="WCA70" s="22"/>
      <c r="WCB70" s="22"/>
      <c r="WCC70" s="22"/>
      <c r="WCD70" s="22"/>
      <c r="WCE70" s="22"/>
      <c r="WCF70" s="22"/>
      <c r="WCG70" s="22"/>
      <c r="WCH70" s="22"/>
      <c r="WCI70" s="22"/>
      <c r="WCJ70" s="22"/>
      <c r="WCK70" s="22"/>
      <c r="WCL70" s="22"/>
      <c r="WCM70" s="22"/>
      <c r="WCN70" s="22"/>
      <c r="WCO70" s="22"/>
      <c r="WCP70" s="22"/>
      <c r="WCQ70" s="22"/>
      <c r="WCR70" s="22"/>
      <c r="WCS70" s="22"/>
      <c r="WCT70" s="22"/>
      <c r="WCU70" s="22"/>
      <c r="WCV70" s="22"/>
      <c r="WCW70" s="22"/>
      <c r="WCX70" s="22"/>
      <c r="WCY70" s="22"/>
      <c r="WCZ70" s="22"/>
      <c r="WDA70" s="22"/>
      <c r="WDB70" s="22"/>
      <c r="WDC70" s="22"/>
      <c r="WDD70" s="22"/>
      <c r="WDE70" s="22"/>
      <c r="WDF70" s="22"/>
      <c r="WDG70" s="22"/>
      <c r="WDH70" s="22"/>
      <c r="WDI70" s="22"/>
      <c r="WDJ70" s="22"/>
      <c r="WDK70" s="22"/>
      <c r="WDL70" s="22"/>
      <c r="WDM70" s="22"/>
      <c r="WDN70" s="22"/>
      <c r="WDO70" s="22"/>
      <c r="WDP70" s="22"/>
      <c r="WDQ70" s="22"/>
      <c r="WDR70" s="22"/>
      <c r="WDS70" s="22"/>
      <c r="WDT70" s="22"/>
      <c r="WDU70" s="22"/>
      <c r="WDV70" s="22"/>
      <c r="WDW70" s="22"/>
      <c r="WDX70" s="22"/>
      <c r="WDY70" s="22"/>
      <c r="WDZ70" s="22"/>
      <c r="WEA70" s="22"/>
      <c r="WEB70" s="22"/>
      <c r="WEC70" s="22"/>
      <c r="WED70" s="22"/>
      <c r="WEE70" s="22"/>
      <c r="WEF70" s="22"/>
      <c r="WEG70" s="22"/>
      <c r="WEH70" s="22"/>
      <c r="WEI70" s="22"/>
      <c r="WEJ70" s="22"/>
      <c r="WEK70" s="22"/>
      <c r="WEL70" s="22"/>
      <c r="WEM70" s="22"/>
      <c r="WEN70" s="22"/>
      <c r="WEO70" s="22"/>
      <c r="WEP70" s="22"/>
      <c r="WEQ70" s="22"/>
      <c r="WER70" s="22"/>
      <c r="WES70" s="22"/>
      <c r="WET70" s="22"/>
      <c r="WEU70" s="22"/>
      <c r="WEV70" s="22"/>
      <c r="WEW70" s="22"/>
      <c r="WEX70" s="22"/>
      <c r="WEY70" s="22"/>
      <c r="WEZ70" s="22"/>
      <c r="WFA70" s="22"/>
      <c r="WFB70" s="22"/>
      <c r="WFC70" s="22"/>
      <c r="WFD70" s="22"/>
      <c r="WFE70" s="22"/>
      <c r="WFF70" s="22"/>
      <c r="WFG70" s="22"/>
      <c r="WFH70" s="22"/>
      <c r="WFI70" s="22"/>
      <c r="WFJ70" s="22"/>
      <c r="WFK70" s="22"/>
      <c r="WFL70" s="22"/>
      <c r="WFM70" s="22"/>
      <c r="WFN70" s="22"/>
      <c r="WFO70" s="22"/>
      <c r="WFP70" s="22"/>
      <c r="WFQ70" s="22"/>
      <c r="WFR70" s="22"/>
      <c r="WFS70" s="22"/>
      <c r="WFT70" s="22"/>
      <c r="WFU70" s="22"/>
      <c r="WFV70" s="22"/>
      <c r="WFW70" s="22"/>
      <c r="WFX70" s="22"/>
      <c r="WFY70" s="22"/>
      <c r="WFZ70" s="22"/>
      <c r="WGA70" s="22"/>
      <c r="WGB70" s="22"/>
      <c r="WGC70" s="22"/>
      <c r="WGD70" s="22"/>
      <c r="WGE70" s="22"/>
      <c r="WGF70" s="22"/>
      <c r="WGG70" s="22"/>
      <c r="WGH70" s="22"/>
      <c r="WGI70" s="22"/>
      <c r="WGJ70" s="22"/>
      <c r="WGK70" s="22"/>
      <c r="WGL70" s="22"/>
      <c r="WGM70" s="22"/>
      <c r="WGN70" s="22"/>
      <c r="WGO70" s="22"/>
      <c r="WGP70" s="22"/>
      <c r="WGQ70" s="22"/>
      <c r="WGR70" s="22"/>
      <c r="WGS70" s="22"/>
      <c r="WGT70" s="22"/>
      <c r="WGU70" s="22"/>
      <c r="WGV70" s="22"/>
      <c r="WGW70" s="22"/>
      <c r="WGX70" s="22"/>
      <c r="WGY70" s="22"/>
      <c r="WGZ70" s="22"/>
      <c r="WHA70" s="22"/>
      <c r="WHB70" s="22"/>
      <c r="WHC70" s="22"/>
      <c r="WHD70" s="22"/>
      <c r="WHE70" s="22"/>
      <c r="WHF70" s="22"/>
      <c r="WHG70" s="22"/>
      <c r="WHH70" s="22"/>
      <c r="WHI70" s="22"/>
      <c r="WHJ70" s="22"/>
      <c r="WHK70" s="22"/>
      <c r="WHL70" s="22"/>
      <c r="WHM70" s="22"/>
      <c r="WHN70" s="22"/>
      <c r="WHO70" s="22"/>
      <c r="WHP70" s="22"/>
      <c r="WHQ70" s="22"/>
      <c r="WHR70" s="22"/>
      <c r="WHS70" s="22"/>
      <c r="WHT70" s="22"/>
      <c r="WHU70" s="22"/>
      <c r="WHV70" s="22"/>
      <c r="WHW70" s="22"/>
      <c r="WHX70" s="22"/>
      <c r="WHY70" s="22"/>
      <c r="WHZ70" s="22"/>
      <c r="WIA70" s="22"/>
      <c r="WIB70" s="22"/>
      <c r="WIC70" s="22"/>
      <c r="WID70" s="22"/>
      <c r="WIE70" s="22"/>
      <c r="WIF70" s="22"/>
      <c r="WIG70" s="22"/>
      <c r="WIH70" s="22"/>
      <c r="WII70" s="22"/>
      <c r="WIJ70" s="22"/>
      <c r="WIK70" s="22"/>
      <c r="WIL70" s="22"/>
      <c r="WIM70" s="22"/>
      <c r="WIN70" s="22"/>
      <c r="WIO70" s="22"/>
      <c r="WIP70" s="22"/>
      <c r="WIQ70" s="22"/>
      <c r="WIR70" s="22"/>
      <c r="WIS70" s="22"/>
      <c r="WIT70" s="22"/>
      <c r="WIU70" s="22"/>
      <c r="WIV70" s="22"/>
      <c r="WIW70" s="22"/>
      <c r="WIX70" s="22"/>
      <c r="WIY70" s="22"/>
      <c r="WIZ70" s="22"/>
      <c r="WJA70" s="22"/>
      <c r="WJB70" s="22"/>
      <c r="WJC70" s="22"/>
      <c r="WJD70" s="22"/>
      <c r="WJE70" s="22"/>
      <c r="WJF70" s="22"/>
      <c r="WJG70" s="22"/>
      <c r="WJH70" s="22"/>
      <c r="WJI70" s="22"/>
      <c r="WJJ70" s="22"/>
      <c r="WJK70" s="22"/>
      <c r="WJL70" s="22"/>
      <c r="WJM70" s="22"/>
      <c r="WJN70" s="22"/>
      <c r="WJO70" s="22"/>
      <c r="WJP70" s="22"/>
      <c r="WJQ70" s="22"/>
      <c r="WJR70" s="22"/>
      <c r="WJS70" s="22"/>
      <c r="WJT70" s="22"/>
      <c r="WJU70" s="22"/>
      <c r="WJV70" s="22"/>
      <c r="WJW70" s="22"/>
      <c r="WJX70" s="22"/>
      <c r="WJY70" s="22"/>
      <c r="WJZ70" s="22"/>
      <c r="WKA70" s="22"/>
      <c r="WKB70" s="22"/>
      <c r="WKC70" s="22"/>
      <c r="WKD70" s="22"/>
      <c r="WKE70" s="22"/>
      <c r="WKF70" s="22"/>
      <c r="WKG70" s="22"/>
      <c r="WKH70" s="22"/>
      <c r="WKI70" s="22"/>
      <c r="WKJ70" s="22"/>
      <c r="WKK70" s="22"/>
      <c r="WKL70" s="22"/>
      <c r="WKM70" s="22"/>
      <c r="WKN70" s="22"/>
      <c r="WKO70" s="22"/>
      <c r="WKP70" s="22"/>
      <c r="WKQ70" s="22"/>
      <c r="WKR70" s="22"/>
      <c r="WKS70" s="22"/>
      <c r="WKT70" s="22"/>
      <c r="WKU70" s="22"/>
      <c r="WKV70" s="22"/>
      <c r="WKW70" s="22"/>
      <c r="WKX70" s="22"/>
      <c r="WKY70" s="22"/>
      <c r="WKZ70" s="22"/>
      <c r="WLA70" s="22"/>
      <c r="WLB70" s="22"/>
      <c r="WLC70" s="22"/>
      <c r="WLD70" s="22"/>
      <c r="WLE70" s="22"/>
      <c r="WLF70" s="22"/>
      <c r="WLG70" s="22"/>
      <c r="WLH70" s="22"/>
      <c r="WLI70" s="22"/>
      <c r="WLJ70" s="22"/>
      <c r="WLK70" s="22"/>
      <c r="WLL70" s="22"/>
      <c r="WLM70" s="22"/>
      <c r="WLN70" s="22"/>
      <c r="WLO70" s="22"/>
      <c r="WLP70" s="22"/>
      <c r="WLQ70" s="22"/>
      <c r="WLR70" s="22"/>
      <c r="WLS70" s="22"/>
      <c r="WLT70" s="22"/>
      <c r="WLU70" s="22"/>
      <c r="WLV70" s="22"/>
      <c r="WLW70" s="22"/>
      <c r="WLX70" s="22"/>
      <c r="WLY70" s="22"/>
      <c r="WLZ70" s="22"/>
      <c r="WMA70" s="22"/>
      <c r="WMB70" s="22"/>
      <c r="WMC70" s="22"/>
      <c r="WMD70" s="22"/>
      <c r="WME70" s="22"/>
      <c r="WMF70" s="22"/>
      <c r="WMG70" s="22"/>
      <c r="WMH70" s="22"/>
      <c r="WMI70" s="22"/>
      <c r="WMJ70" s="22"/>
      <c r="WMK70" s="22"/>
      <c r="WML70" s="22"/>
      <c r="WMM70" s="22"/>
      <c r="WMN70" s="22"/>
      <c r="WMO70" s="22"/>
      <c r="WMP70" s="22"/>
      <c r="WMQ70" s="22"/>
      <c r="WMR70" s="22"/>
      <c r="WMS70" s="22"/>
      <c r="WMT70" s="22"/>
      <c r="WMU70" s="22"/>
      <c r="WMV70" s="22"/>
      <c r="WMW70" s="22"/>
      <c r="WMX70" s="22"/>
      <c r="WMY70" s="22"/>
      <c r="WMZ70" s="22"/>
      <c r="WNA70" s="22"/>
      <c r="WNB70" s="22"/>
      <c r="WNC70" s="22"/>
      <c r="WND70" s="22"/>
      <c r="WNE70" s="22"/>
      <c r="WNF70" s="22"/>
      <c r="WNG70" s="22"/>
      <c r="WNH70" s="22"/>
      <c r="WNI70" s="22"/>
      <c r="WNJ70" s="22"/>
      <c r="WNK70" s="22"/>
      <c r="WNL70" s="22"/>
      <c r="WNM70" s="22"/>
      <c r="WNN70" s="22"/>
      <c r="WNO70" s="22"/>
      <c r="WNP70" s="22"/>
      <c r="WNQ70" s="22"/>
      <c r="WNR70" s="22"/>
      <c r="WNS70" s="22"/>
      <c r="WNT70" s="22"/>
      <c r="WNU70" s="22"/>
      <c r="WNV70" s="22"/>
      <c r="WNW70" s="22"/>
      <c r="WNX70" s="22"/>
      <c r="WNY70" s="22"/>
      <c r="WNZ70" s="22"/>
      <c r="WOA70" s="22"/>
      <c r="WOB70" s="22"/>
      <c r="WOC70" s="22"/>
      <c r="WOD70" s="22"/>
      <c r="WOE70" s="22"/>
      <c r="WOF70" s="22"/>
      <c r="WOG70" s="22"/>
      <c r="WOH70" s="22"/>
      <c r="WOI70" s="22"/>
      <c r="WOJ70" s="22"/>
      <c r="WOK70" s="22"/>
      <c r="WOL70" s="22"/>
      <c r="WOM70" s="22"/>
      <c r="WON70" s="22"/>
      <c r="WOO70" s="22"/>
      <c r="WOP70" s="22"/>
      <c r="WOQ70" s="22"/>
      <c r="WOR70" s="22"/>
      <c r="WOS70" s="22"/>
      <c r="WOT70" s="22"/>
      <c r="WOU70" s="22"/>
      <c r="WOV70" s="22"/>
      <c r="WOW70" s="22"/>
      <c r="WOX70" s="22"/>
      <c r="WOY70" s="22"/>
      <c r="WOZ70" s="22"/>
      <c r="WPA70" s="22"/>
      <c r="WPB70" s="22"/>
      <c r="WPC70" s="22"/>
      <c r="WPD70" s="22"/>
      <c r="WPE70" s="22"/>
      <c r="WPF70" s="22"/>
      <c r="WPG70" s="22"/>
      <c r="WPH70" s="22"/>
      <c r="WPI70" s="22"/>
      <c r="WPJ70" s="22"/>
      <c r="WPK70" s="22"/>
      <c r="WPL70" s="22"/>
      <c r="WPM70" s="22"/>
      <c r="WPN70" s="22"/>
      <c r="WPO70" s="22"/>
      <c r="WPP70" s="22"/>
      <c r="WPQ70" s="22"/>
      <c r="WPR70" s="22"/>
      <c r="WPS70" s="22"/>
      <c r="WPT70" s="22"/>
      <c r="WPU70" s="22"/>
      <c r="WPV70" s="22"/>
      <c r="WPW70" s="22"/>
      <c r="WPX70" s="22"/>
      <c r="WPY70" s="22"/>
      <c r="WPZ70" s="22"/>
      <c r="WQA70" s="22"/>
      <c r="WQB70" s="22"/>
      <c r="WQC70" s="22"/>
      <c r="WQD70" s="22"/>
      <c r="WQE70" s="22"/>
      <c r="WQF70" s="22"/>
      <c r="WQG70" s="22"/>
      <c r="WQH70" s="22"/>
      <c r="WQI70" s="22"/>
      <c r="WQJ70" s="22"/>
      <c r="WQK70" s="22"/>
      <c r="WQL70" s="22"/>
      <c r="WQM70" s="22"/>
      <c r="WQN70" s="22"/>
      <c r="WQO70" s="22"/>
      <c r="WQP70" s="22"/>
      <c r="WQQ70" s="22"/>
      <c r="WQR70" s="22"/>
      <c r="WQS70" s="22"/>
      <c r="WQT70" s="22"/>
      <c r="WQU70" s="22"/>
      <c r="WQV70" s="22"/>
      <c r="WQW70" s="22"/>
      <c r="WQX70" s="22"/>
      <c r="WQY70" s="22"/>
      <c r="WQZ70" s="22"/>
      <c r="WRA70" s="22"/>
      <c r="WRB70" s="22"/>
      <c r="WRC70" s="22"/>
      <c r="WRD70" s="22"/>
      <c r="WRE70" s="22"/>
      <c r="WRF70" s="22"/>
      <c r="WRG70" s="22"/>
      <c r="WRH70" s="22"/>
      <c r="WRI70" s="22"/>
      <c r="WRJ70" s="22"/>
      <c r="WRK70" s="22"/>
      <c r="WRL70" s="22"/>
      <c r="WRM70" s="22"/>
      <c r="WRN70" s="22"/>
      <c r="WRO70" s="22"/>
      <c r="WRP70" s="22"/>
      <c r="WRQ70" s="22"/>
      <c r="WRR70" s="22"/>
      <c r="WRS70" s="22"/>
      <c r="WRT70" s="22"/>
      <c r="WRU70" s="22"/>
      <c r="WRV70" s="22"/>
      <c r="WRW70" s="22"/>
      <c r="WRX70" s="22"/>
      <c r="WRY70" s="22"/>
      <c r="WRZ70" s="22"/>
      <c r="WSA70" s="22"/>
      <c r="WSB70" s="22"/>
      <c r="WSC70" s="22"/>
      <c r="WSD70" s="22"/>
      <c r="WSE70" s="22"/>
      <c r="WSF70" s="22"/>
      <c r="WSG70" s="22"/>
      <c r="WSH70" s="22"/>
      <c r="WSI70" s="22"/>
      <c r="WSJ70" s="22"/>
      <c r="WSK70" s="22"/>
      <c r="WSL70" s="22"/>
      <c r="WSM70" s="22"/>
      <c r="WSN70" s="22"/>
      <c r="WSO70" s="22"/>
      <c r="WSP70" s="22"/>
      <c r="WSQ70" s="22"/>
      <c r="WSR70" s="22"/>
      <c r="WSS70" s="22"/>
      <c r="WST70" s="22"/>
      <c r="WSU70" s="22"/>
      <c r="WSV70" s="22"/>
      <c r="WSW70" s="22"/>
      <c r="WSX70" s="22"/>
      <c r="WSY70" s="22"/>
      <c r="WSZ70" s="22"/>
      <c r="WTA70" s="22"/>
      <c r="WTB70" s="22"/>
      <c r="WTC70" s="22"/>
      <c r="WTD70" s="22"/>
      <c r="WTE70" s="22"/>
      <c r="WTF70" s="22"/>
      <c r="WTG70" s="22"/>
      <c r="WTH70" s="22"/>
      <c r="WTI70" s="22"/>
      <c r="WTJ70" s="22"/>
      <c r="WTK70" s="22"/>
      <c r="WTL70" s="22"/>
      <c r="WTM70" s="22"/>
      <c r="WTN70" s="22"/>
      <c r="WTO70" s="22"/>
      <c r="WTP70" s="22"/>
      <c r="WTQ70" s="22"/>
      <c r="WTR70" s="22"/>
      <c r="WTS70" s="22"/>
      <c r="WTT70" s="22"/>
      <c r="WTU70" s="22"/>
      <c r="WTV70" s="22"/>
      <c r="WTW70" s="22"/>
      <c r="WTX70" s="22"/>
      <c r="WTY70" s="22"/>
      <c r="WTZ70" s="22"/>
      <c r="WUA70" s="22"/>
      <c r="WUB70" s="22"/>
      <c r="WUC70" s="22"/>
      <c r="WUD70" s="22"/>
      <c r="WUE70" s="22"/>
      <c r="WUF70" s="22"/>
      <c r="WUG70" s="22"/>
      <c r="WUH70" s="22"/>
      <c r="WUI70" s="22"/>
      <c r="WUJ70" s="22"/>
      <c r="WUK70" s="22"/>
      <c r="WUL70" s="22"/>
      <c r="WUM70" s="22"/>
      <c r="WUN70" s="22"/>
      <c r="WUO70" s="22"/>
      <c r="WUP70" s="22"/>
      <c r="WUQ70" s="22"/>
      <c r="WUR70" s="22"/>
      <c r="WUS70" s="22"/>
      <c r="WUT70" s="22"/>
      <c r="WUU70" s="22"/>
      <c r="WUV70" s="22"/>
      <c r="WUW70" s="22"/>
      <c r="WUX70" s="22"/>
      <c r="WUY70" s="22"/>
      <c r="WUZ70" s="22"/>
      <c r="WVA70" s="22"/>
      <c r="WVB70" s="22"/>
      <c r="WVC70" s="22"/>
      <c r="WVD70" s="22"/>
      <c r="WVE70" s="22"/>
      <c r="WVF70" s="22"/>
      <c r="WVG70" s="22"/>
      <c r="WVH70" s="22"/>
      <c r="WVI70" s="22"/>
      <c r="WVJ70" s="22"/>
      <c r="WVK70" s="22"/>
      <c r="WVL70" s="22"/>
      <c r="WVM70" s="22"/>
      <c r="WVN70" s="22"/>
      <c r="WVO70" s="22"/>
      <c r="WVP70" s="22"/>
      <c r="WVQ70" s="22"/>
      <c r="WVR70" s="22"/>
      <c r="WVS70" s="22"/>
      <c r="WVT70" s="22"/>
      <c r="WVU70" s="22"/>
      <c r="WVV70" s="22"/>
      <c r="WVW70" s="22"/>
      <c r="WVX70" s="22"/>
      <c r="WVY70" s="22"/>
      <c r="WVZ70" s="22"/>
      <c r="WWA70" s="22"/>
      <c r="WWB70" s="22"/>
      <c r="WWC70" s="22"/>
      <c r="WWD70" s="22"/>
      <c r="WWE70" s="22"/>
      <c r="WWF70" s="22"/>
      <c r="WWG70" s="22"/>
      <c r="WWH70" s="22"/>
      <c r="WWI70" s="22"/>
      <c r="WWJ70" s="22"/>
      <c r="WWK70" s="22"/>
      <c r="WWL70" s="22"/>
      <c r="WWM70" s="22"/>
      <c r="WWN70" s="22"/>
      <c r="WWO70" s="22"/>
      <c r="WWP70" s="22"/>
      <c r="WWQ70" s="22"/>
      <c r="WWR70" s="22"/>
      <c r="WWS70" s="22"/>
      <c r="WWT70" s="22"/>
      <c r="WWU70" s="22"/>
      <c r="WWV70" s="22"/>
      <c r="WWW70" s="22"/>
      <c r="WWX70" s="22"/>
      <c r="WWY70" s="22"/>
      <c r="WWZ70" s="22"/>
      <c r="WXA70" s="22"/>
      <c r="WXB70" s="22"/>
      <c r="WXC70" s="22"/>
      <c r="WXD70" s="22"/>
      <c r="WXE70" s="22"/>
      <c r="WXF70" s="22"/>
      <c r="WXG70" s="22"/>
      <c r="WXH70" s="22"/>
      <c r="WXI70" s="22"/>
      <c r="WXJ70" s="22"/>
      <c r="WXK70" s="22"/>
      <c r="WXL70" s="22"/>
      <c r="WXM70" s="22"/>
      <c r="WXN70" s="22"/>
      <c r="WXO70" s="22"/>
      <c r="WXP70" s="22"/>
      <c r="WXQ70" s="22"/>
      <c r="WXR70" s="22"/>
      <c r="WXS70" s="22"/>
      <c r="WXT70" s="22"/>
      <c r="WXU70" s="22"/>
      <c r="WXV70" s="22"/>
      <c r="WXW70" s="22"/>
      <c r="WXX70" s="22"/>
      <c r="WXY70" s="22"/>
      <c r="WXZ70" s="22"/>
      <c r="WYA70" s="22"/>
      <c r="WYB70" s="22"/>
      <c r="WYC70" s="22"/>
      <c r="WYD70" s="22"/>
      <c r="WYE70" s="22"/>
      <c r="WYF70" s="22"/>
      <c r="WYG70" s="22"/>
      <c r="WYH70" s="22"/>
      <c r="WYI70" s="22"/>
      <c r="WYJ70" s="22"/>
      <c r="WYK70" s="22"/>
      <c r="WYL70" s="22"/>
      <c r="WYM70" s="22"/>
      <c r="WYN70" s="22"/>
      <c r="WYO70" s="22"/>
      <c r="WYP70" s="22"/>
      <c r="WYQ70" s="22"/>
      <c r="WYR70" s="22"/>
      <c r="WYS70" s="22"/>
      <c r="WYT70" s="22"/>
      <c r="WYU70" s="22"/>
      <c r="WYV70" s="22"/>
      <c r="WYW70" s="22"/>
      <c r="WYX70" s="22"/>
      <c r="WYY70" s="22"/>
      <c r="WYZ70" s="22"/>
      <c r="WZA70" s="22"/>
      <c r="WZB70" s="22"/>
      <c r="WZC70" s="22"/>
      <c r="WZD70" s="22"/>
      <c r="WZE70" s="22"/>
      <c r="WZF70" s="22"/>
      <c r="WZG70" s="22"/>
      <c r="WZH70" s="22"/>
      <c r="WZI70" s="22"/>
      <c r="WZJ70" s="22"/>
      <c r="WZK70" s="22"/>
      <c r="WZL70" s="22"/>
      <c r="WZM70" s="22"/>
      <c r="WZN70" s="22"/>
      <c r="WZO70" s="22"/>
      <c r="WZP70" s="22"/>
      <c r="WZQ70" s="22"/>
      <c r="WZR70" s="22"/>
      <c r="WZS70" s="22"/>
      <c r="WZT70" s="22"/>
      <c r="WZU70" s="22"/>
      <c r="WZV70" s="22"/>
      <c r="WZW70" s="22"/>
      <c r="WZX70" s="22"/>
      <c r="WZY70" s="22"/>
      <c r="WZZ70" s="22"/>
      <c r="XAA70" s="22"/>
      <c r="XAB70" s="22"/>
      <c r="XAC70" s="22"/>
      <c r="XAD70" s="22"/>
      <c r="XAE70" s="22"/>
      <c r="XAF70" s="22"/>
      <c r="XAG70" s="22"/>
      <c r="XAH70" s="22"/>
      <c r="XAI70" s="22"/>
      <c r="XAJ70" s="22"/>
      <c r="XAK70" s="22"/>
      <c r="XAL70" s="22"/>
      <c r="XAM70" s="22"/>
      <c r="XAN70" s="22"/>
      <c r="XAO70" s="22"/>
      <c r="XAP70" s="22"/>
      <c r="XAQ70" s="22"/>
      <c r="XAR70" s="22"/>
      <c r="XAS70" s="22"/>
      <c r="XAT70" s="22"/>
      <c r="XAU70" s="22"/>
      <c r="XAV70" s="22"/>
      <c r="XAW70" s="22"/>
      <c r="XAX70" s="22"/>
      <c r="XAY70" s="22"/>
      <c r="XAZ70" s="22"/>
      <c r="XBA70" s="22"/>
      <c r="XBB70" s="22"/>
      <c r="XBC70" s="22"/>
      <c r="XBD70" s="22"/>
      <c r="XBE70" s="22"/>
      <c r="XBF70" s="22"/>
      <c r="XBG70" s="22"/>
      <c r="XBH70" s="22"/>
      <c r="XBI70" s="22"/>
      <c r="XBJ70" s="22"/>
      <c r="XBK70" s="22"/>
      <c r="XBL70" s="22"/>
      <c r="XBM70" s="22"/>
      <c r="XBN70" s="22"/>
      <c r="XBO70" s="22"/>
      <c r="XBP70" s="22"/>
      <c r="XBQ70" s="22"/>
      <c r="XBR70" s="22"/>
      <c r="XBS70" s="22"/>
      <c r="XBT70" s="22"/>
      <c r="XBU70" s="22"/>
      <c r="XBV70" s="22"/>
      <c r="XBW70" s="22"/>
      <c r="XBX70" s="22"/>
      <c r="XBY70" s="22"/>
      <c r="XBZ70" s="22"/>
      <c r="XCA70" s="22"/>
      <c r="XCB70" s="22"/>
      <c r="XCC70" s="22"/>
      <c r="XCD70" s="22"/>
      <c r="XCE70" s="22"/>
      <c r="XCF70" s="22"/>
      <c r="XCG70" s="22"/>
      <c r="XCH70" s="22"/>
      <c r="XCI70" s="22"/>
      <c r="XCJ70" s="22"/>
      <c r="XCK70" s="22"/>
      <c r="XCL70" s="22"/>
      <c r="XCM70" s="22"/>
      <c r="XCN70" s="22"/>
      <c r="XCO70" s="22"/>
      <c r="XCP70" s="22"/>
      <c r="XCQ70" s="22"/>
      <c r="XCR70" s="22"/>
      <c r="XCS70" s="22"/>
      <c r="XCT70" s="22"/>
      <c r="XCU70" s="22"/>
      <c r="XCV70" s="22"/>
      <c r="XCW70" s="22"/>
      <c r="XCX70" s="22"/>
      <c r="XCY70" s="22"/>
      <c r="XCZ70" s="22"/>
      <c r="XDA70" s="22"/>
      <c r="XDB70" s="22"/>
      <c r="XDC70" s="22"/>
      <c r="XDD70" s="22"/>
      <c r="XDE70" s="22"/>
      <c r="XDF70" s="22"/>
      <c r="XDG70" s="22"/>
      <c r="XDH70" s="22"/>
      <c r="XDI70" s="22"/>
      <c r="XDJ70" s="22"/>
      <c r="XDK70" s="22"/>
      <c r="XDL70" s="22"/>
      <c r="XDM70" s="22"/>
      <c r="XDN70" s="22"/>
      <c r="XDO70" s="22"/>
      <c r="XDP70" s="22"/>
      <c r="XDQ70" s="22"/>
      <c r="XDR70" s="22"/>
      <c r="XDS70" s="22"/>
      <c r="XDT70" s="22"/>
      <c r="XDU70" s="22"/>
      <c r="XDV70" s="22"/>
      <c r="XDW70" s="22"/>
      <c r="XDX70" s="22"/>
      <c r="XDY70" s="22"/>
      <c r="XDZ70" s="22"/>
      <c r="XEA70" s="22"/>
      <c r="XEB70" s="22"/>
      <c r="XEC70" s="22"/>
      <c r="XED70" s="22"/>
      <c r="XEE70" s="22"/>
      <c r="XEF70" s="22"/>
      <c r="XEG70" s="22"/>
      <c r="XEH70" s="22"/>
      <c r="XEI70" s="22"/>
      <c r="XEJ70" s="22"/>
      <c r="XEK70" s="22"/>
      <c r="XEL70" s="22"/>
      <c r="XEM70" s="22"/>
      <c r="XEN70" s="22"/>
      <c r="XEO70" s="22"/>
      <c r="XEP70" s="22"/>
      <c r="XEQ70" s="22"/>
      <c r="XER70" s="22"/>
      <c r="XES70" s="22"/>
      <c r="XET70" s="22"/>
      <c r="XEU70" s="22"/>
      <c r="XEV70" s="22"/>
    </row>
    <row r="71" spans="1:16376" outlineLevel="2" x14ac:dyDescent="0.15">
      <c r="B71" s="22" t="s">
        <v>80</v>
      </c>
      <c r="C71" s="54" t="s">
        <v>1</v>
      </c>
      <c r="D71" s="22"/>
      <c r="F71" s="14" t="s">
        <v>215</v>
      </c>
      <c r="L71" s="69">
        <v>0.03</v>
      </c>
      <c r="M71" s="72"/>
      <c r="N71" s="72"/>
      <c r="O71" s="72"/>
      <c r="P71" s="72"/>
      <c r="Q71" s="72"/>
      <c r="R71" s="72"/>
      <c r="S71" s="72"/>
      <c r="T71" s="72"/>
      <c r="U71" s="7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U71" s="22"/>
      <c r="BV71" s="22"/>
      <c r="BW71" s="22"/>
      <c r="BX71" s="22"/>
      <c r="BY71" s="22"/>
      <c r="BZ71" s="22"/>
      <c r="CA71" s="22"/>
      <c r="CB71" s="22"/>
      <c r="CC71" s="22"/>
      <c r="CD71" s="22"/>
      <c r="CE71" s="22"/>
      <c r="CF71" s="22"/>
      <c r="CG71" s="22"/>
      <c r="CH71" s="22"/>
      <c r="CI71" s="22"/>
      <c r="CJ71" s="22"/>
      <c r="CK71" s="22"/>
      <c r="CL71" s="22"/>
      <c r="CM71" s="22"/>
      <c r="CN71" s="22"/>
      <c r="CO71" s="22"/>
      <c r="CP71" s="22"/>
      <c r="CQ71" s="22"/>
      <c r="CR71" s="22"/>
      <c r="CS71" s="22"/>
      <c r="CT71" s="22"/>
      <c r="CU71" s="22"/>
      <c r="CV71" s="22"/>
      <c r="CW71" s="22"/>
      <c r="CX71" s="22"/>
      <c r="CY71" s="22"/>
      <c r="CZ71" s="22"/>
      <c r="DA71" s="22"/>
      <c r="DB71" s="22"/>
      <c r="DC71" s="22"/>
      <c r="DD71" s="22"/>
      <c r="DE71" s="22"/>
      <c r="DF71" s="22"/>
      <c r="DG71" s="22"/>
      <c r="DH71" s="22"/>
      <c r="DI71" s="22"/>
      <c r="DJ71" s="22"/>
      <c r="DK71" s="22"/>
      <c r="DL71" s="22"/>
      <c r="DM71" s="22"/>
      <c r="DN71" s="22"/>
      <c r="DO71" s="22"/>
      <c r="DP71" s="22"/>
      <c r="DQ71" s="22"/>
      <c r="DR71" s="22"/>
      <c r="DS71" s="22"/>
      <c r="DT71" s="22"/>
      <c r="DU71" s="22"/>
      <c r="DV71" s="22"/>
      <c r="DW71" s="22"/>
      <c r="DX71" s="22"/>
      <c r="DY71" s="22"/>
      <c r="DZ71" s="22"/>
      <c r="EA71" s="22"/>
      <c r="EB71" s="22"/>
      <c r="EC71" s="22"/>
      <c r="ED71" s="22"/>
      <c r="EE71" s="22"/>
      <c r="EF71" s="22"/>
      <c r="EG71" s="22"/>
      <c r="EH71" s="22"/>
      <c r="EI71" s="22"/>
      <c r="EJ71" s="22"/>
      <c r="EK71" s="22"/>
      <c r="EL71" s="22"/>
      <c r="EM71" s="22"/>
      <c r="EN71" s="22"/>
      <c r="EO71" s="22"/>
      <c r="EP71" s="22"/>
      <c r="EQ71" s="22"/>
      <c r="ER71" s="22"/>
      <c r="ES71" s="22"/>
      <c r="ET71" s="22"/>
      <c r="EU71" s="22"/>
      <c r="EV71" s="22"/>
      <c r="EW71" s="22"/>
      <c r="EX71" s="22"/>
      <c r="EY71" s="22"/>
      <c r="EZ71" s="22"/>
      <c r="FA71" s="22"/>
      <c r="FB71" s="22"/>
      <c r="FC71" s="22"/>
      <c r="FD71" s="22"/>
      <c r="FE71" s="22"/>
      <c r="FF71" s="22"/>
      <c r="FG71" s="22"/>
      <c r="FH71" s="22"/>
      <c r="FI71" s="22"/>
      <c r="FJ71" s="22"/>
      <c r="FK71" s="22"/>
      <c r="FL71" s="22"/>
      <c r="FM71" s="22"/>
      <c r="FN71" s="22"/>
      <c r="FO71" s="22"/>
      <c r="FP71" s="22"/>
      <c r="FQ71" s="22"/>
      <c r="FR71" s="22"/>
      <c r="FS71" s="22"/>
      <c r="FT71" s="22"/>
      <c r="FU71" s="22"/>
      <c r="FV71" s="22"/>
      <c r="FW71" s="22"/>
      <c r="FX71" s="22"/>
      <c r="FY71" s="22"/>
      <c r="FZ71" s="22"/>
      <c r="GA71" s="22"/>
      <c r="GB71" s="22"/>
      <c r="GC71" s="22"/>
      <c r="GD71" s="22"/>
      <c r="GE71" s="22"/>
      <c r="GF71" s="22"/>
      <c r="GG71" s="22"/>
      <c r="GH71" s="22"/>
      <c r="GI71" s="22"/>
      <c r="GJ71" s="22"/>
      <c r="GK71" s="22"/>
      <c r="GL71" s="22"/>
      <c r="GM71" s="22"/>
      <c r="GN71" s="22"/>
      <c r="GO71" s="22"/>
      <c r="GP71" s="22"/>
      <c r="GQ71" s="22"/>
      <c r="GR71" s="22"/>
      <c r="GS71" s="22"/>
      <c r="GT71" s="22"/>
      <c r="GU71" s="22"/>
      <c r="GV71" s="22"/>
      <c r="GW71" s="22"/>
      <c r="GX71" s="22"/>
      <c r="GY71" s="22"/>
      <c r="GZ71" s="22"/>
      <c r="HA71" s="22"/>
      <c r="HB71" s="22"/>
      <c r="HC71" s="22"/>
      <c r="HD71" s="22"/>
      <c r="HE71" s="22"/>
      <c r="HF71" s="22"/>
      <c r="HG71" s="22"/>
      <c r="HH71" s="22"/>
      <c r="HI71" s="22"/>
      <c r="HJ71" s="22"/>
      <c r="HK71" s="22"/>
      <c r="HL71" s="22"/>
      <c r="HM71" s="22"/>
      <c r="HN71" s="22"/>
      <c r="HO71" s="22"/>
      <c r="HP71" s="22"/>
      <c r="HQ71" s="22"/>
      <c r="HR71" s="22"/>
      <c r="HS71" s="22"/>
      <c r="HT71" s="22"/>
      <c r="HU71" s="22"/>
      <c r="HV71" s="22"/>
      <c r="HW71" s="22"/>
      <c r="HX71" s="22"/>
      <c r="HY71" s="22"/>
      <c r="HZ71" s="22"/>
      <c r="IA71" s="22"/>
      <c r="IB71" s="22"/>
      <c r="IC71" s="22"/>
      <c r="ID71" s="22"/>
      <c r="IE71" s="22"/>
      <c r="IF71" s="22"/>
      <c r="IG71" s="22"/>
      <c r="IH71" s="22"/>
      <c r="II71" s="22"/>
      <c r="IJ71" s="22"/>
      <c r="IK71" s="22"/>
      <c r="IL71" s="22"/>
      <c r="IM71" s="22"/>
      <c r="IN71" s="22"/>
      <c r="IO71" s="22"/>
      <c r="IP71" s="22"/>
      <c r="IQ71" s="22"/>
      <c r="IR71" s="22"/>
      <c r="IS71" s="22"/>
      <c r="IT71" s="22"/>
      <c r="IU71" s="22"/>
      <c r="IV71" s="22"/>
      <c r="IW71" s="22"/>
      <c r="IX71" s="22"/>
      <c r="IY71" s="22"/>
      <c r="IZ71" s="22"/>
      <c r="JA71" s="22"/>
      <c r="JB71" s="22"/>
      <c r="JC71" s="22"/>
      <c r="JD71" s="22"/>
      <c r="JE71" s="22"/>
      <c r="JF71" s="22"/>
      <c r="JG71" s="22"/>
      <c r="JH71" s="22"/>
      <c r="JI71" s="22"/>
      <c r="JJ71" s="22"/>
      <c r="JK71" s="22"/>
      <c r="JL71" s="22"/>
      <c r="JM71" s="22"/>
      <c r="JN71" s="22"/>
      <c r="JO71" s="22"/>
      <c r="JP71" s="22"/>
      <c r="JQ71" s="22"/>
      <c r="JR71" s="22"/>
      <c r="JS71" s="22"/>
      <c r="JT71" s="22"/>
      <c r="JU71" s="22"/>
      <c r="JV71" s="22"/>
      <c r="JW71" s="22"/>
      <c r="JX71" s="22"/>
      <c r="JY71" s="22"/>
      <c r="JZ71" s="22"/>
      <c r="KA71" s="22"/>
      <c r="KB71" s="22"/>
      <c r="KC71" s="22"/>
      <c r="KD71" s="22"/>
      <c r="KE71" s="22"/>
      <c r="KF71" s="22"/>
      <c r="KG71" s="22"/>
      <c r="KH71" s="22"/>
      <c r="KI71" s="22"/>
      <c r="KJ71" s="22"/>
      <c r="KK71" s="22"/>
      <c r="KL71" s="22"/>
      <c r="KM71" s="22"/>
      <c r="KN71" s="22"/>
      <c r="KO71" s="22"/>
      <c r="KP71" s="22"/>
      <c r="KQ71" s="22"/>
      <c r="KR71" s="22"/>
      <c r="KS71" s="22"/>
      <c r="KT71" s="22"/>
      <c r="KU71" s="22"/>
      <c r="KV71" s="22"/>
      <c r="KW71" s="22"/>
      <c r="KX71" s="22"/>
      <c r="KY71" s="22"/>
      <c r="KZ71" s="22"/>
      <c r="LA71" s="22"/>
      <c r="LB71" s="22"/>
      <c r="LC71" s="22"/>
      <c r="LD71" s="22"/>
      <c r="LE71" s="22"/>
      <c r="LF71" s="22"/>
      <c r="LG71" s="22"/>
      <c r="LH71" s="22"/>
      <c r="LI71" s="22"/>
      <c r="LJ71" s="22"/>
      <c r="LK71" s="22"/>
      <c r="LL71" s="22"/>
      <c r="LM71" s="22"/>
      <c r="LN71" s="22"/>
      <c r="LO71" s="22"/>
      <c r="LP71" s="22"/>
      <c r="LQ71" s="22"/>
      <c r="LR71" s="22"/>
      <c r="LS71" s="22"/>
      <c r="LT71" s="22"/>
      <c r="LU71" s="22"/>
      <c r="LV71" s="22"/>
      <c r="LW71" s="22"/>
      <c r="LX71" s="22"/>
      <c r="LY71" s="22"/>
      <c r="LZ71" s="22"/>
      <c r="MA71" s="22"/>
      <c r="MB71" s="22"/>
      <c r="MC71" s="22"/>
      <c r="MD71" s="22"/>
      <c r="ME71" s="22"/>
      <c r="MF71" s="22"/>
      <c r="MG71" s="22"/>
      <c r="MH71" s="22"/>
      <c r="MI71" s="22"/>
      <c r="MJ71" s="22"/>
      <c r="MK71" s="22"/>
      <c r="ML71" s="22"/>
      <c r="MM71" s="22"/>
      <c r="MN71" s="22"/>
      <c r="MO71" s="22"/>
      <c r="MP71" s="22"/>
      <c r="MQ71" s="22"/>
      <c r="MR71" s="22"/>
      <c r="MS71" s="22"/>
      <c r="MT71" s="22"/>
      <c r="MU71" s="22"/>
      <c r="MV71" s="22"/>
      <c r="MW71" s="22"/>
      <c r="MX71" s="22"/>
      <c r="MY71" s="22"/>
      <c r="MZ71" s="22"/>
      <c r="NA71" s="22"/>
      <c r="NB71" s="22"/>
      <c r="NC71" s="22"/>
      <c r="ND71" s="22"/>
      <c r="NE71" s="22"/>
      <c r="NF71" s="22"/>
      <c r="NG71" s="22"/>
      <c r="NH71" s="22"/>
      <c r="NI71" s="22"/>
      <c r="NJ71" s="22"/>
      <c r="NK71" s="22"/>
      <c r="NL71" s="22"/>
      <c r="NM71" s="22"/>
      <c r="NN71" s="22"/>
      <c r="NO71" s="22"/>
      <c r="NP71" s="22"/>
      <c r="NQ71" s="22"/>
      <c r="NR71" s="22"/>
      <c r="NS71" s="22"/>
      <c r="NT71" s="22"/>
      <c r="NU71" s="22"/>
      <c r="NV71" s="22"/>
      <c r="NW71" s="22"/>
      <c r="NX71" s="22"/>
      <c r="NY71" s="22"/>
      <c r="NZ71" s="22"/>
      <c r="OA71" s="22"/>
      <c r="OB71" s="22"/>
      <c r="OC71" s="22"/>
      <c r="OD71" s="22"/>
      <c r="OE71" s="22"/>
      <c r="OF71" s="22"/>
      <c r="OG71" s="22"/>
      <c r="OH71" s="22"/>
      <c r="OI71" s="22"/>
      <c r="OJ71" s="22"/>
      <c r="OK71" s="22"/>
      <c r="OL71" s="22"/>
      <c r="OM71" s="22"/>
      <c r="ON71" s="22"/>
      <c r="OO71" s="22"/>
      <c r="OP71" s="22"/>
      <c r="OQ71" s="22"/>
      <c r="OR71" s="22"/>
      <c r="OS71" s="22"/>
      <c r="OT71" s="22"/>
      <c r="OU71" s="22"/>
      <c r="OV71" s="22"/>
      <c r="OW71" s="22"/>
      <c r="OX71" s="22"/>
      <c r="OY71" s="22"/>
      <c r="OZ71" s="22"/>
      <c r="PA71" s="22"/>
      <c r="PB71" s="22"/>
      <c r="PC71" s="22"/>
      <c r="PD71" s="22"/>
      <c r="PE71" s="22"/>
      <c r="PF71" s="22"/>
      <c r="PG71" s="22"/>
      <c r="PH71" s="22"/>
      <c r="PI71" s="22"/>
      <c r="PJ71" s="22"/>
      <c r="PK71" s="22"/>
      <c r="PL71" s="22"/>
      <c r="PM71" s="22"/>
      <c r="PN71" s="22"/>
      <c r="PO71" s="22"/>
      <c r="PP71" s="22"/>
      <c r="PQ71" s="22"/>
      <c r="PR71" s="22"/>
      <c r="PS71" s="22"/>
      <c r="PT71" s="22"/>
      <c r="PU71" s="22"/>
      <c r="PV71" s="22"/>
      <c r="PW71" s="22"/>
      <c r="PX71" s="22"/>
      <c r="PY71" s="22"/>
      <c r="PZ71" s="22"/>
      <c r="QA71" s="22"/>
      <c r="QB71" s="22"/>
      <c r="QC71" s="22"/>
      <c r="QD71" s="22"/>
      <c r="QE71" s="22"/>
      <c r="QF71" s="22"/>
      <c r="QG71" s="22"/>
      <c r="QH71" s="22"/>
      <c r="QI71" s="22"/>
      <c r="QJ71" s="22"/>
      <c r="QK71" s="22"/>
      <c r="QL71" s="22"/>
      <c r="QM71" s="22"/>
      <c r="QN71" s="22"/>
      <c r="QO71" s="22"/>
      <c r="QP71" s="22"/>
      <c r="QQ71" s="22"/>
      <c r="QR71" s="22"/>
      <c r="QS71" s="22"/>
      <c r="QT71" s="22"/>
      <c r="QU71" s="22"/>
      <c r="QV71" s="22"/>
      <c r="QW71" s="22"/>
      <c r="QX71" s="22"/>
      <c r="QY71" s="22"/>
      <c r="QZ71" s="22"/>
      <c r="RA71" s="22"/>
      <c r="RB71" s="22"/>
      <c r="RC71" s="22"/>
      <c r="RD71" s="22"/>
      <c r="RE71" s="22"/>
      <c r="RF71" s="22"/>
      <c r="RG71" s="22"/>
      <c r="RH71" s="22"/>
      <c r="RI71" s="22"/>
      <c r="RJ71" s="22"/>
      <c r="RK71" s="22"/>
      <c r="RL71" s="22"/>
      <c r="RM71" s="22"/>
      <c r="RN71" s="22"/>
      <c r="RO71" s="22"/>
      <c r="RP71" s="22"/>
      <c r="RQ71" s="22"/>
      <c r="RR71" s="22"/>
      <c r="RS71" s="22"/>
      <c r="RT71" s="22"/>
      <c r="RU71" s="22"/>
      <c r="RV71" s="22"/>
      <c r="RW71" s="22"/>
      <c r="RX71" s="22"/>
      <c r="RY71" s="22"/>
      <c r="RZ71" s="22"/>
      <c r="SA71" s="22"/>
      <c r="SB71" s="22"/>
      <c r="SC71" s="22"/>
      <c r="SD71" s="22"/>
      <c r="SE71" s="22"/>
      <c r="SF71" s="22"/>
      <c r="SG71" s="22"/>
      <c r="SH71" s="22"/>
      <c r="SI71" s="22"/>
      <c r="SJ71" s="22"/>
      <c r="SK71" s="22"/>
      <c r="SL71" s="22"/>
      <c r="SM71" s="22"/>
      <c r="SN71" s="22"/>
      <c r="SO71" s="22"/>
      <c r="SP71" s="22"/>
      <c r="SQ71" s="22"/>
      <c r="SR71" s="22"/>
      <c r="SS71" s="22"/>
      <c r="ST71" s="22"/>
      <c r="SU71" s="22"/>
      <c r="SV71" s="22"/>
      <c r="SW71" s="22"/>
      <c r="SX71" s="22"/>
      <c r="SY71" s="22"/>
      <c r="SZ71" s="22"/>
      <c r="TA71" s="22"/>
      <c r="TB71" s="22"/>
      <c r="TC71" s="22"/>
      <c r="TD71" s="22"/>
      <c r="TE71" s="22"/>
      <c r="TF71" s="22"/>
      <c r="TG71" s="22"/>
      <c r="TH71" s="22"/>
      <c r="TI71" s="22"/>
      <c r="TJ71" s="22"/>
      <c r="TK71" s="22"/>
      <c r="TL71" s="22"/>
      <c r="TM71" s="22"/>
      <c r="TN71" s="22"/>
      <c r="TO71" s="22"/>
      <c r="TP71" s="22"/>
      <c r="TQ71" s="22"/>
      <c r="TR71" s="22"/>
      <c r="TS71" s="22"/>
      <c r="TT71" s="22"/>
      <c r="TU71" s="22"/>
      <c r="TV71" s="22"/>
      <c r="TW71" s="22"/>
      <c r="TX71" s="22"/>
      <c r="TY71" s="22"/>
      <c r="TZ71" s="22"/>
      <c r="UA71" s="22"/>
      <c r="UB71" s="22"/>
      <c r="UC71" s="22"/>
      <c r="UD71" s="22"/>
      <c r="UE71" s="22"/>
      <c r="UF71" s="22"/>
      <c r="UG71" s="22"/>
      <c r="UH71" s="22"/>
      <c r="UI71" s="22"/>
      <c r="UJ71" s="22"/>
      <c r="UK71" s="22"/>
      <c r="UL71" s="22"/>
      <c r="UM71" s="22"/>
      <c r="UN71" s="22"/>
      <c r="UO71" s="22"/>
      <c r="UP71" s="22"/>
      <c r="UQ71" s="22"/>
      <c r="UR71" s="22"/>
      <c r="US71" s="22"/>
      <c r="UT71" s="22"/>
      <c r="UU71" s="22"/>
      <c r="UV71" s="22"/>
      <c r="UW71" s="22"/>
      <c r="UX71" s="22"/>
      <c r="UY71" s="22"/>
      <c r="UZ71" s="22"/>
      <c r="VA71" s="22"/>
      <c r="VB71" s="22"/>
      <c r="VC71" s="22"/>
      <c r="VD71" s="22"/>
      <c r="VE71" s="22"/>
      <c r="VF71" s="22"/>
      <c r="VG71" s="22"/>
      <c r="VH71" s="22"/>
      <c r="VI71" s="22"/>
      <c r="VJ71" s="22"/>
      <c r="VK71" s="22"/>
      <c r="VL71" s="22"/>
      <c r="VM71" s="22"/>
      <c r="VN71" s="22"/>
      <c r="VO71" s="22"/>
      <c r="VP71" s="22"/>
      <c r="VQ71" s="22"/>
      <c r="VR71" s="22"/>
      <c r="VS71" s="22"/>
      <c r="VT71" s="22"/>
      <c r="VU71" s="22"/>
      <c r="VV71" s="22"/>
      <c r="VW71" s="22"/>
      <c r="VX71" s="22"/>
      <c r="VY71" s="22"/>
      <c r="VZ71" s="22"/>
      <c r="WA71" s="22"/>
      <c r="WB71" s="22"/>
      <c r="WC71" s="22"/>
      <c r="WD71" s="22"/>
      <c r="WE71" s="22"/>
      <c r="WF71" s="22"/>
      <c r="WG71" s="22"/>
      <c r="WH71" s="22"/>
      <c r="WI71" s="22"/>
      <c r="WJ71" s="22"/>
      <c r="WK71" s="22"/>
      <c r="WL71" s="22"/>
      <c r="WM71" s="22"/>
      <c r="WN71" s="22"/>
      <c r="WO71" s="22"/>
      <c r="WP71" s="22"/>
      <c r="WQ71" s="22"/>
      <c r="WR71" s="22"/>
      <c r="WS71" s="22"/>
      <c r="WT71" s="22"/>
      <c r="WU71" s="22"/>
      <c r="WV71" s="22"/>
      <c r="WW71" s="22"/>
      <c r="WX71" s="22"/>
      <c r="WY71" s="22"/>
      <c r="WZ71" s="22"/>
      <c r="XA71" s="22"/>
      <c r="XB71" s="22"/>
      <c r="XC71" s="22"/>
      <c r="XD71" s="22"/>
      <c r="XE71" s="22"/>
      <c r="XF71" s="22"/>
      <c r="XG71" s="22"/>
      <c r="XH71" s="22"/>
      <c r="XI71" s="22"/>
      <c r="XJ71" s="22"/>
      <c r="XK71" s="22"/>
      <c r="XL71" s="22"/>
      <c r="XM71" s="22"/>
      <c r="XN71" s="22"/>
      <c r="XO71" s="22"/>
      <c r="XP71" s="22"/>
      <c r="XQ71" s="22"/>
      <c r="XR71" s="22"/>
      <c r="XS71" s="22"/>
      <c r="XT71" s="22"/>
      <c r="XU71" s="22"/>
      <c r="XV71" s="22"/>
      <c r="XW71" s="22"/>
      <c r="XX71" s="22"/>
      <c r="XY71" s="22"/>
      <c r="XZ71" s="22"/>
      <c r="YA71" s="22"/>
      <c r="YB71" s="22"/>
      <c r="YC71" s="22"/>
      <c r="YD71" s="22"/>
      <c r="YE71" s="22"/>
      <c r="YF71" s="22"/>
      <c r="YG71" s="22"/>
      <c r="YH71" s="22"/>
      <c r="YI71" s="22"/>
      <c r="YJ71" s="22"/>
      <c r="YK71" s="22"/>
      <c r="YL71" s="22"/>
      <c r="YM71" s="22"/>
      <c r="YN71" s="22"/>
      <c r="YO71" s="22"/>
      <c r="YP71" s="22"/>
      <c r="YQ71" s="22"/>
      <c r="YR71" s="22"/>
      <c r="YS71" s="22"/>
      <c r="YT71" s="22"/>
      <c r="YU71" s="22"/>
      <c r="YV71" s="22"/>
      <c r="YW71" s="22"/>
      <c r="YX71" s="22"/>
      <c r="YY71" s="22"/>
      <c r="YZ71" s="22"/>
      <c r="ZA71" s="22"/>
      <c r="ZB71" s="22"/>
      <c r="ZC71" s="22"/>
      <c r="ZD71" s="22"/>
      <c r="ZE71" s="22"/>
      <c r="ZF71" s="22"/>
      <c r="ZG71" s="22"/>
      <c r="ZH71" s="22"/>
      <c r="ZI71" s="22"/>
      <c r="ZJ71" s="22"/>
      <c r="ZK71" s="22"/>
      <c r="ZL71" s="22"/>
      <c r="ZM71" s="22"/>
      <c r="ZN71" s="22"/>
      <c r="ZO71" s="22"/>
      <c r="ZP71" s="22"/>
      <c r="ZQ71" s="22"/>
      <c r="ZR71" s="22"/>
      <c r="ZS71" s="22"/>
      <c r="ZT71" s="22"/>
      <c r="ZU71" s="22"/>
      <c r="ZV71" s="22"/>
      <c r="ZW71" s="22"/>
      <c r="ZX71" s="22"/>
      <c r="ZY71" s="22"/>
      <c r="ZZ71" s="22"/>
      <c r="AAA71" s="22"/>
      <c r="AAB71" s="22"/>
      <c r="AAC71" s="22"/>
      <c r="AAD71" s="22"/>
      <c r="AAE71" s="22"/>
      <c r="AAF71" s="22"/>
      <c r="AAG71" s="22"/>
      <c r="AAH71" s="22"/>
      <c r="AAI71" s="22"/>
      <c r="AAJ71" s="22"/>
      <c r="AAK71" s="22"/>
      <c r="AAL71" s="22"/>
      <c r="AAM71" s="22"/>
      <c r="AAN71" s="22"/>
      <c r="AAO71" s="22"/>
      <c r="AAP71" s="22"/>
      <c r="AAQ71" s="22"/>
      <c r="AAR71" s="22"/>
      <c r="AAS71" s="22"/>
      <c r="AAT71" s="22"/>
      <c r="AAU71" s="22"/>
      <c r="AAV71" s="22"/>
      <c r="AAW71" s="22"/>
      <c r="AAX71" s="22"/>
      <c r="AAY71" s="22"/>
      <c r="AAZ71" s="22"/>
      <c r="ABA71" s="22"/>
      <c r="ABB71" s="22"/>
      <c r="ABC71" s="22"/>
      <c r="ABD71" s="22"/>
      <c r="ABE71" s="22"/>
      <c r="ABF71" s="22"/>
      <c r="ABG71" s="22"/>
      <c r="ABH71" s="22"/>
      <c r="ABI71" s="22"/>
      <c r="ABJ71" s="22"/>
      <c r="ABK71" s="22"/>
      <c r="ABL71" s="22"/>
      <c r="ABM71" s="22"/>
      <c r="ABN71" s="22"/>
      <c r="ABO71" s="22"/>
      <c r="ABP71" s="22"/>
      <c r="ABQ71" s="22"/>
      <c r="ABR71" s="22"/>
      <c r="ABS71" s="22"/>
      <c r="ABT71" s="22"/>
      <c r="ABU71" s="22"/>
      <c r="ABV71" s="22"/>
      <c r="ABW71" s="22"/>
      <c r="ABX71" s="22"/>
      <c r="ABY71" s="22"/>
      <c r="ABZ71" s="22"/>
      <c r="ACA71" s="22"/>
      <c r="ACB71" s="22"/>
      <c r="ACC71" s="22"/>
      <c r="ACD71" s="22"/>
      <c r="ACE71" s="22"/>
      <c r="ACF71" s="22"/>
      <c r="ACG71" s="22"/>
      <c r="ACH71" s="22"/>
      <c r="ACI71" s="22"/>
      <c r="ACJ71" s="22"/>
      <c r="ACK71" s="22"/>
      <c r="ACL71" s="22"/>
      <c r="ACM71" s="22"/>
      <c r="ACN71" s="22"/>
      <c r="ACO71" s="22"/>
      <c r="ACP71" s="22"/>
      <c r="ACQ71" s="22"/>
      <c r="ACR71" s="22"/>
      <c r="ACS71" s="22"/>
      <c r="ACT71" s="22"/>
      <c r="ACU71" s="22"/>
      <c r="ACV71" s="22"/>
      <c r="ACW71" s="22"/>
      <c r="ACX71" s="22"/>
      <c r="ACY71" s="22"/>
      <c r="ACZ71" s="22"/>
      <c r="ADA71" s="22"/>
      <c r="ADB71" s="22"/>
      <c r="ADC71" s="22"/>
      <c r="ADD71" s="22"/>
      <c r="ADE71" s="22"/>
      <c r="ADF71" s="22"/>
      <c r="ADG71" s="22"/>
      <c r="ADH71" s="22"/>
      <c r="ADI71" s="22"/>
      <c r="ADJ71" s="22"/>
      <c r="ADK71" s="22"/>
      <c r="ADL71" s="22"/>
      <c r="ADM71" s="22"/>
      <c r="ADN71" s="22"/>
      <c r="ADO71" s="22"/>
      <c r="ADP71" s="22"/>
      <c r="ADQ71" s="22"/>
      <c r="ADR71" s="22"/>
      <c r="ADS71" s="22"/>
      <c r="ADT71" s="22"/>
      <c r="ADU71" s="22"/>
      <c r="ADV71" s="22"/>
      <c r="ADW71" s="22"/>
      <c r="ADX71" s="22"/>
      <c r="ADY71" s="22"/>
      <c r="ADZ71" s="22"/>
      <c r="AEA71" s="22"/>
      <c r="AEB71" s="22"/>
      <c r="AEC71" s="22"/>
      <c r="AED71" s="22"/>
      <c r="AEE71" s="22"/>
      <c r="AEF71" s="22"/>
      <c r="AEG71" s="22"/>
      <c r="AEH71" s="22"/>
      <c r="AEI71" s="22"/>
      <c r="AEJ71" s="22"/>
      <c r="AEK71" s="22"/>
      <c r="AEL71" s="22"/>
      <c r="AEM71" s="22"/>
      <c r="AEN71" s="22"/>
      <c r="AEO71" s="22"/>
      <c r="AEP71" s="22"/>
      <c r="AEQ71" s="22"/>
      <c r="AER71" s="22"/>
      <c r="AES71" s="22"/>
      <c r="AET71" s="22"/>
      <c r="AEU71" s="22"/>
      <c r="AEV71" s="22"/>
      <c r="AEW71" s="22"/>
      <c r="AEX71" s="22"/>
      <c r="AEY71" s="22"/>
      <c r="AEZ71" s="22"/>
      <c r="AFA71" s="22"/>
      <c r="AFB71" s="22"/>
      <c r="AFC71" s="22"/>
      <c r="AFD71" s="22"/>
      <c r="AFE71" s="22"/>
      <c r="AFF71" s="22"/>
      <c r="AFG71" s="22"/>
      <c r="AFH71" s="22"/>
      <c r="AFI71" s="22"/>
      <c r="AFJ71" s="22"/>
      <c r="AFK71" s="22"/>
      <c r="AFL71" s="22"/>
      <c r="AFM71" s="22"/>
      <c r="AFN71" s="22"/>
      <c r="AFO71" s="22"/>
      <c r="AFP71" s="22"/>
      <c r="AFQ71" s="22"/>
      <c r="AFR71" s="22"/>
      <c r="AFS71" s="22"/>
      <c r="AFT71" s="22"/>
      <c r="AFU71" s="22"/>
      <c r="AFV71" s="22"/>
      <c r="AFW71" s="22"/>
      <c r="AFX71" s="22"/>
      <c r="AFY71" s="22"/>
      <c r="AFZ71" s="22"/>
      <c r="AGA71" s="22"/>
      <c r="AGB71" s="22"/>
      <c r="AGC71" s="22"/>
      <c r="AGD71" s="22"/>
      <c r="AGE71" s="22"/>
      <c r="AGF71" s="22"/>
      <c r="AGG71" s="22"/>
      <c r="AGH71" s="22"/>
      <c r="AGI71" s="22"/>
      <c r="AGJ71" s="22"/>
      <c r="AGK71" s="22"/>
      <c r="AGL71" s="22"/>
      <c r="AGM71" s="22"/>
      <c r="AGN71" s="22"/>
      <c r="AGO71" s="22"/>
      <c r="AGP71" s="22"/>
      <c r="AGQ71" s="22"/>
      <c r="AGR71" s="22"/>
      <c r="AGS71" s="22"/>
      <c r="AGT71" s="22"/>
      <c r="AGU71" s="22"/>
      <c r="AGV71" s="22"/>
      <c r="AGW71" s="22"/>
      <c r="AGX71" s="22"/>
      <c r="AGY71" s="22"/>
      <c r="AGZ71" s="22"/>
      <c r="AHA71" s="22"/>
      <c r="AHB71" s="22"/>
      <c r="AHC71" s="22"/>
      <c r="AHD71" s="22"/>
      <c r="AHE71" s="22"/>
      <c r="AHF71" s="22"/>
      <c r="AHG71" s="22"/>
      <c r="AHH71" s="22"/>
      <c r="AHI71" s="22"/>
      <c r="AHJ71" s="22"/>
      <c r="AHK71" s="22"/>
      <c r="AHL71" s="22"/>
      <c r="AHM71" s="22"/>
      <c r="AHN71" s="22"/>
      <c r="AHO71" s="22"/>
      <c r="AHP71" s="22"/>
      <c r="AHQ71" s="22"/>
      <c r="AHR71" s="22"/>
      <c r="AHS71" s="22"/>
      <c r="AHT71" s="22"/>
      <c r="AHU71" s="22"/>
      <c r="AHV71" s="22"/>
      <c r="AHW71" s="22"/>
      <c r="AHX71" s="22"/>
      <c r="AHY71" s="22"/>
      <c r="AHZ71" s="22"/>
      <c r="AIA71" s="22"/>
      <c r="AIB71" s="22"/>
      <c r="AIC71" s="22"/>
      <c r="AID71" s="22"/>
      <c r="AIE71" s="22"/>
      <c r="AIF71" s="22"/>
      <c r="AIG71" s="22"/>
      <c r="AIH71" s="22"/>
      <c r="AII71" s="22"/>
      <c r="AIJ71" s="22"/>
      <c r="AIK71" s="22"/>
      <c r="AIL71" s="22"/>
      <c r="AIM71" s="22"/>
      <c r="AIN71" s="22"/>
      <c r="AIO71" s="22"/>
      <c r="AIP71" s="22"/>
      <c r="AIQ71" s="22"/>
      <c r="AIR71" s="22"/>
      <c r="AIS71" s="22"/>
      <c r="AIT71" s="22"/>
      <c r="AIU71" s="22"/>
      <c r="AIV71" s="22"/>
      <c r="AIW71" s="22"/>
      <c r="AIX71" s="22"/>
      <c r="AIY71" s="22"/>
      <c r="AIZ71" s="22"/>
      <c r="AJA71" s="22"/>
      <c r="AJB71" s="22"/>
      <c r="AJC71" s="22"/>
      <c r="AJD71" s="22"/>
      <c r="AJE71" s="22"/>
      <c r="AJF71" s="22"/>
      <c r="AJG71" s="22"/>
      <c r="AJH71" s="22"/>
      <c r="AJI71" s="22"/>
      <c r="AJJ71" s="22"/>
      <c r="AJK71" s="22"/>
      <c r="AJL71" s="22"/>
      <c r="AJM71" s="22"/>
      <c r="AJN71" s="22"/>
      <c r="AJO71" s="22"/>
      <c r="AJP71" s="22"/>
      <c r="AJQ71" s="22"/>
      <c r="AJR71" s="22"/>
      <c r="AJS71" s="22"/>
      <c r="AJT71" s="22"/>
      <c r="AJU71" s="22"/>
      <c r="AJV71" s="22"/>
      <c r="AJW71" s="22"/>
      <c r="AJX71" s="22"/>
      <c r="AJY71" s="22"/>
      <c r="AJZ71" s="22"/>
      <c r="AKA71" s="22"/>
      <c r="AKB71" s="22"/>
      <c r="AKC71" s="22"/>
      <c r="AKD71" s="22"/>
      <c r="AKE71" s="22"/>
      <c r="AKF71" s="22"/>
      <c r="AKG71" s="22"/>
      <c r="AKH71" s="22"/>
      <c r="AKI71" s="22"/>
      <c r="AKJ71" s="22"/>
      <c r="AKK71" s="22"/>
      <c r="AKL71" s="22"/>
      <c r="AKM71" s="22"/>
      <c r="AKN71" s="22"/>
      <c r="AKO71" s="22"/>
      <c r="AKP71" s="22"/>
      <c r="AKQ71" s="22"/>
      <c r="AKR71" s="22"/>
      <c r="AKS71" s="22"/>
      <c r="AKT71" s="22"/>
      <c r="AKU71" s="22"/>
      <c r="AKV71" s="22"/>
      <c r="AKW71" s="22"/>
      <c r="AKX71" s="22"/>
      <c r="AKY71" s="22"/>
      <c r="AKZ71" s="22"/>
      <c r="ALA71" s="22"/>
      <c r="ALB71" s="22"/>
      <c r="ALC71" s="22"/>
      <c r="ALD71" s="22"/>
      <c r="ALE71" s="22"/>
      <c r="ALF71" s="22"/>
      <c r="ALG71" s="22"/>
      <c r="ALH71" s="22"/>
      <c r="ALI71" s="22"/>
      <c r="ALJ71" s="22"/>
      <c r="ALK71" s="22"/>
      <c r="ALL71" s="22"/>
      <c r="ALM71" s="22"/>
      <c r="ALN71" s="22"/>
      <c r="ALO71" s="22"/>
      <c r="ALP71" s="22"/>
      <c r="ALQ71" s="22"/>
      <c r="ALR71" s="22"/>
      <c r="ALS71" s="22"/>
      <c r="ALT71" s="22"/>
      <c r="ALU71" s="22"/>
      <c r="ALV71" s="22"/>
      <c r="ALW71" s="22"/>
      <c r="ALX71" s="22"/>
      <c r="ALY71" s="22"/>
      <c r="ALZ71" s="22"/>
      <c r="AMA71" s="22"/>
      <c r="AMB71" s="22"/>
      <c r="AMC71" s="22"/>
      <c r="AMD71" s="22"/>
      <c r="AME71" s="22"/>
      <c r="AMF71" s="22"/>
      <c r="AMG71" s="22"/>
      <c r="AMH71" s="22"/>
      <c r="AMI71" s="22"/>
      <c r="AMJ71" s="22"/>
      <c r="AMK71" s="22"/>
      <c r="AML71" s="22"/>
      <c r="AMM71" s="22"/>
      <c r="AMN71" s="22"/>
      <c r="AMO71" s="22"/>
      <c r="AMP71" s="22"/>
      <c r="AMQ71" s="22"/>
      <c r="AMR71" s="22"/>
      <c r="AMS71" s="22"/>
      <c r="AMT71" s="22"/>
      <c r="AMU71" s="22"/>
      <c r="AMV71" s="22"/>
      <c r="AMW71" s="22"/>
      <c r="AMX71" s="22"/>
      <c r="AMY71" s="22"/>
      <c r="AMZ71" s="22"/>
      <c r="ANA71" s="22"/>
      <c r="ANB71" s="22"/>
      <c r="ANC71" s="22"/>
      <c r="AND71" s="22"/>
      <c r="ANE71" s="22"/>
      <c r="ANF71" s="22"/>
      <c r="ANG71" s="22"/>
      <c r="ANH71" s="22"/>
      <c r="ANI71" s="22"/>
      <c r="ANJ71" s="22"/>
      <c r="ANK71" s="22"/>
      <c r="ANL71" s="22"/>
      <c r="ANM71" s="22"/>
      <c r="ANN71" s="22"/>
      <c r="ANO71" s="22"/>
      <c r="ANP71" s="22"/>
      <c r="ANQ71" s="22"/>
      <c r="ANR71" s="22"/>
      <c r="ANS71" s="22"/>
      <c r="ANT71" s="22"/>
      <c r="ANU71" s="22"/>
      <c r="ANV71" s="22"/>
      <c r="ANW71" s="22"/>
      <c r="ANX71" s="22"/>
      <c r="ANY71" s="22"/>
      <c r="ANZ71" s="22"/>
      <c r="AOA71" s="22"/>
      <c r="AOB71" s="22"/>
      <c r="AOC71" s="22"/>
      <c r="AOD71" s="22"/>
      <c r="AOE71" s="22"/>
      <c r="AOF71" s="22"/>
      <c r="AOG71" s="22"/>
      <c r="AOH71" s="22"/>
      <c r="AOI71" s="22"/>
      <c r="AOJ71" s="22"/>
      <c r="AOK71" s="22"/>
      <c r="AOL71" s="22"/>
      <c r="AOM71" s="22"/>
      <c r="AON71" s="22"/>
      <c r="AOO71" s="22"/>
      <c r="AOP71" s="22"/>
      <c r="AOQ71" s="22"/>
      <c r="AOR71" s="22"/>
      <c r="AOS71" s="22"/>
      <c r="AOT71" s="22"/>
      <c r="AOU71" s="22"/>
      <c r="AOV71" s="22"/>
      <c r="AOW71" s="22"/>
      <c r="AOX71" s="22"/>
      <c r="AOY71" s="22"/>
      <c r="AOZ71" s="22"/>
      <c r="APA71" s="22"/>
      <c r="APB71" s="22"/>
      <c r="APC71" s="22"/>
      <c r="APD71" s="22"/>
      <c r="APE71" s="22"/>
      <c r="APF71" s="22"/>
      <c r="APG71" s="22"/>
      <c r="APH71" s="22"/>
      <c r="API71" s="22"/>
      <c r="APJ71" s="22"/>
      <c r="APK71" s="22"/>
      <c r="APL71" s="22"/>
      <c r="APM71" s="22"/>
      <c r="APN71" s="22"/>
      <c r="APO71" s="22"/>
      <c r="APP71" s="22"/>
      <c r="APQ71" s="22"/>
      <c r="APR71" s="22"/>
      <c r="APS71" s="22"/>
      <c r="APT71" s="22"/>
      <c r="APU71" s="22"/>
      <c r="APV71" s="22"/>
      <c r="APW71" s="22"/>
      <c r="APX71" s="22"/>
      <c r="APY71" s="22"/>
      <c r="APZ71" s="22"/>
      <c r="AQA71" s="22"/>
      <c r="AQB71" s="22"/>
      <c r="AQC71" s="22"/>
      <c r="AQD71" s="22"/>
      <c r="AQE71" s="22"/>
      <c r="AQF71" s="22"/>
      <c r="AQG71" s="22"/>
      <c r="AQH71" s="22"/>
      <c r="AQI71" s="22"/>
      <c r="AQJ71" s="22"/>
      <c r="AQK71" s="22"/>
      <c r="AQL71" s="22"/>
      <c r="AQM71" s="22"/>
      <c r="AQN71" s="22"/>
      <c r="AQO71" s="22"/>
      <c r="AQP71" s="22"/>
      <c r="AQQ71" s="22"/>
      <c r="AQR71" s="22"/>
      <c r="AQS71" s="22"/>
      <c r="AQT71" s="22"/>
      <c r="AQU71" s="22"/>
      <c r="AQV71" s="22"/>
      <c r="AQW71" s="22"/>
      <c r="AQX71" s="22"/>
      <c r="AQY71" s="22"/>
      <c r="AQZ71" s="22"/>
      <c r="ARA71" s="22"/>
      <c r="ARB71" s="22"/>
      <c r="ARC71" s="22"/>
      <c r="ARD71" s="22"/>
      <c r="ARE71" s="22"/>
      <c r="ARF71" s="22"/>
      <c r="ARG71" s="22"/>
      <c r="ARH71" s="22"/>
      <c r="ARI71" s="22"/>
      <c r="ARJ71" s="22"/>
      <c r="ARK71" s="22"/>
      <c r="ARL71" s="22"/>
      <c r="ARM71" s="22"/>
      <c r="ARN71" s="22"/>
      <c r="ARO71" s="22"/>
      <c r="ARP71" s="22"/>
      <c r="ARQ71" s="22"/>
      <c r="ARR71" s="22"/>
      <c r="ARS71" s="22"/>
      <c r="ART71" s="22"/>
      <c r="ARU71" s="22"/>
      <c r="ARV71" s="22"/>
      <c r="ARW71" s="22"/>
      <c r="ARX71" s="22"/>
      <c r="ARY71" s="22"/>
      <c r="ARZ71" s="22"/>
      <c r="ASA71" s="22"/>
      <c r="ASB71" s="22"/>
      <c r="ASC71" s="22"/>
      <c r="ASD71" s="22"/>
      <c r="ASE71" s="22"/>
      <c r="ASF71" s="22"/>
      <c r="ASG71" s="22"/>
      <c r="ASH71" s="22"/>
      <c r="ASI71" s="22"/>
      <c r="ASJ71" s="22"/>
      <c r="ASK71" s="22"/>
      <c r="ASL71" s="22"/>
      <c r="ASM71" s="22"/>
      <c r="ASN71" s="22"/>
      <c r="ASO71" s="22"/>
      <c r="ASP71" s="22"/>
      <c r="ASQ71" s="22"/>
      <c r="ASR71" s="22"/>
      <c r="ASS71" s="22"/>
      <c r="AST71" s="22"/>
      <c r="ASU71" s="22"/>
      <c r="ASV71" s="22"/>
      <c r="ASW71" s="22"/>
      <c r="ASX71" s="22"/>
      <c r="ASY71" s="22"/>
      <c r="ASZ71" s="22"/>
      <c r="ATA71" s="22"/>
      <c r="ATB71" s="22"/>
      <c r="ATC71" s="22"/>
      <c r="ATD71" s="22"/>
      <c r="ATE71" s="22"/>
      <c r="ATF71" s="22"/>
      <c r="ATG71" s="22"/>
      <c r="ATH71" s="22"/>
      <c r="ATI71" s="22"/>
      <c r="ATJ71" s="22"/>
      <c r="ATK71" s="22"/>
      <c r="ATL71" s="22"/>
      <c r="ATM71" s="22"/>
      <c r="ATN71" s="22"/>
      <c r="ATO71" s="22"/>
      <c r="ATP71" s="22"/>
      <c r="ATQ71" s="22"/>
      <c r="ATR71" s="22"/>
      <c r="ATS71" s="22"/>
      <c r="ATT71" s="22"/>
      <c r="ATU71" s="22"/>
      <c r="ATV71" s="22"/>
      <c r="ATW71" s="22"/>
      <c r="ATX71" s="22"/>
      <c r="ATY71" s="22"/>
      <c r="ATZ71" s="22"/>
      <c r="AUA71" s="22"/>
      <c r="AUB71" s="22"/>
      <c r="AUC71" s="22"/>
      <c r="AUD71" s="22"/>
      <c r="AUE71" s="22"/>
      <c r="AUF71" s="22"/>
      <c r="AUG71" s="22"/>
      <c r="AUH71" s="22"/>
      <c r="AUI71" s="22"/>
      <c r="AUJ71" s="22"/>
      <c r="AUK71" s="22"/>
      <c r="AUL71" s="22"/>
      <c r="AUM71" s="22"/>
      <c r="AUN71" s="22"/>
      <c r="AUO71" s="22"/>
      <c r="AUP71" s="22"/>
      <c r="AUQ71" s="22"/>
      <c r="AUR71" s="22"/>
      <c r="AUS71" s="22"/>
      <c r="AUT71" s="22"/>
      <c r="AUU71" s="22"/>
      <c r="AUV71" s="22"/>
      <c r="AUW71" s="22"/>
      <c r="AUX71" s="22"/>
      <c r="AUY71" s="22"/>
      <c r="AUZ71" s="22"/>
      <c r="AVA71" s="22"/>
      <c r="AVB71" s="22"/>
      <c r="AVC71" s="22"/>
      <c r="AVD71" s="22"/>
      <c r="AVE71" s="22"/>
      <c r="AVF71" s="22"/>
      <c r="AVG71" s="22"/>
      <c r="AVH71" s="22"/>
      <c r="AVI71" s="22"/>
      <c r="AVJ71" s="22"/>
      <c r="AVK71" s="22"/>
      <c r="AVL71" s="22"/>
      <c r="AVM71" s="22"/>
      <c r="AVN71" s="22"/>
      <c r="AVO71" s="22"/>
      <c r="AVP71" s="22"/>
      <c r="AVQ71" s="22"/>
      <c r="AVR71" s="22"/>
      <c r="AVS71" s="22"/>
      <c r="AVT71" s="22"/>
      <c r="AVU71" s="22"/>
      <c r="AVV71" s="22"/>
      <c r="AVW71" s="22"/>
      <c r="AVX71" s="22"/>
      <c r="AVY71" s="22"/>
      <c r="AVZ71" s="22"/>
      <c r="AWA71" s="22"/>
      <c r="AWB71" s="22"/>
      <c r="AWC71" s="22"/>
      <c r="AWD71" s="22"/>
      <c r="AWE71" s="22"/>
      <c r="AWF71" s="22"/>
      <c r="AWG71" s="22"/>
      <c r="AWH71" s="22"/>
      <c r="AWI71" s="22"/>
      <c r="AWJ71" s="22"/>
      <c r="AWK71" s="22"/>
      <c r="AWL71" s="22"/>
      <c r="AWM71" s="22"/>
      <c r="AWN71" s="22"/>
      <c r="AWO71" s="22"/>
      <c r="AWP71" s="22"/>
      <c r="AWQ71" s="22"/>
      <c r="AWR71" s="22"/>
      <c r="AWS71" s="22"/>
      <c r="AWT71" s="22"/>
      <c r="AWU71" s="22"/>
      <c r="AWV71" s="22"/>
      <c r="AWW71" s="22"/>
      <c r="AWX71" s="22"/>
      <c r="AWY71" s="22"/>
      <c r="AWZ71" s="22"/>
      <c r="AXA71" s="22"/>
      <c r="AXB71" s="22"/>
      <c r="AXC71" s="22"/>
      <c r="AXD71" s="22"/>
      <c r="AXE71" s="22"/>
      <c r="AXF71" s="22"/>
      <c r="AXG71" s="22"/>
      <c r="AXH71" s="22"/>
      <c r="AXI71" s="22"/>
      <c r="AXJ71" s="22"/>
      <c r="AXK71" s="22"/>
      <c r="AXL71" s="22"/>
      <c r="AXM71" s="22"/>
      <c r="AXN71" s="22"/>
      <c r="AXO71" s="22"/>
      <c r="AXP71" s="22"/>
      <c r="AXQ71" s="22"/>
      <c r="AXR71" s="22"/>
      <c r="AXS71" s="22"/>
      <c r="AXT71" s="22"/>
      <c r="AXU71" s="22"/>
      <c r="AXV71" s="22"/>
      <c r="AXW71" s="22"/>
      <c r="AXX71" s="22"/>
      <c r="AXY71" s="22"/>
      <c r="AXZ71" s="22"/>
      <c r="AYA71" s="22"/>
      <c r="AYB71" s="22"/>
      <c r="AYC71" s="22"/>
      <c r="AYD71" s="22"/>
      <c r="AYE71" s="22"/>
      <c r="AYF71" s="22"/>
      <c r="AYG71" s="22"/>
      <c r="AYH71" s="22"/>
      <c r="AYI71" s="22"/>
      <c r="AYJ71" s="22"/>
      <c r="AYK71" s="22"/>
      <c r="AYL71" s="22"/>
      <c r="AYM71" s="22"/>
      <c r="AYN71" s="22"/>
      <c r="AYO71" s="22"/>
      <c r="AYP71" s="22"/>
      <c r="AYQ71" s="22"/>
      <c r="AYR71" s="22"/>
      <c r="AYS71" s="22"/>
      <c r="AYT71" s="22"/>
      <c r="AYU71" s="22"/>
      <c r="AYV71" s="22"/>
      <c r="AYW71" s="22"/>
      <c r="AYX71" s="22"/>
      <c r="AYY71" s="22"/>
      <c r="AYZ71" s="22"/>
      <c r="AZA71" s="22"/>
      <c r="AZB71" s="22"/>
      <c r="AZC71" s="22"/>
      <c r="AZD71" s="22"/>
      <c r="AZE71" s="22"/>
      <c r="AZF71" s="22"/>
      <c r="AZG71" s="22"/>
      <c r="AZH71" s="22"/>
      <c r="AZI71" s="22"/>
      <c r="AZJ71" s="22"/>
      <c r="AZK71" s="22"/>
      <c r="AZL71" s="22"/>
      <c r="AZM71" s="22"/>
      <c r="AZN71" s="22"/>
      <c r="AZO71" s="22"/>
      <c r="AZP71" s="22"/>
      <c r="AZQ71" s="22"/>
      <c r="AZR71" s="22"/>
      <c r="AZS71" s="22"/>
      <c r="AZT71" s="22"/>
      <c r="AZU71" s="22"/>
      <c r="AZV71" s="22"/>
      <c r="AZW71" s="22"/>
      <c r="AZX71" s="22"/>
      <c r="AZY71" s="22"/>
      <c r="AZZ71" s="22"/>
      <c r="BAA71" s="22"/>
      <c r="BAB71" s="22"/>
      <c r="BAC71" s="22"/>
      <c r="BAD71" s="22"/>
      <c r="BAE71" s="22"/>
      <c r="BAF71" s="22"/>
      <c r="BAG71" s="22"/>
      <c r="BAH71" s="22"/>
      <c r="BAI71" s="22"/>
      <c r="BAJ71" s="22"/>
      <c r="BAK71" s="22"/>
      <c r="BAL71" s="22"/>
      <c r="BAM71" s="22"/>
      <c r="BAN71" s="22"/>
      <c r="BAO71" s="22"/>
      <c r="BAP71" s="22"/>
      <c r="BAQ71" s="22"/>
      <c r="BAR71" s="22"/>
      <c r="BAS71" s="22"/>
      <c r="BAT71" s="22"/>
      <c r="BAU71" s="22"/>
      <c r="BAV71" s="22"/>
      <c r="BAW71" s="22"/>
      <c r="BAX71" s="22"/>
      <c r="BAY71" s="22"/>
      <c r="BAZ71" s="22"/>
      <c r="BBA71" s="22"/>
      <c r="BBB71" s="22"/>
      <c r="BBC71" s="22"/>
      <c r="BBD71" s="22"/>
      <c r="BBE71" s="22"/>
      <c r="BBF71" s="22"/>
      <c r="BBG71" s="22"/>
      <c r="BBH71" s="22"/>
      <c r="BBI71" s="22"/>
      <c r="BBJ71" s="22"/>
      <c r="BBK71" s="22"/>
      <c r="BBL71" s="22"/>
      <c r="BBM71" s="22"/>
      <c r="BBN71" s="22"/>
      <c r="BBO71" s="22"/>
      <c r="BBP71" s="22"/>
      <c r="BBQ71" s="22"/>
      <c r="BBR71" s="22"/>
      <c r="BBS71" s="22"/>
      <c r="BBT71" s="22"/>
      <c r="BBU71" s="22"/>
      <c r="BBV71" s="22"/>
      <c r="BBW71" s="22"/>
      <c r="BBX71" s="22"/>
      <c r="BBY71" s="22"/>
      <c r="BBZ71" s="22"/>
      <c r="BCA71" s="22"/>
      <c r="BCB71" s="22"/>
      <c r="BCC71" s="22"/>
      <c r="BCD71" s="22"/>
      <c r="BCE71" s="22"/>
      <c r="BCF71" s="22"/>
      <c r="BCG71" s="22"/>
      <c r="BCH71" s="22"/>
      <c r="BCI71" s="22"/>
      <c r="BCJ71" s="22"/>
      <c r="BCK71" s="22"/>
      <c r="BCL71" s="22"/>
      <c r="BCM71" s="22"/>
      <c r="BCN71" s="22"/>
      <c r="BCO71" s="22"/>
      <c r="BCP71" s="22"/>
      <c r="BCQ71" s="22"/>
      <c r="BCR71" s="22"/>
      <c r="BCS71" s="22"/>
      <c r="BCT71" s="22"/>
      <c r="BCU71" s="22"/>
      <c r="BCV71" s="22"/>
      <c r="BCW71" s="22"/>
      <c r="BCX71" s="22"/>
      <c r="BCY71" s="22"/>
      <c r="BCZ71" s="22"/>
      <c r="BDA71" s="22"/>
      <c r="BDB71" s="22"/>
      <c r="BDC71" s="22"/>
      <c r="BDD71" s="22"/>
      <c r="BDE71" s="22"/>
      <c r="BDF71" s="22"/>
      <c r="BDG71" s="22"/>
      <c r="BDH71" s="22"/>
      <c r="BDI71" s="22"/>
      <c r="BDJ71" s="22"/>
      <c r="BDK71" s="22"/>
      <c r="BDL71" s="22"/>
      <c r="BDM71" s="22"/>
      <c r="BDN71" s="22"/>
      <c r="BDO71" s="22"/>
      <c r="BDP71" s="22"/>
      <c r="BDQ71" s="22"/>
      <c r="BDR71" s="22"/>
      <c r="BDS71" s="22"/>
      <c r="BDT71" s="22"/>
      <c r="BDU71" s="22"/>
      <c r="BDV71" s="22"/>
      <c r="BDW71" s="22"/>
      <c r="BDX71" s="22"/>
      <c r="BDY71" s="22"/>
      <c r="BDZ71" s="22"/>
      <c r="BEA71" s="22"/>
      <c r="BEB71" s="22"/>
      <c r="BEC71" s="22"/>
      <c r="BED71" s="22"/>
      <c r="BEE71" s="22"/>
      <c r="BEF71" s="22"/>
      <c r="BEG71" s="22"/>
      <c r="BEH71" s="22"/>
      <c r="BEI71" s="22"/>
      <c r="BEJ71" s="22"/>
      <c r="BEK71" s="22"/>
      <c r="BEL71" s="22"/>
      <c r="BEM71" s="22"/>
      <c r="BEN71" s="22"/>
      <c r="BEO71" s="22"/>
      <c r="BEP71" s="22"/>
      <c r="BEQ71" s="22"/>
      <c r="BER71" s="22"/>
      <c r="BES71" s="22"/>
      <c r="BET71" s="22"/>
      <c r="BEU71" s="22"/>
      <c r="BEV71" s="22"/>
      <c r="BEW71" s="22"/>
      <c r="BEX71" s="22"/>
      <c r="BEY71" s="22"/>
      <c r="BEZ71" s="22"/>
      <c r="BFA71" s="22"/>
      <c r="BFB71" s="22"/>
      <c r="BFC71" s="22"/>
      <c r="BFD71" s="22"/>
      <c r="BFE71" s="22"/>
      <c r="BFF71" s="22"/>
      <c r="BFG71" s="22"/>
      <c r="BFH71" s="22"/>
      <c r="BFI71" s="22"/>
      <c r="BFJ71" s="22"/>
      <c r="BFK71" s="22"/>
      <c r="BFL71" s="22"/>
      <c r="BFM71" s="22"/>
      <c r="BFN71" s="22"/>
      <c r="BFO71" s="22"/>
      <c r="BFP71" s="22"/>
      <c r="BFQ71" s="22"/>
      <c r="BFR71" s="22"/>
      <c r="BFS71" s="22"/>
      <c r="BFT71" s="22"/>
      <c r="BFU71" s="22"/>
      <c r="BFV71" s="22"/>
      <c r="BFW71" s="22"/>
      <c r="BFX71" s="22"/>
      <c r="BFY71" s="22"/>
      <c r="BFZ71" s="22"/>
      <c r="BGA71" s="22"/>
      <c r="BGB71" s="22"/>
      <c r="BGC71" s="22"/>
      <c r="BGD71" s="22"/>
      <c r="BGE71" s="22"/>
      <c r="BGF71" s="22"/>
      <c r="BGG71" s="22"/>
      <c r="BGH71" s="22"/>
      <c r="BGI71" s="22"/>
      <c r="BGJ71" s="22"/>
      <c r="BGK71" s="22"/>
      <c r="BGL71" s="22"/>
      <c r="BGM71" s="22"/>
      <c r="BGN71" s="22"/>
      <c r="BGO71" s="22"/>
      <c r="BGP71" s="22"/>
      <c r="BGQ71" s="22"/>
      <c r="BGR71" s="22"/>
      <c r="BGS71" s="22"/>
      <c r="BGT71" s="22"/>
      <c r="BGU71" s="22"/>
      <c r="BGV71" s="22"/>
      <c r="BGW71" s="22"/>
      <c r="BGX71" s="22"/>
      <c r="BGY71" s="22"/>
      <c r="BGZ71" s="22"/>
      <c r="BHA71" s="22"/>
      <c r="BHB71" s="22"/>
      <c r="BHC71" s="22"/>
      <c r="BHD71" s="22"/>
      <c r="BHE71" s="22"/>
      <c r="BHF71" s="22"/>
      <c r="BHG71" s="22"/>
      <c r="BHH71" s="22"/>
      <c r="BHI71" s="22"/>
      <c r="BHJ71" s="22"/>
      <c r="BHK71" s="22"/>
      <c r="BHL71" s="22"/>
      <c r="BHM71" s="22"/>
      <c r="BHN71" s="22"/>
      <c r="BHO71" s="22"/>
      <c r="BHP71" s="22"/>
      <c r="BHQ71" s="22"/>
      <c r="BHR71" s="22"/>
      <c r="BHS71" s="22"/>
      <c r="BHT71" s="22"/>
      <c r="BHU71" s="22"/>
      <c r="BHV71" s="22"/>
      <c r="BHW71" s="22"/>
      <c r="BHX71" s="22"/>
      <c r="BHY71" s="22"/>
      <c r="BHZ71" s="22"/>
      <c r="BIA71" s="22"/>
      <c r="BIB71" s="22"/>
      <c r="BIC71" s="22"/>
      <c r="BID71" s="22"/>
      <c r="BIE71" s="22"/>
      <c r="BIF71" s="22"/>
      <c r="BIG71" s="22"/>
      <c r="BIH71" s="22"/>
      <c r="BII71" s="22"/>
      <c r="BIJ71" s="22"/>
      <c r="BIK71" s="22"/>
      <c r="BIL71" s="22"/>
      <c r="BIM71" s="22"/>
      <c r="BIN71" s="22"/>
      <c r="BIO71" s="22"/>
      <c r="BIP71" s="22"/>
      <c r="BIQ71" s="22"/>
      <c r="BIR71" s="22"/>
      <c r="BIS71" s="22"/>
      <c r="BIT71" s="22"/>
      <c r="BIU71" s="22"/>
      <c r="BIV71" s="22"/>
      <c r="BIW71" s="22"/>
      <c r="BIX71" s="22"/>
      <c r="BIY71" s="22"/>
      <c r="BIZ71" s="22"/>
      <c r="BJA71" s="22"/>
      <c r="BJB71" s="22"/>
      <c r="BJC71" s="22"/>
      <c r="BJD71" s="22"/>
      <c r="BJE71" s="22"/>
      <c r="BJF71" s="22"/>
      <c r="BJG71" s="22"/>
      <c r="BJH71" s="22"/>
      <c r="BJI71" s="22"/>
      <c r="BJJ71" s="22"/>
      <c r="BJK71" s="22"/>
      <c r="BJL71" s="22"/>
      <c r="BJM71" s="22"/>
      <c r="BJN71" s="22"/>
      <c r="BJO71" s="22"/>
      <c r="BJP71" s="22"/>
      <c r="BJQ71" s="22"/>
      <c r="BJR71" s="22"/>
      <c r="BJS71" s="22"/>
      <c r="BJT71" s="22"/>
      <c r="BJU71" s="22"/>
      <c r="BJV71" s="22"/>
      <c r="BJW71" s="22"/>
      <c r="BJX71" s="22"/>
      <c r="BJY71" s="22"/>
      <c r="BJZ71" s="22"/>
      <c r="BKA71" s="22"/>
      <c r="BKB71" s="22"/>
      <c r="BKC71" s="22"/>
      <c r="BKD71" s="22"/>
      <c r="BKE71" s="22"/>
      <c r="BKF71" s="22"/>
      <c r="BKG71" s="22"/>
      <c r="BKH71" s="22"/>
      <c r="BKI71" s="22"/>
      <c r="BKJ71" s="22"/>
      <c r="BKK71" s="22"/>
      <c r="BKL71" s="22"/>
      <c r="BKM71" s="22"/>
      <c r="BKN71" s="22"/>
      <c r="BKO71" s="22"/>
      <c r="BKP71" s="22"/>
      <c r="BKQ71" s="22"/>
      <c r="BKR71" s="22"/>
      <c r="BKS71" s="22"/>
      <c r="BKT71" s="22"/>
      <c r="BKU71" s="22"/>
      <c r="BKV71" s="22"/>
      <c r="BKW71" s="22"/>
      <c r="BKX71" s="22"/>
      <c r="BKY71" s="22"/>
      <c r="BKZ71" s="22"/>
      <c r="BLA71" s="22"/>
      <c r="BLB71" s="22"/>
      <c r="BLC71" s="22"/>
      <c r="BLD71" s="22"/>
      <c r="BLE71" s="22"/>
      <c r="BLF71" s="22"/>
      <c r="BLG71" s="22"/>
      <c r="BLH71" s="22"/>
      <c r="BLI71" s="22"/>
      <c r="BLJ71" s="22"/>
      <c r="BLK71" s="22"/>
      <c r="BLL71" s="22"/>
      <c r="BLM71" s="22"/>
      <c r="BLN71" s="22"/>
      <c r="BLO71" s="22"/>
      <c r="BLP71" s="22"/>
      <c r="BLQ71" s="22"/>
      <c r="BLR71" s="22"/>
      <c r="BLS71" s="22"/>
      <c r="BLT71" s="22"/>
      <c r="BLU71" s="22"/>
      <c r="BLV71" s="22"/>
      <c r="BLW71" s="22"/>
      <c r="BLX71" s="22"/>
      <c r="BLY71" s="22"/>
      <c r="BLZ71" s="22"/>
      <c r="BMA71" s="22"/>
      <c r="BMB71" s="22"/>
      <c r="BMC71" s="22"/>
      <c r="BMD71" s="22"/>
      <c r="BME71" s="22"/>
      <c r="BMF71" s="22"/>
      <c r="BMG71" s="22"/>
      <c r="BMH71" s="22"/>
      <c r="BMI71" s="22"/>
      <c r="BMJ71" s="22"/>
      <c r="BMK71" s="22"/>
      <c r="BML71" s="22"/>
      <c r="BMM71" s="22"/>
      <c r="BMN71" s="22"/>
      <c r="BMO71" s="22"/>
      <c r="BMP71" s="22"/>
      <c r="BMQ71" s="22"/>
      <c r="BMR71" s="22"/>
      <c r="BMS71" s="22"/>
      <c r="BMT71" s="22"/>
      <c r="BMU71" s="22"/>
      <c r="BMV71" s="22"/>
      <c r="BMW71" s="22"/>
      <c r="BMX71" s="22"/>
      <c r="BMY71" s="22"/>
      <c r="BMZ71" s="22"/>
      <c r="BNA71" s="22"/>
      <c r="BNB71" s="22"/>
      <c r="BNC71" s="22"/>
      <c r="BND71" s="22"/>
      <c r="BNE71" s="22"/>
      <c r="BNF71" s="22"/>
      <c r="BNG71" s="22"/>
      <c r="BNH71" s="22"/>
      <c r="BNI71" s="22"/>
      <c r="BNJ71" s="22"/>
      <c r="BNK71" s="22"/>
      <c r="BNL71" s="22"/>
      <c r="BNM71" s="22"/>
      <c r="BNN71" s="22"/>
      <c r="BNO71" s="22"/>
      <c r="BNP71" s="22"/>
      <c r="BNQ71" s="22"/>
      <c r="BNR71" s="22"/>
      <c r="BNS71" s="22"/>
      <c r="BNT71" s="22"/>
      <c r="BNU71" s="22"/>
      <c r="BNV71" s="22"/>
      <c r="BNW71" s="22"/>
      <c r="BNX71" s="22"/>
      <c r="BNY71" s="22"/>
      <c r="BNZ71" s="22"/>
      <c r="BOA71" s="22"/>
      <c r="BOB71" s="22"/>
      <c r="BOC71" s="22"/>
      <c r="BOD71" s="22"/>
      <c r="BOE71" s="22"/>
      <c r="BOF71" s="22"/>
      <c r="BOG71" s="22"/>
      <c r="BOH71" s="22"/>
      <c r="BOI71" s="22"/>
      <c r="BOJ71" s="22"/>
      <c r="BOK71" s="22"/>
      <c r="BOL71" s="22"/>
      <c r="BOM71" s="22"/>
      <c r="BON71" s="22"/>
      <c r="BOO71" s="22"/>
      <c r="BOP71" s="22"/>
      <c r="BOQ71" s="22"/>
      <c r="BOR71" s="22"/>
      <c r="BOS71" s="22"/>
      <c r="BOT71" s="22"/>
      <c r="BOU71" s="22"/>
      <c r="BOV71" s="22"/>
      <c r="BOW71" s="22"/>
      <c r="BOX71" s="22"/>
      <c r="BOY71" s="22"/>
      <c r="BOZ71" s="22"/>
      <c r="BPA71" s="22"/>
      <c r="BPB71" s="22"/>
      <c r="BPC71" s="22"/>
      <c r="BPD71" s="22"/>
      <c r="BPE71" s="22"/>
      <c r="BPF71" s="22"/>
      <c r="BPG71" s="22"/>
      <c r="BPH71" s="22"/>
      <c r="BPI71" s="22"/>
      <c r="BPJ71" s="22"/>
      <c r="BPK71" s="22"/>
      <c r="BPL71" s="22"/>
      <c r="BPM71" s="22"/>
      <c r="BPN71" s="22"/>
      <c r="BPO71" s="22"/>
      <c r="BPP71" s="22"/>
      <c r="BPQ71" s="22"/>
      <c r="BPR71" s="22"/>
      <c r="BPS71" s="22"/>
      <c r="BPT71" s="22"/>
      <c r="BPU71" s="22"/>
      <c r="BPV71" s="22"/>
      <c r="BPW71" s="22"/>
      <c r="BPX71" s="22"/>
      <c r="BPY71" s="22"/>
      <c r="BPZ71" s="22"/>
      <c r="BQA71" s="22"/>
      <c r="BQB71" s="22"/>
      <c r="BQC71" s="22"/>
      <c r="BQD71" s="22"/>
      <c r="BQE71" s="22"/>
      <c r="BQF71" s="22"/>
      <c r="BQG71" s="22"/>
      <c r="BQH71" s="22"/>
      <c r="BQI71" s="22"/>
      <c r="BQJ71" s="22"/>
      <c r="BQK71" s="22"/>
      <c r="BQL71" s="22"/>
      <c r="BQM71" s="22"/>
      <c r="BQN71" s="22"/>
      <c r="BQO71" s="22"/>
      <c r="BQP71" s="22"/>
      <c r="BQQ71" s="22"/>
      <c r="BQR71" s="22"/>
      <c r="BQS71" s="22"/>
      <c r="BQT71" s="22"/>
      <c r="BQU71" s="22"/>
      <c r="BQV71" s="22"/>
      <c r="BQW71" s="22"/>
      <c r="BQX71" s="22"/>
      <c r="BQY71" s="22"/>
      <c r="BQZ71" s="22"/>
      <c r="BRA71" s="22"/>
      <c r="BRB71" s="22"/>
      <c r="BRC71" s="22"/>
      <c r="BRD71" s="22"/>
      <c r="BRE71" s="22"/>
      <c r="BRF71" s="22"/>
      <c r="BRG71" s="22"/>
      <c r="BRH71" s="22"/>
      <c r="BRI71" s="22"/>
      <c r="BRJ71" s="22"/>
      <c r="BRK71" s="22"/>
      <c r="BRL71" s="22"/>
      <c r="BRM71" s="22"/>
      <c r="BRN71" s="22"/>
      <c r="BRO71" s="22"/>
      <c r="BRP71" s="22"/>
      <c r="BRQ71" s="22"/>
      <c r="BRR71" s="22"/>
      <c r="BRS71" s="22"/>
      <c r="BRT71" s="22"/>
      <c r="BRU71" s="22"/>
      <c r="BRV71" s="22"/>
      <c r="BRW71" s="22"/>
      <c r="BRX71" s="22"/>
      <c r="BRY71" s="22"/>
      <c r="BRZ71" s="22"/>
      <c r="BSA71" s="22"/>
      <c r="BSB71" s="22"/>
      <c r="BSC71" s="22"/>
      <c r="BSD71" s="22"/>
      <c r="BSE71" s="22"/>
      <c r="BSF71" s="22"/>
      <c r="BSG71" s="22"/>
      <c r="BSH71" s="22"/>
      <c r="BSI71" s="22"/>
      <c r="BSJ71" s="22"/>
      <c r="BSK71" s="22"/>
      <c r="BSL71" s="22"/>
      <c r="BSM71" s="22"/>
      <c r="BSN71" s="22"/>
      <c r="BSO71" s="22"/>
      <c r="BSP71" s="22"/>
      <c r="BSQ71" s="22"/>
      <c r="BSR71" s="22"/>
      <c r="BSS71" s="22"/>
      <c r="BST71" s="22"/>
      <c r="BSU71" s="22"/>
      <c r="BSV71" s="22"/>
      <c r="BSW71" s="22"/>
      <c r="BSX71" s="22"/>
      <c r="BSY71" s="22"/>
      <c r="BSZ71" s="22"/>
      <c r="BTA71" s="22"/>
      <c r="BTB71" s="22"/>
      <c r="BTC71" s="22"/>
      <c r="BTD71" s="22"/>
      <c r="BTE71" s="22"/>
      <c r="BTF71" s="22"/>
      <c r="BTG71" s="22"/>
      <c r="BTH71" s="22"/>
      <c r="BTI71" s="22"/>
      <c r="BTJ71" s="22"/>
      <c r="BTK71" s="22"/>
      <c r="BTL71" s="22"/>
      <c r="BTM71" s="22"/>
      <c r="BTN71" s="22"/>
      <c r="BTO71" s="22"/>
      <c r="BTP71" s="22"/>
      <c r="BTQ71" s="22"/>
      <c r="BTR71" s="22"/>
      <c r="BTS71" s="22"/>
      <c r="BTT71" s="22"/>
      <c r="BTU71" s="22"/>
      <c r="BTV71" s="22"/>
      <c r="BTW71" s="22"/>
      <c r="BTX71" s="22"/>
      <c r="BTY71" s="22"/>
      <c r="BTZ71" s="22"/>
      <c r="BUA71" s="22"/>
      <c r="BUB71" s="22"/>
      <c r="BUC71" s="22"/>
      <c r="BUD71" s="22"/>
      <c r="BUE71" s="22"/>
      <c r="BUF71" s="22"/>
      <c r="BUG71" s="22"/>
      <c r="BUH71" s="22"/>
      <c r="BUI71" s="22"/>
      <c r="BUJ71" s="22"/>
      <c r="BUK71" s="22"/>
      <c r="BUL71" s="22"/>
      <c r="BUM71" s="22"/>
      <c r="BUN71" s="22"/>
      <c r="BUO71" s="22"/>
      <c r="BUP71" s="22"/>
      <c r="BUQ71" s="22"/>
      <c r="BUR71" s="22"/>
      <c r="BUS71" s="22"/>
      <c r="BUT71" s="22"/>
      <c r="BUU71" s="22"/>
      <c r="BUV71" s="22"/>
      <c r="BUW71" s="22"/>
      <c r="BUX71" s="22"/>
      <c r="BUY71" s="22"/>
      <c r="BUZ71" s="22"/>
      <c r="BVA71" s="22"/>
      <c r="BVB71" s="22"/>
      <c r="BVC71" s="22"/>
      <c r="BVD71" s="22"/>
      <c r="BVE71" s="22"/>
      <c r="BVF71" s="22"/>
      <c r="BVG71" s="22"/>
      <c r="BVH71" s="22"/>
      <c r="BVI71" s="22"/>
      <c r="BVJ71" s="22"/>
      <c r="BVK71" s="22"/>
      <c r="BVL71" s="22"/>
      <c r="BVM71" s="22"/>
      <c r="BVN71" s="22"/>
      <c r="BVO71" s="22"/>
      <c r="BVP71" s="22"/>
      <c r="BVQ71" s="22"/>
      <c r="BVR71" s="22"/>
      <c r="BVS71" s="22"/>
      <c r="BVT71" s="22"/>
      <c r="BVU71" s="22"/>
      <c r="BVV71" s="22"/>
      <c r="BVW71" s="22"/>
      <c r="BVX71" s="22"/>
      <c r="BVY71" s="22"/>
      <c r="BVZ71" s="22"/>
      <c r="BWA71" s="22"/>
      <c r="BWB71" s="22"/>
      <c r="BWC71" s="22"/>
      <c r="BWD71" s="22"/>
      <c r="BWE71" s="22"/>
      <c r="BWF71" s="22"/>
      <c r="BWG71" s="22"/>
      <c r="BWH71" s="22"/>
      <c r="BWI71" s="22"/>
      <c r="BWJ71" s="22"/>
      <c r="BWK71" s="22"/>
      <c r="BWL71" s="22"/>
      <c r="BWM71" s="22"/>
      <c r="BWN71" s="22"/>
      <c r="BWO71" s="22"/>
      <c r="BWP71" s="22"/>
      <c r="BWQ71" s="22"/>
      <c r="BWR71" s="22"/>
      <c r="BWS71" s="22"/>
      <c r="BWT71" s="22"/>
      <c r="BWU71" s="22"/>
      <c r="BWV71" s="22"/>
      <c r="BWW71" s="22"/>
      <c r="BWX71" s="22"/>
      <c r="BWY71" s="22"/>
      <c r="BWZ71" s="22"/>
      <c r="BXA71" s="22"/>
      <c r="BXB71" s="22"/>
      <c r="BXC71" s="22"/>
      <c r="BXD71" s="22"/>
      <c r="BXE71" s="22"/>
      <c r="BXF71" s="22"/>
      <c r="BXG71" s="22"/>
      <c r="BXH71" s="22"/>
      <c r="BXI71" s="22"/>
      <c r="BXJ71" s="22"/>
      <c r="BXK71" s="22"/>
      <c r="BXL71" s="22"/>
      <c r="BXM71" s="22"/>
      <c r="BXN71" s="22"/>
      <c r="BXO71" s="22"/>
      <c r="BXP71" s="22"/>
      <c r="BXQ71" s="22"/>
      <c r="BXR71" s="22"/>
      <c r="BXS71" s="22"/>
      <c r="BXT71" s="22"/>
      <c r="BXU71" s="22"/>
      <c r="BXV71" s="22"/>
      <c r="BXW71" s="22"/>
      <c r="BXX71" s="22"/>
      <c r="BXY71" s="22"/>
      <c r="BXZ71" s="22"/>
      <c r="BYA71" s="22"/>
      <c r="BYB71" s="22"/>
      <c r="BYC71" s="22"/>
      <c r="BYD71" s="22"/>
      <c r="BYE71" s="22"/>
      <c r="BYF71" s="22"/>
      <c r="BYG71" s="22"/>
      <c r="BYH71" s="22"/>
      <c r="BYI71" s="22"/>
      <c r="BYJ71" s="22"/>
      <c r="BYK71" s="22"/>
      <c r="BYL71" s="22"/>
      <c r="BYM71" s="22"/>
      <c r="BYN71" s="22"/>
      <c r="BYO71" s="22"/>
      <c r="BYP71" s="22"/>
      <c r="BYQ71" s="22"/>
      <c r="BYR71" s="22"/>
      <c r="BYS71" s="22"/>
      <c r="BYT71" s="22"/>
      <c r="BYU71" s="22"/>
      <c r="BYV71" s="22"/>
      <c r="BYW71" s="22"/>
      <c r="BYX71" s="22"/>
      <c r="BYY71" s="22"/>
      <c r="BYZ71" s="22"/>
      <c r="BZA71" s="22"/>
      <c r="BZB71" s="22"/>
      <c r="BZC71" s="22"/>
      <c r="BZD71" s="22"/>
      <c r="BZE71" s="22"/>
      <c r="BZF71" s="22"/>
      <c r="BZG71" s="22"/>
      <c r="BZH71" s="22"/>
      <c r="BZI71" s="22"/>
      <c r="BZJ71" s="22"/>
      <c r="BZK71" s="22"/>
      <c r="BZL71" s="22"/>
      <c r="BZM71" s="22"/>
      <c r="BZN71" s="22"/>
      <c r="BZO71" s="22"/>
      <c r="BZP71" s="22"/>
      <c r="BZQ71" s="22"/>
      <c r="BZR71" s="22"/>
      <c r="BZS71" s="22"/>
      <c r="BZT71" s="22"/>
      <c r="BZU71" s="22"/>
      <c r="BZV71" s="22"/>
      <c r="BZW71" s="22"/>
      <c r="BZX71" s="22"/>
      <c r="BZY71" s="22"/>
      <c r="BZZ71" s="22"/>
      <c r="CAA71" s="22"/>
      <c r="CAB71" s="22"/>
      <c r="CAC71" s="22"/>
      <c r="CAD71" s="22"/>
      <c r="CAE71" s="22"/>
      <c r="CAF71" s="22"/>
      <c r="CAG71" s="22"/>
      <c r="CAH71" s="22"/>
      <c r="CAI71" s="22"/>
      <c r="CAJ71" s="22"/>
      <c r="CAK71" s="22"/>
      <c r="CAL71" s="22"/>
      <c r="CAM71" s="22"/>
      <c r="CAN71" s="22"/>
      <c r="CAO71" s="22"/>
      <c r="CAP71" s="22"/>
      <c r="CAQ71" s="22"/>
      <c r="CAR71" s="22"/>
      <c r="CAS71" s="22"/>
      <c r="CAT71" s="22"/>
      <c r="CAU71" s="22"/>
      <c r="CAV71" s="22"/>
      <c r="CAW71" s="22"/>
      <c r="CAX71" s="22"/>
      <c r="CAY71" s="22"/>
      <c r="CAZ71" s="22"/>
      <c r="CBA71" s="22"/>
      <c r="CBB71" s="22"/>
      <c r="CBC71" s="22"/>
      <c r="CBD71" s="22"/>
      <c r="CBE71" s="22"/>
      <c r="CBF71" s="22"/>
      <c r="CBG71" s="22"/>
      <c r="CBH71" s="22"/>
      <c r="CBI71" s="22"/>
      <c r="CBJ71" s="22"/>
      <c r="CBK71" s="22"/>
      <c r="CBL71" s="22"/>
      <c r="CBM71" s="22"/>
      <c r="CBN71" s="22"/>
      <c r="CBO71" s="22"/>
      <c r="CBP71" s="22"/>
      <c r="CBQ71" s="22"/>
      <c r="CBR71" s="22"/>
      <c r="CBS71" s="22"/>
      <c r="CBT71" s="22"/>
      <c r="CBU71" s="22"/>
      <c r="CBV71" s="22"/>
      <c r="CBW71" s="22"/>
      <c r="CBX71" s="22"/>
      <c r="CBY71" s="22"/>
      <c r="CBZ71" s="22"/>
      <c r="CCA71" s="22"/>
      <c r="CCB71" s="22"/>
      <c r="CCC71" s="22"/>
      <c r="CCD71" s="22"/>
      <c r="CCE71" s="22"/>
      <c r="CCF71" s="22"/>
      <c r="CCG71" s="22"/>
      <c r="CCH71" s="22"/>
      <c r="CCI71" s="22"/>
      <c r="CCJ71" s="22"/>
      <c r="CCK71" s="22"/>
      <c r="CCL71" s="22"/>
      <c r="CCM71" s="22"/>
      <c r="CCN71" s="22"/>
      <c r="CCO71" s="22"/>
      <c r="CCP71" s="22"/>
      <c r="CCQ71" s="22"/>
      <c r="CCR71" s="22"/>
      <c r="CCS71" s="22"/>
      <c r="CCT71" s="22"/>
      <c r="CCU71" s="22"/>
      <c r="CCV71" s="22"/>
      <c r="CCW71" s="22"/>
      <c r="CCX71" s="22"/>
      <c r="CCY71" s="22"/>
      <c r="CCZ71" s="22"/>
      <c r="CDA71" s="22"/>
      <c r="CDB71" s="22"/>
      <c r="CDC71" s="22"/>
      <c r="CDD71" s="22"/>
      <c r="CDE71" s="22"/>
      <c r="CDF71" s="22"/>
      <c r="CDG71" s="22"/>
      <c r="CDH71" s="22"/>
      <c r="CDI71" s="22"/>
      <c r="CDJ71" s="22"/>
      <c r="CDK71" s="22"/>
      <c r="CDL71" s="22"/>
      <c r="CDM71" s="22"/>
      <c r="CDN71" s="22"/>
      <c r="CDO71" s="22"/>
      <c r="CDP71" s="22"/>
      <c r="CDQ71" s="22"/>
      <c r="CDR71" s="22"/>
      <c r="CDS71" s="22"/>
      <c r="CDT71" s="22"/>
      <c r="CDU71" s="22"/>
      <c r="CDV71" s="22"/>
      <c r="CDW71" s="22"/>
      <c r="CDX71" s="22"/>
      <c r="CDY71" s="22"/>
      <c r="CDZ71" s="22"/>
      <c r="CEA71" s="22"/>
      <c r="CEB71" s="22"/>
      <c r="CEC71" s="22"/>
      <c r="CED71" s="22"/>
      <c r="CEE71" s="22"/>
      <c r="CEF71" s="22"/>
      <c r="CEG71" s="22"/>
      <c r="CEH71" s="22"/>
      <c r="CEI71" s="22"/>
      <c r="CEJ71" s="22"/>
      <c r="CEK71" s="22"/>
      <c r="CEL71" s="22"/>
      <c r="CEM71" s="22"/>
      <c r="CEN71" s="22"/>
      <c r="CEO71" s="22"/>
      <c r="CEP71" s="22"/>
      <c r="CEQ71" s="22"/>
      <c r="CER71" s="22"/>
      <c r="CES71" s="22"/>
      <c r="CET71" s="22"/>
      <c r="CEU71" s="22"/>
      <c r="CEV71" s="22"/>
      <c r="CEW71" s="22"/>
      <c r="CEX71" s="22"/>
      <c r="CEY71" s="22"/>
      <c r="CEZ71" s="22"/>
      <c r="CFA71" s="22"/>
      <c r="CFB71" s="22"/>
      <c r="CFC71" s="22"/>
      <c r="CFD71" s="22"/>
      <c r="CFE71" s="22"/>
      <c r="CFF71" s="22"/>
      <c r="CFG71" s="22"/>
      <c r="CFH71" s="22"/>
      <c r="CFI71" s="22"/>
      <c r="CFJ71" s="22"/>
      <c r="CFK71" s="22"/>
      <c r="CFL71" s="22"/>
      <c r="CFM71" s="22"/>
      <c r="CFN71" s="22"/>
      <c r="CFO71" s="22"/>
      <c r="CFP71" s="22"/>
      <c r="CFQ71" s="22"/>
      <c r="CFR71" s="22"/>
      <c r="CFS71" s="22"/>
      <c r="CFT71" s="22"/>
      <c r="CFU71" s="22"/>
      <c r="CFV71" s="22"/>
      <c r="CFW71" s="22"/>
      <c r="CFX71" s="22"/>
      <c r="CFY71" s="22"/>
      <c r="CFZ71" s="22"/>
      <c r="CGA71" s="22"/>
      <c r="CGB71" s="22"/>
      <c r="CGC71" s="22"/>
      <c r="CGD71" s="22"/>
      <c r="CGE71" s="22"/>
      <c r="CGF71" s="22"/>
      <c r="CGG71" s="22"/>
      <c r="CGH71" s="22"/>
      <c r="CGI71" s="22"/>
      <c r="CGJ71" s="22"/>
      <c r="CGK71" s="22"/>
      <c r="CGL71" s="22"/>
      <c r="CGM71" s="22"/>
      <c r="CGN71" s="22"/>
      <c r="CGO71" s="22"/>
      <c r="CGP71" s="22"/>
      <c r="CGQ71" s="22"/>
      <c r="CGR71" s="22"/>
      <c r="CGS71" s="22"/>
      <c r="CGT71" s="22"/>
      <c r="CGU71" s="22"/>
      <c r="CGV71" s="22"/>
      <c r="CGW71" s="22"/>
      <c r="CGX71" s="22"/>
      <c r="CGY71" s="22"/>
      <c r="CGZ71" s="22"/>
      <c r="CHA71" s="22"/>
      <c r="CHB71" s="22"/>
      <c r="CHC71" s="22"/>
      <c r="CHD71" s="22"/>
      <c r="CHE71" s="22"/>
      <c r="CHF71" s="22"/>
      <c r="CHG71" s="22"/>
      <c r="CHH71" s="22"/>
      <c r="CHI71" s="22"/>
      <c r="CHJ71" s="22"/>
      <c r="CHK71" s="22"/>
      <c r="CHL71" s="22"/>
      <c r="CHM71" s="22"/>
      <c r="CHN71" s="22"/>
      <c r="CHO71" s="22"/>
      <c r="CHP71" s="22"/>
      <c r="CHQ71" s="22"/>
      <c r="CHR71" s="22"/>
      <c r="CHS71" s="22"/>
      <c r="CHT71" s="22"/>
      <c r="CHU71" s="22"/>
      <c r="CHV71" s="22"/>
      <c r="CHW71" s="22"/>
      <c r="CHX71" s="22"/>
      <c r="CHY71" s="22"/>
      <c r="CHZ71" s="22"/>
      <c r="CIA71" s="22"/>
      <c r="CIB71" s="22"/>
      <c r="CIC71" s="22"/>
      <c r="CID71" s="22"/>
      <c r="CIE71" s="22"/>
      <c r="CIF71" s="22"/>
      <c r="CIG71" s="22"/>
      <c r="CIH71" s="22"/>
      <c r="CII71" s="22"/>
      <c r="CIJ71" s="22"/>
      <c r="CIK71" s="22"/>
      <c r="CIL71" s="22"/>
      <c r="CIM71" s="22"/>
      <c r="CIN71" s="22"/>
      <c r="CIO71" s="22"/>
      <c r="CIP71" s="22"/>
      <c r="CIQ71" s="22"/>
      <c r="CIR71" s="22"/>
      <c r="CIS71" s="22"/>
      <c r="CIT71" s="22"/>
      <c r="CIU71" s="22"/>
      <c r="CIV71" s="22"/>
      <c r="CIW71" s="22"/>
      <c r="CIX71" s="22"/>
      <c r="CIY71" s="22"/>
      <c r="CIZ71" s="22"/>
      <c r="CJA71" s="22"/>
      <c r="CJB71" s="22"/>
      <c r="CJC71" s="22"/>
      <c r="CJD71" s="22"/>
      <c r="CJE71" s="22"/>
      <c r="CJF71" s="22"/>
      <c r="CJG71" s="22"/>
      <c r="CJH71" s="22"/>
      <c r="CJI71" s="22"/>
      <c r="CJJ71" s="22"/>
      <c r="CJK71" s="22"/>
      <c r="CJL71" s="22"/>
      <c r="CJM71" s="22"/>
      <c r="CJN71" s="22"/>
      <c r="CJO71" s="22"/>
      <c r="CJP71" s="22"/>
      <c r="CJQ71" s="22"/>
      <c r="CJR71" s="22"/>
      <c r="CJS71" s="22"/>
      <c r="CJT71" s="22"/>
      <c r="CJU71" s="22"/>
      <c r="CJV71" s="22"/>
      <c r="CJW71" s="22"/>
      <c r="CJX71" s="22"/>
      <c r="CJY71" s="22"/>
      <c r="CJZ71" s="22"/>
      <c r="CKA71" s="22"/>
      <c r="CKB71" s="22"/>
      <c r="CKC71" s="22"/>
      <c r="CKD71" s="22"/>
      <c r="CKE71" s="22"/>
      <c r="CKF71" s="22"/>
      <c r="CKG71" s="22"/>
      <c r="CKH71" s="22"/>
      <c r="CKI71" s="22"/>
      <c r="CKJ71" s="22"/>
      <c r="CKK71" s="22"/>
      <c r="CKL71" s="22"/>
      <c r="CKM71" s="22"/>
      <c r="CKN71" s="22"/>
      <c r="CKO71" s="22"/>
      <c r="CKP71" s="22"/>
      <c r="CKQ71" s="22"/>
      <c r="CKR71" s="22"/>
      <c r="CKS71" s="22"/>
      <c r="CKT71" s="22"/>
      <c r="CKU71" s="22"/>
      <c r="CKV71" s="22"/>
      <c r="CKW71" s="22"/>
      <c r="CKX71" s="22"/>
      <c r="CKY71" s="22"/>
      <c r="CKZ71" s="22"/>
      <c r="CLA71" s="22"/>
      <c r="CLB71" s="22"/>
      <c r="CLC71" s="22"/>
      <c r="CLD71" s="22"/>
      <c r="CLE71" s="22"/>
      <c r="CLF71" s="22"/>
      <c r="CLG71" s="22"/>
      <c r="CLH71" s="22"/>
      <c r="CLI71" s="22"/>
      <c r="CLJ71" s="22"/>
      <c r="CLK71" s="22"/>
      <c r="CLL71" s="22"/>
      <c r="CLM71" s="22"/>
      <c r="CLN71" s="22"/>
      <c r="CLO71" s="22"/>
      <c r="CLP71" s="22"/>
      <c r="CLQ71" s="22"/>
      <c r="CLR71" s="22"/>
      <c r="CLS71" s="22"/>
      <c r="CLT71" s="22"/>
      <c r="CLU71" s="22"/>
      <c r="CLV71" s="22"/>
      <c r="CLW71" s="22"/>
      <c r="CLX71" s="22"/>
      <c r="CLY71" s="22"/>
      <c r="CLZ71" s="22"/>
      <c r="CMA71" s="22"/>
      <c r="CMB71" s="22"/>
      <c r="CMC71" s="22"/>
      <c r="CMD71" s="22"/>
      <c r="CME71" s="22"/>
      <c r="CMF71" s="22"/>
      <c r="CMG71" s="22"/>
      <c r="CMH71" s="22"/>
      <c r="CMI71" s="22"/>
      <c r="CMJ71" s="22"/>
      <c r="CMK71" s="22"/>
      <c r="CML71" s="22"/>
      <c r="CMM71" s="22"/>
      <c r="CMN71" s="22"/>
      <c r="CMO71" s="22"/>
      <c r="CMP71" s="22"/>
      <c r="CMQ71" s="22"/>
      <c r="CMR71" s="22"/>
      <c r="CMS71" s="22"/>
      <c r="CMT71" s="22"/>
      <c r="CMU71" s="22"/>
      <c r="CMV71" s="22"/>
      <c r="CMW71" s="22"/>
      <c r="CMX71" s="22"/>
      <c r="CMY71" s="22"/>
      <c r="CMZ71" s="22"/>
      <c r="CNA71" s="22"/>
      <c r="CNB71" s="22"/>
      <c r="CNC71" s="22"/>
      <c r="CND71" s="22"/>
      <c r="CNE71" s="22"/>
      <c r="CNF71" s="22"/>
      <c r="CNG71" s="22"/>
      <c r="CNH71" s="22"/>
      <c r="CNI71" s="22"/>
      <c r="CNJ71" s="22"/>
      <c r="CNK71" s="22"/>
      <c r="CNL71" s="22"/>
      <c r="CNM71" s="22"/>
      <c r="CNN71" s="22"/>
      <c r="CNO71" s="22"/>
      <c r="CNP71" s="22"/>
      <c r="CNQ71" s="22"/>
      <c r="CNR71" s="22"/>
      <c r="CNS71" s="22"/>
      <c r="CNT71" s="22"/>
      <c r="CNU71" s="22"/>
      <c r="CNV71" s="22"/>
      <c r="CNW71" s="22"/>
      <c r="CNX71" s="22"/>
      <c r="CNY71" s="22"/>
      <c r="CNZ71" s="22"/>
      <c r="COA71" s="22"/>
      <c r="COB71" s="22"/>
      <c r="COC71" s="22"/>
      <c r="COD71" s="22"/>
      <c r="COE71" s="22"/>
      <c r="COF71" s="22"/>
      <c r="COG71" s="22"/>
      <c r="COH71" s="22"/>
      <c r="COI71" s="22"/>
      <c r="COJ71" s="22"/>
      <c r="COK71" s="22"/>
      <c r="COL71" s="22"/>
      <c r="COM71" s="22"/>
      <c r="CON71" s="22"/>
      <c r="COO71" s="22"/>
      <c r="COP71" s="22"/>
      <c r="COQ71" s="22"/>
      <c r="COR71" s="22"/>
      <c r="COS71" s="22"/>
      <c r="COT71" s="22"/>
      <c r="COU71" s="22"/>
      <c r="COV71" s="22"/>
      <c r="COW71" s="22"/>
      <c r="COX71" s="22"/>
      <c r="COY71" s="22"/>
      <c r="COZ71" s="22"/>
      <c r="CPA71" s="22"/>
      <c r="CPB71" s="22"/>
      <c r="CPC71" s="22"/>
      <c r="CPD71" s="22"/>
      <c r="CPE71" s="22"/>
      <c r="CPF71" s="22"/>
      <c r="CPG71" s="22"/>
      <c r="CPH71" s="22"/>
      <c r="CPI71" s="22"/>
      <c r="CPJ71" s="22"/>
      <c r="CPK71" s="22"/>
      <c r="CPL71" s="22"/>
      <c r="CPM71" s="22"/>
      <c r="CPN71" s="22"/>
      <c r="CPO71" s="22"/>
      <c r="CPP71" s="22"/>
      <c r="CPQ71" s="22"/>
      <c r="CPR71" s="22"/>
      <c r="CPS71" s="22"/>
      <c r="CPT71" s="22"/>
      <c r="CPU71" s="22"/>
      <c r="CPV71" s="22"/>
      <c r="CPW71" s="22"/>
      <c r="CPX71" s="22"/>
      <c r="CPY71" s="22"/>
      <c r="CPZ71" s="22"/>
      <c r="CQA71" s="22"/>
      <c r="CQB71" s="22"/>
      <c r="CQC71" s="22"/>
      <c r="CQD71" s="22"/>
      <c r="CQE71" s="22"/>
      <c r="CQF71" s="22"/>
      <c r="CQG71" s="22"/>
      <c r="CQH71" s="22"/>
      <c r="CQI71" s="22"/>
      <c r="CQJ71" s="22"/>
      <c r="CQK71" s="22"/>
      <c r="CQL71" s="22"/>
      <c r="CQM71" s="22"/>
      <c r="CQN71" s="22"/>
      <c r="CQO71" s="22"/>
      <c r="CQP71" s="22"/>
      <c r="CQQ71" s="22"/>
      <c r="CQR71" s="22"/>
      <c r="CQS71" s="22"/>
      <c r="CQT71" s="22"/>
      <c r="CQU71" s="22"/>
      <c r="CQV71" s="22"/>
      <c r="CQW71" s="22"/>
      <c r="CQX71" s="22"/>
      <c r="CQY71" s="22"/>
      <c r="CQZ71" s="22"/>
      <c r="CRA71" s="22"/>
      <c r="CRB71" s="22"/>
      <c r="CRC71" s="22"/>
      <c r="CRD71" s="22"/>
      <c r="CRE71" s="22"/>
      <c r="CRF71" s="22"/>
      <c r="CRG71" s="22"/>
      <c r="CRH71" s="22"/>
      <c r="CRI71" s="22"/>
      <c r="CRJ71" s="22"/>
      <c r="CRK71" s="22"/>
      <c r="CRL71" s="22"/>
      <c r="CRM71" s="22"/>
      <c r="CRN71" s="22"/>
      <c r="CRO71" s="22"/>
      <c r="CRP71" s="22"/>
      <c r="CRQ71" s="22"/>
      <c r="CRR71" s="22"/>
      <c r="CRS71" s="22"/>
      <c r="CRT71" s="22"/>
      <c r="CRU71" s="22"/>
      <c r="CRV71" s="22"/>
      <c r="CRW71" s="22"/>
      <c r="CRX71" s="22"/>
      <c r="CRY71" s="22"/>
      <c r="CRZ71" s="22"/>
      <c r="CSA71" s="22"/>
      <c r="CSB71" s="22"/>
      <c r="CSC71" s="22"/>
      <c r="CSD71" s="22"/>
      <c r="CSE71" s="22"/>
      <c r="CSF71" s="22"/>
      <c r="CSG71" s="22"/>
      <c r="CSH71" s="22"/>
      <c r="CSI71" s="22"/>
      <c r="CSJ71" s="22"/>
      <c r="CSK71" s="22"/>
      <c r="CSL71" s="22"/>
      <c r="CSM71" s="22"/>
      <c r="CSN71" s="22"/>
      <c r="CSO71" s="22"/>
      <c r="CSP71" s="22"/>
      <c r="CSQ71" s="22"/>
      <c r="CSR71" s="22"/>
      <c r="CSS71" s="22"/>
      <c r="CST71" s="22"/>
      <c r="CSU71" s="22"/>
      <c r="CSV71" s="22"/>
      <c r="CSW71" s="22"/>
      <c r="CSX71" s="22"/>
      <c r="CSY71" s="22"/>
      <c r="CSZ71" s="22"/>
      <c r="CTA71" s="22"/>
      <c r="CTB71" s="22"/>
      <c r="CTC71" s="22"/>
      <c r="CTD71" s="22"/>
      <c r="CTE71" s="22"/>
      <c r="CTF71" s="22"/>
      <c r="CTG71" s="22"/>
      <c r="CTH71" s="22"/>
      <c r="CTI71" s="22"/>
      <c r="CTJ71" s="22"/>
      <c r="CTK71" s="22"/>
      <c r="CTL71" s="22"/>
      <c r="CTM71" s="22"/>
      <c r="CTN71" s="22"/>
      <c r="CTO71" s="22"/>
      <c r="CTP71" s="22"/>
      <c r="CTQ71" s="22"/>
      <c r="CTR71" s="22"/>
      <c r="CTS71" s="22"/>
      <c r="CTT71" s="22"/>
      <c r="CTU71" s="22"/>
      <c r="CTV71" s="22"/>
      <c r="CTW71" s="22"/>
      <c r="CTX71" s="22"/>
      <c r="CTY71" s="22"/>
      <c r="CTZ71" s="22"/>
      <c r="CUA71" s="22"/>
      <c r="CUB71" s="22"/>
      <c r="CUC71" s="22"/>
      <c r="CUD71" s="22"/>
      <c r="CUE71" s="22"/>
      <c r="CUF71" s="22"/>
      <c r="CUG71" s="22"/>
      <c r="CUH71" s="22"/>
      <c r="CUI71" s="22"/>
      <c r="CUJ71" s="22"/>
      <c r="CUK71" s="22"/>
      <c r="CUL71" s="22"/>
      <c r="CUM71" s="22"/>
      <c r="CUN71" s="22"/>
      <c r="CUO71" s="22"/>
      <c r="CUP71" s="22"/>
      <c r="CUQ71" s="22"/>
      <c r="CUR71" s="22"/>
      <c r="CUS71" s="22"/>
      <c r="CUT71" s="22"/>
      <c r="CUU71" s="22"/>
      <c r="CUV71" s="22"/>
      <c r="CUW71" s="22"/>
      <c r="CUX71" s="22"/>
      <c r="CUY71" s="22"/>
      <c r="CUZ71" s="22"/>
      <c r="CVA71" s="22"/>
      <c r="CVB71" s="22"/>
      <c r="CVC71" s="22"/>
      <c r="CVD71" s="22"/>
      <c r="CVE71" s="22"/>
      <c r="CVF71" s="22"/>
      <c r="CVG71" s="22"/>
      <c r="CVH71" s="22"/>
      <c r="CVI71" s="22"/>
      <c r="CVJ71" s="22"/>
      <c r="CVK71" s="22"/>
      <c r="CVL71" s="22"/>
      <c r="CVM71" s="22"/>
      <c r="CVN71" s="22"/>
      <c r="CVO71" s="22"/>
      <c r="CVP71" s="22"/>
      <c r="CVQ71" s="22"/>
      <c r="CVR71" s="22"/>
      <c r="CVS71" s="22"/>
      <c r="CVT71" s="22"/>
      <c r="CVU71" s="22"/>
      <c r="CVV71" s="22"/>
      <c r="CVW71" s="22"/>
      <c r="CVX71" s="22"/>
      <c r="CVY71" s="22"/>
      <c r="CVZ71" s="22"/>
      <c r="CWA71" s="22"/>
      <c r="CWB71" s="22"/>
      <c r="CWC71" s="22"/>
      <c r="CWD71" s="22"/>
      <c r="CWE71" s="22"/>
      <c r="CWF71" s="22"/>
      <c r="CWG71" s="22"/>
      <c r="CWH71" s="22"/>
      <c r="CWI71" s="22"/>
      <c r="CWJ71" s="22"/>
      <c r="CWK71" s="22"/>
      <c r="CWL71" s="22"/>
      <c r="CWM71" s="22"/>
      <c r="CWN71" s="22"/>
      <c r="CWO71" s="22"/>
      <c r="CWP71" s="22"/>
      <c r="CWQ71" s="22"/>
      <c r="CWR71" s="22"/>
      <c r="CWS71" s="22"/>
      <c r="CWT71" s="22"/>
      <c r="CWU71" s="22"/>
      <c r="CWV71" s="22"/>
      <c r="CWW71" s="22"/>
      <c r="CWX71" s="22"/>
      <c r="CWY71" s="22"/>
      <c r="CWZ71" s="22"/>
      <c r="CXA71" s="22"/>
      <c r="CXB71" s="22"/>
      <c r="CXC71" s="22"/>
      <c r="CXD71" s="22"/>
      <c r="CXE71" s="22"/>
      <c r="CXF71" s="22"/>
      <c r="CXG71" s="22"/>
      <c r="CXH71" s="22"/>
      <c r="CXI71" s="22"/>
      <c r="CXJ71" s="22"/>
      <c r="CXK71" s="22"/>
      <c r="CXL71" s="22"/>
      <c r="CXM71" s="22"/>
      <c r="CXN71" s="22"/>
      <c r="CXO71" s="22"/>
      <c r="CXP71" s="22"/>
      <c r="CXQ71" s="22"/>
      <c r="CXR71" s="22"/>
      <c r="CXS71" s="22"/>
      <c r="CXT71" s="22"/>
      <c r="CXU71" s="22"/>
      <c r="CXV71" s="22"/>
      <c r="CXW71" s="22"/>
      <c r="CXX71" s="22"/>
      <c r="CXY71" s="22"/>
      <c r="CXZ71" s="22"/>
      <c r="CYA71" s="22"/>
      <c r="CYB71" s="22"/>
      <c r="CYC71" s="22"/>
      <c r="CYD71" s="22"/>
      <c r="CYE71" s="22"/>
      <c r="CYF71" s="22"/>
      <c r="CYG71" s="22"/>
      <c r="CYH71" s="22"/>
      <c r="CYI71" s="22"/>
      <c r="CYJ71" s="22"/>
      <c r="CYK71" s="22"/>
      <c r="CYL71" s="22"/>
      <c r="CYM71" s="22"/>
      <c r="CYN71" s="22"/>
      <c r="CYO71" s="22"/>
      <c r="CYP71" s="22"/>
      <c r="CYQ71" s="22"/>
      <c r="CYR71" s="22"/>
      <c r="CYS71" s="22"/>
      <c r="CYT71" s="22"/>
      <c r="CYU71" s="22"/>
      <c r="CYV71" s="22"/>
      <c r="CYW71" s="22"/>
      <c r="CYX71" s="22"/>
      <c r="CYY71" s="22"/>
      <c r="CYZ71" s="22"/>
      <c r="CZA71" s="22"/>
      <c r="CZB71" s="22"/>
      <c r="CZC71" s="22"/>
      <c r="CZD71" s="22"/>
      <c r="CZE71" s="22"/>
      <c r="CZF71" s="22"/>
      <c r="CZG71" s="22"/>
      <c r="CZH71" s="22"/>
      <c r="CZI71" s="22"/>
      <c r="CZJ71" s="22"/>
      <c r="CZK71" s="22"/>
      <c r="CZL71" s="22"/>
      <c r="CZM71" s="22"/>
      <c r="CZN71" s="22"/>
      <c r="CZO71" s="22"/>
      <c r="CZP71" s="22"/>
      <c r="CZQ71" s="22"/>
      <c r="CZR71" s="22"/>
      <c r="CZS71" s="22"/>
      <c r="CZT71" s="22"/>
      <c r="CZU71" s="22"/>
      <c r="CZV71" s="22"/>
      <c r="CZW71" s="22"/>
      <c r="CZX71" s="22"/>
      <c r="CZY71" s="22"/>
      <c r="CZZ71" s="22"/>
      <c r="DAA71" s="22"/>
      <c r="DAB71" s="22"/>
      <c r="DAC71" s="22"/>
      <c r="DAD71" s="22"/>
      <c r="DAE71" s="22"/>
      <c r="DAF71" s="22"/>
      <c r="DAG71" s="22"/>
      <c r="DAH71" s="22"/>
      <c r="DAI71" s="22"/>
      <c r="DAJ71" s="22"/>
      <c r="DAK71" s="22"/>
      <c r="DAL71" s="22"/>
      <c r="DAM71" s="22"/>
      <c r="DAN71" s="22"/>
      <c r="DAO71" s="22"/>
      <c r="DAP71" s="22"/>
      <c r="DAQ71" s="22"/>
      <c r="DAR71" s="22"/>
      <c r="DAS71" s="22"/>
      <c r="DAT71" s="22"/>
      <c r="DAU71" s="22"/>
      <c r="DAV71" s="22"/>
      <c r="DAW71" s="22"/>
      <c r="DAX71" s="22"/>
      <c r="DAY71" s="22"/>
      <c r="DAZ71" s="22"/>
      <c r="DBA71" s="22"/>
      <c r="DBB71" s="22"/>
      <c r="DBC71" s="22"/>
      <c r="DBD71" s="22"/>
      <c r="DBE71" s="22"/>
      <c r="DBF71" s="22"/>
      <c r="DBG71" s="22"/>
      <c r="DBH71" s="22"/>
      <c r="DBI71" s="22"/>
      <c r="DBJ71" s="22"/>
      <c r="DBK71" s="22"/>
      <c r="DBL71" s="22"/>
      <c r="DBM71" s="22"/>
      <c r="DBN71" s="22"/>
      <c r="DBO71" s="22"/>
      <c r="DBP71" s="22"/>
      <c r="DBQ71" s="22"/>
      <c r="DBR71" s="22"/>
      <c r="DBS71" s="22"/>
      <c r="DBT71" s="22"/>
      <c r="DBU71" s="22"/>
      <c r="DBV71" s="22"/>
      <c r="DBW71" s="22"/>
      <c r="DBX71" s="22"/>
      <c r="DBY71" s="22"/>
      <c r="DBZ71" s="22"/>
      <c r="DCA71" s="22"/>
      <c r="DCB71" s="22"/>
      <c r="DCC71" s="22"/>
      <c r="DCD71" s="22"/>
      <c r="DCE71" s="22"/>
      <c r="DCF71" s="22"/>
      <c r="DCG71" s="22"/>
      <c r="DCH71" s="22"/>
      <c r="DCI71" s="22"/>
      <c r="DCJ71" s="22"/>
      <c r="DCK71" s="22"/>
      <c r="DCL71" s="22"/>
      <c r="DCM71" s="22"/>
      <c r="DCN71" s="22"/>
      <c r="DCO71" s="22"/>
      <c r="DCP71" s="22"/>
      <c r="DCQ71" s="22"/>
      <c r="DCR71" s="22"/>
      <c r="DCS71" s="22"/>
      <c r="DCT71" s="22"/>
      <c r="DCU71" s="22"/>
      <c r="DCV71" s="22"/>
      <c r="DCW71" s="22"/>
      <c r="DCX71" s="22"/>
      <c r="DCY71" s="22"/>
      <c r="DCZ71" s="22"/>
      <c r="DDA71" s="22"/>
      <c r="DDB71" s="22"/>
      <c r="DDC71" s="22"/>
      <c r="DDD71" s="22"/>
      <c r="DDE71" s="22"/>
      <c r="DDF71" s="22"/>
      <c r="DDG71" s="22"/>
      <c r="DDH71" s="22"/>
      <c r="DDI71" s="22"/>
      <c r="DDJ71" s="22"/>
      <c r="DDK71" s="22"/>
      <c r="DDL71" s="22"/>
      <c r="DDM71" s="22"/>
      <c r="DDN71" s="22"/>
      <c r="DDO71" s="22"/>
      <c r="DDP71" s="22"/>
      <c r="DDQ71" s="22"/>
      <c r="DDR71" s="22"/>
      <c r="DDS71" s="22"/>
      <c r="DDT71" s="22"/>
      <c r="DDU71" s="22"/>
      <c r="DDV71" s="22"/>
      <c r="DDW71" s="22"/>
      <c r="DDX71" s="22"/>
      <c r="DDY71" s="22"/>
      <c r="DDZ71" s="22"/>
      <c r="DEA71" s="22"/>
      <c r="DEB71" s="22"/>
      <c r="DEC71" s="22"/>
      <c r="DED71" s="22"/>
      <c r="DEE71" s="22"/>
      <c r="DEF71" s="22"/>
      <c r="DEG71" s="22"/>
      <c r="DEH71" s="22"/>
      <c r="DEI71" s="22"/>
      <c r="DEJ71" s="22"/>
      <c r="DEK71" s="22"/>
      <c r="DEL71" s="22"/>
      <c r="DEM71" s="22"/>
      <c r="DEN71" s="22"/>
      <c r="DEO71" s="22"/>
      <c r="DEP71" s="22"/>
      <c r="DEQ71" s="22"/>
      <c r="DER71" s="22"/>
      <c r="DES71" s="22"/>
      <c r="DET71" s="22"/>
      <c r="DEU71" s="22"/>
      <c r="DEV71" s="22"/>
      <c r="DEW71" s="22"/>
      <c r="DEX71" s="22"/>
      <c r="DEY71" s="22"/>
      <c r="DEZ71" s="22"/>
      <c r="DFA71" s="22"/>
      <c r="DFB71" s="22"/>
      <c r="DFC71" s="22"/>
      <c r="DFD71" s="22"/>
      <c r="DFE71" s="22"/>
      <c r="DFF71" s="22"/>
      <c r="DFG71" s="22"/>
      <c r="DFH71" s="22"/>
      <c r="DFI71" s="22"/>
      <c r="DFJ71" s="22"/>
      <c r="DFK71" s="22"/>
      <c r="DFL71" s="22"/>
      <c r="DFM71" s="22"/>
      <c r="DFN71" s="22"/>
      <c r="DFO71" s="22"/>
      <c r="DFP71" s="22"/>
      <c r="DFQ71" s="22"/>
      <c r="DFR71" s="22"/>
      <c r="DFS71" s="22"/>
      <c r="DFT71" s="22"/>
      <c r="DFU71" s="22"/>
      <c r="DFV71" s="22"/>
      <c r="DFW71" s="22"/>
      <c r="DFX71" s="22"/>
      <c r="DFY71" s="22"/>
      <c r="DFZ71" s="22"/>
      <c r="DGA71" s="22"/>
      <c r="DGB71" s="22"/>
      <c r="DGC71" s="22"/>
      <c r="DGD71" s="22"/>
      <c r="DGE71" s="22"/>
      <c r="DGF71" s="22"/>
      <c r="DGG71" s="22"/>
      <c r="DGH71" s="22"/>
      <c r="DGI71" s="22"/>
      <c r="DGJ71" s="22"/>
      <c r="DGK71" s="22"/>
      <c r="DGL71" s="22"/>
      <c r="DGM71" s="22"/>
      <c r="DGN71" s="22"/>
      <c r="DGO71" s="22"/>
      <c r="DGP71" s="22"/>
      <c r="DGQ71" s="22"/>
      <c r="DGR71" s="22"/>
      <c r="DGS71" s="22"/>
      <c r="DGT71" s="22"/>
      <c r="DGU71" s="22"/>
      <c r="DGV71" s="22"/>
      <c r="DGW71" s="22"/>
      <c r="DGX71" s="22"/>
      <c r="DGY71" s="22"/>
      <c r="DGZ71" s="22"/>
      <c r="DHA71" s="22"/>
      <c r="DHB71" s="22"/>
      <c r="DHC71" s="22"/>
      <c r="DHD71" s="22"/>
      <c r="DHE71" s="22"/>
      <c r="DHF71" s="22"/>
      <c r="DHG71" s="22"/>
      <c r="DHH71" s="22"/>
      <c r="DHI71" s="22"/>
      <c r="DHJ71" s="22"/>
      <c r="DHK71" s="22"/>
      <c r="DHL71" s="22"/>
      <c r="DHM71" s="22"/>
      <c r="DHN71" s="22"/>
      <c r="DHO71" s="22"/>
      <c r="DHP71" s="22"/>
      <c r="DHQ71" s="22"/>
      <c r="DHR71" s="22"/>
      <c r="DHS71" s="22"/>
      <c r="DHT71" s="22"/>
      <c r="DHU71" s="22"/>
      <c r="DHV71" s="22"/>
      <c r="DHW71" s="22"/>
      <c r="DHX71" s="22"/>
      <c r="DHY71" s="22"/>
      <c r="DHZ71" s="22"/>
      <c r="DIA71" s="22"/>
      <c r="DIB71" s="22"/>
      <c r="DIC71" s="22"/>
      <c r="DID71" s="22"/>
      <c r="DIE71" s="22"/>
      <c r="DIF71" s="22"/>
      <c r="DIG71" s="22"/>
      <c r="DIH71" s="22"/>
      <c r="DII71" s="22"/>
      <c r="DIJ71" s="22"/>
      <c r="DIK71" s="22"/>
      <c r="DIL71" s="22"/>
      <c r="DIM71" s="22"/>
      <c r="DIN71" s="22"/>
      <c r="DIO71" s="22"/>
      <c r="DIP71" s="22"/>
      <c r="DIQ71" s="22"/>
      <c r="DIR71" s="22"/>
      <c r="DIS71" s="22"/>
      <c r="DIT71" s="22"/>
      <c r="DIU71" s="22"/>
      <c r="DIV71" s="22"/>
      <c r="DIW71" s="22"/>
      <c r="DIX71" s="22"/>
      <c r="DIY71" s="22"/>
      <c r="DIZ71" s="22"/>
      <c r="DJA71" s="22"/>
      <c r="DJB71" s="22"/>
      <c r="DJC71" s="22"/>
      <c r="DJD71" s="22"/>
      <c r="DJE71" s="22"/>
      <c r="DJF71" s="22"/>
      <c r="DJG71" s="22"/>
      <c r="DJH71" s="22"/>
      <c r="DJI71" s="22"/>
      <c r="DJJ71" s="22"/>
      <c r="DJK71" s="22"/>
      <c r="DJL71" s="22"/>
      <c r="DJM71" s="22"/>
      <c r="DJN71" s="22"/>
      <c r="DJO71" s="22"/>
      <c r="DJP71" s="22"/>
      <c r="DJQ71" s="22"/>
      <c r="DJR71" s="22"/>
      <c r="DJS71" s="22"/>
      <c r="DJT71" s="22"/>
      <c r="DJU71" s="22"/>
      <c r="DJV71" s="22"/>
      <c r="DJW71" s="22"/>
      <c r="DJX71" s="22"/>
      <c r="DJY71" s="22"/>
      <c r="DJZ71" s="22"/>
      <c r="DKA71" s="22"/>
      <c r="DKB71" s="22"/>
      <c r="DKC71" s="22"/>
      <c r="DKD71" s="22"/>
      <c r="DKE71" s="22"/>
      <c r="DKF71" s="22"/>
      <c r="DKG71" s="22"/>
      <c r="DKH71" s="22"/>
      <c r="DKI71" s="22"/>
      <c r="DKJ71" s="22"/>
      <c r="DKK71" s="22"/>
      <c r="DKL71" s="22"/>
      <c r="DKM71" s="22"/>
      <c r="DKN71" s="22"/>
      <c r="DKO71" s="22"/>
      <c r="DKP71" s="22"/>
      <c r="DKQ71" s="22"/>
      <c r="DKR71" s="22"/>
      <c r="DKS71" s="22"/>
      <c r="DKT71" s="22"/>
      <c r="DKU71" s="22"/>
      <c r="DKV71" s="22"/>
      <c r="DKW71" s="22"/>
      <c r="DKX71" s="22"/>
      <c r="DKY71" s="22"/>
      <c r="DKZ71" s="22"/>
      <c r="DLA71" s="22"/>
      <c r="DLB71" s="22"/>
      <c r="DLC71" s="22"/>
      <c r="DLD71" s="22"/>
      <c r="DLE71" s="22"/>
      <c r="DLF71" s="22"/>
      <c r="DLG71" s="22"/>
      <c r="DLH71" s="22"/>
      <c r="DLI71" s="22"/>
      <c r="DLJ71" s="22"/>
      <c r="DLK71" s="22"/>
      <c r="DLL71" s="22"/>
      <c r="DLM71" s="22"/>
      <c r="DLN71" s="22"/>
      <c r="DLO71" s="22"/>
      <c r="DLP71" s="22"/>
      <c r="DLQ71" s="22"/>
      <c r="DLR71" s="22"/>
      <c r="DLS71" s="22"/>
      <c r="DLT71" s="22"/>
      <c r="DLU71" s="22"/>
      <c r="DLV71" s="22"/>
      <c r="DLW71" s="22"/>
      <c r="DLX71" s="22"/>
      <c r="DLY71" s="22"/>
      <c r="DLZ71" s="22"/>
      <c r="DMA71" s="22"/>
      <c r="DMB71" s="22"/>
      <c r="DMC71" s="22"/>
      <c r="DMD71" s="22"/>
      <c r="DME71" s="22"/>
      <c r="DMF71" s="22"/>
      <c r="DMG71" s="22"/>
      <c r="DMH71" s="22"/>
      <c r="DMI71" s="22"/>
      <c r="DMJ71" s="22"/>
      <c r="DMK71" s="22"/>
      <c r="DML71" s="22"/>
      <c r="DMM71" s="22"/>
      <c r="DMN71" s="22"/>
      <c r="DMO71" s="22"/>
      <c r="DMP71" s="22"/>
      <c r="DMQ71" s="22"/>
      <c r="DMR71" s="22"/>
      <c r="DMS71" s="22"/>
      <c r="DMT71" s="22"/>
      <c r="DMU71" s="22"/>
      <c r="DMV71" s="22"/>
      <c r="DMW71" s="22"/>
      <c r="DMX71" s="22"/>
      <c r="DMY71" s="22"/>
      <c r="DMZ71" s="22"/>
      <c r="DNA71" s="22"/>
      <c r="DNB71" s="22"/>
      <c r="DNC71" s="22"/>
      <c r="DND71" s="22"/>
      <c r="DNE71" s="22"/>
      <c r="DNF71" s="22"/>
      <c r="DNG71" s="22"/>
      <c r="DNH71" s="22"/>
      <c r="DNI71" s="22"/>
      <c r="DNJ71" s="22"/>
      <c r="DNK71" s="22"/>
      <c r="DNL71" s="22"/>
      <c r="DNM71" s="22"/>
      <c r="DNN71" s="22"/>
      <c r="DNO71" s="22"/>
      <c r="DNP71" s="22"/>
      <c r="DNQ71" s="22"/>
      <c r="DNR71" s="22"/>
      <c r="DNS71" s="22"/>
      <c r="DNT71" s="22"/>
      <c r="DNU71" s="22"/>
      <c r="DNV71" s="22"/>
      <c r="DNW71" s="22"/>
      <c r="DNX71" s="22"/>
      <c r="DNY71" s="22"/>
      <c r="DNZ71" s="22"/>
      <c r="DOA71" s="22"/>
      <c r="DOB71" s="22"/>
      <c r="DOC71" s="22"/>
      <c r="DOD71" s="22"/>
      <c r="DOE71" s="22"/>
      <c r="DOF71" s="22"/>
      <c r="DOG71" s="22"/>
      <c r="DOH71" s="22"/>
      <c r="DOI71" s="22"/>
      <c r="DOJ71" s="22"/>
      <c r="DOK71" s="22"/>
      <c r="DOL71" s="22"/>
      <c r="DOM71" s="22"/>
      <c r="DON71" s="22"/>
      <c r="DOO71" s="22"/>
      <c r="DOP71" s="22"/>
      <c r="DOQ71" s="22"/>
      <c r="DOR71" s="22"/>
      <c r="DOS71" s="22"/>
      <c r="DOT71" s="22"/>
      <c r="DOU71" s="22"/>
      <c r="DOV71" s="22"/>
      <c r="DOW71" s="22"/>
      <c r="DOX71" s="22"/>
      <c r="DOY71" s="22"/>
      <c r="DOZ71" s="22"/>
      <c r="DPA71" s="22"/>
      <c r="DPB71" s="22"/>
      <c r="DPC71" s="22"/>
      <c r="DPD71" s="22"/>
      <c r="DPE71" s="22"/>
      <c r="DPF71" s="22"/>
      <c r="DPG71" s="22"/>
      <c r="DPH71" s="22"/>
      <c r="DPI71" s="22"/>
      <c r="DPJ71" s="22"/>
      <c r="DPK71" s="22"/>
      <c r="DPL71" s="22"/>
      <c r="DPM71" s="22"/>
      <c r="DPN71" s="22"/>
      <c r="DPO71" s="22"/>
      <c r="DPP71" s="22"/>
      <c r="DPQ71" s="22"/>
      <c r="DPR71" s="22"/>
      <c r="DPS71" s="22"/>
      <c r="DPT71" s="22"/>
      <c r="DPU71" s="22"/>
      <c r="DPV71" s="22"/>
      <c r="DPW71" s="22"/>
      <c r="DPX71" s="22"/>
      <c r="DPY71" s="22"/>
      <c r="DPZ71" s="22"/>
      <c r="DQA71" s="22"/>
      <c r="DQB71" s="22"/>
      <c r="DQC71" s="22"/>
      <c r="DQD71" s="22"/>
      <c r="DQE71" s="22"/>
      <c r="DQF71" s="22"/>
      <c r="DQG71" s="22"/>
      <c r="DQH71" s="22"/>
      <c r="DQI71" s="22"/>
      <c r="DQJ71" s="22"/>
      <c r="DQK71" s="22"/>
      <c r="DQL71" s="22"/>
      <c r="DQM71" s="22"/>
      <c r="DQN71" s="22"/>
      <c r="DQO71" s="22"/>
      <c r="DQP71" s="22"/>
      <c r="DQQ71" s="22"/>
      <c r="DQR71" s="22"/>
      <c r="DQS71" s="22"/>
      <c r="DQT71" s="22"/>
      <c r="DQU71" s="22"/>
      <c r="DQV71" s="22"/>
      <c r="DQW71" s="22"/>
      <c r="DQX71" s="22"/>
      <c r="DQY71" s="22"/>
      <c r="DQZ71" s="22"/>
      <c r="DRA71" s="22"/>
      <c r="DRB71" s="22"/>
      <c r="DRC71" s="22"/>
      <c r="DRD71" s="22"/>
      <c r="DRE71" s="22"/>
      <c r="DRF71" s="22"/>
      <c r="DRG71" s="22"/>
      <c r="DRH71" s="22"/>
      <c r="DRI71" s="22"/>
      <c r="DRJ71" s="22"/>
      <c r="DRK71" s="22"/>
      <c r="DRL71" s="22"/>
      <c r="DRM71" s="22"/>
      <c r="DRN71" s="22"/>
      <c r="DRO71" s="22"/>
      <c r="DRP71" s="22"/>
      <c r="DRQ71" s="22"/>
      <c r="DRR71" s="22"/>
      <c r="DRS71" s="22"/>
      <c r="DRT71" s="22"/>
      <c r="DRU71" s="22"/>
      <c r="DRV71" s="22"/>
      <c r="DRW71" s="22"/>
      <c r="DRX71" s="22"/>
      <c r="DRY71" s="22"/>
      <c r="DRZ71" s="22"/>
      <c r="DSA71" s="22"/>
      <c r="DSB71" s="22"/>
      <c r="DSC71" s="22"/>
      <c r="DSD71" s="22"/>
      <c r="DSE71" s="22"/>
      <c r="DSF71" s="22"/>
      <c r="DSG71" s="22"/>
      <c r="DSH71" s="22"/>
      <c r="DSI71" s="22"/>
      <c r="DSJ71" s="22"/>
      <c r="DSK71" s="22"/>
      <c r="DSL71" s="22"/>
      <c r="DSM71" s="22"/>
      <c r="DSN71" s="22"/>
      <c r="DSO71" s="22"/>
      <c r="DSP71" s="22"/>
      <c r="DSQ71" s="22"/>
      <c r="DSR71" s="22"/>
      <c r="DSS71" s="22"/>
      <c r="DST71" s="22"/>
      <c r="DSU71" s="22"/>
      <c r="DSV71" s="22"/>
      <c r="DSW71" s="22"/>
      <c r="DSX71" s="22"/>
      <c r="DSY71" s="22"/>
      <c r="DSZ71" s="22"/>
      <c r="DTA71" s="22"/>
      <c r="DTB71" s="22"/>
      <c r="DTC71" s="22"/>
      <c r="DTD71" s="22"/>
      <c r="DTE71" s="22"/>
      <c r="DTF71" s="22"/>
      <c r="DTG71" s="22"/>
      <c r="DTH71" s="22"/>
      <c r="DTI71" s="22"/>
      <c r="DTJ71" s="22"/>
      <c r="DTK71" s="22"/>
      <c r="DTL71" s="22"/>
      <c r="DTM71" s="22"/>
      <c r="DTN71" s="22"/>
      <c r="DTO71" s="22"/>
      <c r="DTP71" s="22"/>
      <c r="DTQ71" s="22"/>
      <c r="DTR71" s="22"/>
      <c r="DTS71" s="22"/>
      <c r="DTT71" s="22"/>
      <c r="DTU71" s="22"/>
      <c r="DTV71" s="22"/>
      <c r="DTW71" s="22"/>
      <c r="DTX71" s="22"/>
      <c r="DTY71" s="22"/>
      <c r="DTZ71" s="22"/>
      <c r="DUA71" s="22"/>
      <c r="DUB71" s="22"/>
      <c r="DUC71" s="22"/>
      <c r="DUD71" s="22"/>
      <c r="DUE71" s="22"/>
      <c r="DUF71" s="22"/>
      <c r="DUG71" s="22"/>
      <c r="DUH71" s="22"/>
      <c r="DUI71" s="22"/>
      <c r="DUJ71" s="22"/>
      <c r="DUK71" s="22"/>
      <c r="DUL71" s="22"/>
      <c r="DUM71" s="22"/>
      <c r="DUN71" s="22"/>
      <c r="DUO71" s="22"/>
      <c r="DUP71" s="22"/>
      <c r="DUQ71" s="22"/>
      <c r="DUR71" s="22"/>
      <c r="DUS71" s="22"/>
      <c r="DUT71" s="22"/>
      <c r="DUU71" s="22"/>
      <c r="DUV71" s="22"/>
      <c r="DUW71" s="22"/>
      <c r="DUX71" s="22"/>
      <c r="DUY71" s="22"/>
      <c r="DUZ71" s="22"/>
      <c r="DVA71" s="22"/>
      <c r="DVB71" s="22"/>
      <c r="DVC71" s="22"/>
      <c r="DVD71" s="22"/>
      <c r="DVE71" s="22"/>
      <c r="DVF71" s="22"/>
      <c r="DVG71" s="22"/>
      <c r="DVH71" s="22"/>
      <c r="DVI71" s="22"/>
      <c r="DVJ71" s="22"/>
      <c r="DVK71" s="22"/>
      <c r="DVL71" s="22"/>
      <c r="DVM71" s="22"/>
      <c r="DVN71" s="22"/>
      <c r="DVO71" s="22"/>
      <c r="DVP71" s="22"/>
      <c r="DVQ71" s="22"/>
      <c r="DVR71" s="22"/>
      <c r="DVS71" s="22"/>
      <c r="DVT71" s="22"/>
      <c r="DVU71" s="22"/>
      <c r="DVV71" s="22"/>
      <c r="DVW71" s="22"/>
      <c r="DVX71" s="22"/>
      <c r="DVY71" s="22"/>
      <c r="DVZ71" s="22"/>
      <c r="DWA71" s="22"/>
      <c r="DWB71" s="22"/>
      <c r="DWC71" s="22"/>
      <c r="DWD71" s="22"/>
      <c r="DWE71" s="22"/>
      <c r="DWF71" s="22"/>
      <c r="DWG71" s="22"/>
      <c r="DWH71" s="22"/>
      <c r="DWI71" s="22"/>
      <c r="DWJ71" s="22"/>
      <c r="DWK71" s="22"/>
      <c r="DWL71" s="22"/>
      <c r="DWM71" s="22"/>
      <c r="DWN71" s="22"/>
      <c r="DWO71" s="22"/>
      <c r="DWP71" s="22"/>
      <c r="DWQ71" s="22"/>
      <c r="DWR71" s="22"/>
      <c r="DWS71" s="22"/>
      <c r="DWT71" s="22"/>
      <c r="DWU71" s="22"/>
      <c r="DWV71" s="22"/>
      <c r="DWW71" s="22"/>
      <c r="DWX71" s="22"/>
      <c r="DWY71" s="22"/>
      <c r="DWZ71" s="22"/>
      <c r="DXA71" s="22"/>
      <c r="DXB71" s="22"/>
      <c r="DXC71" s="22"/>
      <c r="DXD71" s="22"/>
      <c r="DXE71" s="22"/>
      <c r="DXF71" s="22"/>
      <c r="DXG71" s="22"/>
      <c r="DXH71" s="22"/>
      <c r="DXI71" s="22"/>
      <c r="DXJ71" s="22"/>
      <c r="DXK71" s="22"/>
      <c r="DXL71" s="22"/>
      <c r="DXM71" s="22"/>
      <c r="DXN71" s="22"/>
      <c r="DXO71" s="22"/>
      <c r="DXP71" s="22"/>
      <c r="DXQ71" s="22"/>
      <c r="DXR71" s="22"/>
      <c r="DXS71" s="22"/>
      <c r="DXT71" s="22"/>
      <c r="DXU71" s="22"/>
      <c r="DXV71" s="22"/>
      <c r="DXW71" s="22"/>
      <c r="DXX71" s="22"/>
      <c r="DXY71" s="22"/>
      <c r="DXZ71" s="22"/>
      <c r="DYA71" s="22"/>
      <c r="DYB71" s="22"/>
      <c r="DYC71" s="22"/>
      <c r="DYD71" s="22"/>
      <c r="DYE71" s="22"/>
      <c r="DYF71" s="22"/>
      <c r="DYG71" s="22"/>
      <c r="DYH71" s="22"/>
      <c r="DYI71" s="22"/>
      <c r="DYJ71" s="22"/>
      <c r="DYK71" s="22"/>
      <c r="DYL71" s="22"/>
      <c r="DYM71" s="22"/>
      <c r="DYN71" s="22"/>
      <c r="DYO71" s="22"/>
      <c r="DYP71" s="22"/>
      <c r="DYQ71" s="22"/>
      <c r="DYR71" s="22"/>
      <c r="DYS71" s="22"/>
      <c r="DYT71" s="22"/>
      <c r="DYU71" s="22"/>
      <c r="DYV71" s="22"/>
      <c r="DYW71" s="22"/>
      <c r="DYX71" s="22"/>
      <c r="DYY71" s="22"/>
      <c r="DYZ71" s="22"/>
      <c r="DZA71" s="22"/>
      <c r="DZB71" s="22"/>
      <c r="DZC71" s="22"/>
      <c r="DZD71" s="22"/>
      <c r="DZE71" s="22"/>
      <c r="DZF71" s="22"/>
      <c r="DZG71" s="22"/>
      <c r="DZH71" s="22"/>
      <c r="DZI71" s="22"/>
      <c r="DZJ71" s="22"/>
      <c r="DZK71" s="22"/>
      <c r="DZL71" s="22"/>
      <c r="DZM71" s="22"/>
      <c r="DZN71" s="22"/>
      <c r="DZO71" s="22"/>
      <c r="DZP71" s="22"/>
      <c r="DZQ71" s="22"/>
      <c r="DZR71" s="22"/>
      <c r="DZS71" s="22"/>
      <c r="DZT71" s="22"/>
      <c r="DZU71" s="22"/>
      <c r="DZV71" s="22"/>
      <c r="DZW71" s="22"/>
      <c r="DZX71" s="22"/>
      <c r="DZY71" s="22"/>
      <c r="DZZ71" s="22"/>
      <c r="EAA71" s="22"/>
      <c r="EAB71" s="22"/>
      <c r="EAC71" s="22"/>
      <c r="EAD71" s="22"/>
      <c r="EAE71" s="22"/>
      <c r="EAF71" s="22"/>
      <c r="EAG71" s="22"/>
      <c r="EAH71" s="22"/>
      <c r="EAI71" s="22"/>
      <c r="EAJ71" s="22"/>
      <c r="EAK71" s="22"/>
      <c r="EAL71" s="22"/>
      <c r="EAM71" s="22"/>
      <c r="EAN71" s="22"/>
      <c r="EAO71" s="22"/>
      <c r="EAP71" s="22"/>
      <c r="EAQ71" s="22"/>
      <c r="EAR71" s="22"/>
      <c r="EAS71" s="22"/>
      <c r="EAT71" s="22"/>
      <c r="EAU71" s="22"/>
      <c r="EAV71" s="22"/>
      <c r="EAW71" s="22"/>
      <c r="EAX71" s="22"/>
      <c r="EAY71" s="22"/>
      <c r="EAZ71" s="22"/>
      <c r="EBA71" s="22"/>
      <c r="EBB71" s="22"/>
      <c r="EBC71" s="22"/>
      <c r="EBD71" s="22"/>
      <c r="EBE71" s="22"/>
      <c r="EBF71" s="22"/>
      <c r="EBG71" s="22"/>
      <c r="EBH71" s="22"/>
      <c r="EBI71" s="22"/>
      <c r="EBJ71" s="22"/>
      <c r="EBK71" s="22"/>
      <c r="EBL71" s="22"/>
      <c r="EBM71" s="22"/>
      <c r="EBN71" s="22"/>
      <c r="EBO71" s="22"/>
      <c r="EBP71" s="22"/>
      <c r="EBQ71" s="22"/>
      <c r="EBR71" s="22"/>
      <c r="EBS71" s="22"/>
      <c r="EBT71" s="22"/>
      <c r="EBU71" s="22"/>
      <c r="EBV71" s="22"/>
      <c r="EBW71" s="22"/>
      <c r="EBX71" s="22"/>
      <c r="EBY71" s="22"/>
      <c r="EBZ71" s="22"/>
      <c r="ECA71" s="22"/>
      <c r="ECB71" s="22"/>
      <c r="ECC71" s="22"/>
      <c r="ECD71" s="22"/>
      <c r="ECE71" s="22"/>
      <c r="ECF71" s="22"/>
      <c r="ECG71" s="22"/>
      <c r="ECH71" s="22"/>
      <c r="ECI71" s="22"/>
      <c r="ECJ71" s="22"/>
      <c r="ECK71" s="22"/>
      <c r="ECL71" s="22"/>
      <c r="ECM71" s="22"/>
      <c r="ECN71" s="22"/>
      <c r="ECO71" s="22"/>
      <c r="ECP71" s="22"/>
      <c r="ECQ71" s="22"/>
      <c r="ECR71" s="22"/>
      <c r="ECS71" s="22"/>
      <c r="ECT71" s="22"/>
      <c r="ECU71" s="22"/>
      <c r="ECV71" s="22"/>
      <c r="ECW71" s="22"/>
      <c r="ECX71" s="22"/>
      <c r="ECY71" s="22"/>
      <c r="ECZ71" s="22"/>
      <c r="EDA71" s="22"/>
      <c r="EDB71" s="22"/>
      <c r="EDC71" s="22"/>
      <c r="EDD71" s="22"/>
      <c r="EDE71" s="22"/>
      <c r="EDF71" s="22"/>
      <c r="EDG71" s="22"/>
      <c r="EDH71" s="22"/>
      <c r="EDI71" s="22"/>
      <c r="EDJ71" s="22"/>
      <c r="EDK71" s="22"/>
      <c r="EDL71" s="22"/>
      <c r="EDM71" s="22"/>
      <c r="EDN71" s="22"/>
      <c r="EDO71" s="22"/>
      <c r="EDP71" s="22"/>
      <c r="EDQ71" s="22"/>
      <c r="EDR71" s="22"/>
      <c r="EDS71" s="22"/>
      <c r="EDT71" s="22"/>
      <c r="EDU71" s="22"/>
      <c r="EDV71" s="22"/>
      <c r="EDW71" s="22"/>
      <c r="EDX71" s="22"/>
      <c r="EDY71" s="22"/>
      <c r="EDZ71" s="22"/>
      <c r="EEA71" s="22"/>
      <c r="EEB71" s="22"/>
      <c r="EEC71" s="22"/>
      <c r="EED71" s="22"/>
      <c r="EEE71" s="22"/>
      <c r="EEF71" s="22"/>
      <c r="EEG71" s="22"/>
      <c r="EEH71" s="22"/>
      <c r="EEI71" s="22"/>
      <c r="EEJ71" s="22"/>
      <c r="EEK71" s="22"/>
      <c r="EEL71" s="22"/>
      <c r="EEM71" s="22"/>
      <c r="EEN71" s="22"/>
      <c r="EEO71" s="22"/>
      <c r="EEP71" s="22"/>
      <c r="EEQ71" s="22"/>
      <c r="EER71" s="22"/>
      <c r="EES71" s="22"/>
      <c r="EET71" s="22"/>
      <c r="EEU71" s="22"/>
      <c r="EEV71" s="22"/>
      <c r="EEW71" s="22"/>
      <c r="EEX71" s="22"/>
      <c r="EEY71" s="22"/>
      <c r="EEZ71" s="22"/>
      <c r="EFA71" s="22"/>
      <c r="EFB71" s="22"/>
      <c r="EFC71" s="22"/>
      <c r="EFD71" s="22"/>
      <c r="EFE71" s="22"/>
      <c r="EFF71" s="22"/>
      <c r="EFG71" s="22"/>
      <c r="EFH71" s="22"/>
      <c r="EFI71" s="22"/>
      <c r="EFJ71" s="22"/>
      <c r="EFK71" s="22"/>
      <c r="EFL71" s="22"/>
      <c r="EFM71" s="22"/>
      <c r="EFN71" s="22"/>
      <c r="EFO71" s="22"/>
      <c r="EFP71" s="22"/>
      <c r="EFQ71" s="22"/>
      <c r="EFR71" s="22"/>
      <c r="EFS71" s="22"/>
      <c r="EFT71" s="22"/>
      <c r="EFU71" s="22"/>
      <c r="EFV71" s="22"/>
      <c r="EFW71" s="22"/>
      <c r="EFX71" s="22"/>
      <c r="EFY71" s="22"/>
      <c r="EFZ71" s="22"/>
      <c r="EGA71" s="22"/>
      <c r="EGB71" s="22"/>
      <c r="EGC71" s="22"/>
      <c r="EGD71" s="22"/>
      <c r="EGE71" s="22"/>
      <c r="EGF71" s="22"/>
      <c r="EGG71" s="22"/>
      <c r="EGH71" s="22"/>
      <c r="EGI71" s="22"/>
      <c r="EGJ71" s="22"/>
      <c r="EGK71" s="22"/>
      <c r="EGL71" s="22"/>
      <c r="EGM71" s="22"/>
      <c r="EGN71" s="22"/>
      <c r="EGO71" s="22"/>
      <c r="EGP71" s="22"/>
      <c r="EGQ71" s="22"/>
      <c r="EGR71" s="22"/>
      <c r="EGS71" s="22"/>
      <c r="EGT71" s="22"/>
      <c r="EGU71" s="22"/>
      <c r="EGV71" s="22"/>
      <c r="EGW71" s="22"/>
      <c r="EGX71" s="22"/>
      <c r="EGY71" s="22"/>
      <c r="EGZ71" s="22"/>
      <c r="EHA71" s="22"/>
      <c r="EHB71" s="22"/>
      <c r="EHC71" s="22"/>
      <c r="EHD71" s="22"/>
      <c r="EHE71" s="22"/>
      <c r="EHF71" s="22"/>
      <c r="EHG71" s="22"/>
      <c r="EHH71" s="22"/>
      <c r="EHI71" s="22"/>
      <c r="EHJ71" s="22"/>
      <c r="EHK71" s="22"/>
      <c r="EHL71" s="22"/>
      <c r="EHM71" s="22"/>
      <c r="EHN71" s="22"/>
      <c r="EHO71" s="22"/>
      <c r="EHP71" s="22"/>
      <c r="EHQ71" s="22"/>
      <c r="EHR71" s="22"/>
      <c r="EHS71" s="22"/>
      <c r="EHT71" s="22"/>
      <c r="EHU71" s="22"/>
      <c r="EHV71" s="22"/>
      <c r="EHW71" s="22"/>
      <c r="EHX71" s="22"/>
      <c r="EHY71" s="22"/>
      <c r="EHZ71" s="22"/>
      <c r="EIA71" s="22"/>
      <c r="EIB71" s="22"/>
      <c r="EIC71" s="22"/>
      <c r="EID71" s="22"/>
      <c r="EIE71" s="22"/>
      <c r="EIF71" s="22"/>
      <c r="EIG71" s="22"/>
      <c r="EIH71" s="22"/>
      <c r="EII71" s="22"/>
      <c r="EIJ71" s="22"/>
      <c r="EIK71" s="22"/>
      <c r="EIL71" s="22"/>
      <c r="EIM71" s="22"/>
      <c r="EIN71" s="22"/>
      <c r="EIO71" s="22"/>
      <c r="EIP71" s="22"/>
      <c r="EIQ71" s="22"/>
      <c r="EIR71" s="22"/>
      <c r="EIS71" s="22"/>
      <c r="EIT71" s="22"/>
      <c r="EIU71" s="22"/>
      <c r="EIV71" s="22"/>
      <c r="EIW71" s="22"/>
      <c r="EIX71" s="22"/>
      <c r="EIY71" s="22"/>
      <c r="EIZ71" s="22"/>
      <c r="EJA71" s="22"/>
      <c r="EJB71" s="22"/>
      <c r="EJC71" s="22"/>
      <c r="EJD71" s="22"/>
      <c r="EJE71" s="22"/>
      <c r="EJF71" s="22"/>
      <c r="EJG71" s="22"/>
      <c r="EJH71" s="22"/>
      <c r="EJI71" s="22"/>
      <c r="EJJ71" s="22"/>
      <c r="EJK71" s="22"/>
      <c r="EJL71" s="22"/>
      <c r="EJM71" s="22"/>
      <c r="EJN71" s="22"/>
      <c r="EJO71" s="22"/>
      <c r="EJP71" s="22"/>
      <c r="EJQ71" s="22"/>
      <c r="EJR71" s="22"/>
      <c r="EJS71" s="22"/>
      <c r="EJT71" s="22"/>
      <c r="EJU71" s="22"/>
      <c r="EJV71" s="22"/>
      <c r="EJW71" s="22"/>
      <c r="EJX71" s="22"/>
      <c r="EJY71" s="22"/>
      <c r="EJZ71" s="22"/>
      <c r="EKA71" s="22"/>
      <c r="EKB71" s="22"/>
      <c r="EKC71" s="22"/>
      <c r="EKD71" s="22"/>
      <c r="EKE71" s="22"/>
      <c r="EKF71" s="22"/>
      <c r="EKG71" s="22"/>
      <c r="EKH71" s="22"/>
      <c r="EKI71" s="22"/>
      <c r="EKJ71" s="22"/>
      <c r="EKK71" s="22"/>
      <c r="EKL71" s="22"/>
      <c r="EKM71" s="22"/>
      <c r="EKN71" s="22"/>
      <c r="EKO71" s="22"/>
      <c r="EKP71" s="22"/>
      <c r="EKQ71" s="22"/>
      <c r="EKR71" s="22"/>
      <c r="EKS71" s="22"/>
      <c r="EKT71" s="22"/>
      <c r="EKU71" s="22"/>
      <c r="EKV71" s="22"/>
      <c r="EKW71" s="22"/>
      <c r="EKX71" s="22"/>
      <c r="EKY71" s="22"/>
      <c r="EKZ71" s="22"/>
      <c r="ELA71" s="22"/>
      <c r="ELB71" s="22"/>
      <c r="ELC71" s="22"/>
      <c r="ELD71" s="22"/>
      <c r="ELE71" s="22"/>
      <c r="ELF71" s="22"/>
      <c r="ELG71" s="22"/>
      <c r="ELH71" s="22"/>
      <c r="ELI71" s="22"/>
      <c r="ELJ71" s="22"/>
      <c r="ELK71" s="22"/>
      <c r="ELL71" s="22"/>
      <c r="ELM71" s="22"/>
      <c r="ELN71" s="22"/>
      <c r="ELO71" s="22"/>
      <c r="ELP71" s="22"/>
      <c r="ELQ71" s="22"/>
      <c r="ELR71" s="22"/>
      <c r="ELS71" s="22"/>
      <c r="ELT71" s="22"/>
      <c r="ELU71" s="22"/>
      <c r="ELV71" s="22"/>
      <c r="ELW71" s="22"/>
      <c r="ELX71" s="22"/>
      <c r="ELY71" s="22"/>
      <c r="ELZ71" s="22"/>
      <c r="EMA71" s="22"/>
      <c r="EMB71" s="22"/>
      <c r="EMC71" s="22"/>
      <c r="EMD71" s="22"/>
      <c r="EME71" s="22"/>
      <c r="EMF71" s="22"/>
      <c r="EMG71" s="22"/>
      <c r="EMH71" s="22"/>
      <c r="EMI71" s="22"/>
      <c r="EMJ71" s="22"/>
      <c r="EMK71" s="22"/>
      <c r="EML71" s="22"/>
      <c r="EMM71" s="22"/>
      <c r="EMN71" s="22"/>
      <c r="EMO71" s="22"/>
      <c r="EMP71" s="22"/>
      <c r="EMQ71" s="22"/>
      <c r="EMR71" s="22"/>
      <c r="EMS71" s="22"/>
      <c r="EMT71" s="22"/>
      <c r="EMU71" s="22"/>
      <c r="EMV71" s="22"/>
      <c r="EMW71" s="22"/>
      <c r="EMX71" s="22"/>
      <c r="EMY71" s="22"/>
      <c r="EMZ71" s="22"/>
      <c r="ENA71" s="22"/>
      <c r="ENB71" s="22"/>
      <c r="ENC71" s="22"/>
      <c r="END71" s="22"/>
      <c r="ENE71" s="22"/>
      <c r="ENF71" s="22"/>
      <c r="ENG71" s="22"/>
      <c r="ENH71" s="22"/>
      <c r="ENI71" s="22"/>
      <c r="ENJ71" s="22"/>
      <c r="ENK71" s="22"/>
      <c r="ENL71" s="22"/>
      <c r="ENM71" s="22"/>
      <c r="ENN71" s="22"/>
      <c r="ENO71" s="22"/>
      <c r="ENP71" s="22"/>
      <c r="ENQ71" s="22"/>
      <c r="ENR71" s="22"/>
      <c r="ENS71" s="22"/>
      <c r="ENT71" s="22"/>
      <c r="ENU71" s="22"/>
      <c r="ENV71" s="22"/>
      <c r="ENW71" s="22"/>
      <c r="ENX71" s="22"/>
      <c r="ENY71" s="22"/>
      <c r="ENZ71" s="22"/>
      <c r="EOA71" s="22"/>
      <c r="EOB71" s="22"/>
      <c r="EOC71" s="22"/>
      <c r="EOD71" s="22"/>
      <c r="EOE71" s="22"/>
      <c r="EOF71" s="22"/>
      <c r="EOG71" s="22"/>
      <c r="EOH71" s="22"/>
      <c r="EOI71" s="22"/>
      <c r="EOJ71" s="22"/>
      <c r="EOK71" s="22"/>
      <c r="EOL71" s="22"/>
      <c r="EOM71" s="22"/>
      <c r="EON71" s="22"/>
      <c r="EOO71" s="22"/>
      <c r="EOP71" s="22"/>
      <c r="EOQ71" s="22"/>
      <c r="EOR71" s="22"/>
      <c r="EOS71" s="22"/>
      <c r="EOT71" s="22"/>
      <c r="EOU71" s="22"/>
      <c r="EOV71" s="22"/>
      <c r="EOW71" s="22"/>
      <c r="EOX71" s="22"/>
      <c r="EOY71" s="22"/>
      <c r="EOZ71" s="22"/>
      <c r="EPA71" s="22"/>
      <c r="EPB71" s="22"/>
      <c r="EPC71" s="22"/>
      <c r="EPD71" s="22"/>
      <c r="EPE71" s="22"/>
      <c r="EPF71" s="22"/>
      <c r="EPG71" s="22"/>
      <c r="EPH71" s="22"/>
      <c r="EPI71" s="22"/>
      <c r="EPJ71" s="22"/>
      <c r="EPK71" s="22"/>
      <c r="EPL71" s="22"/>
      <c r="EPM71" s="22"/>
      <c r="EPN71" s="22"/>
      <c r="EPO71" s="22"/>
      <c r="EPP71" s="22"/>
      <c r="EPQ71" s="22"/>
      <c r="EPR71" s="22"/>
      <c r="EPS71" s="22"/>
      <c r="EPT71" s="22"/>
      <c r="EPU71" s="22"/>
      <c r="EPV71" s="22"/>
      <c r="EPW71" s="22"/>
      <c r="EPX71" s="22"/>
      <c r="EPY71" s="22"/>
      <c r="EPZ71" s="22"/>
      <c r="EQA71" s="22"/>
      <c r="EQB71" s="22"/>
      <c r="EQC71" s="22"/>
      <c r="EQD71" s="22"/>
      <c r="EQE71" s="22"/>
      <c r="EQF71" s="22"/>
      <c r="EQG71" s="22"/>
      <c r="EQH71" s="22"/>
      <c r="EQI71" s="22"/>
      <c r="EQJ71" s="22"/>
      <c r="EQK71" s="22"/>
      <c r="EQL71" s="22"/>
      <c r="EQM71" s="22"/>
      <c r="EQN71" s="22"/>
      <c r="EQO71" s="22"/>
      <c r="EQP71" s="22"/>
      <c r="EQQ71" s="22"/>
      <c r="EQR71" s="22"/>
      <c r="EQS71" s="22"/>
      <c r="EQT71" s="22"/>
      <c r="EQU71" s="22"/>
      <c r="EQV71" s="22"/>
      <c r="EQW71" s="22"/>
      <c r="EQX71" s="22"/>
      <c r="EQY71" s="22"/>
      <c r="EQZ71" s="22"/>
      <c r="ERA71" s="22"/>
      <c r="ERB71" s="22"/>
      <c r="ERC71" s="22"/>
      <c r="ERD71" s="22"/>
      <c r="ERE71" s="22"/>
      <c r="ERF71" s="22"/>
      <c r="ERG71" s="22"/>
      <c r="ERH71" s="22"/>
      <c r="ERI71" s="22"/>
      <c r="ERJ71" s="22"/>
      <c r="ERK71" s="22"/>
      <c r="ERL71" s="22"/>
      <c r="ERM71" s="22"/>
      <c r="ERN71" s="22"/>
      <c r="ERO71" s="22"/>
      <c r="ERP71" s="22"/>
      <c r="ERQ71" s="22"/>
      <c r="ERR71" s="22"/>
      <c r="ERS71" s="22"/>
      <c r="ERT71" s="22"/>
      <c r="ERU71" s="22"/>
      <c r="ERV71" s="22"/>
      <c r="ERW71" s="22"/>
      <c r="ERX71" s="22"/>
      <c r="ERY71" s="22"/>
      <c r="ERZ71" s="22"/>
      <c r="ESA71" s="22"/>
      <c r="ESB71" s="22"/>
      <c r="ESC71" s="22"/>
      <c r="ESD71" s="22"/>
      <c r="ESE71" s="22"/>
      <c r="ESF71" s="22"/>
      <c r="ESG71" s="22"/>
      <c r="ESH71" s="22"/>
      <c r="ESI71" s="22"/>
      <c r="ESJ71" s="22"/>
      <c r="ESK71" s="22"/>
      <c r="ESL71" s="22"/>
      <c r="ESM71" s="22"/>
      <c r="ESN71" s="22"/>
      <c r="ESO71" s="22"/>
      <c r="ESP71" s="22"/>
      <c r="ESQ71" s="22"/>
      <c r="ESR71" s="22"/>
      <c r="ESS71" s="22"/>
      <c r="EST71" s="22"/>
      <c r="ESU71" s="22"/>
      <c r="ESV71" s="22"/>
      <c r="ESW71" s="22"/>
      <c r="ESX71" s="22"/>
      <c r="ESY71" s="22"/>
      <c r="ESZ71" s="22"/>
      <c r="ETA71" s="22"/>
      <c r="ETB71" s="22"/>
      <c r="ETC71" s="22"/>
      <c r="ETD71" s="22"/>
      <c r="ETE71" s="22"/>
      <c r="ETF71" s="22"/>
      <c r="ETG71" s="22"/>
      <c r="ETH71" s="22"/>
      <c r="ETI71" s="22"/>
      <c r="ETJ71" s="22"/>
      <c r="ETK71" s="22"/>
      <c r="ETL71" s="22"/>
      <c r="ETM71" s="22"/>
      <c r="ETN71" s="22"/>
      <c r="ETO71" s="22"/>
      <c r="ETP71" s="22"/>
      <c r="ETQ71" s="22"/>
      <c r="ETR71" s="22"/>
      <c r="ETS71" s="22"/>
      <c r="ETT71" s="22"/>
      <c r="ETU71" s="22"/>
      <c r="ETV71" s="22"/>
      <c r="ETW71" s="22"/>
      <c r="ETX71" s="22"/>
      <c r="ETY71" s="22"/>
      <c r="ETZ71" s="22"/>
      <c r="EUA71" s="22"/>
      <c r="EUB71" s="22"/>
      <c r="EUC71" s="22"/>
      <c r="EUD71" s="22"/>
      <c r="EUE71" s="22"/>
      <c r="EUF71" s="22"/>
      <c r="EUG71" s="22"/>
      <c r="EUH71" s="22"/>
      <c r="EUI71" s="22"/>
      <c r="EUJ71" s="22"/>
      <c r="EUK71" s="22"/>
      <c r="EUL71" s="22"/>
      <c r="EUM71" s="22"/>
      <c r="EUN71" s="22"/>
      <c r="EUO71" s="22"/>
      <c r="EUP71" s="22"/>
      <c r="EUQ71" s="22"/>
      <c r="EUR71" s="22"/>
      <c r="EUS71" s="22"/>
      <c r="EUT71" s="22"/>
      <c r="EUU71" s="22"/>
      <c r="EUV71" s="22"/>
      <c r="EUW71" s="22"/>
      <c r="EUX71" s="22"/>
      <c r="EUY71" s="22"/>
      <c r="EUZ71" s="22"/>
      <c r="EVA71" s="22"/>
      <c r="EVB71" s="22"/>
      <c r="EVC71" s="22"/>
      <c r="EVD71" s="22"/>
      <c r="EVE71" s="22"/>
      <c r="EVF71" s="22"/>
      <c r="EVG71" s="22"/>
      <c r="EVH71" s="22"/>
      <c r="EVI71" s="22"/>
      <c r="EVJ71" s="22"/>
      <c r="EVK71" s="22"/>
      <c r="EVL71" s="22"/>
      <c r="EVM71" s="22"/>
      <c r="EVN71" s="22"/>
      <c r="EVO71" s="22"/>
      <c r="EVP71" s="22"/>
      <c r="EVQ71" s="22"/>
      <c r="EVR71" s="22"/>
      <c r="EVS71" s="22"/>
      <c r="EVT71" s="22"/>
      <c r="EVU71" s="22"/>
      <c r="EVV71" s="22"/>
      <c r="EVW71" s="22"/>
      <c r="EVX71" s="22"/>
      <c r="EVY71" s="22"/>
      <c r="EVZ71" s="22"/>
      <c r="EWA71" s="22"/>
      <c r="EWB71" s="22"/>
      <c r="EWC71" s="22"/>
      <c r="EWD71" s="22"/>
      <c r="EWE71" s="22"/>
      <c r="EWF71" s="22"/>
      <c r="EWG71" s="22"/>
      <c r="EWH71" s="22"/>
      <c r="EWI71" s="22"/>
      <c r="EWJ71" s="22"/>
      <c r="EWK71" s="22"/>
      <c r="EWL71" s="22"/>
      <c r="EWM71" s="22"/>
      <c r="EWN71" s="22"/>
      <c r="EWO71" s="22"/>
      <c r="EWP71" s="22"/>
      <c r="EWQ71" s="22"/>
      <c r="EWR71" s="22"/>
      <c r="EWS71" s="22"/>
      <c r="EWT71" s="22"/>
      <c r="EWU71" s="22"/>
      <c r="EWV71" s="22"/>
      <c r="EWW71" s="22"/>
      <c r="EWX71" s="22"/>
      <c r="EWY71" s="22"/>
      <c r="EWZ71" s="22"/>
      <c r="EXA71" s="22"/>
      <c r="EXB71" s="22"/>
      <c r="EXC71" s="22"/>
      <c r="EXD71" s="22"/>
      <c r="EXE71" s="22"/>
      <c r="EXF71" s="22"/>
      <c r="EXG71" s="22"/>
      <c r="EXH71" s="22"/>
      <c r="EXI71" s="22"/>
      <c r="EXJ71" s="22"/>
      <c r="EXK71" s="22"/>
      <c r="EXL71" s="22"/>
      <c r="EXM71" s="22"/>
      <c r="EXN71" s="22"/>
      <c r="EXO71" s="22"/>
      <c r="EXP71" s="22"/>
      <c r="EXQ71" s="22"/>
      <c r="EXR71" s="22"/>
      <c r="EXS71" s="22"/>
      <c r="EXT71" s="22"/>
      <c r="EXU71" s="22"/>
      <c r="EXV71" s="22"/>
      <c r="EXW71" s="22"/>
      <c r="EXX71" s="22"/>
      <c r="EXY71" s="22"/>
      <c r="EXZ71" s="22"/>
      <c r="EYA71" s="22"/>
      <c r="EYB71" s="22"/>
      <c r="EYC71" s="22"/>
      <c r="EYD71" s="22"/>
      <c r="EYE71" s="22"/>
      <c r="EYF71" s="22"/>
      <c r="EYG71" s="22"/>
      <c r="EYH71" s="22"/>
      <c r="EYI71" s="22"/>
      <c r="EYJ71" s="22"/>
      <c r="EYK71" s="22"/>
      <c r="EYL71" s="22"/>
      <c r="EYM71" s="22"/>
      <c r="EYN71" s="22"/>
      <c r="EYO71" s="22"/>
      <c r="EYP71" s="22"/>
      <c r="EYQ71" s="22"/>
      <c r="EYR71" s="22"/>
      <c r="EYS71" s="22"/>
      <c r="EYT71" s="22"/>
      <c r="EYU71" s="22"/>
      <c r="EYV71" s="22"/>
      <c r="EYW71" s="22"/>
      <c r="EYX71" s="22"/>
      <c r="EYY71" s="22"/>
      <c r="EYZ71" s="22"/>
      <c r="EZA71" s="22"/>
      <c r="EZB71" s="22"/>
      <c r="EZC71" s="22"/>
      <c r="EZD71" s="22"/>
      <c r="EZE71" s="22"/>
      <c r="EZF71" s="22"/>
      <c r="EZG71" s="22"/>
      <c r="EZH71" s="22"/>
      <c r="EZI71" s="22"/>
      <c r="EZJ71" s="22"/>
      <c r="EZK71" s="22"/>
      <c r="EZL71" s="22"/>
      <c r="EZM71" s="22"/>
      <c r="EZN71" s="22"/>
      <c r="EZO71" s="22"/>
      <c r="EZP71" s="22"/>
      <c r="EZQ71" s="22"/>
      <c r="EZR71" s="22"/>
      <c r="EZS71" s="22"/>
      <c r="EZT71" s="22"/>
      <c r="EZU71" s="22"/>
      <c r="EZV71" s="22"/>
      <c r="EZW71" s="22"/>
      <c r="EZX71" s="22"/>
      <c r="EZY71" s="22"/>
      <c r="EZZ71" s="22"/>
      <c r="FAA71" s="22"/>
      <c r="FAB71" s="22"/>
      <c r="FAC71" s="22"/>
      <c r="FAD71" s="22"/>
      <c r="FAE71" s="22"/>
      <c r="FAF71" s="22"/>
      <c r="FAG71" s="22"/>
      <c r="FAH71" s="22"/>
      <c r="FAI71" s="22"/>
      <c r="FAJ71" s="22"/>
      <c r="FAK71" s="22"/>
      <c r="FAL71" s="22"/>
      <c r="FAM71" s="22"/>
      <c r="FAN71" s="22"/>
      <c r="FAO71" s="22"/>
      <c r="FAP71" s="22"/>
      <c r="FAQ71" s="22"/>
      <c r="FAR71" s="22"/>
      <c r="FAS71" s="22"/>
      <c r="FAT71" s="22"/>
      <c r="FAU71" s="22"/>
      <c r="FAV71" s="22"/>
      <c r="FAW71" s="22"/>
      <c r="FAX71" s="22"/>
      <c r="FAY71" s="22"/>
      <c r="FAZ71" s="22"/>
      <c r="FBA71" s="22"/>
      <c r="FBB71" s="22"/>
      <c r="FBC71" s="22"/>
      <c r="FBD71" s="22"/>
      <c r="FBE71" s="22"/>
      <c r="FBF71" s="22"/>
      <c r="FBG71" s="22"/>
      <c r="FBH71" s="22"/>
      <c r="FBI71" s="22"/>
      <c r="FBJ71" s="22"/>
      <c r="FBK71" s="22"/>
      <c r="FBL71" s="22"/>
      <c r="FBM71" s="22"/>
      <c r="FBN71" s="22"/>
      <c r="FBO71" s="22"/>
      <c r="FBP71" s="22"/>
      <c r="FBQ71" s="22"/>
      <c r="FBR71" s="22"/>
      <c r="FBS71" s="22"/>
      <c r="FBT71" s="22"/>
      <c r="FBU71" s="22"/>
      <c r="FBV71" s="22"/>
      <c r="FBW71" s="22"/>
      <c r="FBX71" s="22"/>
      <c r="FBY71" s="22"/>
      <c r="FBZ71" s="22"/>
      <c r="FCA71" s="22"/>
      <c r="FCB71" s="22"/>
      <c r="FCC71" s="22"/>
      <c r="FCD71" s="22"/>
      <c r="FCE71" s="22"/>
      <c r="FCF71" s="22"/>
      <c r="FCG71" s="22"/>
      <c r="FCH71" s="22"/>
      <c r="FCI71" s="22"/>
      <c r="FCJ71" s="22"/>
      <c r="FCK71" s="22"/>
      <c r="FCL71" s="22"/>
      <c r="FCM71" s="22"/>
      <c r="FCN71" s="22"/>
      <c r="FCO71" s="22"/>
      <c r="FCP71" s="22"/>
      <c r="FCQ71" s="22"/>
      <c r="FCR71" s="22"/>
      <c r="FCS71" s="22"/>
      <c r="FCT71" s="22"/>
      <c r="FCU71" s="22"/>
      <c r="FCV71" s="22"/>
      <c r="FCW71" s="22"/>
      <c r="FCX71" s="22"/>
      <c r="FCY71" s="22"/>
      <c r="FCZ71" s="22"/>
      <c r="FDA71" s="22"/>
      <c r="FDB71" s="22"/>
      <c r="FDC71" s="22"/>
      <c r="FDD71" s="22"/>
      <c r="FDE71" s="22"/>
      <c r="FDF71" s="22"/>
      <c r="FDG71" s="22"/>
      <c r="FDH71" s="22"/>
      <c r="FDI71" s="22"/>
      <c r="FDJ71" s="22"/>
      <c r="FDK71" s="22"/>
      <c r="FDL71" s="22"/>
      <c r="FDM71" s="22"/>
      <c r="FDN71" s="22"/>
      <c r="FDO71" s="22"/>
      <c r="FDP71" s="22"/>
      <c r="FDQ71" s="22"/>
      <c r="FDR71" s="22"/>
      <c r="FDS71" s="22"/>
      <c r="FDT71" s="22"/>
      <c r="FDU71" s="22"/>
      <c r="FDV71" s="22"/>
      <c r="FDW71" s="22"/>
      <c r="FDX71" s="22"/>
      <c r="FDY71" s="22"/>
      <c r="FDZ71" s="22"/>
      <c r="FEA71" s="22"/>
      <c r="FEB71" s="22"/>
      <c r="FEC71" s="22"/>
      <c r="FED71" s="22"/>
      <c r="FEE71" s="22"/>
      <c r="FEF71" s="22"/>
      <c r="FEG71" s="22"/>
      <c r="FEH71" s="22"/>
      <c r="FEI71" s="22"/>
      <c r="FEJ71" s="22"/>
      <c r="FEK71" s="22"/>
      <c r="FEL71" s="22"/>
      <c r="FEM71" s="22"/>
      <c r="FEN71" s="22"/>
      <c r="FEO71" s="22"/>
      <c r="FEP71" s="22"/>
      <c r="FEQ71" s="22"/>
      <c r="FER71" s="22"/>
      <c r="FES71" s="22"/>
      <c r="FET71" s="22"/>
      <c r="FEU71" s="22"/>
      <c r="FEV71" s="22"/>
      <c r="FEW71" s="22"/>
      <c r="FEX71" s="22"/>
      <c r="FEY71" s="22"/>
      <c r="FEZ71" s="22"/>
      <c r="FFA71" s="22"/>
      <c r="FFB71" s="22"/>
      <c r="FFC71" s="22"/>
      <c r="FFD71" s="22"/>
      <c r="FFE71" s="22"/>
      <c r="FFF71" s="22"/>
      <c r="FFG71" s="22"/>
      <c r="FFH71" s="22"/>
      <c r="FFI71" s="22"/>
      <c r="FFJ71" s="22"/>
      <c r="FFK71" s="22"/>
      <c r="FFL71" s="22"/>
      <c r="FFM71" s="22"/>
      <c r="FFN71" s="22"/>
      <c r="FFO71" s="22"/>
      <c r="FFP71" s="22"/>
      <c r="FFQ71" s="22"/>
      <c r="FFR71" s="22"/>
      <c r="FFS71" s="22"/>
      <c r="FFT71" s="22"/>
      <c r="FFU71" s="22"/>
      <c r="FFV71" s="22"/>
      <c r="FFW71" s="22"/>
      <c r="FFX71" s="22"/>
      <c r="FFY71" s="22"/>
      <c r="FFZ71" s="22"/>
      <c r="FGA71" s="22"/>
      <c r="FGB71" s="22"/>
      <c r="FGC71" s="22"/>
      <c r="FGD71" s="22"/>
      <c r="FGE71" s="22"/>
      <c r="FGF71" s="22"/>
      <c r="FGG71" s="22"/>
      <c r="FGH71" s="22"/>
      <c r="FGI71" s="22"/>
      <c r="FGJ71" s="22"/>
      <c r="FGK71" s="22"/>
      <c r="FGL71" s="22"/>
      <c r="FGM71" s="22"/>
      <c r="FGN71" s="22"/>
      <c r="FGO71" s="22"/>
      <c r="FGP71" s="22"/>
      <c r="FGQ71" s="22"/>
      <c r="FGR71" s="22"/>
      <c r="FGS71" s="22"/>
      <c r="FGT71" s="22"/>
      <c r="FGU71" s="22"/>
      <c r="FGV71" s="22"/>
      <c r="FGW71" s="22"/>
      <c r="FGX71" s="22"/>
      <c r="FGY71" s="22"/>
      <c r="FGZ71" s="22"/>
      <c r="FHA71" s="22"/>
      <c r="FHB71" s="22"/>
      <c r="FHC71" s="22"/>
      <c r="FHD71" s="22"/>
      <c r="FHE71" s="22"/>
      <c r="FHF71" s="22"/>
      <c r="FHG71" s="22"/>
      <c r="FHH71" s="22"/>
      <c r="FHI71" s="22"/>
      <c r="FHJ71" s="22"/>
      <c r="FHK71" s="22"/>
      <c r="FHL71" s="22"/>
      <c r="FHM71" s="22"/>
      <c r="FHN71" s="22"/>
      <c r="FHO71" s="22"/>
      <c r="FHP71" s="22"/>
      <c r="FHQ71" s="22"/>
      <c r="FHR71" s="22"/>
      <c r="FHS71" s="22"/>
      <c r="FHT71" s="22"/>
      <c r="FHU71" s="22"/>
      <c r="FHV71" s="22"/>
      <c r="FHW71" s="22"/>
      <c r="FHX71" s="22"/>
      <c r="FHY71" s="22"/>
      <c r="FHZ71" s="22"/>
      <c r="FIA71" s="22"/>
      <c r="FIB71" s="22"/>
      <c r="FIC71" s="22"/>
      <c r="FID71" s="22"/>
      <c r="FIE71" s="22"/>
      <c r="FIF71" s="22"/>
      <c r="FIG71" s="22"/>
      <c r="FIH71" s="22"/>
      <c r="FII71" s="22"/>
      <c r="FIJ71" s="22"/>
      <c r="FIK71" s="22"/>
      <c r="FIL71" s="22"/>
      <c r="FIM71" s="22"/>
      <c r="FIN71" s="22"/>
      <c r="FIO71" s="22"/>
      <c r="FIP71" s="22"/>
      <c r="FIQ71" s="22"/>
      <c r="FIR71" s="22"/>
      <c r="FIS71" s="22"/>
      <c r="FIT71" s="22"/>
      <c r="FIU71" s="22"/>
      <c r="FIV71" s="22"/>
      <c r="FIW71" s="22"/>
      <c r="FIX71" s="22"/>
      <c r="FIY71" s="22"/>
      <c r="FIZ71" s="22"/>
      <c r="FJA71" s="22"/>
      <c r="FJB71" s="22"/>
      <c r="FJC71" s="22"/>
      <c r="FJD71" s="22"/>
      <c r="FJE71" s="22"/>
      <c r="FJF71" s="22"/>
      <c r="FJG71" s="22"/>
      <c r="FJH71" s="22"/>
      <c r="FJI71" s="22"/>
      <c r="FJJ71" s="22"/>
      <c r="FJK71" s="22"/>
      <c r="FJL71" s="22"/>
      <c r="FJM71" s="22"/>
      <c r="FJN71" s="22"/>
      <c r="FJO71" s="22"/>
      <c r="FJP71" s="22"/>
      <c r="FJQ71" s="22"/>
      <c r="FJR71" s="22"/>
      <c r="FJS71" s="22"/>
      <c r="FJT71" s="22"/>
      <c r="FJU71" s="22"/>
      <c r="FJV71" s="22"/>
      <c r="FJW71" s="22"/>
      <c r="FJX71" s="22"/>
      <c r="FJY71" s="22"/>
      <c r="FJZ71" s="22"/>
      <c r="FKA71" s="22"/>
      <c r="FKB71" s="22"/>
      <c r="FKC71" s="22"/>
      <c r="FKD71" s="22"/>
      <c r="FKE71" s="22"/>
      <c r="FKF71" s="22"/>
      <c r="FKG71" s="22"/>
      <c r="FKH71" s="22"/>
      <c r="FKI71" s="22"/>
      <c r="FKJ71" s="22"/>
      <c r="FKK71" s="22"/>
      <c r="FKL71" s="22"/>
      <c r="FKM71" s="22"/>
      <c r="FKN71" s="22"/>
      <c r="FKO71" s="22"/>
      <c r="FKP71" s="22"/>
      <c r="FKQ71" s="22"/>
      <c r="FKR71" s="22"/>
      <c r="FKS71" s="22"/>
      <c r="FKT71" s="22"/>
      <c r="FKU71" s="22"/>
      <c r="FKV71" s="22"/>
      <c r="FKW71" s="22"/>
      <c r="FKX71" s="22"/>
      <c r="FKY71" s="22"/>
      <c r="FKZ71" s="22"/>
      <c r="FLA71" s="22"/>
      <c r="FLB71" s="22"/>
      <c r="FLC71" s="22"/>
      <c r="FLD71" s="22"/>
      <c r="FLE71" s="22"/>
      <c r="FLF71" s="22"/>
      <c r="FLG71" s="22"/>
      <c r="FLH71" s="22"/>
      <c r="FLI71" s="22"/>
      <c r="FLJ71" s="22"/>
      <c r="FLK71" s="22"/>
      <c r="FLL71" s="22"/>
      <c r="FLM71" s="22"/>
      <c r="FLN71" s="22"/>
      <c r="FLO71" s="22"/>
      <c r="FLP71" s="22"/>
      <c r="FLQ71" s="22"/>
      <c r="FLR71" s="22"/>
      <c r="FLS71" s="22"/>
      <c r="FLT71" s="22"/>
      <c r="FLU71" s="22"/>
      <c r="FLV71" s="22"/>
      <c r="FLW71" s="22"/>
      <c r="FLX71" s="22"/>
      <c r="FLY71" s="22"/>
      <c r="FLZ71" s="22"/>
      <c r="FMA71" s="22"/>
      <c r="FMB71" s="22"/>
      <c r="FMC71" s="22"/>
      <c r="FMD71" s="22"/>
      <c r="FME71" s="22"/>
      <c r="FMF71" s="22"/>
      <c r="FMG71" s="22"/>
      <c r="FMH71" s="22"/>
      <c r="FMI71" s="22"/>
      <c r="FMJ71" s="22"/>
      <c r="FMK71" s="22"/>
      <c r="FML71" s="22"/>
      <c r="FMM71" s="22"/>
      <c r="FMN71" s="22"/>
      <c r="FMO71" s="22"/>
      <c r="FMP71" s="22"/>
      <c r="FMQ71" s="22"/>
      <c r="FMR71" s="22"/>
      <c r="FMS71" s="22"/>
      <c r="FMT71" s="22"/>
      <c r="FMU71" s="22"/>
      <c r="FMV71" s="22"/>
      <c r="FMW71" s="22"/>
      <c r="FMX71" s="22"/>
      <c r="FMY71" s="22"/>
      <c r="FMZ71" s="22"/>
      <c r="FNA71" s="22"/>
      <c r="FNB71" s="22"/>
      <c r="FNC71" s="22"/>
      <c r="FND71" s="22"/>
      <c r="FNE71" s="22"/>
      <c r="FNF71" s="22"/>
      <c r="FNG71" s="22"/>
      <c r="FNH71" s="22"/>
      <c r="FNI71" s="22"/>
      <c r="FNJ71" s="22"/>
      <c r="FNK71" s="22"/>
      <c r="FNL71" s="22"/>
      <c r="FNM71" s="22"/>
      <c r="FNN71" s="22"/>
      <c r="FNO71" s="22"/>
      <c r="FNP71" s="22"/>
      <c r="FNQ71" s="22"/>
      <c r="FNR71" s="22"/>
      <c r="FNS71" s="22"/>
      <c r="FNT71" s="22"/>
      <c r="FNU71" s="22"/>
      <c r="FNV71" s="22"/>
      <c r="FNW71" s="22"/>
      <c r="FNX71" s="22"/>
      <c r="FNY71" s="22"/>
      <c r="FNZ71" s="22"/>
      <c r="FOA71" s="22"/>
      <c r="FOB71" s="22"/>
      <c r="FOC71" s="22"/>
      <c r="FOD71" s="22"/>
      <c r="FOE71" s="22"/>
      <c r="FOF71" s="22"/>
      <c r="FOG71" s="22"/>
      <c r="FOH71" s="22"/>
      <c r="FOI71" s="22"/>
      <c r="FOJ71" s="22"/>
      <c r="FOK71" s="22"/>
      <c r="FOL71" s="22"/>
      <c r="FOM71" s="22"/>
      <c r="FON71" s="22"/>
      <c r="FOO71" s="22"/>
      <c r="FOP71" s="22"/>
      <c r="FOQ71" s="22"/>
      <c r="FOR71" s="22"/>
      <c r="FOS71" s="22"/>
      <c r="FOT71" s="22"/>
      <c r="FOU71" s="22"/>
      <c r="FOV71" s="22"/>
      <c r="FOW71" s="22"/>
      <c r="FOX71" s="22"/>
      <c r="FOY71" s="22"/>
      <c r="FOZ71" s="22"/>
      <c r="FPA71" s="22"/>
      <c r="FPB71" s="22"/>
      <c r="FPC71" s="22"/>
      <c r="FPD71" s="22"/>
      <c r="FPE71" s="22"/>
      <c r="FPF71" s="22"/>
      <c r="FPG71" s="22"/>
      <c r="FPH71" s="22"/>
      <c r="FPI71" s="22"/>
      <c r="FPJ71" s="22"/>
      <c r="FPK71" s="22"/>
      <c r="FPL71" s="22"/>
      <c r="FPM71" s="22"/>
      <c r="FPN71" s="22"/>
      <c r="FPO71" s="22"/>
      <c r="FPP71" s="22"/>
      <c r="FPQ71" s="22"/>
      <c r="FPR71" s="22"/>
      <c r="FPS71" s="22"/>
      <c r="FPT71" s="22"/>
      <c r="FPU71" s="22"/>
      <c r="FPV71" s="22"/>
      <c r="FPW71" s="22"/>
      <c r="FPX71" s="22"/>
      <c r="FPY71" s="22"/>
      <c r="FPZ71" s="22"/>
      <c r="FQA71" s="22"/>
      <c r="FQB71" s="22"/>
      <c r="FQC71" s="22"/>
      <c r="FQD71" s="22"/>
      <c r="FQE71" s="22"/>
      <c r="FQF71" s="22"/>
      <c r="FQG71" s="22"/>
      <c r="FQH71" s="22"/>
      <c r="FQI71" s="22"/>
      <c r="FQJ71" s="22"/>
      <c r="FQK71" s="22"/>
      <c r="FQL71" s="22"/>
      <c r="FQM71" s="22"/>
      <c r="FQN71" s="22"/>
      <c r="FQO71" s="22"/>
      <c r="FQP71" s="22"/>
      <c r="FQQ71" s="22"/>
      <c r="FQR71" s="22"/>
      <c r="FQS71" s="22"/>
      <c r="FQT71" s="22"/>
      <c r="FQU71" s="22"/>
      <c r="FQV71" s="22"/>
      <c r="FQW71" s="22"/>
      <c r="FQX71" s="22"/>
      <c r="FQY71" s="22"/>
      <c r="FQZ71" s="22"/>
      <c r="FRA71" s="22"/>
      <c r="FRB71" s="22"/>
      <c r="FRC71" s="22"/>
      <c r="FRD71" s="22"/>
      <c r="FRE71" s="22"/>
      <c r="FRF71" s="22"/>
      <c r="FRG71" s="22"/>
      <c r="FRH71" s="22"/>
      <c r="FRI71" s="22"/>
      <c r="FRJ71" s="22"/>
      <c r="FRK71" s="22"/>
      <c r="FRL71" s="22"/>
      <c r="FRM71" s="22"/>
      <c r="FRN71" s="22"/>
      <c r="FRO71" s="22"/>
      <c r="FRP71" s="22"/>
      <c r="FRQ71" s="22"/>
      <c r="FRR71" s="22"/>
      <c r="FRS71" s="22"/>
      <c r="FRT71" s="22"/>
      <c r="FRU71" s="22"/>
      <c r="FRV71" s="22"/>
      <c r="FRW71" s="22"/>
      <c r="FRX71" s="22"/>
      <c r="FRY71" s="22"/>
      <c r="FRZ71" s="22"/>
      <c r="FSA71" s="22"/>
      <c r="FSB71" s="22"/>
      <c r="FSC71" s="22"/>
      <c r="FSD71" s="22"/>
      <c r="FSE71" s="22"/>
      <c r="FSF71" s="22"/>
      <c r="FSG71" s="22"/>
      <c r="FSH71" s="22"/>
      <c r="FSI71" s="22"/>
      <c r="FSJ71" s="22"/>
      <c r="FSK71" s="22"/>
      <c r="FSL71" s="22"/>
      <c r="FSM71" s="22"/>
      <c r="FSN71" s="22"/>
      <c r="FSO71" s="22"/>
      <c r="FSP71" s="22"/>
      <c r="FSQ71" s="22"/>
      <c r="FSR71" s="22"/>
      <c r="FSS71" s="22"/>
      <c r="FST71" s="22"/>
      <c r="FSU71" s="22"/>
      <c r="FSV71" s="22"/>
      <c r="FSW71" s="22"/>
      <c r="FSX71" s="22"/>
      <c r="FSY71" s="22"/>
      <c r="FSZ71" s="22"/>
      <c r="FTA71" s="22"/>
      <c r="FTB71" s="22"/>
      <c r="FTC71" s="22"/>
      <c r="FTD71" s="22"/>
      <c r="FTE71" s="22"/>
      <c r="FTF71" s="22"/>
      <c r="FTG71" s="22"/>
      <c r="FTH71" s="22"/>
      <c r="FTI71" s="22"/>
      <c r="FTJ71" s="22"/>
      <c r="FTK71" s="22"/>
      <c r="FTL71" s="22"/>
      <c r="FTM71" s="22"/>
      <c r="FTN71" s="22"/>
      <c r="FTO71" s="22"/>
      <c r="FTP71" s="22"/>
      <c r="FTQ71" s="22"/>
      <c r="FTR71" s="22"/>
      <c r="FTS71" s="22"/>
      <c r="FTT71" s="22"/>
      <c r="FTU71" s="22"/>
      <c r="FTV71" s="22"/>
      <c r="FTW71" s="22"/>
      <c r="FTX71" s="22"/>
      <c r="FTY71" s="22"/>
      <c r="FTZ71" s="22"/>
      <c r="FUA71" s="22"/>
      <c r="FUB71" s="22"/>
      <c r="FUC71" s="22"/>
      <c r="FUD71" s="22"/>
      <c r="FUE71" s="22"/>
      <c r="FUF71" s="22"/>
      <c r="FUG71" s="22"/>
      <c r="FUH71" s="22"/>
      <c r="FUI71" s="22"/>
      <c r="FUJ71" s="22"/>
      <c r="FUK71" s="22"/>
      <c r="FUL71" s="22"/>
      <c r="FUM71" s="22"/>
      <c r="FUN71" s="22"/>
      <c r="FUO71" s="22"/>
      <c r="FUP71" s="22"/>
      <c r="FUQ71" s="22"/>
      <c r="FUR71" s="22"/>
      <c r="FUS71" s="22"/>
      <c r="FUT71" s="22"/>
      <c r="FUU71" s="22"/>
      <c r="FUV71" s="22"/>
      <c r="FUW71" s="22"/>
      <c r="FUX71" s="22"/>
      <c r="FUY71" s="22"/>
      <c r="FUZ71" s="22"/>
      <c r="FVA71" s="22"/>
      <c r="FVB71" s="22"/>
      <c r="FVC71" s="22"/>
      <c r="FVD71" s="22"/>
      <c r="FVE71" s="22"/>
      <c r="FVF71" s="22"/>
      <c r="FVG71" s="22"/>
      <c r="FVH71" s="22"/>
      <c r="FVI71" s="22"/>
      <c r="FVJ71" s="22"/>
      <c r="FVK71" s="22"/>
      <c r="FVL71" s="22"/>
      <c r="FVM71" s="22"/>
      <c r="FVN71" s="22"/>
      <c r="FVO71" s="22"/>
      <c r="FVP71" s="22"/>
      <c r="FVQ71" s="22"/>
      <c r="FVR71" s="22"/>
      <c r="FVS71" s="22"/>
      <c r="FVT71" s="22"/>
      <c r="FVU71" s="22"/>
      <c r="FVV71" s="22"/>
      <c r="FVW71" s="22"/>
      <c r="FVX71" s="22"/>
      <c r="FVY71" s="22"/>
      <c r="FVZ71" s="22"/>
      <c r="FWA71" s="22"/>
      <c r="FWB71" s="22"/>
      <c r="FWC71" s="22"/>
      <c r="FWD71" s="22"/>
      <c r="FWE71" s="22"/>
      <c r="FWF71" s="22"/>
      <c r="FWG71" s="22"/>
      <c r="FWH71" s="22"/>
      <c r="FWI71" s="22"/>
      <c r="FWJ71" s="22"/>
      <c r="FWK71" s="22"/>
      <c r="FWL71" s="22"/>
      <c r="FWM71" s="22"/>
      <c r="FWN71" s="22"/>
      <c r="FWO71" s="22"/>
      <c r="FWP71" s="22"/>
      <c r="FWQ71" s="22"/>
      <c r="FWR71" s="22"/>
      <c r="FWS71" s="22"/>
      <c r="FWT71" s="22"/>
      <c r="FWU71" s="22"/>
      <c r="FWV71" s="22"/>
      <c r="FWW71" s="22"/>
      <c r="FWX71" s="22"/>
      <c r="FWY71" s="22"/>
      <c r="FWZ71" s="22"/>
      <c r="FXA71" s="22"/>
      <c r="FXB71" s="22"/>
      <c r="FXC71" s="22"/>
      <c r="FXD71" s="22"/>
      <c r="FXE71" s="22"/>
      <c r="FXF71" s="22"/>
      <c r="FXG71" s="22"/>
      <c r="FXH71" s="22"/>
      <c r="FXI71" s="22"/>
      <c r="FXJ71" s="22"/>
      <c r="FXK71" s="22"/>
      <c r="FXL71" s="22"/>
      <c r="FXM71" s="22"/>
      <c r="FXN71" s="22"/>
      <c r="FXO71" s="22"/>
      <c r="FXP71" s="22"/>
      <c r="FXQ71" s="22"/>
      <c r="FXR71" s="22"/>
      <c r="FXS71" s="22"/>
      <c r="FXT71" s="22"/>
      <c r="FXU71" s="22"/>
      <c r="FXV71" s="22"/>
      <c r="FXW71" s="22"/>
      <c r="FXX71" s="22"/>
      <c r="FXY71" s="22"/>
      <c r="FXZ71" s="22"/>
      <c r="FYA71" s="22"/>
      <c r="FYB71" s="22"/>
      <c r="FYC71" s="22"/>
      <c r="FYD71" s="22"/>
      <c r="FYE71" s="22"/>
      <c r="FYF71" s="22"/>
      <c r="FYG71" s="22"/>
      <c r="FYH71" s="22"/>
      <c r="FYI71" s="22"/>
      <c r="FYJ71" s="22"/>
      <c r="FYK71" s="22"/>
      <c r="FYL71" s="22"/>
      <c r="FYM71" s="22"/>
      <c r="FYN71" s="22"/>
      <c r="FYO71" s="22"/>
      <c r="FYP71" s="22"/>
      <c r="FYQ71" s="22"/>
      <c r="FYR71" s="22"/>
      <c r="FYS71" s="22"/>
      <c r="FYT71" s="22"/>
      <c r="FYU71" s="22"/>
      <c r="FYV71" s="22"/>
      <c r="FYW71" s="22"/>
      <c r="FYX71" s="22"/>
      <c r="FYY71" s="22"/>
      <c r="FYZ71" s="22"/>
      <c r="FZA71" s="22"/>
      <c r="FZB71" s="22"/>
      <c r="FZC71" s="22"/>
      <c r="FZD71" s="22"/>
      <c r="FZE71" s="22"/>
      <c r="FZF71" s="22"/>
      <c r="FZG71" s="22"/>
      <c r="FZH71" s="22"/>
      <c r="FZI71" s="22"/>
      <c r="FZJ71" s="22"/>
      <c r="FZK71" s="22"/>
      <c r="FZL71" s="22"/>
      <c r="FZM71" s="22"/>
      <c r="FZN71" s="22"/>
      <c r="FZO71" s="22"/>
      <c r="FZP71" s="22"/>
      <c r="FZQ71" s="22"/>
      <c r="FZR71" s="22"/>
      <c r="FZS71" s="22"/>
      <c r="FZT71" s="22"/>
      <c r="FZU71" s="22"/>
      <c r="FZV71" s="22"/>
      <c r="FZW71" s="22"/>
      <c r="FZX71" s="22"/>
      <c r="FZY71" s="22"/>
      <c r="FZZ71" s="22"/>
      <c r="GAA71" s="22"/>
      <c r="GAB71" s="22"/>
      <c r="GAC71" s="22"/>
      <c r="GAD71" s="22"/>
      <c r="GAE71" s="22"/>
      <c r="GAF71" s="22"/>
      <c r="GAG71" s="22"/>
      <c r="GAH71" s="22"/>
      <c r="GAI71" s="22"/>
      <c r="GAJ71" s="22"/>
      <c r="GAK71" s="22"/>
      <c r="GAL71" s="22"/>
      <c r="GAM71" s="22"/>
      <c r="GAN71" s="22"/>
      <c r="GAO71" s="22"/>
      <c r="GAP71" s="22"/>
      <c r="GAQ71" s="22"/>
      <c r="GAR71" s="22"/>
      <c r="GAS71" s="22"/>
      <c r="GAT71" s="22"/>
      <c r="GAU71" s="22"/>
      <c r="GAV71" s="22"/>
      <c r="GAW71" s="22"/>
      <c r="GAX71" s="22"/>
      <c r="GAY71" s="22"/>
      <c r="GAZ71" s="22"/>
      <c r="GBA71" s="22"/>
      <c r="GBB71" s="22"/>
      <c r="GBC71" s="22"/>
      <c r="GBD71" s="22"/>
      <c r="GBE71" s="22"/>
      <c r="GBF71" s="22"/>
      <c r="GBG71" s="22"/>
      <c r="GBH71" s="22"/>
      <c r="GBI71" s="22"/>
      <c r="GBJ71" s="22"/>
      <c r="GBK71" s="22"/>
      <c r="GBL71" s="22"/>
      <c r="GBM71" s="22"/>
      <c r="GBN71" s="22"/>
      <c r="GBO71" s="22"/>
      <c r="GBP71" s="22"/>
      <c r="GBQ71" s="22"/>
      <c r="GBR71" s="22"/>
      <c r="GBS71" s="22"/>
      <c r="GBT71" s="22"/>
      <c r="GBU71" s="22"/>
      <c r="GBV71" s="22"/>
      <c r="GBW71" s="22"/>
      <c r="GBX71" s="22"/>
      <c r="GBY71" s="22"/>
      <c r="GBZ71" s="22"/>
      <c r="GCA71" s="22"/>
      <c r="GCB71" s="22"/>
      <c r="GCC71" s="22"/>
      <c r="GCD71" s="22"/>
      <c r="GCE71" s="22"/>
      <c r="GCF71" s="22"/>
      <c r="GCG71" s="22"/>
      <c r="GCH71" s="22"/>
      <c r="GCI71" s="22"/>
      <c r="GCJ71" s="22"/>
      <c r="GCK71" s="22"/>
      <c r="GCL71" s="22"/>
      <c r="GCM71" s="22"/>
      <c r="GCN71" s="22"/>
      <c r="GCO71" s="22"/>
      <c r="GCP71" s="22"/>
      <c r="GCQ71" s="22"/>
      <c r="GCR71" s="22"/>
      <c r="GCS71" s="22"/>
      <c r="GCT71" s="22"/>
      <c r="GCU71" s="22"/>
      <c r="GCV71" s="22"/>
      <c r="GCW71" s="22"/>
      <c r="GCX71" s="22"/>
      <c r="GCY71" s="22"/>
      <c r="GCZ71" s="22"/>
      <c r="GDA71" s="22"/>
      <c r="GDB71" s="22"/>
      <c r="GDC71" s="22"/>
      <c r="GDD71" s="22"/>
      <c r="GDE71" s="22"/>
      <c r="GDF71" s="22"/>
      <c r="GDG71" s="22"/>
      <c r="GDH71" s="22"/>
      <c r="GDI71" s="22"/>
      <c r="GDJ71" s="22"/>
      <c r="GDK71" s="22"/>
      <c r="GDL71" s="22"/>
      <c r="GDM71" s="22"/>
      <c r="GDN71" s="22"/>
      <c r="GDO71" s="22"/>
      <c r="GDP71" s="22"/>
      <c r="GDQ71" s="22"/>
      <c r="GDR71" s="22"/>
      <c r="GDS71" s="22"/>
      <c r="GDT71" s="22"/>
      <c r="GDU71" s="22"/>
      <c r="GDV71" s="22"/>
      <c r="GDW71" s="22"/>
      <c r="GDX71" s="22"/>
      <c r="GDY71" s="22"/>
      <c r="GDZ71" s="22"/>
      <c r="GEA71" s="22"/>
      <c r="GEB71" s="22"/>
      <c r="GEC71" s="22"/>
      <c r="GED71" s="22"/>
      <c r="GEE71" s="22"/>
      <c r="GEF71" s="22"/>
      <c r="GEG71" s="22"/>
      <c r="GEH71" s="22"/>
      <c r="GEI71" s="22"/>
      <c r="GEJ71" s="22"/>
      <c r="GEK71" s="22"/>
      <c r="GEL71" s="22"/>
      <c r="GEM71" s="22"/>
      <c r="GEN71" s="22"/>
      <c r="GEO71" s="22"/>
      <c r="GEP71" s="22"/>
      <c r="GEQ71" s="22"/>
      <c r="GER71" s="22"/>
      <c r="GES71" s="22"/>
      <c r="GET71" s="22"/>
      <c r="GEU71" s="22"/>
      <c r="GEV71" s="22"/>
      <c r="GEW71" s="22"/>
      <c r="GEX71" s="22"/>
      <c r="GEY71" s="22"/>
      <c r="GEZ71" s="22"/>
      <c r="GFA71" s="22"/>
      <c r="GFB71" s="22"/>
      <c r="GFC71" s="22"/>
      <c r="GFD71" s="22"/>
      <c r="GFE71" s="22"/>
      <c r="GFF71" s="22"/>
      <c r="GFG71" s="22"/>
      <c r="GFH71" s="22"/>
      <c r="GFI71" s="22"/>
      <c r="GFJ71" s="22"/>
      <c r="GFK71" s="22"/>
      <c r="GFL71" s="22"/>
      <c r="GFM71" s="22"/>
      <c r="GFN71" s="22"/>
      <c r="GFO71" s="22"/>
      <c r="GFP71" s="22"/>
      <c r="GFQ71" s="22"/>
      <c r="GFR71" s="22"/>
      <c r="GFS71" s="22"/>
      <c r="GFT71" s="22"/>
      <c r="GFU71" s="22"/>
      <c r="GFV71" s="22"/>
      <c r="GFW71" s="22"/>
      <c r="GFX71" s="22"/>
      <c r="GFY71" s="22"/>
      <c r="GFZ71" s="22"/>
      <c r="GGA71" s="22"/>
      <c r="GGB71" s="22"/>
      <c r="GGC71" s="22"/>
      <c r="GGD71" s="22"/>
      <c r="GGE71" s="22"/>
      <c r="GGF71" s="22"/>
      <c r="GGG71" s="22"/>
      <c r="GGH71" s="22"/>
      <c r="GGI71" s="22"/>
      <c r="GGJ71" s="22"/>
      <c r="GGK71" s="22"/>
      <c r="GGL71" s="22"/>
      <c r="GGM71" s="22"/>
      <c r="GGN71" s="22"/>
      <c r="GGO71" s="22"/>
      <c r="GGP71" s="22"/>
      <c r="GGQ71" s="22"/>
      <c r="GGR71" s="22"/>
      <c r="GGS71" s="22"/>
      <c r="GGT71" s="22"/>
      <c r="GGU71" s="22"/>
      <c r="GGV71" s="22"/>
      <c r="GGW71" s="22"/>
      <c r="GGX71" s="22"/>
      <c r="GGY71" s="22"/>
      <c r="GGZ71" s="22"/>
      <c r="GHA71" s="22"/>
      <c r="GHB71" s="22"/>
      <c r="GHC71" s="22"/>
      <c r="GHD71" s="22"/>
      <c r="GHE71" s="22"/>
      <c r="GHF71" s="22"/>
      <c r="GHG71" s="22"/>
      <c r="GHH71" s="22"/>
      <c r="GHI71" s="22"/>
      <c r="GHJ71" s="22"/>
      <c r="GHK71" s="22"/>
      <c r="GHL71" s="22"/>
      <c r="GHM71" s="22"/>
      <c r="GHN71" s="22"/>
      <c r="GHO71" s="22"/>
      <c r="GHP71" s="22"/>
      <c r="GHQ71" s="22"/>
      <c r="GHR71" s="22"/>
      <c r="GHS71" s="22"/>
      <c r="GHT71" s="22"/>
      <c r="GHU71" s="22"/>
      <c r="GHV71" s="22"/>
      <c r="GHW71" s="22"/>
      <c r="GHX71" s="22"/>
      <c r="GHY71" s="22"/>
      <c r="GHZ71" s="22"/>
      <c r="GIA71" s="22"/>
      <c r="GIB71" s="22"/>
      <c r="GIC71" s="22"/>
      <c r="GID71" s="22"/>
      <c r="GIE71" s="22"/>
      <c r="GIF71" s="22"/>
      <c r="GIG71" s="22"/>
      <c r="GIH71" s="22"/>
      <c r="GII71" s="22"/>
      <c r="GIJ71" s="22"/>
      <c r="GIK71" s="22"/>
      <c r="GIL71" s="22"/>
      <c r="GIM71" s="22"/>
      <c r="GIN71" s="22"/>
      <c r="GIO71" s="22"/>
      <c r="GIP71" s="22"/>
      <c r="GIQ71" s="22"/>
      <c r="GIR71" s="22"/>
      <c r="GIS71" s="22"/>
      <c r="GIT71" s="22"/>
      <c r="GIU71" s="22"/>
      <c r="GIV71" s="22"/>
      <c r="GIW71" s="22"/>
      <c r="GIX71" s="22"/>
      <c r="GIY71" s="22"/>
      <c r="GIZ71" s="22"/>
      <c r="GJA71" s="22"/>
      <c r="GJB71" s="22"/>
      <c r="GJC71" s="22"/>
      <c r="GJD71" s="22"/>
      <c r="GJE71" s="22"/>
      <c r="GJF71" s="22"/>
      <c r="GJG71" s="22"/>
      <c r="GJH71" s="22"/>
      <c r="GJI71" s="22"/>
      <c r="GJJ71" s="22"/>
      <c r="GJK71" s="22"/>
      <c r="GJL71" s="22"/>
      <c r="GJM71" s="22"/>
      <c r="GJN71" s="22"/>
      <c r="GJO71" s="22"/>
      <c r="GJP71" s="22"/>
      <c r="GJQ71" s="22"/>
      <c r="GJR71" s="22"/>
      <c r="GJS71" s="22"/>
      <c r="GJT71" s="22"/>
      <c r="GJU71" s="22"/>
      <c r="GJV71" s="22"/>
      <c r="GJW71" s="22"/>
      <c r="GJX71" s="22"/>
      <c r="GJY71" s="22"/>
      <c r="GJZ71" s="22"/>
      <c r="GKA71" s="22"/>
      <c r="GKB71" s="22"/>
      <c r="GKC71" s="22"/>
      <c r="GKD71" s="22"/>
      <c r="GKE71" s="22"/>
      <c r="GKF71" s="22"/>
      <c r="GKG71" s="22"/>
      <c r="GKH71" s="22"/>
      <c r="GKI71" s="22"/>
      <c r="GKJ71" s="22"/>
      <c r="GKK71" s="22"/>
      <c r="GKL71" s="22"/>
      <c r="GKM71" s="22"/>
      <c r="GKN71" s="22"/>
      <c r="GKO71" s="22"/>
      <c r="GKP71" s="22"/>
      <c r="GKQ71" s="22"/>
      <c r="GKR71" s="22"/>
      <c r="GKS71" s="22"/>
      <c r="GKT71" s="22"/>
      <c r="GKU71" s="22"/>
      <c r="GKV71" s="22"/>
      <c r="GKW71" s="22"/>
      <c r="GKX71" s="22"/>
      <c r="GKY71" s="22"/>
      <c r="GKZ71" s="22"/>
      <c r="GLA71" s="22"/>
      <c r="GLB71" s="22"/>
      <c r="GLC71" s="22"/>
      <c r="GLD71" s="22"/>
      <c r="GLE71" s="22"/>
      <c r="GLF71" s="22"/>
      <c r="GLG71" s="22"/>
      <c r="GLH71" s="22"/>
      <c r="GLI71" s="22"/>
      <c r="GLJ71" s="22"/>
      <c r="GLK71" s="22"/>
      <c r="GLL71" s="22"/>
      <c r="GLM71" s="22"/>
      <c r="GLN71" s="22"/>
      <c r="GLO71" s="22"/>
      <c r="GLP71" s="22"/>
      <c r="GLQ71" s="22"/>
      <c r="GLR71" s="22"/>
      <c r="GLS71" s="22"/>
      <c r="GLT71" s="22"/>
      <c r="GLU71" s="22"/>
      <c r="GLV71" s="22"/>
      <c r="GLW71" s="22"/>
      <c r="GLX71" s="22"/>
      <c r="GLY71" s="22"/>
      <c r="GLZ71" s="22"/>
      <c r="GMA71" s="22"/>
      <c r="GMB71" s="22"/>
      <c r="GMC71" s="22"/>
      <c r="GMD71" s="22"/>
      <c r="GME71" s="22"/>
      <c r="GMF71" s="22"/>
      <c r="GMG71" s="22"/>
      <c r="GMH71" s="22"/>
      <c r="GMI71" s="22"/>
      <c r="GMJ71" s="22"/>
      <c r="GMK71" s="22"/>
      <c r="GML71" s="22"/>
      <c r="GMM71" s="22"/>
      <c r="GMN71" s="22"/>
      <c r="GMO71" s="22"/>
      <c r="GMP71" s="22"/>
      <c r="GMQ71" s="22"/>
      <c r="GMR71" s="22"/>
      <c r="GMS71" s="22"/>
      <c r="GMT71" s="22"/>
      <c r="GMU71" s="22"/>
      <c r="GMV71" s="22"/>
      <c r="GMW71" s="22"/>
      <c r="GMX71" s="22"/>
      <c r="GMY71" s="22"/>
      <c r="GMZ71" s="22"/>
      <c r="GNA71" s="22"/>
      <c r="GNB71" s="22"/>
      <c r="GNC71" s="22"/>
      <c r="GND71" s="22"/>
      <c r="GNE71" s="22"/>
      <c r="GNF71" s="22"/>
      <c r="GNG71" s="22"/>
      <c r="GNH71" s="22"/>
      <c r="GNI71" s="22"/>
      <c r="GNJ71" s="22"/>
      <c r="GNK71" s="22"/>
      <c r="GNL71" s="22"/>
      <c r="GNM71" s="22"/>
      <c r="GNN71" s="22"/>
      <c r="GNO71" s="22"/>
      <c r="GNP71" s="22"/>
      <c r="GNQ71" s="22"/>
      <c r="GNR71" s="22"/>
      <c r="GNS71" s="22"/>
      <c r="GNT71" s="22"/>
      <c r="GNU71" s="22"/>
      <c r="GNV71" s="22"/>
      <c r="GNW71" s="22"/>
      <c r="GNX71" s="22"/>
      <c r="GNY71" s="22"/>
      <c r="GNZ71" s="22"/>
      <c r="GOA71" s="22"/>
      <c r="GOB71" s="22"/>
      <c r="GOC71" s="22"/>
      <c r="GOD71" s="22"/>
      <c r="GOE71" s="22"/>
      <c r="GOF71" s="22"/>
      <c r="GOG71" s="22"/>
      <c r="GOH71" s="22"/>
      <c r="GOI71" s="22"/>
      <c r="GOJ71" s="22"/>
      <c r="GOK71" s="22"/>
      <c r="GOL71" s="22"/>
      <c r="GOM71" s="22"/>
      <c r="GON71" s="22"/>
      <c r="GOO71" s="22"/>
      <c r="GOP71" s="22"/>
      <c r="GOQ71" s="22"/>
      <c r="GOR71" s="22"/>
      <c r="GOS71" s="22"/>
      <c r="GOT71" s="22"/>
      <c r="GOU71" s="22"/>
      <c r="GOV71" s="22"/>
      <c r="GOW71" s="22"/>
      <c r="GOX71" s="22"/>
      <c r="GOY71" s="22"/>
      <c r="GOZ71" s="22"/>
      <c r="GPA71" s="22"/>
      <c r="GPB71" s="22"/>
      <c r="GPC71" s="22"/>
      <c r="GPD71" s="22"/>
      <c r="GPE71" s="22"/>
      <c r="GPF71" s="22"/>
      <c r="GPG71" s="22"/>
      <c r="GPH71" s="22"/>
      <c r="GPI71" s="22"/>
      <c r="GPJ71" s="22"/>
      <c r="GPK71" s="22"/>
      <c r="GPL71" s="22"/>
      <c r="GPM71" s="22"/>
      <c r="GPN71" s="22"/>
      <c r="GPO71" s="22"/>
      <c r="GPP71" s="22"/>
      <c r="GPQ71" s="22"/>
      <c r="GPR71" s="22"/>
      <c r="GPS71" s="22"/>
      <c r="GPT71" s="22"/>
      <c r="GPU71" s="22"/>
      <c r="GPV71" s="22"/>
      <c r="GPW71" s="22"/>
      <c r="GPX71" s="22"/>
      <c r="GPY71" s="22"/>
      <c r="GPZ71" s="22"/>
      <c r="GQA71" s="22"/>
      <c r="GQB71" s="22"/>
      <c r="GQC71" s="22"/>
      <c r="GQD71" s="22"/>
      <c r="GQE71" s="22"/>
      <c r="GQF71" s="22"/>
      <c r="GQG71" s="22"/>
      <c r="GQH71" s="22"/>
      <c r="GQI71" s="22"/>
      <c r="GQJ71" s="22"/>
      <c r="GQK71" s="22"/>
      <c r="GQL71" s="22"/>
      <c r="GQM71" s="22"/>
      <c r="GQN71" s="22"/>
      <c r="GQO71" s="22"/>
      <c r="GQP71" s="22"/>
      <c r="GQQ71" s="22"/>
      <c r="GQR71" s="22"/>
      <c r="GQS71" s="22"/>
      <c r="GQT71" s="22"/>
      <c r="GQU71" s="22"/>
      <c r="GQV71" s="22"/>
      <c r="GQW71" s="22"/>
      <c r="GQX71" s="22"/>
      <c r="GQY71" s="22"/>
      <c r="GQZ71" s="22"/>
      <c r="GRA71" s="22"/>
      <c r="GRB71" s="22"/>
      <c r="GRC71" s="22"/>
      <c r="GRD71" s="22"/>
      <c r="GRE71" s="22"/>
      <c r="GRF71" s="22"/>
      <c r="GRG71" s="22"/>
      <c r="GRH71" s="22"/>
      <c r="GRI71" s="22"/>
      <c r="GRJ71" s="22"/>
      <c r="GRK71" s="22"/>
      <c r="GRL71" s="22"/>
      <c r="GRM71" s="22"/>
      <c r="GRN71" s="22"/>
      <c r="GRO71" s="22"/>
      <c r="GRP71" s="22"/>
      <c r="GRQ71" s="22"/>
      <c r="GRR71" s="22"/>
      <c r="GRS71" s="22"/>
      <c r="GRT71" s="22"/>
      <c r="GRU71" s="22"/>
      <c r="GRV71" s="22"/>
      <c r="GRW71" s="22"/>
      <c r="GRX71" s="22"/>
      <c r="GRY71" s="22"/>
      <c r="GRZ71" s="22"/>
      <c r="GSA71" s="22"/>
      <c r="GSB71" s="22"/>
      <c r="GSC71" s="22"/>
      <c r="GSD71" s="22"/>
      <c r="GSE71" s="22"/>
      <c r="GSF71" s="22"/>
      <c r="GSG71" s="22"/>
      <c r="GSH71" s="22"/>
      <c r="GSI71" s="22"/>
      <c r="GSJ71" s="22"/>
      <c r="GSK71" s="22"/>
      <c r="GSL71" s="22"/>
      <c r="GSM71" s="22"/>
      <c r="GSN71" s="22"/>
      <c r="GSO71" s="22"/>
      <c r="GSP71" s="22"/>
      <c r="GSQ71" s="22"/>
      <c r="GSR71" s="22"/>
      <c r="GSS71" s="22"/>
      <c r="GST71" s="22"/>
      <c r="GSU71" s="22"/>
      <c r="GSV71" s="22"/>
      <c r="GSW71" s="22"/>
      <c r="GSX71" s="22"/>
      <c r="GSY71" s="22"/>
      <c r="GSZ71" s="22"/>
      <c r="GTA71" s="22"/>
      <c r="GTB71" s="22"/>
      <c r="GTC71" s="22"/>
      <c r="GTD71" s="22"/>
      <c r="GTE71" s="22"/>
      <c r="GTF71" s="22"/>
      <c r="GTG71" s="22"/>
      <c r="GTH71" s="22"/>
      <c r="GTI71" s="22"/>
      <c r="GTJ71" s="22"/>
      <c r="GTK71" s="22"/>
      <c r="GTL71" s="22"/>
      <c r="GTM71" s="22"/>
      <c r="GTN71" s="22"/>
      <c r="GTO71" s="22"/>
      <c r="GTP71" s="22"/>
      <c r="GTQ71" s="22"/>
      <c r="GTR71" s="22"/>
      <c r="GTS71" s="22"/>
      <c r="GTT71" s="22"/>
      <c r="GTU71" s="22"/>
      <c r="GTV71" s="22"/>
      <c r="GTW71" s="22"/>
      <c r="GTX71" s="22"/>
      <c r="GTY71" s="22"/>
      <c r="GTZ71" s="22"/>
      <c r="GUA71" s="22"/>
      <c r="GUB71" s="22"/>
      <c r="GUC71" s="22"/>
      <c r="GUD71" s="22"/>
      <c r="GUE71" s="22"/>
      <c r="GUF71" s="22"/>
      <c r="GUG71" s="22"/>
      <c r="GUH71" s="22"/>
      <c r="GUI71" s="22"/>
      <c r="GUJ71" s="22"/>
      <c r="GUK71" s="22"/>
      <c r="GUL71" s="22"/>
      <c r="GUM71" s="22"/>
      <c r="GUN71" s="22"/>
      <c r="GUO71" s="22"/>
      <c r="GUP71" s="22"/>
      <c r="GUQ71" s="22"/>
      <c r="GUR71" s="22"/>
      <c r="GUS71" s="22"/>
      <c r="GUT71" s="22"/>
      <c r="GUU71" s="22"/>
      <c r="GUV71" s="22"/>
      <c r="GUW71" s="22"/>
      <c r="GUX71" s="22"/>
      <c r="GUY71" s="22"/>
      <c r="GUZ71" s="22"/>
      <c r="GVA71" s="22"/>
      <c r="GVB71" s="22"/>
      <c r="GVC71" s="22"/>
      <c r="GVD71" s="22"/>
      <c r="GVE71" s="22"/>
      <c r="GVF71" s="22"/>
      <c r="GVG71" s="22"/>
      <c r="GVH71" s="22"/>
      <c r="GVI71" s="22"/>
      <c r="GVJ71" s="22"/>
      <c r="GVK71" s="22"/>
      <c r="GVL71" s="22"/>
      <c r="GVM71" s="22"/>
      <c r="GVN71" s="22"/>
      <c r="GVO71" s="22"/>
      <c r="GVP71" s="22"/>
      <c r="GVQ71" s="22"/>
      <c r="GVR71" s="22"/>
      <c r="GVS71" s="22"/>
      <c r="GVT71" s="22"/>
      <c r="GVU71" s="22"/>
      <c r="GVV71" s="22"/>
      <c r="GVW71" s="22"/>
      <c r="GVX71" s="22"/>
      <c r="GVY71" s="22"/>
      <c r="GVZ71" s="22"/>
      <c r="GWA71" s="22"/>
      <c r="GWB71" s="22"/>
      <c r="GWC71" s="22"/>
      <c r="GWD71" s="22"/>
      <c r="GWE71" s="22"/>
      <c r="GWF71" s="22"/>
      <c r="GWG71" s="22"/>
      <c r="GWH71" s="22"/>
      <c r="GWI71" s="22"/>
      <c r="GWJ71" s="22"/>
      <c r="GWK71" s="22"/>
      <c r="GWL71" s="22"/>
      <c r="GWM71" s="22"/>
      <c r="GWN71" s="22"/>
      <c r="GWO71" s="22"/>
      <c r="GWP71" s="22"/>
      <c r="GWQ71" s="22"/>
      <c r="GWR71" s="22"/>
      <c r="GWS71" s="22"/>
      <c r="GWT71" s="22"/>
      <c r="GWU71" s="22"/>
      <c r="GWV71" s="22"/>
      <c r="GWW71" s="22"/>
      <c r="GWX71" s="22"/>
      <c r="GWY71" s="22"/>
      <c r="GWZ71" s="22"/>
      <c r="GXA71" s="22"/>
      <c r="GXB71" s="22"/>
      <c r="GXC71" s="22"/>
      <c r="GXD71" s="22"/>
      <c r="GXE71" s="22"/>
      <c r="GXF71" s="22"/>
      <c r="GXG71" s="22"/>
      <c r="GXH71" s="22"/>
      <c r="GXI71" s="22"/>
      <c r="GXJ71" s="22"/>
      <c r="GXK71" s="22"/>
      <c r="GXL71" s="22"/>
      <c r="GXM71" s="22"/>
      <c r="GXN71" s="22"/>
      <c r="GXO71" s="22"/>
      <c r="GXP71" s="22"/>
      <c r="GXQ71" s="22"/>
      <c r="GXR71" s="22"/>
      <c r="GXS71" s="22"/>
      <c r="GXT71" s="22"/>
      <c r="GXU71" s="22"/>
      <c r="GXV71" s="22"/>
      <c r="GXW71" s="22"/>
      <c r="GXX71" s="22"/>
      <c r="GXY71" s="22"/>
      <c r="GXZ71" s="22"/>
      <c r="GYA71" s="22"/>
      <c r="GYB71" s="22"/>
      <c r="GYC71" s="22"/>
      <c r="GYD71" s="22"/>
      <c r="GYE71" s="22"/>
      <c r="GYF71" s="22"/>
      <c r="GYG71" s="22"/>
      <c r="GYH71" s="22"/>
      <c r="GYI71" s="22"/>
      <c r="GYJ71" s="22"/>
      <c r="GYK71" s="22"/>
      <c r="GYL71" s="22"/>
      <c r="GYM71" s="22"/>
      <c r="GYN71" s="22"/>
      <c r="GYO71" s="22"/>
      <c r="GYP71" s="22"/>
      <c r="GYQ71" s="22"/>
      <c r="GYR71" s="22"/>
      <c r="GYS71" s="22"/>
      <c r="GYT71" s="22"/>
      <c r="GYU71" s="22"/>
      <c r="GYV71" s="22"/>
      <c r="GYW71" s="22"/>
      <c r="GYX71" s="22"/>
      <c r="GYY71" s="22"/>
      <c r="GYZ71" s="22"/>
      <c r="GZA71" s="22"/>
      <c r="GZB71" s="22"/>
      <c r="GZC71" s="22"/>
      <c r="GZD71" s="22"/>
      <c r="GZE71" s="22"/>
      <c r="GZF71" s="22"/>
      <c r="GZG71" s="22"/>
      <c r="GZH71" s="22"/>
      <c r="GZI71" s="22"/>
      <c r="GZJ71" s="22"/>
      <c r="GZK71" s="22"/>
      <c r="GZL71" s="22"/>
      <c r="GZM71" s="22"/>
      <c r="GZN71" s="22"/>
      <c r="GZO71" s="22"/>
      <c r="GZP71" s="22"/>
      <c r="GZQ71" s="22"/>
      <c r="GZR71" s="22"/>
      <c r="GZS71" s="22"/>
      <c r="GZT71" s="22"/>
      <c r="GZU71" s="22"/>
      <c r="GZV71" s="22"/>
      <c r="GZW71" s="22"/>
      <c r="GZX71" s="22"/>
      <c r="GZY71" s="22"/>
      <c r="GZZ71" s="22"/>
      <c r="HAA71" s="22"/>
      <c r="HAB71" s="22"/>
      <c r="HAC71" s="22"/>
      <c r="HAD71" s="22"/>
      <c r="HAE71" s="22"/>
      <c r="HAF71" s="22"/>
      <c r="HAG71" s="22"/>
      <c r="HAH71" s="22"/>
      <c r="HAI71" s="22"/>
      <c r="HAJ71" s="22"/>
      <c r="HAK71" s="22"/>
      <c r="HAL71" s="22"/>
      <c r="HAM71" s="22"/>
      <c r="HAN71" s="22"/>
      <c r="HAO71" s="22"/>
      <c r="HAP71" s="22"/>
      <c r="HAQ71" s="22"/>
      <c r="HAR71" s="22"/>
      <c r="HAS71" s="22"/>
      <c r="HAT71" s="22"/>
      <c r="HAU71" s="22"/>
      <c r="HAV71" s="22"/>
      <c r="HAW71" s="22"/>
      <c r="HAX71" s="22"/>
      <c r="HAY71" s="22"/>
      <c r="HAZ71" s="22"/>
      <c r="HBA71" s="22"/>
      <c r="HBB71" s="22"/>
      <c r="HBC71" s="22"/>
      <c r="HBD71" s="22"/>
      <c r="HBE71" s="22"/>
      <c r="HBF71" s="22"/>
      <c r="HBG71" s="22"/>
      <c r="HBH71" s="22"/>
      <c r="HBI71" s="22"/>
      <c r="HBJ71" s="22"/>
      <c r="HBK71" s="22"/>
      <c r="HBL71" s="22"/>
      <c r="HBM71" s="22"/>
      <c r="HBN71" s="22"/>
      <c r="HBO71" s="22"/>
      <c r="HBP71" s="22"/>
      <c r="HBQ71" s="22"/>
      <c r="HBR71" s="22"/>
      <c r="HBS71" s="22"/>
      <c r="HBT71" s="22"/>
      <c r="HBU71" s="22"/>
      <c r="HBV71" s="22"/>
      <c r="HBW71" s="22"/>
      <c r="HBX71" s="22"/>
      <c r="HBY71" s="22"/>
      <c r="HBZ71" s="22"/>
      <c r="HCA71" s="22"/>
      <c r="HCB71" s="22"/>
      <c r="HCC71" s="22"/>
      <c r="HCD71" s="22"/>
      <c r="HCE71" s="22"/>
      <c r="HCF71" s="22"/>
      <c r="HCG71" s="22"/>
      <c r="HCH71" s="22"/>
      <c r="HCI71" s="22"/>
      <c r="HCJ71" s="22"/>
      <c r="HCK71" s="22"/>
      <c r="HCL71" s="22"/>
      <c r="HCM71" s="22"/>
      <c r="HCN71" s="22"/>
      <c r="HCO71" s="22"/>
      <c r="HCP71" s="22"/>
      <c r="HCQ71" s="22"/>
      <c r="HCR71" s="22"/>
      <c r="HCS71" s="22"/>
      <c r="HCT71" s="22"/>
      <c r="HCU71" s="22"/>
      <c r="HCV71" s="22"/>
      <c r="HCW71" s="22"/>
      <c r="HCX71" s="22"/>
      <c r="HCY71" s="22"/>
      <c r="HCZ71" s="22"/>
      <c r="HDA71" s="22"/>
      <c r="HDB71" s="22"/>
      <c r="HDC71" s="22"/>
      <c r="HDD71" s="22"/>
      <c r="HDE71" s="22"/>
      <c r="HDF71" s="22"/>
      <c r="HDG71" s="22"/>
      <c r="HDH71" s="22"/>
      <c r="HDI71" s="22"/>
      <c r="HDJ71" s="22"/>
      <c r="HDK71" s="22"/>
      <c r="HDL71" s="22"/>
      <c r="HDM71" s="22"/>
      <c r="HDN71" s="22"/>
      <c r="HDO71" s="22"/>
      <c r="HDP71" s="22"/>
      <c r="HDQ71" s="22"/>
      <c r="HDR71" s="22"/>
      <c r="HDS71" s="22"/>
      <c r="HDT71" s="22"/>
      <c r="HDU71" s="22"/>
      <c r="HDV71" s="22"/>
      <c r="HDW71" s="22"/>
      <c r="HDX71" s="22"/>
      <c r="HDY71" s="22"/>
      <c r="HDZ71" s="22"/>
      <c r="HEA71" s="22"/>
      <c r="HEB71" s="22"/>
      <c r="HEC71" s="22"/>
      <c r="HED71" s="22"/>
      <c r="HEE71" s="22"/>
      <c r="HEF71" s="22"/>
      <c r="HEG71" s="22"/>
      <c r="HEH71" s="22"/>
      <c r="HEI71" s="22"/>
      <c r="HEJ71" s="22"/>
      <c r="HEK71" s="22"/>
      <c r="HEL71" s="22"/>
      <c r="HEM71" s="22"/>
      <c r="HEN71" s="22"/>
      <c r="HEO71" s="22"/>
      <c r="HEP71" s="22"/>
      <c r="HEQ71" s="22"/>
      <c r="HER71" s="22"/>
      <c r="HES71" s="22"/>
      <c r="HET71" s="22"/>
      <c r="HEU71" s="22"/>
      <c r="HEV71" s="22"/>
      <c r="HEW71" s="22"/>
      <c r="HEX71" s="22"/>
      <c r="HEY71" s="22"/>
      <c r="HEZ71" s="22"/>
      <c r="HFA71" s="22"/>
      <c r="HFB71" s="22"/>
      <c r="HFC71" s="22"/>
      <c r="HFD71" s="22"/>
      <c r="HFE71" s="22"/>
      <c r="HFF71" s="22"/>
      <c r="HFG71" s="22"/>
      <c r="HFH71" s="22"/>
      <c r="HFI71" s="22"/>
      <c r="HFJ71" s="22"/>
      <c r="HFK71" s="22"/>
      <c r="HFL71" s="22"/>
      <c r="HFM71" s="22"/>
      <c r="HFN71" s="22"/>
      <c r="HFO71" s="22"/>
      <c r="HFP71" s="22"/>
      <c r="HFQ71" s="22"/>
      <c r="HFR71" s="22"/>
      <c r="HFS71" s="22"/>
      <c r="HFT71" s="22"/>
      <c r="HFU71" s="22"/>
      <c r="HFV71" s="22"/>
      <c r="HFW71" s="22"/>
      <c r="HFX71" s="22"/>
      <c r="HFY71" s="22"/>
      <c r="HFZ71" s="22"/>
      <c r="HGA71" s="22"/>
      <c r="HGB71" s="22"/>
      <c r="HGC71" s="22"/>
      <c r="HGD71" s="22"/>
      <c r="HGE71" s="22"/>
      <c r="HGF71" s="22"/>
      <c r="HGG71" s="22"/>
      <c r="HGH71" s="22"/>
      <c r="HGI71" s="22"/>
      <c r="HGJ71" s="22"/>
      <c r="HGK71" s="22"/>
      <c r="HGL71" s="22"/>
      <c r="HGM71" s="22"/>
      <c r="HGN71" s="22"/>
      <c r="HGO71" s="22"/>
      <c r="HGP71" s="22"/>
      <c r="HGQ71" s="22"/>
      <c r="HGR71" s="22"/>
      <c r="HGS71" s="22"/>
      <c r="HGT71" s="22"/>
      <c r="HGU71" s="22"/>
      <c r="HGV71" s="22"/>
      <c r="HGW71" s="22"/>
      <c r="HGX71" s="22"/>
      <c r="HGY71" s="22"/>
      <c r="HGZ71" s="22"/>
      <c r="HHA71" s="22"/>
      <c r="HHB71" s="22"/>
      <c r="HHC71" s="22"/>
      <c r="HHD71" s="22"/>
      <c r="HHE71" s="22"/>
      <c r="HHF71" s="22"/>
      <c r="HHG71" s="22"/>
      <c r="HHH71" s="22"/>
      <c r="HHI71" s="22"/>
      <c r="HHJ71" s="22"/>
      <c r="HHK71" s="22"/>
      <c r="HHL71" s="22"/>
      <c r="HHM71" s="22"/>
      <c r="HHN71" s="22"/>
      <c r="HHO71" s="22"/>
      <c r="HHP71" s="22"/>
      <c r="HHQ71" s="22"/>
      <c r="HHR71" s="22"/>
      <c r="HHS71" s="22"/>
      <c r="HHT71" s="22"/>
      <c r="HHU71" s="22"/>
      <c r="HHV71" s="22"/>
      <c r="HHW71" s="22"/>
      <c r="HHX71" s="22"/>
      <c r="HHY71" s="22"/>
      <c r="HHZ71" s="22"/>
      <c r="HIA71" s="22"/>
      <c r="HIB71" s="22"/>
      <c r="HIC71" s="22"/>
      <c r="HID71" s="22"/>
      <c r="HIE71" s="22"/>
      <c r="HIF71" s="22"/>
      <c r="HIG71" s="22"/>
      <c r="HIH71" s="22"/>
      <c r="HII71" s="22"/>
      <c r="HIJ71" s="22"/>
      <c r="HIK71" s="22"/>
      <c r="HIL71" s="22"/>
      <c r="HIM71" s="22"/>
      <c r="HIN71" s="22"/>
      <c r="HIO71" s="22"/>
      <c r="HIP71" s="22"/>
      <c r="HIQ71" s="22"/>
      <c r="HIR71" s="22"/>
      <c r="HIS71" s="22"/>
      <c r="HIT71" s="22"/>
      <c r="HIU71" s="22"/>
      <c r="HIV71" s="22"/>
      <c r="HIW71" s="22"/>
      <c r="HIX71" s="22"/>
      <c r="HIY71" s="22"/>
      <c r="HIZ71" s="22"/>
      <c r="HJA71" s="22"/>
      <c r="HJB71" s="22"/>
      <c r="HJC71" s="22"/>
      <c r="HJD71" s="22"/>
      <c r="HJE71" s="22"/>
      <c r="HJF71" s="22"/>
      <c r="HJG71" s="22"/>
      <c r="HJH71" s="22"/>
      <c r="HJI71" s="22"/>
      <c r="HJJ71" s="22"/>
      <c r="HJK71" s="22"/>
      <c r="HJL71" s="22"/>
      <c r="HJM71" s="22"/>
      <c r="HJN71" s="22"/>
      <c r="HJO71" s="22"/>
      <c r="HJP71" s="22"/>
      <c r="HJQ71" s="22"/>
      <c r="HJR71" s="22"/>
      <c r="HJS71" s="22"/>
      <c r="HJT71" s="22"/>
      <c r="HJU71" s="22"/>
      <c r="HJV71" s="22"/>
      <c r="HJW71" s="22"/>
      <c r="HJX71" s="22"/>
      <c r="HJY71" s="22"/>
      <c r="HJZ71" s="22"/>
      <c r="HKA71" s="22"/>
      <c r="HKB71" s="22"/>
      <c r="HKC71" s="22"/>
      <c r="HKD71" s="22"/>
      <c r="HKE71" s="22"/>
      <c r="HKF71" s="22"/>
      <c r="HKG71" s="22"/>
      <c r="HKH71" s="22"/>
      <c r="HKI71" s="22"/>
      <c r="HKJ71" s="22"/>
      <c r="HKK71" s="22"/>
      <c r="HKL71" s="22"/>
      <c r="HKM71" s="22"/>
      <c r="HKN71" s="22"/>
      <c r="HKO71" s="22"/>
      <c r="HKP71" s="22"/>
      <c r="HKQ71" s="22"/>
      <c r="HKR71" s="22"/>
      <c r="HKS71" s="22"/>
      <c r="HKT71" s="22"/>
      <c r="HKU71" s="22"/>
      <c r="HKV71" s="22"/>
      <c r="HKW71" s="22"/>
      <c r="HKX71" s="22"/>
      <c r="HKY71" s="22"/>
      <c r="HKZ71" s="22"/>
      <c r="HLA71" s="22"/>
      <c r="HLB71" s="22"/>
      <c r="HLC71" s="22"/>
      <c r="HLD71" s="22"/>
      <c r="HLE71" s="22"/>
      <c r="HLF71" s="22"/>
      <c r="HLG71" s="22"/>
      <c r="HLH71" s="22"/>
      <c r="HLI71" s="22"/>
      <c r="HLJ71" s="22"/>
      <c r="HLK71" s="22"/>
      <c r="HLL71" s="22"/>
      <c r="HLM71" s="22"/>
      <c r="HLN71" s="22"/>
      <c r="HLO71" s="22"/>
      <c r="HLP71" s="22"/>
      <c r="HLQ71" s="22"/>
      <c r="HLR71" s="22"/>
      <c r="HLS71" s="22"/>
      <c r="HLT71" s="22"/>
      <c r="HLU71" s="22"/>
      <c r="HLV71" s="22"/>
      <c r="HLW71" s="22"/>
      <c r="HLX71" s="22"/>
      <c r="HLY71" s="22"/>
      <c r="HLZ71" s="22"/>
      <c r="HMA71" s="22"/>
      <c r="HMB71" s="22"/>
      <c r="HMC71" s="22"/>
      <c r="HMD71" s="22"/>
      <c r="HME71" s="22"/>
      <c r="HMF71" s="22"/>
      <c r="HMG71" s="22"/>
      <c r="HMH71" s="22"/>
      <c r="HMI71" s="22"/>
      <c r="HMJ71" s="22"/>
      <c r="HMK71" s="22"/>
      <c r="HML71" s="22"/>
      <c r="HMM71" s="22"/>
      <c r="HMN71" s="22"/>
      <c r="HMO71" s="22"/>
      <c r="HMP71" s="22"/>
      <c r="HMQ71" s="22"/>
      <c r="HMR71" s="22"/>
      <c r="HMS71" s="22"/>
      <c r="HMT71" s="22"/>
      <c r="HMU71" s="22"/>
      <c r="HMV71" s="22"/>
      <c r="HMW71" s="22"/>
      <c r="HMX71" s="22"/>
      <c r="HMY71" s="22"/>
      <c r="HMZ71" s="22"/>
      <c r="HNA71" s="22"/>
      <c r="HNB71" s="22"/>
      <c r="HNC71" s="22"/>
      <c r="HND71" s="22"/>
      <c r="HNE71" s="22"/>
      <c r="HNF71" s="22"/>
      <c r="HNG71" s="22"/>
      <c r="HNH71" s="22"/>
      <c r="HNI71" s="22"/>
      <c r="HNJ71" s="22"/>
      <c r="HNK71" s="22"/>
      <c r="HNL71" s="22"/>
      <c r="HNM71" s="22"/>
      <c r="HNN71" s="22"/>
      <c r="HNO71" s="22"/>
      <c r="HNP71" s="22"/>
      <c r="HNQ71" s="22"/>
      <c r="HNR71" s="22"/>
      <c r="HNS71" s="22"/>
      <c r="HNT71" s="22"/>
      <c r="HNU71" s="22"/>
      <c r="HNV71" s="22"/>
      <c r="HNW71" s="22"/>
      <c r="HNX71" s="22"/>
      <c r="HNY71" s="22"/>
      <c r="HNZ71" s="22"/>
      <c r="HOA71" s="22"/>
      <c r="HOB71" s="22"/>
      <c r="HOC71" s="22"/>
      <c r="HOD71" s="22"/>
      <c r="HOE71" s="22"/>
      <c r="HOF71" s="22"/>
      <c r="HOG71" s="22"/>
      <c r="HOH71" s="22"/>
      <c r="HOI71" s="22"/>
      <c r="HOJ71" s="22"/>
      <c r="HOK71" s="22"/>
      <c r="HOL71" s="22"/>
      <c r="HOM71" s="22"/>
      <c r="HON71" s="22"/>
      <c r="HOO71" s="22"/>
      <c r="HOP71" s="22"/>
      <c r="HOQ71" s="22"/>
      <c r="HOR71" s="22"/>
      <c r="HOS71" s="22"/>
      <c r="HOT71" s="22"/>
      <c r="HOU71" s="22"/>
      <c r="HOV71" s="22"/>
      <c r="HOW71" s="22"/>
      <c r="HOX71" s="22"/>
      <c r="HOY71" s="22"/>
      <c r="HOZ71" s="22"/>
      <c r="HPA71" s="22"/>
      <c r="HPB71" s="22"/>
      <c r="HPC71" s="22"/>
      <c r="HPD71" s="22"/>
      <c r="HPE71" s="22"/>
      <c r="HPF71" s="22"/>
      <c r="HPG71" s="22"/>
      <c r="HPH71" s="22"/>
      <c r="HPI71" s="22"/>
      <c r="HPJ71" s="22"/>
      <c r="HPK71" s="22"/>
      <c r="HPL71" s="22"/>
      <c r="HPM71" s="22"/>
      <c r="HPN71" s="22"/>
      <c r="HPO71" s="22"/>
      <c r="HPP71" s="22"/>
      <c r="HPQ71" s="22"/>
      <c r="HPR71" s="22"/>
      <c r="HPS71" s="22"/>
      <c r="HPT71" s="22"/>
      <c r="HPU71" s="22"/>
      <c r="HPV71" s="22"/>
      <c r="HPW71" s="22"/>
      <c r="HPX71" s="22"/>
      <c r="HPY71" s="22"/>
      <c r="HPZ71" s="22"/>
      <c r="HQA71" s="22"/>
      <c r="HQB71" s="22"/>
      <c r="HQC71" s="22"/>
      <c r="HQD71" s="22"/>
      <c r="HQE71" s="22"/>
      <c r="HQF71" s="22"/>
      <c r="HQG71" s="22"/>
      <c r="HQH71" s="22"/>
      <c r="HQI71" s="22"/>
      <c r="HQJ71" s="22"/>
      <c r="HQK71" s="22"/>
      <c r="HQL71" s="22"/>
      <c r="HQM71" s="22"/>
      <c r="HQN71" s="22"/>
      <c r="HQO71" s="22"/>
      <c r="HQP71" s="22"/>
      <c r="HQQ71" s="22"/>
      <c r="HQR71" s="22"/>
      <c r="HQS71" s="22"/>
      <c r="HQT71" s="22"/>
      <c r="HQU71" s="22"/>
      <c r="HQV71" s="22"/>
      <c r="HQW71" s="22"/>
      <c r="HQX71" s="22"/>
      <c r="HQY71" s="22"/>
      <c r="HQZ71" s="22"/>
      <c r="HRA71" s="22"/>
      <c r="HRB71" s="22"/>
      <c r="HRC71" s="22"/>
      <c r="HRD71" s="22"/>
      <c r="HRE71" s="22"/>
      <c r="HRF71" s="22"/>
      <c r="HRG71" s="22"/>
      <c r="HRH71" s="22"/>
      <c r="HRI71" s="22"/>
      <c r="HRJ71" s="22"/>
      <c r="HRK71" s="22"/>
      <c r="HRL71" s="22"/>
      <c r="HRM71" s="22"/>
      <c r="HRN71" s="22"/>
      <c r="HRO71" s="22"/>
      <c r="HRP71" s="22"/>
      <c r="HRQ71" s="22"/>
      <c r="HRR71" s="22"/>
      <c r="HRS71" s="22"/>
      <c r="HRT71" s="22"/>
      <c r="HRU71" s="22"/>
      <c r="HRV71" s="22"/>
      <c r="HRW71" s="22"/>
      <c r="HRX71" s="22"/>
      <c r="HRY71" s="22"/>
      <c r="HRZ71" s="22"/>
      <c r="HSA71" s="22"/>
      <c r="HSB71" s="22"/>
      <c r="HSC71" s="22"/>
      <c r="HSD71" s="22"/>
      <c r="HSE71" s="22"/>
      <c r="HSF71" s="22"/>
      <c r="HSG71" s="22"/>
      <c r="HSH71" s="22"/>
      <c r="HSI71" s="22"/>
      <c r="HSJ71" s="22"/>
      <c r="HSK71" s="22"/>
      <c r="HSL71" s="22"/>
      <c r="HSM71" s="22"/>
      <c r="HSN71" s="22"/>
      <c r="HSO71" s="22"/>
      <c r="HSP71" s="22"/>
      <c r="HSQ71" s="22"/>
      <c r="HSR71" s="22"/>
      <c r="HSS71" s="22"/>
      <c r="HST71" s="22"/>
      <c r="HSU71" s="22"/>
      <c r="HSV71" s="22"/>
      <c r="HSW71" s="22"/>
      <c r="HSX71" s="22"/>
      <c r="HSY71" s="22"/>
      <c r="HSZ71" s="22"/>
      <c r="HTA71" s="22"/>
      <c r="HTB71" s="22"/>
      <c r="HTC71" s="22"/>
      <c r="HTD71" s="22"/>
      <c r="HTE71" s="22"/>
      <c r="HTF71" s="22"/>
      <c r="HTG71" s="22"/>
      <c r="HTH71" s="22"/>
      <c r="HTI71" s="22"/>
      <c r="HTJ71" s="22"/>
      <c r="HTK71" s="22"/>
      <c r="HTL71" s="22"/>
      <c r="HTM71" s="22"/>
      <c r="HTN71" s="22"/>
      <c r="HTO71" s="22"/>
      <c r="HTP71" s="22"/>
      <c r="HTQ71" s="22"/>
      <c r="HTR71" s="22"/>
      <c r="HTS71" s="22"/>
      <c r="HTT71" s="22"/>
      <c r="HTU71" s="22"/>
      <c r="HTV71" s="22"/>
      <c r="HTW71" s="22"/>
      <c r="HTX71" s="22"/>
      <c r="HTY71" s="22"/>
      <c r="HTZ71" s="22"/>
      <c r="HUA71" s="22"/>
      <c r="HUB71" s="22"/>
      <c r="HUC71" s="22"/>
      <c r="HUD71" s="22"/>
      <c r="HUE71" s="22"/>
      <c r="HUF71" s="22"/>
      <c r="HUG71" s="22"/>
      <c r="HUH71" s="22"/>
      <c r="HUI71" s="22"/>
      <c r="HUJ71" s="22"/>
      <c r="HUK71" s="22"/>
      <c r="HUL71" s="22"/>
      <c r="HUM71" s="22"/>
      <c r="HUN71" s="22"/>
      <c r="HUO71" s="22"/>
      <c r="HUP71" s="22"/>
      <c r="HUQ71" s="22"/>
      <c r="HUR71" s="22"/>
      <c r="HUS71" s="22"/>
      <c r="HUT71" s="22"/>
      <c r="HUU71" s="22"/>
      <c r="HUV71" s="22"/>
      <c r="HUW71" s="22"/>
      <c r="HUX71" s="22"/>
      <c r="HUY71" s="22"/>
      <c r="HUZ71" s="22"/>
      <c r="HVA71" s="22"/>
      <c r="HVB71" s="22"/>
      <c r="HVC71" s="22"/>
      <c r="HVD71" s="22"/>
      <c r="HVE71" s="22"/>
      <c r="HVF71" s="22"/>
      <c r="HVG71" s="22"/>
      <c r="HVH71" s="22"/>
      <c r="HVI71" s="22"/>
      <c r="HVJ71" s="22"/>
      <c r="HVK71" s="22"/>
      <c r="HVL71" s="22"/>
      <c r="HVM71" s="22"/>
      <c r="HVN71" s="22"/>
      <c r="HVO71" s="22"/>
      <c r="HVP71" s="22"/>
      <c r="HVQ71" s="22"/>
      <c r="HVR71" s="22"/>
      <c r="HVS71" s="22"/>
      <c r="HVT71" s="22"/>
      <c r="HVU71" s="22"/>
      <c r="HVV71" s="22"/>
      <c r="HVW71" s="22"/>
      <c r="HVX71" s="22"/>
      <c r="HVY71" s="22"/>
      <c r="HVZ71" s="22"/>
      <c r="HWA71" s="22"/>
      <c r="HWB71" s="22"/>
      <c r="HWC71" s="22"/>
      <c r="HWD71" s="22"/>
      <c r="HWE71" s="22"/>
      <c r="HWF71" s="22"/>
      <c r="HWG71" s="22"/>
      <c r="HWH71" s="22"/>
      <c r="HWI71" s="22"/>
      <c r="HWJ71" s="22"/>
      <c r="HWK71" s="22"/>
      <c r="HWL71" s="22"/>
      <c r="HWM71" s="22"/>
      <c r="HWN71" s="22"/>
      <c r="HWO71" s="22"/>
      <c r="HWP71" s="22"/>
      <c r="HWQ71" s="22"/>
      <c r="HWR71" s="22"/>
      <c r="HWS71" s="22"/>
      <c r="HWT71" s="22"/>
      <c r="HWU71" s="22"/>
      <c r="HWV71" s="22"/>
      <c r="HWW71" s="22"/>
      <c r="HWX71" s="22"/>
      <c r="HWY71" s="22"/>
      <c r="HWZ71" s="22"/>
      <c r="HXA71" s="22"/>
      <c r="HXB71" s="22"/>
      <c r="HXC71" s="22"/>
      <c r="HXD71" s="22"/>
      <c r="HXE71" s="22"/>
      <c r="HXF71" s="22"/>
      <c r="HXG71" s="22"/>
      <c r="HXH71" s="22"/>
      <c r="HXI71" s="22"/>
      <c r="HXJ71" s="22"/>
      <c r="HXK71" s="22"/>
      <c r="HXL71" s="22"/>
      <c r="HXM71" s="22"/>
      <c r="HXN71" s="22"/>
      <c r="HXO71" s="22"/>
      <c r="HXP71" s="22"/>
      <c r="HXQ71" s="22"/>
      <c r="HXR71" s="22"/>
      <c r="HXS71" s="22"/>
      <c r="HXT71" s="22"/>
      <c r="HXU71" s="22"/>
      <c r="HXV71" s="22"/>
      <c r="HXW71" s="22"/>
      <c r="HXX71" s="22"/>
      <c r="HXY71" s="22"/>
      <c r="HXZ71" s="22"/>
      <c r="HYA71" s="22"/>
      <c r="HYB71" s="22"/>
      <c r="HYC71" s="22"/>
      <c r="HYD71" s="22"/>
      <c r="HYE71" s="22"/>
      <c r="HYF71" s="22"/>
      <c r="HYG71" s="22"/>
      <c r="HYH71" s="22"/>
      <c r="HYI71" s="22"/>
      <c r="HYJ71" s="22"/>
      <c r="HYK71" s="22"/>
      <c r="HYL71" s="22"/>
      <c r="HYM71" s="22"/>
      <c r="HYN71" s="22"/>
      <c r="HYO71" s="22"/>
      <c r="HYP71" s="22"/>
      <c r="HYQ71" s="22"/>
      <c r="HYR71" s="22"/>
      <c r="HYS71" s="22"/>
      <c r="HYT71" s="22"/>
      <c r="HYU71" s="22"/>
      <c r="HYV71" s="22"/>
      <c r="HYW71" s="22"/>
      <c r="HYX71" s="22"/>
      <c r="HYY71" s="22"/>
      <c r="HYZ71" s="22"/>
      <c r="HZA71" s="22"/>
      <c r="HZB71" s="22"/>
      <c r="HZC71" s="22"/>
      <c r="HZD71" s="22"/>
      <c r="HZE71" s="22"/>
      <c r="HZF71" s="22"/>
      <c r="HZG71" s="22"/>
      <c r="HZH71" s="22"/>
      <c r="HZI71" s="22"/>
      <c r="HZJ71" s="22"/>
      <c r="HZK71" s="22"/>
      <c r="HZL71" s="22"/>
      <c r="HZM71" s="22"/>
      <c r="HZN71" s="22"/>
      <c r="HZO71" s="22"/>
      <c r="HZP71" s="22"/>
      <c r="HZQ71" s="22"/>
      <c r="HZR71" s="22"/>
      <c r="HZS71" s="22"/>
      <c r="HZT71" s="22"/>
      <c r="HZU71" s="22"/>
      <c r="HZV71" s="22"/>
      <c r="HZW71" s="22"/>
      <c r="HZX71" s="22"/>
      <c r="HZY71" s="22"/>
      <c r="HZZ71" s="22"/>
      <c r="IAA71" s="22"/>
      <c r="IAB71" s="22"/>
      <c r="IAC71" s="22"/>
      <c r="IAD71" s="22"/>
      <c r="IAE71" s="22"/>
      <c r="IAF71" s="22"/>
      <c r="IAG71" s="22"/>
      <c r="IAH71" s="22"/>
      <c r="IAI71" s="22"/>
      <c r="IAJ71" s="22"/>
      <c r="IAK71" s="22"/>
      <c r="IAL71" s="22"/>
      <c r="IAM71" s="22"/>
      <c r="IAN71" s="22"/>
      <c r="IAO71" s="22"/>
      <c r="IAP71" s="22"/>
      <c r="IAQ71" s="22"/>
      <c r="IAR71" s="22"/>
      <c r="IAS71" s="22"/>
      <c r="IAT71" s="22"/>
      <c r="IAU71" s="22"/>
      <c r="IAV71" s="22"/>
      <c r="IAW71" s="22"/>
      <c r="IAX71" s="22"/>
      <c r="IAY71" s="22"/>
      <c r="IAZ71" s="22"/>
      <c r="IBA71" s="22"/>
      <c r="IBB71" s="22"/>
      <c r="IBC71" s="22"/>
      <c r="IBD71" s="22"/>
      <c r="IBE71" s="22"/>
      <c r="IBF71" s="22"/>
      <c r="IBG71" s="22"/>
      <c r="IBH71" s="22"/>
      <c r="IBI71" s="22"/>
      <c r="IBJ71" s="22"/>
      <c r="IBK71" s="22"/>
      <c r="IBL71" s="22"/>
      <c r="IBM71" s="22"/>
      <c r="IBN71" s="22"/>
      <c r="IBO71" s="22"/>
      <c r="IBP71" s="22"/>
      <c r="IBQ71" s="22"/>
      <c r="IBR71" s="22"/>
      <c r="IBS71" s="22"/>
      <c r="IBT71" s="22"/>
      <c r="IBU71" s="22"/>
      <c r="IBV71" s="22"/>
      <c r="IBW71" s="22"/>
      <c r="IBX71" s="22"/>
      <c r="IBY71" s="22"/>
      <c r="IBZ71" s="22"/>
      <c r="ICA71" s="22"/>
      <c r="ICB71" s="22"/>
      <c r="ICC71" s="22"/>
      <c r="ICD71" s="22"/>
      <c r="ICE71" s="22"/>
      <c r="ICF71" s="22"/>
      <c r="ICG71" s="22"/>
      <c r="ICH71" s="22"/>
      <c r="ICI71" s="22"/>
      <c r="ICJ71" s="22"/>
      <c r="ICK71" s="22"/>
      <c r="ICL71" s="22"/>
      <c r="ICM71" s="22"/>
      <c r="ICN71" s="22"/>
      <c r="ICO71" s="22"/>
      <c r="ICP71" s="22"/>
      <c r="ICQ71" s="22"/>
      <c r="ICR71" s="22"/>
      <c r="ICS71" s="22"/>
      <c r="ICT71" s="22"/>
      <c r="ICU71" s="22"/>
      <c r="ICV71" s="22"/>
      <c r="ICW71" s="22"/>
      <c r="ICX71" s="22"/>
      <c r="ICY71" s="22"/>
      <c r="ICZ71" s="22"/>
      <c r="IDA71" s="22"/>
      <c r="IDB71" s="22"/>
      <c r="IDC71" s="22"/>
      <c r="IDD71" s="22"/>
      <c r="IDE71" s="22"/>
      <c r="IDF71" s="22"/>
      <c r="IDG71" s="22"/>
      <c r="IDH71" s="22"/>
      <c r="IDI71" s="22"/>
      <c r="IDJ71" s="22"/>
      <c r="IDK71" s="22"/>
      <c r="IDL71" s="22"/>
      <c r="IDM71" s="22"/>
      <c r="IDN71" s="22"/>
      <c r="IDO71" s="22"/>
      <c r="IDP71" s="22"/>
      <c r="IDQ71" s="22"/>
      <c r="IDR71" s="22"/>
      <c r="IDS71" s="22"/>
      <c r="IDT71" s="22"/>
      <c r="IDU71" s="22"/>
      <c r="IDV71" s="22"/>
      <c r="IDW71" s="22"/>
      <c r="IDX71" s="22"/>
      <c r="IDY71" s="22"/>
      <c r="IDZ71" s="22"/>
      <c r="IEA71" s="22"/>
      <c r="IEB71" s="22"/>
      <c r="IEC71" s="22"/>
      <c r="IED71" s="22"/>
      <c r="IEE71" s="22"/>
      <c r="IEF71" s="22"/>
      <c r="IEG71" s="22"/>
      <c r="IEH71" s="22"/>
      <c r="IEI71" s="22"/>
      <c r="IEJ71" s="22"/>
      <c r="IEK71" s="22"/>
      <c r="IEL71" s="22"/>
      <c r="IEM71" s="22"/>
      <c r="IEN71" s="22"/>
      <c r="IEO71" s="22"/>
      <c r="IEP71" s="22"/>
      <c r="IEQ71" s="22"/>
      <c r="IER71" s="22"/>
      <c r="IES71" s="22"/>
      <c r="IET71" s="22"/>
      <c r="IEU71" s="22"/>
      <c r="IEV71" s="22"/>
      <c r="IEW71" s="22"/>
      <c r="IEX71" s="22"/>
      <c r="IEY71" s="22"/>
      <c r="IEZ71" s="22"/>
      <c r="IFA71" s="22"/>
      <c r="IFB71" s="22"/>
      <c r="IFC71" s="22"/>
      <c r="IFD71" s="22"/>
      <c r="IFE71" s="22"/>
      <c r="IFF71" s="22"/>
      <c r="IFG71" s="22"/>
      <c r="IFH71" s="22"/>
      <c r="IFI71" s="22"/>
      <c r="IFJ71" s="22"/>
      <c r="IFK71" s="22"/>
      <c r="IFL71" s="22"/>
      <c r="IFM71" s="22"/>
      <c r="IFN71" s="22"/>
      <c r="IFO71" s="22"/>
      <c r="IFP71" s="22"/>
      <c r="IFQ71" s="22"/>
      <c r="IFR71" s="22"/>
      <c r="IFS71" s="22"/>
      <c r="IFT71" s="22"/>
      <c r="IFU71" s="22"/>
      <c r="IFV71" s="22"/>
      <c r="IFW71" s="22"/>
      <c r="IFX71" s="22"/>
      <c r="IFY71" s="22"/>
      <c r="IFZ71" s="22"/>
      <c r="IGA71" s="22"/>
      <c r="IGB71" s="22"/>
      <c r="IGC71" s="22"/>
      <c r="IGD71" s="22"/>
      <c r="IGE71" s="22"/>
      <c r="IGF71" s="22"/>
      <c r="IGG71" s="22"/>
      <c r="IGH71" s="22"/>
      <c r="IGI71" s="22"/>
      <c r="IGJ71" s="22"/>
      <c r="IGK71" s="22"/>
      <c r="IGL71" s="22"/>
      <c r="IGM71" s="22"/>
      <c r="IGN71" s="22"/>
      <c r="IGO71" s="22"/>
      <c r="IGP71" s="22"/>
      <c r="IGQ71" s="22"/>
      <c r="IGR71" s="22"/>
      <c r="IGS71" s="22"/>
      <c r="IGT71" s="22"/>
      <c r="IGU71" s="22"/>
      <c r="IGV71" s="22"/>
      <c r="IGW71" s="22"/>
      <c r="IGX71" s="22"/>
      <c r="IGY71" s="22"/>
      <c r="IGZ71" s="22"/>
      <c r="IHA71" s="22"/>
      <c r="IHB71" s="22"/>
      <c r="IHC71" s="22"/>
      <c r="IHD71" s="22"/>
      <c r="IHE71" s="22"/>
      <c r="IHF71" s="22"/>
      <c r="IHG71" s="22"/>
      <c r="IHH71" s="22"/>
      <c r="IHI71" s="22"/>
      <c r="IHJ71" s="22"/>
      <c r="IHK71" s="22"/>
      <c r="IHL71" s="22"/>
      <c r="IHM71" s="22"/>
      <c r="IHN71" s="22"/>
      <c r="IHO71" s="22"/>
      <c r="IHP71" s="22"/>
      <c r="IHQ71" s="22"/>
      <c r="IHR71" s="22"/>
      <c r="IHS71" s="22"/>
      <c r="IHT71" s="22"/>
      <c r="IHU71" s="22"/>
      <c r="IHV71" s="22"/>
      <c r="IHW71" s="22"/>
      <c r="IHX71" s="22"/>
      <c r="IHY71" s="22"/>
      <c r="IHZ71" s="22"/>
      <c r="IIA71" s="22"/>
      <c r="IIB71" s="22"/>
      <c r="IIC71" s="22"/>
      <c r="IID71" s="22"/>
      <c r="IIE71" s="22"/>
      <c r="IIF71" s="22"/>
      <c r="IIG71" s="22"/>
      <c r="IIH71" s="22"/>
      <c r="III71" s="22"/>
      <c r="IIJ71" s="22"/>
      <c r="IIK71" s="22"/>
      <c r="IIL71" s="22"/>
      <c r="IIM71" s="22"/>
      <c r="IIN71" s="22"/>
      <c r="IIO71" s="22"/>
      <c r="IIP71" s="22"/>
      <c r="IIQ71" s="22"/>
      <c r="IIR71" s="22"/>
      <c r="IIS71" s="22"/>
      <c r="IIT71" s="22"/>
      <c r="IIU71" s="22"/>
      <c r="IIV71" s="22"/>
      <c r="IIW71" s="22"/>
      <c r="IIX71" s="22"/>
      <c r="IIY71" s="22"/>
      <c r="IIZ71" s="22"/>
      <c r="IJA71" s="22"/>
      <c r="IJB71" s="22"/>
      <c r="IJC71" s="22"/>
      <c r="IJD71" s="22"/>
      <c r="IJE71" s="22"/>
      <c r="IJF71" s="22"/>
      <c r="IJG71" s="22"/>
      <c r="IJH71" s="22"/>
      <c r="IJI71" s="22"/>
      <c r="IJJ71" s="22"/>
      <c r="IJK71" s="22"/>
      <c r="IJL71" s="22"/>
      <c r="IJM71" s="22"/>
      <c r="IJN71" s="22"/>
      <c r="IJO71" s="22"/>
      <c r="IJP71" s="22"/>
      <c r="IJQ71" s="22"/>
      <c r="IJR71" s="22"/>
      <c r="IJS71" s="22"/>
      <c r="IJT71" s="22"/>
      <c r="IJU71" s="22"/>
      <c r="IJV71" s="22"/>
      <c r="IJW71" s="22"/>
      <c r="IJX71" s="22"/>
      <c r="IJY71" s="22"/>
      <c r="IJZ71" s="22"/>
      <c r="IKA71" s="22"/>
      <c r="IKB71" s="22"/>
      <c r="IKC71" s="22"/>
      <c r="IKD71" s="22"/>
      <c r="IKE71" s="22"/>
      <c r="IKF71" s="22"/>
      <c r="IKG71" s="22"/>
      <c r="IKH71" s="22"/>
      <c r="IKI71" s="22"/>
      <c r="IKJ71" s="22"/>
      <c r="IKK71" s="22"/>
      <c r="IKL71" s="22"/>
      <c r="IKM71" s="22"/>
      <c r="IKN71" s="22"/>
      <c r="IKO71" s="22"/>
      <c r="IKP71" s="22"/>
      <c r="IKQ71" s="22"/>
      <c r="IKR71" s="22"/>
      <c r="IKS71" s="22"/>
      <c r="IKT71" s="22"/>
      <c r="IKU71" s="22"/>
      <c r="IKV71" s="22"/>
      <c r="IKW71" s="22"/>
      <c r="IKX71" s="22"/>
      <c r="IKY71" s="22"/>
      <c r="IKZ71" s="22"/>
      <c r="ILA71" s="22"/>
      <c r="ILB71" s="22"/>
      <c r="ILC71" s="22"/>
      <c r="ILD71" s="22"/>
      <c r="ILE71" s="22"/>
      <c r="ILF71" s="22"/>
      <c r="ILG71" s="22"/>
      <c r="ILH71" s="22"/>
      <c r="ILI71" s="22"/>
      <c r="ILJ71" s="22"/>
      <c r="ILK71" s="22"/>
      <c r="ILL71" s="22"/>
      <c r="ILM71" s="22"/>
      <c r="ILN71" s="22"/>
      <c r="ILO71" s="22"/>
      <c r="ILP71" s="22"/>
      <c r="ILQ71" s="22"/>
      <c r="ILR71" s="22"/>
      <c r="ILS71" s="22"/>
      <c r="ILT71" s="22"/>
      <c r="ILU71" s="22"/>
      <c r="ILV71" s="22"/>
      <c r="ILW71" s="22"/>
      <c r="ILX71" s="22"/>
      <c r="ILY71" s="22"/>
      <c r="ILZ71" s="22"/>
      <c r="IMA71" s="22"/>
      <c r="IMB71" s="22"/>
      <c r="IMC71" s="22"/>
      <c r="IMD71" s="22"/>
      <c r="IME71" s="22"/>
      <c r="IMF71" s="22"/>
      <c r="IMG71" s="22"/>
      <c r="IMH71" s="22"/>
      <c r="IMI71" s="22"/>
      <c r="IMJ71" s="22"/>
      <c r="IMK71" s="22"/>
      <c r="IML71" s="22"/>
      <c r="IMM71" s="22"/>
      <c r="IMN71" s="22"/>
      <c r="IMO71" s="22"/>
      <c r="IMP71" s="22"/>
      <c r="IMQ71" s="22"/>
      <c r="IMR71" s="22"/>
      <c r="IMS71" s="22"/>
      <c r="IMT71" s="22"/>
      <c r="IMU71" s="22"/>
      <c r="IMV71" s="22"/>
      <c r="IMW71" s="22"/>
      <c r="IMX71" s="22"/>
      <c r="IMY71" s="22"/>
      <c r="IMZ71" s="22"/>
      <c r="INA71" s="22"/>
      <c r="INB71" s="22"/>
      <c r="INC71" s="22"/>
      <c r="IND71" s="22"/>
      <c r="INE71" s="22"/>
      <c r="INF71" s="22"/>
      <c r="ING71" s="22"/>
      <c r="INH71" s="22"/>
      <c r="INI71" s="22"/>
      <c r="INJ71" s="22"/>
      <c r="INK71" s="22"/>
      <c r="INL71" s="22"/>
      <c r="INM71" s="22"/>
      <c r="INN71" s="22"/>
      <c r="INO71" s="22"/>
      <c r="INP71" s="22"/>
      <c r="INQ71" s="22"/>
      <c r="INR71" s="22"/>
      <c r="INS71" s="22"/>
      <c r="INT71" s="22"/>
      <c r="INU71" s="22"/>
      <c r="INV71" s="22"/>
      <c r="INW71" s="22"/>
      <c r="INX71" s="22"/>
      <c r="INY71" s="22"/>
      <c r="INZ71" s="22"/>
      <c r="IOA71" s="22"/>
      <c r="IOB71" s="22"/>
      <c r="IOC71" s="22"/>
      <c r="IOD71" s="22"/>
      <c r="IOE71" s="22"/>
      <c r="IOF71" s="22"/>
      <c r="IOG71" s="22"/>
      <c r="IOH71" s="22"/>
      <c r="IOI71" s="22"/>
      <c r="IOJ71" s="22"/>
      <c r="IOK71" s="22"/>
      <c r="IOL71" s="22"/>
      <c r="IOM71" s="22"/>
      <c r="ION71" s="22"/>
      <c r="IOO71" s="22"/>
      <c r="IOP71" s="22"/>
      <c r="IOQ71" s="22"/>
      <c r="IOR71" s="22"/>
      <c r="IOS71" s="22"/>
      <c r="IOT71" s="22"/>
      <c r="IOU71" s="22"/>
      <c r="IOV71" s="22"/>
      <c r="IOW71" s="22"/>
      <c r="IOX71" s="22"/>
      <c r="IOY71" s="22"/>
      <c r="IOZ71" s="22"/>
      <c r="IPA71" s="22"/>
      <c r="IPB71" s="22"/>
      <c r="IPC71" s="22"/>
      <c r="IPD71" s="22"/>
      <c r="IPE71" s="22"/>
      <c r="IPF71" s="22"/>
      <c r="IPG71" s="22"/>
      <c r="IPH71" s="22"/>
      <c r="IPI71" s="22"/>
      <c r="IPJ71" s="22"/>
      <c r="IPK71" s="22"/>
      <c r="IPL71" s="22"/>
      <c r="IPM71" s="22"/>
      <c r="IPN71" s="22"/>
      <c r="IPO71" s="22"/>
      <c r="IPP71" s="22"/>
      <c r="IPQ71" s="22"/>
      <c r="IPR71" s="22"/>
      <c r="IPS71" s="22"/>
      <c r="IPT71" s="22"/>
      <c r="IPU71" s="22"/>
      <c r="IPV71" s="22"/>
      <c r="IPW71" s="22"/>
      <c r="IPX71" s="22"/>
      <c r="IPY71" s="22"/>
      <c r="IPZ71" s="22"/>
      <c r="IQA71" s="22"/>
      <c r="IQB71" s="22"/>
      <c r="IQC71" s="22"/>
      <c r="IQD71" s="22"/>
      <c r="IQE71" s="22"/>
      <c r="IQF71" s="22"/>
      <c r="IQG71" s="22"/>
      <c r="IQH71" s="22"/>
      <c r="IQI71" s="22"/>
      <c r="IQJ71" s="22"/>
      <c r="IQK71" s="22"/>
      <c r="IQL71" s="22"/>
      <c r="IQM71" s="22"/>
      <c r="IQN71" s="22"/>
      <c r="IQO71" s="22"/>
      <c r="IQP71" s="22"/>
      <c r="IQQ71" s="22"/>
      <c r="IQR71" s="22"/>
      <c r="IQS71" s="22"/>
      <c r="IQT71" s="22"/>
      <c r="IQU71" s="22"/>
      <c r="IQV71" s="22"/>
      <c r="IQW71" s="22"/>
      <c r="IQX71" s="22"/>
      <c r="IQY71" s="22"/>
      <c r="IQZ71" s="22"/>
      <c r="IRA71" s="22"/>
      <c r="IRB71" s="22"/>
      <c r="IRC71" s="22"/>
      <c r="IRD71" s="22"/>
      <c r="IRE71" s="22"/>
      <c r="IRF71" s="22"/>
      <c r="IRG71" s="22"/>
      <c r="IRH71" s="22"/>
      <c r="IRI71" s="22"/>
      <c r="IRJ71" s="22"/>
      <c r="IRK71" s="22"/>
      <c r="IRL71" s="22"/>
      <c r="IRM71" s="22"/>
      <c r="IRN71" s="22"/>
      <c r="IRO71" s="22"/>
      <c r="IRP71" s="22"/>
      <c r="IRQ71" s="22"/>
      <c r="IRR71" s="22"/>
      <c r="IRS71" s="22"/>
      <c r="IRT71" s="22"/>
      <c r="IRU71" s="22"/>
      <c r="IRV71" s="22"/>
      <c r="IRW71" s="22"/>
      <c r="IRX71" s="22"/>
      <c r="IRY71" s="22"/>
      <c r="IRZ71" s="22"/>
      <c r="ISA71" s="22"/>
      <c r="ISB71" s="22"/>
      <c r="ISC71" s="22"/>
      <c r="ISD71" s="22"/>
      <c r="ISE71" s="22"/>
      <c r="ISF71" s="22"/>
      <c r="ISG71" s="22"/>
      <c r="ISH71" s="22"/>
      <c r="ISI71" s="22"/>
      <c r="ISJ71" s="22"/>
      <c r="ISK71" s="22"/>
      <c r="ISL71" s="22"/>
      <c r="ISM71" s="22"/>
      <c r="ISN71" s="22"/>
      <c r="ISO71" s="22"/>
      <c r="ISP71" s="22"/>
      <c r="ISQ71" s="22"/>
      <c r="ISR71" s="22"/>
      <c r="ISS71" s="22"/>
      <c r="IST71" s="22"/>
      <c r="ISU71" s="22"/>
      <c r="ISV71" s="22"/>
      <c r="ISW71" s="22"/>
      <c r="ISX71" s="22"/>
      <c r="ISY71" s="22"/>
      <c r="ISZ71" s="22"/>
      <c r="ITA71" s="22"/>
      <c r="ITB71" s="22"/>
      <c r="ITC71" s="22"/>
      <c r="ITD71" s="22"/>
      <c r="ITE71" s="22"/>
      <c r="ITF71" s="22"/>
      <c r="ITG71" s="22"/>
      <c r="ITH71" s="22"/>
      <c r="ITI71" s="22"/>
      <c r="ITJ71" s="22"/>
      <c r="ITK71" s="22"/>
      <c r="ITL71" s="22"/>
      <c r="ITM71" s="22"/>
      <c r="ITN71" s="22"/>
      <c r="ITO71" s="22"/>
      <c r="ITP71" s="22"/>
      <c r="ITQ71" s="22"/>
      <c r="ITR71" s="22"/>
      <c r="ITS71" s="22"/>
      <c r="ITT71" s="22"/>
      <c r="ITU71" s="22"/>
      <c r="ITV71" s="22"/>
      <c r="ITW71" s="22"/>
      <c r="ITX71" s="22"/>
      <c r="ITY71" s="22"/>
      <c r="ITZ71" s="22"/>
      <c r="IUA71" s="22"/>
      <c r="IUB71" s="22"/>
      <c r="IUC71" s="22"/>
      <c r="IUD71" s="22"/>
      <c r="IUE71" s="22"/>
      <c r="IUF71" s="22"/>
      <c r="IUG71" s="22"/>
      <c r="IUH71" s="22"/>
      <c r="IUI71" s="22"/>
      <c r="IUJ71" s="22"/>
      <c r="IUK71" s="22"/>
      <c r="IUL71" s="22"/>
      <c r="IUM71" s="22"/>
      <c r="IUN71" s="22"/>
      <c r="IUO71" s="22"/>
      <c r="IUP71" s="22"/>
      <c r="IUQ71" s="22"/>
      <c r="IUR71" s="22"/>
      <c r="IUS71" s="22"/>
      <c r="IUT71" s="22"/>
      <c r="IUU71" s="22"/>
      <c r="IUV71" s="22"/>
      <c r="IUW71" s="22"/>
      <c r="IUX71" s="22"/>
      <c r="IUY71" s="22"/>
      <c r="IUZ71" s="22"/>
      <c r="IVA71" s="22"/>
      <c r="IVB71" s="22"/>
      <c r="IVC71" s="22"/>
      <c r="IVD71" s="22"/>
      <c r="IVE71" s="22"/>
      <c r="IVF71" s="22"/>
      <c r="IVG71" s="22"/>
      <c r="IVH71" s="22"/>
      <c r="IVI71" s="22"/>
      <c r="IVJ71" s="22"/>
      <c r="IVK71" s="22"/>
      <c r="IVL71" s="22"/>
      <c r="IVM71" s="22"/>
      <c r="IVN71" s="22"/>
      <c r="IVO71" s="22"/>
      <c r="IVP71" s="22"/>
      <c r="IVQ71" s="22"/>
      <c r="IVR71" s="22"/>
      <c r="IVS71" s="22"/>
      <c r="IVT71" s="22"/>
      <c r="IVU71" s="22"/>
      <c r="IVV71" s="22"/>
      <c r="IVW71" s="22"/>
      <c r="IVX71" s="22"/>
      <c r="IVY71" s="22"/>
      <c r="IVZ71" s="22"/>
      <c r="IWA71" s="22"/>
      <c r="IWB71" s="22"/>
      <c r="IWC71" s="22"/>
      <c r="IWD71" s="22"/>
      <c r="IWE71" s="22"/>
      <c r="IWF71" s="22"/>
      <c r="IWG71" s="22"/>
      <c r="IWH71" s="22"/>
      <c r="IWI71" s="22"/>
      <c r="IWJ71" s="22"/>
      <c r="IWK71" s="22"/>
      <c r="IWL71" s="22"/>
      <c r="IWM71" s="22"/>
      <c r="IWN71" s="22"/>
      <c r="IWO71" s="22"/>
      <c r="IWP71" s="22"/>
      <c r="IWQ71" s="22"/>
      <c r="IWR71" s="22"/>
      <c r="IWS71" s="22"/>
      <c r="IWT71" s="22"/>
      <c r="IWU71" s="22"/>
      <c r="IWV71" s="22"/>
      <c r="IWW71" s="22"/>
      <c r="IWX71" s="22"/>
      <c r="IWY71" s="22"/>
      <c r="IWZ71" s="22"/>
      <c r="IXA71" s="22"/>
      <c r="IXB71" s="22"/>
      <c r="IXC71" s="22"/>
      <c r="IXD71" s="22"/>
      <c r="IXE71" s="22"/>
      <c r="IXF71" s="22"/>
      <c r="IXG71" s="22"/>
      <c r="IXH71" s="22"/>
      <c r="IXI71" s="22"/>
      <c r="IXJ71" s="22"/>
      <c r="IXK71" s="22"/>
      <c r="IXL71" s="22"/>
      <c r="IXM71" s="22"/>
      <c r="IXN71" s="22"/>
      <c r="IXO71" s="22"/>
      <c r="IXP71" s="22"/>
      <c r="IXQ71" s="22"/>
      <c r="IXR71" s="22"/>
      <c r="IXS71" s="22"/>
      <c r="IXT71" s="22"/>
      <c r="IXU71" s="22"/>
      <c r="IXV71" s="22"/>
      <c r="IXW71" s="22"/>
      <c r="IXX71" s="22"/>
      <c r="IXY71" s="22"/>
      <c r="IXZ71" s="22"/>
      <c r="IYA71" s="22"/>
      <c r="IYB71" s="22"/>
      <c r="IYC71" s="22"/>
      <c r="IYD71" s="22"/>
      <c r="IYE71" s="22"/>
      <c r="IYF71" s="22"/>
      <c r="IYG71" s="22"/>
      <c r="IYH71" s="22"/>
      <c r="IYI71" s="22"/>
      <c r="IYJ71" s="22"/>
      <c r="IYK71" s="22"/>
      <c r="IYL71" s="22"/>
      <c r="IYM71" s="22"/>
      <c r="IYN71" s="22"/>
      <c r="IYO71" s="22"/>
      <c r="IYP71" s="22"/>
      <c r="IYQ71" s="22"/>
      <c r="IYR71" s="22"/>
      <c r="IYS71" s="22"/>
      <c r="IYT71" s="22"/>
      <c r="IYU71" s="22"/>
      <c r="IYV71" s="22"/>
      <c r="IYW71" s="22"/>
      <c r="IYX71" s="22"/>
      <c r="IYY71" s="22"/>
      <c r="IYZ71" s="22"/>
      <c r="IZA71" s="22"/>
      <c r="IZB71" s="22"/>
      <c r="IZC71" s="22"/>
      <c r="IZD71" s="22"/>
      <c r="IZE71" s="22"/>
      <c r="IZF71" s="22"/>
      <c r="IZG71" s="22"/>
      <c r="IZH71" s="22"/>
      <c r="IZI71" s="22"/>
      <c r="IZJ71" s="22"/>
      <c r="IZK71" s="22"/>
      <c r="IZL71" s="22"/>
      <c r="IZM71" s="22"/>
      <c r="IZN71" s="22"/>
      <c r="IZO71" s="22"/>
      <c r="IZP71" s="22"/>
      <c r="IZQ71" s="22"/>
      <c r="IZR71" s="22"/>
      <c r="IZS71" s="22"/>
      <c r="IZT71" s="22"/>
      <c r="IZU71" s="22"/>
      <c r="IZV71" s="22"/>
      <c r="IZW71" s="22"/>
      <c r="IZX71" s="22"/>
      <c r="IZY71" s="22"/>
      <c r="IZZ71" s="22"/>
      <c r="JAA71" s="22"/>
      <c r="JAB71" s="22"/>
      <c r="JAC71" s="22"/>
      <c r="JAD71" s="22"/>
      <c r="JAE71" s="22"/>
      <c r="JAF71" s="22"/>
      <c r="JAG71" s="22"/>
      <c r="JAH71" s="22"/>
      <c r="JAI71" s="22"/>
      <c r="JAJ71" s="22"/>
      <c r="JAK71" s="22"/>
      <c r="JAL71" s="22"/>
      <c r="JAM71" s="22"/>
      <c r="JAN71" s="22"/>
      <c r="JAO71" s="22"/>
      <c r="JAP71" s="22"/>
      <c r="JAQ71" s="22"/>
      <c r="JAR71" s="22"/>
      <c r="JAS71" s="22"/>
      <c r="JAT71" s="22"/>
      <c r="JAU71" s="22"/>
      <c r="JAV71" s="22"/>
      <c r="JAW71" s="22"/>
      <c r="JAX71" s="22"/>
      <c r="JAY71" s="22"/>
      <c r="JAZ71" s="22"/>
      <c r="JBA71" s="22"/>
      <c r="JBB71" s="22"/>
      <c r="JBC71" s="22"/>
      <c r="JBD71" s="22"/>
      <c r="JBE71" s="22"/>
      <c r="JBF71" s="22"/>
      <c r="JBG71" s="22"/>
      <c r="JBH71" s="22"/>
      <c r="JBI71" s="22"/>
      <c r="JBJ71" s="22"/>
      <c r="JBK71" s="22"/>
      <c r="JBL71" s="22"/>
      <c r="JBM71" s="22"/>
      <c r="JBN71" s="22"/>
      <c r="JBO71" s="22"/>
      <c r="JBP71" s="22"/>
      <c r="JBQ71" s="22"/>
      <c r="JBR71" s="22"/>
      <c r="JBS71" s="22"/>
      <c r="JBT71" s="22"/>
      <c r="JBU71" s="22"/>
      <c r="JBV71" s="22"/>
      <c r="JBW71" s="22"/>
      <c r="JBX71" s="22"/>
      <c r="JBY71" s="22"/>
      <c r="JBZ71" s="22"/>
      <c r="JCA71" s="22"/>
      <c r="JCB71" s="22"/>
      <c r="JCC71" s="22"/>
      <c r="JCD71" s="22"/>
      <c r="JCE71" s="22"/>
      <c r="JCF71" s="22"/>
      <c r="JCG71" s="22"/>
      <c r="JCH71" s="22"/>
      <c r="JCI71" s="22"/>
      <c r="JCJ71" s="22"/>
      <c r="JCK71" s="22"/>
      <c r="JCL71" s="22"/>
      <c r="JCM71" s="22"/>
      <c r="JCN71" s="22"/>
      <c r="JCO71" s="22"/>
      <c r="JCP71" s="22"/>
      <c r="JCQ71" s="22"/>
      <c r="JCR71" s="22"/>
      <c r="JCS71" s="22"/>
      <c r="JCT71" s="22"/>
      <c r="JCU71" s="22"/>
      <c r="JCV71" s="22"/>
      <c r="JCW71" s="22"/>
      <c r="JCX71" s="22"/>
      <c r="JCY71" s="22"/>
      <c r="JCZ71" s="22"/>
      <c r="JDA71" s="22"/>
      <c r="JDB71" s="22"/>
      <c r="JDC71" s="22"/>
      <c r="JDD71" s="22"/>
      <c r="JDE71" s="22"/>
      <c r="JDF71" s="22"/>
      <c r="JDG71" s="22"/>
      <c r="JDH71" s="22"/>
      <c r="JDI71" s="22"/>
      <c r="JDJ71" s="22"/>
      <c r="JDK71" s="22"/>
      <c r="JDL71" s="22"/>
      <c r="JDM71" s="22"/>
      <c r="JDN71" s="22"/>
      <c r="JDO71" s="22"/>
      <c r="JDP71" s="22"/>
      <c r="JDQ71" s="22"/>
      <c r="JDR71" s="22"/>
      <c r="JDS71" s="22"/>
      <c r="JDT71" s="22"/>
      <c r="JDU71" s="22"/>
      <c r="JDV71" s="22"/>
      <c r="JDW71" s="22"/>
      <c r="JDX71" s="22"/>
      <c r="JDY71" s="22"/>
      <c r="JDZ71" s="22"/>
      <c r="JEA71" s="22"/>
      <c r="JEB71" s="22"/>
      <c r="JEC71" s="22"/>
      <c r="JED71" s="22"/>
      <c r="JEE71" s="22"/>
      <c r="JEF71" s="22"/>
      <c r="JEG71" s="22"/>
      <c r="JEH71" s="22"/>
      <c r="JEI71" s="22"/>
      <c r="JEJ71" s="22"/>
      <c r="JEK71" s="22"/>
      <c r="JEL71" s="22"/>
      <c r="JEM71" s="22"/>
      <c r="JEN71" s="22"/>
      <c r="JEO71" s="22"/>
      <c r="JEP71" s="22"/>
      <c r="JEQ71" s="22"/>
      <c r="JER71" s="22"/>
      <c r="JES71" s="22"/>
      <c r="JET71" s="22"/>
      <c r="JEU71" s="22"/>
      <c r="JEV71" s="22"/>
      <c r="JEW71" s="22"/>
      <c r="JEX71" s="22"/>
      <c r="JEY71" s="22"/>
      <c r="JEZ71" s="22"/>
      <c r="JFA71" s="22"/>
      <c r="JFB71" s="22"/>
      <c r="JFC71" s="22"/>
      <c r="JFD71" s="22"/>
      <c r="JFE71" s="22"/>
      <c r="JFF71" s="22"/>
      <c r="JFG71" s="22"/>
      <c r="JFH71" s="22"/>
      <c r="JFI71" s="22"/>
      <c r="JFJ71" s="22"/>
      <c r="JFK71" s="22"/>
      <c r="JFL71" s="22"/>
      <c r="JFM71" s="22"/>
      <c r="JFN71" s="22"/>
      <c r="JFO71" s="22"/>
      <c r="JFP71" s="22"/>
      <c r="JFQ71" s="22"/>
      <c r="JFR71" s="22"/>
      <c r="JFS71" s="22"/>
      <c r="JFT71" s="22"/>
      <c r="JFU71" s="22"/>
      <c r="JFV71" s="22"/>
      <c r="JFW71" s="22"/>
      <c r="JFX71" s="22"/>
      <c r="JFY71" s="22"/>
      <c r="JFZ71" s="22"/>
      <c r="JGA71" s="22"/>
      <c r="JGB71" s="22"/>
      <c r="JGC71" s="22"/>
      <c r="JGD71" s="22"/>
      <c r="JGE71" s="22"/>
      <c r="JGF71" s="22"/>
      <c r="JGG71" s="22"/>
      <c r="JGH71" s="22"/>
      <c r="JGI71" s="22"/>
      <c r="JGJ71" s="22"/>
      <c r="JGK71" s="22"/>
      <c r="JGL71" s="22"/>
      <c r="JGM71" s="22"/>
      <c r="JGN71" s="22"/>
      <c r="JGO71" s="22"/>
      <c r="JGP71" s="22"/>
      <c r="JGQ71" s="22"/>
      <c r="JGR71" s="22"/>
      <c r="JGS71" s="22"/>
      <c r="JGT71" s="22"/>
      <c r="JGU71" s="22"/>
      <c r="JGV71" s="22"/>
      <c r="JGW71" s="22"/>
      <c r="JGX71" s="22"/>
      <c r="JGY71" s="22"/>
      <c r="JGZ71" s="22"/>
      <c r="JHA71" s="22"/>
      <c r="JHB71" s="22"/>
      <c r="JHC71" s="22"/>
      <c r="JHD71" s="22"/>
      <c r="JHE71" s="22"/>
      <c r="JHF71" s="22"/>
      <c r="JHG71" s="22"/>
      <c r="JHH71" s="22"/>
      <c r="JHI71" s="22"/>
      <c r="JHJ71" s="22"/>
      <c r="JHK71" s="22"/>
      <c r="JHL71" s="22"/>
      <c r="JHM71" s="22"/>
      <c r="JHN71" s="22"/>
      <c r="JHO71" s="22"/>
      <c r="JHP71" s="22"/>
      <c r="JHQ71" s="22"/>
      <c r="JHR71" s="22"/>
      <c r="JHS71" s="22"/>
      <c r="JHT71" s="22"/>
      <c r="JHU71" s="22"/>
      <c r="JHV71" s="22"/>
      <c r="JHW71" s="22"/>
      <c r="JHX71" s="22"/>
      <c r="JHY71" s="22"/>
      <c r="JHZ71" s="22"/>
      <c r="JIA71" s="22"/>
      <c r="JIB71" s="22"/>
      <c r="JIC71" s="22"/>
      <c r="JID71" s="22"/>
      <c r="JIE71" s="22"/>
      <c r="JIF71" s="22"/>
      <c r="JIG71" s="22"/>
      <c r="JIH71" s="22"/>
      <c r="JII71" s="22"/>
      <c r="JIJ71" s="22"/>
      <c r="JIK71" s="22"/>
      <c r="JIL71" s="22"/>
      <c r="JIM71" s="22"/>
      <c r="JIN71" s="22"/>
      <c r="JIO71" s="22"/>
      <c r="JIP71" s="22"/>
      <c r="JIQ71" s="22"/>
      <c r="JIR71" s="22"/>
      <c r="JIS71" s="22"/>
      <c r="JIT71" s="22"/>
      <c r="JIU71" s="22"/>
      <c r="JIV71" s="22"/>
      <c r="JIW71" s="22"/>
      <c r="JIX71" s="22"/>
      <c r="JIY71" s="22"/>
      <c r="JIZ71" s="22"/>
      <c r="JJA71" s="22"/>
      <c r="JJB71" s="22"/>
      <c r="JJC71" s="22"/>
      <c r="JJD71" s="22"/>
      <c r="JJE71" s="22"/>
      <c r="JJF71" s="22"/>
      <c r="JJG71" s="22"/>
      <c r="JJH71" s="22"/>
      <c r="JJI71" s="22"/>
      <c r="JJJ71" s="22"/>
      <c r="JJK71" s="22"/>
      <c r="JJL71" s="22"/>
      <c r="JJM71" s="22"/>
      <c r="JJN71" s="22"/>
      <c r="JJO71" s="22"/>
      <c r="JJP71" s="22"/>
      <c r="JJQ71" s="22"/>
      <c r="JJR71" s="22"/>
      <c r="JJS71" s="22"/>
      <c r="JJT71" s="22"/>
      <c r="JJU71" s="22"/>
      <c r="JJV71" s="22"/>
      <c r="JJW71" s="22"/>
      <c r="JJX71" s="22"/>
      <c r="JJY71" s="22"/>
      <c r="JJZ71" s="22"/>
      <c r="JKA71" s="22"/>
      <c r="JKB71" s="22"/>
      <c r="JKC71" s="22"/>
      <c r="JKD71" s="22"/>
      <c r="JKE71" s="22"/>
      <c r="JKF71" s="22"/>
      <c r="JKG71" s="22"/>
      <c r="JKH71" s="22"/>
      <c r="JKI71" s="22"/>
      <c r="JKJ71" s="22"/>
      <c r="JKK71" s="22"/>
      <c r="JKL71" s="22"/>
      <c r="JKM71" s="22"/>
      <c r="JKN71" s="22"/>
      <c r="JKO71" s="22"/>
      <c r="JKP71" s="22"/>
      <c r="JKQ71" s="22"/>
      <c r="JKR71" s="22"/>
      <c r="JKS71" s="22"/>
      <c r="JKT71" s="22"/>
      <c r="JKU71" s="22"/>
      <c r="JKV71" s="22"/>
      <c r="JKW71" s="22"/>
      <c r="JKX71" s="22"/>
      <c r="JKY71" s="22"/>
      <c r="JKZ71" s="22"/>
      <c r="JLA71" s="22"/>
      <c r="JLB71" s="22"/>
      <c r="JLC71" s="22"/>
      <c r="JLD71" s="22"/>
      <c r="JLE71" s="22"/>
      <c r="JLF71" s="22"/>
      <c r="JLG71" s="22"/>
      <c r="JLH71" s="22"/>
      <c r="JLI71" s="22"/>
      <c r="JLJ71" s="22"/>
      <c r="JLK71" s="22"/>
      <c r="JLL71" s="22"/>
      <c r="JLM71" s="22"/>
      <c r="JLN71" s="22"/>
      <c r="JLO71" s="22"/>
      <c r="JLP71" s="22"/>
      <c r="JLQ71" s="22"/>
      <c r="JLR71" s="22"/>
      <c r="JLS71" s="22"/>
      <c r="JLT71" s="22"/>
      <c r="JLU71" s="22"/>
      <c r="JLV71" s="22"/>
      <c r="JLW71" s="22"/>
      <c r="JLX71" s="22"/>
      <c r="JLY71" s="22"/>
      <c r="JLZ71" s="22"/>
      <c r="JMA71" s="22"/>
      <c r="JMB71" s="22"/>
      <c r="JMC71" s="22"/>
      <c r="JMD71" s="22"/>
      <c r="JME71" s="22"/>
      <c r="JMF71" s="22"/>
      <c r="JMG71" s="22"/>
      <c r="JMH71" s="22"/>
      <c r="JMI71" s="22"/>
      <c r="JMJ71" s="22"/>
      <c r="JMK71" s="22"/>
      <c r="JML71" s="22"/>
      <c r="JMM71" s="22"/>
      <c r="JMN71" s="22"/>
      <c r="JMO71" s="22"/>
      <c r="JMP71" s="22"/>
      <c r="JMQ71" s="22"/>
      <c r="JMR71" s="22"/>
      <c r="JMS71" s="22"/>
      <c r="JMT71" s="22"/>
      <c r="JMU71" s="22"/>
      <c r="JMV71" s="22"/>
      <c r="JMW71" s="22"/>
      <c r="JMX71" s="22"/>
      <c r="JMY71" s="22"/>
      <c r="JMZ71" s="22"/>
      <c r="JNA71" s="22"/>
      <c r="JNB71" s="22"/>
      <c r="JNC71" s="22"/>
      <c r="JND71" s="22"/>
      <c r="JNE71" s="22"/>
      <c r="JNF71" s="22"/>
      <c r="JNG71" s="22"/>
      <c r="JNH71" s="22"/>
      <c r="JNI71" s="22"/>
      <c r="JNJ71" s="22"/>
      <c r="JNK71" s="22"/>
      <c r="JNL71" s="22"/>
      <c r="JNM71" s="22"/>
      <c r="JNN71" s="22"/>
      <c r="JNO71" s="22"/>
      <c r="JNP71" s="22"/>
      <c r="JNQ71" s="22"/>
      <c r="JNR71" s="22"/>
      <c r="JNS71" s="22"/>
      <c r="JNT71" s="22"/>
      <c r="JNU71" s="22"/>
      <c r="JNV71" s="22"/>
      <c r="JNW71" s="22"/>
      <c r="JNX71" s="22"/>
      <c r="JNY71" s="22"/>
      <c r="JNZ71" s="22"/>
      <c r="JOA71" s="22"/>
      <c r="JOB71" s="22"/>
      <c r="JOC71" s="22"/>
      <c r="JOD71" s="22"/>
      <c r="JOE71" s="22"/>
      <c r="JOF71" s="22"/>
      <c r="JOG71" s="22"/>
      <c r="JOH71" s="22"/>
      <c r="JOI71" s="22"/>
      <c r="JOJ71" s="22"/>
      <c r="JOK71" s="22"/>
      <c r="JOL71" s="22"/>
      <c r="JOM71" s="22"/>
      <c r="JON71" s="22"/>
      <c r="JOO71" s="22"/>
      <c r="JOP71" s="22"/>
      <c r="JOQ71" s="22"/>
      <c r="JOR71" s="22"/>
      <c r="JOS71" s="22"/>
      <c r="JOT71" s="22"/>
      <c r="JOU71" s="22"/>
      <c r="JOV71" s="22"/>
      <c r="JOW71" s="22"/>
      <c r="JOX71" s="22"/>
      <c r="JOY71" s="22"/>
      <c r="JOZ71" s="22"/>
      <c r="JPA71" s="22"/>
      <c r="JPB71" s="22"/>
      <c r="JPC71" s="22"/>
      <c r="JPD71" s="22"/>
      <c r="JPE71" s="22"/>
      <c r="JPF71" s="22"/>
      <c r="JPG71" s="22"/>
      <c r="JPH71" s="22"/>
      <c r="JPI71" s="22"/>
      <c r="JPJ71" s="22"/>
      <c r="JPK71" s="22"/>
      <c r="JPL71" s="22"/>
      <c r="JPM71" s="22"/>
      <c r="JPN71" s="22"/>
      <c r="JPO71" s="22"/>
      <c r="JPP71" s="22"/>
      <c r="JPQ71" s="22"/>
      <c r="JPR71" s="22"/>
      <c r="JPS71" s="22"/>
      <c r="JPT71" s="22"/>
      <c r="JPU71" s="22"/>
      <c r="JPV71" s="22"/>
      <c r="JPW71" s="22"/>
      <c r="JPX71" s="22"/>
      <c r="JPY71" s="22"/>
      <c r="JPZ71" s="22"/>
      <c r="JQA71" s="22"/>
      <c r="JQB71" s="22"/>
      <c r="JQC71" s="22"/>
      <c r="JQD71" s="22"/>
      <c r="JQE71" s="22"/>
      <c r="JQF71" s="22"/>
      <c r="JQG71" s="22"/>
      <c r="JQH71" s="22"/>
      <c r="JQI71" s="22"/>
      <c r="JQJ71" s="22"/>
      <c r="JQK71" s="22"/>
      <c r="JQL71" s="22"/>
      <c r="JQM71" s="22"/>
      <c r="JQN71" s="22"/>
      <c r="JQO71" s="22"/>
      <c r="JQP71" s="22"/>
      <c r="JQQ71" s="22"/>
      <c r="JQR71" s="22"/>
      <c r="JQS71" s="22"/>
      <c r="JQT71" s="22"/>
      <c r="JQU71" s="22"/>
      <c r="JQV71" s="22"/>
      <c r="JQW71" s="22"/>
      <c r="JQX71" s="22"/>
      <c r="JQY71" s="22"/>
      <c r="JQZ71" s="22"/>
      <c r="JRA71" s="22"/>
      <c r="JRB71" s="22"/>
      <c r="JRC71" s="22"/>
      <c r="JRD71" s="22"/>
      <c r="JRE71" s="22"/>
      <c r="JRF71" s="22"/>
      <c r="JRG71" s="22"/>
      <c r="JRH71" s="22"/>
      <c r="JRI71" s="22"/>
      <c r="JRJ71" s="22"/>
      <c r="JRK71" s="22"/>
      <c r="JRL71" s="22"/>
      <c r="JRM71" s="22"/>
      <c r="JRN71" s="22"/>
      <c r="JRO71" s="22"/>
      <c r="JRP71" s="22"/>
      <c r="JRQ71" s="22"/>
      <c r="JRR71" s="22"/>
      <c r="JRS71" s="22"/>
      <c r="JRT71" s="22"/>
      <c r="JRU71" s="22"/>
      <c r="JRV71" s="22"/>
      <c r="JRW71" s="22"/>
      <c r="JRX71" s="22"/>
      <c r="JRY71" s="22"/>
      <c r="JRZ71" s="22"/>
      <c r="JSA71" s="22"/>
      <c r="JSB71" s="22"/>
      <c r="JSC71" s="22"/>
      <c r="JSD71" s="22"/>
      <c r="JSE71" s="22"/>
      <c r="JSF71" s="22"/>
      <c r="JSG71" s="22"/>
      <c r="JSH71" s="22"/>
      <c r="JSI71" s="22"/>
      <c r="JSJ71" s="22"/>
      <c r="JSK71" s="22"/>
      <c r="JSL71" s="22"/>
      <c r="JSM71" s="22"/>
      <c r="JSN71" s="22"/>
      <c r="JSO71" s="22"/>
      <c r="JSP71" s="22"/>
      <c r="JSQ71" s="22"/>
      <c r="JSR71" s="22"/>
      <c r="JSS71" s="22"/>
      <c r="JST71" s="22"/>
      <c r="JSU71" s="22"/>
      <c r="JSV71" s="22"/>
      <c r="JSW71" s="22"/>
      <c r="JSX71" s="22"/>
      <c r="JSY71" s="22"/>
      <c r="JSZ71" s="22"/>
      <c r="JTA71" s="22"/>
      <c r="JTB71" s="22"/>
      <c r="JTC71" s="22"/>
      <c r="JTD71" s="22"/>
      <c r="JTE71" s="22"/>
      <c r="JTF71" s="22"/>
      <c r="JTG71" s="22"/>
      <c r="JTH71" s="22"/>
      <c r="JTI71" s="22"/>
      <c r="JTJ71" s="22"/>
      <c r="JTK71" s="22"/>
      <c r="JTL71" s="22"/>
      <c r="JTM71" s="22"/>
      <c r="JTN71" s="22"/>
      <c r="JTO71" s="22"/>
      <c r="JTP71" s="22"/>
      <c r="JTQ71" s="22"/>
      <c r="JTR71" s="22"/>
      <c r="JTS71" s="22"/>
      <c r="JTT71" s="22"/>
      <c r="JTU71" s="22"/>
      <c r="JTV71" s="22"/>
      <c r="JTW71" s="22"/>
      <c r="JTX71" s="22"/>
      <c r="JTY71" s="22"/>
      <c r="JTZ71" s="22"/>
      <c r="JUA71" s="22"/>
      <c r="JUB71" s="22"/>
      <c r="JUC71" s="22"/>
      <c r="JUD71" s="22"/>
      <c r="JUE71" s="22"/>
      <c r="JUF71" s="22"/>
      <c r="JUG71" s="22"/>
      <c r="JUH71" s="22"/>
      <c r="JUI71" s="22"/>
      <c r="JUJ71" s="22"/>
      <c r="JUK71" s="22"/>
      <c r="JUL71" s="22"/>
      <c r="JUM71" s="22"/>
      <c r="JUN71" s="22"/>
      <c r="JUO71" s="22"/>
      <c r="JUP71" s="22"/>
      <c r="JUQ71" s="22"/>
      <c r="JUR71" s="22"/>
      <c r="JUS71" s="22"/>
      <c r="JUT71" s="22"/>
      <c r="JUU71" s="22"/>
      <c r="JUV71" s="22"/>
      <c r="JUW71" s="22"/>
      <c r="JUX71" s="22"/>
      <c r="JUY71" s="22"/>
      <c r="JUZ71" s="22"/>
      <c r="JVA71" s="22"/>
      <c r="JVB71" s="22"/>
      <c r="JVC71" s="22"/>
      <c r="JVD71" s="22"/>
      <c r="JVE71" s="22"/>
      <c r="JVF71" s="22"/>
      <c r="JVG71" s="22"/>
      <c r="JVH71" s="22"/>
      <c r="JVI71" s="22"/>
      <c r="JVJ71" s="22"/>
      <c r="JVK71" s="22"/>
      <c r="JVL71" s="22"/>
      <c r="JVM71" s="22"/>
      <c r="JVN71" s="22"/>
      <c r="JVO71" s="22"/>
      <c r="JVP71" s="22"/>
      <c r="JVQ71" s="22"/>
      <c r="JVR71" s="22"/>
      <c r="JVS71" s="22"/>
      <c r="JVT71" s="22"/>
      <c r="JVU71" s="22"/>
      <c r="JVV71" s="22"/>
      <c r="JVW71" s="22"/>
      <c r="JVX71" s="22"/>
      <c r="JVY71" s="22"/>
      <c r="JVZ71" s="22"/>
      <c r="JWA71" s="22"/>
      <c r="JWB71" s="22"/>
      <c r="JWC71" s="22"/>
      <c r="JWD71" s="22"/>
      <c r="JWE71" s="22"/>
      <c r="JWF71" s="22"/>
      <c r="JWG71" s="22"/>
      <c r="JWH71" s="22"/>
      <c r="JWI71" s="22"/>
      <c r="JWJ71" s="22"/>
      <c r="JWK71" s="22"/>
      <c r="JWL71" s="22"/>
      <c r="JWM71" s="22"/>
      <c r="JWN71" s="22"/>
      <c r="JWO71" s="22"/>
      <c r="JWP71" s="22"/>
      <c r="JWQ71" s="22"/>
      <c r="JWR71" s="22"/>
      <c r="JWS71" s="22"/>
      <c r="JWT71" s="22"/>
      <c r="JWU71" s="22"/>
      <c r="JWV71" s="22"/>
      <c r="JWW71" s="22"/>
      <c r="JWX71" s="22"/>
      <c r="JWY71" s="22"/>
      <c r="JWZ71" s="22"/>
      <c r="JXA71" s="22"/>
      <c r="JXB71" s="22"/>
      <c r="JXC71" s="22"/>
      <c r="JXD71" s="22"/>
      <c r="JXE71" s="22"/>
      <c r="JXF71" s="22"/>
      <c r="JXG71" s="22"/>
      <c r="JXH71" s="22"/>
      <c r="JXI71" s="22"/>
      <c r="JXJ71" s="22"/>
      <c r="JXK71" s="22"/>
      <c r="JXL71" s="22"/>
      <c r="JXM71" s="22"/>
      <c r="JXN71" s="22"/>
      <c r="JXO71" s="22"/>
      <c r="JXP71" s="22"/>
      <c r="JXQ71" s="22"/>
      <c r="JXR71" s="22"/>
      <c r="JXS71" s="22"/>
      <c r="JXT71" s="22"/>
      <c r="JXU71" s="22"/>
      <c r="JXV71" s="22"/>
      <c r="JXW71" s="22"/>
      <c r="JXX71" s="22"/>
      <c r="JXY71" s="22"/>
      <c r="JXZ71" s="22"/>
      <c r="JYA71" s="22"/>
      <c r="JYB71" s="22"/>
      <c r="JYC71" s="22"/>
      <c r="JYD71" s="22"/>
      <c r="JYE71" s="22"/>
      <c r="JYF71" s="22"/>
      <c r="JYG71" s="22"/>
      <c r="JYH71" s="22"/>
      <c r="JYI71" s="22"/>
      <c r="JYJ71" s="22"/>
      <c r="JYK71" s="22"/>
      <c r="JYL71" s="22"/>
      <c r="JYM71" s="22"/>
      <c r="JYN71" s="22"/>
      <c r="JYO71" s="22"/>
      <c r="JYP71" s="22"/>
      <c r="JYQ71" s="22"/>
      <c r="JYR71" s="22"/>
      <c r="JYS71" s="22"/>
      <c r="JYT71" s="22"/>
      <c r="JYU71" s="22"/>
      <c r="JYV71" s="22"/>
      <c r="JYW71" s="22"/>
      <c r="JYX71" s="22"/>
      <c r="JYY71" s="22"/>
      <c r="JYZ71" s="22"/>
      <c r="JZA71" s="22"/>
      <c r="JZB71" s="22"/>
      <c r="JZC71" s="22"/>
      <c r="JZD71" s="22"/>
      <c r="JZE71" s="22"/>
      <c r="JZF71" s="22"/>
      <c r="JZG71" s="22"/>
      <c r="JZH71" s="22"/>
      <c r="JZI71" s="22"/>
      <c r="JZJ71" s="22"/>
      <c r="JZK71" s="22"/>
      <c r="JZL71" s="22"/>
      <c r="JZM71" s="22"/>
      <c r="JZN71" s="22"/>
      <c r="JZO71" s="22"/>
      <c r="JZP71" s="22"/>
      <c r="JZQ71" s="22"/>
      <c r="JZR71" s="22"/>
      <c r="JZS71" s="22"/>
      <c r="JZT71" s="22"/>
      <c r="JZU71" s="22"/>
      <c r="JZV71" s="22"/>
      <c r="JZW71" s="22"/>
      <c r="JZX71" s="22"/>
      <c r="JZY71" s="22"/>
      <c r="JZZ71" s="22"/>
      <c r="KAA71" s="22"/>
      <c r="KAB71" s="22"/>
      <c r="KAC71" s="22"/>
      <c r="KAD71" s="22"/>
      <c r="KAE71" s="22"/>
      <c r="KAF71" s="22"/>
      <c r="KAG71" s="22"/>
      <c r="KAH71" s="22"/>
      <c r="KAI71" s="22"/>
      <c r="KAJ71" s="22"/>
      <c r="KAK71" s="22"/>
      <c r="KAL71" s="22"/>
      <c r="KAM71" s="22"/>
      <c r="KAN71" s="22"/>
      <c r="KAO71" s="22"/>
      <c r="KAP71" s="22"/>
      <c r="KAQ71" s="22"/>
      <c r="KAR71" s="22"/>
      <c r="KAS71" s="22"/>
      <c r="KAT71" s="22"/>
      <c r="KAU71" s="22"/>
      <c r="KAV71" s="22"/>
      <c r="KAW71" s="22"/>
      <c r="KAX71" s="22"/>
      <c r="KAY71" s="22"/>
      <c r="KAZ71" s="22"/>
      <c r="KBA71" s="22"/>
      <c r="KBB71" s="22"/>
      <c r="KBC71" s="22"/>
      <c r="KBD71" s="22"/>
      <c r="KBE71" s="22"/>
      <c r="KBF71" s="22"/>
      <c r="KBG71" s="22"/>
      <c r="KBH71" s="22"/>
      <c r="KBI71" s="22"/>
      <c r="KBJ71" s="22"/>
      <c r="KBK71" s="22"/>
      <c r="KBL71" s="22"/>
      <c r="KBM71" s="22"/>
      <c r="KBN71" s="22"/>
      <c r="KBO71" s="22"/>
      <c r="KBP71" s="22"/>
      <c r="KBQ71" s="22"/>
      <c r="KBR71" s="22"/>
      <c r="KBS71" s="22"/>
      <c r="KBT71" s="22"/>
      <c r="KBU71" s="22"/>
      <c r="KBV71" s="22"/>
      <c r="KBW71" s="22"/>
      <c r="KBX71" s="22"/>
      <c r="KBY71" s="22"/>
      <c r="KBZ71" s="22"/>
      <c r="KCA71" s="22"/>
      <c r="KCB71" s="22"/>
      <c r="KCC71" s="22"/>
      <c r="KCD71" s="22"/>
      <c r="KCE71" s="22"/>
      <c r="KCF71" s="22"/>
      <c r="KCG71" s="22"/>
      <c r="KCH71" s="22"/>
      <c r="KCI71" s="22"/>
      <c r="KCJ71" s="22"/>
      <c r="KCK71" s="22"/>
      <c r="KCL71" s="22"/>
      <c r="KCM71" s="22"/>
      <c r="KCN71" s="22"/>
      <c r="KCO71" s="22"/>
      <c r="KCP71" s="22"/>
      <c r="KCQ71" s="22"/>
      <c r="KCR71" s="22"/>
      <c r="KCS71" s="22"/>
      <c r="KCT71" s="22"/>
      <c r="KCU71" s="22"/>
      <c r="KCV71" s="22"/>
      <c r="KCW71" s="22"/>
      <c r="KCX71" s="22"/>
      <c r="KCY71" s="22"/>
      <c r="KCZ71" s="22"/>
      <c r="KDA71" s="22"/>
      <c r="KDB71" s="22"/>
      <c r="KDC71" s="22"/>
      <c r="KDD71" s="22"/>
      <c r="KDE71" s="22"/>
      <c r="KDF71" s="22"/>
      <c r="KDG71" s="22"/>
      <c r="KDH71" s="22"/>
      <c r="KDI71" s="22"/>
      <c r="KDJ71" s="22"/>
      <c r="KDK71" s="22"/>
      <c r="KDL71" s="22"/>
      <c r="KDM71" s="22"/>
      <c r="KDN71" s="22"/>
      <c r="KDO71" s="22"/>
      <c r="KDP71" s="22"/>
      <c r="KDQ71" s="22"/>
      <c r="KDR71" s="22"/>
      <c r="KDS71" s="22"/>
      <c r="KDT71" s="22"/>
      <c r="KDU71" s="22"/>
      <c r="KDV71" s="22"/>
      <c r="KDW71" s="22"/>
      <c r="KDX71" s="22"/>
      <c r="KDY71" s="22"/>
      <c r="KDZ71" s="22"/>
      <c r="KEA71" s="22"/>
      <c r="KEB71" s="22"/>
      <c r="KEC71" s="22"/>
      <c r="KED71" s="22"/>
      <c r="KEE71" s="22"/>
      <c r="KEF71" s="22"/>
      <c r="KEG71" s="22"/>
      <c r="KEH71" s="22"/>
      <c r="KEI71" s="22"/>
      <c r="KEJ71" s="22"/>
      <c r="KEK71" s="22"/>
      <c r="KEL71" s="22"/>
      <c r="KEM71" s="22"/>
      <c r="KEN71" s="22"/>
      <c r="KEO71" s="22"/>
      <c r="KEP71" s="22"/>
      <c r="KEQ71" s="22"/>
      <c r="KER71" s="22"/>
      <c r="KES71" s="22"/>
      <c r="KET71" s="22"/>
      <c r="KEU71" s="22"/>
      <c r="KEV71" s="22"/>
      <c r="KEW71" s="22"/>
      <c r="KEX71" s="22"/>
      <c r="KEY71" s="22"/>
      <c r="KEZ71" s="22"/>
      <c r="KFA71" s="22"/>
      <c r="KFB71" s="22"/>
      <c r="KFC71" s="22"/>
      <c r="KFD71" s="22"/>
      <c r="KFE71" s="22"/>
      <c r="KFF71" s="22"/>
      <c r="KFG71" s="22"/>
      <c r="KFH71" s="22"/>
      <c r="KFI71" s="22"/>
      <c r="KFJ71" s="22"/>
      <c r="KFK71" s="22"/>
      <c r="KFL71" s="22"/>
      <c r="KFM71" s="22"/>
      <c r="KFN71" s="22"/>
      <c r="KFO71" s="22"/>
      <c r="KFP71" s="22"/>
      <c r="KFQ71" s="22"/>
      <c r="KFR71" s="22"/>
      <c r="KFS71" s="22"/>
      <c r="KFT71" s="22"/>
      <c r="KFU71" s="22"/>
      <c r="KFV71" s="22"/>
      <c r="KFW71" s="22"/>
      <c r="KFX71" s="22"/>
      <c r="KFY71" s="22"/>
      <c r="KFZ71" s="22"/>
      <c r="KGA71" s="22"/>
      <c r="KGB71" s="22"/>
      <c r="KGC71" s="22"/>
      <c r="KGD71" s="22"/>
      <c r="KGE71" s="22"/>
      <c r="KGF71" s="22"/>
      <c r="KGG71" s="22"/>
      <c r="KGH71" s="22"/>
      <c r="KGI71" s="22"/>
      <c r="KGJ71" s="22"/>
      <c r="KGK71" s="22"/>
      <c r="KGL71" s="22"/>
      <c r="KGM71" s="22"/>
      <c r="KGN71" s="22"/>
      <c r="KGO71" s="22"/>
      <c r="KGP71" s="22"/>
      <c r="KGQ71" s="22"/>
      <c r="KGR71" s="22"/>
      <c r="KGS71" s="22"/>
      <c r="KGT71" s="22"/>
      <c r="KGU71" s="22"/>
      <c r="KGV71" s="22"/>
      <c r="KGW71" s="22"/>
      <c r="KGX71" s="22"/>
      <c r="KGY71" s="22"/>
      <c r="KGZ71" s="22"/>
      <c r="KHA71" s="22"/>
      <c r="KHB71" s="22"/>
      <c r="KHC71" s="22"/>
      <c r="KHD71" s="22"/>
      <c r="KHE71" s="22"/>
      <c r="KHF71" s="22"/>
      <c r="KHG71" s="22"/>
      <c r="KHH71" s="22"/>
      <c r="KHI71" s="22"/>
      <c r="KHJ71" s="22"/>
      <c r="KHK71" s="22"/>
      <c r="KHL71" s="22"/>
      <c r="KHM71" s="22"/>
      <c r="KHN71" s="22"/>
      <c r="KHO71" s="22"/>
      <c r="KHP71" s="22"/>
      <c r="KHQ71" s="22"/>
      <c r="KHR71" s="22"/>
      <c r="KHS71" s="22"/>
      <c r="KHT71" s="22"/>
      <c r="KHU71" s="22"/>
      <c r="KHV71" s="22"/>
      <c r="KHW71" s="22"/>
      <c r="KHX71" s="22"/>
      <c r="KHY71" s="22"/>
      <c r="KHZ71" s="22"/>
      <c r="KIA71" s="22"/>
      <c r="KIB71" s="22"/>
      <c r="KIC71" s="22"/>
      <c r="KID71" s="22"/>
      <c r="KIE71" s="22"/>
      <c r="KIF71" s="22"/>
      <c r="KIG71" s="22"/>
      <c r="KIH71" s="22"/>
      <c r="KII71" s="22"/>
      <c r="KIJ71" s="22"/>
      <c r="KIK71" s="22"/>
      <c r="KIL71" s="22"/>
      <c r="KIM71" s="22"/>
      <c r="KIN71" s="22"/>
      <c r="KIO71" s="22"/>
      <c r="KIP71" s="22"/>
      <c r="KIQ71" s="22"/>
      <c r="KIR71" s="22"/>
      <c r="KIS71" s="22"/>
      <c r="KIT71" s="22"/>
      <c r="KIU71" s="22"/>
      <c r="KIV71" s="22"/>
      <c r="KIW71" s="22"/>
      <c r="KIX71" s="22"/>
      <c r="KIY71" s="22"/>
      <c r="KIZ71" s="22"/>
      <c r="KJA71" s="22"/>
      <c r="KJB71" s="22"/>
      <c r="KJC71" s="22"/>
      <c r="KJD71" s="22"/>
      <c r="KJE71" s="22"/>
      <c r="KJF71" s="22"/>
      <c r="KJG71" s="22"/>
      <c r="KJH71" s="22"/>
      <c r="KJI71" s="22"/>
      <c r="KJJ71" s="22"/>
      <c r="KJK71" s="22"/>
      <c r="KJL71" s="22"/>
      <c r="KJM71" s="22"/>
      <c r="KJN71" s="22"/>
      <c r="KJO71" s="22"/>
      <c r="KJP71" s="22"/>
      <c r="KJQ71" s="22"/>
      <c r="KJR71" s="22"/>
      <c r="KJS71" s="22"/>
      <c r="KJT71" s="22"/>
      <c r="KJU71" s="22"/>
      <c r="KJV71" s="22"/>
      <c r="KJW71" s="22"/>
      <c r="KJX71" s="22"/>
      <c r="KJY71" s="22"/>
      <c r="KJZ71" s="22"/>
      <c r="KKA71" s="22"/>
      <c r="KKB71" s="22"/>
      <c r="KKC71" s="22"/>
      <c r="KKD71" s="22"/>
      <c r="KKE71" s="22"/>
      <c r="KKF71" s="22"/>
      <c r="KKG71" s="22"/>
      <c r="KKH71" s="22"/>
      <c r="KKI71" s="22"/>
      <c r="KKJ71" s="22"/>
      <c r="KKK71" s="22"/>
      <c r="KKL71" s="22"/>
      <c r="KKM71" s="22"/>
      <c r="KKN71" s="22"/>
      <c r="KKO71" s="22"/>
      <c r="KKP71" s="22"/>
      <c r="KKQ71" s="22"/>
      <c r="KKR71" s="22"/>
      <c r="KKS71" s="22"/>
      <c r="KKT71" s="22"/>
      <c r="KKU71" s="22"/>
      <c r="KKV71" s="22"/>
      <c r="KKW71" s="22"/>
      <c r="KKX71" s="22"/>
      <c r="KKY71" s="22"/>
      <c r="KKZ71" s="22"/>
      <c r="KLA71" s="22"/>
      <c r="KLB71" s="22"/>
      <c r="KLC71" s="22"/>
      <c r="KLD71" s="22"/>
      <c r="KLE71" s="22"/>
      <c r="KLF71" s="22"/>
      <c r="KLG71" s="22"/>
      <c r="KLH71" s="22"/>
      <c r="KLI71" s="22"/>
      <c r="KLJ71" s="22"/>
      <c r="KLK71" s="22"/>
      <c r="KLL71" s="22"/>
      <c r="KLM71" s="22"/>
      <c r="KLN71" s="22"/>
      <c r="KLO71" s="22"/>
      <c r="KLP71" s="22"/>
      <c r="KLQ71" s="22"/>
      <c r="KLR71" s="22"/>
      <c r="KLS71" s="22"/>
      <c r="KLT71" s="22"/>
      <c r="KLU71" s="22"/>
      <c r="KLV71" s="22"/>
      <c r="KLW71" s="22"/>
      <c r="KLX71" s="22"/>
      <c r="KLY71" s="22"/>
      <c r="KLZ71" s="22"/>
      <c r="KMA71" s="22"/>
      <c r="KMB71" s="22"/>
      <c r="KMC71" s="22"/>
      <c r="KMD71" s="22"/>
      <c r="KME71" s="22"/>
      <c r="KMF71" s="22"/>
      <c r="KMG71" s="22"/>
      <c r="KMH71" s="22"/>
      <c r="KMI71" s="22"/>
      <c r="KMJ71" s="22"/>
      <c r="KMK71" s="22"/>
      <c r="KML71" s="22"/>
      <c r="KMM71" s="22"/>
      <c r="KMN71" s="22"/>
      <c r="KMO71" s="22"/>
      <c r="KMP71" s="22"/>
      <c r="KMQ71" s="22"/>
      <c r="KMR71" s="22"/>
      <c r="KMS71" s="22"/>
      <c r="KMT71" s="22"/>
      <c r="KMU71" s="22"/>
      <c r="KMV71" s="22"/>
      <c r="KMW71" s="22"/>
      <c r="KMX71" s="22"/>
      <c r="KMY71" s="22"/>
      <c r="KMZ71" s="22"/>
      <c r="KNA71" s="22"/>
      <c r="KNB71" s="22"/>
      <c r="KNC71" s="22"/>
      <c r="KND71" s="22"/>
      <c r="KNE71" s="22"/>
      <c r="KNF71" s="22"/>
      <c r="KNG71" s="22"/>
      <c r="KNH71" s="22"/>
      <c r="KNI71" s="22"/>
      <c r="KNJ71" s="22"/>
      <c r="KNK71" s="22"/>
      <c r="KNL71" s="22"/>
      <c r="KNM71" s="22"/>
      <c r="KNN71" s="22"/>
      <c r="KNO71" s="22"/>
      <c r="KNP71" s="22"/>
      <c r="KNQ71" s="22"/>
      <c r="KNR71" s="22"/>
      <c r="KNS71" s="22"/>
      <c r="KNT71" s="22"/>
      <c r="KNU71" s="22"/>
      <c r="KNV71" s="22"/>
      <c r="KNW71" s="22"/>
      <c r="KNX71" s="22"/>
      <c r="KNY71" s="22"/>
      <c r="KNZ71" s="22"/>
      <c r="KOA71" s="22"/>
      <c r="KOB71" s="22"/>
      <c r="KOC71" s="22"/>
      <c r="KOD71" s="22"/>
      <c r="KOE71" s="22"/>
      <c r="KOF71" s="22"/>
      <c r="KOG71" s="22"/>
      <c r="KOH71" s="22"/>
      <c r="KOI71" s="22"/>
      <c r="KOJ71" s="22"/>
      <c r="KOK71" s="22"/>
      <c r="KOL71" s="22"/>
      <c r="KOM71" s="22"/>
      <c r="KON71" s="22"/>
      <c r="KOO71" s="22"/>
      <c r="KOP71" s="22"/>
      <c r="KOQ71" s="22"/>
      <c r="KOR71" s="22"/>
      <c r="KOS71" s="22"/>
      <c r="KOT71" s="22"/>
      <c r="KOU71" s="22"/>
      <c r="KOV71" s="22"/>
      <c r="KOW71" s="22"/>
      <c r="KOX71" s="22"/>
      <c r="KOY71" s="22"/>
      <c r="KOZ71" s="22"/>
      <c r="KPA71" s="22"/>
      <c r="KPB71" s="22"/>
      <c r="KPC71" s="22"/>
      <c r="KPD71" s="22"/>
      <c r="KPE71" s="22"/>
      <c r="KPF71" s="22"/>
      <c r="KPG71" s="22"/>
      <c r="KPH71" s="22"/>
      <c r="KPI71" s="22"/>
      <c r="KPJ71" s="22"/>
      <c r="KPK71" s="22"/>
      <c r="KPL71" s="22"/>
      <c r="KPM71" s="22"/>
      <c r="KPN71" s="22"/>
      <c r="KPO71" s="22"/>
      <c r="KPP71" s="22"/>
      <c r="KPQ71" s="22"/>
      <c r="KPR71" s="22"/>
      <c r="KPS71" s="22"/>
      <c r="KPT71" s="22"/>
      <c r="KPU71" s="22"/>
      <c r="KPV71" s="22"/>
      <c r="KPW71" s="22"/>
      <c r="KPX71" s="22"/>
      <c r="KPY71" s="22"/>
      <c r="KPZ71" s="22"/>
      <c r="KQA71" s="22"/>
      <c r="KQB71" s="22"/>
      <c r="KQC71" s="22"/>
      <c r="KQD71" s="22"/>
      <c r="KQE71" s="22"/>
      <c r="KQF71" s="22"/>
      <c r="KQG71" s="22"/>
      <c r="KQH71" s="22"/>
      <c r="KQI71" s="22"/>
      <c r="KQJ71" s="22"/>
      <c r="KQK71" s="22"/>
      <c r="KQL71" s="22"/>
      <c r="KQM71" s="22"/>
      <c r="KQN71" s="22"/>
      <c r="KQO71" s="22"/>
      <c r="KQP71" s="22"/>
      <c r="KQQ71" s="22"/>
      <c r="KQR71" s="22"/>
      <c r="KQS71" s="22"/>
      <c r="KQT71" s="22"/>
      <c r="KQU71" s="22"/>
      <c r="KQV71" s="22"/>
      <c r="KQW71" s="22"/>
      <c r="KQX71" s="22"/>
      <c r="KQY71" s="22"/>
      <c r="KQZ71" s="22"/>
      <c r="KRA71" s="22"/>
      <c r="KRB71" s="22"/>
      <c r="KRC71" s="22"/>
      <c r="KRD71" s="22"/>
      <c r="KRE71" s="22"/>
      <c r="KRF71" s="22"/>
      <c r="KRG71" s="22"/>
      <c r="KRH71" s="22"/>
      <c r="KRI71" s="22"/>
      <c r="KRJ71" s="22"/>
      <c r="KRK71" s="22"/>
      <c r="KRL71" s="22"/>
      <c r="KRM71" s="22"/>
      <c r="KRN71" s="22"/>
      <c r="KRO71" s="22"/>
      <c r="KRP71" s="22"/>
      <c r="KRQ71" s="22"/>
      <c r="KRR71" s="22"/>
      <c r="KRS71" s="22"/>
      <c r="KRT71" s="22"/>
      <c r="KRU71" s="22"/>
      <c r="KRV71" s="22"/>
      <c r="KRW71" s="22"/>
      <c r="KRX71" s="22"/>
      <c r="KRY71" s="22"/>
      <c r="KRZ71" s="22"/>
      <c r="KSA71" s="22"/>
      <c r="KSB71" s="22"/>
      <c r="KSC71" s="22"/>
      <c r="KSD71" s="22"/>
      <c r="KSE71" s="22"/>
      <c r="KSF71" s="22"/>
      <c r="KSG71" s="22"/>
      <c r="KSH71" s="22"/>
      <c r="KSI71" s="22"/>
      <c r="KSJ71" s="22"/>
      <c r="KSK71" s="22"/>
      <c r="KSL71" s="22"/>
      <c r="KSM71" s="22"/>
      <c r="KSN71" s="22"/>
      <c r="KSO71" s="22"/>
      <c r="KSP71" s="22"/>
      <c r="KSQ71" s="22"/>
      <c r="KSR71" s="22"/>
      <c r="KSS71" s="22"/>
      <c r="KST71" s="22"/>
      <c r="KSU71" s="22"/>
      <c r="KSV71" s="22"/>
      <c r="KSW71" s="22"/>
      <c r="KSX71" s="22"/>
      <c r="KSY71" s="22"/>
      <c r="KSZ71" s="22"/>
      <c r="KTA71" s="22"/>
      <c r="KTB71" s="22"/>
      <c r="KTC71" s="22"/>
      <c r="KTD71" s="22"/>
      <c r="KTE71" s="22"/>
      <c r="KTF71" s="22"/>
      <c r="KTG71" s="22"/>
      <c r="KTH71" s="22"/>
      <c r="KTI71" s="22"/>
      <c r="KTJ71" s="22"/>
      <c r="KTK71" s="22"/>
      <c r="KTL71" s="22"/>
      <c r="KTM71" s="22"/>
      <c r="KTN71" s="22"/>
      <c r="KTO71" s="22"/>
      <c r="KTP71" s="22"/>
      <c r="KTQ71" s="22"/>
      <c r="KTR71" s="22"/>
      <c r="KTS71" s="22"/>
      <c r="KTT71" s="22"/>
      <c r="KTU71" s="22"/>
      <c r="KTV71" s="22"/>
      <c r="KTW71" s="22"/>
      <c r="KTX71" s="22"/>
      <c r="KTY71" s="22"/>
      <c r="KTZ71" s="22"/>
      <c r="KUA71" s="22"/>
      <c r="KUB71" s="22"/>
      <c r="KUC71" s="22"/>
      <c r="KUD71" s="22"/>
      <c r="KUE71" s="22"/>
      <c r="KUF71" s="22"/>
      <c r="KUG71" s="22"/>
      <c r="KUH71" s="22"/>
      <c r="KUI71" s="22"/>
      <c r="KUJ71" s="22"/>
      <c r="KUK71" s="22"/>
      <c r="KUL71" s="22"/>
      <c r="KUM71" s="22"/>
      <c r="KUN71" s="22"/>
      <c r="KUO71" s="22"/>
      <c r="KUP71" s="22"/>
      <c r="KUQ71" s="22"/>
      <c r="KUR71" s="22"/>
      <c r="KUS71" s="22"/>
      <c r="KUT71" s="22"/>
      <c r="KUU71" s="22"/>
      <c r="KUV71" s="22"/>
      <c r="KUW71" s="22"/>
      <c r="KUX71" s="22"/>
      <c r="KUY71" s="22"/>
      <c r="KUZ71" s="22"/>
      <c r="KVA71" s="22"/>
      <c r="KVB71" s="22"/>
      <c r="KVC71" s="22"/>
      <c r="KVD71" s="22"/>
      <c r="KVE71" s="22"/>
      <c r="KVF71" s="22"/>
      <c r="KVG71" s="22"/>
      <c r="KVH71" s="22"/>
      <c r="KVI71" s="22"/>
      <c r="KVJ71" s="22"/>
      <c r="KVK71" s="22"/>
      <c r="KVL71" s="22"/>
      <c r="KVM71" s="22"/>
      <c r="KVN71" s="22"/>
      <c r="KVO71" s="22"/>
      <c r="KVP71" s="22"/>
      <c r="KVQ71" s="22"/>
      <c r="KVR71" s="22"/>
      <c r="KVS71" s="22"/>
      <c r="KVT71" s="22"/>
      <c r="KVU71" s="22"/>
      <c r="KVV71" s="22"/>
      <c r="KVW71" s="22"/>
      <c r="KVX71" s="22"/>
      <c r="KVY71" s="22"/>
      <c r="KVZ71" s="22"/>
      <c r="KWA71" s="22"/>
      <c r="KWB71" s="22"/>
      <c r="KWC71" s="22"/>
      <c r="KWD71" s="22"/>
      <c r="KWE71" s="22"/>
      <c r="KWF71" s="22"/>
      <c r="KWG71" s="22"/>
      <c r="KWH71" s="22"/>
      <c r="KWI71" s="22"/>
      <c r="KWJ71" s="22"/>
      <c r="KWK71" s="22"/>
      <c r="KWL71" s="22"/>
      <c r="KWM71" s="22"/>
      <c r="KWN71" s="22"/>
      <c r="KWO71" s="22"/>
      <c r="KWP71" s="22"/>
      <c r="KWQ71" s="22"/>
      <c r="KWR71" s="22"/>
      <c r="KWS71" s="22"/>
      <c r="KWT71" s="22"/>
      <c r="KWU71" s="22"/>
      <c r="KWV71" s="22"/>
      <c r="KWW71" s="22"/>
      <c r="KWX71" s="22"/>
      <c r="KWY71" s="22"/>
      <c r="KWZ71" s="22"/>
      <c r="KXA71" s="22"/>
      <c r="KXB71" s="22"/>
      <c r="KXC71" s="22"/>
      <c r="KXD71" s="22"/>
      <c r="KXE71" s="22"/>
      <c r="KXF71" s="22"/>
      <c r="KXG71" s="22"/>
      <c r="KXH71" s="22"/>
      <c r="KXI71" s="22"/>
      <c r="KXJ71" s="22"/>
      <c r="KXK71" s="22"/>
      <c r="KXL71" s="22"/>
      <c r="KXM71" s="22"/>
      <c r="KXN71" s="22"/>
      <c r="KXO71" s="22"/>
      <c r="KXP71" s="22"/>
      <c r="KXQ71" s="22"/>
      <c r="KXR71" s="22"/>
      <c r="KXS71" s="22"/>
      <c r="KXT71" s="22"/>
      <c r="KXU71" s="22"/>
      <c r="KXV71" s="22"/>
      <c r="KXW71" s="22"/>
      <c r="KXX71" s="22"/>
      <c r="KXY71" s="22"/>
      <c r="KXZ71" s="22"/>
      <c r="KYA71" s="22"/>
      <c r="KYB71" s="22"/>
      <c r="KYC71" s="22"/>
      <c r="KYD71" s="22"/>
      <c r="KYE71" s="22"/>
      <c r="KYF71" s="22"/>
      <c r="KYG71" s="22"/>
      <c r="KYH71" s="22"/>
      <c r="KYI71" s="22"/>
      <c r="KYJ71" s="22"/>
      <c r="KYK71" s="22"/>
      <c r="KYL71" s="22"/>
      <c r="KYM71" s="22"/>
      <c r="KYN71" s="22"/>
      <c r="KYO71" s="22"/>
      <c r="KYP71" s="22"/>
      <c r="KYQ71" s="22"/>
      <c r="KYR71" s="22"/>
      <c r="KYS71" s="22"/>
      <c r="KYT71" s="22"/>
      <c r="KYU71" s="22"/>
      <c r="KYV71" s="22"/>
      <c r="KYW71" s="22"/>
      <c r="KYX71" s="22"/>
      <c r="KYY71" s="22"/>
      <c r="KYZ71" s="22"/>
      <c r="KZA71" s="22"/>
      <c r="KZB71" s="22"/>
      <c r="KZC71" s="22"/>
      <c r="KZD71" s="22"/>
      <c r="KZE71" s="22"/>
      <c r="KZF71" s="22"/>
      <c r="KZG71" s="22"/>
      <c r="KZH71" s="22"/>
      <c r="KZI71" s="22"/>
      <c r="KZJ71" s="22"/>
      <c r="KZK71" s="22"/>
      <c r="KZL71" s="22"/>
      <c r="KZM71" s="22"/>
      <c r="KZN71" s="22"/>
      <c r="KZO71" s="22"/>
      <c r="KZP71" s="22"/>
      <c r="KZQ71" s="22"/>
      <c r="KZR71" s="22"/>
      <c r="KZS71" s="22"/>
      <c r="KZT71" s="22"/>
      <c r="KZU71" s="22"/>
      <c r="KZV71" s="22"/>
      <c r="KZW71" s="22"/>
      <c r="KZX71" s="22"/>
      <c r="KZY71" s="22"/>
      <c r="KZZ71" s="22"/>
      <c r="LAA71" s="22"/>
      <c r="LAB71" s="22"/>
      <c r="LAC71" s="22"/>
      <c r="LAD71" s="22"/>
      <c r="LAE71" s="22"/>
      <c r="LAF71" s="22"/>
      <c r="LAG71" s="22"/>
      <c r="LAH71" s="22"/>
      <c r="LAI71" s="22"/>
      <c r="LAJ71" s="22"/>
      <c r="LAK71" s="22"/>
      <c r="LAL71" s="22"/>
      <c r="LAM71" s="22"/>
      <c r="LAN71" s="22"/>
      <c r="LAO71" s="22"/>
      <c r="LAP71" s="22"/>
      <c r="LAQ71" s="22"/>
      <c r="LAR71" s="22"/>
      <c r="LAS71" s="22"/>
      <c r="LAT71" s="22"/>
      <c r="LAU71" s="22"/>
      <c r="LAV71" s="22"/>
      <c r="LAW71" s="22"/>
      <c r="LAX71" s="22"/>
      <c r="LAY71" s="22"/>
      <c r="LAZ71" s="22"/>
      <c r="LBA71" s="22"/>
      <c r="LBB71" s="22"/>
      <c r="LBC71" s="22"/>
      <c r="LBD71" s="22"/>
      <c r="LBE71" s="22"/>
      <c r="LBF71" s="22"/>
      <c r="LBG71" s="22"/>
      <c r="LBH71" s="22"/>
      <c r="LBI71" s="22"/>
      <c r="LBJ71" s="22"/>
      <c r="LBK71" s="22"/>
      <c r="LBL71" s="22"/>
      <c r="LBM71" s="22"/>
      <c r="LBN71" s="22"/>
      <c r="LBO71" s="22"/>
      <c r="LBP71" s="22"/>
      <c r="LBQ71" s="22"/>
      <c r="LBR71" s="22"/>
      <c r="LBS71" s="22"/>
      <c r="LBT71" s="22"/>
      <c r="LBU71" s="22"/>
      <c r="LBV71" s="22"/>
      <c r="LBW71" s="22"/>
      <c r="LBX71" s="22"/>
      <c r="LBY71" s="22"/>
      <c r="LBZ71" s="22"/>
      <c r="LCA71" s="22"/>
      <c r="LCB71" s="22"/>
      <c r="LCC71" s="22"/>
      <c r="LCD71" s="22"/>
      <c r="LCE71" s="22"/>
      <c r="LCF71" s="22"/>
      <c r="LCG71" s="22"/>
      <c r="LCH71" s="22"/>
      <c r="LCI71" s="22"/>
      <c r="LCJ71" s="22"/>
      <c r="LCK71" s="22"/>
      <c r="LCL71" s="22"/>
      <c r="LCM71" s="22"/>
      <c r="LCN71" s="22"/>
      <c r="LCO71" s="22"/>
      <c r="LCP71" s="22"/>
      <c r="LCQ71" s="22"/>
      <c r="LCR71" s="22"/>
      <c r="LCS71" s="22"/>
      <c r="LCT71" s="22"/>
      <c r="LCU71" s="22"/>
      <c r="LCV71" s="22"/>
      <c r="LCW71" s="22"/>
      <c r="LCX71" s="22"/>
      <c r="LCY71" s="22"/>
      <c r="LCZ71" s="22"/>
      <c r="LDA71" s="22"/>
      <c r="LDB71" s="22"/>
      <c r="LDC71" s="22"/>
      <c r="LDD71" s="22"/>
      <c r="LDE71" s="22"/>
      <c r="LDF71" s="22"/>
      <c r="LDG71" s="22"/>
      <c r="LDH71" s="22"/>
      <c r="LDI71" s="22"/>
      <c r="LDJ71" s="22"/>
      <c r="LDK71" s="22"/>
      <c r="LDL71" s="22"/>
      <c r="LDM71" s="22"/>
      <c r="LDN71" s="22"/>
      <c r="LDO71" s="22"/>
      <c r="LDP71" s="22"/>
      <c r="LDQ71" s="22"/>
      <c r="LDR71" s="22"/>
      <c r="LDS71" s="22"/>
      <c r="LDT71" s="22"/>
      <c r="LDU71" s="22"/>
      <c r="LDV71" s="22"/>
      <c r="LDW71" s="22"/>
      <c r="LDX71" s="22"/>
      <c r="LDY71" s="22"/>
      <c r="LDZ71" s="22"/>
      <c r="LEA71" s="22"/>
      <c r="LEB71" s="22"/>
      <c r="LEC71" s="22"/>
      <c r="LED71" s="22"/>
      <c r="LEE71" s="22"/>
      <c r="LEF71" s="22"/>
      <c r="LEG71" s="22"/>
      <c r="LEH71" s="22"/>
      <c r="LEI71" s="22"/>
      <c r="LEJ71" s="22"/>
      <c r="LEK71" s="22"/>
      <c r="LEL71" s="22"/>
      <c r="LEM71" s="22"/>
      <c r="LEN71" s="22"/>
      <c r="LEO71" s="22"/>
      <c r="LEP71" s="22"/>
      <c r="LEQ71" s="22"/>
      <c r="LER71" s="22"/>
      <c r="LES71" s="22"/>
      <c r="LET71" s="22"/>
      <c r="LEU71" s="22"/>
      <c r="LEV71" s="22"/>
      <c r="LEW71" s="22"/>
      <c r="LEX71" s="22"/>
      <c r="LEY71" s="22"/>
      <c r="LEZ71" s="22"/>
      <c r="LFA71" s="22"/>
      <c r="LFB71" s="22"/>
      <c r="LFC71" s="22"/>
      <c r="LFD71" s="22"/>
      <c r="LFE71" s="22"/>
      <c r="LFF71" s="22"/>
      <c r="LFG71" s="22"/>
      <c r="LFH71" s="22"/>
      <c r="LFI71" s="22"/>
      <c r="LFJ71" s="22"/>
      <c r="LFK71" s="22"/>
      <c r="LFL71" s="22"/>
      <c r="LFM71" s="22"/>
      <c r="LFN71" s="22"/>
      <c r="LFO71" s="22"/>
      <c r="LFP71" s="22"/>
      <c r="LFQ71" s="22"/>
      <c r="LFR71" s="22"/>
      <c r="LFS71" s="22"/>
      <c r="LFT71" s="22"/>
      <c r="LFU71" s="22"/>
      <c r="LFV71" s="22"/>
      <c r="LFW71" s="22"/>
      <c r="LFX71" s="22"/>
      <c r="LFY71" s="22"/>
      <c r="LFZ71" s="22"/>
      <c r="LGA71" s="22"/>
      <c r="LGB71" s="22"/>
      <c r="LGC71" s="22"/>
      <c r="LGD71" s="22"/>
      <c r="LGE71" s="22"/>
      <c r="LGF71" s="22"/>
      <c r="LGG71" s="22"/>
      <c r="LGH71" s="22"/>
      <c r="LGI71" s="22"/>
      <c r="LGJ71" s="22"/>
      <c r="LGK71" s="22"/>
      <c r="LGL71" s="22"/>
      <c r="LGM71" s="22"/>
      <c r="LGN71" s="22"/>
      <c r="LGO71" s="22"/>
      <c r="LGP71" s="22"/>
      <c r="LGQ71" s="22"/>
      <c r="LGR71" s="22"/>
      <c r="LGS71" s="22"/>
      <c r="LGT71" s="22"/>
      <c r="LGU71" s="22"/>
      <c r="LGV71" s="22"/>
      <c r="LGW71" s="22"/>
      <c r="LGX71" s="22"/>
      <c r="LGY71" s="22"/>
      <c r="LGZ71" s="22"/>
      <c r="LHA71" s="22"/>
      <c r="LHB71" s="22"/>
      <c r="LHC71" s="22"/>
      <c r="LHD71" s="22"/>
      <c r="LHE71" s="22"/>
      <c r="LHF71" s="22"/>
      <c r="LHG71" s="22"/>
      <c r="LHH71" s="22"/>
      <c r="LHI71" s="22"/>
      <c r="LHJ71" s="22"/>
      <c r="LHK71" s="22"/>
      <c r="LHL71" s="22"/>
      <c r="LHM71" s="22"/>
      <c r="LHN71" s="22"/>
      <c r="LHO71" s="22"/>
      <c r="LHP71" s="22"/>
      <c r="LHQ71" s="22"/>
      <c r="LHR71" s="22"/>
      <c r="LHS71" s="22"/>
      <c r="LHT71" s="22"/>
      <c r="LHU71" s="22"/>
      <c r="LHV71" s="22"/>
      <c r="LHW71" s="22"/>
      <c r="LHX71" s="22"/>
      <c r="LHY71" s="22"/>
      <c r="LHZ71" s="22"/>
      <c r="LIA71" s="22"/>
      <c r="LIB71" s="22"/>
      <c r="LIC71" s="22"/>
      <c r="LID71" s="22"/>
      <c r="LIE71" s="22"/>
      <c r="LIF71" s="22"/>
      <c r="LIG71" s="22"/>
      <c r="LIH71" s="22"/>
      <c r="LII71" s="22"/>
      <c r="LIJ71" s="22"/>
      <c r="LIK71" s="22"/>
      <c r="LIL71" s="22"/>
      <c r="LIM71" s="22"/>
      <c r="LIN71" s="22"/>
      <c r="LIO71" s="22"/>
      <c r="LIP71" s="22"/>
      <c r="LIQ71" s="22"/>
      <c r="LIR71" s="22"/>
      <c r="LIS71" s="22"/>
      <c r="LIT71" s="22"/>
      <c r="LIU71" s="22"/>
      <c r="LIV71" s="22"/>
      <c r="LIW71" s="22"/>
      <c r="LIX71" s="22"/>
      <c r="LIY71" s="22"/>
      <c r="LIZ71" s="22"/>
      <c r="LJA71" s="22"/>
      <c r="LJB71" s="22"/>
      <c r="LJC71" s="22"/>
      <c r="LJD71" s="22"/>
      <c r="LJE71" s="22"/>
      <c r="LJF71" s="22"/>
      <c r="LJG71" s="22"/>
      <c r="LJH71" s="22"/>
      <c r="LJI71" s="22"/>
      <c r="LJJ71" s="22"/>
      <c r="LJK71" s="22"/>
      <c r="LJL71" s="22"/>
      <c r="LJM71" s="22"/>
      <c r="LJN71" s="22"/>
      <c r="LJO71" s="22"/>
      <c r="LJP71" s="22"/>
      <c r="LJQ71" s="22"/>
      <c r="LJR71" s="22"/>
      <c r="LJS71" s="22"/>
      <c r="LJT71" s="22"/>
      <c r="LJU71" s="22"/>
      <c r="LJV71" s="22"/>
      <c r="LJW71" s="22"/>
      <c r="LJX71" s="22"/>
      <c r="LJY71" s="22"/>
      <c r="LJZ71" s="22"/>
      <c r="LKA71" s="22"/>
      <c r="LKB71" s="22"/>
      <c r="LKC71" s="22"/>
      <c r="LKD71" s="22"/>
      <c r="LKE71" s="22"/>
      <c r="LKF71" s="22"/>
      <c r="LKG71" s="22"/>
      <c r="LKH71" s="22"/>
      <c r="LKI71" s="22"/>
      <c r="LKJ71" s="22"/>
      <c r="LKK71" s="22"/>
      <c r="LKL71" s="22"/>
      <c r="LKM71" s="22"/>
      <c r="LKN71" s="22"/>
      <c r="LKO71" s="22"/>
      <c r="LKP71" s="22"/>
      <c r="LKQ71" s="22"/>
      <c r="LKR71" s="22"/>
      <c r="LKS71" s="22"/>
      <c r="LKT71" s="22"/>
      <c r="LKU71" s="22"/>
      <c r="LKV71" s="22"/>
      <c r="LKW71" s="22"/>
      <c r="LKX71" s="22"/>
      <c r="LKY71" s="22"/>
      <c r="LKZ71" s="22"/>
      <c r="LLA71" s="22"/>
      <c r="LLB71" s="22"/>
      <c r="LLC71" s="22"/>
      <c r="LLD71" s="22"/>
      <c r="LLE71" s="22"/>
      <c r="LLF71" s="22"/>
      <c r="LLG71" s="22"/>
      <c r="LLH71" s="22"/>
      <c r="LLI71" s="22"/>
      <c r="LLJ71" s="22"/>
      <c r="LLK71" s="22"/>
      <c r="LLL71" s="22"/>
      <c r="LLM71" s="22"/>
      <c r="LLN71" s="22"/>
      <c r="LLO71" s="22"/>
      <c r="LLP71" s="22"/>
      <c r="LLQ71" s="22"/>
      <c r="LLR71" s="22"/>
      <c r="LLS71" s="22"/>
      <c r="LLT71" s="22"/>
      <c r="LLU71" s="22"/>
      <c r="LLV71" s="22"/>
      <c r="LLW71" s="22"/>
      <c r="LLX71" s="22"/>
      <c r="LLY71" s="22"/>
      <c r="LLZ71" s="22"/>
      <c r="LMA71" s="22"/>
      <c r="LMB71" s="22"/>
      <c r="LMC71" s="22"/>
      <c r="LMD71" s="22"/>
      <c r="LME71" s="22"/>
      <c r="LMF71" s="22"/>
      <c r="LMG71" s="22"/>
      <c r="LMH71" s="22"/>
      <c r="LMI71" s="22"/>
      <c r="LMJ71" s="22"/>
      <c r="LMK71" s="22"/>
      <c r="LML71" s="22"/>
      <c r="LMM71" s="22"/>
      <c r="LMN71" s="22"/>
      <c r="LMO71" s="22"/>
      <c r="LMP71" s="22"/>
      <c r="LMQ71" s="22"/>
      <c r="LMR71" s="22"/>
      <c r="LMS71" s="22"/>
      <c r="LMT71" s="22"/>
      <c r="LMU71" s="22"/>
      <c r="LMV71" s="22"/>
      <c r="LMW71" s="22"/>
      <c r="LMX71" s="22"/>
      <c r="LMY71" s="22"/>
      <c r="LMZ71" s="22"/>
      <c r="LNA71" s="22"/>
      <c r="LNB71" s="22"/>
      <c r="LNC71" s="22"/>
      <c r="LND71" s="22"/>
      <c r="LNE71" s="22"/>
      <c r="LNF71" s="22"/>
      <c r="LNG71" s="22"/>
      <c r="LNH71" s="22"/>
      <c r="LNI71" s="22"/>
      <c r="LNJ71" s="22"/>
      <c r="LNK71" s="22"/>
      <c r="LNL71" s="22"/>
      <c r="LNM71" s="22"/>
      <c r="LNN71" s="22"/>
      <c r="LNO71" s="22"/>
      <c r="LNP71" s="22"/>
      <c r="LNQ71" s="22"/>
      <c r="LNR71" s="22"/>
      <c r="LNS71" s="22"/>
      <c r="LNT71" s="22"/>
      <c r="LNU71" s="22"/>
      <c r="LNV71" s="22"/>
      <c r="LNW71" s="22"/>
      <c r="LNX71" s="22"/>
      <c r="LNY71" s="22"/>
      <c r="LNZ71" s="22"/>
      <c r="LOA71" s="22"/>
      <c r="LOB71" s="22"/>
      <c r="LOC71" s="22"/>
      <c r="LOD71" s="22"/>
      <c r="LOE71" s="22"/>
      <c r="LOF71" s="22"/>
      <c r="LOG71" s="22"/>
      <c r="LOH71" s="22"/>
      <c r="LOI71" s="22"/>
      <c r="LOJ71" s="22"/>
      <c r="LOK71" s="22"/>
      <c r="LOL71" s="22"/>
      <c r="LOM71" s="22"/>
      <c r="LON71" s="22"/>
      <c r="LOO71" s="22"/>
      <c r="LOP71" s="22"/>
      <c r="LOQ71" s="22"/>
      <c r="LOR71" s="22"/>
      <c r="LOS71" s="22"/>
      <c r="LOT71" s="22"/>
      <c r="LOU71" s="22"/>
      <c r="LOV71" s="22"/>
      <c r="LOW71" s="22"/>
      <c r="LOX71" s="22"/>
      <c r="LOY71" s="22"/>
      <c r="LOZ71" s="22"/>
      <c r="LPA71" s="22"/>
      <c r="LPB71" s="22"/>
      <c r="LPC71" s="22"/>
      <c r="LPD71" s="22"/>
      <c r="LPE71" s="22"/>
      <c r="LPF71" s="22"/>
      <c r="LPG71" s="22"/>
      <c r="LPH71" s="22"/>
      <c r="LPI71" s="22"/>
      <c r="LPJ71" s="22"/>
      <c r="LPK71" s="22"/>
      <c r="LPL71" s="22"/>
      <c r="LPM71" s="22"/>
      <c r="LPN71" s="22"/>
      <c r="LPO71" s="22"/>
      <c r="LPP71" s="22"/>
      <c r="LPQ71" s="22"/>
      <c r="LPR71" s="22"/>
      <c r="LPS71" s="22"/>
      <c r="LPT71" s="22"/>
      <c r="LPU71" s="22"/>
      <c r="LPV71" s="22"/>
      <c r="LPW71" s="22"/>
      <c r="LPX71" s="22"/>
      <c r="LPY71" s="22"/>
      <c r="LPZ71" s="22"/>
      <c r="LQA71" s="22"/>
      <c r="LQB71" s="22"/>
      <c r="LQC71" s="22"/>
      <c r="LQD71" s="22"/>
      <c r="LQE71" s="22"/>
      <c r="LQF71" s="22"/>
      <c r="LQG71" s="22"/>
      <c r="LQH71" s="22"/>
      <c r="LQI71" s="22"/>
      <c r="LQJ71" s="22"/>
      <c r="LQK71" s="22"/>
      <c r="LQL71" s="22"/>
      <c r="LQM71" s="22"/>
      <c r="LQN71" s="22"/>
      <c r="LQO71" s="22"/>
      <c r="LQP71" s="22"/>
      <c r="LQQ71" s="22"/>
      <c r="LQR71" s="22"/>
      <c r="LQS71" s="22"/>
      <c r="LQT71" s="22"/>
      <c r="LQU71" s="22"/>
      <c r="LQV71" s="22"/>
      <c r="LQW71" s="22"/>
      <c r="LQX71" s="22"/>
      <c r="LQY71" s="22"/>
      <c r="LQZ71" s="22"/>
      <c r="LRA71" s="22"/>
      <c r="LRB71" s="22"/>
      <c r="LRC71" s="22"/>
      <c r="LRD71" s="22"/>
      <c r="LRE71" s="22"/>
      <c r="LRF71" s="22"/>
      <c r="LRG71" s="22"/>
      <c r="LRH71" s="22"/>
      <c r="LRI71" s="22"/>
      <c r="LRJ71" s="22"/>
      <c r="LRK71" s="22"/>
      <c r="LRL71" s="22"/>
      <c r="LRM71" s="22"/>
      <c r="LRN71" s="22"/>
      <c r="LRO71" s="22"/>
      <c r="LRP71" s="22"/>
      <c r="LRQ71" s="22"/>
      <c r="LRR71" s="22"/>
      <c r="LRS71" s="22"/>
      <c r="LRT71" s="22"/>
      <c r="LRU71" s="22"/>
      <c r="LRV71" s="22"/>
      <c r="LRW71" s="22"/>
      <c r="LRX71" s="22"/>
      <c r="LRY71" s="22"/>
      <c r="LRZ71" s="22"/>
      <c r="LSA71" s="22"/>
      <c r="LSB71" s="22"/>
      <c r="LSC71" s="22"/>
      <c r="LSD71" s="22"/>
      <c r="LSE71" s="22"/>
      <c r="LSF71" s="22"/>
      <c r="LSG71" s="22"/>
      <c r="LSH71" s="22"/>
      <c r="LSI71" s="22"/>
      <c r="LSJ71" s="22"/>
      <c r="LSK71" s="22"/>
      <c r="LSL71" s="22"/>
      <c r="LSM71" s="22"/>
      <c r="LSN71" s="22"/>
      <c r="LSO71" s="22"/>
      <c r="LSP71" s="22"/>
      <c r="LSQ71" s="22"/>
      <c r="LSR71" s="22"/>
      <c r="LSS71" s="22"/>
      <c r="LST71" s="22"/>
      <c r="LSU71" s="22"/>
      <c r="LSV71" s="22"/>
      <c r="LSW71" s="22"/>
      <c r="LSX71" s="22"/>
      <c r="LSY71" s="22"/>
      <c r="LSZ71" s="22"/>
      <c r="LTA71" s="22"/>
      <c r="LTB71" s="22"/>
      <c r="LTC71" s="22"/>
      <c r="LTD71" s="22"/>
      <c r="LTE71" s="22"/>
      <c r="LTF71" s="22"/>
      <c r="LTG71" s="22"/>
      <c r="LTH71" s="22"/>
      <c r="LTI71" s="22"/>
      <c r="LTJ71" s="22"/>
      <c r="LTK71" s="22"/>
      <c r="LTL71" s="22"/>
      <c r="LTM71" s="22"/>
      <c r="LTN71" s="22"/>
      <c r="LTO71" s="22"/>
      <c r="LTP71" s="22"/>
      <c r="LTQ71" s="22"/>
      <c r="LTR71" s="22"/>
      <c r="LTS71" s="22"/>
      <c r="LTT71" s="22"/>
      <c r="LTU71" s="22"/>
      <c r="LTV71" s="22"/>
      <c r="LTW71" s="22"/>
      <c r="LTX71" s="22"/>
      <c r="LTY71" s="22"/>
      <c r="LTZ71" s="22"/>
      <c r="LUA71" s="22"/>
      <c r="LUB71" s="22"/>
      <c r="LUC71" s="22"/>
      <c r="LUD71" s="22"/>
      <c r="LUE71" s="22"/>
      <c r="LUF71" s="22"/>
      <c r="LUG71" s="22"/>
      <c r="LUH71" s="22"/>
      <c r="LUI71" s="22"/>
      <c r="LUJ71" s="22"/>
      <c r="LUK71" s="22"/>
      <c r="LUL71" s="22"/>
      <c r="LUM71" s="22"/>
      <c r="LUN71" s="22"/>
      <c r="LUO71" s="22"/>
      <c r="LUP71" s="22"/>
      <c r="LUQ71" s="22"/>
      <c r="LUR71" s="22"/>
      <c r="LUS71" s="22"/>
      <c r="LUT71" s="22"/>
      <c r="LUU71" s="22"/>
      <c r="LUV71" s="22"/>
      <c r="LUW71" s="22"/>
      <c r="LUX71" s="22"/>
      <c r="LUY71" s="22"/>
      <c r="LUZ71" s="22"/>
      <c r="LVA71" s="22"/>
      <c r="LVB71" s="22"/>
      <c r="LVC71" s="22"/>
      <c r="LVD71" s="22"/>
      <c r="LVE71" s="22"/>
      <c r="LVF71" s="22"/>
      <c r="LVG71" s="22"/>
      <c r="LVH71" s="22"/>
      <c r="LVI71" s="22"/>
      <c r="LVJ71" s="22"/>
      <c r="LVK71" s="22"/>
      <c r="LVL71" s="22"/>
      <c r="LVM71" s="22"/>
      <c r="LVN71" s="22"/>
      <c r="LVO71" s="22"/>
      <c r="LVP71" s="22"/>
      <c r="LVQ71" s="22"/>
      <c r="LVR71" s="22"/>
      <c r="LVS71" s="22"/>
      <c r="LVT71" s="22"/>
      <c r="LVU71" s="22"/>
      <c r="LVV71" s="22"/>
      <c r="LVW71" s="22"/>
      <c r="LVX71" s="22"/>
      <c r="LVY71" s="22"/>
      <c r="LVZ71" s="22"/>
      <c r="LWA71" s="22"/>
      <c r="LWB71" s="22"/>
      <c r="LWC71" s="22"/>
      <c r="LWD71" s="22"/>
      <c r="LWE71" s="22"/>
      <c r="LWF71" s="22"/>
      <c r="LWG71" s="22"/>
      <c r="LWH71" s="22"/>
      <c r="LWI71" s="22"/>
      <c r="LWJ71" s="22"/>
      <c r="LWK71" s="22"/>
      <c r="LWL71" s="22"/>
      <c r="LWM71" s="22"/>
      <c r="LWN71" s="22"/>
      <c r="LWO71" s="22"/>
      <c r="LWP71" s="22"/>
      <c r="LWQ71" s="22"/>
      <c r="LWR71" s="22"/>
      <c r="LWS71" s="22"/>
      <c r="LWT71" s="22"/>
      <c r="LWU71" s="22"/>
      <c r="LWV71" s="22"/>
      <c r="LWW71" s="22"/>
      <c r="LWX71" s="22"/>
      <c r="LWY71" s="22"/>
      <c r="LWZ71" s="22"/>
      <c r="LXA71" s="22"/>
      <c r="LXB71" s="22"/>
      <c r="LXC71" s="22"/>
      <c r="LXD71" s="22"/>
      <c r="LXE71" s="22"/>
      <c r="LXF71" s="22"/>
      <c r="LXG71" s="22"/>
      <c r="LXH71" s="22"/>
      <c r="LXI71" s="22"/>
      <c r="LXJ71" s="22"/>
      <c r="LXK71" s="22"/>
      <c r="LXL71" s="22"/>
      <c r="LXM71" s="22"/>
      <c r="LXN71" s="22"/>
      <c r="LXO71" s="22"/>
      <c r="LXP71" s="22"/>
      <c r="LXQ71" s="22"/>
      <c r="LXR71" s="22"/>
      <c r="LXS71" s="22"/>
      <c r="LXT71" s="22"/>
      <c r="LXU71" s="22"/>
      <c r="LXV71" s="22"/>
      <c r="LXW71" s="22"/>
      <c r="LXX71" s="22"/>
      <c r="LXY71" s="22"/>
      <c r="LXZ71" s="22"/>
      <c r="LYA71" s="22"/>
      <c r="LYB71" s="22"/>
      <c r="LYC71" s="22"/>
      <c r="LYD71" s="22"/>
      <c r="LYE71" s="22"/>
      <c r="LYF71" s="22"/>
      <c r="LYG71" s="22"/>
      <c r="LYH71" s="22"/>
      <c r="LYI71" s="22"/>
      <c r="LYJ71" s="22"/>
      <c r="LYK71" s="22"/>
      <c r="LYL71" s="22"/>
      <c r="LYM71" s="22"/>
      <c r="LYN71" s="22"/>
      <c r="LYO71" s="22"/>
      <c r="LYP71" s="22"/>
      <c r="LYQ71" s="22"/>
      <c r="LYR71" s="22"/>
      <c r="LYS71" s="22"/>
      <c r="LYT71" s="22"/>
      <c r="LYU71" s="22"/>
      <c r="LYV71" s="22"/>
      <c r="LYW71" s="22"/>
      <c r="LYX71" s="22"/>
      <c r="LYY71" s="22"/>
      <c r="LYZ71" s="22"/>
      <c r="LZA71" s="22"/>
      <c r="LZB71" s="22"/>
      <c r="LZC71" s="22"/>
      <c r="LZD71" s="22"/>
      <c r="LZE71" s="22"/>
      <c r="LZF71" s="22"/>
      <c r="LZG71" s="22"/>
      <c r="LZH71" s="22"/>
      <c r="LZI71" s="22"/>
      <c r="LZJ71" s="22"/>
      <c r="LZK71" s="22"/>
      <c r="LZL71" s="22"/>
      <c r="LZM71" s="22"/>
      <c r="LZN71" s="22"/>
      <c r="LZO71" s="22"/>
      <c r="LZP71" s="22"/>
      <c r="LZQ71" s="22"/>
      <c r="LZR71" s="22"/>
      <c r="LZS71" s="22"/>
      <c r="LZT71" s="22"/>
      <c r="LZU71" s="22"/>
      <c r="LZV71" s="22"/>
      <c r="LZW71" s="22"/>
      <c r="LZX71" s="22"/>
      <c r="LZY71" s="22"/>
      <c r="LZZ71" s="22"/>
      <c r="MAA71" s="22"/>
      <c r="MAB71" s="22"/>
      <c r="MAC71" s="22"/>
      <c r="MAD71" s="22"/>
      <c r="MAE71" s="22"/>
      <c r="MAF71" s="22"/>
      <c r="MAG71" s="22"/>
      <c r="MAH71" s="22"/>
      <c r="MAI71" s="22"/>
      <c r="MAJ71" s="22"/>
      <c r="MAK71" s="22"/>
      <c r="MAL71" s="22"/>
      <c r="MAM71" s="22"/>
      <c r="MAN71" s="22"/>
      <c r="MAO71" s="22"/>
      <c r="MAP71" s="22"/>
      <c r="MAQ71" s="22"/>
      <c r="MAR71" s="22"/>
      <c r="MAS71" s="22"/>
      <c r="MAT71" s="22"/>
      <c r="MAU71" s="22"/>
      <c r="MAV71" s="22"/>
      <c r="MAW71" s="22"/>
      <c r="MAX71" s="22"/>
      <c r="MAY71" s="22"/>
      <c r="MAZ71" s="22"/>
      <c r="MBA71" s="22"/>
      <c r="MBB71" s="22"/>
      <c r="MBC71" s="22"/>
      <c r="MBD71" s="22"/>
      <c r="MBE71" s="22"/>
      <c r="MBF71" s="22"/>
      <c r="MBG71" s="22"/>
      <c r="MBH71" s="22"/>
      <c r="MBI71" s="22"/>
      <c r="MBJ71" s="22"/>
      <c r="MBK71" s="22"/>
      <c r="MBL71" s="22"/>
      <c r="MBM71" s="22"/>
      <c r="MBN71" s="22"/>
      <c r="MBO71" s="22"/>
      <c r="MBP71" s="22"/>
      <c r="MBQ71" s="22"/>
      <c r="MBR71" s="22"/>
      <c r="MBS71" s="22"/>
      <c r="MBT71" s="22"/>
      <c r="MBU71" s="22"/>
      <c r="MBV71" s="22"/>
      <c r="MBW71" s="22"/>
      <c r="MBX71" s="22"/>
      <c r="MBY71" s="22"/>
      <c r="MBZ71" s="22"/>
      <c r="MCA71" s="22"/>
      <c r="MCB71" s="22"/>
      <c r="MCC71" s="22"/>
      <c r="MCD71" s="22"/>
      <c r="MCE71" s="22"/>
      <c r="MCF71" s="22"/>
      <c r="MCG71" s="22"/>
      <c r="MCH71" s="22"/>
      <c r="MCI71" s="22"/>
      <c r="MCJ71" s="22"/>
      <c r="MCK71" s="22"/>
      <c r="MCL71" s="22"/>
      <c r="MCM71" s="22"/>
      <c r="MCN71" s="22"/>
      <c r="MCO71" s="22"/>
      <c r="MCP71" s="22"/>
      <c r="MCQ71" s="22"/>
      <c r="MCR71" s="22"/>
      <c r="MCS71" s="22"/>
      <c r="MCT71" s="22"/>
      <c r="MCU71" s="22"/>
      <c r="MCV71" s="22"/>
      <c r="MCW71" s="22"/>
      <c r="MCX71" s="22"/>
      <c r="MCY71" s="22"/>
      <c r="MCZ71" s="22"/>
      <c r="MDA71" s="22"/>
      <c r="MDB71" s="22"/>
      <c r="MDC71" s="22"/>
      <c r="MDD71" s="22"/>
      <c r="MDE71" s="22"/>
      <c r="MDF71" s="22"/>
      <c r="MDG71" s="22"/>
      <c r="MDH71" s="22"/>
      <c r="MDI71" s="22"/>
      <c r="MDJ71" s="22"/>
      <c r="MDK71" s="22"/>
      <c r="MDL71" s="22"/>
      <c r="MDM71" s="22"/>
      <c r="MDN71" s="22"/>
      <c r="MDO71" s="22"/>
      <c r="MDP71" s="22"/>
      <c r="MDQ71" s="22"/>
      <c r="MDR71" s="22"/>
      <c r="MDS71" s="22"/>
      <c r="MDT71" s="22"/>
      <c r="MDU71" s="22"/>
      <c r="MDV71" s="22"/>
      <c r="MDW71" s="22"/>
      <c r="MDX71" s="22"/>
      <c r="MDY71" s="22"/>
      <c r="MDZ71" s="22"/>
      <c r="MEA71" s="22"/>
      <c r="MEB71" s="22"/>
      <c r="MEC71" s="22"/>
      <c r="MED71" s="22"/>
      <c r="MEE71" s="22"/>
      <c r="MEF71" s="22"/>
      <c r="MEG71" s="22"/>
      <c r="MEH71" s="22"/>
      <c r="MEI71" s="22"/>
      <c r="MEJ71" s="22"/>
      <c r="MEK71" s="22"/>
      <c r="MEL71" s="22"/>
      <c r="MEM71" s="22"/>
      <c r="MEN71" s="22"/>
      <c r="MEO71" s="22"/>
      <c r="MEP71" s="22"/>
      <c r="MEQ71" s="22"/>
      <c r="MER71" s="22"/>
      <c r="MES71" s="22"/>
      <c r="MET71" s="22"/>
      <c r="MEU71" s="22"/>
      <c r="MEV71" s="22"/>
      <c r="MEW71" s="22"/>
      <c r="MEX71" s="22"/>
      <c r="MEY71" s="22"/>
      <c r="MEZ71" s="22"/>
      <c r="MFA71" s="22"/>
      <c r="MFB71" s="22"/>
      <c r="MFC71" s="22"/>
      <c r="MFD71" s="22"/>
      <c r="MFE71" s="22"/>
      <c r="MFF71" s="22"/>
      <c r="MFG71" s="22"/>
      <c r="MFH71" s="22"/>
      <c r="MFI71" s="22"/>
      <c r="MFJ71" s="22"/>
      <c r="MFK71" s="22"/>
      <c r="MFL71" s="22"/>
      <c r="MFM71" s="22"/>
      <c r="MFN71" s="22"/>
      <c r="MFO71" s="22"/>
      <c r="MFP71" s="22"/>
      <c r="MFQ71" s="22"/>
      <c r="MFR71" s="22"/>
      <c r="MFS71" s="22"/>
      <c r="MFT71" s="22"/>
      <c r="MFU71" s="22"/>
      <c r="MFV71" s="22"/>
      <c r="MFW71" s="22"/>
      <c r="MFX71" s="22"/>
      <c r="MFY71" s="22"/>
      <c r="MFZ71" s="22"/>
      <c r="MGA71" s="22"/>
      <c r="MGB71" s="22"/>
      <c r="MGC71" s="22"/>
      <c r="MGD71" s="22"/>
      <c r="MGE71" s="22"/>
      <c r="MGF71" s="22"/>
      <c r="MGG71" s="22"/>
      <c r="MGH71" s="22"/>
      <c r="MGI71" s="22"/>
      <c r="MGJ71" s="22"/>
      <c r="MGK71" s="22"/>
      <c r="MGL71" s="22"/>
      <c r="MGM71" s="22"/>
      <c r="MGN71" s="22"/>
      <c r="MGO71" s="22"/>
      <c r="MGP71" s="22"/>
      <c r="MGQ71" s="22"/>
      <c r="MGR71" s="22"/>
      <c r="MGS71" s="22"/>
      <c r="MGT71" s="22"/>
      <c r="MGU71" s="22"/>
      <c r="MGV71" s="22"/>
      <c r="MGW71" s="22"/>
      <c r="MGX71" s="22"/>
      <c r="MGY71" s="22"/>
      <c r="MGZ71" s="22"/>
      <c r="MHA71" s="22"/>
      <c r="MHB71" s="22"/>
      <c r="MHC71" s="22"/>
      <c r="MHD71" s="22"/>
      <c r="MHE71" s="22"/>
      <c r="MHF71" s="22"/>
      <c r="MHG71" s="22"/>
      <c r="MHH71" s="22"/>
      <c r="MHI71" s="22"/>
      <c r="MHJ71" s="22"/>
      <c r="MHK71" s="22"/>
      <c r="MHL71" s="22"/>
      <c r="MHM71" s="22"/>
      <c r="MHN71" s="22"/>
      <c r="MHO71" s="22"/>
      <c r="MHP71" s="22"/>
      <c r="MHQ71" s="22"/>
      <c r="MHR71" s="22"/>
      <c r="MHS71" s="22"/>
      <c r="MHT71" s="22"/>
      <c r="MHU71" s="22"/>
      <c r="MHV71" s="22"/>
      <c r="MHW71" s="22"/>
      <c r="MHX71" s="22"/>
      <c r="MHY71" s="22"/>
      <c r="MHZ71" s="22"/>
      <c r="MIA71" s="22"/>
      <c r="MIB71" s="22"/>
      <c r="MIC71" s="22"/>
      <c r="MID71" s="22"/>
      <c r="MIE71" s="22"/>
      <c r="MIF71" s="22"/>
      <c r="MIG71" s="22"/>
      <c r="MIH71" s="22"/>
      <c r="MII71" s="22"/>
      <c r="MIJ71" s="22"/>
      <c r="MIK71" s="22"/>
      <c r="MIL71" s="22"/>
      <c r="MIM71" s="22"/>
      <c r="MIN71" s="22"/>
      <c r="MIO71" s="22"/>
      <c r="MIP71" s="22"/>
      <c r="MIQ71" s="22"/>
      <c r="MIR71" s="22"/>
      <c r="MIS71" s="22"/>
      <c r="MIT71" s="22"/>
      <c r="MIU71" s="22"/>
      <c r="MIV71" s="22"/>
      <c r="MIW71" s="22"/>
      <c r="MIX71" s="22"/>
      <c r="MIY71" s="22"/>
      <c r="MIZ71" s="22"/>
      <c r="MJA71" s="22"/>
      <c r="MJB71" s="22"/>
      <c r="MJC71" s="22"/>
      <c r="MJD71" s="22"/>
      <c r="MJE71" s="22"/>
      <c r="MJF71" s="22"/>
      <c r="MJG71" s="22"/>
      <c r="MJH71" s="22"/>
      <c r="MJI71" s="22"/>
      <c r="MJJ71" s="22"/>
      <c r="MJK71" s="22"/>
      <c r="MJL71" s="22"/>
      <c r="MJM71" s="22"/>
      <c r="MJN71" s="22"/>
      <c r="MJO71" s="22"/>
      <c r="MJP71" s="22"/>
      <c r="MJQ71" s="22"/>
      <c r="MJR71" s="22"/>
      <c r="MJS71" s="22"/>
      <c r="MJT71" s="22"/>
      <c r="MJU71" s="22"/>
      <c r="MJV71" s="22"/>
      <c r="MJW71" s="22"/>
      <c r="MJX71" s="22"/>
      <c r="MJY71" s="22"/>
      <c r="MJZ71" s="22"/>
      <c r="MKA71" s="22"/>
      <c r="MKB71" s="22"/>
      <c r="MKC71" s="22"/>
      <c r="MKD71" s="22"/>
      <c r="MKE71" s="22"/>
      <c r="MKF71" s="22"/>
      <c r="MKG71" s="22"/>
      <c r="MKH71" s="22"/>
      <c r="MKI71" s="22"/>
      <c r="MKJ71" s="22"/>
      <c r="MKK71" s="22"/>
      <c r="MKL71" s="22"/>
      <c r="MKM71" s="22"/>
      <c r="MKN71" s="22"/>
      <c r="MKO71" s="22"/>
      <c r="MKP71" s="22"/>
      <c r="MKQ71" s="22"/>
      <c r="MKR71" s="22"/>
      <c r="MKS71" s="22"/>
      <c r="MKT71" s="22"/>
      <c r="MKU71" s="22"/>
      <c r="MKV71" s="22"/>
      <c r="MKW71" s="22"/>
      <c r="MKX71" s="22"/>
      <c r="MKY71" s="22"/>
      <c r="MKZ71" s="22"/>
      <c r="MLA71" s="22"/>
      <c r="MLB71" s="22"/>
      <c r="MLC71" s="22"/>
      <c r="MLD71" s="22"/>
      <c r="MLE71" s="22"/>
      <c r="MLF71" s="22"/>
      <c r="MLG71" s="22"/>
      <c r="MLH71" s="22"/>
      <c r="MLI71" s="22"/>
      <c r="MLJ71" s="22"/>
      <c r="MLK71" s="22"/>
      <c r="MLL71" s="22"/>
      <c r="MLM71" s="22"/>
      <c r="MLN71" s="22"/>
      <c r="MLO71" s="22"/>
      <c r="MLP71" s="22"/>
      <c r="MLQ71" s="22"/>
      <c r="MLR71" s="22"/>
      <c r="MLS71" s="22"/>
      <c r="MLT71" s="22"/>
      <c r="MLU71" s="22"/>
      <c r="MLV71" s="22"/>
      <c r="MLW71" s="22"/>
      <c r="MLX71" s="22"/>
      <c r="MLY71" s="22"/>
      <c r="MLZ71" s="22"/>
      <c r="MMA71" s="22"/>
      <c r="MMB71" s="22"/>
      <c r="MMC71" s="22"/>
      <c r="MMD71" s="22"/>
      <c r="MME71" s="22"/>
      <c r="MMF71" s="22"/>
      <c r="MMG71" s="22"/>
      <c r="MMH71" s="22"/>
      <c r="MMI71" s="22"/>
      <c r="MMJ71" s="22"/>
      <c r="MMK71" s="22"/>
      <c r="MML71" s="22"/>
      <c r="MMM71" s="22"/>
      <c r="MMN71" s="22"/>
      <c r="MMO71" s="22"/>
      <c r="MMP71" s="22"/>
      <c r="MMQ71" s="22"/>
      <c r="MMR71" s="22"/>
      <c r="MMS71" s="22"/>
      <c r="MMT71" s="22"/>
      <c r="MMU71" s="22"/>
      <c r="MMV71" s="22"/>
      <c r="MMW71" s="22"/>
      <c r="MMX71" s="22"/>
      <c r="MMY71" s="22"/>
      <c r="MMZ71" s="22"/>
      <c r="MNA71" s="22"/>
      <c r="MNB71" s="22"/>
      <c r="MNC71" s="22"/>
      <c r="MND71" s="22"/>
      <c r="MNE71" s="22"/>
      <c r="MNF71" s="22"/>
      <c r="MNG71" s="22"/>
      <c r="MNH71" s="22"/>
      <c r="MNI71" s="22"/>
      <c r="MNJ71" s="22"/>
      <c r="MNK71" s="22"/>
      <c r="MNL71" s="22"/>
      <c r="MNM71" s="22"/>
      <c r="MNN71" s="22"/>
      <c r="MNO71" s="22"/>
      <c r="MNP71" s="22"/>
      <c r="MNQ71" s="22"/>
      <c r="MNR71" s="22"/>
      <c r="MNS71" s="22"/>
      <c r="MNT71" s="22"/>
      <c r="MNU71" s="22"/>
      <c r="MNV71" s="22"/>
      <c r="MNW71" s="22"/>
      <c r="MNX71" s="22"/>
      <c r="MNY71" s="22"/>
      <c r="MNZ71" s="22"/>
      <c r="MOA71" s="22"/>
      <c r="MOB71" s="22"/>
      <c r="MOC71" s="22"/>
      <c r="MOD71" s="22"/>
      <c r="MOE71" s="22"/>
      <c r="MOF71" s="22"/>
      <c r="MOG71" s="22"/>
      <c r="MOH71" s="22"/>
      <c r="MOI71" s="22"/>
      <c r="MOJ71" s="22"/>
      <c r="MOK71" s="22"/>
      <c r="MOL71" s="22"/>
      <c r="MOM71" s="22"/>
      <c r="MON71" s="22"/>
      <c r="MOO71" s="22"/>
      <c r="MOP71" s="22"/>
      <c r="MOQ71" s="22"/>
      <c r="MOR71" s="22"/>
      <c r="MOS71" s="22"/>
      <c r="MOT71" s="22"/>
      <c r="MOU71" s="22"/>
      <c r="MOV71" s="22"/>
      <c r="MOW71" s="22"/>
      <c r="MOX71" s="22"/>
      <c r="MOY71" s="22"/>
      <c r="MOZ71" s="22"/>
      <c r="MPA71" s="22"/>
      <c r="MPB71" s="22"/>
      <c r="MPC71" s="22"/>
      <c r="MPD71" s="22"/>
      <c r="MPE71" s="22"/>
      <c r="MPF71" s="22"/>
      <c r="MPG71" s="22"/>
      <c r="MPH71" s="22"/>
      <c r="MPI71" s="22"/>
      <c r="MPJ71" s="22"/>
      <c r="MPK71" s="22"/>
      <c r="MPL71" s="22"/>
      <c r="MPM71" s="22"/>
      <c r="MPN71" s="22"/>
      <c r="MPO71" s="22"/>
      <c r="MPP71" s="22"/>
      <c r="MPQ71" s="22"/>
      <c r="MPR71" s="22"/>
      <c r="MPS71" s="22"/>
      <c r="MPT71" s="22"/>
      <c r="MPU71" s="22"/>
      <c r="MPV71" s="22"/>
      <c r="MPW71" s="22"/>
      <c r="MPX71" s="22"/>
      <c r="MPY71" s="22"/>
      <c r="MPZ71" s="22"/>
      <c r="MQA71" s="22"/>
      <c r="MQB71" s="22"/>
      <c r="MQC71" s="22"/>
      <c r="MQD71" s="22"/>
      <c r="MQE71" s="22"/>
      <c r="MQF71" s="22"/>
      <c r="MQG71" s="22"/>
      <c r="MQH71" s="22"/>
      <c r="MQI71" s="22"/>
      <c r="MQJ71" s="22"/>
      <c r="MQK71" s="22"/>
      <c r="MQL71" s="22"/>
      <c r="MQM71" s="22"/>
      <c r="MQN71" s="22"/>
      <c r="MQO71" s="22"/>
      <c r="MQP71" s="22"/>
      <c r="MQQ71" s="22"/>
      <c r="MQR71" s="22"/>
      <c r="MQS71" s="22"/>
      <c r="MQT71" s="22"/>
      <c r="MQU71" s="22"/>
      <c r="MQV71" s="22"/>
      <c r="MQW71" s="22"/>
      <c r="MQX71" s="22"/>
      <c r="MQY71" s="22"/>
      <c r="MQZ71" s="22"/>
      <c r="MRA71" s="22"/>
      <c r="MRB71" s="22"/>
      <c r="MRC71" s="22"/>
      <c r="MRD71" s="22"/>
      <c r="MRE71" s="22"/>
      <c r="MRF71" s="22"/>
      <c r="MRG71" s="22"/>
      <c r="MRH71" s="22"/>
      <c r="MRI71" s="22"/>
      <c r="MRJ71" s="22"/>
      <c r="MRK71" s="22"/>
      <c r="MRL71" s="22"/>
      <c r="MRM71" s="22"/>
      <c r="MRN71" s="22"/>
      <c r="MRO71" s="22"/>
      <c r="MRP71" s="22"/>
      <c r="MRQ71" s="22"/>
      <c r="MRR71" s="22"/>
      <c r="MRS71" s="22"/>
      <c r="MRT71" s="22"/>
      <c r="MRU71" s="22"/>
      <c r="MRV71" s="22"/>
      <c r="MRW71" s="22"/>
      <c r="MRX71" s="22"/>
      <c r="MRY71" s="22"/>
      <c r="MRZ71" s="22"/>
      <c r="MSA71" s="22"/>
      <c r="MSB71" s="22"/>
      <c r="MSC71" s="22"/>
      <c r="MSD71" s="22"/>
      <c r="MSE71" s="22"/>
      <c r="MSF71" s="22"/>
      <c r="MSG71" s="22"/>
      <c r="MSH71" s="22"/>
      <c r="MSI71" s="22"/>
      <c r="MSJ71" s="22"/>
      <c r="MSK71" s="22"/>
      <c r="MSL71" s="22"/>
      <c r="MSM71" s="22"/>
      <c r="MSN71" s="22"/>
      <c r="MSO71" s="22"/>
      <c r="MSP71" s="22"/>
      <c r="MSQ71" s="22"/>
      <c r="MSR71" s="22"/>
      <c r="MSS71" s="22"/>
      <c r="MST71" s="22"/>
      <c r="MSU71" s="22"/>
      <c r="MSV71" s="22"/>
      <c r="MSW71" s="22"/>
      <c r="MSX71" s="22"/>
      <c r="MSY71" s="22"/>
      <c r="MSZ71" s="22"/>
      <c r="MTA71" s="22"/>
      <c r="MTB71" s="22"/>
      <c r="MTC71" s="22"/>
      <c r="MTD71" s="22"/>
      <c r="MTE71" s="22"/>
      <c r="MTF71" s="22"/>
      <c r="MTG71" s="22"/>
      <c r="MTH71" s="22"/>
      <c r="MTI71" s="22"/>
      <c r="MTJ71" s="22"/>
      <c r="MTK71" s="22"/>
      <c r="MTL71" s="22"/>
      <c r="MTM71" s="22"/>
      <c r="MTN71" s="22"/>
      <c r="MTO71" s="22"/>
      <c r="MTP71" s="22"/>
      <c r="MTQ71" s="22"/>
      <c r="MTR71" s="22"/>
      <c r="MTS71" s="22"/>
      <c r="MTT71" s="22"/>
      <c r="MTU71" s="22"/>
      <c r="MTV71" s="22"/>
      <c r="MTW71" s="22"/>
      <c r="MTX71" s="22"/>
      <c r="MTY71" s="22"/>
      <c r="MTZ71" s="22"/>
      <c r="MUA71" s="22"/>
      <c r="MUB71" s="22"/>
      <c r="MUC71" s="22"/>
      <c r="MUD71" s="22"/>
      <c r="MUE71" s="22"/>
      <c r="MUF71" s="22"/>
      <c r="MUG71" s="22"/>
      <c r="MUH71" s="22"/>
      <c r="MUI71" s="22"/>
      <c r="MUJ71" s="22"/>
      <c r="MUK71" s="22"/>
      <c r="MUL71" s="22"/>
      <c r="MUM71" s="22"/>
      <c r="MUN71" s="22"/>
      <c r="MUO71" s="22"/>
      <c r="MUP71" s="22"/>
      <c r="MUQ71" s="22"/>
      <c r="MUR71" s="22"/>
      <c r="MUS71" s="22"/>
      <c r="MUT71" s="22"/>
      <c r="MUU71" s="22"/>
      <c r="MUV71" s="22"/>
      <c r="MUW71" s="22"/>
      <c r="MUX71" s="22"/>
      <c r="MUY71" s="22"/>
      <c r="MUZ71" s="22"/>
      <c r="MVA71" s="22"/>
      <c r="MVB71" s="22"/>
      <c r="MVC71" s="22"/>
      <c r="MVD71" s="22"/>
      <c r="MVE71" s="22"/>
      <c r="MVF71" s="22"/>
      <c r="MVG71" s="22"/>
      <c r="MVH71" s="22"/>
      <c r="MVI71" s="22"/>
      <c r="MVJ71" s="22"/>
      <c r="MVK71" s="22"/>
      <c r="MVL71" s="22"/>
      <c r="MVM71" s="22"/>
      <c r="MVN71" s="22"/>
      <c r="MVO71" s="22"/>
      <c r="MVP71" s="22"/>
      <c r="MVQ71" s="22"/>
      <c r="MVR71" s="22"/>
      <c r="MVS71" s="22"/>
      <c r="MVT71" s="22"/>
      <c r="MVU71" s="22"/>
      <c r="MVV71" s="22"/>
      <c r="MVW71" s="22"/>
      <c r="MVX71" s="22"/>
      <c r="MVY71" s="22"/>
      <c r="MVZ71" s="22"/>
      <c r="MWA71" s="22"/>
      <c r="MWB71" s="22"/>
      <c r="MWC71" s="22"/>
      <c r="MWD71" s="22"/>
      <c r="MWE71" s="22"/>
      <c r="MWF71" s="22"/>
      <c r="MWG71" s="22"/>
      <c r="MWH71" s="22"/>
      <c r="MWI71" s="22"/>
      <c r="MWJ71" s="22"/>
      <c r="MWK71" s="22"/>
      <c r="MWL71" s="22"/>
      <c r="MWM71" s="22"/>
      <c r="MWN71" s="22"/>
      <c r="MWO71" s="22"/>
      <c r="MWP71" s="22"/>
      <c r="MWQ71" s="22"/>
      <c r="MWR71" s="22"/>
      <c r="MWS71" s="22"/>
      <c r="MWT71" s="22"/>
      <c r="MWU71" s="22"/>
      <c r="MWV71" s="22"/>
      <c r="MWW71" s="22"/>
      <c r="MWX71" s="22"/>
      <c r="MWY71" s="22"/>
      <c r="MWZ71" s="22"/>
      <c r="MXA71" s="22"/>
      <c r="MXB71" s="22"/>
      <c r="MXC71" s="22"/>
      <c r="MXD71" s="22"/>
      <c r="MXE71" s="22"/>
      <c r="MXF71" s="22"/>
      <c r="MXG71" s="22"/>
      <c r="MXH71" s="22"/>
      <c r="MXI71" s="22"/>
      <c r="MXJ71" s="22"/>
      <c r="MXK71" s="22"/>
      <c r="MXL71" s="22"/>
      <c r="MXM71" s="22"/>
      <c r="MXN71" s="22"/>
      <c r="MXO71" s="22"/>
      <c r="MXP71" s="22"/>
      <c r="MXQ71" s="22"/>
      <c r="MXR71" s="22"/>
      <c r="MXS71" s="22"/>
      <c r="MXT71" s="22"/>
      <c r="MXU71" s="22"/>
      <c r="MXV71" s="22"/>
      <c r="MXW71" s="22"/>
      <c r="MXX71" s="22"/>
      <c r="MXY71" s="22"/>
      <c r="MXZ71" s="22"/>
      <c r="MYA71" s="22"/>
      <c r="MYB71" s="22"/>
      <c r="MYC71" s="22"/>
      <c r="MYD71" s="22"/>
      <c r="MYE71" s="22"/>
      <c r="MYF71" s="22"/>
      <c r="MYG71" s="22"/>
      <c r="MYH71" s="22"/>
      <c r="MYI71" s="22"/>
      <c r="MYJ71" s="22"/>
      <c r="MYK71" s="22"/>
      <c r="MYL71" s="22"/>
      <c r="MYM71" s="22"/>
      <c r="MYN71" s="22"/>
      <c r="MYO71" s="22"/>
      <c r="MYP71" s="22"/>
      <c r="MYQ71" s="22"/>
      <c r="MYR71" s="22"/>
      <c r="MYS71" s="22"/>
      <c r="MYT71" s="22"/>
      <c r="MYU71" s="22"/>
      <c r="MYV71" s="22"/>
      <c r="MYW71" s="22"/>
      <c r="MYX71" s="22"/>
      <c r="MYY71" s="22"/>
      <c r="MYZ71" s="22"/>
      <c r="MZA71" s="22"/>
      <c r="MZB71" s="22"/>
      <c r="MZC71" s="22"/>
      <c r="MZD71" s="22"/>
      <c r="MZE71" s="22"/>
      <c r="MZF71" s="22"/>
      <c r="MZG71" s="22"/>
      <c r="MZH71" s="22"/>
      <c r="MZI71" s="22"/>
      <c r="MZJ71" s="22"/>
      <c r="MZK71" s="22"/>
      <c r="MZL71" s="22"/>
      <c r="MZM71" s="22"/>
      <c r="MZN71" s="22"/>
      <c r="MZO71" s="22"/>
      <c r="MZP71" s="22"/>
      <c r="MZQ71" s="22"/>
      <c r="MZR71" s="22"/>
      <c r="MZS71" s="22"/>
      <c r="MZT71" s="22"/>
      <c r="MZU71" s="22"/>
      <c r="MZV71" s="22"/>
      <c r="MZW71" s="22"/>
      <c r="MZX71" s="22"/>
      <c r="MZY71" s="22"/>
      <c r="MZZ71" s="22"/>
      <c r="NAA71" s="22"/>
      <c r="NAB71" s="22"/>
      <c r="NAC71" s="22"/>
      <c r="NAD71" s="22"/>
      <c r="NAE71" s="22"/>
      <c r="NAF71" s="22"/>
      <c r="NAG71" s="22"/>
      <c r="NAH71" s="22"/>
      <c r="NAI71" s="22"/>
      <c r="NAJ71" s="22"/>
      <c r="NAK71" s="22"/>
      <c r="NAL71" s="22"/>
      <c r="NAM71" s="22"/>
      <c r="NAN71" s="22"/>
      <c r="NAO71" s="22"/>
      <c r="NAP71" s="22"/>
      <c r="NAQ71" s="22"/>
      <c r="NAR71" s="22"/>
      <c r="NAS71" s="22"/>
      <c r="NAT71" s="22"/>
      <c r="NAU71" s="22"/>
      <c r="NAV71" s="22"/>
      <c r="NAW71" s="22"/>
      <c r="NAX71" s="22"/>
      <c r="NAY71" s="22"/>
      <c r="NAZ71" s="22"/>
      <c r="NBA71" s="22"/>
      <c r="NBB71" s="22"/>
      <c r="NBC71" s="22"/>
      <c r="NBD71" s="22"/>
      <c r="NBE71" s="22"/>
      <c r="NBF71" s="22"/>
      <c r="NBG71" s="22"/>
      <c r="NBH71" s="22"/>
      <c r="NBI71" s="22"/>
      <c r="NBJ71" s="22"/>
      <c r="NBK71" s="22"/>
      <c r="NBL71" s="22"/>
      <c r="NBM71" s="22"/>
      <c r="NBN71" s="22"/>
      <c r="NBO71" s="22"/>
      <c r="NBP71" s="22"/>
      <c r="NBQ71" s="22"/>
      <c r="NBR71" s="22"/>
      <c r="NBS71" s="22"/>
      <c r="NBT71" s="22"/>
      <c r="NBU71" s="22"/>
      <c r="NBV71" s="22"/>
      <c r="NBW71" s="22"/>
      <c r="NBX71" s="22"/>
      <c r="NBY71" s="22"/>
      <c r="NBZ71" s="22"/>
      <c r="NCA71" s="22"/>
      <c r="NCB71" s="22"/>
      <c r="NCC71" s="22"/>
      <c r="NCD71" s="22"/>
      <c r="NCE71" s="22"/>
      <c r="NCF71" s="22"/>
      <c r="NCG71" s="22"/>
      <c r="NCH71" s="22"/>
      <c r="NCI71" s="22"/>
      <c r="NCJ71" s="22"/>
      <c r="NCK71" s="22"/>
      <c r="NCL71" s="22"/>
      <c r="NCM71" s="22"/>
      <c r="NCN71" s="22"/>
      <c r="NCO71" s="22"/>
      <c r="NCP71" s="22"/>
      <c r="NCQ71" s="22"/>
      <c r="NCR71" s="22"/>
      <c r="NCS71" s="22"/>
      <c r="NCT71" s="22"/>
      <c r="NCU71" s="22"/>
      <c r="NCV71" s="22"/>
      <c r="NCW71" s="22"/>
      <c r="NCX71" s="22"/>
      <c r="NCY71" s="22"/>
      <c r="NCZ71" s="22"/>
      <c r="NDA71" s="22"/>
      <c r="NDB71" s="22"/>
      <c r="NDC71" s="22"/>
      <c r="NDD71" s="22"/>
      <c r="NDE71" s="22"/>
      <c r="NDF71" s="22"/>
      <c r="NDG71" s="22"/>
      <c r="NDH71" s="22"/>
      <c r="NDI71" s="22"/>
      <c r="NDJ71" s="22"/>
      <c r="NDK71" s="22"/>
      <c r="NDL71" s="22"/>
      <c r="NDM71" s="22"/>
      <c r="NDN71" s="22"/>
      <c r="NDO71" s="22"/>
      <c r="NDP71" s="22"/>
      <c r="NDQ71" s="22"/>
      <c r="NDR71" s="22"/>
      <c r="NDS71" s="22"/>
      <c r="NDT71" s="22"/>
      <c r="NDU71" s="22"/>
      <c r="NDV71" s="22"/>
      <c r="NDW71" s="22"/>
      <c r="NDX71" s="22"/>
      <c r="NDY71" s="22"/>
      <c r="NDZ71" s="22"/>
      <c r="NEA71" s="22"/>
      <c r="NEB71" s="22"/>
      <c r="NEC71" s="22"/>
      <c r="NED71" s="22"/>
      <c r="NEE71" s="22"/>
      <c r="NEF71" s="22"/>
      <c r="NEG71" s="22"/>
      <c r="NEH71" s="22"/>
      <c r="NEI71" s="22"/>
      <c r="NEJ71" s="22"/>
      <c r="NEK71" s="22"/>
      <c r="NEL71" s="22"/>
      <c r="NEM71" s="22"/>
      <c r="NEN71" s="22"/>
      <c r="NEO71" s="22"/>
      <c r="NEP71" s="22"/>
      <c r="NEQ71" s="22"/>
      <c r="NER71" s="22"/>
      <c r="NES71" s="22"/>
      <c r="NET71" s="22"/>
      <c r="NEU71" s="22"/>
      <c r="NEV71" s="22"/>
      <c r="NEW71" s="22"/>
      <c r="NEX71" s="22"/>
      <c r="NEY71" s="22"/>
      <c r="NEZ71" s="22"/>
      <c r="NFA71" s="22"/>
      <c r="NFB71" s="22"/>
      <c r="NFC71" s="22"/>
      <c r="NFD71" s="22"/>
      <c r="NFE71" s="22"/>
      <c r="NFF71" s="22"/>
      <c r="NFG71" s="22"/>
      <c r="NFH71" s="22"/>
      <c r="NFI71" s="22"/>
      <c r="NFJ71" s="22"/>
      <c r="NFK71" s="22"/>
      <c r="NFL71" s="22"/>
      <c r="NFM71" s="22"/>
      <c r="NFN71" s="22"/>
      <c r="NFO71" s="22"/>
      <c r="NFP71" s="22"/>
      <c r="NFQ71" s="22"/>
      <c r="NFR71" s="22"/>
      <c r="NFS71" s="22"/>
      <c r="NFT71" s="22"/>
      <c r="NFU71" s="22"/>
      <c r="NFV71" s="22"/>
      <c r="NFW71" s="22"/>
      <c r="NFX71" s="22"/>
      <c r="NFY71" s="22"/>
      <c r="NFZ71" s="22"/>
      <c r="NGA71" s="22"/>
      <c r="NGB71" s="22"/>
      <c r="NGC71" s="22"/>
      <c r="NGD71" s="22"/>
      <c r="NGE71" s="22"/>
      <c r="NGF71" s="22"/>
      <c r="NGG71" s="22"/>
      <c r="NGH71" s="22"/>
      <c r="NGI71" s="22"/>
      <c r="NGJ71" s="22"/>
      <c r="NGK71" s="22"/>
      <c r="NGL71" s="22"/>
      <c r="NGM71" s="22"/>
      <c r="NGN71" s="22"/>
      <c r="NGO71" s="22"/>
      <c r="NGP71" s="22"/>
      <c r="NGQ71" s="22"/>
      <c r="NGR71" s="22"/>
      <c r="NGS71" s="22"/>
      <c r="NGT71" s="22"/>
      <c r="NGU71" s="22"/>
      <c r="NGV71" s="22"/>
      <c r="NGW71" s="22"/>
      <c r="NGX71" s="22"/>
      <c r="NGY71" s="22"/>
      <c r="NGZ71" s="22"/>
      <c r="NHA71" s="22"/>
      <c r="NHB71" s="22"/>
      <c r="NHC71" s="22"/>
      <c r="NHD71" s="22"/>
      <c r="NHE71" s="22"/>
      <c r="NHF71" s="22"/>
      <c r="NHG71" s="22"/>
      <c r="NHH71" s="22"/>
      <c r="NHI71" s="22"/>
      <c r="NHJ71" s="22"/>
      <c r="NHK71" s="22"/>
      <c r="NHL71" s="22"/>
      <c r="NHM71" s="22"/>
      <c r="NHN71" s="22"/>
      <c r="NHO71" s="22"/>
      <c r="NHP71" s="22"/>
      <c r="NHQ71" s="22"/>
      <c r="NHR71" s="22"/>
      <c r="NHS71" s="22"/>
      <c r="NHT71" s="22"/>
      <c r="NHU71" s="22"/>
      <c r="NHV71" s="22"/>
      <c r="NHW71" s="22"/>
      <c r="NHX71" s="22"/>
      <c r="NHY71" s="22"/>
      <c r="NHZ71" s="22"/>
      <c r="NIA71" s="22"/>
      <c r="NIB71" s="22"/>
      <c r="NIC71" s="22"/>
      <c r="NID71" s="22"/>
      <c r="NIE71" s="22"/>
      <c r="NIF71" s="22"/>
      <c r="NIG71" s="22"/>
      <c r="NIH71" s="22"/>
      <c r="NII71" s="22"/>
      <c r="NIJ71" s="22"/>
      <c r="NIK71" s="22"/>
      <c r="NIL71" s="22"/>
      <c r="NIM71" s="22"/>
      <c r="NIN71" s="22"/>
      <c r="NIO71" s="22"/>
      <c r="NIP71" s="22"/>
      <c r="NIQ71" s="22"/>
      <c r="NIR71" s="22"/>
      <c r="NIS71" s="22"/>
      <c r="NIT71" s="22"/>
      <c r="NIU71" s="22"/>
      <c r="NIV71" s="22"/>
      <c r="NIW71" s="22"/>
      <c r="NIX71" s="22"/>
      <c r="NIY71" s="22"/>
      <c r="NIZ71" s="22"/>
      <c r="NJA71" s="22"/>
      <c r="NJB71" s="22"/>
      <c r="NJC71" s="22"/>
      <c r="NJD71" s="22"/>
      <c r="NJE71" s="22"/>
      <c r="NJF71" s="22"/>
      <c r="NJG71" s="22"/>
      <c r="NJH71" s="22"/>
      <c r="NJI71" s="22"/>
      <c r="NJJ71" s="22"/>
      <c r="NJK71" s="22"/>
      <c r="NJL71" s="22"/>
      <c r="NJM71" s="22"/>
      <c r="NJN71" s="22"/>
      <c r="NJO71" s="22"/>
      <c r="NJP71" s="22"/>
      <c r="NJQ71" s="22"/>
      <c r="NJR71" s="22"/>
      <c r="NJS71" s="22"/>
      <c r="NJT71" s="22"/>
      <c r="NJU71" s="22"/>
      <c r="NJV71" s="22"/>
      <c r="NJW71" s="22"/>
      <c r="NJX71" s="22"/>
      <c r="NJY71" s="22"/>
      <c r="NJZ71" s="22"/>
      <c r="NKA71" s="22"/>
      <c r="NKB71" s="22"/>
      <c r="NKC71" s="22"/>
      <c r="NKD71" s="22"/>
      <c r="NKE71" s="22"/>
      <c r="NKF71" s="22"/>
      <c r="NKG71" s="22"/>
      <c r="NKH71" s="22"/>
      <c r="NKI71" s="22"/>
      <c r="NKJ71" s="22"/>
      <c r="NKK71" s="22"/>
      <c r="NKL71" s="22"/>
      <c r="NKM71" s="22"/>
      <c r="NKN71" s="22"/>
      <c r="NKO71" s="22"/>
      <c r="NKP71" s="22"/>
      <c r="NKQ71" s="22"/>
      <c r="NKR71" s="22"/>
      <c r="NKS71" s="22"/>
      <c r="NKT71" s="22"/>
      <c r="NKU71" s="22"/>
      <c r="NKV71" s="22"/>
      <c r="NKW71" s="22"/>
      <c r="NKX71" s="22"/>
      <c r="NKY71" s="22"/>
      <c r="NKZ71" s="22"/>
      <c r="NLA71" s="22"/>
      <c r="NLB71" s="22"/>
      <c r="NLC71" s="22"/>
      <c r="NLD71" s="22"/>
      <c r="NLE71" s="22"/>
      <c r="NLF71" s="22"/>
      <c r="NLG71" s="22"/>
      <c r="NLH71" s="22"/>
      <c r="NLI71" s="22"/>
      <c r="NLJ71" s="22"/>
      <c r="NLK71" s="22"/>
      <c r="NLL71" s="22"/>
      <c r="NLM71" s="22"/>
      <c r="NLN71" s="22"/>
      <c r="NLO71" s="22"/>
      <c r="NLP71" s="22"/>
      <c r="NLQ71" s="22"/>
      <c r="NLR71" s="22"/>
      <c r="NLS71" s="22"/>
      <c r="NLT71" s="22"/>
      <c r="NLU71" s="22"/>
      <c r="NLV71" s="22"/>
      <c r="NLW71" s="22"/>
      <c r="NLX71" s="22"/>
      <c r="NLY71" s="22"/>
      <c r="NLZ71" s="22"/>
      <c r="NMA71" s="22"/>
      <c r="NMB71" s="22"/>
      <c r="NMC71" s="22"/>
      <c r="NMD71" s="22"/>
      <c r="NME71" s="22"/>
      <c r="NMF71" s="22"/>
      <c r="NMG71" s="22"/>
      <c r="NMH71" s="22"/>
      <c r="NMI71" s="22"/>
      <c r="NMJ71" s="22"/>
      <c r="NMK71" s="22"/>
      <c r="NML71" s="22"/>
      <c r="NMM71" s="22"/>
      <c r="NMN71" s="22"/>
      <c r="NMO71" s="22"/>
      <c r="NMP71" s="22"/>
      <c r="NMQ71" s="22"/>
      <c r="NMR71" s="22"/>
      <c r="NMS71" s="22"/>
      <c r="NMT71" s="22"/>
      <c r="NMU71" s="22"/>
      <c r="NMV71" s="22"/>
      <c r="NMW71" s="22"/>
      <c r="NMX71" s="22"/>
      <c r="NMY71" s="22"/>
      <c r="NMZ71" s="22"/>
      <c r="NNA71" s="22"/>
      <c r="NNB71" s="22"/>
      <c r="NNC71" s="22"/>
      <c r="NND71" s="22"/>
      <c r="NNE71" s="22"/>
      <c r="NNF71" s="22"/>
      <c r="NNG71" s="22"/>
      <c r="NNH71" s="22"/>
      <c r="NNI71" s="22"/>
      <c r="NNJ71" s="22"/>
      <c r="NNK71" s="22"/>
      <c r="NNL71" s="22"/>
      <c r="NNM71" s="22"/>
      <c r="NNN71" s="22"/>
      <c r="NNO71" s="22"/>
      <c r="NNP71" s="22"/>
      <c r="NNQ71" s="22"/>
      <c r="NNR71" s="22"/>
      <c r="NNS71" s="22"/>
      <c r="NNT71" s="22"/>
      <c r="NNU71" s="22"/>
      <c r="NNV71" s="22"/>
      <c r="NNW71" s="22"/>
      <c r="NNX71" s="22"/>
      <c r="NNY71" s="22"/>
      <c r="NNZ71" s="22"/>
      <c r="NOA71" s="22"/>
      <c r="NOB71" s="22"/>
      <c r="NOC71" s="22"/>
      <c r="NOD71" s="22"/>
      <c r="NOE71" s="22"/>
      <c r="NOF71" s="22"/>
      <c r="NOG71" s="22"/>
      <c r="NOH71" s="22"/>
      <c r="NOI71" s="22"/>
      <c r="NOJ71" s="22"/>
      <c r="NOK71" s="22"/>
      <c r="NOL71" s="22"/>
      <c r="NOM71" s="22"/>
      <c r="NON71" s="22"/>
      <c r="NOO71" s="22"/>
      <c r="NOP71" s="22"/>
      <c r="NOQ71" s="22"/>
      <c r="NOR71" s="22"/>
      <c r="NOS71" s="22"/>
      <c r="NOT71" s="22"/>
      <c r="NOU71" s="22"/>
      <c r="NOV71" s="22"/>
      <c r="NOW71" s="22"/>
      <c r="NOX71" s="22"/>
      <c r="NOY71" s="22"/>
      <c r="NOZ71" s="22"/>
      <c r="NPA71" s="22"/>
      <c r="NPB71" s="22"/>
      <c r="NPC71" s="22"/>
      <c r="NPD71" s="22"/>
      <c r="NPE71" s="22"/>
      <c r="NPF71" s="22"/>
      <c r="NPG71" s="22"/>
      <c r="NPH71" s="22"/>
      <c r="NPI71" s="22"/>
      <c r="NPJ71" s="22"/>
      <c r="NPK71" s="22"/>
      <c r="NPL71" s="22"/>
      <c r="NPM71" s="22"/>
      <c r="NPN71" s="22"/>
      <c r="NPO71" s="22"/>
      <c r="NPP71" s="22"/>
      <c r="NPQ71" s="22"/>
      <c r="NPR71" s="22"/>
      <c r="NPS71" s="22"/>
      <c r="NPT71" s="22"/>
      <c r="NPU71" s="22"/>
      <c r="NPV71" s="22"/>
      <c r="NPW71" s="22"/>
      <c r="NPX71" s="22"/>
      <c r="NPY71" s="22"/>
      <c r="NPZ71" s="22"/>
      <c r="NQA71" s="22"/>
      <c r="NQB71" s="22"/>
      <c r="NQC71" s="22"/>
      <c r="NQD71" s="22"/>
      <c r="NQE71" s="22"/>
      <c r="NQF71" s="22"/>
      <c r="NQG71" s="22"/>
      <c r="NQH71" s="22"/>
      <c r="NQI71" s="22"/>
      <c r="NQJ71" s="22"/>
      <c r="NQK71" s="22"/>
      <c r="NQL71" s="22"/>
      <c r="NQM71" s="22"/>
      <c r="NQN71" s="22"/>
      <c r="NQO71" s="22"/>
      <c r="NQP71" s="22"/>
      <c r="NQQ71" s="22"/>
      <c r="NQR71" s="22"/>
      <c r="NQS71" s="22"/>
      <c r="NQT71" s="22"/>
      <c r="NQU71" s="22"/>
      <c r="NQV71" s="22"/>
      <c r="NQW71" s="22"/>
      <c r="NQX71" s="22"/>
      <c r="NQY71" s="22"/>
      <c r="NQZ71" s="22"/>
      <c r="NRA71" s="22"/>
      <c r="NRB71" s="22"/>
      <c r="NRC71" s="22"/>
      <c r="NRD71" s="22"/>
      <c r="NRE71" s="22"/>
      <c r="NRF71" s="22"/>
      <c r="NRG71" s="22"/>
      <c r="NRH71" s="22"/>
      <c r="NRI71" s="22"/>
      <c r="NRJ71" s="22"/>
      <c r="NRK71" s="22"/>
      <c r="NRL71" s="22"/>
      <c r="NRM71" s="22"/>
      <c r="NRN71" s="22"/>
      <c r="NRO71" s="22"/>
      <c r="NRP71" s="22"/>
      <c r="NRQ71" s="22"/>
      <c r="NRR71" s="22"/>
      <c r="NRS71" s="22"/>
      <c r="NRT71" s="22"/>
      <c r="NRU71" s="22"/>
      <c r="NRV71" s="22"/>
      <c r="NRW71" s="22"/>
      <c r="NRX71" s="22"/>
      <c r="NRY71" s="22"/>
      <c r="NRZ71" s="22"/>
      <c r="NSA71" s="22"/>
      <c r="NSB71" s="22"/>
      <c r="NSC71" s="22"/>
      <c r="NSD71" s="22"/>
      <c r="NSE71" s="22"/>
      <c r="NSF71" s="22"/>
      <c r="NSG71" s="22"/>
      <c r="NSH71" s="22"/>
      <c r="NSI71" s="22"/>
      <c r="NSJ71" s="22"/>
      <c r="NSK71" s="22"/>
      <c r="NSL71" s="22"/>
      <c r="NSM71" s="22"/>
      <c r="NSN71" s="22"/>
      <c r="NSO71" s="22"/>
      <c r="NSP71" s="22"/>
      <c r="NSQ71" s="22"/>
      <c r="NSR71" s="22"/>
      <c r="NSS71" s="22"/>
      <c r="NST71" s="22"/>
      <c r="NSU71" s="22"/>
      <c r="NSV71" s="22"/>
      <c r="NSW71" s="22"/>
      <c r="NSX71" s="22"/>
      <c r="NSY71" s="22"/>
      <c r="NSZ71" s="22"/>
      <c r="NTA71" s="22"/>
      <c r="NTB71" s="22"/>
      <c r="NTC71" s="22"/>
      <c r="NTD71" s="22"/>
      <c r="NTE71" s="22"/>
      <c r="NTF71" s="22"/>
      <c r="NTG71" s="22"/>
      <c r="NTH71" s="22"/>
      <c r="NTI71" s="22"/>
      <c r="NTJ71" s="22"/>
      <c r="NTK71" s="22"/>
      <c r="NTL71" s="22"/>
      <c r="NTM71" s="22"/>
      <c r="NTN71" s="22"/>
      <c r="NTO71" s="22"/>
      <c r="NTP71" s="22"/>
      <c r="NTQ71" s="22"/>
      <c r="NTR71" s="22"/>
      <c r="NTS71" s="22"/>
      <c r="NTT71" s="22"/>
      <c r="NTU71" s="22"/>
      <c r="NTV71" s="22"/>
      <c r="NTW71" s="22"/>
      <c r="NTX71" s="22"/>
      <c r="NTY71" s="22"/>
      <c r="NTZ71" s="22"/>
      <c r="NUA71" s="22"/>
      <c r="NUB71" s="22"/>
      <c r="NUC71" s="22"/>
      <c r="NUD71" s="22"/>
      <c r="NUE71" s="22"/>
      <c r="NUF71" s="22"/>
      <c r="NUG71" s="22"/>
      <c r="NUH71" s="22"/>
      <c r="NUI71" s="22"/>
      <c r="NUJ71" s="22"/>
      <c r="NUK71" s="22"/>
      <c r="NUL71" s="22"/>
      <c r="NUM71" s="22"/>
      <c r="NUN71" s="22"/>
      <c r="NUO71" s="22"/>
      <c r="NUP71" s="22"/>
      <c r="NUQ71" s="22"/>
      <c r="NUR71" s="22"/>
      <c r="NUS71" s="22"/>
      <c r="NUT71" s="22"/>
      <c r="NUU71" s="22"/>
      <c r="NUV71" s="22"/>
      <c r="NUW71" s="22"/>
      <c r="NUX71" s="22"/>
      <c r="NUY71" s="22"/>
      <c r="NUZ71" s="22"/>
      <c r="NVA71" s="22"/>
      <c r="NVB71" s="22"/>
      <c r="NVC71" s="22"/>
      <c r="NVD71" s="22"/>
      <c r="NVE71" s="22"/>
      <c r="NVF71" s="22"/>
      <c r="NVG71" s="22"/>
      <c r="NVH71" s="22"/>
      <c r="NVI71" s="22"/>
      <c r="NVJ71" s="22"/>
      <c r="NVK71" s="22"/>
      <c r="NVL71" s="22"/>
      <c r="NVM71" s="22"/>
      <c r="NVN71" s="22"/>
      <c r="NVO71" s="22"/>
      <c r="NVP71" s="22"/>
      <c r="NVQ71" s="22"/>
      <c r="NVR71" s="22"/>
      <c r="NVS71" s="22"/>
      <c r="NVT71" s="22"/>
      <c r="NVU71" s="22"/>
      <c r="NVV71" s="22"/>
      <c r="NVW71" s="22"/>
      <c r="NVX71" s="22"/>
      <c r="NVY71" s="22"/>
      <c r="NVZ71" s="22"/>
      <c r="NWA71" s="22"/>
      <c r="NWB71" s="22"/>
      <c r="NWC71" s="22"/>
      <c r="NWD71" s="22"/>
      <c r="NWE71" s="22"/>
      <c r="NWF71" s="22"/>
      <c r="NWG71" s="22"/>
      <c r="NWH71" s="22"/>
      <c r="NWI71" s="22"/>
      <c r="NWJ71" s="22"/>
      <c r="NWK71" s="22"/>
      <c r="NWL71" s="22"/>
      <c r="NWM71" s="22"/>
      <c r="NWN71" s="22"/>
      <c r="NWO71" s="22"/>
      <c r="NWP71" s="22"/>
      <c r="NWQ71" s="22"/>
      <c r="NWR71" s="22"/>
      <c r="NWS71" s="22"/>
      <c r="NWT71" s="22"/>
      <c r="NWU71" s="22"/>
      <c r="NWV71" s="22"/>
      <c r="NWW71" s="22"/>
      <c r="NWX71" s="22"/>
      <c r="NWY71" s="22"/>
      <c r="NWZ71" s="22"/>
      <c r="NXA71" s="22"/>
      <c r="NXB71" s="22"/>
      <c r="NXC71" s="22"/>
      <c r="NXD71" s="22"/>
      <c r="NXE71" s="22"/>
      <c r="NXF71" s="22"/>
      <c r="NXG71" s="22"/>
      <c r="NXH71" s="22"/>
      <c r="NXI71" s="22"/>
      <c r="NXJ71" s="22"/>
      <c r="NXK71" s="22"/>
      <c r="NXL71" s="22"/>
      <c r="NXM71" s="22"/>
      <c r="NXN71" s="22"/>
      <c r="NXO71" s="22"/>
      <c r="NXP71" s="22"/>
      <c r="NXQ71" s="22"/>
      <c r="NXR71" s="22"/>
      <c r="NXS71" s="22"/>
      <c r="NXT71" s="22"/>
      <c r="NXU71" s="22"/>
      <c r="NXV71" s="22"/>
      <c r="NXW71" s="22"/>
      <c r="NXX71" s="22"/>
      <c r="NXY71" s="22"/>
      <c r="NXZ71" s="22"/>
      <c r="NYA71" s="22"/>
      <c r="NYB71" s="22"/>
      <c r="NYC71" s="22"/>
      <c r="NYD71" s="22"/>
      <c r="NYE71" s="22"/>
      <c r="NYF71" s="22"/>
      <c r="NYG71" s="22"/>
      <c r="NYH71" s="22"/>
      <c r="NYI71" s="22"/>
      <c r="NYJ71" s="22"/>
      <c r="NYK71" s="22"/>
      <c r="NYL71" s="22"/>
      <c r="NYM71" s="22"/>
      <c r="NYN71" s="22"/>
      <c r="NYO71" s="22"/>
      <c r="NYP71" s="22"/>
      <c r="NYQ71" s="22"/>
      <c r="NYR71" s="22"/>
      <c r="NYS71" s="22"/>
      <c r="NYT71" s="22"/>
      <c r="NYU71" s="22"/>
      <c r="NYV71" s="22"/>
      <c r="NYW71" s="22"/>
      <c r="NYX71" s="22"/>
      <c r="NYY71" s="22"/>
      <c r="NYZ71" s="22"/>
      <c r="NZA71" s="22"/>
      <c r="NZB71" s="22"/>
      <c r="NZC71" s="22"/>
      <c r="NZD71" s="22"/>
      <c r="NZE71" s="22"/>
      <c r="NZF71" s="22"/>
      <c r="NZG71" s="22"/>
      <c r="NZH71" s="22"/>
      <c r="NZI71" s="22"/>
      <c r="NZJ71" s="22"/>
      <c r="NZK71" s="22"/>
      <c r="NZL71" s="22"/>
      <c r="NZM71" s="22"/>
      <c r="NZN71" s="22"/>
      <c r="NZO71" s="22"/>
      <c r="NZP71" s="22"/>
      <c r="NZQ71" s="22"/>
      <c r="NZR71" s="22"/>
      <c r="NZS71" s="22"/>
      <c r="NZT71" s="22"/>
      <c r="NZU71" s="22"/>
      <c r="NZV71" s="22"/>
      <c r="NZW71" s="22"/>
      <c r="NZX71" s="22"/>
      <c r="NZY71" s="22"/>
      <c r="NZZ71" s="22"/>
      <c r="OAA71" s="22"/>
      <c r="OAB71" s="22"/>
      <c r="OAC71" s="22"/>
      <c r="OAD71" s="22"/>
      <c r="OAE71" s="22"/>
      <c r="OAF71" s="22"/>
      <c r="OAG71" s="22"/>
      <c r="OAH71" s="22"/>
      <c r="OAI71" s="22"/>
      <c r="OAJ71" s="22"/>
      <c r="OAK71" s="22"/>
      <c r="OAL71" s="22"/>
      <c r="OAM71" s="22"/>
      <c r="OAN71" s="22"/>
      <c r="OAO71" s="22"/>
      <c r="OAP71" s="22"/>
      <c r="OAQ71" s="22"/>
      <c r="OAR71" s="22"/>
      <c r="OAS71" s="22"/>
      <c r="OAT71" s="22"/>
      <c r="OAU71" s="22"/>
      <c r="OAV71" s="22"/>
      <c r="OAW71" s="22"/>
      <c r="OAX71" s="22"/>
      <c r="OAY71" s="22"/>
      <c r="OAZ71" s="22"/>
      <c r="OBA71" s="22"/>
      <c r="OBB71" s="22"/>
      <c r="OBC71" s="22"/>
      <c r="OBD71" s="22"/>
      <c r="OBE71" s="22"/>
      <c r="OBF71" s="22"/>
      <c r="OBG71" s="22"/>
      <c r="OBH71" s="22"/>
      <c r="OBI71" s="22"/>
      <c r="OBJ71" s="22"/>
      <c r="OBK71" s="22"/>
      <c r="OBL71" s="22"/>
      <c r="OBM71" s="22"/>
      <c r="OBN71" s="22"/>
      <c r="OBO71" s="22"/>
      <c r="OBP71" s="22"/>
      <c r="OBQ71" s="22"/>
      <c r="OBR71" s="22"/>
      <c r="OBS71" s="22"/>
      <c r="OBT71" s="22"/>
      <c r="OBU71" s="22"/>
      <c r="OBV71" s="22"/>
      <c r="OBW71" s="22"/>
      <c r="OBX71" s="22"/>
      <c r="OBY71" s="22"/>
      <c r="OBZ71" s="22"/>
      <c r="OCA71" s="22"/>
      <c r="OCB71" s="22"/>
      <c r="OCC71" s="22"/>
      <c r="OCD71" s="22"/>
      <c r="OCE71" s="22"/>
      <c r="OCF71" s="22"/>
      <c r="OCG71" s="22"/>
      <c r="OCH71" s="22"/>
      <c r="OCI71" s="22"/>
      <c r="OCJ71" s="22"/>
      <c r="OCK71" s="22"/>
      <c r="OCL71" s="22"/>
      <c r="OCM71" s="22"/>
      <c r="OCN71" s="22"/>
      <c r="OCO71" s="22"/>
      <c r="OCP71" s="22"/>
      <c r="OCQ71" s="22"/>
      <c r="OCR71" s="22"/>
      <c r="OCS71" s="22"/>
      <c r="OCT71" s="22"/>
      <c r="OCU71" s="22"/>
      <c r="OCV71" s="22"/>
      <c r="OCW71" s="22"/>
      <c r="OCX71" s="22"/>
      <c r="OCY71" s="22"/>
      <c r="OCZ71" s="22"/>
      <c r="ODA71" s="22"/>
      <c r="ODB71" s="22"/>
      <c r="ODC71" s="22"/>
      <c r="ODD71" s="22"/>
      <c r="ODE71" s="22"/>
      <c r="ODF71" s="22"/>
      <c r="ODG71" s="22"/>
      <c r="ODH71" s="22"/>
      <c r="ODI71" s="22"/>
      <c r="ODJ71" s="22"/>
      <c r="ODK71" s="22"/>
      <c r="ODL71" s="22"/>
      <c r="ODM71" s="22"/>
      <c r="ODN71" s="22"/>
      <c r="ODO71" s="22"/>
      <c r="ODP71" s="22"/>
      <c r="ODQ71" s="22"/>
      <c r="ODR71" s="22"/>
      <c r="ODS71" s="22"/>
      <c r="ODT71" s="22"/>
      <c r="ODU71" s="22"/>
      <c r="ODV71" s="22"/>
      <c r="ODW71" s="22"/>
      <c r="ODX71" s="22"/>
      <c r="ODY71" s="22"/>
      <c r="ODZ71" s="22"/>
      <c r="OEA71" s="22"/>
      <c r="OEB71" s="22"/>
      <c r="OEC71" s="22"/>
      <c r="OED71" s="22"/>
      <c r="OEE71" s="22"/>
      <c r="OEF71" s="22"/>
      <c r="OEG71" s="22"/>
      <c r="OEH71" s="22"/>
      <c r="OEI71" s="22"/>
      <c r="OEJ71" s="22"/>
      <c r="OEK71" s="22"/>
      <c r="OEL71" s="22"/>
      <c r="OEM71" s="22"/>
      <c r="OEN71" s="22"/>
      <c r="OEO71" s="22"/>
      <c r="OEP71" s="22"/>
      <c r="OEQ71" s="22"/>
      <c r="OER71" s="22"/>
      <c r="OES71" s="22"/>
      <c r="OET71" s="22"/>
      <c r="OEU71" s="22"/>
      <c r="OEV71" s="22"/>
      <c r="OEW71" s="22"/>
      <c r="OEX71" s="22"/>
      <c r="OEY71" s="22"/>
      <c r="OEZ71" s="22"/>
      <c r="OFA71" s="22"/>
      <c r="OFB71" s="22"/>
      <c r="OFC71" s="22"/>
      <c r="OFD71" s="22"/>
      <c r="OFE71" s="22"/>
      <c r="OFF71" s="22"/>
      <c r="OFG71" s="22"/>
      <c r="OFH71" s="22"/>
      <c r="OFI71" s="22"/>
      <c r="OFJ71" s="22"/>
      <c r="OFK71" s="22"/>
      <c r="OFL71" s="22"/>
      <c r="OFM71" s="22"/>
      <c r="OFN71" s="22"/>
      <c r="OFO71" s="22"/>
      <c r="OFP71" s="22"/>
      <c r="OFQ71" s="22"/>
      <c r="OFR71" s="22"/>
      <c r="OFS71" s="22"/>
      <c r="OFT71" s="22"/>
      <c r="OFU71" s="22"/>
      <c r="OFV71" s="22"/>
      <c r="OFW71" s="22"/>
      <c r="OFX71" s="22"/>
      <c r="OFY71" s="22"/>
      <c r="OFZ71" s="22"/>
      <c r="OGA71" s="22"/>
      <c r="OGB71" s="22"/>
      <c r="OGC71" s="22"/>
      <c r="OGD71" s="22"/>
      <c r="OGE71" s="22"/>
      <c r="OGF71" s="22"/>
      <c r="OGG71" s="22"/>
      <c r="OGH71" s="22"/>
      <c r="OGI71" s="22"/>
      <c r="OGJ71" s="22"/>
      <c r="OGK71" s="22"/>
      <c r="OGL71" s="22"/>
      <c r="OGM71" s="22"/>
      <c r="OGN71" s="22"/>
      <c r="OGO71" s="22"/>
      <c r="OGP71" s="22"/>
      <c r="OGQ71" s="22"/>
      <c r="OGR71" s="22"/>
      <c r="OGS71" s="22"/>
      <c r="OGT71" s="22"/>
      <c r="OGU71" s="22"/>
      <c r="OGV71" s="22"/>
      <c r="OGW71" s="22"/>
      <c r="OGX71" s="22"/>
      <c r="OGY71" s="22"/>
      <c r="OGZ71" s="22"/>
      <c r="OHA71" s="22"/>
      <c r="OHB71" s="22"/>
      <c r="OHC71" s="22"/>
      <c r="OHD71" s="22"/>
      <c r="OHE71" s="22"/>
      <c r="OHF71" s="22"/>
      <c r="OHG71" s="22"/>
      <c r="OHH71" s="22"/>
      <c r="OHI71" s="22"/>
      <c r="OHJ71" s="22"/>
      <c r="OHK71" s="22"/>
      <c r="OHL71" s="22"/>
      <c r="OHM71" s="22"/>
      <c r="OHN71" s="22"/>
      <c r="OHO71" s="22"/>
      <c r="OHP71" s="22"/>
      <c r="OHQ71" s="22"/>
      <c r="OHR71" s="22"/>
      <c r="OHS71" s="22"/>
      <c r="OHT71" s="22"/>
      <c r="OHU71" s="22"/>
      <c r="OHV71" s="22"/>
      <c r="OHW71" s="22"/>
      <c r="OHX71" s="22"/>
      <c r="OHY71" s="22"/>
      <c r="OHZ71" s="22"/>
      <c r="OIA71" s="22"/>
      <c r="OIB71" s="22"/>
      <c r="OIC71" s="22"/>
      <c r="OID71" s="22"/>
      <c r="OIE71" s="22"/>
      <c r="OIF71" s="22"/>
      <c r="OIG71" s="22"/>
      <c r="OIH71" s="22"/>
      <c r="OII71" s="22"/>
      <c r="OIJ71" s="22"/>
      <c r="OIK71" s="22"/>
      <c r="OIL71" s="22"/>
      <c r="OIM71" s="22"/>
      <c r="OIN71" s="22"/>
      <c r="OIO71" s="22"/>
      <c r="OIP71" s="22"/>
      <c r="OIQ71" s="22"/>
      <c r="OIR71" s="22"/>
      <c r="OIS71" s="22"/>
      <c r="OIT71" s="22"/>
      <c r="OIU71" s="22"/>
      <c r="OIV71" s="22"/>
      <c r="OIW71" s="22"/>
      <c r="OIX71" s="22"/>
      <c r="OIY71" s="22"/>
      <c r="OIZ71" s="22"/>
      <c r="OJA71" s="22"/>
      <c r="OJB71" s="22"/>
      <c r="OJC71" s="22"/>
      <c r="OJD71" s="22"/>
      <c r="OJE71" s="22"/>
      <c r="OJF71" s="22"/>
      <c r="OJG71" s="22"/>
      <c r="OJH71" s="22"/>
      <c r="OJI71" s="22"/>
      <c r="OJJ71" s="22"/>
      <c r="OJK71" s="22"/>
      <c r="OJL71" s="22"/>
      <c r="OJM71" s="22"/>
      <c r="OJN71" s="22"/>
      <c r="OJO71" s="22"/>
      <c r="OJP71" s="22"/>
      <c r="OJQ71" s="22"/>
      <c r="OJR71" s="22"/>
      <c r="OJS71" s="22"/>
      <c r="OJT71" s="22"/>
      <c r="OJU71" s="22"/>
      <c r="OJV71" s="22"/>
      <c r="OJW71" s="22"/>
      <c r="OJX71" s="22"/>
      <c r="OJY71" s="22"/>
      <c r="OJZ71" s="22"/>
      <c r="OKA71" s="22"/>
      <c r="OKB71" s="22"/>
      <c r="OKC71" s="22"/>
      <c r="OKD71" s="22"/>
      <c r="OKE71" s="22"/>
      <c r="OKF71" s="22"/>
      <c r="OKG71" s="22"/>
      <c r="OKH71" s="22"/>
      <c r="OKI71" s="22"/>
      <c r="OKJ71" s="22"/>
      <c r="OKK71" s="22"/>
      <c r="OKL71" s="22"/>
      <c r="OKM71" s="22"/>
      <c r="OKN71" s="22"/>
      <c r="OKO71" s="22"/>
      <c r="OKP71" s="22"/>
      <c r="OKQ71" s="22"/>
      <c r="OKR71" s="22"/>
      <c r="OKS71" s="22"/>
      <c r="OKT71" s="22"/>
      <c r="OKU71" s="22"/>
      <c r="OKV71" s="22"/>
      <c r="OKW71" s="22"/>
      <c r="OKX71" s="22"/>
      <c r="OKY71" s="22"/>
      <c r="OKZ71" s="22"/>
      <c r="OLA71" s="22"/>
      <c r="OLB71" s="22"/>
      <c r="OLC71" s="22"/>
      <c r="OLD71" s="22"/>
      <c r="OLE71" s="22"/>
      <c r="OLF71" s="22"/>
      <c r="OLG71" s="22"/>
      <c r="OLH71" s="22"/>
      <c r="OLI71" s="22"/>
      <c r="OLJ71" s="22"/>
      <c r="OLK71" s="22"/>
      <c r="OLL71" s="22"/>
      <c r="OLM71" s="22"/>
      <c r="OLN71" s="22"/>
      <c r="OLO71" s="22"/>
      <c r="OLP71" s="22"/>
      <c r="OLQ71" s="22"/>
      <c r="OLR71" s="22"/>
      <c r="OLS71" s="22"/>
      <c r="OLT71" s="22"/>
      <c r="OLU71" s="22"/>
      <c r="OLV71" s="22"/>
      <c r="OLW71" s="22"/>
      <c r="OLX71" s="22"/>
      <c r="OLY71" s="22"/>
      <c r="OLZ71" s="22"/>
      <c r="OMA71" s="22"/>
      <c r="OMB71" s="22"/>
      <c r="OMC71" s="22"/>
      <c r="OMD71" s="22"/>
      <c r="OME71" s="22"/>
      <c r="OMF71" s="22"/>
      <c r="OMG71" s="22"/>
      <c r="OMH71" s="22"/>
      <c r="OMI71" s="22"/>
      <c r="OMJ71" s="22"/>
      <c r="OMK71" s="22"/>
      <c r="OML71" s="22"/>
      <c r="OMM71" s="22"/>
      <c r="OMN71" s="22"/>
      <c r="OMO71" s="22"/>
      <c r="OMP71" s="22"/>
      <c r="OMQ71" s="22"/>
      <c r="OMR71" s="22"/>
      <c r="OMS71" s="22"/>
      <c r="OMT71" s="22"/>
      <c r="OMU71" s="22"/>
      <c r="OMV71" s="22"/>
      <c r="OMW71" s="22"/>
      <c r="OMX71" s="22"/>
      <c r="OMY71" s="22"/>
      <c r="OMZ71" s="22"/>
      <c r="ONA71" s="22"/>
      <c r="ONB71" s="22"/>
      <c r="ONC71" s="22"/>
      <c r="OND71" s="22"/>
      <c r="ONE71" s="22"/>
      <c r="ONF71" s="22"/>
      <c r="ONG71" s="22"/>
      <c r="ONH71" s="22"/>
      <c r="ONI71" s="22"/>
      <c r="ONJ71" s="22"/>
      <c r="ONK71" s="22"/>
      <c r="ONL71" s="22"/>
      <c r="ONM71" s="22"/>
      <c r="ONN71" s="22"/>
      <c r="ONO71" s="22"/>
      <c r="ONP71" s="22"/>
      <c r="ONQ71" s="22"/>
      <c r="ONR71" s="22"/>
      <c r="ONS71" s="22"/>
      <c r="ONT71" s="22"/>
      <c r="ONU71" s="22"/>
      <c r="ONV71" s="22"/>
      <c r="ONW71" s="22"/>
      <c r="ONX71" s="22"/>
      <c r="ONY71" s="22"/>
      <c r="ONZ71" s="22"/>
      <c r="OOA71" s="22"/>
      <c r="OOB71" s="22"/>
      <c r="OOC71" s="22"/>
      <c r="OOD71" s="22"/>
      <c r="OOE71" s="22"/>
      <c r="OOF71" s="22"/>
      <c r="OOG71" s="22"/>
      <c r="OOH71" s="22"/>
      <c r="OOI71" s="22"/>
      <c r="OOJ71" s="22"/>
      <c r="OOK71" s="22"/>
      <c r="OOL71" s="22"/>
      <c r="OOM71" s="22"/>
      <c r="OON71" s="22"/>
      <c r="OOO71" s="22"/>
      <c r="OOP71" s="22"/>
      <c r="OOQ71" s="22"/>
      <c r="OOR71" s="22"/>
      <c r="OOS71" s="22"/>
      <c r="OOT71" s="22"/>
      <c r="OOU71" s="22"/>
      <c r="OOV71" s="22"/>
      <c r="OOW71" s="22"/>
      <c r="OOX71" s="22"/>
      <c r="OOY71" s="22"/>
      <c r="OOZ71" s="22"/>
      <c r="OPA71" s="22"/>
      <c r="OPB71" s="22"/>
      <c r="OPC71" s="22"/>
      <c r="OPD71" s="22"/>
      <c r="OPE71" s="22"/>
      <c r="OPF71" s="22"/>
      <c r="OPG71" s="22"/>
      <c r="OPH71" s="22"/>
      <c r="OPI71" s="22"/>
      <c r="OPJ71" s="22"/>
      <c r="OPK71" s="22"/>
      <c r="OPL71" s="22"/>
      <c r="OPM71" s="22"/>
      <c r="OPN71" s="22"/>
      <c r="OPO71" s="22"/>
      <c r="OPP71" s="22"/>
      <c r="OPQ71" s="22"/>
      <c r="OPR71" s="22"/>
      <c r="OPS71" s="22"/>
      <c r="OPT71" s="22"/>
      <c r="OPU71" s="22"/>
      <c r="OPV71" s="22"/>
      <c r="OPW71" s="22"/>
      <c r="OPX71" s="22"/>
      <c r="OPY71" s="22"/>
      <c r="OPZ71" s="22"/>
      <c r="OQA71" s="22"/>
      <c r="OQB71" s="22"/>
      <c r="OQC71" s="22"/>
      <c r="OQD71" s="22"/>
      <c r="OQE71" s="22"/>
      <c r="OQF71" s="22"/>
      <c r="OQG71" s="22"/>
      <c r="OQH71" s="22"/>
      <c r="OQI71" s="22"/>
      <c r="OQJ71" s="22"/>
      <c r="OQK71" s="22"/>
      <c r="OQL71" s="22"/>
      <c r="OQM71" s="22"/>
      <c r="OQN71" s="22"/>
      <c r="OQO71" s="22"/>
      <c r="OQP71" s="22"/>
      <c r="OQQ71" s="22"/>
      <c r="OQR71" s="22"/>
      <c r="OQS71" s="22"/>
      <c r="OQT71" s="22"/>
      <c r="OQU71" s="22"/>
      <c r="OQV71" s="22"/>
      <c r="OQW71" s="22"/>
      <c r="OQX71" s="22"/>
      <c r="OQY71" s="22"/>
      <c r="OQZ71" s="22"/>
      <c r="ORA71" s="22"/>
      <c r="ORB71" s="22"/>
      <c r="ORC71" s="22"/>
      <c r="ORD71" s="22"/>
      <c r="ORE71" s="22"/>
      <c r="ORF71" s="22"/>
      <c r="ORG71" s="22"/>
      <c r="ORH71" s="22"/>
      <c r="ORI71" s="22"/>
      <c r="ORJ71" s="22"/>
      <c r="ORK71" s="22"/>
      <c r="ORL71" s="22"/>
      <c r="ORM71" s="22"/>
      <c r="ORN71" s="22"/>
      <c r="ORO71" s="22"/>
      <c r="ORP71" s="22"/>
      <c r="ORQ71" s="22"/>
      <c r="ORR71" s="22"/>
      <c r="ORS71" s="22"/>
      <c r="ORT71" s="22"/>
      <c r="ORU71" s="22"/>
      <c r="ORV71" s="22"/>
      <c r="ORW71" s="22"/>
      <c r="ORX71" s="22"/>
      <c r="ORY71" s="22"/>
      <c r="ORZ71" s="22"/>
      <c r="OSA71" s="22"/>
      <c r="OSB71" s="22"/>
      <c r="OSC71" s="22"/>
      <c r="OSD71" s="22"/>
      <c r="OSE71" s="22"/>
      <c r="OSF71" s="22"/>
      <c r="OSG71" s="22"/>
      <c r="OSH71" s="22"/>
      <c r="OSI71" s="22"/>
      <c r="OSJ71" s="22"/>
      <c r="OSK71" s="22"/>
      <c r="OSL71" s="22"/>
      <c r="OSM71" s="22"/>
      <c r="OSN71" s="22"/>
      <c r="OSO71" s="22"/>
      <c r="OSP71" s="22"/>
      <c r="OSQ71" s="22"/>
      <c r="OSR71" s="22"/>
      <c r="OSS71" s="22"/>
      <c r="OST71" s="22"/>
      <c r="OSU71" s="22"/>
      <c r="OSV71" s="22"/>
      <c r="OSW71" s="22"/>
      <c r="OSX71" s="22"/>
      <c r="OSY71" s="22"/>
      <c r="OSZ71" s="22"/>
      <c r="OTA71" s="22"/>
      <c r="OTB71" s="22"/>
      <c r="OTC71" s="22"/>
      <c r="OTD71" s="22"/>
      <c r="OTE71" s="22"/>
      <c r="OTF71" s="22"/>
      <c r="OTG71" s="22"/>
      <c r="OTH71" s="22"/>
      <c r="OTI71" s="22"/>
      <c r="OTJ71" s="22"/>
      <c r="OTK71" s="22"/>
      <c r="OTL71" s="22"/>
      <c r="OTM71" s="22"/>
      <c r="OTN71" s="22"/>
      <c r="OTO71" s="22"/>
      <c r="OTP71" s="22"/>
      <c r="OTQ71" s="22"/>
      <c r="OTR71" s="22"/>
      <c r="OTS71" s="22"/>
      <c r="OTT71" s="22"/>
      <c r="OTU71" s="22"/>
      <c r="OTV71" s="22"/>
      <c r="OTW71" s="22"/>
      <c r="OTX71" s="22"/>
      <c r="OTY71" s="22"/>
      <c r="OTZ71" s="22"/>
      <c r="OUA71" s="22"/>
      <c r="OUB71" s="22"/>
      <c r="OUC71" s="22"/>
      <c r="OUD71" s="22"/>
      <c r="OUE71" s="22"/>
      <c r="OUF71" s="22"/>
      <c r="OUG71" s="22"/>
      <c r="OUH71" s="22"/>
      <c r="OUI71" s="22"/>
      <c r="OUJ71" s="22"/>
      <c r="OUK71" s="22"/>
      <c r="OUL71" s="22"/>
      <c r="OUM71" s="22"/>
      <c r="OUN71" s="22"/>
      <c r="OUO71" s="22"/>
      <c r="OUP71" s="22"/>
      <c r="OUQ71" s="22"/>
      <c r="OUR71" s="22"/>
      <c r="OUS71" s="22"/>
      <c r="OUT71" s="22"/>
      <c r="OUU71" s="22"/>
      <c r="OUV71" s="22"/>
      <c r="OUW71" s="22"/>
      <c r="OUX71" s="22"/>
      <c r="OUY71" s="22"/>
      <c r="OUZ71" s="22"/>
      <c r="OVA71" s="22"/>
      <c r="OVB71" s="22"/>
      <c r="OVC71" s="22"/>
      <c r="OVD71" s="22"/>
      <c r="OVE71" s="22"/>
      <c r="OVF71" s="22"/>
      <c r="OVG71" s="22"/>
      <c r="OVH71" s="22"/>
      <c r="OVI71" s="22"/>
      <c r="OVJ71" s="22"/>
      <c r="OVK71" s="22"/>
      <c r="OVL71" s="22"/>
      <c r="OVM71" s="22"/>
      <c r="OVN71" s="22"/>
      <c r="OVO71" s="22"/>
      <c r="OVP71" s="22"/>
      <c r="OVQ71" s="22"/>
      <c r="OVR71" s="22"/>
      <c r="OVS71" s="22"/>
      <c r="OVT71" s="22"/>
      <c r="OVU71" s="22"/>
      <c r="OVV71" s="22"/>
      <c r="OVW71" s="22"/>
      <c r="OVX71" s="22"/>
      <c r="OVY71" s="22"/>
      <c r="OVZ71" s="22"/>
      <c r="OWA71" s="22"/>
      <c r="OWB71" s="22"/>
      <c r="OWC71" s="22"/>
      <c r="OWD71" s="22"/>
      <c r="OWE71" s="22"/>
      <c r="OWF71" s="22"/>
      <c r="OWG71" s="22"/>
      <c r="OWH71" s="22"/>
      <c r="OWI71" s="22"/>
      <c r="OWJ71" s="22"/>
      <c r="OWK71" s="22"/>
      <c r="OWL71" s="22"/>
      <c r="OWM71" s="22"/>
      <c r="OWN71" s="22"/>
      <c r="OWO71" s="22"/>
      <c r="OWP71" s="22"/>
      <c r="OWQ71" s="22"/>
      <c r="OWR71" s="22"/>
      <c r="OWS71" s="22"/>
      <c r="OWT71" s="22"/>
      <c r="OWU71" s="22"/>
      <c r="OWV71" s="22"/>
      <c r="OWW71" s="22"/>
      <c r="OWX71" s="22"/>
      <c r="OWY71" s="22"/>
      <c r="OWZ71" s="22"/>
      <c r="OXA71" s="22"/>
      <c r="OXB71" s="22"/>
      <c r="OXC71" s="22"/>
      <c r="OXD71" s="22"/>
      <c r="OXE71" s="22"/>
      <c r="OXF71" s="22"/>
      <c r="OXG71" s="22"/>
      <c r="OXH71" s="22"/>
      <c r="OXI71" s="22"/>
      <c r="OXJ71" s="22"/>
      <c r="OXK71" s="22"/>
      <c r="OXL71" s="22"/>
      <c r="OXM71" s="22"/>
      <c r="OXN71" s="22"/>
      <c r="OXO71" s="22"/>
      <c r="OXP71" s="22"/>
      <c r="OXQ71" s="22"/>
      <c r="OXR71" s="22"/>
      <c r="OXS71" s="22"/>
      <c r="OXT71" s="22"/>
      <c r="OXU71" s="22"/>
      <c r="OXV71" s="22"/>
      <c r="OXW71" s="22"/>
      <c r="OXX71" s="22"/>
      <c r="OXY71" s="22"/>
      <c r="OXZ71" s="22"/>
      <c r="OYA71" s="22"/>
      <c r="OYB71" s="22"/>
      <c r="OYC71" s="22"/>
      <c r="OYD71" s="22"/>
      <c r="OYE71" s="22"/>
      <c r="OYF71" s="22"/>
      <c r="OYG71" s="22"/>
      <c r="OYH71" s="22"/>
      <c r="OYI71" s="22"/>
      <c r="OYJ71" s="22"/>
      <c r="OYK71" s="22"/>
      <c r="OYL71" s="22"/>
      <c r="OYM71" s="22"/>
      <c r="OYN71" s="22"/>
      <c r="OYO71" s="22"/>
      <c r="OYP71" s="22"/>
      <c r="OYQ71" s="22"/>
      <c r="OYR71" s="22"/>
      <c r="OYS71" s="22"/>
      <c r="OYT71" s="22"/>
      <c r="OYU71" s="22"/>
      <c r="OYV71" s="22"/>
      <c r="OYW71" s="22"/>
      <c r="OYX71" s="22"/>
      <c r="OYY71" s="22"/>
      <c r="OYZ71" s="22"/>
      <c r="OZA71" s="22"/>
      <c r="OZB71" s="22"/>
      <c r="OZC71" s="22"/>
      <c r="OZD71" s="22"/>
      <c r="OZE71" s="22"/>
      <c r="OZF71" s="22"/>
      <c r="OZG71" s="22"/>
      <c r="OZH71" s="22"/>
      <c r="OZI71" s="22"/>
      <c r="OZJ71" s="22"/>
      <c r="OZK71" s="22"/>
      <c r="OZL71" s="22"/>
      <c r="OZM71" s="22"/>
      <c r="OZN71" s="22"/>
      <c r="OZO71" s="22"/>
      <c r="OZP71" s="22"/>
      <c r="OZQ71" s="22"/>
      <c r="OZR71" s="22"/>
      <c r="OZS71" s="22"/>
      <c r="OZT71" s="22"/>
      <c r="OZU71" s="22"/>
      <c r="OZV71" s="22"/>
      <c r="OZW71" s="22"/>
      <c r="OZX71" s="22"/>
      <c r="OZY71" s="22"/>
      <c r="OZZ71" s="22"/>
      <c r="PAA71" s="22"/>
      <c r="PAB71" s="22"/>
      <c r="PAC71" s="22"/>
      <c r="PAD71" s="22"/>
      <c r="PAE71" s="22"/>
      <c r="PAF71" s="22"/>
      <c r="PAG71" s="22"/>
      <c r="PAH71" s="22"/>
      <c r="PAI71" s="22"/>
      <c r="PAJ71" s="22"/>
      <c r="PAK71" s="22"/>
      <c r="PAL71" s="22"/>
      <c r="PAM71" s="22"/>
      <c r="PAN71" s="22"/>
      <c r="PAO71" s="22"/>
      <c r="PAP71" s="22"/>
      <c r="PAQ71" s="22"/>
      <c r="PAR71" s="22"/>
      <c r="PAS71" s="22"/>
      <c r="PAT71" s="22"/>
      <c r="PAU71" s="22"/>
      <c r="PAV71" s="22"/>
      <c r="PAW71" s="22"/>
      <c r="PAX71" s="22"/>
      <c r="PAY71" s="22"/>
      <c r="PAZ71" s="22"/>
      <c r="PBA71" s="22"/>
      <c r="PBB71" s="22"/>
      <c r="PBC71" s="22"/>
      <c r="PBD71" s="22"/>
      <c r="PBE71" s="22"/>
      <c r="PBF71" s="22"/>
      <c r="PBG71" s="22"/>
      <c r="PBH71" s="22"/>
      <c r="PBI71" s="22"/>
      <c r="PBJ71" s="22"/>
      <c r="PBK71" s="22"/>
      <c r="PBL71" s="22"/>
      <c r="PBM71" s="22"/>
      <c r="PBN71" s="22"/>
      <c r="PBO71" s="22"/>
      <c r="PBP71" s="22"/>
      <c r="PBQ71" s="22"/>
      <c r="PBR71" s="22"/>
      <c r="PBS71" s="22"/>
      <c r="PBT71" s="22"/>
      <c r="PBU71" s="22"/>
      <c r="PBV71" s="22"/>
      <c r="PBW71" s="22"/>
      <c r="PBX71" s="22"/>
      <c r="PBY71" s="22"/>
      <c r="PBZ71" s="22"/>
      <c r="PCA71" s="22"/>
      <c r="PCB71" s="22"/>
      <c r="PCC71" s="22"/>
      <c r="PCD71" s="22"/>
      <c r="PCE71" s="22"/>
      <c r="PCF71" s="22"/>
      <c r="PCG71" s="22"/>
      <c r="PCH71" s="22"/>
      <c r="PCI71" s="22"/>
      <c r="PCJ71" s="22"/>
      <c r="PCK71" s="22"/>
      <c r="PCL71" s="22"/>
      <c r="PCM71" s="22"/>
      <c r="PCN71" s="22"/>
      <c r="PCO71" s="22"/>
      <c r="PCP71" s="22"/>
      <c r="PCQ71" s="22"/>
      <c r="PCR71" s="22"/>
      <c r="PCS71" s="22"/>
      <c r="PCT71" s="22"/>
      <c r="PCU71" s="22"/>
      <c r="PCV71" s="22"/>
      <c r="PCW71" s="22"/>
      <c r="PCX71" s="22"/>
      <c r="PCY71" s="22"/>
      <c r="PCZ71" s="22"/>
      <c r="PDA71" s="22"/>
      <c r="PDB71" s="22"/>
      <c r="PDC71" s="22"/>
      <c r="PDD71" s="22"/>
      <c r="PDE71" s="22"/>
      <c r="PDF71" s="22"/>
      <c r="PDG71" s="22"/>
      <c r="PDH71" s="22"/>
      <c r="PDI71" s="22"/>
      <c r="PDJ71" s="22"/>
      <c r="PDK71" s="22"/>
      <c r="PDL71" s="22"/>
      <c r="PDM71" s="22"/>
      <c r="PDN71" s="22"/>
      <c r="PDO71" s="22"/>
      <c r="PDP71" s="22"/>
      <c r="PDQ71" s="22"/>
      <c r="PDR71" s="22"/>
      <c r="PDS71" s="22"/>
      <c r="PDT71" s="22"/>
      <c r="PDU71" s="22"/>
      <c r="PDV71" s="22"/>
      <c r="PDW71" s="22"/>
      <c r="PDX71" s="22"/>
      <c r="PDY71" s="22"/>
      <c r="PDZ71" s="22"/>
      <c r="PEA71" s="22"/>
      <c r="PEB71" s="22"/>
      <c r="PEC71" s="22"/>
      <c r="PED71" s="22"/>
      <c r="PEE71" s="22"/>
      <c r="PEF71" s="22"/>
      <c r="PEG71" s="22"/>
      <c r="PEH71" s="22"/>
      <c r="PEI71" s="22"/>
      <c r="PEJ71" s="22"/>
      <c r="PEK71" s="22"/>
      <c r="PEL71" s="22"/>
      <c r="PEM71" s="22"/>
      <c r="PEN71" s="22"/>
      <c r="PEO71" s="22"/>
      <c r="PEP71" s="22"/>
      <c r="PEQ71" s="22"/>
      <c r="PER71" s="22"/>
      <c r="PES71" s="22"/>
      <c r="PET71" s="22"/>
      <c r="PEU71" s="22"/>
      <c r="PEV71" s="22"/>
      <c r="PEW71" s="22"/>
      <c r="PEX71" s="22"/>
      <c r="PEY71" s="22"/>
      <c r="PEZ71" s="22"/>
      <c r="PFA71" s="22"/>
      <c r="PFB71" s="22"/>
      <c r="PFC71" s="22"/>
      <c r="PFD71" s="22"/>
      <c r="PFE71" s="22"/>
      <c r="PFF71" s="22"/>
      <c r="PFG71" s="22"/>
      <c r="PFH71" s="22"/>
      <c r="PFI71" s="22"/>
      <c r="PFJ71" s="22"/>
      <c r="PFK71" s="22"/>
      <c r="PFL71" s="22"/>
      <c r="PFM71" s="22"/>
      <c r="PFN71" s="22"/>
      <c r="PFO71" s="22"/>
      <c r="PFP71" s="22"/>
      <c r="PFQ71" s="22"/>
      <c r="PFR71" s="22"/>
      <c r="PFS71" s="22"/>
      <c r="PFT71" s="22"/>
      <c r="PFU71" s="22"/>
      <c r="PFV71" s="22"/>
      <c r="PFW71" s="22"/>
      <c r="PFX71" s="22"/>
      <c r="PFY71" s="22"/>
      <c r="PFZ71" s="22"/>
      <c r="PGA71" s="22"/>
      <c r="PGB71" s="22"/>
      <c r="PGC71" s="22"/>
      <c r="PGD71" s="22"/>
      <c r="PGE71" s="22"/>
      <c r="PGF71" s="22"/>
      <c r="PGG71" s="22"/>
      <c r="PGH71" s="22"/>
      <c r="PGI71" s="22"/>
      <c r="PGJ71" s="22"/>
      <c r="PGK71" s="22"/>
      <c r="PGL71" s="22"/>
      <c r="PGM71" s="22"/>
      <c r="PGN71" s="22"/>
      <c r="PGO71" s="22"/>
      <c r="PGP71" s="22"/>
      <c r="PGQ71" s="22"/>
      <c r="PGR71" s="22"/>
      <c r="PGS71" s="22"/>
      <c r="PGT71" s="22"/>
      <c r="PGU71" s="22"/>
      <c r="PGV71" s="22"/>
      <c r="PGW71" s="22"/>
      <c r="PGX71" s="22"/>
      <c r="PGY71" s="22"/>
      <c r="PGZ71" s="22"/>
      <c r="PHA71" s="22"/>
      <c r="PHB71" s="22"/>
      <c r="PHC71" s="22"/>
      <c r="PHD71" s="22"/>
      <c r="PHE71" s="22"/>
      <c r="PHF71" s="22"/>
      <c r="PHG71" s="22"/>
      <c r="PHH71" s="22"/>
      <c r="PHI71" s="22"/>
      <c r="PHJ71" s="22"/>
      <c r="PHK71" s="22"/>
      <c r="PHL71" s="22"/>
      <c r="PHM71" s="22"/>
      <c r="PHN71" s="22"/>
      <c r="PHO71" s="22"/>
      <c r="PHP71" s="22"/>
      <c r="PHQ71" s="22"/>
      <c r="PHR71" s="22"/>
      <c r="PHS71" s="22"/>
      <c r="PHT71" s="22"/>
      <c r="PHU71" s="22"/>
      <c r="PHV71" s="22"/>
      <c r="PHW71" s="22"/>
      <c r="PHX71" s="22"/>
      <c r="PHY71" s="22"/>
      <c r="PHZ71" s="22"/>
      <c r="PIA71" s="22"/>
      <c r="PIB71" s="22"/>
      <c r="PIC71" s="22"/>
      <c r="PID71" s="22"/>
      <c r="PIE71" s="22"/>
      <c r="PIF71" s="22"/>
      <c r="PIG71" s="22"/>
      <c r="PIH71" s="22"/>
      <c r="PII71" s="22"/>
      <c r="PIJ71" s="22"/>
      <c r="PIK71" s="22"/>
      <c r="PIL71" s="22"/>
      <c r="PIM71" s="22"/>
      <c r="PIN71" s="22"/>
      <c r="PIO71" s="22"/>
      <c r="PIP71" s="22"/>
      <c r="PIQ71" s="22"/>
      <c r="PIR71" s="22"/>
      <c r="PIS71" s="22"/>
      <c r="PIT71" s="22"/>
      <c r="PIU71" s="22"/>
      <c r="PIV71" s="22"/>
      <c r="PIW71" s="22"/>
      <c r="PIX71" s="22"/>
      <c r="PIY71" s="22"/>
      <c r="PIZ71" s="22"/>
      <c r="PJA71" s="22"/>
      <c r="PJB71" s="22"/>
      <c r="PJC71" s="22"/>
      <c r="PJD71" s="22"/>
      <c r="PJE71" s="22"/>
      <c r="PJF71" s="22"/>
      <c r="PJG71" s="22"/>
      <c r="PJH71" s="22"/>
      <c r="PJI71" s="22"/>
      <c r="PJJ71" s="22"/>
      <c r="PJK71" s="22"/>
      <c r="PJL71" s="22"/>
      <c r="PJM71" s="22"/>
      <c r="PJN71" s="22"/>
      <c r="PJO71" s="22"/>
      <c r="PJP71" s="22"/>
      <c r="PJQ71" s="22"/>
      <c r="PJR71" s="22"/>
      <c r="PJS71" s="22"/>
      <c r="PJT71" s="22"/>
      <c r="PJU71" s="22"/>
      <c r="PJV71" s="22"/>
      <c r="PJW71" s="22"/>
      <c r="PJX71" s="22"/>
      <c r="PJY71" s="22"/>
      <c r="PJZ71" s="22"/>
      <c r="PKA71" s="22"/>
      <c r="PKB71" s="22"/>
      <c r="PKC71" s="22"/>
      <c r="PKD71" s="22"/>
      <c r="PKE71" s="22"/>
      <c r="PKF71" s="22"/>
      <c r="PKG71" s="22"/>
      <c r="PKH71" s="22"/>
      <c r="PKI71" s="22"/>
      <c r="PKJ71" s="22"/>
      <c r="PKK71" s="22"/>
      <c r="PKL71" s="22"/>
      <c r="PKM71" s="22"/>
      <c r="PKN71" s="22"/>
      <c r="PKO71" s="22"/>
      <c r="PKP71" s="22"/>
      <c r="PKQ71" s="22"/>
      <c r="PKR71" s="22"/>
      <c r="PKS71" s="22"/>
      <c r="PKT71" s="22"/>
      <c r="PKU71" s="22"/>
      <c r="PKV71" s="22"/>
      <c r="PKW71" s="22"/>
      <c r="PKX71" s="22"/>
      <c r="PKY71" s="22"/>
      <c r="PKZ71" s="22"/>
      <c r="PLA71" s="22"/>
      <c r="PLB71" s="22"/>
      <c r="PLC71" s="22"/>
      <c r="PLD71" s="22"/>
      <c r="PLE71" s="22"/>
      <c r="PLF71" s="22"/>
      <c r="PLG71" s="22"/>
      <c r="PLH71" s="22"/>
      <c r="PLI71" s="22"/>
      <c r="PLJ71" s="22"/>
      <c r="PLK71" s="22"/>
      <c r="PLL71" s="22"/>
      <c r="PLM71" s="22"/>
      <c r="PLN71" s="22"/>
      <c r="PLO71" s="22"/>
      <c r="PLP71" s="22"/>
      <c r="PLQ71" s="22"/>
      <c r="PLR71" s="22"/>
      <c r="PLS71" s="22"/>
      <c r="PLT71" s="22"/>
      <c r="PLU71" s="22"/>
      <c r="PLV71" s="22"/>
      <c r="PLW71" s="22"/>
      <c r="PLX71" s="22"/>
      <c r="PLY71" s="22"/>
      <c r="PLZ71" s="22"/>
      <c r="PMA71" s="22"/>
      <c r="PMB71" s="22"/>
      <c r="PMC71" s="22"/>
      <c r="PMD71" s="22"/>
      <c r="PME71" s="22"/>
      <c r="PMF71" s="22"/>
      <c r="PMG71" s="22"/>
      <c r="PMH71" s="22"/>
      <c r="PMI71" s="22"/>
      <c r="PMJ71" s="22"/>
      <c r="PMK71" s="22"/>
      <c r="PML71" s="22"/>
      <c r="PMM71" s="22"/>
      <c r="PMN71" s="22"/>
      <c r="PMO71" s="22"/>
      <c r="PMP71" s="22"/>
      <c r="PMQ71" s="22"/>
      <c r="PMR71" s="22"/>
      <c r="PMS71" s="22"/>
      <c r="PMT71" s="22"/>
      <c r="PMU71" s="22"/>
      <c r="PMV71" s="22"/>
      <c r="PMW71" s="22"/>
      <c r="PMX71" s="22"/>
      <c r="PMY71" s="22"/>
      <c r="PMZ71" s="22"/>
      <c r="PNA71" s="22"/>
      <c r="PNB71" s="22"/>
      <c r="PNC71" s="22"/>
      <c r="PND71" s="22"/>
      <c r="PNE71" s="22"/>
      <c r="PNF71" s="22"/>
      <c r="PNG71" s="22"/>
      <c r="PNH71" s="22"/>
      <c r="PNI71" s="22"/>
      <c r="PNJ71" s="22"/>
      <c r="PNK71" s="22"/>
      <c r="PNL71" s="22"/>
      <c r="PNM71" s="22"/>
      <c r="PNN71" s="22"/>
      <c r="PNO71" s="22"/>
      <c r="PNP71" s="22"/>
      <c r="PNQ71" s="22"/>
      <c r="PNR71" s="22"/>
      <c r="PNS71" s="22"/>
      <c r="PNT71" s="22"/>
      <c r="PNU71" s="22"/>
      <c r="PNV71" s="22"/>
      <c r="PNW71" s="22"/>
      <c r="PNX71" s="22"/>
      <c r="PNY71" s="22"/>
      <c r="PNZ71" s="22"/>
      <c r="POA71" s="22"/>
      <c r="POB71" s="22"/>
      <c r="POC71" s="22"/>
      <c r="POD71" s="22"/>
      <c r="POE71" s="22"/>
      <c r="POF71" s="22"/>
      <c r="POG71" s="22"/>
      <c r="POH71" s="22"/>
      <c r="POI71" s="22"/>
      <c r="POJ71" s="22"/>
      <c r="POK71" s="22"/>
      <c r="POL71" s="22"/>
      <c r="POM71" s="22"/>
      <c r="PON71" s="22"/>
      <c r="POO71" s="22"/>
      <c r="POP71" s="22"/>
      <c r="POQ71" s="22"/>
      <c r="POR71" s="22"/>
      <c r="POS71" s="22"/>
      <c r="POT71" s="22"/>
      <c r="POU71" s="22"/>
      <c r="POV71" s="22"/>
      <c r="POW71" s="22"/>
      <c r="POX71" s="22"/>
      <c r="POY71" s="22"/>
      <c r="POZ71" s="22"/>
      <c r="PPA71" s="22"/>
      <c r="PPB71" s="22"/>
      <c r="PPC71" s="22"/>
      <c r="PPD71" s="22"/>
      <c r="PPE71" s="22"/>
      <c r="PPF71" s="22"/>
      <c r="PPG71" s="22"/>
      <c r="PPH71" s="22"/>
      <c r="PPI71" s="22"/>
      <c r="PPJ71" s="22"/>
      <c r="PPK71" s="22"/>
      <c r="PPL71" s="22"/>
      <c r="PPM71" s="22"/>
      <c r="PPN71" s="22"/>
      <c r="PPO71" s="22"/>
      <c r="PPP71" s="22"/>
      <c r="PPQ71" s="22"/>
      <c r="PPR71" s="22"/>
      <c r="PPS71" s="22"/>
      <c r="PPT71" s="22"/>
      <c r="PPU71" s="22"/>
      <c r="PPV71" s="22"/>
      <c r="PPW71" s="22"/>
      <c r="PPX71" s="22"/>
      <c r="PPY71" s="22"/>
      <c r="PPZ71" s="22"/>
      <c r="PQA71" s="22"/>
      <c r="PQB71" s="22"/>
      <c r="PQC71" s="22"/>
      <c r="PQD71" s="22"/>
      <c r="PQE71" s="22"/>
      <c r="PQF71" s="22"/>
      <c r="PQG71" s="22"/>
      <c r="PQH71" s="22"/>
      <c r="PQI71" s="22"/>
      <c r="PQJ71" s="22"/>
      <c r="PQK71" s="22"/>
      <c r="PQL71" s="22"/>
      <c r="PQM71" s="22"/>
      <c r="PQN71" s="22"/>
      <c r="PQO71" s="22"/>
      <c r="PQP71" s="22"/>
      <c r="PQQ71" s="22"/>
      <c r="PQR71" s="22"/>
      <c r="PQS71" s="22"/>
      <c r="PQT71" s="22"/>
      <c r="PQU71" s="22"/>
      <c r="PQV71" s="22"/>
      <c r="PQW71" s="22"/>
      <c r="PQX71" s="22"/>
      <c r="PQY71" s="22"/>
      <c r="PQZ71" s="22"/>
      <c r="PRA71" s="22"/>
      <c r="PRB71" s="22"/>
      <c r="PRC71" s="22"/>
      <c r="PRD71" s="22"/>
      <c r="PRE71" s="22"/>
      <c r="PRF71" s="22"/>
      <c r="PRG71" s="22"/>
      <c r="PRH71" s="22"/>
      <c r="PRI71" s="22"/>
      <c r="PRJ71" s="22"/>
      <c r="PRK71" s="22"/>
      <c r="PRL71" s="22"/>
      <c r="PRM71" s="22"/>
      <c r="PRN71" s="22"/>
      <c r="PRO71" s="22"/>
      <c r="PRP71" s="22"/>
      <c r="PRQ71" s="22"/>
      <c r="PRR71" s="22"/>
      <c r="PRS71" s="22"/>
      <c r="PRT71" s="22"/>
      <c r="PRU71" s="22"/>
      <c r="PRV71" s="22"/>
      <c r="PRW71" s="22"/>
      <c r="PRX71" s="22"/>
      <c r="PRY71" s="22"/>
      <c r="PRZ71" s="22"/>
      <c r="PSA71" s="22"/>
      <c r="PSB71" s="22"/>
      <c r="PSC71" s="22"/>
      <c r="PSD71" s="22"/>
      <c r="PSE71" s="22"/>
      <c r="PSF71" s="22"/>
      <c r="PSG71" s="22"/>
      <c r="PSH71" s="22"/>
      <c r="PSI71" s="22"/>
      <c r="PSJ71" s="22"/>
      <c r="PSK71" s="22"/>
      <c r="PSL71" s="22"/>
      <c r="PSM71" s="22"/>
      <c r="PSN71" s="22"/>
      <c r="PSO71" s="22"/>
      <c r="PSP71" s="22"/>
      <c r="PSQ71" s="22"/>
      <c r="PSR71" s="22"/>
      <c r="PSS71" s="22"/>
      <c r="PST71" s="22"/>
      <c r="PSU71" s="22"/>
      <c r="PSV71" s="22"/>
      <c r="PSW71" s="22"/>
      <c r="PSX71" s="22"/>
      <c r="PSY71" s="22"/>
      <c r="PSZ71" s="22"/>
      <c r="PTA71" s="22"/>
      <c r="PTB71" s="22"/>
      <c r="PTC71" s="22"/>
      <c r="PTD71" s="22"/>
      <c r="PTE71" s="22"/>
      <c r="PTF71" s="22"/>
      <c r="PTG71" s="22"/>
      <c r="PTH71" s="22"/>
      <c r="PTI71" s="22"/>
      <c r="PTJ71" s="22"/>
      <c r="PTK71" s="22"/>
      <c r="PTL71" s="22"/>
      <c r="PTM71" s="22"/>
      <c r="PTN71" s="22"/>
      <c r="PTO71" s="22"/>
      <c r="PTP71" s="22"/>
      <c r="PTQ71" s="22"/>
      <c r="PTR71" s="22"/>
      <c r="PTS71" s="22"/>
      <c r="PTT71" s="22"/>
      <c r="PTU71" s="22"/>
      <c r="PTV71" s="22"/>
      <c r="PTW71" s="22"/>
      <c r="PTX71" s="22"/>
      <c r="PTY71" s="22"/>
      <c r="PTZ71" s="22"/>
      <c r="PUA71" s="22"/>
      <c r="PUB71" s="22"/>
      <c r="PUC71" s="22"/>
      <c r="PUD71" s="22"/>
      <c r="PUE71" s="22"/>
      <c r="PUF71" s="22"/>
      <c r="PUG71" s="22"/>
      <c r="PUH71" s="22"/>
      <c r="PUI71" s="22"/>
      <c r="PUJ71" s="22"/>
      <c r="PUK71" s="22"/>
      <c r="PUL71" s="22"/>
      <c r="PUM71" s="22"/>
      <c r="PUN71" s="22"/>
      <c r="PUO71" s="22"/>
      <c r="PUP71" s="22"/>
      <c r="PUQ71" s="22"/>
      <c r="PUR71" s="22"/>
      <c r="PUS71" s="22"/>
      <c r="PUT71" s="22"/>
      <c r="PUU71" s="22"/>
      <c r="PUV71" s="22"/>
      <c r="PUW71" s="22"/>
      <c r="PUX71" s="22"/>
      <c r="PUY71" s="22"/>
      <c r="PUZ71" s="22"/>
      <c r="PVA71" s="22"/>
      <c r="PVB71" s="22"/>
      <c r="PVC71" s="22"/>
      <c r="PVD71" s="22"/>
      <c r="PVE71" s="22"/>
      <c r="PVF71" s="22"/>
      <c r="PVG71" s="22"/>
      <c r="PVH71" s="22"/>
      <c r="PVI71" s="22"/>
      <c r="PVJ71" s="22"/>
      <c r="PVK71" s="22"/>
      <c r="PVL71" s="22"/>
      <c r="PVM71" s="22"/>
      <c r="PVN71" s="22"/>
      <c r="PVO71" s="22"/>
      <c r="PVP71" s="22"/>
      <c r="PVQ71" s="22"/>
      <c r="PVR71" s="22"/>
      <c r="PVS71" s="22"/>
      <c r="PVT71" s="22"/>
      <c r="PVU71" s="22"/>
      <c r="PVV71" s="22"/>
      <c r="PVW71" s="22"/>
      <c r="PVX71" s="22"/>
      <c r="PVY71" s="22"/>
      <c r="PVZ71" s="22"/>
      <c r="PWA71" s="22"/>
      <c r="PWB71" s="22"/>
      <c r="PWC71" s="22"/>
      <c r="PWD71" s="22"/>
      <c r="PWE71" s="22"/>
      <c r="PWF71" s="22"/>
      <c r="PWG71" s="22"/>
      <c r="PWH71" s="22"/>
      <c r="PWI71" s="22"/>
      <c r="PWJ71" s="22"/>
      <c r="PWK71" s="22"/>
      <c r="PWL71" s="22"/>
      <c r="PWM71" s="22"/>
      <c r="PWN71" s="22"/>
      <c r="PWO71" s="22"/>
      <c r="PWP71" s="22"/>
      <c r="PWQ71" s="22"/>
      <c r="PWR71" s="22"/>
      <c r="PWS71" s="22"/>
      <c r="PWT71" s="22"/>
      <c r="PWU71" s="22"/>
      <c r="PWV71" s="22"/>
      <c r="PWW71" s="22"/>
      <c r="PWX71" s="22"/>
      <c r="PWY71" s="22"/>
      <c r="PWZ71" s="22"/>
      <c r="PXA71" s="22"/>
      <c r="PXB71" s="22"/>
      <c r="PXC71" s="22"/>
      <c r="PXD71" s="22"/>
      <c r="PXE71" s="22"/>
      <c r="PXF71" s="22"/>
      <c r="PXG71" s="22"/>
      <c r="PXH71" s="22"/>
      <c r="PXI71" s="22"/>
      <c r="PXJ71" s="22"/>
      <c r="PXK71" s="22"/>
      <c r="PXL71" s="22"/>
      <c r="PXM71" s="22"/>
      <c r="PXN71" s="22"/>
      <c r="PXO71" s="22"/>
      <c r="PXP71" s="22"/>
      <c r="PXQ71" s="22"/>
      <c r="PXR71" s="22"/>
      <c r="PXS71" s="22"/>
      <c r="PXT71" s="22"/>
      <c r="PXU71" s="22"/>
      <c r="PXV71" s="22"/>
      <c r="PXW71" s="22"/>
      <c r="PXX71" s="22"/>
      <c r="PXY71" s="22"/>
      <c r="PXZ71" s="22"/>
      <c r="PYA71" s="22"/>
      <c r="PYB71" s="22"/>
      <c r="PYC71" s="22"/>
      <c r="PYD71" s="22"/>
      <c r="PYE71" s="22"/>
      <c r="PYF71" s="22"/>
      <c r="PYG71" s="22"/>
      <c r="PYH71" s="22"/>
      <c r="PYI71" s="22"/>
      <c r="PYJ71" s="22"/>
      <c r="PYK71" s="22"/>
      <c r="PYL71" s="22"/>
      <c r="PYM71" s="22"/>
      <c r="PYN71" s="22"/>
      <c r="PYO71" s="22"/>
      <c r="PYP71" s="22"/>
      <c r="PYQ71" s="22"/>
      <c r="PYR71" s="22"/>
      <c r="PYS71" s="22"/>
      <c r="PYT71" s="22"/>
      <c r="PYU71" s="22"/>
      <c r="PYV71" s="22"/>
      <c r="PYW71" s="22"/>
      <c r="PYX71" s="22"/>
      <c r="PYY71" s="22"/>
      <c r="PYZ71" s="22"/>
      <c r="PZA71" s="22"/>
      <c r="PZB71" s="22"/>
      <c r="PZC71" s="22"/>
      <c r="PZD71" s="22"/>
      <c r="PZE71" s="22"/>
      <c r="PZF71" s="22"/>
      <c r="PZG71" s="22"/>
      <c r="PZH71" s="22"/>
      <c r="PZI71" s="22"/>
      <c r="PZJ71" s="22"/>
      <c r="PZK71" s="22"/>
      <c r="PZL71" s="22"/>
      <c r="PZM71" s="22"/>
      <c r="PZN71" s="22"/>
      <c r="PZO71" s="22"/>
      <c r="PZP71" s="22"/>
      <c r="PZQ71" s="22"/>
      <c r="PZR71" s="22"/>
      <c r="PZS71" s="22"/>
      <c r="PZT71" s="22"/>
      <c r="PZU71" s="22"/>
      <c r="PZV71" s="22"/>
      <c r="PZW71" s="22"/>
      <c r="PZX71" s="22"/>
      <c r="PZY71" s="22"/>
      <c r="PZZ71" s="22"/>
      <c r="QAA71" s="22"/>
      <c r="QAB71" s="22"/>
      <c r="QAC71" s="22"/>
      <c r="QAD71" s="22"/>
      <c r="QAE71" s="22"/>
      <c r="QAF71" s="22"/>
      <c r="QAG71" s="22"/>
      <c r="QAH71" s="22"/>
      <c r="QAI71" s="22"/>
      <c r="QAJ71" s="22"/>
      <c r="QAK71" s="22"/>
      <c r="QAL71" s="22"/>
      <c r="QAM71" s="22"/>
      <c r="QAN71" s="22"/>
      <c r="QAO71" s="22"/>
      <c r="QAP71" s="22"/>
      <c r="QAQ71" s="22"/>
      <c r="QAR71" s="22"/>
      <c r="QAS71" s="22"/>
      <c r="QAT71" s="22"/>
      <c r="QAU71" s="22"/>
      <c r="QAV71" s="22"/>
      <c r="QAW71" s="22"/>
      <c r="QAX71" s="22"/>
      <c r="QAY71" s="22"/>
      <c r="QAZ71" s="22"/>
      <c r="QBA71" s="22"/>
      <c r="QBB71" s="22"/>
      <c r="QBC71" s="22"/>
      <c r="QBD71" s="22"/>
      <c r="QBE71" s="22"/>
      <c r="QBF71" s="22"/>
      <c r="QBG71" s="22"/>
      <c r="QBH71" s="22"/>
      <c r="QBI71" s="22"/>
      <c r="QBJ71" s="22"/>
      <c r="QBK71" s="22"/>
      <c r="QBL71" s="22"/>
      <c r="QBM71" s="22"/>
      <c r="QBN71" s="22"/>
      <c r="QBO71" s="22"/>
      <c r="QBP71" s="22"/>
      <c r="QBQ71" s="22"/>
      <c r="QBR71" s="22"/>
      <c r="QBS71" s="22"/>
      <c r="QBT71" s="22"/>
      <c r="QBU71" s="22"/>
      <c r="QBV71" s="22"/>
      <c r="QBW71" s="22"/>
      <c r="QBX71" s="22"/>
      <c r="QBY71" s="22"/>
      <c r="QBZ71" s="22"/>
      <c r="QCA71" s="22"/>
      <c r="QCB71" s="22"/>
      <c r="QCC71" s="22"/>
      <c r="QCD71" s="22"/>
      <c r="QCE71" s="22"/>
      <c r="QCF71" s="22"/>
      <c r="QCG71" s="22"/>
      <c r="QCH71" s="22"/>
      <c r="QCI71" s="22"/>
      <c r="QCJ71" s="22"/>
      <c r="QCK71" s="22"/>
      <c r="QCL71" s="22"/>
      <c r="QCM71" s="22"/>
      <c r="QCN71" s="22"/>
      <c r="QCO71" s="22"/>
      <c r="QCP71" s="22"/>
      <c r="QCQ71" s="22"/>
      <c r="QCR71" s="22"/>
      <c r="QCS71" s="22"/>
      <c r="QCT71" s="22"/>
      <c r="QCU71" s="22"/>
      <c r="QCV71" s="22"/>
      <c r="QCW71" s="22"/>
      <c r="QCX71" s="22"/>
      <c r="QCY71" s="22"/>
      <c r="QCZ71" s="22"/>
      <c r="QDA71" s="22"/>
      <c r="QDB71" s="22"/>
      <c r="QDC71" s="22"/>
      <c r="QDD71" s="22"/>
      <c r="QDE71" s="22"/>
      <c r="QDF71" s="22"/>
      <c r="QDG71" s="22"/>
      <c r="QDH71" s="22"/>
      <c r="QDI71" s="22"/>
      <c r="QDJ71" s="22"/>
      <c r="QDK71" s="22"/>
      <c r="QDL71" s="22"/>
      <c r="QDM71" s="22"/>
      <c r="QDN71" s="22"/>
      <c r="QDO71" s="22"/>
      <c r="QDP71" s="22"/>
      <c r="QDQ71" s="22"/>
      <c r="QDR71" s="22"/>
      <c r="QDS71" s="22"/>
      <c r="QDT71" s="22"/>
      <c r="QDU71" s="22"/>
      <c r="QDV71" s="22"/>
      <c r="QDW71" s="22"/>
      <c r="QDX71" s="22"/>
      <c r="QDY71" s="22"/>
      <c r="QDZ71" s="22"/>
      <c r="QEA71" s="22"/>
      <c r="QEB71" s="22"/>
      <c r="QEC71" s="22"/>
      <c r="QED71" s="22"/>
      <c r="QEE71" s="22"/>
      <c r="QEF71" s="22"/>
      <c r="QEG71" s="22"/>
      <c r="QEH71" s="22"/>
      <c r="QEI71" s="22"/>
      <c r="QEJ71" s="22"/>
      <c r="QEK71" s="22"/>
      <c r="QEL71" s="22"/>
      <c r="QEM71" s="22"/>
      <c r="QEN71" s="22"/>
      <c r="QEO71" s="22"/>
      <c r="QEP71" s="22"/>
      <c r="QEQ71" s="22"/>
      <c r="QER71" s="22"/>
      <c r="QES71" s="22"/>
      <c r="QET71" s="22"/>
      <c r="QEU71" s="22"/>
      <c r="QEV71" s="22"/>
      <c r="QEW71" s="22"/>
      <c r="QEX71" s="22"/>
      <c r="QEY71" s="22"/>
      <c r="QEZ71" s="22"/>
      <c r="QFA71" s="22"/>
      <c r="QFB71" s="22"/>
      <c r="QFC71" s="22"/>
      <c r="QFD71" s="22"/>
      <c r="QFE71" s="22"/>
      <c r="QFF71" s="22"/>
      <c r="QFG71" s="22"/>
      <c r="QFH71" s="22"/>
      <c r="QFI71" s="22"/>
      <c r="QFJ71" s="22"/>
      <c r="QFK71" s="22"/>
      <c r="QFL71" s="22"/>
      <c r="QFM71" s="22"/>
      <c r="QFN71" s="22"/>
      <c r="QFO71" s="22"/>
      <c r="QFP71" s="22"/>
      <c r="QFQ71" s="22"/>
      <c r="QFR71" s="22"/>
      <c r="QFS71" s="22"/>
      <c r="QFT71" s="22"/>
      <c r="QFU71" s="22"/>
      <c r="QFV71" s="22"/>
      <c r="QFW71" s="22"/>
      <c r="QFX71" s="22"/>
      <c r="QFY71" s="22"/>
      <c r="QFZ71" s="22"/>
      <c r="QGA71" s="22"/>
      <c r="QGB71" s="22"/>
      <c r="QGC71" s="22"/>
      <c r="QGD71" s="22"/>
      <c r="QGE71" s="22"/>
      <c r="QGF71" s="22"/>
      <c r="QGG71" s="22"/>
      <c r="QGH71" s="22"/>
      <c r="QGI71" s="22"/>
      <c r="QGJ71" s="22"/>
      <c r="QGK71" s="22"/>
      <c r="QGL71" s="22"/>
      <c r="QGM71" s="22"/>
      <c r="QGN71" s="22"/>
      <c r="QGO71" s="22"/>
      <c r="QGP71" s="22"/>
      <c r="QGQ71" s="22"/>
      <c r="QGR71" s="22"/>
      <c r="QGS71" s="22"/>
      <c r="QGT71" s="22"/>
      <c r="QGU71" s="22"/>
      <c r="QGV71" s="22"/>
      <c r="QGW71" s="22"/>
      <c r="QGX71" s="22"/>
      <c r="QGY71" s="22"/>
      <c r="QGZ71" s="22"/>
      <c r="QHA71" s="22"/>
      <c r="QHB71" s="22"/>
      <c r="QHC71" s="22"/>
      <c r="QHD71" s="22"/>
      <c r="QHE71" s="22"/>
      <c r="QHF71" s="22"/>
      <c r="QHG71" s="22"/>
      <c r="QHH71" s="22"/>
      <c r="QHI71" s="22"/>
      <c r="QHJ71" s="22"/>
      <c r="QHK71" s="22"/>
      <c r="QHL71" s="22"/>
      <c r="QHM71" s="22"/>
      <c r="QHN71" s="22"/>
      <c r="QHO71" s="22"/>
      <c r="QHP71" s="22"/>
      <c r="QHQ71" s="22"/>
      <c r="QHR71" s="22"/>
      <c r="QHS71" s="22"/>
      <c r="QHT71" s="22"/>
      <c r="QHU71" s="22"/>
      <c r="QHV71" s="22"/>
      <c r="QHW71" s="22"/>
      <c r="QHX71" s="22"/>
      <c r="QHY71" s="22"/>
      <c r="QHZ71" s="22"/>
      <c r="QIA71" s="22"/>
      <c r="QIB71" s="22"/>
      <c r="QIC71" s="22"/>
      <c r="QID71" s="22"/>
      <c r="QIE71" s="22"/>
      <c r="QIF71" s="22"/>
      <c r="QIG71" s="22"/>
      <c r="QIH71" s="22"/>
      <c r="QII71" s="22"/>
      <c r="QIJ71" s="22"/>
      <c r="QIK71" s="22"/>
      <c r="QIL71" s="22"/>
      <c r="QIM71" s="22"/>
      <c r="QIN71" s="22"/>
      <c r="QIO71" s="22"/>
      <c r="QIP71" s="22"/>
      <c r="QIQ71" s="22"/>
      <c r="QIR71" s="22"/>
      <c r="QIS71" s="22"/>
      <c r="QIT71" s="22"/>
      <c r="QIU71" s="22"/>
      <c r="QIV71" s="22"/>
      <c r="QIW71" s="22"/>
      <c r="QIX71" s="22"/>
      <c r="QIY71" s="22"/>
      <c r="QIZ71" s="22"/>
      <c r="QJA71" s="22"/>
      <c r="QJB71" s="22"/>
      <c r="QJC71" s="22"/>
      <c r="QJD71" s="22"/>
      <c r="QJE71" s="22"/>
      <c r="QJF71" s="22"/>
      <c r="QJG71" s="22"/>
      <c r="QJH71" s="22"/>
      <c r="QJI71" s="22"/>
      <c r="QJJ71" s="22"/>
      <c r="QJK71" s="22"/>
      <c r="QJL71" s="22"/>
      <c r="QJM71" s="22"/>
      <c r="QJN71" s="22"/>
      <c r="QJO71" s="22"/>
      <c r="QJP71" s="22"/>
      <c r="QJQ71" s="22"/>
      <c r="QJR71" s="22"/>
      <c r="QJS71" s="22"/>
      <c r="QJT71" s="22"/>
      <c r="QJU71" s="22"/>
      <c r="QJV71" s="22"/>
      <c r="QJW71" s="22"/>
      <c r="QJX71" s="22"/>
      <c r="QJY71" s="22"/>
      <c r="QJZ71" s="22"/>
      <c r="QKA71" s="22"/>
      <c r="QKB71" s="22"/>
      <c r="QKC71" s="22"/>
      <c r="QKD71" s="22"/>
      <c r="QKE71" s="22"/>
      <c r="QKF71" s="22"/>
      <c r="QKG71" s="22"/>
      <c r="QKH71" s="22"/>
      <c r="QKI71" s="22"/>
      <c r="QKJ71" s="22"/>
      <c r="QKK71" s="22"/>
      <c r="QKL71" s="22"/>
      <c r="QKM71" s="22"/>
      <c r="QKN71" s="22"/>
      <c r="QKO71" s="22"/>
      <c r="QKP71" s="22"/>
      <c r="QKQ71" s="22"/>
      <c r="QKR71" s="22"/>
      <c r="QKS71" s="22"/>
      <c r="QKT71" s="22"/>
      <c r="QKU71" s="22"/>
      <c r="QKV71" s="22"/>
      <c r="QKW71" s="22"/>
      <c r="QKX71" s="22"/>
      <c r="QKY71" s="22"/>
      <c r="QKZ71" s="22"/>
      <c r="QLA71" s="22"/>
      <c r="QLB71" s="22"/>
      <c r="QLC71" s="22"/>
      <c r="QLD71" s="22"/>
      <c r="QLE71" s="22"/>
      <c r="QLF71" s="22"/>
      <c r="QLG71" s="22"/>
      <c r="QLH71" s="22"/>
      <c r="QLI71" s="22"/>
      <c r="QLJ71" s="22"/>
      <c r="QLK71" s="22"/>
      <c r="QLL71" s="22"/>
      <c r="QLM71" s="22"/>
      <c r="QLN71" s="22"/>
      <c r="QLO71" s="22"/>
      <c r="QLP71" s="22"/>
      <c r="QLQ71" s="22"/>
      <c r="QLR71" s="22"/>
      <c r="QLS71" s="22"/>
      <c r="QLT71" s="22"/>
      <c r="QLU71" s="22"/>
      <c r="QLV71" s="22"/>
      <c r="QLW71" s="22"/>
      <c r="QLX71" s="22"/>
      <c r="QLY71" s="22"/>
      <c r="QLZ71" s="22"/>
      <c r="QMA71" s="22"/>
      <c r="QMB71" s="22"/>
      <c r="QMC71" s="22"/>
      <c r="QMD71" s="22"/>
      <c r="QME71" s="22"/>
      <c r="QMF71" s="22"/>
      <c r="QMG71" s="22"/>
      <c r="QMH71" s="22"/>
      <c r="QMI71" s="22"/>
      <c r="QMJ71" s="22"/>
      <c r="QMK71" s="22"/>
      <c r="QML71" s="22"/>
      <c r="QMM71" s="22"/>
      <c r="QMN71" s="22"/>
      <c r="QMO71" s="22"/>
      <c r="QMP71" s="22"/>
      <c r="QMQ71" s="22"/>
      <c r="QMR71" s="22"/>
      <c r="QMS71" s="22"/>
      <c r="QMT71" s="22"/>
      <c r="QMU71" s="22"/>
      <c r="QMV71" s="22"/>
      <c r="QMW71" s="22"/>
      <c r="QMX71" s="22"/>
      <c r="QMY71" s="22"/>
      <c r="QMZ71" s="22"/>
      <c r="QNA71" s="22"/>
      <c r="QNB71" s="22"/>
      <c r="QNC71" s="22"/>
      <c r="QND71" s="22"/>
      <c r="QNE71" s="22"/>
      <c r="QNF71" s="22"/>
      <c r="QNG71" s="22"/>
      <c r="QNH71" s="22"/>
      <c r="QNI71" s="22"/>
      <c r="QNJ71" s="22"/>
      <c r="QNK71" s="22"/>
      <c r="QNL71" s="22"/>
      <c r="QNM71" s="22"/>
      <c r="QNN71" s="22"/>
      <c r="QNO71" s="22"/>
      <c r="QNP71" s="22"/>
      <c r="QNQ71" s="22"/>
      <c r="QNR71" s="22"/>
      <c r="QNS71" s="22"/>
      <c r="QNT71" s="22"/>
      <c r="QNU71" s="22"/>
      <c r="QNV71" s="22"/>
      <c r="QNW71" s="22"/>
      <c r="QNX71" s="22"/>
      <c r="QNY71" s="22"/>
      <c r="QNZ71" s="22"/>
      <c r="QOA71" s="22"/>
      <c r="QOB71" s="22"/>
      <c r="QOC71" s="22"/>
      <c r="QOD71" s="22"/>
      <c r="QOE71" s="22"/>
      <c r="QOF71" s="22"/>
      <c r="QOG71" s="22"/>
      <c r="QOH71" s="22"/>
      <c r="QOI71" s="22"/>
      <c r="QOJ71" s="22"/>
      <c r="QOK71" s="22"/>
      <c r="QOL71" s="22"/>
      <c r="QOM71" s="22"/>
      <c r="QON71" s="22"/>
      <c r="QOO71" s="22"/>
      <c r="QOP71" s="22"/>
      <c r="QOQ71" s="22"/>
      <c r="QOR71" s="22"/>
      <c r="QOS71" s="22"/>
      <c r="QOT71" s="22"/>
      <c r="QOU71" s="22"/>
      <c r="QOV71" s="22"/>
      <c r="QOW71" s="22"/>
      <c r="QOX71" s="22"/>
      <c r="QOY71" s="22"/>
      <c r="QOZ71" s="22"/>
      <c r="QPA71" s="22"/>
      <c r="QPB71" s="22"/>
      <c r="QPC71" s="22"/>
      <c r="QPD71" s="22"/>
      <c r="QPE71" s="22"/>
      <c r="QPF71" s="22"/>
      <c r="QPG71" s="22"/>
      <c r="QPH71" s="22"/>
      <c r="QPI71" s="22"/>
      <c r="QPJ71" s="22"/>
      <c r="QPK71" s="22"/>
      <c r="QPL71" s="22"/>
      <c r="QPM71" s="22"/>
      <c r="QPN71" s="22"/>
      <c r="QPO71" s="22"/>
      <c r="QPP71" s="22"/>
      <c r="QPQ71" s="22"/>
      <c r="QPR71" s="22"/>
      <c r="QPS71" s="22"/>
      <c r="QPT71" s="22"/>
      <c r="QPU71" s="22"/>
      <c r="QPV71" s="22"/>
      <c r="QPW71" s="22"/>
      <c r="QPX71" s="22"/>
      <c r="QPY71" s="22"/>
      <c r="QPZ71" s="22"/>
      <c r="QQA71" s="22"/>
      <c r="QQB71" s="22"/>
      <c r="QQC71" s="22"/>
      <c r="QQD71" s="22"/>
      <c r="QQE71" s="22"/>
      <c r="QQF71" s="22"/>
      <c r="QQG71" s="22"/>
      <c r="QQH71" s="22"/>
      <c r="QQI71" s="22"/>
      <c r="QQJ71" s="22"/>
      <c r="QQK71" s="22"/>
      <c r="QQL71" s="22"/>
      <c r="QQM71" s="22"/>
      <c r="QQN71" s="22"/>
      <c r="QQO71" s="22"/>
      <c r="QQP71" s="22"/>
      <c r="QQQ71" s="22"/>
      <c r="QQR71" s="22"/>
      <c r="QQS71" s="22"/>
      <c r="QQT71" s="22"/>
      <c r="QQU71" s="22"/>
      <c r="QQV71" s="22"/>
      <c r="QQW71" s="22"/>
      <c r="QQX71" s="22"/>
      <c r="QQY71" s="22"/>
      <c r="QQZ71" s="22"/>
      <c r="QRA71" s="22"/>
      <c r="QRB71" s="22"/>
      <c r="QRC71" s="22"/>
      <c r="QRD71" s="22"/>
      <c r="QRE71" s="22"/>
      <c r="QRF71" s="22"/>
      <c r="QRG71" s="22"/>
      <c r="QRH71" s="22"/>
      <c r="QRI71" s="22"/>
      <c r="QRJ71" s="22"/>
      <c r="QRK71" s="22"/>
      <c r="QRL71" s="22"/>
      <c r="QRM71" s="22"/>
      <c r="QRN71" s="22"/>
      <c r="QRO71" s="22"/>
      <c r="QRP71" s="22"/>
      <c r="QRQ71" s="22"/>
      <c r="QRR71" s="22"/>
      <c r="QRS71" s="22"/>
      <c r="QRT71" s="22"/>
      <c r="QRU71" s="22"/>
      <c r="QRV71" s="22"/>
      <c r="QRW71" s="22"/>
      <c r="QRX71" s="22"/>
      <c r="QRY71" s="22"/>
      <c r="QRZ71" s="22"/>
      <c r="QSA71" s="22"/>
      <c r="QSB71" s="22"/>
      <c r="QSC71" s="22"/>
      <c r="QSD71" s="22"/>
      <c r="QSE71" s="22"/>
      <c r="QSF71" s="22"/>
      <c r="QSG71" s="22"/>
      <c r="QSH71" s="22"/>
      <c r="QSI71" s="22"/>
      <c r="QSJ71" s="22"/>
      <c r="QSK71" s="22"/>
      <c r="QSL71" s="22"/>
      <c r="QSM71" s="22"/>
      <c r="QSN71" s="22"/>
      <c r="QSO71" s="22"/>
      <c r="QSP71" s="22"/>
      <c r="QSQ71" s="22"/>
      <c r="QSR71" s="22"/>
      <c r="QSS71" s="22"/>
      <c r="QST71" s="22"/>
      <c r="QSU71" s="22"/>
      <c r="QSV71" s="22"/>
      <c r="QSW71" s="22"/>
      <c r="QSX71" s="22"/>
      <c r="QSY71" s="22"/>
      <c r="QSZ71" s="22"/>
      <c r="QTA71" s="22"/>
      <c r="QTB71" s="22"/>
      <c r="QTC71" s="22"/>
      <c r="QTD71" s="22"/>
      <c r="QTE71" s="22"/>
      <c r="QTF71" s="22"/>
      <c r="QTG71" s="22"/>
      <c r="QTH71" s="22"/>
      <c r="QTI71" s="22"/>
      <c r="QTJ71" s="22"/>
      <c r="QTK71" s="22"/>
      <c r="QTL71" s="22"/>
      <c r="QTM71" s="22"/>
      <c r="QTN71" s="22"/>
      <c r="QTO71" s="22"/>
      <c r="QTP71" s="22"/>
      <c r="QTQ71" s="22"/>
      <c r="QTR71" s="22"/>
      <c r="QTS71" s="22"/>
      <c r="QTT71" s="22"/>
      <c r="QTU71" s="22"/>
      <c r="QTV71" s="22"/>
      <c r="QTW71" s="22"/>
      <c r="QTX71" s="22"/>
      <c r="QTY71" s="22"/>
      <c r="QTZ71" s="22"/>
      <c r="QUA71" s="22"/>
      <c r="QUB71" s="22"/>
      <c r="QUC71" s="22"/>
      <c r="QUD71" s="22"/>
      <c r="QUE71" s="22"/>
      <c r="QUF71" s="22"/>
      <c r="QUG71" s="22"/>
      <c r="QUH71" s="22"/>
      <c r="QUI71" s="22"/>
      <c r="QUJ71" s="22"/>
      <c r="QUK71" s="22"/>
      <c r="QUL71" s="22"/>
      <c r="QUM71" s="22"/>
      <c r="QUN71" s="22"/>
      <c r="QUO71" s="22"/>
      <c r="QUP71" s="22"/>
      <c r="QUQ71" s="22"/>
      <c r="QUR71" s="22"/>
      <c r="QUS71" s="22"/>
      <c r="QUT71" s="22"/>
      <c r="QUU71" s="22"/>
      <c r="QUV71" s="22"/>
      <c r="QUW71" s="22"/>
      <c r="QUX71" s="22"/>
      <c r="QUY71" s="22"/>
      <c r="QUZ71" s="22"/>
      <c r="QVA71" s="22"/>
      <c r="QVB71" s="22"/>
      <c r="QVC71" s="22"/>
      <c r="QVD71" s="22"/>
      <c r="QVE71" s="22"/>
      <c r="QVF71" s="22"/>
      <c r="QVG71" s="22"/>
      <c r="QVH71" s="22"/>
      <c r="QVI71" s="22"/>
      <c r="QVJ71" s="22"/>
      <c r="QVK71" s="22"/>
      <c r="QVL71" s="22"/>
      <c r="QVM71" s="22"/>
      <c r="QVN71" s="22"/>
      <c r="QVO71" s="22"/>
      <c r="QVP71" s="22"/>
      <c r="QVQ71" s="22"/>
      <c r="QVR71" s="22"/>
      <c r="QVS71" s="22"/>
      <c r="QVT71" s="22"/>
      <c r="QVU71" s="22"/>
      <c r="QVV71" s="22"/>
      <c r="QVW71" s="22"/>
      <c r="QVX71" s="22"/>
      <c r="QVY71" s="22"/>
      <c r="QVZ71" s="22"/>
      <c r="QWA71" s="22"/>
      <c r="QWB71" s="22"/>
      <c r="QWC71" s="22"/>
      <c r="QWD71" s="22"/>
      <c r="QWE71" s="22"/>
      <c r="QWF71" s="22"/>
      <c r="QWG71" s="22"/>
      <c r="QWH71" s="22"/>
      <c r="QWI71" s="22"/>
      <c r="QWJ71" s="22"/>
      <c r="QWK71" s="22"/>
      <c r="QWL71" s="22"/>
      <c r="QWM71" s="22"/>
      <c r="QWN71" s="22"/>
      <c r="QWO71" s="22"/>
      <c r="QWP71" s="22"/>
      <c r="QWQ71" s="22"/>
      <c r="QWR71" s="22"/>
      <c r="QWS71" s="22"/>
      <c r="QWT71" s="22"/>
      <c r="QWU71" s="22"/>
      <c r="QWV71" s="22"/>
      <c r="QWW71" s="22"/>
      <c r="QWX71" s="22"/>
      <c r="QWY71" s="22"/>
      <c r="QWZ71" s="22"/>
      <c r="QXA71" s="22"/>
      <c r="QXB71" s="22"/>
      <c r="QXC71" s="22"/>
      <c r="QXD71" s="22"/>
      <c r="QXE71" s="22"/>
      <c r="QXF71" s="22"/>
      <c r="QXG71" s="22"/>
      <c r="QXH71" s="22"/>
      <c r="QXI71" s="22"/>
      <c r="QXJ71" s="22"/>
      <c r="QXK71" s="22"/>
      <c r="QXL71" s="22"/>
      <c r="QXM71" s="22"/>
      <c r="QXN71" s="22"/>
      <c r="QXO71" s="22"/>
      <c r="QXP71" s="22"/>
      <c r="QXQ71" s="22"/>
      <c r="QXR71" s="22"/>
      <c r="QXS71" s="22"/>
      <c r="QXT71" s="22"/>
      <c r="QXU71" s="22"/>
      <c r="QXV71" s="22"/>
      <c r="QXW71" s="22"/>
      <c r="QXX71" s="22"/>
      <c r="QXY71" s="22"/>
      <c r="QXZ71" s="22"/>
      <c r="QYA71" s="22"/>
      <c r="QYB71" s="22"/>
      <c r="QYC71" s="22"/>
      <c r="QYD71" s="22"/>
      <c r="QYE71" s="22"/>
      <c r="QYF71" s="22"/>
      <c r="QYG71" s="22"/>
      <c r="QYH71" s="22"/>
      <c r="QYI71" s="22"/>
      <c r="QYJ71" s="22"/>
      <c r="QYK71" s="22"/>
      <c r="QYL71" s="22"/>
      <c r="QYM71" s="22"/>
      <c r="QYN71" s="22"/>
      <c r="QYO71" s="22"/>
      <c r="QYP71" s="22"/>
      <c r="QYQ71" s="22"/>
      <c r="QYR71" s="22"/>
      <c r="QYS71" s="22"/>
      <c r="QYT71" s="22"/>
      <c r="QYU71" s="22"/>
      <c r="QYV71" s="22"/>
      <c r="QYW71" s="22"/>
      <c r="QYX71" s="22"/>
      <c r="QYY71" s="22"/>
      <c r="QYZ71" s="22"/>
      <c r="QZA71" s="22"/>
      <c r="QZB71" s="22"/>
      <c r="QZC71" s="22"/>
      <c r="QZD71" s="22"/>
      <c r="QZE71" s="22"/>
      <c r="QZF71" s="22"/>
      <c r="QZG71" s="22"/>
      <c r="QZH71" s="22"/>
      <c r="QZI71" s="22"/>
      <c r="QZJ71" s="22"/>
      <c r="QZK71" s="22"/>
      <c r="QZL71" s="22"/>
      <c r="QZM71" s="22"/>
      <c r="QZN71" s="22"/>
      <c r="QZO71" s="22"/>
      <c r="QZP71" s="22"/>
      <c r="QZQ71" s="22"/>
      <c r="QZR71" s="22"/>
      <c r="QZS71" s="22"/>
      <c r="QZT71" s="22"/>
      <c r="QZU71" s="22"/>
      <c r="QZV71" s="22"/>
      <c r="QZW71" s="22"/>
      <c r="QZX71" s="22"/>
      <c r="QZY71" s="22"/>
      <c r="QZZ71" s="22"/>
      <c r="RAA71" s="22"/>
      <c r="RAB71" s="22"/>
      <c r="RAC71" s="22"/>
      <c r="RAD71" s="22"/>
      <c r="RAE71" s="22"/>
      <c r="RAF71" s="22"/>
      <c r="RAG71" s="22"/>
      <c r="RAH71" s="22"/>
      <c r="RAI71" s="22"/>
      <c r="RAJ71" s="22"/>
      <c r="RAK71" s="22"/>
      <c r="RAL71" s="22"/>
      <c r="RAM71" s="22"/>
      <c r="RAN71" s="22"/>
      <c r="RAO71" s="22"/>
      <c r="RAP71" s="22"/>
      <c r="RAQ71" s="22"/>
      <c r="RAR71" s="22"/>
      <c r="RAS71" s="22"/>
      <c r="RAT71" s="22"/>
      <c r="RAU71" s="22"/>
      <c r="RAV71" s="22"/>
      <c r="RAW71" s="22"/>
      <c r="RAX71" s="22"/>
      <c r="RAY71" s="22"/>
      <c r="RAZ71" s="22"/>
      <c r="RBA71" s="22"/>
      <c r="RBB71" s="22"/>
      <c r="RBC71" s="22"/>
      <c r="RBD71" s="22"/>
      <c r="RBE71" s="22"/>
      <c r="RBF71" s="22"/>
      <c r="RBG71" s="22"/>
      <c r="RBH71" s="22"/>
      <c r="RBI71" s="22"/>
      <c r="RBJ71" s="22"/>
      <c r="RBK71" s="22"/>
      <c r="RBL71" s="22"/>
      <c r="RBM71" s="22"/>
      <c r="RBN71" s="22"/>
      <c r="RBO71" s="22"/>
      <c r="RBP71" s="22"/>
      <c r="RBQ71" s="22"/>
      <c r="RBR71" s="22"/>
      <c r="RBS71" s="22"/>
      <c r="RBT71" s="22"/>
      <c r="RBU71" s="22"/>
      <c r="RBV71" s="22"/>
      <c r="RBW71" s="22"/>
      <c r="RBX71" s="22"/>
      <c r="RBY71" s="22"/>
      <c r="RBZ71" s="22"/>
      <c r="RCA71" s="22"/>
      <c r="RCB71" s="22"/>
      <c r="RCC71" s="22"/>
      <c r="RCD71" s="22"/>
      <c r="RCE71" s="22"/>
      <c r="RCF71" s="22"/>
      <c r="RCG71" s="22"/>
      <c r="RCH71" s="22"/>
      <c r="RCI71" s="22"/>
      <c r="RCJ71" s="22"/>
      <c r="RCK71" s="22"/>
      <c r="RCL71" s="22"/>
      <c r="RCM71" s="22"/>
      <c r="RCN71" s="22"/>
      <c r="RCO71" s="22"/>
      <c r="RCP71" s="22"/>
      <c r="RCQ71" s="22"/>
      <c r="RCR71" s="22"/>
      <c r="RCS71" s="22"/>
      <c r="RCT71" s="22"/>
      <c r="RCU71" s="22"/>
      <c r="RCV71" s="22"/>
      <c r="RCW71" s="22"/>
      <c r="RCX71" s="22"/>
      <c r="RCY71" s="22"/>
      <c r="RCZ71" s="22"/>
      <c r="RDA71" s="22"/>
      <c r="RDB71" s="22"/>
      <c r="RDC71" s="22"/>
      <c r="RDD71" s="22"/>
      <c r="RDE71" s="22"/>
      <c r="RDF71" s="22"/>
      <c r="RDG71" s="22"/>
      <c r="RDH71" s="22"/>
      <c r="RDI71" s="22"/>
      <c r="RDJ71" s="22"/>
      <c r="RDK71" s="22"/>
      <c r="RDL71" s="22"/>
      <c r="RDM71" s="22"/>
      <c r="RDN71" s="22"/>
      <c r="RDO71" s="22"/>
      <c r="RDP71" s="22"/>
      <c r="RDQ71" s="22"/>
      <c r="RDR71" s="22"/>
      <c r="RDS71" s="22"/>
      <c r="RDT71" s="22"/>
      <c r="RDU71" s="22"/>
      <c r="RDV71" s="22"/>
      <c r="RDW71" s="22"/>
      <c r="RDX71" s="22"/>
      <c r="RDY71" s="22"/>
      <c r="RDZ71" s="22"/>
      <c r="REA71" s="22"/>
      <c r="REB71" s="22"/>
      <c r="REC71" s="22"/>
      <c r="RED71" s="22"/>
      <c r="REE71" s="22"/>
      <c r="REF71" s="22"/>
      <c r="REG71" s="22"/>
      <c r="REH71" s="22"/>
      <c r="REI71" s="22"/>
      <c r="REJ71" s="22"/>
      <c r="REK71" s="22"/>
      <c r="REL71" s="22"/>
      <c r="REM71" s="22"/>
      <c r="REN71" s="22"/>
      <c r="REO71" s="22"/>
      <c r="REP71" s="22"/>
      <c r="REQ71" s="22"/>
      <c r="RER71" s="22"/>
      <c r="RES71" s="22"/>
      <c r="RET71" s="22"/>
      <c r="REU71" s="22"/>
      <c r="REV71" s="22"/>
      <c r="REW71" s="22"/>
      <c r="REX71" s="22"/>
      <c r="REY71" s="22"/>
      <c r="REZ71" s="22"/>
      <c r="RFA71" s="22"/>
      <c r="RFB71" s="22"/>
      <c r="RFC71" s="22"/>
      <c r="RFD71" s="22"/>
      <c r="RFE71" s="22"/>
      <c r="RFF71" s="22"/>
      <c r="RFG71" s="22"/>
      <c r="RFH71" s="22"/>
      <c r="RFI71" s="22"/>
      <c r="RFJ71" s="22"/>
      <c r="RFK71" s="22"/>
      <c r="RFL71" s="22"/>
      <c r="RFM71" s="22"/>
      <c r="RFN71" s="22"/>
      <c r="RFO71" s="22"/>
      <c r="RFP71" s="22"/>
      <c r="RFQ71" s="22"/>
      <c r="RFR71" s="22"/>
      <c r="RFS71" s="22"/>
      <c r="RFT71" s="22"/>
      <c r="RFU71" s="22"/>
      <c r="RFV71" s="22"/>
      <c r="RFW71" s="22"/>
      <c r="RFX71" s="22"/>
      <c r="RFY71" s="22"/>
      <c r="RFZ71" s="22"/>
      <c r="RGA71" s="22"/>
      <c r="RGB71" s="22"/>
      <c r="RGC71" s="22"/>
      <c r="RGD71" s="22"/>
      <c r="RGE71" s="22"/>
      <c r="RGF71" s="22"/>
      <c r="RGG71" s="22"/>
      <c r="RGH71" s="22"/>
      <c r="RGI71" s="22"/>
      <c r="RGJ71" s="22"/>
      <c r="RGK71" s="22"/>
      <c r="RGL71" s="22"/>
      <c r="RGM71" s="22"/>
      <c r="RGN71" s="22"/>
      <c r="RGO71" s="22"/>
      <c r="RGP71" s="22"/>
      <c r="RGQ71" s="22"/>
      <c r="RGR71" s="22"/>
      <c r="RGS71" s="22"/>
      <c r="RGT71" s="22"/>
      <c r="RGU71" s="22"/>
      <c r="RGV71" s="22"/>
      <c r="RGW71" s="22"/>
      <c r="RGX71" s="22"/>
      <c r="RGY71" s="22"/>
      <c r="RGZ71" s="22"/>
      <c r="RHA71" s="22"/>
      <c r="RHB71" s="22"/>
      <c r="RHC71" s="22"/>
      <c r="RHD71" s="22"/>
      <c r="RHE71" s="22"/>
      <c r="RHF71" s="22"/>
      <c r="RHG71" s="22"/>
      <c r="RHH71" s="22"/>
      <c r="RHI71" s="22"/>
      <c r="RHJ71" s="22"/>
      <c r="RHK71" s="22"/>
      <c r="RHL71" s="22"/>
      <c r="RHM71" s="22"/>
      <c r="RHN71" s="22"/>
      <c r="RHO71" s="22"/>
      <c r="RHP71" s="22"/>
      <c r="RHQ71" s="22"/>
      <c r="RHR71" s="22"/>
      <c r="RHS71" s="22"/>
      <c r="RHT71" s="22"/>
      <c r="RHU71" s="22"/>
      <c r="RHV71" s="22"/>
      <c r="RHW71" s="22"/>
      <c r="RHX71" s="22"/>
      <c r="RHY71" s="22"/>
      <c r="RHZ71" s="22"/>
      <c r="RIA71" s="22"/>
      <c r="RIB71" s="22"/>
      <c r="RIC71" s="22"/>
      <c r="RID71" s="22"/>
      <c r="RIE71" s="22"/>
      <c r="RIF71" s="22"/>
      <c r="RIG71" s="22"/>
      <c r="RIH71" s="22"/>
      <c r="RII71" s="22"/>
      <c r="RIJ71" s="22"/>
      <c r="RIK71" s="22"/>
      <c r="RIL71" s="22"/>
      <c r="RIM71" s="22"/>
      <c r="RIN71" s="22"/>
      <c r="RIO71" s="22"/>
      <c r="RIP71" s="22"/>
      <c r="RIQ71" s="22"/>
      <c r="RIR71" s="22"/>
      <c r="RIS71" s="22"/>
      <c r="RIT71" s="22"/>
      <c r="RIU71" s="22"/>
      <c r="RIV71" s="22"/>
      <c r="RIW71" s="22"/>
      <c r="RIX71" s="22"/>
      <c r="RIY71" s="22"/>
      <c r="RIZ71" s="22"/>
      <c r="RJA71" s="22"/>
      <c r="RJB71" s="22"/>
      <c r="RJC71" s="22"/>
      <c r="RJD71" s="22"/>
      <c r="RJE71" s="22"/>
      <c r="RJF71" s="22"/>
      <c r="RJG71" s="22"/>
      <c r="RJH71" s="22"/>
      <c r="RJI71" s="22"/>
      <c r="RJJ71" s="22"/>
      <c r="RJK71" s="22"/>
      <c r="RJL71" s="22"/>
      <c r="RJM71" s="22"/>
      <c r="RJN71" s="22"/>
      <c r="RJO71" s="22"/>
      <c r="RJP71" s="22"/>
      <c r="RJQ71" s="22"/>
      <c r="RJR71" s="22"/>
      <c r="RJS71" s="22"/>
      <c r="RJT71" s="22"/>
      <c r="RJU71" s="22"/>
      <c r="RJV71" s="22"/>
      <c r="RJW71" s="22"/>
      <c r="RJX71" s="22"/>
      <c r="RJY71" s="22"/>
      <c r="RJZ71" s="22"/>
      <c r="RKA71" s="22"/>
      <c r="RKB71" s="22"/>
      <c r="RKC71" s="22"/>
      <c r="RKD71" s="22"/>
      <c r="RKE71" s="22"/>
      <c r="RKF71" s="22"/>
      <c r="RKG71" s="22"/>
      <c r="RKH71" s="22"/>
      <c r="RKI71" s="22"/>
      <c r="RKJ71" s="22"/>
      <c r="RKK71" s="22"/>
      <c r="RKL71" s="22"/>
      <c r="RKM71" s="22"/>
      <c r="RKN71" s="22"/>
      <c r="RKO71" s="22"/>
      <c r="RKP71" s="22"/>
      <c r="RKQ71" s="22"/>
      <c r="RKR71" s="22"/>
      <c r="RKS71" s="22"/>
      <c r="RKT71" s="22"/>
      <c r="RKU71" s="22"/>
      <c r="RKV71" s="22"/>
      <c r="RKW71" s="22"/>
      <c r="RKX71" s="22"/>
      <c r="RKY71" s="22"/>
      <c r="RKZ71" s="22"/>
      <c r="RLA71" s="22"/>
      <c r="RLB71" s="22"/>
      <c r="RLC71" s="22"/>
      <c r="RLD71" s="22"/>
      <c r="RLE71" s="22"/>
      <c r="RLF71" s="22"/>
      <c r="RLG71" s="22"/>
      <c r="RLH71" s="22"/>
      <c r="RLI71" s="22"/>
      <c r="RLJ71" s="22"/>
      <c r="RLK71" s="22"/>
      <c r="RLL71" s="22"/>
      <c r="RLM71" s="22"/>
      <c r="RLN71" s="22"/>
      <c r="RLO71" s="22"/>
      <c r="RLP71" s="22"/>
      <c r="RLQ71" s="22"/>
      <c r="RLR71" s="22"/>
      <c r="RLS71" s="22"/>
      <c r="RLT71" s="22"/>
      <c r="RLU71" s="22"/>
      <c r="RLV71" s="22"/>
      <c r="RLW71" s="22"/>
      <c r="RLX71" s="22"/>
      <c r="RLY71" s="22"/>
      <c r="RLZ71" s="22"/>
      <c r="RMA71" s="22"/>
      <c r="RMB71" s="22"/>
      <c r="RMC71" s="22"/>
      <c r="RMD71" s="22"/>
      <c r="RME71" s="22"/>
      <c r="RMF71" s="22"/>
      <c r="RMG71" s="22"/>
      <c r="RMH71" s="22"/>
      <c r="RMI71" s="22"/>
      <c r="RMJ71" s="22"/>
      <c r="RMK71" s="22"/>
      <c r="RML71" s="22"/>
      <c r="RMM71" s="22"/>
      <c r="RMN71" s="22"/>
      <c r="RMO71" s="22"/>
      <c r="RMP71" s="22"/>
      <c r="RMQ71" s="22"/>
      <c r="RMR71" s="22"/>
      <c r="RMS71" s="22"/>
      <c r="RMT71" s="22"/>
      <c r="RMU71" s="22"/>
      <c r="RMV71" s="22"/>
      <c r="RMW71" s="22"/>
      <c r="RMX71" s="22"/>
      <c r="RMY71" s="22"/>
      <c r="RMZ71" s="22"/>
      <c r="RNA71" s="22"/>
      <c r="RNB71" s="22"/>
      <c r="RNC71" s="22"/>
      <c r="RND71" s="22"/>
      <c r="RNE71" s="22"/>
      <c r="RNF71" s="22"/>
      <c r="RNG71" s="22"/>
      <c r="RNH71" s="22"/>
      <c r="RNI71" s="22"/>
      <c r="RNJ71" s="22"/>
      <c r="RNK71" s="22"/>
      <c r="RNL71" s="22"/>
      <c r="RNM71" s="22"/>
      <c r="RNN71" s="22"/>
      <c r="RNO71" s="22"/>
      <c r="RNP71" s="22"/>
      <c r="RNQ71" s="22"/>
      <c r="RNR71" s="22"/>
      <c r="RNS71" s="22"/>
      <c r="RNT71" s="22"/>
      <c r="RNU71" s="22"/>
      <c r="RNV71" s="22"/>
      <c r="RNW71" s="22"/>
      <c r="RNX71" s="22"/>
      <c r="RNY71" s="22"/>
      <c r="RNZ71" s="22"/>
      <c r="ROA71" s="22"/>
      <c r="ROB71" s="22"/>
      <c r="ROC71" s="22"/>
      <c r="ROD71" s="22"/>
      <c r="ROE71" s="22"/>
      <c r="ROF71" s="22"/>
      <c r="ROG71" s="22"/>
      <c r="ROH71" s="22"/>
      <c r="ROI71" s="22"/>
      <c r="ROJ71" s="22"/>
      <c r="ROK71" s="22"/>
      <c r="ROL71" s="22"/>
      <c r="ROM71" s="22"/>
      <c r="RON71" s="22"/>
      <c r="ROO71" s="22"/>
      <c r="ROP71" s="22"/>
      <c r="ROQ71" s="22"/>
      <c r="ROR71" s="22"/>
      <c r="ROS71" s="22"/>
      <c r="ROT71" s="22"/>
      <c r="ROU71" s="22"/>
      <c r="ROV71" s="22"/>
      <c r="ROW71" s="22"/>
      <c r="ROX71" s="22"/>
      <c r="ROY71" s="22"/>
      <c r="ROZ71" s="22"/>
      <c r="RPA71" s="22"/>
      <c r="RPB71" s="22"/>
      <c r="RPC71" s="22"/>
      <c r="RPD71" s="22"/>
      <c r="RPE71" s="22"/>
      <c r="RPF71" s="22"/>
      <c r="RPG71" s="22"/>
      <c r="RPH71" s="22"/>
      <c r="RPI71" s="22"/>
      <c r="RPJ71" s="22"/>
      <c r="RPK71" s="22"/>
      <c r="RPL71" s="22"/>
      <c r="RPM71" s="22"/>
      <c r="RPN71" s="22"/>
      <c r="RPO71" s="22"/>
      <c r="RPP71" s="22"/>
      <c r="RPQ71" s="22"/>
      <c r="RPR71" s="22"/>
      <c r="RPS71" s="22"/>
      <c r="RPT71" s="22"/>
      <c r="RPU71" s="22"/>
      <c r="RPV71" s="22"/>
      <c r="RPW71" s="22"/>
      <c r="RPX71" s="22"/>
      <c r="RPY71" s="22"/>
      <c r="RPZ71" s="22"/>
      <c r="RQA71" s="22"/>
      <c r="RQB71" s="22"/>
      <c r="RQC71" s="22"/>
      <c r="RQD71" s="22"/>
      <c r="RQE71" s="22"/>
      <c r="RQF71" s="22"/>
      <c r="RQG71" s="22"/>
      <c r="RQH71" s="22"/>
      <c r="RQI71" s="22"/>
      <c r="RQJ71" s="22"/>
      <c r="RQK71" s="22"/>
      <c r="RQL71" s="22"/>
      <c r="RQM71" s="22"/>
      <c r="RQN71" s="22"/>
      <c r="RQO71" s="22"/>
      <c r="RQP71" s="22"/>
      <c r="RQQ71" s="22"/>
      <c r="RQR71" s="22"/>
      <c r="RQS71" s="22"/>
      <c r="RQT71" s="22"/>
      <c r="RQU71" s="22"/>
      <c r="RQV71" s="22"/>
      <c r="RQW71" s="22"/>
      <c r="RQX71" s="22"/>
      <c r="RQY71" s="22"/>
      <c r="RQZ71" s="22"/>
      <c r="RRA71" s="22"/>
      <c r="RRB71" s="22"/>
      <c r="RRC71" s="22"/>
      <c r="RRD71" s="22"/>
      <c r="RRE71" s="22"/>
      <c r="RRF71" s="22"/>
      <c r="RRG71" s="22"/>
      <c r="RRH71" s="22"/>
      <c r="RRI71" s="22"/>
      <c r="RRJ71" s="22"/>
      <c r="RRK71" s="22"/>
      <c r="RRL71" s="22"/>
      <c r="RRM71" s="22"/>
      <c r="RRN71" s="22"/>
      <c r="RRO71" s="22"/>
      <c r="RRP71" s="22"/>
      <c r="RRQ71" s="22"/>
      <c r="RRR71" s="22"/>
      <c r="RRS71" s="22"/>
      <c r="RRT71" s="22"/>
      <c r="RRU71" s="22"/>
      <c r="RRV71" s="22"/>
      <c r="RRW71" s="22"/>
      <c r="RRX71" s="22"/>
      <c r="RRY71" s="22"/>
      <c r="RRZ71" s="22"/>
      <c r="RSA71" s="22"/>
      <c r="RSB71" s="22"/>
      <c r="RSC71" s="22"/>
      <c r="RSD71" s="22"/>
      <c r="RSE71" s="22"/>
      <c r="RSF71" s="22"/>
      <c r="RSG71" s="22"/>
      <c r="RSH71" s="22"/>
      <c r="RSI71" s="22"/>
      <c r="RSJ71" s="22"/>
      <c r="RSK71" s="22"/>
      <c r="RSL71" s="22"/>
      <c r="RSM71" s="22"/>
      <c r="RSN71" s="22"/>
      <c r="RSO71" s="22"/>
      <c r="RSP71" s="22"/>
      <c r="RSQ71" s="22"/>
      <c r="RSR71" s="22"/>
      <c r="RSS71" s="22"/>
      <c r="RST71" s="22"/>
      <c r="RSU71" s="22"/>
      <c r="RSV71" s="22"/>
      <c r="RSW71" s="22"/>
      <c r="RSX71" s="22"/>
      <c r="RSY71" s="22"/>
      <c r="RSZ71" s="22"/>
      <c r="RTA71" s="22"/>
      <c r="RTB71" s="22"/>
      <c r="RTC71" s="22"/>
      <c r="RTD71" s="22"/>
      <c r="RTE71" s="22"/>
      <c r="RTF71" s="22"/>
      <c r="RTG71" s="22"/>
      <c r="RTH71" s="22"/>
      <c r="RTI71" s="22"/>
      <c r="RTJ71" s="22"/>
      <c r="RTK71" s="22"/>
      <c r="RTL71" s="22"/>
      <c r="RTM71" s="22"/>
      <c r="RTN71" s="22"/>
      <c r="RTO71" s="22"/>
      <c r="RTP71" s="22"/>
      <c r="RTQ71" s="22"/>
      <c r="RTR71" s="22"/>
      <c r="RTS71" s="22"/>
      <c r="RTT71" s="22"/>
      <c r="RTU71" s="22"/>
      <c r="RTV71" s="22"/>
      <c r="RTW71" s="22"/>
      <c r="RTX71" s="22"/>
      <c r="RTY71" s="22"/>
      <c r="RTZ71" s="22"/>
      <c r="RUA71" s="22"/>
      <c r="RUB71" s="22"/>
      <c r="RUC71" s="22"/>
      <c r="RUD71" s="22"/>
      <c r="RUE71" s="22"/>
      <c r="RUF71" s="22"/>
      <c r="RUG71" s="22"/>
      <c r="RUH71" s="22"/>
      <c r="RUI71" s="22"/>
      <c r="RUJ71" s="22"/>
      <c r="RUK71" s="22"/>
      <c r="RUL71" s="22"/>
      <c r="RUM71" s="22"/>
      <c r="RUN71" s="22"/>
      <c r="RUO71" s="22"/>
      <c r="RUP71" s="22"/>
      <c r="RUQ71" s="22"/>
      <c r="RUR71" s="22"/>
      <c r="RUS71" s="22"/>
      <c r="RUT71" s="22"/>
      <c r="RUU71" s="22"/>
      <c r="RUV71" s="22"/>
      <c r="RUW71" s="22"/>
      <c r="RUX71" s="22"/>
      <c r="RUY71" s="22"/>
      <c r="RUZ71" s="22"/>
      <c r="RVA71" s="22"/>
      <c r="RVB71" s="22"/>
      <c r="RVC71" s="22"/>
      <c r="RVD71" s="22"/>
      <c r="RVE71" s="22"/>
      <c r="RVF71" s="22"/>
      <c r="RVG71" s="22"/>
      <c r="RVH71" s="22"/>
      <c r="RVI71" s="22"/>
      <c r="RVJ71" s="22"/>
      <c r="RVK71" s="22"/>
      <c r="RVL71" s="22"/>
      <c r="RVM71" s="22"/>
      <c r="RVN71" s="22"/>
      <c r="RVO71" s="22"/>
      <c r="RVP71" s="22"/>
      <c r="RVQ71" s="22"/>
      <c r="RVR71" s="22"/>
      <c r="RVS71" s="22"/>
      <c r="RVT71" s="22"/>
      <c r="RVU71" s="22"/>
      <c r="RVV71" s="22"/>
      <c r="RVW71" s="22"/>
      <c r="RVX71" s="22"/>
      <c r="RVY71" s="22"/>
      <c r="RVZ71" s="22"/>
      <c r="RWA71" s="22"/>
      <c r="RWB71" s="22"/>
      <c r="RWC71" s="22"/>
      <c r="RWD71" s="22"/>
      <c r="RWE71" s="22"/>
      <c r="RWF71" s="22"/>
      <c r="RWG71" s="22"/>
      <c r="RWH71" s="22"/>
      <c r="RWI71" s="22"/>
      <c r="RWJ71" s="22"/>
      <c r="RWK71" s="22"/>
      <c r="RWL71" s="22"/>
      <c r="RWM71" s="22"/>
      <c r="RWN71" s="22"/>
      <c r="RWO71" s="22"/>
      <c r="RWP71" s="22"/>
      <c r="RWQ71" s="22"/>
      <c r="RWR71" s="22"/>
      <c r="RWS71" s="22"/>
      <c r="RWT71" s="22"/>
      <c r="RWU71" s="22"/>
      <c r="RWV71" s="22"/>
      <c r="RWW71" s="22"/>
      <c r="RWX71" s="22"/>
      <c r="RWY71" s="22"/>
      <c r="RWZ71" s="22"/>
      <c r="RXA71" s="22"/>
      <c r="RXB71" s="22"/>
      <c r="RXC71" s="22"/>
      <c r="RXD71" s="22"/>
      <c r="RXE71" s="22"/>
      <c r="RXF71" s="22"/>
      <c r="RXG71" s="22"/>
      <c r="RXH71" s="22"/>
      <c r="RXI71" s="22"/>
      <c r="RXJ71" s="22"/>
      <c r="RXK71" s="22"/>
      <c r="RXL71" s="22"/>
      <c r="RXM71" s="22"/>
      <c r="RXN71" s="22"/>
      <c r="RXO71" s="22"/>
      <c r="RXP71" s="22"/>
      <c r="RXQ71" s="22"/>
      <c r="RXR71" s="22"/>
      <c r="RXS71" s="22"/>
      <c r="RXT71" s="22"/>
      <c r="RXU71" s="22"/>
      <c r="RXV71" s="22"/>
      <c r="RXW71" s="22"/>
      <c r="RXX71" s="22"/>
      <c r="RXY71" s="22"/>
      <c r="RXZ71" s="22"/>
      <c r="RYA71" s="22"/>
      <c r="RYB71" s="22"/>
      <c r="RYC71" s="22"/>
      <c r="RYD71" s="22"/>
      <c r="RYE71" s="22"/>
      <c r="RYF71" s="22"/>
      <c r="RYG71" s="22"/>
      <c r="RYH71" s="22"/>
      <c r="RYI71" s="22"/>
      <c r="RYJ71" s="22"/>
      <c r="RYK71" s="22"/>
      <c r="RYL71" s="22"/>
      <c r="RYM71" s="22"/>
      <c r="RYN71" s="22"/>
      <c r="RYO71" s="22"/>
      <c r="RYP71" s="22"/>
      <c r="RYQ71" s="22"/>
      <c r="RYR71" s="22"/>
      <c r="RYS71" s="22"/>
      <c r="RYT71" s="22"/>
      <c r="RYU71" s="22"/>
      <c r="RYV71" s="22"/>
      <c r="RYW71" s="22"/>
      <c r="RYX71" s="22"/>
      <c r="RYY71" s="22"/>
      <c r="RYZ71" s="22"/>
      <c r="RZA71" s="22"/>
      <c r="RZB71" s="22"/>
      <c r="RZC71" s="22"/>
      <c r="RZD71" s="22"/>
      <c r="RZE71" s="22"/>
      <c r="RZF71" s="22"/>
      <c r="RZG71" s="22"/>
      <c r="RZH71" s="22"/>
      <c r="RZI71" s="22"/>
      <c r="RZJ71" s="22"/>
      <c r="RZK71" s="22"/>
      <c r="RZL71" s="22"/>
      <c r="RZM71" s="22"/>
      <c r="RZN71" s="22"/>
      <c r="RZO71" s="22"/>
      <c r="RZP71" s="22"/>
      <c r="RZQ71" s="22"/>
      <c r="RZR71" s="22"/>
      <c r="RZS71" s="22"/>
      <c r="RZT71" s="22"/>
      <c r="RZU71" s="22"/>
      <c r="RZV71" s="22"/>
      <c r="RZW71" s="22"/>
      <c r="RZX71" s="22"/>
      <c r="RZY71" s="22"/>
      <c r="RZZ71" s="22"/>
      <c r="SAA71" s="22"/>
      <c r="SAB71" s="22"/>
      <c r="SAC71" s="22"/>
      <c r="SAD71" s="22"/>
      <c r="SAE71" s="22"/>
      <c r="SAF71" s="22"/>
      <c r="SAG71" s="22"/>
      <c r="SAH71" s="22"/>
      <c r="SAI71" s="22"/>
      <c r="SAJ71" s="22"/>
      <c r="SAK71" s="22"/>
      <c r="SAL71" s="22"/>
      <c r="SAM71" s="22"/>
      <c r="SAN71" s="22"/>
      <c r="SAO71" s="22"/>
      <c r="SAP71" s="22"/>
      <c r="SAQ71" s="22"/>
      <c r="SAR71" s="22"/>
      <c r="SAS71" s="22"/>
      <c r="SAT71" s="22"/>
      <c r="SAU71" s="22"/>
      <c r="SAV71" s="22"/>
      <c r="SAW71" s="22"/>
      <c r="SAX71" s="22"/>
      <c r="SAY71" s="22"/>
      <c r="SAZ71" s="22"/>
      <c r="SBA71" s="22"/>
      <c r="SBB71" s="22"/>
      <c r="SBC71" s="22"/>
      <c r="SBD71" s="22"/>
      <c r="SBE71" s="22"/>
      <c r="SBF71" s="22"/>
      <c r="SBG71" s="22"/>
      <c r="SBH71" s="22"/>
      <c r="SBI71" s="22"/>
      <c r="SBJ71" s="22"/>
      <c r="SBK71" s="22"/>
      <c r="SBL71" s="22"/>
      <c r="SBM71" s="22"/>
      <c r="SBN71" s="22"/>
      <c r="SBO71" s="22"/>
      <c r="SBP71" s="22"/>
      <c r="SBQ71" s="22"/>
      <c r="SBR71" s="22"/>
      <c r="SBS71" s="22"/>
      <c r="SBT71" s="22"/>
      <c r="SBU71" s="22"/>
      <c r="SBV71" s="22"/>
      <c r="SBW71" s="22"/>
      <c r="SBX71" s="22"/>
      <c r="SBY71" s="22"/>
      <c r="SBZ71" s="22"/>
      <c r="SCA71" s="22"/>
      <c r="SCB71" s="22"/>
      <c r="SCC71" s="22"/>
      <c r="SCD71" s="22"/>
      <c r="SCE71" s="22"/>
      <c r="SCF71" s="22"/>
      <c r="SCG71" s="22"/>
      <c r="SCH71" s="22"/>
      <c r="SCI71" s="22"/>
      <c r="SCJ71" s="22"/>
      <c r="SCK71" s="22"/>
      <c r="SCL71" s="22"/>
      <c r="SCM71" s="22"/>
      <c r="SCN71" s="22"/>
      <c r="SCO71" s="22"/>
      <c r="SCP71" s="22"/>
      <c r="SCQ71" s="22"/>
      <c r="SCR71" s="22"/>
      <c r="SCS71" s="22"/>
      <c r="SCT71" s="22"/>
      <c r="SCU71" s="22"/>
      <c r="SCV71" s="22"/>
      <c r="SCW71" s="22"/>
      <c r="SCX71" s="22"/>
      <c r="SCY71" s="22"/>
      <c r="SCZ71" s="22"/>
      <c r="SDA71" s="22"/>
      <c r="SDB71" s="22"/>
      <c r="SDC71" s="22"/>
      <c r="SDD71" s="22"/>
      <c r="SDE71" s="22"/>
      <c r="SDF71" s="22"/>
      <c r="SDG71" s="22"/>
      <c r="SDH71" s="22"/>
      <c r="SDI71" s="22"/>
      <c r="SDJ71" s="22"/>
      <c r="SDK71" s="22"/>
      <c r="SDL71" s="22"/>
      <c r="SDM71" s="22"/>
      <c r="SDN71" s="22"/>
      <c r="SDO71" s="22"/>
      <c r="SDP71" s="22"/>
      <c r="SDQ71" s="22"/>
      <c r="SDR71" s="22"/>
      <c r="SDS71" s="22"/>
      <c r="SDT71" s="22"/>
      <c r="SDU71" s="22"/>
      <c r="SDV71" s="22"/>
      <c r="SDW71" s="22"/>
      <c r="SDX71" s="22"/>
      <c r="SDY71" s="22"/>
      <c r="SDZ71" s="22"/>
      <c r="SEA71" s="22"/>
      <c r="SEB71" s="22"/>
      <c r="SEC71" s="22"/>
      <c r="SED71" s="22"/>
      <c r="SEE71" s="22"/>
      <c r="SEF71" s="22"/>
      <c r="SEG71" s="22"/>
      <c r="SEH71" s="22"/>
      <c r="SEI71" s="22"/>
      <c r="SEJ71" s="22"/>
      <c r="SEK71" s="22"/>
      <c r="SEL71" s="22"/>
      <c r="SEM71" s="22"/>
      <c r="SEN71" s="22"/>
      <c r="SEO71" s="22"/>
      <c r="SEP71" s="22"/>
      <c r="SEQ71" s="22"/>
      <c r="SER71" s="22"/>
      <c r="SES71" s="22"/>
      <c r="SET71" s="22"/>
      <c r="SEU71" s="22"/>
      <c r="SEV71" s="22"/>
      <c r="SEW71" s="22"/>
      <c r="SEX71" s="22"/>
      <c r="SEY71" s="22"/>
      <c r="SEZ71" s="22"/>
      <c r="SFA71" s="22"/>
      <c r="SFB71" s="22"/>
      <c r="SFC71" s="22"/>
      <c r="SFD71" s="22"/>
      <c r="SFE71" s="22"/>
      <c r="SFF71" s="22"/>
      <c r="SFG71" s="22"/>
      <c r="SFH71" s="22"/>
      <c r="SFI71" s="22"/>
      <c r="SFJ71" s="22"/>
      <c r="SFK71" s="22"/>
      <c r="SFL71" s="22"/>
      <c r="SFM71" s="22"/>
      <c r="SFN71" s="22"/>
      <c r="SFO71" s="22"/>
      <c r="SFP71" s="22"/>
      <c r="SFQ71" s="22"/>
      <c r="SFR71" s="22"/>
      <c r="SFS71" s="22"/>
      <c r="SFT71" s="22"/>
      <c r="SFU71" s="22"/>
      <c r="SFV71" s="22"/>
      <c r="SFW71" s="22"/>
      <c r="SFX71" s="22"/>
      <c r="SFY71" s="22"/>
      <c r="SFZ71" s="22"/>
      <c r="SGA71" s="22"/>
      <c r="SGB71" s="22"/>
      <c r="SGC71" s="22"/>
      <c r="SGD71" s="22"/>
      <c r="SGE71" s="22"/>
      <c r="SGF71" s="22"/>
      <c r="SGG71" s="22"/>
      <c r="SGH71" s="22"/>
      <c r="SGI71" s="22"/>
      <c r="SGJ71" s="22"/>
      <c r="SGK71" s="22"/>
      <c r="SGL71" s="22"/>
      <c r="SGM71" s="22"/>
      <c r="SGN71" s="22"/>
      <c r="SGO71" s="22"/>
      <c r="SGP71" s="22"/>
      <c r="SGQ71" s="22"/>
      <c r="SGR71" s="22"/>
      <c r="SGS71" s="22"/>
      <c r="SGT71" s="22"/>
      <c r="SGU71" s="22"/>
      <c r="SGV71" s="22"/>
      <c r="SGW71" s="22"/>
      <c r="SGX71" s="22"/>
      <c r="SGY71" s="22"/>
      <c r="SGZ71" s="22"/>
      <c r="SHA71" s="22"/>
      <c r="SHB71" s="22"/>
      <c r="SHC71" s="22"/>
      <c r="SHD71" s="22"/>
      <c r="SHE71" s="22"/>
      <c r="SHF71" s="22"/>
      <c r="SHG71" s="22"/>
      <c r="SHH71" s="22"/>
      <c r="SHI71" s="22"/>
      <c r="SHJ71" s="22"/>
      <c r="SHK71" s="22"/>
      <c r="SHL71" s="22"/>
      <c r="SHM71" s="22"/>
      <c r="SHN71" s="22"/>
      <c r="SHO71" s="22"/>
      <c r="SHP71" s="22"/>
      <c r="SHQ71" s="22"/>
      <c r="SHR71" s="22"/>
      <c r="SHS71" s="22"/>
      <c r="SHT71" s="22"/>
      <c r="SHU71" s="22"/>
      <c r="SHV71" s="22"/>
      <c r="SHW71" s="22"/>
      <c r="SHX71" s="22"/>
      <c r="SHY71" s="22"/>
      <c r="SHZ71" s="22"/>
      <c r="SIA71" s="22"/>
      <c r="SIB71" s="22"/>
      <c r="SIC71" s="22"/>
      <c r="SID71" s="22"/>
      <c r="SIE71" s="22"/>
      <c r="SIF71" s="22"/>
      <c r="SIG71" s="22"/>
      <c r="SIH71" s="22"/>
      <c r="SII71" s="22"/>
      <c r="SIJ71" s="22"/>
      <c r="SIK71" s="22"/>
      <c r="SIL71" s="22"/>
      <c r="SIM71" s="22"/>
      <c r="SIN71" s="22"/>
      <c r="SIO71" s="22"/>
      <c r="SIP71" s="22"/>
      <c r="SIQ71" s="22"/>
      <c r="SIR71" s="22"/>
      <c r="SIS71" s="22"/>
      <c r="SIT71" s="22"/>
      <c r="SIU71" s="22"/>
      <c r="SIV71" s="22"/>
      <c r="SIW71" s="22"/>
      <c r="SIX71" s="22"/>
      <c r="SIY71" s="22"/>
      <c r="SIZ71" s="22"/>
      <c r="SJA71" s="22"/>
      <c r="SJB71" s="22"/>
      <c r="SJC71" s="22"/>
      <c r="SJD71" s="22"/>
      <c r="SJE71" s="22"/>
      <c r="SJF71" s="22"/>
      <c r="SJG71" s="22"/>
      <c r="SJH71" s="22"/>
      <c r="SJI71" s="22"/>
      <c r="SJJ71" s="22"/>
      <c r="SJK71" s="22"/>
      <c r="SJL71" s="22"/>
      <c r="SJM71" s="22"/>
      <c r="SJN71" s="22"/>
      <c r="SJO71" s="22"/>
      <c r="SJP71" s="22"/>
      <c r="SJQ71" s="22"/>
      <c r="SJR71" s="22"/>
      <c r="SJS71" s="22"/>
      <c r="SJT71" s="22"/>
      <c r="SJU71" s="22"/>
      <c r="SJV71" s="22"/>
      <c r="SJW71" s="22"/>
      <c r="SJX71" s="22"/>
      <c r="SJY71" s="22"/>
      <c r="SJZ71" s="22"/>
      <c r="SKA71" s="22"/>
      <c r="SKB71" s="22"/>
      <c r="SKC71" s="22"/>
      <c r="SKD71" s="22"/>
      <c r="SKE71" s="22"/>
      <c r="SKF71" s="22"/>
      <c r="SKG71" s="22"/>
      <c r="SKH71" s="22"/>
      <c r="SKI71" s="22"/>
      <c r="SKJ71" s="22"/>
      <c r="SKK71" s="22"/>
      <c r="SKL71" s="22"/>
      <c r="SKM71" s="22"/>
      <c r="SKN71" s="22"/>
      <c r="SKO71" s="22"/>
      <c r="SKP71" s="22"/>
      <c r="SKQ71" s="22"/>
      <c r="SKR71" s="22"/>
      <c r="SKS71" s="22"/>
      <c r="SKT71" s="22"/>
      <c r="SKU71" s="22"/>
      <c r="SKV71" s="22"/>
      <c r="SKW71" s="22"/>
      <c r="SKX71" s="22"/>
      <c r="SKY71" s="22"/>
      <c r="SKZ71" s="22"/>
      <c r="SLA71" s="22"/>
      <c r="SLB71" s="22"/>
      <c r="SLC71" s="22"/>
      <c r="SLD71" s="22"/>
      <c r="SLE71" s="22"/>
      <c r="SLF71" s="22"/>
      <c r="SLG71" s="22"/>
      <c r="SLH71" s="22"/>
      <c r="SLI71" s="22"/>
      <c r="SLJ71" s="22"/>
      <c r="SLK71" s="22"/>
      <c r="SLL71" s="22"/>
      <c r="SLM71" s="22"/>
      <c r="SLN71" s="22"/>
      <c r="SLO71" s="22"/>
      <c r="SLP71" s="22"/>
      <c r="SLQ71" s="22"/>
      <c r="SLR71" s="22"/>
      <c r="SLS71" s="22"/>
      <c r="SLT71" s="22"/>
      <c r="SLU71" s="22"/>
      <c r="SLV71" s="22"/>
      <c r="SLW71" s="22"/>
      <c r="SLX71" s="22"/>
      <c r="SLY71" s="22"/>
      <c r="SLZ71" s="22"/>
      <c r="SMA71" s="22"/>
      <c r="SMB71" s="22"/>
      <c r="SMC71" s="22"/>
      <c r="SMD71" s="22"/>
      <c r="SME71" s="22"/>
      <c r="SMF71" s="22"/>
      <c r="SMG71" s="22"/>
      <c r="SMH71" s="22"/>
      <c r="SMI71" s="22"/>
      <c r="SMJ71" s="22"/>
      <c r="SMK71" s="22"/>
      <c r="SML71" s="22"/>
      <c r="SMM71" s="22"/>
      <c r="SMN71" s="22"/>
      <c r="SMO71" s="22"/>
      <c r="SMP71" s="22"/>
      <c r="SMQ71" s="22"/>
      <c r="SMR71" s="22"/>
      <c r="SMS71" s="22"/>
      <c r="SMT71" s="22"/>
      <c r="SMU71" s="22"/>
      <c r="SMV71" s="22"/>
      <c r="SMW71" s="22"/>
      <c r="SMX71" s="22"/>
      <c r="SMY71" s="22"/>
      <c r="SMZ71" s="22"/>
      <c r="SNA71" s="22"/>
      <c r="SNB71" s="22"/>
      <c r="SNC71" s="22"/>
      <c r="SND71" s="22"/>
      <c r="SNE71" s="22"/>
      <c r="SNF71" s="22"/>
      <c r="SNG71" s="22"/>
      <c r="SNH71" s="22"/>
      <c r="SNI71" s="22"/>
      <c r="SNJ71" s="22"/>
      <c r="SNK71" s="22"/>
      <c r="SNL71" s="22"/>
      <c r="SNM71" s="22"/>
      <c r="SNN71" s="22"/>
      <c r="SNO71" s="22"/>
      <c r="SNP71" s="22"/>
      <c r="SNQ71" s="22"/>
      <c r="SNR71" s="22"/>
      <c r="SNS71" s="22"/>
      <c r="SNT71" s="22"/>
      <c r="SNU71" s="22"/>
      <c r="SNV71" s="22"/>
      <c r="SNW71" s="22"/>
      <c r="SNX71" s="22"/>
      <c r="SNY71" s="22"/>
      <c r="SNZ71" s="22"/>
      <c r="SOA71" s="22"/>
      <c r="SOB71" s="22"/>
      <c r="SOC71" s="22"/>
      <c r="SOD71" s="22"/>
      <c r="SOE71" s="22"/>
      <c r="SOF71" s="22"/>
      <c r="SOG71" s="22"/>
      <c r="SOH71" s="22"/>
      <c r="SOI71" s="22"/>
      <c r="SOJ71" s="22"/>
      <c r="SOK71" s="22"/>
      <c r="SOL71" s="22"/>
      <c r="SOM71" s="22"/>
      <c r="SON71" s="22"/>
      <c r="SOO71" s="22"/>
      <c r="SOP71" s="22"/>
      <c r="SOQ71" s="22"/>
      <c r="SOR71" s="22"/>
      <c r="SOS71" s="22"/>
      <c r="SOT71" s="22"/>
      <c r="SOU71" s="22"/>
      <c r="SOV71" s="22"/>
      <c r="SOW71" s="22"/>
      <c r="SOX71" s="22"/>
      <c r="SOY71" s="22"/>
      <c r="SOZ71" s="22"/>
      <c r="SPA71" s="22"/>
      <c r="SPB71" s="22"/>
      <c r="SPC71" s="22"/>
      <c r="SPD71" s="22"/>
      <c r="SPE71" s="22"/>
      <c r="SPF71" s="22"/>
      <c r="SPG71" s="22"/>
      <c r="SPH71" s="22"/>
      <c r="SPI71" s="22"/>
      <c r="SPJ71" s="22"/>
      <c r="SPK71" s="22"/>
      <c r="SPL71" s="22"/>
      <c r="SPM71" s="22"/>
      <c r="SPN71" s="22"/>
      <c r="SPO71" s="22"/>
      <c r="SPP71" s="22"/>
      <c r="SPQ71" s="22"/>
      <c r="SPR71" s="22"/>
      <c r="SPS71" s="22"/>
      <c r="SPT71" s="22"/>
      <c r="SPU71" s="22"/>
      <c r="SPV71" s="22"/>
      <c r="SPW71" s="22"/>
      <c r="SPX71" s="22"/>
      <c r="SPY71" s="22"/>
      <c r="SPZ71" s="22"/>
      <c r="SQA71" s="22"/>
      <c r="SQB71" s="22"/>
      <c r="SQC71" s="22"/>
      <c r="SQD71" s="22"/>
      <c r="SQE71" s="22"/>
      <c r="SQF71" s="22"/>
      <c r="SQG71" s="22"/>
      <c r="SQH71" s="22"/>
      <c r="SQI71" s="22"/>
      <c r="SQJ71" s="22"/>
      <c r="SQK71" s="22"/>
      <c r="SQL71" s="22"/>
      <c r="SQM71" s="22"/>
      <c r="SQN71" s="22"/>
      <c r="SQO71" s="22"/>
      <c r="SQP71" s="22"/>
      <c r="SQQ71" s="22"/>
      <c r="SQR71" s="22"/>
      <c r="SQS71" s="22"/>
      <c r="SQT71" s="22"/>
      <c r="SQU71" s="22"/>
      <c r="SQV71" s="22"/>
      <c r="SQW71" s="22"/>
      <c r="SQX71" s="22"/>
      <c r="SQY71" s="22"/>
      <c r="SQZ71" s="22"/>
      <c r="SRA71" s="22"/>
      <c r="SRB71" s="22"/>
      <c r="SRC71" s="22"/>
      <c r="SRD71" s="22"/>
      <c r="SRE71" s="22"/>
      <c r="SRF71" s="22"/>
      <c r="SRG71" s="22"/>
      <c r="SRH71" s="22"/>
      <c r="SRI71" s="22"/>
      <c r="SRJ71" s="22"/>
      <c r="SRK71" s="22"/>
      <c r="SRL71" s="22"/>
      <c r="SRM71" s="22"/>
      <c r="SRN71" s="22"/>
      <c r="SRO71" s="22"/>
      <c r="SRP71" s="22"/>
      <c r="SRQ71" s="22"/>
      <c r="SRR71" s="22"/>
      <c r="SRS71" s="22"/>
      <c r="SRT71" s="22"/>
      <c r="SRU71" s="22"/>
      <c r="SRV71" s="22"/>
      <c r="SRW71" s="22"/>
      <c r="SRX71" s="22"/>
      <c r="SRY71" s="22"/>
      <c r="SRZ71" s="22"/>
      <c r="SSA71" s="22"/>
      <c r="SSB71" s="22"/>
      <c r="SSC71" s="22"/>
      <c r="SSD71" s="22"/>
      <c r="SSE71" s="22"/>
      <c r="SSF71" s="22"/>
      <c r="SSG71" s="22"/>
      <c r="SSH71" s="22"/>
      <c r="SSI71" s="22"/>
      <c r="SSJ71" s="22"/>
      <c r="SSK71" s="22"/>
      <c r="SSL71" s="22"/>
      <c r="SSM71" s="22"/>
      <c r="SSN71" s="22"/>
      <c r="SSO71" s="22"/>
      <c r="SSP71" s="22"/>
      <c r="SSQ71" s="22"/>
      <c r="SSR71" s="22"/>
      <c r="SSS71" s="22"/>
      <c r="SST71" s="22"/>
      <c r="SSU71" s="22"/>
      <c r="SSV71" s="22"/>
      <c r="SSW71" s="22"/>
      <c r="SSX71" s="22"/>
      <c r="SSY71" s="22"/>
      <c r="SSZ71" s="22"/>
      <c r="STA71" s="22"/>
      <c r="STB71" s="22"/>
      <c r="STC71" s="22"/>
      <c r="STD71" s="22"/>
      <c r="STE71" s="22"/>
      <c r="STF71" s="22"/>
      <c r="STG71" s="22"/>
      <c r="STH71" s="22"/>
      <c r="STI71" s="22"/>
      <c r="STJ71" s="22"/>
      <c r="STK71" s="22"/>
      <c r="STL71" s="22"/>
      <c r="STM71" s="22"/>
      <c r="STN71" s="22"/>
      <c r="STO71" s="22"/>
      <c r="STP71" s="22"/>
      <c r="STQ71" s="22"/>
      <c r="STR71" s="22"/>
      <c r="STS71" s="22"/>
      <c r="STT71" s="22"/>
      <c r="STU71" s="22"/>
      <c r="STV71" s="22"/>
      <c r="STW71" s="22"/>
      <c r="STX71" s="22"/>
      <c r="STY71" s="22"/>
      <c r="STZ71" s="22"/>
      <c r="SUA71" s="22"/>
      <c r="SUB71" s="22"/>
      <c r="SUC71" s="22"/>
      <c r="SUD71" s="22"/>
      <c r="SUE71" s="22"/>
      <c r="SUF71" s="22"/>
      <c r="SUG71" s="22"/>
      <c r="SUH71" s="22"/>
      <c r="SUI71" s="22"/>
      <c r="SUJ71" s="22"/>
      <c r="SUK71" s="22"/>
      <c r="SUL71" s="22"/>
      <c r="SUM71" s="22"/>
      <c r="SUN71" s="22"/>
      <c r="SUO71" s="22"/>
      <c r="SUP71" s="22"/>
      <c r="SUQ71" s="22"/>
      <c r="SUR71" s="22"/>
      <c r="SUS71" s="22"/>
      <c r="SUT71" s="22"/>
      <c r="SUU71" s="22"/>
      <c r="SUV71" s="22"/>
      <c r="SUW71" s="22"/>
      <c r="SUX71" s="22"/>
      <c r="SUY71" s="22"/>
      <c r="SUZ71" s="22"/>
      <c r="SVA71" s="22"/>
      <c r="SVB71" s="22"/>
      <c r="SVC71" s="22"/>
      <c r="SVD71" s="22"/>
      <c r="SVE71" s="22"/>
      <c r="SVF71" s="22"/>
      <c r="SVG71" s="22"/>
      <c r="SVH71" s="22"/>
      <c r="SVI71" s="22"/>
      <c r="SVJ71" s="22"/>
      <c r="SVK71" s="22"/>
      <c r="SVL71" s="22"/>
      <c r="SVM71" s="22"/>
      <c r="SVN71" s="22"/>
      <c r="SVO71" s="22"/>
      <c r="SVP71" s="22"/>
      <c r="SVQ71" s="22"/>
      <c r="SVR71" s="22"/>
      <c r="SVS71" s="22"/>
      <c r="SVT71" s="22"/>
      <c r="SVU71" s="22"/>
      <c r="SVV71" s="22"/>
      <c r="SVW71" s="22"/>
      <c r="SVX71" s="22"/>
      <c r="SVY71" s="22"/>
      <c r="SVZ71" s="22"/>
      <c r="SWA71" s="22"/>
      <c r="SWB71" s="22"/>
      <c r="SWC71" s="22"/>
      <c r="SWD71" s="22"/>
      <c r="SWE71" s="22"/>
      <c r="SWF71" s="22"/>
      <c r="SWG71" s="22"/>
      <c r="SWH71" s="22"/>
      <c r="SWI71" s="22"/>
      <c r="SWJ71" s="22"/>
      <c r="SWK71" s="22"/>
      <c r="SWL71" s="22"/>
      <c r="SWM71" s="22"/>
      <c r="SWN71" s="22"/>
      <c r="SWO71" s="22"/>
      <c r="SWP71" s="22"/>
      <c r="SWQ71" s="22"/>
      <c r="SWR71" s="22"/>
      <c r="SWS71" s="22"/>
      <c r="SWT71" s="22"/>
      <c r="SWU71" s="22"/>
      <c r="SWV71" s="22"/>
      <c r="SWW71" s="22"/>
      <c r="SWX71" s="22"/>
      <c r="SWY71" s="22"/>
      <c r="SWZ71" s="22"/>
      <c r="SXA71" s="22"/>
      <c r="SXB71" s="22"/>
      <c r="SXC71" s="22"/>
      <c r="SXD71" s="22"/>
      <c r="SXE71" s="22"/>
      <c r="SXF71" s="22"/>
      <c r="SXG71" s="22"/>
      <c r="SXH71" s="22"/>
      <c r="SXI71" s="22"/>
      <c r="SXJ71" s="22"/>
      <c r="SXK71" s="22"/>
      <c r="SXL71" s="22"/>
      <c r="SXM71" s="22"/>
      <c r="SXN71" s="22"/>
      <c r="SXO71" s="22"/>
      <c r="SXP71" s="22"/>
      <c r="SXQ71" s="22"/>
      <c r="SXR71" s="22"/>
      <c r="SXS71" s="22"/>
      <c r="SXT71" s="22"/>
      <c r="SXU71" s="22"/>
      <c r="SXV71" s="22"/>
      <c r="SXW71" s="22"/>
      <c r="SXX71" s="22"/>
      <c r="SXY71" s="22"/>
      <c r="SXZ71" s="22"/>
      <c r="SYA71" s="22"/>
      <c r="SYB71" s="22"/>
      <c r="SYC71" s="22"/>
      <c r="SYD71" s="22"/>
      <c r="SYE71" s="22"/>
      <c r="SYF71" s="22"/>
      <c r="SYG71" s="22"/>
      <c r="SYH71" s="22"/>
      <c r="SYI71" s="22"/>
      <c r="SYJ71" s="22"/>
      <c r="SYK71" s="22"/>
      <c r="SYL71" s="22"/>
      <c r="SYM71" s="22"/>
      <c r="SYN71" s="22"/>
      <c r="SYO71" s="22"/>
      <c r="SYP71" s="22"/>
      <c r="SYQ71" s="22"/>
      <c r="SYR71" s="22"/>
      <c r="SYS71" s="22"/>
      <c r="SYT71" s="22"/>
      <c r="SYU71" s="22"/>
      <c r="SYV71" s="22"/>
      <c r="SYW71" s="22"/>
      <c r="SYX71" s="22"/>
      <c r="SYY71" s="22"/>
      <c r="SYZ71" s="22"/>
      <c r="SZA71" s="22"/>
      <c r="SZB71" s="22"/>
      <c r="SZC71" s="22"/>
      <c r="SZD71" s="22"/>
      <c r="SZE71" s="22"/>
      <c r="SZF71" s="22"/>
      <c r="SZG71" s="22"/>
      <c r="SZH71" s="22"/>
      <c r="SZI71" s="22"/>
      <c r="SZJ71" s="22"/>
      <c r="SZK71" s="22"/>
      <c r="SZL71" s="22"/>
      <c r="SZM71" s="22"/>
      <c r="SZN71" s="22"/>
      <c r="SZO71" s="22"/>
      <c r="SZP71" s="22"/>
      <c r="SZQ71" s="22"/>
      <c r="SZR71" s="22"/>
      <c r="SZS71" s="22"/>
      <c r="SZT71" s="22"/>
      <c r="SZU71" s="22"/>
      <c r="SZV71" s="22"/>
      <c r="SZW71" s="22"/>
      <c r="SZX71" s="22"/>
      <c r="SZY71" s="22"/>
      <c r="SZZ71" s="22"/>
      <c r="TAA71" s="22"/>
      <c r="TAB71" s="22"/>
      <c r="TAC71" s="22"/>
      <c r="TAD71" s="22"/>
      <c r="TAE71" s="22"/>
      <c r="TAF71" s="22"/>
      <c r="TAG71" s="22"/>
      <c r="TAH71" s="22"/>
      <c r="TAI71" s="22"/>
      <c r="TAJ71" s="22"/>
      <c r="TAK71" s="22"/>
      <c r="TAL71" s="22"/>
      <c r="TAM71" s="22"/>
      <c r="TAN71" s="22"/>
      <c r="TAO71" s="22"/>
      <c r="TAP71" s="22"/>
      <c r="TAQ71" s="22"/>
      <c r="TAR71" s="22"/>
      <c r="TAS71" s="22"/>
      <c r="TAT71" s="22"/>
      <c r="TAU71" s="22"/>
      <c r="TAV71" s="22"/>
      <c r="TAW71" s="22"/>
      <c r="TAX71" s="22"/>
      <c r="TAY71" s="22"/>
      <c r="TAZ71" s="22"/>
      <c r="TBA71" s="22"/>
      <c r="TBB71" s="22"/>
      <c r="TBC71" s="22"/>
      <c r="TBD71" s="22"/>
      <c r="TBE71" s="22"/>
      <c r="TBF71" s="22"/>
      <c r="TBG71" s="22"/>
      <c r="TBH71" s="22"/>
      <c r="TBI71" s="22"/>
      <c r="TBJ71" s="22"/>
      <c r="TBK71" s="22"/>
      <c r="TBL71" s="22"/>
      <c r="TBM71" s="22"/>
      <c r="TBN71" s="22"/>
      <c r="TBO71" s="22"/>
      <c r="TBP71" s="22"/>
      <c r="TBQ71" s="22"/>
      <c r="TBR71" s="22"/>
      <c r="TBS71" s="22"/>
      <c r="TBT71" s="22"/>
      <c r="TBU71" s="22"/>
      <c r="TBV71" s="22"/>
      <c r="TBW71" s="22"/>
      <c r="TBX71" s="22"/>
      <c r="TBY71" s="22"/>
      <c r="TBZ71" s="22"/>
      <c r="TCA71" s="22"/>
      <c r="TCB71" s="22"/>
      <c r="TCC71" s="22"/>
      <c r="TCD71" s="22"/>
      <c r="TCE71" s="22"/>
      <c r="TCF71" s="22"/>
      <c r="TCG71" s="22"/>
      <c r="TCH71" s="22"/>
      <c r="TCI71" s="22"/>
      <c r="TCJ71" s="22"/>
      <c r="TCK71" s="22"/>
      <c r="TCL71" s="22"/>
      <c r="TCM71" s="22"/>
      <c r="TCN71" s="22"/>
      <c r="TCO71" s="22"/>
      <c r="TCP71" s="22"/>
      <c r="TCQ71" s="22"/>
      <c r="TCR71" s="22"/>
      <c r="TCS71" s="22"/>
      <c r="TCT71" s="22"/>
      <c r="TCU71" s="22"/>
      <c r="TCV71" s="22"/>
      <c r="TCW71" s="22"/>
      <c r="TCX71" s="22"/>
      <c r="TCY71" s="22"/>
      <c r="TCZ71" s="22"/>
      <c r="TDA71" s="22"/>
      <c r="TDB71" s="22"/>
      <c r="TDC71" s="22"/>
      <c r="TDD71" s="22"/>
      <c r="TDE71" s="22"/>
      <c r="TDF71" s="22"/>
      <c r="TDG71" s="22"/>
      <c r="TDH71" s="22"/>
      <c r="TDI71" s="22"/>
      <c r="TDJ71" s="22"/>
      <c r="TDK71" s="22"/>
      <c r="TDL71" s="22"/>
      <c r="TDM71" s="22"/>
      <c r="TDN71" s="22"/>
      <c r="TDO71" s="22"/>
      <c r="TDP71" s="22"/>
      <c r="TDQ71" s="22"/>
      <c r="TDR71" s="22"/>
      <c r="TDS71" s="22"/>
      <c r="TDT71" s="22"/>
      <c r="TDU71" s="22"/>
      <c r="TDV71" s="22"/>
      <c r="TDW71" s="22"/>
      <c r="TDX71" s="22"/>
      <c r="TDY71" s="22"/>
      <c r="TDZ71" s="22"/>
      <c r="TEA71" s="22"/>
      <c r="TEB71" s="22"/>
      <c r="TEC71" s="22"/>
      <c r="TED71" s="22"/>
      <c r="TEE71" s="22"/>
      <c r="TEF71" s="22"/>
      <c r="TEG71" s="22"/>
      <c r="TEH71" s="22"/>
      <c r="TEI71" s="22"/>
      <c r="TEJ71" s="22"/>
      <c r="TEK71" s="22"/>
      <c r="TEL71" s="22"/>
      <c r="TEM71" s="22"/>
      <c r="TEN71" s="22"/>
      <c r="TEO71" s="22"/>
      <c r="TEP71" s="22"/>
      <c r="TEQ71" s="22"/>
      <c r="TER71" s="22"/>
      <c r="TES71" s="22"/>
      <c r="TET71" s="22"/>
      <c r="TEU71" s="22"/>
      <c r="TEV71" s="22"/>
      <c r="TEW71" s="22"/>
      <c r="TEX71" s="22"/>
      <c r="TEY71" s="22"/>
      <c r="TEZ71" s="22"/>
      <c r="TFA71" s="22"/>
      <c r="TFB71" s="22"/>
      <c r="TFC71" s="22"/>
      <c r="TFD71" s="22"/>
      <c r="TFE71" s="22"/>
      <c r="TFF71" s="22"/>
      <c r="TFG71" s="22"/>
      <c r="TFH71" s="22"/>
      <c r="TFI71" s="22"/>
      <c r="TFJ71" s="22"/>
      <c r="TFK71" s="22"/>
      <c r="TFL71" s="22"/>
      <c r="TFM71" s="22"/>
      <c r="TFN71" s="22"/>
      <c r="TFO71" s="22"/>
      <c r="TFP71" s="22"/>
      <c r="TFQ71" s="22"/>
      <c r="TFR71" s="22"/>
      <c r="TFS71" s="22"/>
      <c r="TFT71" s="22"/>
      <c r="TFU71" s="22"/>
      <c r="TFV71" s="22"/>
      <c r="TFW71" s="22"/>
      <c r="TFX71" s="22"/>
      <c r="TFY71" s="22"/>
      <c r="TFZ71" s="22"/>
      <c r="TGA71" s="22"/>
      <c r="TGB71" s="22"/>
      <c r="TGC71" s="22"/>
      <c r="TGD71" s="22"/>
      <c r="TGE71" s="22"/>
      <c r="TGF71" s="22"/>
      <c r="TGG71" s="22"/>
      <c r="TGH71" s="22"/>
      <c r="TGI71" s="22"/>
      <c r="TGJ71" s="22"/>
      <c r="TGK71" s="22"/>
      <c r="TGL71" s="22"/>
      <c r="TGM71" s="22"/>
      <c r="TGN71" s="22"/>
      <c r="TGO71" s="22"/>
      <c r="TGP71" s="22"/>
      <c r="TGQ71" s="22"/>
      <c r="TGR71" s="22"/>
      <c r="TGS71" s="22"/>
      <c r="TGT71" s="22"/>
      <c r="TGU71" s="22"/>
      <c r="TGV71" s="22"/>
      <c r="TGW71" s="22"/>
      <c r="TGX71" s="22"/>
      <c r="TGY71" s="22"/>
      <c r="TGZ71" s="22"/>
      <c r="THA71" s="22"/>
      <c r="THB71" s="22"/>
      <c r="THC71" s="22"/>
      <c r="THD71" s="22"/>
      <c r="THE71" s="22"/>
      <c r="THF71" s="22"/>
      <c r="THG71" s="22"/>
      <c r="THH71" s="22"/>
      <c r="THI71" s="22"/>
      <c r="THJ71" s="22"/>
      <c r="THK71" s="22"/>
      <c r="THL71" s="22"/>
      <c r="THM71" s="22"/>
      <c r="THN71" s="22"/>
      <c r="THO71" s="22"/>
      <c r="THP71" s="22"/>
      <c r="THQ71" s="22"/>
      <c r="THR71" s="22"/>
      <c r="THS71" s="22"/>
      <c r="THT71" s="22"/>
      <c r="THU71" s="22"/>
      <c r="THV71" s="22"/>
      <c r="THW71" s="22"/>
      <c r="THX71" s="22"/>
      <c r="THY71" s="22"/>
      <c r="THZ71" s="22"/>
      <c r="TIA71" s="22"/>
      <c r="TIB71" s="22"/>
      <c r="TIC71" s="22"/>
      <c r="TID71" s="22"/>
      <c r="TIE71" s="22"/>
      <c r="TIF71" s="22"/>
      <c r="TIG71" s="22"/>
      <c r="TIH71" s="22"/>
      <c r="TII71" s="22"/>
      <c r="TIJ71" s="22"/>
      <c r="TIK71" s="22"/>
      <c r="TIL71" s="22"/>
      <c r="TIM71" s="22"/>
      <c r="TIN71" s="22"/>
      <c r="TIO71" s="22"/>
      <c r="TIP71" s="22"/>
      <c r="TIQ71" s="22"/>
      <c r="TIR71" s="22"/>
      <c r="TIS71" s="22"/>
      <c r="TIT71" s="22"/>
      <c r="TIU71" s="22"/>
      <c r="TIV71" s="22"/>
      <c r="TIW71" s="22"/>
      <c r="TIX71" s="22"/>
      <c r="TIY71" s="22"/>
      <c r="TIZ71" s="22"/>
      <c r="TJA71" s="22"/>
      <c r="TJB71" s="22"/>
      <c r="TJC71" s="22"/>
      <c r="TJD71" s="22"/>
      <c r="TJE71" s="22"/>
      <c r="TJF71" s="22"/>
      <c r="TJG71" s="22"/>
      <c r="TJH71" s="22"/>
      <c r="TJI71" s="22"/>
      <c r="TJJ71" s="22"/>
      <c r="TJK71" s="22"/>
      <c r="TJL71" s="22"/>
      <c r="TJM71" s="22"/>
      <c r="TJN71" s="22"/>
      <c r="TJO71" s="22"/>
      <c r="TJP71" s="22"/>
      <c r="TJQ71" s="22"/>
      <c r="TJR71" s="22"/>
      <c r="TJS71" s="22"/>
      <c r="TJT71" s="22"/>
      <c r="TJU71" s="22"/>
      <c r="TJV71" s="22"/>
      <c r="TJW71" s="22"/>
      <c r="TJX71" s="22"/>
      <c r="TJY71" s="22"/>
      <c r="TJZ71" s="22"/>
      <c r="TKA71" s="22"/>
      <c r="TKB71" s="22"/>
      <c r="TKC71" s="22"/>
      <c r="TKD71" s="22"/>
      <c r="TKE71" s="22"/>
      <c r="TKF71" s="22"/>
      <c r="TKG71" s="22"/>
      <c r="TKH71" s="22"/>
      <c r="TKI71" s="22"/>
      <c r="TKJ71" s="22"/>
      <c r="TKK71" s="22"/>
      <c r="TKL71" s="22"/>
      <c r="TKM71" s="22"/>
      <c r="TKN71" s="22"/>
      <c r="TKO71" s="22"/>
      <c r="TKP71" s="22"/>
      <c r="TKQ71" s="22"/>
      <c r="TKR71" s="22"/>
      <c r="TKS71" s="22"/>
      <c r="TKT71" s="22"/>
      <c r="TKU71" s="22"/>
      <c r="TKV71" s="22"/>
      <c r="TKW71" s="22"/>
      <c r="TKX71" s="22"/>
      <c r="TKY71" s="22"/>
      <c r="TKZ71" s="22"/>
      <c r="TLA71" s="22"/>
      <c r="TLB71" s="22"/>
      <c r="TLC71" s="22"/>
      <c r="TLD71" s="22"/>
      <c r="TLE71" s="22"/>
      <c r="TLF71" s="22"/>
      <c r="TLG71" s="22"/>
      <c r="TLH71" s="22"/>
      <c r="TLI71" s="22"/>
      <c r="TLJ71" s="22"/>
      <c r="TLK71" s="22"/>
      <c r="TLL71" s="22"/>
      <c r="TLM71" s="22"/>
      <c r="TLN71" s="22"/>
      <c r="TLO71" s="22"/>
      <c r="TLP71" s="22"/>
      <c r="TLQ71" s="22"/>
      <c r="TLR71" s="22"/>
      <c r="TLS71" s="22"/>
      <c r="TLT71" s="22"/>
      <c r="TLU71" s="22"/>
      <c r="TLV71" s="22"/>
      <c r="TLW71" s="22"/>
      <c r="TLX71" s="22"/>
      <c r="TLY71" s="22"/>
      <c r="TLZ71" s="22"/>
      <c r="TMA71" s="22"/>
      <c r="TMB71" s="22"/>
      <c r="TMC71" s="22"/>
      <c r="TMD71" s="22"/>
      <c r="TME71" s="22"/>
      <c r="TMF71" s="22"/>
      <c r="TMG71" s="22"/>
      <c r="TMH71" s="22"/>
      <c r="TMI71" s="22"/>
      <c r="TMJ71" s="22"/>
      <c r="TMK71" s="22"/>
      <c r="TML71" s="22"/>
      <c r="TMM71" s="22"/>
      <c r="TMN71" s="22"/>
      <c r="TMO71" s="22"/>
      <c r="TMP71" s="22"/>
      <c r="TMQ71" s="22"/>
      <c r="TMR71" s="22"/>
      <c r="TMS71" s="22"/>
      <c r="TMT71" s="22"/>
      <c r="TMU71" s="22"/>
      <c r="TMV71" s="22"/>
      <c r="TMW71" s="22"/>
      <c r="TMX71" s="22"/>
      <c r="TMY71" s="22"/>
      <c r="TMZ71" s="22"/>
      <c r="TNA71" s="22"/>
      <c r="TNB71" s="22"/>
      <c r="TNC71" s="22"/>
      <c r="TND71" s="22"/>
      <c r="TNE71" s="22"/>
      <c r="TNF71" s="22"/>
      <c r="TNG71" s="22"/>
      <c r="TNH71" s="22"/>
      <c r="TNI71" s="22"/>
      <c r="TNJ71" s="22"/>
      <c r="TNK71" s="22"/>
      <c r="TNL71" s="22"/>
      <c r="TNM71" s="22"/>
      <c r="TNN71" s="22"/>
      <c r="TNO71" s="22"/>
      <c r="TNP71" s="22"/>
      <c r="TNQ71" s="22"/>
      <c r="TNR71" s="22"/>
      <c r="TNS71" s="22"/>
      <c r="TNT71" s="22"/>
      <c r="TNU71" s="22"/>
      <c r="TNV71" s="22"/>
      <c r="TNW71" s="22"/>
      <c r="TNX71" s="22"/>
      <c r="TNY71" s="22"/>
      <c r="TNZ71" s="22"/>
      <c r="TOA71" s="22"/>
      <c r="TOB71" s="22"/>
      <c r="TOC71" s="22"/>
      <c r="TOD71" s="22"/>
      <c r="TOE71" s="22"/>
      <c r="TOF71" s="22"/>
      <c r="TOG71" s="22"/>
      <c r="TOH71" s="22"/>
      <c r="TOI71" s="22"/>
      <c r="TOJ71" s="22"/>
      <c r="TOK71" s="22"/>
      <c r="TOL71" s="22"/>
      <c r="TOM71" s="22"/>
      <c r="TON71" s="22"/>
      <c r="TOO71" s="22"/>
      <c r="TOP71" s="22"/>
      <c r="TOQ71" s="22"/>
      <c r="TOR71" s="22"/>
      <c r="TOS71" s="22"/>
      <c r="TOT71" s="22"/>
      <c r="TOU71" s="22"/>
      <c r="TOV71" s="22"/>
      <c r="TOW71" s="22"/>
      <c r="TOX71" s="22"/>
      <c r="TOY71" s="22"/>
      <c r="TOZ71" s="22"/>
      <c r="TPA71" s="22"/>
      <c r="TPB71" s="22"/>
      <c r="TPC71" s="22"/>
      <c r="TPD71" s="22"/>
      <c r="TPE71" s="22"/>
      <c r="TPF71" s="22"/>
      <c r="TPG71" s="22"/>
      <c r="TPH71" s="22"/>
      <c r="TPI71" s="22"/>
      <c r="TPJ71" s="22"/>
      <c r="TPK71" s="22"/>
      <c r="TPL71" s="22"/>
      <c r="TPM71" s="22"/>
      <c r="TPN71" s="22"/>
      <c r="TPO71" s="22"/>
      <c r="TPP71" s="22"/>
      <c r="TPQ71" s="22"/>
      <c r="TPR71" s="22"/>
      <c r="TPS71" s="22"/>
      <c r="TPT71" s="22"/>
      <c r="TPU71" s="22"/>
      <c r="TPV71" s="22"/>
      <c r="TPW71" s="22"/>
      <c r="TPX71" s="22"/>
      <c r="TPY71" s="22"/>
      <c r="TPZ71" s="22"/>
      <c r="TQA71" s="22"/>
      <c r="TQB71" s="22"/>
      <c r="TQC71" s="22"/>
      <c r="TQD71" s="22"/>
      <c r="TQE71" s="22"/>
      <c r="TQF71" s="22"/>
      <c r="TQG71" s="22"/>
      <c r="TQH71" s="22"/>
      <c r="TQI71" s="22"/>
      <c r="TQJ71" s="22"/>
      <c r="TQK71" s="22"/>
      <c r="TQL71" s="22"/>
      <c r="TQM71" s="22"/>
      <c r="TQN71" s="22"/>
      <c r="TQO71" s="22"/>
      <c r="TQP71" s="22"/>
      <c r="TQQ71" s="22"/>
      <c r="TQR71" s="22"/>
      <c r="TQS71" s="22"/>
      <c r="TQT71" s="22"/>
      <c r="TQU71" s="22"/>
      <c r="TQV71" s="22"/>
      <c r="TQW71" s="22"/>
      <c r="TQX71" s="22"/>
      <c r="TQY71" s="22"/>
      <c r="TQZ71" s="22"/>
      <c r="TRA71" s="22"/>
      <c r="TRB71" s="22"/>
      <c r="TRC71" s="22"/>
      <c r="TRD71" s="22"/>
      <c r="TRE71" s="22"/>
      <c r="TRF71" s="22"/>
      <c r="TRG71" s="22"/>
      <c r="TRH71" s="22"/>
      <c r="TRI71" s="22"/>
      <c r="TRJ71" s="22"/>
      <c r="TRK71" s="22"/>
      <c r="TRL71" s="22"/>
      <c r="TRM71" s="22"/>
      <c r="TRN71" s="22"/>
      <c r="TRO71" s="22"/>
      <c r="TRP71" s="22"/>
      <c r="TRQ71" s="22"/>
      <c r="TRR71" s="22"/>
      <c r="TRS71" s="22"/>
      <c r="TRT71" s="22"/>
      <c r="TRU71" s="22"/>
      <c r="TRV71" s="22"/>
      <c r="TRW71" s="22"/>
      <c r="TRX71" s="22"/>
      <c r="TRY71" s="22"/>
      <c r="TRZ71" s="22"/>
      <c r="TSA71" s="22"/>
      <c r="TSB71" s="22"/>
      <c r="TSC71" s="22"/>
      <c r="TSD71" s="22"/>
      <c r="TSE71" s="22"/>
      <c r="TSF71" s="22"/>
      <c r="TSG71" s="22"/>
      <c r="TSH71" s="22"/>
      <c r="TSI71" s="22"/>
      <c r="TSJ71" s="22"/>
      <c r="TSK71" s="22"/>
      <c r="TSL71" s="22"/>
      <c r="TSM71" s="22"/>
      <c r="TSN71" s="22"/>
      <c r="TSO71" s="22"/>
      <c r="TSP71" s="22"/>
      <c r="TSQ71" s="22"/>
      <c r="TSR71" s="22"/>
      <c r="TSS71" s="22"/>
      <c r="TST71" s="22"/>
      <c r="TSU71" s="22"/>
      <c r="TSV71" s="22"/>
      <c r="TSW71" s="22"/>
      <c r="TSX71" s="22"/>
      <c r="TSY71" s="22"/>
      <c r="TSZ71" s="22"/>
      <c r="TTA71" s="22"/>
      <c r="TTB71" s="22"/>
      <c r="TTC71" s="22"/>
      <c r="TTD71" s="22"/>
      <c r="TTE71" s="22"/>
      <c r="TTF71" s="22"/>
      <c r="TTG71" s="22"/>
      <c r="TTH71" s="22"/>
      <c r="TTI71" s="22"/>
      <c r="TTJ71" s="22"/>
      <c r="TTK71" s="22"/>
      <c r="TTL71" s="22"/>
      <c r="TTM71" s="22"/>
      <c r="TTN71" s="22"/>
      <c r="TTO71" s="22"/>
      <c r="TTP71" s="22"/>
      <c r="TTQ71" s="22"/>
      <c r="TTR71" s="22"/>
      <c r="TTS71" s="22"/>
      <c r="TTT71" s="22"/>
      <c r="TTU71" s="22"/>
      <c r="TTV71" s="22"/>
      <c r="TTW71" s="22"/>
      <c r="TTX71" s="22"/>
      <c r="TTY71" s="22"/>
      <c r="TTZ71" s="22"/>
      <c r="TUA71" s="22"/>
      <c r="TUB71" s="22"/>
      <c r="TUC71" s="22"/>
      <c r="TUD71" s="22"/>
      <c r="TUE71" s="22"/>
      <c r="TUF71" s="22"/>
      <c r="TUG71" s="22"/>
      <c r="TUH71" s="22"/>
      <c r="TUI71" s="22"/>
      <c r="TUJ71" s="22"/>
      <c r="TUK71" s="22"/>
      <c r="TUL71" s="22"/>
      <c r="TUM71" s="22"/>
      <c r="TUN71" s="22"/>
      <c r="TUO71" s="22"/>
      <c r="TUP71" s="22"/>
      <c r="TUQ71" s="22"/>
      <c r="TUR71" s="22"/>
      <c r="TUS71" s="22"/>
      <c r="TUT71" s="22"/>
      <c r="TUU71" s="22"/>
      <c r="TUV71" s="22"/>
      <c r="TUW71" s="22"/>
      <c r="TUX71" s="22"/>
      <c r="TUY71" s="22"/>
      <c r="TUZ71" s="22"/>
      <c r="TVA71" s="22"/>
      <c r="TVB71" s="22"/>
      <c r="TVC71" s="22"/>
      <c r="TVD71" s="22"/>
      <c r="TVE71" s="22"/>
      <c r="TVF71" s="22"/>
      <c r="TVG71" s="22"/>
      <c r="TVH71" s="22"/>
      <c r="TVI71" s="22"/>
      <c r="TVJ71" s="22"/>
      <c r="TVK71" s="22"/>
      <c r="TVL71" s="22"/>
      <c r="TVM71" s="22"/>
      <c r="TVN71" s="22"/>
      <c r="TVO71" s="22"/>
      <c r="TVP71" s="22"/>
      <c r="TVQ71" s="22"/>
      <c r="TVR71" s="22"/>
      <c r="TVS71" s="22"/>
      <c r="TVT71" s="22"/>
      <c r="TVU71" s="22"/>
      <c r="TVV71" s="22"/>
      <c r="TVW71" s="22"/>
      <c r="TVX71" s="22"/>
      <c r="TVY71" s="22"/>
      <c r="TVZ71" s="22"/>
      <c r="TWA71" s="22"/>
      <c r="TWB71" s="22"/>
      <c r="TWC71" s="22"/>
      <c r="TWD71" s="22"/>
      <c r="TWE71" s="22"/>
      <c r="TWF71" s="22"/>
      <c r="TWG71" s="22"/>
      <c r="TWH71" s="22"/>
      <c r="TWI71" s="22"/>
      <c r="TWJ71" s="22"/>
      <c r="TWK71" s="22"/>
      <c r="TWL71" s="22"/>
      <c r="TWM71" s="22"/>
      <c r="TWN71" s="22"/>
      <c r="TWO71" s="22"/>
      <c r="TWP71" s="22"/>
      <c r="TWQ71" s="22"/>
      <c r="TWR71" s="22"/>
      <c r="TWS71" s="22"/>
      <c r="TWT71" s="22"/>
      <c r="TWU71" s="22"/>
      <c r="TWV71" s="22"/>
      <c r="TWW71" s="22"/>
      <c r="TWX71" s="22"/>
      <c r="TWY71" s="22"/>
      <c r="TWZ71" s="22"/>
      <c r="TXA71" s="22"/>
      <c r="TXB71" s="22"/>
      <c r="TXC71" s="22"/>
      <c r="TXD71" s="22"/>
      <c r="TXE71" s="22"/>
      <c r="TXF71" s="22"/>
      <c r="TXG71" s="22"/>
      <c r="TXH71" s="22"/>
      <c r="TXI71" s="22"/>
      <c r="TXJ71" s="22"/>
      <c r="TXK71" s="22"/>
      <c r="TXL71" s="22"/>
      <c r="TXM71" s="22"/>
      <c r="TXN71" s="22"/>
      <c r="TXO71" s="22"/>
      <c r="TXP71" s="22"/>
      <c r="TXQ71" s="22"/>
      <c r="TXR71" s="22"/>
      <c r="TXS71" s="22"/>
      <c r="TXT71" s="22"/>
      <c r="TXU71" s="22"/>
      <c r="TXV71" s="22"/>
      <c r="TXW71" s="22"/>
      <c r="TXX71" s="22"/>
      <c r="TXY71" s="22"/>
      <c r="TXZ71" s="22"/>
      <c r="TYA71" s="22"/>
      <c r="TYB71" s="22"/>
      <c r="TYC71" s="22"/>
      <c r="TYD71" s="22"/>
      <c r="TYE71" s="22"/>
      <c r="TYF71" s="22"/>
      <c r="TYG71" s="22"/>
      <c r="TYH71" s="22"/>
      <c r="TYI71" s="22"/>
      <c r="TYJ71" s="22"/>
      <c r="TYK71" s="22"/>
      <c r="TYL71" s="22"/>
      <c r="TYM71" s="22"/>
      <c r="TYN71" s="22"/>
      <c r="TYO71" s="22"/>
      <c r="TYP71" s="22"/>
      <c r="TYQ71" s="22"/>
      <c r="TYR71" s="22"/>
      <c r="TYS71" s="22"/>
      <c r="TYT71" s="22"/>
      <c r="TYU71" s="22"/>
      <c r="TYV71" s="22"/>
      <c r="TYW71" s="22"/>
      <c r="TYX71" s="22"/>
      <c r="TYY71" s="22"/>
      <c r="TYZ71" s="22"/>
      <c r="TZA71" s="22"/>
      <c r="TZB71" s="22"/>
      <c r="TZC71" s="22"/>
      <c r="TZD71" s="22"/>
      <c r="TZE71" s="22"/>
      <c r="TZF71" s="22"/>
      <c r="TZG71" s="22"/>
      <c r="TZH71" s="22"/>
      <c r="TZI71" s="22"/>
      <c r="TZJ71" s="22"/>
      <c r="TZK71" s="22"/>
      <c r="TZL71" s="22"/>
      <c r="TZM71" s="22"/>
      <c r="TZN71" s="22"/>
      <c r="TZO71" s="22"/>
      <c r="TZP71" s="22"/>
      <c r="TZQ71" s="22"/>
      <c r="TZR71" s="22"/>
      <c r="TZS71" s="22"/>
      <c r="TZT71" s="22"/>
      <c r="TZU71" s="22"/>
      <c r="TZV71" s="22"/>
      <c r="TZW71" s="22"/>
      <c r="TZX71" s="22"/>
      <c r="TZY71" s="22"/>
      <c r="TZZ71" s="22"/>
      <c r="UAA71" s="22"/>
      <c r="UAB71" s="22"/>
      <c r="UAC71" s="22"/>
      <c r="UAD71" s="22"/>
      <c r="UAE71" s="22"/>
      <c r="UAF71" s="22"/>
      <c r="UAG71" s="22"/>
      <c r="UAH71" s="22"/>
      <c r="UAI71" s="22"/>
      <c r="UAJ71" s="22"/>
      <c r="UAK71" s="22"/>
      <c r="UAL71" s="22"/>
      <c r="UAM71" s="22"/>
      <c r="UAN71" s="22"/>
      <c r="UAO71" s="22"/>
      <c r="UAP71" s="22"/>
      <c r="UAQ71" s="22"/>
      <c r="UAR71" s="22"/>
      <c r="UAS71" s="22"/>
      <c r="UAT71" s="22"/>
      <c r="UAU71" s="22"/>
      <c r="UAV71" s="22"/>
      <c r="UAW71" s="22"/>
      <c r="UAX71" s="22"/>
      <c r="UAY71" s="22"/>
      <c r="UAZ71" s="22"/>
      <c r="UBA71" s="22"/>
      <c r="UBB71" s="22"/>
      <c r="UBC71" s="22"/>
      <c r="UBD71" s="22"/>
      <c r="UBE71" s="22"/>
      <c r="UBF71" s="22"/>
      <c r="UBG71" s="22"/>
      <c r="UBH71" s="22"/>
      <c r="UBI71" s="22"/>
      <c r="UBJ71" s="22"/>
      <c r="UBK71" s="22"/>
      <c r="UBL71" s="22"/>
      <c r="UBM71" s="22"/>
      <c r="UBN71" s="22"/>
      <c r="UBO71" s="22"/>
      <c r="UBP71" s="22"/>
      <c r="UBQ71" s="22"/>
      <c r="UBR71" s="22"/>
      <c r="UBS71" s="22"/>
      <c r="UBT71" s="22"/>
      <c r="UBU71" s="22"/>
      <c r="UBV71" s="22"/>
      <c r="UBW71" s="22"/>
      <c r="UBX71" s="22"/>
      <c r="UBY71" s="22"/>
      <c r="UBZ71" s="22"/>
      <c r="UCA71" s="22"/>
      <c r="UCB71" s="22"/>
      <c r="UCC71" s="22"/>
      <c r="UCD71" s="22"/>
      <c r="UCE71" s="22"/>
      <c r="UCF71" s="22"/>
      <c r="UCG71" s="22"/>
      <c r="UCH71" s="22"/>
      <c r="UCI71" s="22"/>
      <c r="UCJ71" s="22"/>
      <c r="UCK71" s="22"/>
      <c r="UCL71" s="22"/>
      <c r="UCM71" s="22"/>
      <c r="UCN71" s="22"/>
      <c r="UCO71" s="22"/>
      <c r="UCP71" s="22"/>
      <c r="UCQ71" s="22"/>
      <c r="UCR71" s="22"/>
      <c r="UCS71" s="22"/>
      <c r="UCT71" s="22"/>
      <c r="UCU71" s="22"/>
      <c r="UCV71" s="22"/>
      <c r="UCW71" s="22"/>
      <c r="UCX71" s="22"/>
      <c r="UCY71" s="22"/>
      <c r="UCZ71" s="22"/>
      <c r="UDA71" s="22"/>
      <c r="UDB71" s="22"/>
      <c r="UDC71" s="22"/>
      <c r="UDD71" s="22"/>
      <c r="UDE71" s="22"/>
      <c r="UDF71" s="22"/>
      <c r="UDG71" s="22"/>
      <c r="UDH71" s="22"/>
      <c r="UDI71" s="22"/>
      <c r="UDJ71" s="22"/>
      <c r="UDK71" s="22"/>
      <c r="UDL71" s="22"/>
      <c r="UDM71" s="22"/>
      <c r="UDN71" s="22"/>
      <c r="UDO71" s="22"/>
      <c r="UDP71" s="22"/>
      <c r="UDQ71" s="22"/>
      <c r="UDR71" s="22"/>
      <c r="UDS71" s="22"/>
      <c r="UDT71" s="22"/>
      <c r="UDU71" s="22"/>
      <c r="UDV71" s="22"/>
      <c r="UDW71" s="22"/>
      <c r="UDX71" s="22"/>
      <c r="UDY71" s="22"/>
      <c r="UDZ71" s="22"/>
      <c r="UEA71" s="22"/>
      <c r="UEB71" s="22"/>
      <c r="UEC71" s="22"/>
      <c r="UED71" s="22"/>
      <c r="UEE71" s="22"/>
      <c r="UEF71" s="22"/>
      <c r="UEG71" s="22"/>
      <c r="UEH71" s="22"/>
      <c r="UEI71" s="22"/>
      <c r="UEJ71" s="22"/>
      <c r="UEK71" s="22"/>
      <c r="UEL71" s="22"/>
      <c r="UEM71" s="22"/>
      <c r="UEN71" s="22"/>
      <c r="UEO71" s="22"/>
      <c r="UEP71" s="22"/>
      <c r="UEQ71" s="22"/>
      <c r="UER71" s="22"/>
      <c r="UES71" s="22"/>
      <c r="UET71" s="22"/>
      <c r="UEU71" s="22"/>
      <c r="UEV71" s="22"/>
      <c r="UEW71" s="22"/>
      <c r="UEX71" s="22"/>
      <c r="UEY71" s="22"/>
      <c r="UEZ71" s="22"/>
      <c r="UFA71" s="22"/>
      <c r="UFB71" s="22"/>
      <c r="UFC71" s="22"/>
      <c r="UFD71" s="22"/>
      <c r="UFE71" s="22"/>
      <c r="UFF71" s="22"/>
      <c r="UFG71" s="22"/>
      <c r="UFH71" s="22"/>
      <c r="UFI71" s="22"/>
      <c r="UFJ71" s="22"/>
      <c r="UFK71" s="22"/>
      <c r="UFL71" s="22"/>
      <c r="UFM71" s="22"/>
      <c r="UFN71" s="22"/>
      <c r="UFO71" s="22"/>
      <c r="UFP71" s="22"/>
      <c r="UFQ71" s="22"/>
      <c r="UFR71" s="22"/>
      <c r="UFS71" s="22"/>
      <c r="UFT71" s="22"/>
      <c r="UFU71" s="22"/>
      <c r="UFV71" s="22"/>
      <c r="UFW71" s="22"/>
      <c r="UFX71" s="22"/>
      <c r="UFY71" s="22"/>
      <c r="UFZ71" s="22"/>
      <c r="UGA71" s="22"/>
      <c r="UGB71" s="22"/>
      <c r="UGC71" s="22"/>
      <c r="UGD71" s="22"/>
      <c r="UGE71" s="22"/>
      <c r="UGF71" s="22"/>
      <c r="UGG71" s="22"/>
      <c r="UGH71" s="22"/>
      <c r="UGI71" s="22"/>
      <c r="UGJ71" s="22"/>
      <c r="UGK71" s="22"/>
      <c r="UGL71" s="22"/>
      <c r="UGM71" s="22"/>
      <c r="UGN71" s="22"/>
      <c r="UGO71" s="22"/>
      <c r="UGP71" s="22"/>
      <c r="UGQ71" s="22"/>
      <c r="UGR71" s="22"/>
      <c r="UGS71" s="22"/>
      <c r="UGT71" s="22"/>
      <c r="UGU71" s="22"/>
      <c r="UGV71" s="22"/>
      <c r="UGW71" s="22"/>
      <c r="UGX71" s="22"/>
      <c r="UGY71" s="22"/>
      <c r="UGZ71" s="22"/>
      <c r="UHA71" s="22"/>
      <c r="UHB71" s="22"/>
      <c r="UHC71" s="22"/>
      <c r="UHD71" s="22"/>
      <c r="UHE71" s="22"/>
      <c r="UHF71" s="22"/>
      <c r="UHG71" s="22"/>
      <c r="UHH71" s="22"/>
      <c r="UHI71" s="22"/>
      <c r="UHJ71" s="22"/>
      <c r="UHK71" s="22"/>
      <c r="UHL71" s="22"/>
      <c r="UHM71" s="22"/>
      <c r="UHN71" s="22"/>
      <c r="UHO71" s="22"/>
      <c r="UHP71" s="22"/>
      <c r="UHQ71" s="22"/>
      <c r="UHR71" s="22"/>
      <c r="UHS71" s="22"/>
      <c r="UHT71" s="22"/>
      <c r="UHU71" s="22"/>
      <c r="UHV71" s="22"/>
      <c r="UHW71" s="22"/>
      <c r="UHX71" s="22"/>
      <c r="UHY71" s="22"/>
      <c r="UHZ71" s="22"/>
      <c r="UIA71" s="22"/>
      <c r="UIB71" s="22"/>
      <c r="UIC71" s="22"/>
      <c r="UID71" s="22"/>
      <c r="UIE71" s="22"/>
      <c r="UIF71" s="22"/>
      <c r="UIG71" s="22"/>
      <c r="UIH71" s="22"/>
      <c r="UII71" s="22"/>
      <c r="UIJ71" s="22"/>
      <c r="UIK71" s="22"/>
      <c r="UIL71" s="22"/>
      <c r="UIM71" s="22"/>
      <c r="UIN71" s="22"/>
      <c r="UIO71" s="22"/>
      <c r="UIP71" s="22"/>
      <c r="UIQ71" s="22"/>
      <c r="UIR71" s="22"/>
      <c r="UIS71" s="22"/>
      <c r="UIT71" s="22"/>
      <c r="UIU71" s="22"/>
      <c r="UIV71" s="22"/>
      <c r="UIW71" s="22"/>
      <c r="UIX71" s="22"/>
      <c r="UIY71" s="22"/>
      <c r="UIZ71" s="22"/>
      <c r="UJA71" s="22"/>
      <c r="UJB71" s="22"/>
      <c r="UJC71" s="22"/>
      <c r="UJD71" s="22"/>
      <c r="UJE71" s="22"/>
      <c r="UJF71" s="22"/>
      <c r="UJG71" s="22"/>
      <c r="UJH71" s="22"/>
      <c r="UJI71" s="22"/>
      <c r="UJJ71" s="22"/>
      <c r="UJK71" s="22"/>
      <c r="UJL71" s="22"/>
      <c r="UJM71" s="22"/>
      <c r="UJN71" s="22"/>
      <c r="UJO71" s="22"/>
      <c r="UJP71" s="22"/>
      <c r="UJQ71" s="22"/>
      <c r="UJR71" s="22"/>
      <c r="UJS71" s="22"/>
      <c r="UJT71" s="22"/>
      <c r="UJU71" s="22"/>
      <c r="UJV71" s="22"/>
      <c r="UJW71" s="22"/>
      <c r="UJX71" s="22"/>
      <c r="UJY71" s="22"/>
      <c r="UJZ71" s="22"/>
      <c r="UKA71" s="22"/>
      <c r="UKB71" s="22"/>
      <c r="UKC71" s="22"/>
      <c r="UKD71" s="22"/>
      <c r="UKE71" s="22"/>
      <c r="UKF71" s="22"/>
      <c r="UKG71" s="22"/>
      <c r="UKH71" s="22"/>
      <c r="UKI71" s="22"/>
      <c r="UKJ71" s="22"/>
      <c r="UKK71" s="22"/>
      <c r="UKL71" s="22"/>
      <c r="UKM71" s="22"/>
      <c r="UKN71" s="22"/>
      <c r="UKO71" s="22"/>
      <c r="UKP71" s="22"/>
      <c r="UKQ71" s="22"/>
      <c r="UKR71" s="22"/>
      <c r="UKS71" s="22"/>
      <c r="UKT71" s="22"/>
      <c r="UKU71" s="22"/>
      <c r="UKV71" s="22"/>
      <c r="UKW71" s="22"/>
      <c r="UKX71" s="22"/>
      <c r="UKY71" s="22"/>
      <c r="UKZ71" s="22"/>
      <c r="ULA71" s="22"/>
      <c r="ULB71" s="22"/>
      <c r="ULC71" s="22"/>
      <c r="ULD71" s="22"/>
      <c r="ULE71" s="22"/>
      <c r="ULF71" s="22"/>
      <c r="ULG71" s="22"/>
      <c r="ULH71" s="22"/>
      <c r="ULI71" s="22"/>
      <c r="ULJ71" s="22"/>
      <c r="ULK71" s="22"/>
      <c r="ULL71" s="22"/>
      <c r="ULM71" s="22"/>
      <c r="ULN71" s="22"/>
      <c r="ULO71" s="22"/>
      <c r="ULP71" s="22"/>
      <c r="ULQ71" s="22"/>
      <c r="ULR71" s="22"/>
      <c r="ULS71" s="22"/>
      <c r="ULT71" s="22"/>
      <c r="ULU71" s="22"/>
      <c r="ULV71" s="22"/>
      <c r="ULW71" s="22"/>
      <c r="ULX71" s="22"/>
      <c r="ULY71" s="22"/>
      <c r="ULZ71" s="22"/>
      <c r="UMA71" s="22"/>
      <c r="UMB71" s="22"/>
      <c r="UMC71" s="22"/>
      <c r="UMD71" s="22"/>
      <c r="UME71" s="22"/>
      <c r="UMF71" s="22"/>
      <c r="UMG71" s="22"/>
      <c r="UMH71" s="22"/>
      <c r="UMI71" s="22"/>
      <c r="UMJ71" s="22"/>
      <c r="UMK71" s="22"/>
      <c r="UML71" s="22"/>
      <c r="UMM71" s="22"/>
      <c r="UMN71" s="22"/>
      <c r="UMO71" s="22"/>
      <c r="UMP71" s="22"/>
      <c r="UMQ71" s="22"/>
      <c r="UMR71" s="22"/>
      <c r="UMS71" s="22"/>
      <c r="UMT71" s="22"/>
      <c r="UMU71" s="22"/>
      <c r="UMV71" s="22"/>
      <c r="UMW71" s="22"/>
      <c r="UMX71" s="22"/>
      <c r="UMY71" s="22"/>
      <c r="UMZ71" s="22"/>
      <c r="UNA71" s="22"/>
      <c r="UNB71" s="22"/>
      <c r="UNC71" s="22"/>
      <c r="UND71" s="22"/>
      <c r="UNE71" s="22"/>
      <c r="UNF71" s="22"/>
      <c r="UNG71" s="22"/>
      <c r="UNH71" s="22"/>
      <c r="UNI71" s="22"/>
      <c r="UNJ71" s="22"/>
      <c r="UNK71" s="22"/>
      <c r="UNL71" s="22"/>
      <c r="UNM71" s="22"/>
      <c r="UNN71" s="22"/>
      <c r="UNO71" s="22"/>
      <c r="UNP71" s="22"/>
      <c r="UNQ71" s="22"/>
      <c r="UNR71" s="22"/>
      <c r="UNS71" s="22"/>
      <c r="UNT71" s="22"/>
      <c r="UNU71" s="22"/>
      <c r="UNV71" s="22"/>
      <c r="UNW71" s="22"/>
      <c r="UNX71" s="22"/>
      <c r="UNY71" s="22"/>
      <c r="UNZ71" s="22"/>
      <c r="UOA71" s="22"/>
      <c r="UOB71" s="22"/>
      <c r="UOC71" s="22"/>
      <c r="UOD71" s="22"/>
      <c r="UOE71" s="22"/>
      <c r="UOF71" s="22"/>
      <c r="UOG71" s="22"/>
      <c r="UOH71" s="22"/>
      <c r="UOI71" s="22"/>
      <c r="UOJ71" s="22"/>
      <c r="UOK71" s="22"/>
      <c r="UOL71" s="22"/>
      <c r="UOM71" s="22"/>
      <c r="UON71" s="22"/>
      <c r="UOO71" s="22"/>
      <c r="UOP71" s="22"/>
      <c r="UOQ71" s="22"/>
      <c r="UOR71" s="22"/>
      <c r="UOS71" s="22"/>
      <c r="UOT71" s="22"/>
      <c r="UOU71" s="22"/>
      <c r="UOV71" s="22"/>
      <c r="UOW71" s="22"/>
      <c r="UOX71" s="22"/>
      <c r="UOY71" s="22"/>
      <c r="UOZ71" s="22"/>
      <c r="UPA71" s="22"/>
      <c r="UPB71" s="22"/>
      <c r="UPC71" s="22"/>
      <c r="UPD71" s="22"/>
      <c r="UPE71" s="22"/>
      <c r="UPF71" s="22"/>
      <c r="UPG71" s="22"/>
      <c r="UPH71" s="22"/>
      <c r="UPI71" s="22"/>
      <c r="UPJ71" s="22"/>
      <c r="UPK71" s="22"/>
      <c r="UPL71" s="22"/>
      <c r="UPM71" s="22"/>
      <c r="UPN71" s="22"/>
      <c r="UPO71" s="22"/>
      <c r="UPP71" s="22"/>
      <c r="UPQ71" s="22"/>
      <c r="UPR71" s="22"/>
      <c r="UPS71" s="22"/>
      <c r="UPT71" s="22"/>
      <c r="UPU71" s="22"/>
      <c r="UPV71" s="22"/>
      <c r="UPW71" s="22"/>
      <c r="UPX71" s="22"/>
      <c r="UPY71" s="22"/>
      <c r="UPZ71" s="22"/>
      <c r="UQA71" s="22"/>
      <c r="UQB71" s="22"/>
      <c r="UQC71" s="22"/>
      <c r="UQD71" s="22"/>
      <c r="UQE71" s="22"/>
      <c r="UQF71" s="22"/>
      <c r="UQG71" s="22"/>
      <c r="UQH71" s="22"/>
      <c r="UQI71" s="22"/>
      <c r="UQJ71" s="22"/>
      <c r="UQK71" s="22"/>
      <c r="UQL71" s="22"/>
      <c r="UQM71" s="22"/>
      <c r="UQN71" s="22"/>
      <c r="UQO71" s="22"/>
      <c r="UQP71" s="22"/>
      <c r="UQQ71" s="22"/>
      <c r="UQR71" s="22"/>
      <c r="UQS71" s="22"/>
      <c r="UQT71" s="22"/>
      <c r="UQU71" s="22"/>
      <c r="UQV71" s="22"/>
      <c r="UQW71" s="22"/>
      <c r="UQX71" s="22"/>
      <c r="UQY71" s="22"/>
      <c r="UQZ71" s="22"/>
      <c r="URA71" s="22"/>
      <c r="URB71" s="22"/>
      <c r="URC71" s="22"/>
      <c r="URD71" s="22"/>
      <c r="URE71" s="22"/>
      <c r="URF71" s="22"/>
      <c r="URG71" s="22"/>
      <c r="URH71" s="22"/>
      <c r="URI71" s="22"/>
      <c r="URJ71" s="22"/>
      <c r="URK71" s="22"/>
      <c r="URL71" s="22"/>
      <c r="URM71" s="22"/>
      <c r="URN71" s="22"/>
      <c r="URO71" s="22"/>
      <c r="URP71" s="22"/>
      <c r="URQ71" s="22"/>
      <c r="URR71" s="22"/>
      <c r="URS71" s="22"/>
      <c r="URT71" s="22"/>
      <c r="URU71" s="22"/>
      <c r="URV71" s="22"/>
      <c r="URW71" s="22"/>
      <c r="URX71" s="22"/>
      <c r="URY71" s="22"/>
      <c r="URZ71" s="22"/>
      <c r="USA71" s="22"/>
      <c r="USB71" s="22"/>
      <c r="USC71" s="22"/>
      <c r="USD71" s="22"/>
      <c r="USE71" s="22"/>
      <c r="USF71" s="22"/>
      <c r="USG71" s="22"/>
      <c r="USH71" s="22"/>
      <c r="USI71" s="22"/>
      <c r="USJ71" s="22"/>
      <c r="USK71" s="22"/>
      <c r="USL71" s="22"/>
      <c r="USM71" s="22"/>
      <c r="USN71" s="22"/>
      <c r="USO71" s="22"/>
      <c r="USP71" s="22"/>
      <c r="USQ71" s="22"/>
      <c r="USR71" s="22"/>
      <c r="USS71" s="22"/>
      <c r="UST71" s="22"/>
      <c r="USU71" s="22"/>
      <c r="USV71" s="22"/>
      <c r="USW71" s="22"/>
      <c r="USX71" s="22"/>
      <c r="USY71" s="22"/>
      <c r="USZ71" s="22"/>
      <c r="UTA71" s="22"/>
      <c r="UTB71" s="22"/>
      <c r="UTC71" s="22"/>
      <c r="UTD71" s="22"/>
      <c r="UTE71" s="22"/>
      <c r="UTF71" s="22"/>
      <c r="UTG71" s="22"/>
      <c r="UTH71" s="22"/>
      <c r="UTI71" s="22"/>
      <c r="UTJ71" s="22"/>
      <c r="UTK71" s="22"/>
      <c r="UTL71" s="22"/>
      <c r="UTM71" s="22"/>
      <c r="UTN71" s="22"/>
      <c r="UTO71" s="22"/>
      <c r="UTP71" s="22"/>
      <c r="UTQ71" s="22"/>
      <c r="UTR71" s="22"/>
      <c r="UTS71" s="22"/>
      <c r="UTT71" s="22"/>
      <c r="UTU71" s="22"/>
      <c r="UTV71" s="22"/>
      <c r="UTW71" s="22"/>
      <c r="UTX71" s="22"/>
      <c r="UTY71" s="22"/>
      <c r="UTZ71" s="22"/>
      <c r="UUA71" s="22"/>
      <c r="UUB71" s="22"/>
      <c r="UUC71" s="22"/>
      <c r="UUD71" s="22"/>
      <c r="UUE71" s="22"/>
      <c r="UUF71" s="22"/>
      <c r="UUG71" s="22"/>
      <c r="UUH71" s="22"/>
      <c r="UUI71" s="22"/>
      <c r="UUJ71" s="22"/>
      <c r="UUK71" s="22"/>
      <c r="UUL71" s="22"/>
      <c r="UUM71" s="22"/>
      <c r="UUN71" s="22"/>
      <c r="UUO71" s="22"/>
      <c r="UUP71" s="22"/>
      <c r="UUQ71" s="22"/>
      <c r="UUR71" s="22"/>
      <c r="UUS71" s="22"/>
      <c r="UUT71" s="22"/>
      <c r="UUU71" s="22"/>
      <c r="UUV71" s="22"/>
      <c r="UUW71" s="22"/>
      <c r="UUX71" s="22"/>
      <c r="UUY71" s="22"/>
      <c r="UUZ71" s="22"/>
      <c r="UVA71" s="22"/>
      <c r="UVB71" s="22"/>
      <c r="UVC71" s="22"/>
      <c r="UVD71" s="22"/>
      <c r="UVE71" s="22"/>
      <c r="UVF71" s="22"/>
      <c r="UVG71" s="22"/>
      <c r="UVH71" s="22"/>
      <c r="UVI71" s="22"/>
      <c r="UVJ71" s="22"/>
      <c r="UVK71" s="22"/>
      <c r="UVL71" s="22"/>
      <c r="UVM71" s="22"/>
      <c r="UVN71" s="22"/>
      <c r="UVO71" s="22"/>
      <c r="UVP71" s="22"/>
      <c r="UVQ71" s="22"/>
      <c r="UVR71" s="22"/>
      <c r="UVS71" s="22"/>
      <c r="UVT71" s="22"/>
      <c r="UVU71" s="22"/>
      <c r="UVV71" s="22"/>
      <c r="UVW71" s="22"/>
      <c r="UVX71" s="22"/>
      <c r="UVY71" s="22"/>
      <c r="UVZ71" s="22"/>
      <c r="UWA71" s="22"/>
      <c r="UWB71" s="22"/>
      <c r="UWC71" s="22"/>
      <c r="UWD71" s="22"/>
      <c r="UWE71" s="22"/>
      <c r="UWF71" s="22"/>
      <c r="UWG71" s="22"/>
      <c r="UWH71" s="22"/>
      <c r="UWI71" s="22"/>
      <c r="UWJ71" s="22"/>
      <c r="UWK71" s="22"/>
      <c r="UWL71" s="22"/>
      <c r="UWM71" s="22"/>
      <c r="UWN71" s="22"/>
      <c r="UWO71" s="22"/>
      <c r="UWP71" s="22"/>
      <c r="UWQ71" s="22"/>
      <c r="UWR71" s="22"/>
      <c r="UWS71" s="22"/>
      <c r="UWT71" s="22"/>
      <c r="UWU71" s="22"/>
      <c r="UWV71" s="22"/>
      <c r="UWW71" s="22"/>
      <c r="UWX71" s="22"/>
      <c r="UWY71" s="22"/>
      <c r="UWZ71" s="22"/>
      <c r="UXA71" s="22"/>
      <c r="UXB71" s="22"/>
      <c r="UXC71" s="22"/>
      <c r="UXD71" s="22"/>
      <c r="UXE71" s="22"/>
      <c r="UXF71" s="22"/>
      <c r="UXG71" s="22"/>
      <c r="UXH71" s="22"/>
      <c r="UXI71" s="22"/>
      <c r="UXJ71" s="22"/>
      <c r="UXK71" s="22"/>
      <c r="UXL71" s="22"/>
      <c r="UXM71" s="22"/>
      <c r="UXN71" s="22"/>
      <c r="UXO71" s="22"/>
      <c r="UXP71" s="22"/>
      <c r="UXQ71" s="22"/>
      <c r="UXR71" s="22"/>
      <c r="UXS71" s="22"/>
      <c r="UXT71" s="22"/>
      <c r="UXU71" s="22"/>
      <c r="UXV71" s="22"/>
      <c r="UXW71" s="22"/>
      <c r="UXX71" s="22"/>
      <c r="UXY71" s="22"/>
      <c r="UXZ71" s="22"/>
      <c r="UYA71" s="22"/>
      <c r="UYB71" s="22"/>
      <c r="UYC71" s="22"/>
      <c r="UYD71" s="22"/>
      <c r="UYE71" s="22"/>
      <c r="UYF71" s="22"/>
      <c r="UYG71" s="22"/>
      <c r="UYH71" s="22"/>
      <c r="UYI71" s="22"/>
      <c r="UYJ71" s="22"/>
      <c r="UYK71" s="22"/>
      <c r="UYL71" s="22"/>
      <c r="UYM71" s="22"/>
      <c r="UYN71" s="22"/>
      <c r="UYO71" s="22"/>
      <c r="UYP71" s="22"/>
      <c r="UYQ71" s="22"/>
      <c r="UYR71" s="22"/>
      <c r="UYS71" s="22"/>
      <c r="UYT71" s="22"/>
      <c r="UYU71" s="22"/>
      <c r="UYV71" s="22"/>
      <c r="UYW71" s="22"/>
      <c r="UYX71" s="22"/>
      <c r="UYY71" s="22"/>
      <c r="UYZ71" s="22"/>
      <c r="UZA71" s="22"/>
      <c r="UZB71" s="22"/>
      <c r="UZC71" s="22"/>
      <c r="UZD71" s="22"/>
      <c r="UZE71" s="22"/>
      <c r="UZF71" s="22"/>
      <c r="UZG71" s="22"/>
      <c r="UZH71" s="22"/>
      <c r="UZI71" s="22"/>
      <c r="UZJ71" s="22"/>
      <c r="UZK71" s="22"/>
      <c r="UZL71" s="22"/>
      <c r="UZM71" s="22"/>
      <c r="UZN71" s="22"/>
      <c r="UZO71" s="22"/>
      <c r="UZP71" s="22"/>
      <c r="UZQ71" s="22"/>
      <c r="UZR71" s="22"/>
      <c r="UZS71" s="22"/>
      <c r="UZT71" s="22"/>
      <c r="UZU71" s="22"/>
      <c r="UZV71" s="22"/>
      <c r="UZW71" s="22"/>
      <c r="UZX71" s="22"/>
      <c r="UZY71" s="22"/>
      <c r="UZZ71" s="22"/>
      <c r="VAA71" s="22"/>
      <c r="VAB71" s="22"/>
      <c r="VAC71" s="22"/>
      <c r="VAD71" s="22"/>
      <c r="VAE71" s="22"/>
      <c r="VAF71" s="22"/>
      <c r="VAG71" s="22"/>
      <c r="VAH71" s="22"/>
      <c r="VAI71" s="22"/>
      <c r="VAJ71" s="22"/>
      <c r="VAK71" s="22"/>
      <c r="VAL71" s="22"/>
      <c r="VAM71" s="22"/>
      <c r="VAN71" s="22"/>
      <c r="VAO71" s="22"/>
      <c r="VAP71" s="22"/>
      <c r="VAQ71" s="22"/>
      <c r="VAR71" s="22"/>
      <c r="VAS71" s="22"/>
      <c r="VAT71" s="22"/>
      <c r="VAU71" s="22"/>
      <c r="VAV71" s="22"/>
      <c r="VAW71" s="22"/>
      <c r="VAX71" s="22"/>
      <c r="VAY71" s="22"/>
      <c r="VAZ71" s="22"/>
      <c r="VBA71" s="22"/>
      <c r="VBB71" s="22"/>
      <c r="VBC71" s="22"/>
      <c r="VBD71" s="22"/>
      <c r="VBE71" s="22"/>
      <c r="VBF71" s="22"/>
      <c r="VBG71" s="22"/>
      <c r="VBH71" s="22"/>
      <c r="VBI71" s="22"/>
      <c r="VBJ71" s="22"/>
      <c r="VBK71" s="22"/>
      <c r="VBL71" s="22"/>
      <c r="VBM71" s="22"/>
      <c r="VBN71" s="22"/>
      <c r="VBO71" s="22"/>
      <c r="VBP71" s="22"/>
      <c r="VBQ71" s="22"/>
      <c r="VBR71" s="22"/>
      <c r="VBS71" s="22"/>
      <c r="VBT71" s="22"/>
      <c r="VBU71" s="22"/>
      <c r="VBV71" s="22"/>
      <c r="VBW71" s="22"/>
      <c r="VBX71" s="22"/>
      <c r="VBY71" s="22"/>
      <c r="VBZ71" s="22"/>
      <c r="VCA71" s="22"/>
      <c r="VCB71" s="22"/>
      <c r="VCC71" s="22"/>
      <c r="VCD71" s="22"/>
      <c r="VCE71" s="22"/>
      <c r="VCF71" s="22"/>
      <c r="VCG71" s="22"/>
      <c r="VCH71" s="22"/>
      <c r="VCI71" s="22"/>
      <c r="VCJ71" s="22"/>
      <c r="VCK71" s="22"/>
      <c r="VCL71" s="22"/>
      <c r="VCM71" s="22"/>
      <c r="VCN71" s="22"/>
      <c r="VCO71" s="22"/>
      <c r="VCP71" s="22"/>
      <c r="VCQ71" s="22"/>
      <c r="VCR71" s="22"/>
      <c r="VCS71" s="22"/>
      <c r="VCT71" s="22"/>
      <c r="VCU71" s="22"/>
      <c r="VCV71" s="22"/>
      <c r="VCW71" s="22"/>
      <c r="VCX71" s="22"/>
      <c r="VCY71" s="22"/>
      <c r="VCZ71" s="22"/>
      <c r="VDA71" s="22"/>
      <c r="VDB71" s="22"/>
      <c r="VDC71" s="22"/>
      <c r="VDD71" s="22"/>
      <c r="VDE71" s="22"/>
      <c r="VDF71" s="22"/>
      <c r="VDG71" s="22"/>
      <c r="VDH71" s="22"/>
      <c r="VDI71" s="22"/>
      <c r="VDJ71" s="22"/>
      <c r="VDK71" s="22"/>
      <c r="VDL71" s="22"/>
      <c r="VDM71" s="22"/>
      <c r="VDN71" s="22"/>
      <c r="VDO71" s="22"/>
      <c r="VDP71" s="22"/>
      <c r="VDQ71" s="22"/>
      <c r="VDR71" s="22"/>
      <c r="VDS71" s="22"/>
      <c r="VDT71" s="22"/>
      <c r="VDU71" s="22"/>
      <c r="VDV71" s="22"/>
      <c r="VDW71" s="22"/>
      <c r="VDX71" s="22"/>
      <c r="VDY71" s="22"/>
      <c r="VDZ71" s="22"/>
      <c r="VEA71" s="22"/>
      <c r="VEB71" s="22"/>
      <c r="VEC71" s="22"/>
      <c r="VED71" s="22"/>
      <c r="VEE71" s="22"/>
      <c r="VEF71" s="22"/>
      <c r="VEG71" s="22"/>
      <c r="VEH71" s="22"/>
      <c r="VEI71" s="22"/>
      <c r="VEJ71" s="22"/>
      <c r="VEK71" s="22"/>
      <c r="VEL71" s="22"/>
      <c r="VEM71" s="22"/>
      <c r="VEN71" s="22"/>
      <c r="VEO71" s="22"/>
      <c r="VEP71" s="22"/>
      <c r="VEQ71" s="22"/>
      <c r="VER71" s="22"/>
      <c r="VES71" s="22"/>
      <c r="VET71" s="22"/>
      <c r="VEU71" s="22"/>
      <c r="VEV71" s="22"/>
      <c r="VEW71" s="22"/>
      <c r="VEX71" s="22"/>
      <c r="VEY71" s="22"/>
      <c r="VEZ71" s="22"/>
      <c r="VFA71" s="22"/>
      <c r="VFB71" s="22"/>
      <c r="VFC71" s="22"/>
      <c r="VFD71" s="22"/>
      <c r="VFE71" s="22"/>
      <c r="VFF71" s="22"/>
      <c r="VFG71" s="22"/>
      <c r="VFH71" s="22"/>
      <c r="VFI71" s="22"/>
      <c r="VFJ71" s="22"/>
      <c r="VFK71" s="22"/>
      <c r="VFL71" s="22"/>
      <c r="VFM71" s="22"/>
      <c r="VFN71" s="22"/>
      <c r="VFO71" s="22"/>
      <c r="VFP71" s="22"/>
      <c r="VFQ71" s="22"/>
      <c r="VFR71" s="22"/>
      <c r="VFS71" s="22"/>
      <c r="VFT71" s="22"/>
      <c r="VFU71" s="22"/>
      <c r="VFV71" s="22"/>
      <c r="VFW71" s="22"/>
      <c r="VFX71" s="22"/>
      <c r="VFY71" s="22"/>
      <c r="VFZ71" s="22"/>
      <c r="VGA71" s="22"/>
      <c r="VGB71" s="22"/>
      <c r="VGC71" s="22"/>
      <c r="VGD71" s="22"/>
      <c r="VGE71" s="22"/>
      <c r="VGF71" s="22"/>
      <c r="VGG71" s="22"/>
      <c r="VGH71" s="22"/>
      <c r="VGI71" s="22"/>
      <c r="VGJ71" s="22"/>
      <c r="VGK71" s="22"/>
      <c r="VGL71" s="22"/>
      <c r="VGM71" s="22"/>
      <c r="VGN71" s="22"/>
      <c r="VGO71" s="22"/>
      <c r="VGP71" s="22"/>
      <c r="VGQ71" s="22"/>
      <c r="VGR71" s="22"/>
      <c r="VGS71" s="22"/>
      <c r="VGT71" s="22"/>
      <c r="VGU71" s="22"/>
      <c r="VGV71" s="22"/>
      <c r="VGW71" s="22"/>
      <c r="VGX71" s="22"/>
      <c r="VGY71" s="22"/>
      <c r="VGZ71" s="22"/>
      <c r="VHA71" s="22"/>
      <c r="VHB71" s="22"/>
      <c r="VHC71" s="22"/>
      <c r="VHD71" s="22"/>
      <c r="VHE71" s="22"/>
      <c r="VHF71" s="22"/>
      <c r="VHG71" s="22"/>
      <c r="VHH71" s="22"/>
      <c r="VHI71" s="22"/>
      <c r="VHJ71" s="22"/>
      <c r="VHK71" s="22"/>
      <c r="VHL71" s="22"/>
      <c r="VHM71" s="22"/>
      <c r="VHN71" s="22"/>
      <c r="VHO71" s="22"/>
      <c r="VHP71" s="22"/>
      <c r="VHQ71" s="22"/>
      <c r="VHR71" s="22"/>
      <c r="VHS71" s="22"/>
      <c r="VHT71" s="22"/>
      <c r="VHU71" s="22"/>
      <c r="VHV71" s="22"/>
      <c r="VHW71" s="22"/>
      <c r="VHX71" s="22"/>
      <c r="VHY71" s="22"/>
      <c r="VHZ71" s="22"/>
      <c r="VIA71" s="22"/>
      <c r="VIB71" s="22"/>
      <c r="VIC71" s="22"/>
      <c r="VID71" s="22"/>
      <c r="VIE71" s="22"/>
      <c r="VIF71" s="22"/>
      <c r="VIG71" s="22"/>
      <c r="VIH71" s="22"/>
      <c r="VII71" s="22"/>
      <c r="VIJ71" s="22"/>
      <c r="VIK71" s="22"/>
      <c r="VIL71" s="22"/>
      <c r="VIM71" s="22"/>
      <c r="VIN71" s="22"/>
      <c r="VIO71" s="22"/>
      <c r="VIP71" s="22"/>
      <c r="VIQ71" s="22"/>
      <c r="VIR71" s="22"/>
      <c r="VIS71" s="22"/>
      <c r="VIT71" s="22"/>
      <c r="VIU71" s="22"/>
      <c r="VIV71" s="22"/>
      <c r="VIW71" s="22"/>
      <c r="VIX71" s="22"/>
      <c r="VIY71" s="22"/>
      <c r="VIZ71" s="22"/>
      <c r="VJA71" s="22"/>
      <c r="VJB71" s="22"/>
      <c r="VJC71" s="22"/>
      <c r="VJD71" s="22"/>
      <c r="VJE71" s="22"/>
      <c r="VJF71" s="22"/>
      <c r="VJG71" s="22"/>
      <c r="VJH71" s="22"/>
      <c r="VJI71" s="22"/>
      <c r="VJJ71" s="22"/>
      <c r="VJK71" s="22"/>
      <c r="VJL71" s="22"/>
      <c r="VJM71" s="22"/>
      <c r="VJN71" s="22"/>
      <c r="VJO71" s="22"/>
      <c r="VJP71" s="22"/>
      <c r="VJQ71" s="22"/>
      <c r="VJR71" s="22"/>
      <c r="VJS71" s="22"/>
      <c r="VJT71" s="22"/>
      <c r="VJU71" s="22"/>
      <c r="VJV71" s="22"/>
      <c r="VJW71" s="22"/>
      <c r="VJX71" s="22"/>
      <c r="VJY71" s="22"/>
      <c r="VJZ71" s="22"/>
      <c r="VKA71" s="22"/>
      <c r="VKB71" s="22"/>
      <c r="VKC71" s="22"/>
      <c r="VKD71" s="22"/>
      <c r="VKE71" s="22"/>
      <c r="VKF71" s="22"/>
      <c r="VKG71" s="22"/>
      <c r="VKH71" s="22"/>
      <c r="VKI71" s="22"/>
      <c r="VKJ71" s="22"/>
      <c r="VKK71" s="22"/>
      <c r="VKL71" s="22"/>
      <c r="VKM71" s="22"/>
      <c r="VKN71" s="22"/>
      <c r="VKO71" s="22"/>
      <c r="VKP71" s="22"/>
      <c r="VKQ71" s="22"/>
      <c r="VKR71" s="22"/>
      <c r="VKS71" s="22"/>
      <c r="VKT71" s="22"/>
      <c r="VKU71" s="22"/>
      <c r="VKV71" s="22"/>
      <c r="VKW71" s="22"/>
      <c r="VKX71" s="22"/>
      <c r="VKY71" s="22"/>
      <c r="VKZ71" s="22"/>
      <c r="VLA71" s="22"/>
      <c r="VLB71" s="22"/>
      <c r="VLC71" s="22"/>
      <c r="VLD71" s="22"/>
      <c r="VLE71" s="22"/>
      <c r="VLF71" s="22"/>
      <c r="VLG71" s="22"/>
      <c r="VLH71" s="22"/>
      <c r="VLI71" s="22"/>
      <c r="VLJ71" s="22"/>
      <c r="VLK71" s="22"/>
      <c r="VLL71" s="22"/>
      <c r="VLM71" s="22"/>
      <c r="VLN71" s="22"/>
      <c r="VLO71" s="22"/>
      <c r="VLP71" s="22"/>
      <c r="VLQ71" s="22"/>
      <c r="VLR71" s="22"/>
      <c r="VLS71" s="22"/>
      <c r="VLT71" s="22"/>
      <c r="VLU71" s="22"/>
      <c r="VLV71" s="22"/>
      <c r="VLW71" s="22"/>
      <c r="VLX71" s="22"/>
      <c r="VLY71" s="22"/>
      <c r="VLZ71" s="22"/>
      <c r="VMA71" s="22"/>
      <c r="VMB71" s="22"/>
      <c r="VMC71" s="22"/>
      <c r="VMD71" s="22"/>
      <c r="VME71" s="22"/>
      <c r="VMF71" s="22"/>
      <c r="VMG71" s="22"/>
      <c r="VMH71" s="22"/>
      <c r="VMI71" s="22"/>
      <c r="VMJ71" s="22"/>
      <c r="VMK71" s="22"/>
      <c r="VML71" s="22"/>
      <c r="VMM71" s="22"/>
      <c r="VMN71" s="22"/>
      <c r="VMO71" s="22"/>
      <c r="VMP71" s="22"/>
      <c r="VMQ71" s="22"/>
      <c r="VMR71" s="22"/>
      <c r="VMS71" s="22"/>
      <c r="VMT71" s="22"/>
      <c r="VMU71" s="22"/>
      <c r="VMV71" s="22"/>
      <c r="VMW71" s="22"/>
      <c r="VMX71" s="22"/>
      <c r="VMY71" s="22"/>
      <c r="VMZ71" s="22"/>
      <c r="VNA71" s="22"/>
      <c r="VNB71" s="22"/>
      <c r="VNC71" s="22"/>
      <c r="VND71" s="22"/>
      <c r="VNE71" s="22"/>
      <c r="VNF71" s="22"/>
      <c r="VNG71" s="22"/>
      <c r="VNH71" s="22"/>
      <c r="VNI71" s="22"/>
      <c r="VNJ71" s="22"/>
      <c r="VNK71" s="22"/>
      <c r="VNL71" s="22"/>
      <c r="VNM71" s="22"/>
      <c r="VNN71" s="22"/>
      <c r="VNO71" s="22"/>
      <c r="VNP71" s="22"/>
      <c r="VNQ71" s="22"/>
      <c r="VNR71" s="22"/>
      <c r="VNS71" s="22"/>
      <c r="VNT71" s="22"/>
      <c r="VNU71" s="22"/>
      <c r="VNV71" s="22"/>
      <c r="VNW71" s="22"/>
      <c r="VNX71" s="22"/>
      <c r="VNY71" s="22"/>
      <c r="VNZ71" s="22"/>
      <c r="VOA71" s="22"/>
      <c r="VOB71" s="22"/>
      <c r="VOC71" s="22"/>
      <c r="VOD71" s="22"/>
      <c r="VOE71" s="22"/>
      <c r="VOF71" s="22"/>
      <c r="VOG71" s="22"/>
      <c r="VOH71" s="22"/>
      <c r="VOI71" s="22"/>
      <c r="VOJ71" s="22"/>
      <c r="VOK71" s="22"/>
      <c r="VOL71" s="22"/>
      <c r="VOM71" s="22"/>
      <c r="VON71" s="22"/>
      <c r="VOO71" s="22"/>
      <c r="VOP71" s="22"/>
      <c r="VOQ71" s="22"/>
      <c r="VOR71" s="22"/>
      <c r="VOS71" s="22"/>
      <c r="VOT71" s="22"/>
      <c r="VOU71" s="22"/>
      <c r="VOV71" s="22"/>
      <c r="VOW71" s="22"/>
      <c r="VOX71" s="22"/>
      <c r="VOY71" s="22"/>
      <c r="VOZ71" s="22"/>
      <c r="VPA71" s="22"/>
      <c r="VPB71" s="22"/>
      <c r="VPC71" s="22"/>
      <c r="VPD71" s="22"/>
      <c r="VPE71" s="22"/>
      <c r="VPF71" s="22"/>
      <c r="VPG71" s="22"/>
      <c r="VPH71" s="22"/>
      <c r="VPI71" s="22"/>
      <c r="VPJ71" s="22"/>
      <c r="VPK71" s="22"/>
      <c r="VPL71" s="22"/>
      <c r="VPM71" s="22"/>
      <c r="VPN71" s="22"/>
      <c r="VPO71" s="22"/>
      <c r="VPP71" s="22"/>
      <c r="VPQ71" s="22"/>
      <c r="VPR71" s="22"/>
      <c r="VPS71" s="22"/>
      <c r="VPT71" s="22"/>
      <c r="VPU71" s="22"/>
      <c r="VPV71" s="22"/>
      <c r="VPW71" s="22"/>
      <c r="VPX71" s="22"/>
      <c r="VPY71" s="22"/>
      <c r="VPZ71" s="22"/>
      <c r="VQA71" s="22"/>
      <c r="VQB71" s="22"/>
      <c r="VQC71" s="22"/>
      <c r="VQD71" s="22"/>
      <c r="VQE71" s="22"/>
      <c r="VQF71" s="22"/>
      <c r="VQG71" s="22"/>
      <c r="VQH71" s="22"/>
      <c r="VQI71" s="22"/>
      <c r="VQJ71" s="22"/>
      <c r="VQK71" s="22"/>
      <c r="VQL71" s="22"/>
      <c r="VQM71" s="22"/>
      <c r="VQN71" s="22"/>
      <c r="VQO71" s="22"/>
      <c r="VQP71" s="22"/>
      <c r="VQQ71" s="22"/>
      <c r="VQR71" s="22"/>
      <c r="VQS71" s="22"/>
      <c r="VQT71" s="22"/>
      <c r="VQU71" s="22"/>
      <c r="VQV71" s="22"/>
      <c r="VQW71" s="22"/>
      <c r="VQX71" s="22"/>
      <c r="VQY71" s="22"/>
      <c r="VQZ71" s="22"/>
      <c r="VRA71" s="22"/>
      <c r="VRB71" s="22"/>
      <c r="VRC71" s="22"/>
      <c r="VRD71" s="22"/>
      <c r="VRE71" s="22"/>
      <c r="VRF71" s="22"/>
      <c r="VRG71" s="22"/>
      <c r="VRH71" s="22"/>
      <c r="VRI71" s="22"/>
      <c r="VRJ71" s="22"/>
      <c r="VRK71" s="22"/>
      <c r="VRL71" s="22"/>
      <c r="VRM71" s="22"/>
      <c r="VRN71" s="22"/>
      <c r="VRO71" s="22"/>
      <c r="VRP71" s="22"/>
      <c r="VRQ71" s="22"/>
      <c r="VRR71" s="22"/>
      <c r="VRS71" s="22"/>
      <c r="VRT71" s="22"/>
      <c r="VRU71" s="22"/>
      <c r="VRV71" s="22"/>
      <c r="VRW71" s="22"/>
      <c r="VRX71" s="22"/>
      <c r="VRY71" s="22"/>
      <c r="VRZ71" s="22"/>
      <c r="VSA71" s="22"/>
      <c r="VSB71" s="22"/>
      <c r="VSC71" s="22"/>
      <c r="VSD71" s="22"/>
      <c r="VSE71" s="22"/>
      <c r="VSF71" s="22"/>
      <c r="VSG71" s="22"/>
      <c r="VSH71" s="22"/>
      <c r="VSI71" s="22"/>
      <c r="VSJ71" s="22"/>
      <c r="VSK71" s="22"/>
      <c r="VSL71" s="22"/>
      <c r="VSM71" s="22"/>
      <c r="VSN71" s="22"/>
      <c r="VSO71" s="22"/>
      <c r="VSP71" s="22"/>
      <c r="VSQ71" s="22"/>
      <c r="VSR71" s="22"/>
      <c r="VSS71" s="22"/>
      <c r="VST71" s="22"/>
      <c r="VSU71" s="22"/>
      <c r="VSV71" s="22"/>
      <c r="VSW71" s="22"/>
      <c r="VSX71" s="22"/>
      <c r="VSY71" s="22"/>
      <c r="VSZ71" s="22"/>
      <c r="VTA71" s="22"/>
      <c r="VTB71" s="22"/>
      <c r="VTC71" s="22"/>
      <c r="VTD71" s="22"/>
      <c r="VTE71" s="22"/>
      <c r="VTF71" s="22"/>
      <c r="VTG71" s="22"/>
      <c r="VTH71" s="22"/>
      <c r="VTI71" s="22"/>
      <c r="VTJ71" s="22"/>
      <c r="VTK71" s="22"/>
      <c r="VTL71" s="22"/>
      <c r="VTM71" s="22"/>
      <c r="VTN71" s="22"/>
      <c r="VTO71" s="22"/>
      <c r="VTP71" s="22"/>
      <c r="VTQ71" s="22"/>
      <c r="VTR71" s="22"/>
      <c r="VTS71" s="22"/>
      <c r="VTT71" s="22"/>
      <c r="VTU71" s="22"/>
      <c r="VTV71" s="22"/>
      <c r="VTW71" s="22"/>
      <c r="VTX71" s="22"/>
      <c r="VTY71" s="22"/>
      <c r="VTZ71" s="22"/>
      <c r="VUA71" s="22"/>
      <c r="VUB71" s="22"/>
      <c r="VUC71" s="22"/>
      <c r="VUD71" s="22"/>
      <c r="VUE71" s="22"/>
      <c r="VUF71" s="22"/>
      <c r="VUG71" s="22"/>
      <c r="VUH71" s="22"/>
      <c r="VUI71" s="22"/>
      <c r="VUJ71" s="22"/>
      <c r="VUK71" s="22"/>
      <c r="VUL71" s="22"/>
      <c r="VUM71" s="22"/>
      <c r="VUN71" s="22"/>
      <c r="VUO71" s="22"/>
      <c r="VUP71" s="22"/>
      <c r="VUQ71" s="22"/>
      <c r="VUR71" s="22"/>
      <c r="VUS71" s="22"/>
      <c r="VUT71" s="22"/>
      <c r="VUU71" s="22"/>
      <c r="VUV71" s="22"/>
      <c r="VUW71" s="22"/>
      <c r="VUX71" s="22"/>
      <c r="VUY71" s="22"/>
      <c r="VUZ71" s="22"/>
      <c r="VVA71" s="22"/>
      <c r="VVB71" s="22"/>
      <c r="VVC71" s="22"/>
      <c r="VVD71" s="22"/>
      <c r="VVE71" s="22"/>
      <c r="VVF71" s="22"/>
      <c r="VVG71" s="22"/>
      <c r="VVH71" s="22"/>
      <c r="VVI71" s="22"/>
      <c r="VVJ71" s="22"/>
      <c r="VVK71" s="22"/>
      <c r="VVL71" s="22"/>
      <c r="VVM71" s="22"/>
      <c r="VVN71" s="22"/>
      <c r="VVO71" s="22"/>
      <c r="VVP71" s="22"/>
      <c r="VVQ71" s="22"/>
      <c r="VVR71" s="22"/>
      <c r="VVS71" s="22"/>
      <c r="VVT71" s="22"/>
      <c r="VVU71" s="22"/>
      <c r="VVV71" s="22"/>
      <c r="VVW71" s="22"/>
      <c r="VVX71" s="22"/>
      <c r="VVY71" s="22"/>
      <c r="VVZ71" s="22"/>
      <c r="VWA71" s="22"/>
      <c r="VWB71" s="22"/>
      <c r="VWC71" s="22"/>
      <c r="VWD71" s="22"/>
      <c r="VWE71" s="22"/>
      <c r="VWF71" s="22"/>
      <c r="VWG71" s="22"/>
      <c r="VWH71" s="22"/>
      <c r="VWI71" s="22"/>
      <c r="VWJ71" s="22"/>
      <c r="VWK71" s="22"/>
      <c r="VWL71" s="22"/>
      <c r="VWM71" s="22"/>
      <c r="VWN71" s="22"/>
      <c r="VWO71" s="22"/>
      <c r="VWP71" s="22"/>
      <c r="VWQ71" s="22"/>
      <c r="VWR71" s="22"/>
      <c r="VWS71" s="22"/>
      <c r="VWT71" s="22"/>
      <c r="VWU71" s="22"/>
      <c r="VWV71" s="22"/>
      <c r="VWW71" s="22"/>
      <c r="VWX71" s="22"/>
      <c r="VWY71" s="22"/>
      <c r="VWZ71" s="22"/>
      <c r="VXA71" s="22"/>
      <c r="VXB71" s="22"/>
      <c r="VXC71" s="22"/>
      <c r="VXD71" s="22"/>
      <c r="VXE71" s="22"/>
      <c r="VXF71" s="22"/>
      <c r="VXG71" s="22"/>
      <c r="VXH71" s="22"/>
      <c r="VXI71" s="22"/>
      <c r="VXJ71" s="22"/>
      <c r="VXK71" s="22"/>
      <c r="VXL71" s="22"/>
      <c r="VXM71" s="22"/>
      <c r="VXN71" s="22"/>
      <c r="VXO71" s="22"/>
      <c r="VXP71" s="22"/>
      <c r="VXQ71" s="22"/>
      <c r="VXR71" s="22"/>
      <c r="VXS71" s="22"/>
      <c r="VXT71" s="22"/>
      <c r="VXU71" s="22"/>
      <c r="VXV71" s="22"/>
      <c r="VXW71" s="22"/>
      <c r="VXX71" s="22"/>
      <c r="VXY71" s="22"/>
      <c r="VXZ71" s="22"/>
      <c r="VYA71" s="22"/>
      <c r="VYB71" s="22"/>
      <c r="VYC71" s="22"/>
      <c r="VYD71" s="22"/>
      <c r="VYE71" s="22"/>
      <c r="VYF71" s="22"/>
      <c r="VYG71" s="22"/>
      <c r="VYH71" s="22"/>
      <c r="VYI71" s="22"/>
      <c r="VYJ71" s="22"/>
      <c r="VYK71" s="22"/>
      <c r="VYL71" s="22"/>
      <c r="VYM71" s="22"/>
      <c r="VYN71" s="22"/>
      <c r="VYO71" s="22"/>
      <c r="VYP71" s="22"/>
      <c r="VYQ71" s="22"/>
      <c r="VYR71" s="22"/>
      <c r="VYS71" s="22"/>
      <c r="VYT71" s="22"/>
      <c r="VYU71" s="22"/>
      <c r="VYV71" s="22"/>
      <c r="VYW71" s="22"/>
      <c r="VYX71" s="22"/>
      <c r="VYY71" s="22"/>
      <c r="VYZ71" s="22"/>
      <c r="VZA71" s="22"/>
      <c r="VZB71" s="22"/>
      <c r="VZC71" s="22"/>
      <c r="VZD71" s="22"/>
      <c r="VZE71" s="22"/>
      <c r="VZF71" s="22"/>
      <c r="VZG71" s="22"/>
      <c r="VZH71" s="22"/>
      <c r="VZI71" s="22"/>
      <c r="VZJ71" s="22"/>
      <c r="VZK71" s="22"/>
      <c r="VZL71" s="22"/>
      <c r="VZM71" s="22"/>
      <c r="VZN71" s="22"/>
      <c r="VZO71" s="22"/>
      <c r="VZP71" s="22"/>
      <c r="VZQ71" s="22"/>
      <c r="VZR71" s="22"/>
      <c r="VZS71" s="22"/>
      <c r="VZT71" s="22"/>
      <c r="VZU71" s="22"/>
      <c r="VZV71" s="22"/>
      <c r="VZW71" s="22"/>
      <c r="VZX71" s="22"/>
      <c r="VZY71" s="22"/>
      <c r="VZZ71" s="22"/>
      <c r="WAA71" s="22"/>
      <c r="WAB71" s="22"/>
      <c r="WAC71" s="22"/>
      <c r="WAD71" s="22"/>
      <c r="WAE71" s="22"/>
      <c r="WAF71" s="22"/>
      <c r="WAG71" s="22"/>
      <c r="WAH71" s="22"/>
      <c r="WAI71" s="22"/>
      <c r="WAJ71" s="22"/>
      <c r="WAK71" s="22"/>
      <c r="WAL71" s="22"/>
      <c r="WAM71" s="22"/>
      <c r="WAN71" s="22"/>
      <c r="WAO71" s="22"/>
      <c r="WAP71" s="22"/>
      <c r="WAQ71" s="22"/>
      <c r="WAR71" s="22"/>
      <c r="WAS71" s="22"/>
      <c r="WAT71" s="22"/>
      <c r="WAU71" s="22"/>
      <c r="WAV71" s="22"/>
      <c r="WAW71" s="22"/>
      <c r="WAX71" s="22"/>
      <c r="WAY71" s="22"/>
      <c r="WAZ71" s="22"/>
      <c r="WBA71" s="22"/>
      <c r="WBB71" s="22"/>
      <c r="WBC71" s="22"/>
      <c r="WBD71" s="22"/>
      <c r="WBE71" s="22"/>
      <c r="WBF71" s="22"/>
      <c r="WBG71" s="22"/>
      <c r="WBH71" s="22"/>
      <c r="WBI71" s="22"/>
      <c r="WBJ71" s="22"/>
      <c r="WBK71" s="22"/>
      <c r="WBL71" s="22"/>
      <c r="WBM71" s="22"/>
      <c r="WBN71" s="22"/>
      <c r="WBO71" s="22"/>
      <c r="WBP71" s="22"/>
      <c r="WBQ71" s="22"/>
      <c r="WBR71" s="22"/>
      <c r="WBS71" s="22"/>
      <c r="WBT71" s="22"/>
      <c r="WBU71" s="22"/>
      <c r="WBV71" s="22"/>
      <c r="WBW71" s="22"/>
      <c r="WBX71" s="22"/>
      <c r="WBY71" s="22"/>
      <c r="WBZ71" s="22"/>
      <c r="WCA71" s="22"/>
      <c r="WCB71" s="22"/>
      <c r="WCC71" s="22"/>
      <c r="WCD71" s="22"/>
      <c r="WCE71" s="22"/>
      <c r="WCF71" s="22"/>
      <c r="WCG71" s="22"/>
      <c r="WCH71" s="22"/>
      <c r="WCI71" s="22"/>
      <c r="WCJ71" s="22"/>
      <c r="WCK71" s="22"/>
      <c r="WCL71" s="22"/>
      <c r="WCM71" s="22"/>
      <c r="WCN71" s="22"/>
      <c r="WCO71" s="22"/>
      <c r="WCP71" s="22"/>
      <c r="WCQ71" s="22"/>
      <c r="WCR71" s="22"/>
      <c r="WCS71" s="22"/>
      <c r="WCT71" s="22"/>
      <c r="WCU71" s="22"/>
      <c r="WCV71" s="22"/>
      <c r="WCW71" s="22"/>
      <c r="WCX71" s="22"/>
      <c r="WCY71" s="22"/>
      <c r="WCZ71" s="22"/>
      <c r="WDA71" s="22"/>
      <c r="WDB71" s="22"/>
      <c r="WDC71" s="22"/>
      <c r="WDD71" s="22"/>
      <c r="WDE71" s="22"/>
      <c r="WDF71" s="22"/>
      <c r="WDG71" s="22"/>
      <c r="WDH71" s="22"/>
      <c r="WDI71" s="22"/>
      <c r="WDJ71" s="22"/>
      <c r="WDK71" s="22"/>
      <c r="WDL71" s="22"/>
      <c r="WDM71" s="22"/>
      <c r="WDN71" s="22"/>
      <c r="WDO71" s="22"/>
      <c r="WDP71" s="22"/>
      <c r="WDQ71" s="22"/>
      <c r="WDR71" s="22"/>
      <c r="WDS71" s="22"/>
      <c r="WDT71" s="22"/>
      <c r="WDU71" s="22"/>
      <c r="WDV71" s="22"/>
      <c r="WDW71" s="22"/>
      <c r="WDX71" s="22"/>
      <c r="WDY71" s="22"/>
      <c r="WDZ71" s="22"/>
      <c r="WEA71" s="22"/>
      <c r="WEB71" s="22"/>
      <c r="WEC71" s="22"/>
      <c r="WED71" s="22"/>
      <c r="WEE71" s="22"/>
      <c r="WEF71" s="22"/>
      <c r="WEG71" s="22"/>
      <c r="WEH71" s="22"/>
      <c r="WEI71" s="22"/>
      <c r="WEJ71" s="22"/>
      <c r="WEK71" s="22"/>
      <c r="WEL71" s="22"/>
      <c r="WEM71" s="22"/>
      <c r="WEN71" s="22"/>
      <c r="WEO71" s="22"/>
      <c r="WEP71" s="22"/>
      <c r="WEQ71" s="22"/>
      <c r="WER71" s="22"/>
      <c r="WES71" s="22"/>
      <c r="WET71" s="22"/>
      <c r="WEU71" s="22"/>
      <c r="WEV71" s="22"/>
      <c r="WEW71" s="22"/>
      <c r="WEX71" s="22"/>
      <c r="WEY71" s="22"/>
      <c r="WEZ71" s="22"/>
      <c r="WFA71" s="22"/>
      <c r="WFB71" s="22"/>
      <c r="WFC71" s="22"/>
      <c r="WFD71" s="22"/>
      <c r="WFE71" s="22"/>
      <c r="WFF71" s="22"/>
      <c r="WFG71" s="22"/>
      <c r="WFH71" s="22"/>
      <c r="WFI71" s="22"/>
      <c r="WFJ71" s="22"/>
      <c r="WFK71" s="22"/>
      <c r="WFL71" s="22"/>
      <c r="WFM71" s="22"/>
      <c r="WFN71" s="22"/>
      <c r="WFO71" s="22"/>
      <c r="WFP71" s="22"/>
      <c r="WFQ71" s="22"/>
      <c r="WFR71" s="22"/>
      <c r="WFS71" s="22"/>
      <c r="WFT71" s="22"/>
      <c r="WFU71" s="22"/>
      <c r="WFV71" s="22"/>
      <c r="WFW71" s="22"/>
      <c r="WFX71" s="22"/>
      <c r="WFY71" s="22"/>
      <c r="WFZ71" s="22"/>
      <c r="WGA71" s="22"/>
      <c r="WGB71" s="22"/>
      <c r="WGC71" s="22"/>
      <c r="WGD71" s="22"/>
      <c r="WGE71" s="22"/>
      <c r="WGF71" s="22"/>
      <c r="WGG71" s="22"/>
      <c r="WGH71" s="22"/>
      <c r="WGI71" s="22"/>
      <c r="WGJ71" s="22"/>
      <c r="WGK71" s="22"/>
      <c r="WGL71" s="22"/>
      <c r="WGM71" s="22"/>
      <c r="WGN71" s="22"/>
      <c r="WGO71" s="22"/>
      <c r="WGP71" s="22"/>
      <c r="WGQ71" s="22"/>
      <c r="WGR71" s="22"/>
      <c r="WGS71" s="22"/>
      <c r="WGT71" s="22"/>
      <c r="WGU71" s="22"/>
      <c r="WGV71" s="22"/>
      <c r="WGW71" s="22"/>
      <c r="WGX71" s="22"/>
      <c r="WGY71" s="22"/>
      <c r="WGZ71" s="22"/>
      <c r="WHA71" s="22"/>
      <c r="WHB71" s="22"/>
      <c r="WHC71" s="22"/>
      <c r="WHD71" s="22"/>
      <c r="WHE71" s="22"/>
      <c r="WHF71" s="22"/>
      <c r="WHG71" s="22"/>
      <c r="WHH71" s="22"/>
      <c r="WHI71" s="22"/>
      <c r="WHJ71" s="22"/>
      <c r="WHK71" s="22"/>
      <c r="WHL71" s="22"/>
      <c r="WHM71" s="22"/>
      <c r="WHN71" s="22"/>
      <c r="WHO71" s="22"/>
      <c r="WHP71" s="22"/>
      <c r="WHQ71" s="22"/>
      <c r="WHR71" s="22"/>
      <c r="WHS71" s="22"/>
      <c r="WHT71" s="22"/>
      <c r="WHU71" s="22"/>
      <c r="WHV71" s="22"/>
      <c r="WHW71" s="22"/>
      <c r="WHX71" s="22"/>
      <c r="WHY71" s="22"/>
      <c r="WHZ71" s="22"/>
      <c r="WIA71" s="22"/>
      <c r="WIB71" s="22"/>
      <c r="WIC71" s="22"/>
      <c r="WID71" s="22"/>
      <c r="WIE71" s="22"/>
      <c r="WIF71" s="22"/>
      <c r="WIG71" s="22"/>
      <c r="WIH71" s="22"/>
      <c r="WII71" s="22"/>
      <c r="WIJ71" s="22"/>
      <c r="WIK71" s="22"/>
      <c r="WIL71" s="22"/>
      <c r="WIM71" s="22"/>
      <c r="WIN71" s="22"/>
      <c r="WIO71" s="22"/>
      <c r="WIP71" s="22"/>
      <c r="WIQ71" s="22"/>
      <c r="WIR71" s="22"/>
      <c r="WIS71" s="22"/>
      <c r="WIT71" s="22"/>
      <c r="WIU71" s="22"/>
      <c r="WIV71" s="22"/>
      <c r="WIW71" s="22"/>
      <c r="WIX71" s="22"/>
      <c r="WIY71" s="22"/>
      <c r="WIZ71" s="22"/>
      <c r="WJA71" s="22"/>
      <c r="WJB71" s="22"/>
      <c r="WJC71" s="22"/>
      <c r="WJD71" s="22"/>
      <c r="WJE71" s="22"/>
      <c r="WJF71" s="22"/>
      <c r="WJG71" s="22"/>
      <c r="WJH71" s="22"/>
      <c r="WJI71" s="22"/>
      <c r="WJJ71" s="22"/>
      <c r="WJK71" s="22"/>
      <c r="WJL71" s="22"/>
      <c r="WJM71" s="22"/>
      <c r="WJN71" s="22"/>
      <c r="WJO71" s="22"/>
      <c r="WJP71" s="22"/>
      <c r="WJQ71" s="22"/>
      <c r="WJR71" s="22"/>
      <c r="WJS71" s="22"/>
      <c r="WJT71" s="22"/>
      <c r="WJU71" s="22"/>
      <c r="WJV71" s="22"/>
      <c r="WJW71" s="22"/>
      <c r="WJX71" s="22"/>
      <c r="WJY71" s="22"/>
      <c r="WJZ71" s="22"/>
      <c r="WKA71" s="22"/>
      <c r="WKB71" s="22"/>
      <c r="WKC71" s="22"/>
      <c r="WKD71" s="22"/>
      <c r="WKE71" s="22"/>
      <c r="WKF71" s="22"/>
      <c r="WKG71" s="22"/>
      <c r="WKH71" s="22"/>
      <c r="WKI71" s="22"/>
      <c r="WKJ71" s="22"/>
      <c r="WKK71" s="22"/>
      <c r="WKL71" s="22"/>
      <c r="WKM71" s="22"/>
      <c r="WKN71" s="22"/>
      <c r="WKO71" s="22"/>
      <c r="WKP71" s="22"/>
      <c r="WKQ71" s="22"/>
      <c r="WKR71" s="22"/>
      <c r="WKS71" s="22"/>
      <c r="WKT71" s="22"/>
      <c r="WKU71" s="22"/>
      <c r="WKV71" s="22"/>
      <c r="WKW71" s="22"/>
      <c r="WKX71" s="22"/>
      <c r="WKY71" s="22"/>
      <c r="WKZ71" s="22"/>
      <c r="WLA71" s="22"/>
      <c r="WLB71" s="22"/>
      <c r="WLC71" s="22"/>
      <c r="WLD71" s="22"/>
      <c r="WLE71" s="22"/>
      <c r="WLF71" s="22"/>
      <c r="WLG71" s="22"/>
      <c r="WLH71" s="22"/>
      <c r="WLI71" s="22"/>
      <c r="WLJ71" s="22"/>
      <c r="WLK71" s="22"/>
      <c r="WLL71" s="22"/>
      <c r="WLM71" s="22"/>
      <c r="WLN71" s="22"/>
      <c r="WLO71" s="22"/>
      <c r="WLP71" s="22"/>
      <c r="WLQ71" s="22"/>
      <c r="WLR71" s="22"/>
      <c r="WLS71" s="22"/>
      <c r="WLT71" s="22"/>
      <c r="WLU71" s="22"/>
      <c r="WLV71" s="22"/>
      <c r="WLW71" s="22"/>
      <c r="WLX71" s="22"/>
      <c r="WLY71" s="22"/>
      <c r="WLZ71" s="22"/>
      <c r="WMA71" s="22"/>
      <c r="WMB71" s="22"/>
      <c r="WMC71" s="22"/>
      <c r="WMD71" s="22"/>
      <c r="WME71" s="22"/>
      <c r="WMF71" s="22"/>
      <c r="WMG71" s="22"/>
      <c r="WMH71" s="22"/>
      <c r="WMI71" s="22"/>
      <c r="WMJ71" s="22"/>
      <c r="WMK71" s="22"/>
      <c r="WML71" s="22"/>
      <c r="WMM71" s="22"/>
      <c r="WMN71" s="22"/>
      <c r="WMO71" s="22"/>
      <c r="WMP71" s="22"/>
      <c r="WMQ71" s="22"/>
      <c r="WMR71" s="22"/>
      <c r="WMS71" s="22"/>
      <c r="WMT71" s="22"/>
      <c r="WMU71" s="22"/>
      <c r="WMV71" s="22"/>
      <c r="WMW71" s="22"/>
      <c r="WMX71" s="22"/>
      <c r="WMY71" s="22"/>
      <c r="WMZ71" s="22"/>
      <c r="WNA71" s="22"/>
      <c r="WNB71" s="22"/>
      <c r="WNC71" s="22"/>
      <c r="WND71" s="22"/>
      <c r="WNE71" s="22"/>
      <c r="WNF71" s="22"/>
      <c r="WNG71" s="22"/>
      <c r="WNH71" s="22"/>
      <c r="WNI71" s="22"/>
      <c r="WNJ71" s="22"/>
      <c r="WNK71" s="22"/>
      <c r="WNL71" s="22"/>
      <c r="WNM71" s="22"/>
      <c r="WNN71" s="22"/>
      <c r="WNO71" s="22"/>
      <c r="WNP71" s="22"/>
      <c r="WNQ71" s="22"/>
      <c r="WNR71" s="22"/>
      <c r="WNS71" s="22"/>
      <c r="WNT71" s="22"/>
      <c r="WNU71" s="22"/>
      <c r="WNV71" s="22"/>
      <c r="WNW71" s="22"/>
      <c r="WNX71" s="22"/>
      <c r="WNY71" s="22"/>
      <c r="WNZ71" s="22"/>
      <c r="WOA71" s="22"/>
      <c r="WOB71" s="22"/>
      <c r="WOC71" s="22"/>
      <c r="WOD71" s="22"/>
      <c r="WOE71" s="22"/>
      <c r="WOF71" s="22"/>
      <c r="WOG71" s="22"/>
      <c r="WOH71" s="22"/>
      <c r="WOI71" s="22"/>
      <c r="WOJ71" s="22"/>
      <c r="WOK71" s="22"/>
      <c r="WOL71" s="22"/>
      <c r="WOM71" s="22"/>
      <c r="WON71" s="22"/>
      <c r="WOO71" s="22"/>
      <c r="WOP71" s="22"/>
      <c r="WOQ71" s="22"/>
      <c r="WOR71" s="22"/>
      <c r="WOS71" s="22"/>
      <c r="WOT71" s="22"/>
      <c r="WOU71" s="22"/>
      <c r="WOV71" s="22"/>
      <c r="WOW71" s="22"/>
      <c r="WOX71" s="22"/>
      <c r="WOY71" s="22"/>
      <c r="WOZ71" s="22"/>
      <c r="WPA71" s="22"/>
      <c r="WPB71" s="22"/>
      <c r="WPC71" s="22"/>
      <c r="WPD71" s="22"/>
      <c r="WPE71" s="22"/>
      <c r="WPF71" s="22"/>
      <c r="WPG71" s="22"/>
      <c r="WPH71" s="22"/>
      <c r="WPI71" s="22"/>
      <c r="WPJ71" s="22"/>
      <c r="WPK71" s="22"/>
      <c r="WPL71" s="22"/>
      <c r="WPM71" s="22"/>
      <c r="WPN71" s="22"/>
      <c r="WPO71" s="22"/>
      <c r="WPP71" s="22"/>
      <c r="WPQ71" s="22"/>
      <c r="WPR71" s="22"/>
      <c r="WPS71" s="22"/>
      <c r="WPT71" s="22"/>
      <c r="WPU71" s="22"/>
      <c r="WPV71" s="22"/>
      <c r="WPW71" s="22"/>
      <c r="WPX71" s="22"/>
      <c r="WPY71" s="22"/>
      <c r="WPZ71" s="22"/>
      <c r="WQA71" s="22"/>
      <c r="WQB71" s="22"/>
      <c r="WQC71" s="22"/>
      <c r="WQD71" s="22"/>
      <c r="WQE71" s="22"/>
      <c r="WQF71" s="22"/>
      <c r="WQG71" s="22"/>
      <c r="WQH71" s="22"/>
      <c r="WQI71" s="22"/>
      <c r="WQJ71" s="22"/>
      <c r="WQK71" s="22"/>
      <c r="WQL71" s="22"/>
      <c r="WQM71" s="22"/>
      <c r="WQN71" s="22"/>
      <c r="WQO71" s="22"/>
      <c r="WQP71" s="22"/>
      <c r="WQQ71" s="22"/>
      <c r="WQR71" s="22"/>
      <c r="WQS71" s="22"/>
      <c r="WQT71" s="22"/>
      <c r="WQU71" s="22"/>
      <c r="WQV71" s="22"/>
      <c r="WQW71" s="22"/>
      <c r="WQX71" s="22"/>
      <c r="WQY71" s="22"/>
      <c r="WQZ71" s="22"/>
      <c r="WRA71" s="22"/>
      <c r="WRB71" s="22"/>
      <c r="WRC71" s="22"/>
      <c r="WRD71" s="22"/>
      <c r="WRE71" s="22"/>
      <c r="WRF71" s="22"/>
      <c r="WRG71" s="22"/>
      <c r="WRH71" s="22"/>
      <c r="WRI71" s="22"/>
      <c r="WRJ71" s="22"/>
      <c r="WRK71" s="22"/>
      <c r="WRL71" s="22"/>
      <c r="WRM71" s="22"/>
      <c r="WRN71" s="22"/>
      <c r="WRO71" s="22"/>
      <c r="WRP71" s="22"/>
      <c r="WRQ71" s="22"/>
      <c r="WRR71" s="22"/>
      <c r="WRS71" s="22"/>
      <c r="WRT71" s="22"/>
      <c r="WRU71" s="22"/>
      <c r="WRV71" s="22"/>
      <c r="WRW71" s="22"/>
      <c r="WRX71" s="22"/>
      <c r="WRY71" s="22"/>
      <c r="WRZ71" s="22"/>
      <c r="WSA71" s="22"/>
      <c r="WSB71" s="22"/>
      <c r="WSC71" s="22"/>
      <c r="WSD71" s="22"/>
      <c r="WSE71" s="22"/>
      <c r="WSF71" s="22"/>
      <c r="WSG71" s="22"/>
      <c r="WSH71" s="22"/>
      <c r="WSI71" s="22"/>
      <c r="WSJ71" s="22"/>
      <c r="WSK71" s="22"/>
      <c r="WSL71" s="22"/>
      <c r="WSM71" s="22"/>
      <c r="WSN71" s="22"/>
      <c r="WSO71" s="22"/>
      <c r="WSP71" s="22"/>
      <c r="WSQ71" s="22"/>
      <c r="WSR71" s="22"/>
      <c r="WSS71" s="22"/>
      <c r="WST71" s="22"/>
      <c r="WSU71" s="22"/>
      <c r="WSV71" s="22"/>
      <c r="WSW71" s="22"/>
      <c r="WSX71" s="22"/>
      <c r="WSY71" s="22"/>
      <c r="WSZ71" s="22"/>
      <c r="WTA71" s="22"/>
      <c r="WTB71" s="22"/>
      <c r="WTC71" s="22"/>
      <c r="WTD71" s="22"/>
      <c r="WTE71" s="22"/>
      <c r="WTF71" s="22"/>
      <c r="WTG71" s="22"/>
      <c r="WTH71" s="22"/>
      <c r="WTI71" s="22"/>
      <c r="WTJ71" s="22"/>
      <c r="WTK71" s="22"/>
      <c r="WTL71" s="22"/>
      <c r="WTM71" s="22"/>
      <c r="WTN71" s="22"/>
      <c r="WTO71" s="22"/>
      <c r="WTP71" s="22"/>
      <c r="WTQ71" s="22"/>
      <c r="WTR71" s="22"/>
      <c r="WTS71" s="22"/>
      <c r="WTT71" s="22"/>
      <c r="WTU71" s="22"/>
      <c r="WTV71" s="22"/>
      <c r="WTW71" s="22"/>
      <c r="WTX71" s="22"/>
      <c r="WTY71" s="22"/>
      <c r="WTZ71" s="22"/>
      <c r="WUA71" s="22"/>
      <c r="WUB71" s="22"/>
      <c r="WUC71" s="22"/>
      <c r="WUD71" s="22"/>
      <c r="WUE71" s="22"/>
      <c r="WUF71" s="22"/>
      <c r="WUG71" s="22"/>
      <c r="WUH71" s="22"/>
      <c r="WUI71" s="22"/>
      <c r="WUJ71" s="22"/>
      <c r="WUK71" s="22"/>
      <c r="WUL71" s="22"/>
      <c r="WUM71" s="22"/>
      <c r="WUN71" s="22"/>
      <c r="WUO71" s="22"/>
      <c r="WUP71" s="22"/>
      <c r="WUQ71" s="22"/>
      <c r="WUR71" s="22"/>
      <c r="WUS71" s="22"/>
      <c r="WUT71" s="22"/>
      <c r="WUU71" s="22"/>
      <c r="WUV71" s="22"/>
      <c r="WUW71" s="22"/>
      <c r="WUX71" s="22"/>
      <c r="WUY71" s="22"/>
      <c r="WUZ71" s="22"/>
      <c r="WVA71" s="22"/>
      <c r="WVB71" s="22"/>
      <c r="WVC71" s="22"/>
      <c r="WVD71" s="22"/>
      <c r="WVE71" s="22"/>
      <c r="WVF71" s="22"/>
      <c r="WVG71" s="22"/>
      <c r="WVH71" s="22"/>
      <c r="WVI71" s="22"/>
      <c r="WVJ71" s="22"/>
      <c r="WVK71" s="22"/>
      <c r="WVL71" s="22"/>
      <c r="WVM71" s="22"/>
      <c r="WVN71" s="22"/>
      <c r="WVO71" s="22"/>
      <c r="WVP71" s="22"/>
      <c r="WVQ71" s="22"/>
      <c r="WVR71" s="22"/>
      <c r="WVS71" s="22"/>
      <c r="WVT71" s="22"/>
      <c r="WVU71" s="22"/>
      <c r="WVV71" s="22"/>
      <c r="WVW71" s="22"/>
      <c r="WVX71" s="22"/>
      <c r="WVY71" s="22"/>
      <c r="WVZ71" s="22"/>
      <c r="WWA71" s="22"/>
      <c r="WWB71" s="22"/>
      <c r="WWC71" s="22"/>
      <c r="WWD71" s="22"/>
      <c r="WWE71" s="22"/>
      <c r="WWF71" s="22"/>
      <c r="WWG71" s="22"/>
      <c r="WWH71" s="22"/>
      <c r="WWI71" s="22"/>
      <c r="WWJ71" s="22"/>
      <c r="WWK71" s="22"/>
      <c r="WWL71" s="22"/>
      <c r="WWM71" s="22"/>
      <c r="WWN71" s="22"/>
      <c r="WWO71" s="22"/>
      <c r="WWP71" s="22"/>
      <c r="WWQ71" s="22"/>
      <c r="WWR71" s="22"/>
      <c r="WWS71" s="22"/>
      <c r="WWT71" s="22"/>
      <c r="WWU71" s="22"/>
      <c r="WWV71" s="22"/>
      <c r="WWW71" s="22"/>
      <c r="WWX71" s="22"/>
      <c r="WWY71" s="22"/>
      <c r="WWZ71" s="22"/>
      <c r="WXA71" s="22"/>
      <c r="WXB71" s="22"/>
      <c r="WXC71" s="22"/>
      <c r="WXD71" s="22"/>
      <c r="WXE71" s="22"/>
      <c r="WXF71" s="22"/>
      <c r="WXG71" s="22"/>
      <c r="WXH71" s="22"/>
      <c r="WXI71" s="22"/>
      <c r="WXJ71" s="22"/>
      <c r="WXK71" s="22"/>
      <c r="WXL71" s="22"/>
      <c r="WXM71" s="22"/>
      <c r="WXN71" s="22"/>
      <c r="WXO71" s="22"/>
      <c r="WXP71" s="22"/>
      <c r="WXQ71" s="22"/>
      <c r="WXR71" s="22"/>
      <c r="WXS71" s="22"/>
      <c r="WXT71" s="22"/>
      <c r="WXU71" s="22"/>
      <c r="WXV71" s="22"/>
      <c r="WXW71" s="22"/>
      <c r="WXX71" s="22"/>
      <c r="WXY71" s="22"/>
      <c r="WXZ71" s="22"/>
      <c r="WYA71" s="22"/>
      <c r="WYB71" s="22"/>
      <c r="WYC71" s="22"/>
      <c r="WYD71" s="22"/>
      <c r="WYE71" s="22"/>
      <c r="WYF71" s="22"/>
      <c r="WYG71" s="22"/>
      <c r="WYH71" s="22"/>
      <c r="WYI71" s="22"/>
      <c r="WYJ71" s="22"/>
      <c r="WYK71" s="22"/>
      <c r="WYL71" s="22"/>
      <c r="WYM71" s="22"/>
      <c r="WYN71" s="22"/>
      <c r="WYO71" s="22"/>
      <c r="WYP71" s="22"/>
      <c r="WYQ71" s="22"/>
      <c r="WYR71" s="22"/>
      <c r="WYS71" s="22"/>
      <c r="WYT71" s="22"/>
      <c r="WYU71" s="22"/>
      <c r="WYV71" s="22"/>
      <c r="WYW71" s="22"/>
      <c r="WYX71" s="22"/>
      <c r="WYY71" s="22"/>
      <c r="WYZ71" s="22"/>
      <c r="WZA71" s="22"/>
      <c r="WZB71" s="22"/>
      <c r="WZC71" s="22"/>
      <c r="WZD71" s="22"/>
      <c r="WZE71" s="22"/>
      <c r="WZF71" s="22"/>
      <c r="WZG71" s="22"/>
      <c r="WZH71" s="22"/>
      <c r="WZI71" s="22"/>
      <c r="WZJ71" s="22"/>
      <c r="WZK71" s="22"/>
      <c r="WZL71" s="22"/>
      <c r="WZM71" s="22"/>
      <c r="WZN71" s="22"/>
      <c r="WZO71" s="22"/>
      <c r="WZP71" s="22"/>
      <c r="WZQ71" s="22"/>
      <c r="WZR71" s="22"/>
      <c r="WZS71" s="22"/>
      <c r="WZT71" s="22"/>
      <c r="WZU71" s="22"/>
      <c r="WZV71" s="22"/>
      <c r="WZW71" s="22"/>
      <c r="WZX71" s="22"/>
      <c r="WZY71" s="22"/>
      <c r="WZZ71" s="22"/>
      <c r="XAA71" s="22"/>
      <c r="XAB71" s="22"/>
      <c r="XAC71" s="22"/>
      <c r="XAD71" s="22"/>
      <c r="XAE71" s="22"/>
      <c r="XAF71" s="22"/>
      <c r="XAG71" s="22"/>
      <c r="XAH71" s="22"/>
      <c r="XAI71" s="22"/>
      <c r="XAJ71" s="22"/>
      <c r="XAK71" s="22"/>
      <c r="XAL71" s="22"/>
      <c r="XAM71" s="22"/>
      <c r="XAN71" s="22"/>
      <c r="XAO71" s="22"/>
      <c r="XAP71" s="22"/>
      <c r="XAQ71" s="22"/>
      <c r="XAR71" s="22"/>
      <c r="XAS71" s="22"/>
      <c r="XAT71" s="22"/>
      <c r="XAU71" s="22"/>
      <c r="XAV71" s="22"/>
      <c r="XAW71" s="22"/>
      <c r="XAX71" s="22"/>
      <c r="XAY71" s="22"/>
      <c r="XAZ71" s="22"/>
      <c r="XBA71" s="22"/>
      <c r="XBB71" s="22"/>
      <c r="XBC71" s="22"/>
      <c r="XBD71" s="22"/>
      <c r="XBE71" s="22"/>
      <c r="XBF71" s="22"/>
      <c r="XBG71" s="22"/>
      <c r="XBH71" s="22"/>
      <c r="XBI71" s="22"/>
      <c r="XBJ71" s="22"/>
      <c r="XBK71" s="22"/>
      <c r="XBL71" s="22"/>
      <c r="XBM71" s="22"/>
      <c r="XBN71" s="22"/>
      <c r="XBO71" s="22"/>
      <c r="XBP71" s="22"/>
      <c r="XBQ71" s="22"/>
      <c r="XBR71" s="22"/>
      <c r="XBS71" s="22"/>
      <c r="XBT71" s="22"/>
      <c r="XBU71" s="22"/>
      <c r="XBV71" s="22"/>
      <c r="XBW71" s="22"/>
      <c r="XBX71" s="22"/>
      <c r="XBY71" s="22"/>
      <c r="XBZ71" s="22"/>
      <c r="XCA71" s="22"/>
      <c r="XCB71" s="22"/>
      <c r="XCC71" s="22"/>
      <c r="XCD71" s="22"/>
      <c r="XCE71" s="22"/>
      <c r="XCF71" s="22"/>
      <c r="XCG71" s="22"/>
      <c r="XCH71" s="22"/>
      <c r="XCI71" s="22"/>
      <c r="XCJ71" s="22"/>
      <c r="XCK71" s="22"/>
      <c r="XCL71" s="22"/>
      <c r="XCM71" s="22"/>
      <c r="XCN71" s="22"/>
      <c r="XCO71" s="22"/>
      <c r="XCP71" s="22"/>
      <c r="XCQ71" s="22"/>
      <c r="XCR71" s="22"/>
      <c r="XCS71" s="22"/>
      <c r="XCT71" s="22"/>
      <c r="XCU71" s="22"/>
      <c r="XCV71" s="22"/>
      <c r="XCW71" s="22"/>
      <c r="XCX71" s="22"/>
      <c r="XCY71" s="22"/>
      <c r="XCZ71" s="22"/>
      <c r="XDA71" s="22"/>
      <c r="XDB71" s="22"/>
      <c r="XDC71" s="22"/>
      <c r="XDD71" s="22"/>
      <c r="XDE71" s="22"/>
      <c r="XDF71" s="22"/>
      <c r="XDG71" s="22"/>
      <c r="XDH71" s="22"/>
      <c r="XDI71" s="22"/>
      <c r="XDJ71" s="22"/>
      <c r="XDK71" s="22"/>
      <c r="XDL71" s="22"/>
      <c r="XDM71" s="22"/>
      <c r="XDN71" s="22"/>
      <c r="XDO71" s="22"/>
      <c r="XDP71" s="22"/>
      <c r="XDQ71" s="22"/>
      <c r="XDR71" s="22"/>
      <c r="XDS71" s="22"/>
      <c r="XDT71" s="22"/>
      <c r="XDU71" s="22"/>
      <c r="XDV71" s="22"/>
      <c r="XDW71" s="22"/>
      <c r="XDX71" s="22"/>
      <c r="XDY71" s="22"/>
      <c r="XDZ71" s="22"/>
      <c r="XEA71" s="22"/>
      <c r="XEB71" s="22"/>
      <c r="XEC71" s="22"/>
      <c r="XED71" s="22"/>
      <c r="XEE71" s="22"/>
      <c r="XEF71" s="22"/>
      <c r="XEG71" s="22"/>
      <c r="XEH71" s="22"/>
      <c r="XEI71" s="22"/>
      <c r="XEJ71" s="22"/>
      <c r="XEK71" s="22"/>
      <c r="XEL71" s="22"/>
      <c r="XEM71" s="22"/>
      <c r="XEN71" s="22"/>
      <c r="XEO71" s="22"/>
      <c r="XEP71" s="22"/>
      <c r="XEQ71" s="22"/>
      <c r="XER71" s="22"/>
      <c r="XES71" s="22"/>
      <c r="XET71" s="22"/>
      <c r="XEU71" s="22"/>
      <c r="XEV71" s="22"/>
    </row>
    <row r="72" spans="1:16376" outlineLevel="2" x14ac:dyDescent="0.15">
      <c r="B72" s="22" t="s">
        <v>216</v>
      </c>
      <c r="C72" s="54" t="s">
        <v>1</v>
      </c>
      <c r="D72" s="22"/>
      <c r="F72" s="14" t="s">
        <v>217</v>
      </c>
      <c r="L72" s="69">
        <v>2.1999999999999999E-2</v>
      </c>
      <c r="M72" s="72"/>
      <c r="N72" s="72"/>
      <c r="O72" s="72"/>
      <c r="P72" s="72"/>
      <c r="Q72" s="72"/>
      <c r="R72" s="72"/>
      <c r="S72" s="72"/>
      <c r="T72" s="72"/>
      <c r="U72" s="7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2"/>
      <c r="CP72" s="22"/>
      <c r="CQ72" s="22"/>
      <c r="CR72" s="22"/>
      <c r="CS72" s="22"/>
      <c r="CT72" s="22"/>
      <c r="CU72" s="22"/>
      <c r="CV72" s="22"/>
      <c r="CW72" s="22"/>
      <c r="CX72" s="22"/>
      <c r="CY72" s="22"/>
      <c r="CZ72" s="22"/>
      <c r="DA72" s="22"/>
      <c r="DB72" s="22"/>
      <c r="DC72" s="22"/>
      <c r="DD72" s="22"/>
      <c r="DE72" s="22"/>
      <c r="DF72" s="22"/>
      <c r="DG72" s="22"/>
      <c r="DH72" s="22"/>
      <c r="DI72" s="22"/>
      <c r="DJ72" s="22"/>
      <c r="DK72" s="22"/>
      <c r="DL72" s="22"/>
      <c r="DM72" s="22"/>
      <c r="DN72" s="22"/>
      <c r="DO72" s="22"/>
      <c r="DP72" s="22"/>
      <c r="DQ72" s="22"/>
      <c r="DR72" s="22"/>
      <c r="DS72" s="22"/>
      <c r="DT72" s="22"/>
      <c r="DU72" s="22"/>
      <c r="DV72" s="22"/>
      <c r="DW72" s="22"/>
      <c r="DX72" s="22"/>
      <c r="DY72" s="22"/>
      <c r="DZ72" s="22"/>
      <c r="EA72" s="22"/>
      <c r="EB72" s="22"/>
      <c r="EC72" s="22"/>
      <c r="ED72" s="22"/>
      <c r="EE72" s="22"/>
      <c r="EF72" s="22"/>
      <c r="EG72" s="22"/>
      <c r="EH72" s="22"/>
      <c r="EI72" s="22"/>
      <c r="EJ72" s="22"/>
      <c r="EK72" s="22"/>
      <c r="EL72" s="22"/>
      <c r="EM72" s="22"/>
      <c r="EN72" s="22"/>
      <c r="EO72" s="22"/>
      <c r="EP72" s="22"/>
      <c r="EQ72" s="22"/>
      <c r="ER72" s="22"/>
      <c r="ES72" s="22"/>
      <c r="ET72" s="22"/>
      <c r="EU72" s="22"/>
      <c r="EV72" s="22"/>
      <c r="EW72" s="22"/>
      <c r="EX72" s="22"/>
      <c r="EY72" s="22"/>
      <c r="EZ72" s="22"/>
      <c r="FA72" s="22"/>
      <c r="FB72" s="22"/>
      <c r="FC72" s="22"/>
      <c r="FD72" s="22"/>
      <c r="FE72" s="22"/>
      <c r="FF72" s="22"/>
      <c r="FG72" s="22"/>
      <c r="FH72" s="22"/>
      <c r="FI72" s="22"/>
      <c r="FJ72" s="22"/>
      <c r="FK72" s="22"/>
      <c r="FL72" s="22"/>
      <c r="FM72" s="22"/>
      <c r="FN72" s="22"/>
      <c r="FO72" s="22"/>
      <c r="FP72" s="22"/>
      <c r="FQ72" s="22"/>
      <c r="FR72" s="22"/>
      <c r="FS72" s="22"/>
      <c r="FT72" s="22"/>
      <c r="FU72" s="22"/>
      <c r="FV72" s="22"/>
      <c r="FW72" s="22"/>
      <c r="FX72" s="22"/>
      <c r="FY72" s="22"/>
      <c r="FZ72" s="22"/>
      <c r="GA72" s="22"/>
      <c r="GB72" s="22"/>
      <c r="GC72" s="22"/>
      <c r="GD72" s="22"/>
      <c r="GE72" s="22"/>
      <c r="GF72" s="22"/>
      <c r="GG72" s="22"/>
      <c r="GH72" s="22"/>
      <c r="GI72" s="22"/>
      <c r="GJ72" s="22"/>
      <c r="GK72" s="22"/>
      <c r="GL72" s="22"/>
      <c r="GM72" s="22"/>
      <c r="GN72" s="22"/>
      <c r="GO72" s="22"/>
      <c r="GP72" s="22"/>
      <c r="GQ72" s="22"/>
      <c r="GR72" s="22"/>
      <c r="GS72" s="22"/>
      <c r="GT72" s="22"/>
      <c r="GU72" s="22"/>
      <c r="GV72" s="22"/>
      <c r="GW72" s="22"/>
      <c r="GX72" s="22"/>
      <c r="GY72" s="22"/>
      <c r="GZ72" s="22"/>
      <c r="HA72" s="22"/>
      <c r="HB72" s="22"/>
      <c r="HC72" s="22"/>
      <c r="HD72" s="22"/>
      <c r="HE72" s="22"/>
      <c r="HF72" s="22"/>
      <c r="HG72" s="22"/>
      <c r="HH72" s="22"/>
      <c r="HI72" s="22"/>
      <c r="HJ72" s="22"/>
      <c r="HK72" s="22"/>
      <c r="HL72" s="22"/>
      <c r="HM72" s="22"/>
      <c r="HN72" s="22"/>
      <c r="HO72" s="22"/>
      <c r="HP72" s="22"/>
      <c r="HQ72" s="22"/>
      <c r="HR72" s="22"/>
      <c r="HS72" s="22"/>
      <c r="HT72" s="22"/>
      <c r="HU72" s="22"/>
      <c r="HV72" s="22"/>
      <c r="HW72" s="22"/>
      <c r="HX72" s="22"/>
      <c r="HY72" s="22"/>
      <c r="HZ72" s="22"/>
      <c r="IA72" s="22"/>
      <c r="IB72" s="22"/>
      <c r="IC72" s="22"/>
      <c r="ID72" s="22"/>
      <c r="IE72" s="22"/>
      <c r="IF72" s="22"/>
      <c r="IG72" s="22"/>
      <c r="IH72" s="22"/>
      <c r="II72" s="22"/>
      <c r="IJ72" s="22"/>
      <c r="IK72" s="22"/>
      <c r="IL72" s="22"/>
      <c r="IM72" s="22"/>
      <c r="IN72" s="22"/>
      <c r="IO72" s="22"/>
      <c r="IP72" s="22"/>
      <c r="IQ72" s="22"/>
      <c r="IR72" s="22"/>
      <c r="IS72" s="22"/>
      <c r="IT72" s="22"/>
      <c r="IU72" s="22"/>
      <c r="IV72" s="22"/>
      <c r="IW72" s="22"/>
      <c r="IX72" s="22"/>
      <c r="IY72" s="22"/>
      <c r="IZ72" s="22"/>
      <c r="JA72" s="22"/>
      <c r="JB72" s="22"/>
      <c r="JC72" s="22"/>
      <c r="JD72" s="22"/>
      <c r="JE72" s="22"/>
      <c r="JF72" s="22"/>
      <c r="JG72" s="22"/>
      <c r="JH72" s="22"/>
      <c r="JI72" s="22"/>
      <c r="JJ72" s="22"/>
      <c r="JK72" s="22"/>
      <c r="JL72" s="22"/>
      <c r="JM72" s="22"/>
      <c r="JN72" s="22"/>
      <c r="JO72" s="22"/>
      <c r="JP72" s="22"/>
      <c r="JQ72" s="22"/>
      <c r="JR72" s="22"/>
      <c r="JS72" s="22"/>
      <c r="JT72" s="22"/>
      <c r="JU72" s="22"/>
      <c r="JV72" s="22"/>
      <c r="JW72" s="22"/>
      <c r="JX72" s="22"/>
      <c r="JY72" s="22"/>
      <c r="JZ72" s="22"/>
      <c r="KA72" s="22"/>
      <c r="KB72" s="22"/>
      <c r="KC72" s="22"/>
      <c r="KD72" s="22"/>
      <c r="KE72" s="22"/>
      <c r="KF72" s="22"/>
      <c r="KG72" s="22"/>
      <c r="KH72" s="22"/>
      <c r="KI72" s="22"/>
      <c r="KJ72" s="22"/>
      <c r="KK72" s="22"/>
      <c r="KL72" s="22"/>
      <c r="KM72" s="22"/>
      <c r="KN72" s="22"/>
      <c r="KO72" s="22"/>
      <c r="KP72" s="22"/>
      <c r="KQ72" s="22"/>
      <c r="KR72" s="22"/>
      <c r="KS72" s="22"/>
      <c r="KT72" s="22"/>
      <c r="KU72" s="22"/>
      <c r="KV72" s="22"/>
      <c r="KW72" s="22"/>
      <c r="KX72" s="22"/>
      <c r="KY72" s="22"/>
      <c r="KZ72" s="22"/>
      <c r="LA72" s="22"/>
      <c r="LB72" s="22"/>
      <c r="LC72" s="22"/>
      <c r="LD72" s="22"/>
      <c r="LE72" s="22"/>
      <c r="LF72" s="22"/>
      <c r="LG72" s="22"/>
      <c r="LH72" s="22"/>
      <c r="LI72" s="22"/>
      <c r="LJ72" s="22"/>
      <c r="LK72" s="22"/>
      <c r="LL72" s="22"/>
      <c r="LM72" s="22"/>
      <c r="LN72" s="22"/>
      <c r="LO72" s="22"/>
      <c r="LP72" s="22"/>
      <c r="LQ72" s="22"/>
      <c r="LR72" s="22"/>
      <c r="LS72" s="22"/>
      <c r="LT72" s="22"/>
      <c r="LU72" s="22"/>
      <c r="LV72" s="22"/>
      <c r="LW72" s="22"/>
      <c r="LX72" s="22"/>
      <c r="LY72" s="22"/>
      <c r="LZ72" s="22"/>
      <c r="MA72" s="22"/>
      <c r="MB72" s="22"/>
      <c r="MC72" s="22"/>
      <c r="MD72" s="22"/>
      <c r="ME72" s="22"/>
      <c r="MF72" s="22"/>
      <c r="MG72" s="22"/>
      <c r="MH72" s="22"/>
      <c r="MI72" s="22"/>
      <c r="MJ72" s="22"/>
      <c r="MK72" s="22"/>
      <c r="ML72" s="22"/>
      <c r="MM72" s="22"/>
      <c r="MN72" s="22"/>
      <c r="MO72" s="22"/>
      <c r="MP72" s="22"/>
      <c r="MQ72" s="22"/>
      <c r="MR72" s="22"/>
      <c r="MS72" s="22"/>
      <c r="MT72" s="22"/>
      <c r="MU72" s="22"/>
      <c r="MV72" s="22"/>
      <c r="MW72" s="22"/>
      <c r="MX72" s="22"/>
      <c r="MY72" s="22"/>
      <c r="MZ72" s="22"/>
      <c r="NA72" s="22"/>
      <c r="NB72" s="22"/>
      <c r="NC72" s="22"/>
      <c r="ND72" s="22"/>
      <c r="NE72" s="22"/>
      <c r="NF72" s="22"/>
      <c r="NG72" s="22"/>
      <c r="NH72" s="22"/>
      <c r="NI72" s="22"/>
      <c r="NJ72" s="22"/>
      <c r="NK72" s="22"/>
      <c r="NL72" s="22"/>
      <c r="NM72" s="22"/>
      <c r="NN72" s="22"/>
      <c r="NO72" s="22"/>
      <c r="NP72" s="22"/>
      <c r="NQ72" s="22"/>
      <c r="NR72" s="22"/>
      <c r="NS72" s="22"/>
      <c r="NT72" s="22"/>
      <c r="NU72" s="22"/>
      <c r="NV72" s="22"/>
      <c r="NW72" s="22"/>
      <c r="NX72" s="22"/>
      <c r="NY72" s="22"/>
      <c r="NZ72" s="22"/>
      <c r="OA72" s="22"/>
      <c r="OB72" s="22"/>
      <c r="OC72" s="22"/>
      <c r="OD72" s="22"/>
      <c r="OE72" s="22"/>
      <c r="OF72" s="22"/>
      <c r="OG72" s="22"/>
      <c r="OH72" s="22"/>
      <c r="OI72" s="22"/>
      <c r="OJ72" s="22"/>
      <c r="OK72" s="22"/>
      <c r="OL72" s="22"/>
      <c r="OM72" s="22"/>
      <c r="ON72" s="22"/>
      <c r="OO72" s="22"/>
      <c r="OP72" s="22"/>
      <c r="OQ72" s="22"/>
      <c r="OR72" s="22"/>
      <c r="OS72" s="22"/>
      <c r="OT72" s="22"/>
      <c r="OU72" s="22"/>
      <c r="OV72" s="22"/>
      <c r="OW72" s="22"/>
      <c r="OX72" s="22"/>
      <c r="OY72" s="22"/>
      <c r="OZ72" s="22"/>
      <c r="PA72" s="22"/>
      <c r="PB72" s="22"/>
      <c r="PC72" s="22"/>
      <c r="PD72" s="22"/>
      <c r="PE72" s="22"/>
      <c r="PF72" s="22"/>
      <c r="PG72" s="22"/>
      <c r="PH72" s="22"/>
      <c r="PI72" s="22"/>
      <c r="PJ72" s="22"/>
      <c r="PK72" s="22"/>
      <c r="PL72" s="22"/>
      <c r="PM72" s="22"/>
      <c r="PN72" s="22"/>
      <c r="PO72" s="22"/>
      <c r="PP72" s="22"/>
      <c r="PQ72" s="22"/>
      <c r="PR72" s="22"/>
      <c r="PS72" s="22"/>
      <c r="PT72" s="22"/>
      <c r="PU72" s="22"/>
      <c r="PV72" s="22"/>
      <c r="PW72" s="22"/>
      <c r="PX72" s="22"/>
      <c r="PY72" s="22"/>
      <c r="PZ72" s="22"/>
      <c r="QA72" s="22"/>
      <c r="QB72" s="22"/>
      <c r="QC72" s="22"/>
      <c r="QD72" s="22"/>
      <c r="QE72" s="22"/>
      <c r="QF72" s="22"/>
      <c r="QG72" s="22"/>
      <c r="QH72" s="22"/>
      <c r="QI72" s="22"/>
      <c r="QJ72" s="22"/>
      <c r="QK72" s="22"/>
      <c r="QL72" s="22"/>
      <c r="QM72" s="22"/>
      <c r="QN72" s="22"/>
      <c r="QO72" s="22"/>
      <c r="QP72" s="22"/>
      <c r="QQ72" s="22"/>
      <c r="QR72" s="22"/>
      <c r="QS72" s="22"/>
      <c r="QT72" s="22"/>
      <c r="QU72" s="22"/>
      <c r="QV72" s="22"/>
      <c r="QW72" s="22"/>
      <c r="QX72" s="22"/>
      <c r="QY72" s="22"/>
      <c r="QZ72" s="22"/>
      <c r="RA72" s="22"/>
      <c r="RB72" s="22"/>
      <c r="RC72" s="22"/>
      <c r="RD72" s="22"/>
      <c r="RE72" s="22"/>
      <c r="RF72" s="22"/>
      <c r="RG72" s="22"/>
      <c r="RH72" s="22"/>
      <c r="RI72" s="22"/>
      <c r="RJ72" s="22"/>
      <c r="RK72" s="22"/>
      <c r="RL72" s="22"/>
      <c r="RM72" s="22"/>
      <c r="RN72" s="22"/>
      <c r="RO72" s="22"/>
      <c r="RP72" s="22"/>
      <c r="RQ72" s="22"/>
      <c r="RR72" s="22"/>
      <c r="RS72" s="22"/>
      <c r="RT72" s="22"/>
      <c r="RU72" s="22"/>
      <c r="RV72" s="22"/>
      <c r="RW72" s="22"/>
      <c r="RX72" s="22"/>
      <c r="RY72" s="22"/>
      <c r="RZ72" s="22"/>
      <c r="SA72" s="22"/>
      <c r="SB72" s="22"/>
      <c r="SC72" s="22"/>
      <c r="SD72" s="22"/>
      <c r="SE72" s="22"/>
      <c r="SF72" s="22"/>
      <c r="SG72" s="22"/>
      <c r="SH72" s="22"/>
      <c r="SI72" s="22"/>
      <c r="SJ72" s="22"/>
      <c r="SK72" s="22"/>
      <c r="SL72" s="22"/>
      <c r="SM72" s="22"/>
      <c r="SN72" s="22"/>
      <c r="SO72" s="22"/>
      <c r="SP72" s="22"/>
      <c r="SQ72" s="22"/>
      <c r="SR72" s="22"/>
      <c r="SS72" s="22"/>
      <c r="ST72" s="22"/>
      <c r="SU72" s="22"/>
      <c r="SV72" s="22"/>
      <c r="SW72" s="22"/>
      <c r="SX72" s="22"/>
      <c r="SY72" s="22"/>
      <c r="SZ72" s="22"/>
      <c r="TA72" s="22"/>
      <c r="TB72" s="22"/>
      <c r="TC72" s="22"/>
      <c r="TD72" s="22"/>
      <c r="TE72" s="22"/>
      <c r="TF72" s="22"/>
      <c r="TG72" s="22"/>
      <c r="TH72" s="22"/>
      <c r="TI72" s="22"/>
      <c r="TJ72" s="22"/>
      <c r="TK72" s="22"/>
      <c r="TL72" s="22"/>
      <c r="TM72" s="22"/>
      <c r="TN72" s="22"/>
      <c r="TO72" s="22"/>
      <c r="TP72" s="22"/>
      <c r="TQ72" s="22"/>
      <c r="TR72" s="22"/>
      <c r="TS72" s="22"/>
      <c r="TT72" s="22"/>
      <c r="TU72" s="22"/>
      <c r="TV72" s="22"/>
      <c r="TW72" s="22"/>
      <c r="TX72" s="22"/>
      <c r="TY72" s="22"/>
      <c r="TZ72" s="22"/>
      <c r="UA72" s="22"/>
      <c r="UB72" s="22"/>
      <c r="UC72" s="22"/>
      <c r="UD72" s="22"/>
      <c r="UE72" s="22"/>
      <c r="UF72" s="22"/>
      <c r="UG72" s="22"/>
      <c r="UH72" s="22"/>
      <c r="UI72" s="22"/>
      <c r="UJ72" s="22"/>
      <c r="UK72" s="22"/>
      <c r="UL72" s="22"/>
      <c r="UM72" s="22"/>
      <c r="UN72" s="22"/>
      <c r="UO72" s="22"/>
      <c r="UP72" s="22"/>
      <c r="UQ72" s="22"/>
      <c r="UR72" s="22"/>
      <c r="US72" s="22"/>
      <c r="UT72" s="22"/>
      <c r="UU72" s="22"/>
      <c r="UV72" s="22"/>
      <c r="UW72" s="22"/>
      <c r="UX72" s="22"/>
      <c r="UY72" s="22"/>
      <c r="UZ72" s="22"/>
      <c r="VA72" s="22"/>
      <c r="VB72" s="22"/>
      <c r="VC72" s="22"/>
      <c r="VD72" s="22"/>
      <c r="VE72" s="22"/>
      <c r="VF72" s="22"/>
      <c r="VG72" s="22"/>
      <c r="VH72" s="22"/>
      <c r="VI72" s="22"/>
      <c r="VJ72" s="22"/>
      <c r="VK72" s="22"/>
      <c r="VL72" s="22"/>
      <c r="VM72" s="22"/>
      <c r="VN72" s="22"/>
      <c r="VO72" s="22"/>
      <c r="VP72" s="22"/>
      <c r="VQ72" s="22"/>
      <c r="VR72" s="22"/>
      <c r="VS72" s="22"/>
      <c r="VT72" s="22"/>
      <c r="VU72" s="22"/>
      <c r="VV72" s="22"/>
      <c r="VW72" s="22"/>
      <c r="VX72" s="22"/>
      <c r="VY72" s="22"/>
      <c r="VZ72" s="22"/>
      <c r="WA72" s="22"/>
      <c r="WB72" s="22"/>
      <c r="WC72" s="22"/>
      <c r="WD72" s="22"/>
      <c r="WE72" s="22"/>
      <c r="WF72" s="22"/>
      <c r="WG72" s="22"/>
      <c r="WH72" s="22"/>
      <c r="WI72" s="22"/>
      <c r="WJ72" s="22"/>
      <c r="WK72" s="22"/>
      <c r="WL72" s="22"/>
      <c r="WM72" s="22"/>
      <c r="WN72" s="22"/>
      <c r="WO72" s="22"/>
      <c r="WP72" s="22"/>
      <c r="WQ72" s="22"/>
      <c r="WR72" s="22"/>
      <c r="WS72" s="22"/>
      <c r="WT72" s="22"/>
      <c r="WU72" s="22"/>
      <c r="WV72" s="22"/>
      <c r="WW72" s="22"/>
      <c r="WX72" s="22"/>
      <c r="WY72" s="22"/>
      <c r="WZ72" s="22"/>
      <c r="XA72" s="22"/>
      <c r="XB72" s="22"/>
      <c r="XC72" s="22"/>
      <c r="XD72" s="22"/>
      <c r="XE72" s="22"/>
      <c r="XF72" s="22"/>
      <c r="XG72" s="22"/>
      <c r="XH72" s="22"/>
      <c r="XI72" s="22"/>
      <c r="XJ72" s="22"/>
      <c r="XK72" s="22"/>
      <c r="XL72" s="22"/>
      <c r="XM72" s="22"/>
      <c r="XN72" s="22"/>
      <c r="XO72" s="22"/>
      <c r="XP72" s="22"/>
      <c r="XQ72" s="22"/>
      <c r="XR72" s="22"/>
      <c r="XS72" s="22"/>
      <c r="XT72" s="22"/>
      <c r="XU72" s="22"/>
      <c r="XV72" s="22"/>
      <c r="XW72" s="22"/>
      <c r="XX72" s="22"/>
      <c r="XY72" s="22"/>
      <c r="XZ72" s="22"/>
      <c r="YA72" s="22"/>
      <c r="YB72" s="22"/>
      <c r="YC72" s="22"/>
      <c r="YD72" s="22"/>
      <c r="YE72" s="22"/>
      <c r="YF72" s="22"/>
      <c r="YG72" s="22"/>
      <c r="YH72" s="22"/>
      <c r="YI72" s="22"/>
      <c r="YJ72" s="22"/>
      <c r="YK72" s="22"/>
      <c r="YL72" s="22"/>
      <c r="YM72" s="22"/>
      <c r="YN72" s="22"/>
      <c r="YO72" s="22"/>
      <c r="YP72" s="22"/>
      <c r="YQ72" s="22"/>
      <c r="YR72" s="22"/>
      <c r="YS72" s="22"/>
      <c r="YT72" s="22"/>
      <c r="YU72" s="22"/>
      <c r="YV72" s="22"/>
      <c r="YW72" s="22"/>
      <c r="YX72" s="22"/>
      <c r="YY72" s="22"/>
      <c r="YZ72" s="22"/>
      <c r="ZA72" s="22"/>
      <c r="ZB72" s="22"/>
      <c r="ZC72" s="22"/>
      <c r="ZD72" s="22"/>
      <c r="ZE72" s="22"/>
      <c r="ZF72" s="22"/>
      <c r="ZG72" s="22"/>
      <c r="ZH72" s="22"/>
      <c r="ZI72" s="22"/>
      <c r="ZJ72" s="22"/>
      <c r="ZK72" s="22"/>
      <c r="ZL72" s="22"/>
      <c r="ZM72" s="22"/>
      <c r="ZN72" s="22"/>
      <c r="ZO72" s="22"/>
      <c r="ZP72" s="22"/>
      <c r="ZQ72" s="22"/>
      <c r="ZR72" s="22"/>
      <c r="ZS72" s="22"/>
      <c r="ZT72" s="22"/>
      <c r="ZU72" s="22"/>
      <c r="ZV72" s="22"/>
      <c r="ZW72" s="22"/>
      <c r="ZX72" s="22"/>
      <c r="ZY72" s="22"/>
      <c r="ZZ72" s="22"/>
      <c r="AAA72" s="22"/>
      <c r="AAB72" s="22"/>
      <c r="AAC72" s="22"/>
      <c r="AAD72" s="22"/>
      <c r="AAE72" s="22"/>
      <c r="AAF72" s="22"/>
      <c r="AAG72" s="22"/>
      <c r="AAH72" s="22"/>
      <c r="AAI72" s="22"/>
      <c r="AAJ72" s="22"/>
      <c r="AAK72" s="22"/>
      <c r="AAL72" s="22"/>
      <c r="AAM72" s="22"/>
      <c r="AAN72" s="22"/>
      <c r="AAO72" s="22"/>
      <c r="AAP72" s="22"/>
      <c r="AAQ72" s="22"/>
      <c r="AAR72" s="22"/>
      <c r="AAS72" s="22"/>
      <c r="AAT72" s="22"/>
      <c r="AAU72" s="22"/>
      <c r="AAV72" s="22"/>
      <c r="AAW72" s="22"/>
      <c r="AAX72" s="22"/>
      <c r="AAY72" s="22"/>
      <c r="AAZ72" s="22"/>
      <c r="ABA72" s="22"/>
      <c r="ABB72" s="22"/>
      <c r="ABC72" s="22"/>
      <c r="ABD72" s="22"/>
      <c r="ABE72" s="22"/>
      <c r="ABF72" s="22"/>
      <c r="ABG72" s="22"/>
      <c r="ABH72" s="22"/>
      <c r="ABI72" s="22"/>
      <c r="ABJ72" s="22"/>
      <c r="ABK72" s="22"/>
      <c r="ABL72" s="22"/>
      <c r="ABM72" s="22"/>
      <c r="ABN72" s="22"/>
      <c r="ABO72" s="22"/>
      <c r="ABP72" s="22"/>
      <c r="ABQ72" s="22"/>
      <c r="ABR72" s="22"/>
      <c r="ABS72" s="22"/>
      <c r="ABT72" s="22"/>
      <c r="ABU72" s="22"/>
      <c r="ABV72" s="22"/>
      <c r="ABW72" s="22"/>
      <c r="ABX72" s="22"/>
      <c r="ABY72" s="22"/>
      <c r="ABZ72" s="22"/>
      <c r="ACA72" s="22"/>
      <c r="ACB72" s="22"/>
      <c r="ACC72" s="22"/>
      <c r="ACD72" s="22"/>
      <c r="ACE72" s="22"/>
      <c r="ACF72" s="22"/>
      <c r="ACG72" s="22"/>
      <c r="ACH72" s="22"/>
      <c r="ACI72" s="22"/>
      <c r="ACJ72" s="22"/>
      <c r="ACK72" s="22"/>
      <c r="ACL72" s="22"/>
      <c r="ACM72" s="22"/>
      <c r="ACN72" s="22"/>
      <c r="ACO72" s="22"/>
      <c r="ACP72" s="22"/>
      <c r="ACQ72" s="22"/>
      <c r="ACR72" s="22"/>
      <c r="ACS72" s="22"/>
      <c r="ACT72" s="22"/>
      <c r="ACU72" s="22"/>
      <c r="ACV72" s="22"/>
      <c r="ACW72" s="22"/>
      <c r="ACX72" s="22"/>
      <c r="ACY72" s="22"/>
      <c r="ACZ72" s="22"/>
      <c r="ADA72" s="22"/>
      <c r="ADB72" s="22"/>
      <c r="ADC72" s="22"/>
      <c r="ADD72" s="22"/>
      <c r="ADE72" s="22"/>
      <c r="ADF72" s="22"/>
      <c r="ADG72" s="22"/>
      <c r="ADH72" s="22"/>
      <c r="ADI72" s="22"/>
      <c r="ADJ72" s="22"/>
      <c r="ADK72" s="22"/>
      <c r="ADL72" s="22"/>
      <c r="ADM72" s="22"/>
      <c r="ADN72" s="22"/>
      <c r="ADO72" s="22"/>
      <c r="ADP72" s="22"/>
      <c r="ADQ72" s="22"/>
      <c r="ADR72" s="22"/>
      <c r="ADS72" s="22"/>
      <c r="ADT72" s="22"/>
      <c r="ADU72" s="22"/>
      <c r="ADV72" s="22"/>
      <c r="ADW72" s="22"/>
      <c r="ADX72" s="22"/>
      <c r="ADY72" s="22"/>
      <c r="ADZ72" s="22"/>
      <c r="AEA72" s="22"/>
      <c r="AEB72" s="22"/>
      <c r="AEC72" s="22"/>
      <c r="AED72" s="22"/>
      <c r="AEE72" s="22"/>
      <c r="AEF72" s="22"/>
      <c r="AEG72" s="22"/>
      <c r="AEH72" s="22"/>
      <c r="AEI72" s="22"/>
      <c r="AEJ72" s="22"/>
      <c r="AEK72" s="22"/>
      <c r="AEL72" s="22"/>
      <c r="AEM72" s="22"/>
      <c r="AEN72" s="22"/>
      <c r="AEO72" s="22"/>
      <c r="AEP72" s="22"/>
      <c r="AEQ72" s="22"/>
      <c r="AER72" s="22"/>
      <c r="AES72" s="22"/>
      <c r="AET72" s="22"/>
      <c r="AEU72" s="22"/>
      <c r="AEV72" s="22"/>
      <c r="AEW72" s="22"/>
      <c r="AEX72" s="22"/>
      <c r="AEY72" s="22"/>
      <c r="AEZ72" s="22"/>
      <c r="AFA72" s="22"/>
      <c r="AFB72" s="22"/>
      <c r="AFC72" s="22"/>
      <c r="AFD72" s="22"/>
      <c r="AFE72" s="22"/>
      <c r="AFF72" s="22"/>
      <c r="AFG72" s="22"/>
      <c r="AFH72" s="22"/>
      <c r="AFI72" s="22"/>
      <c r="AFJ72" s="22"/>
      <c r="AFK72" s="22"/>
      <c r="AFL72" s="22"/>
      <c r="AFM72" s="22"/>
      <c r="AFN72" s="22"/>
      <c r="AFO72" s="22"/>
      <c r="AFP72" s="22"/>
      <c r="AFQ72" s="22"/>
      <c r="AFR72" s="22"/>
      <c r="AFS72" s="22"/>
      <c r="AFT72" s="22"/>
      <c r="AFU72" s="22"/>
      <c r="AFV72" s="22"/>
      <c r="AFW72" s="22"/>
      <c r="AFX72" s="22"/>
      <c r="AFY72" s="22"/>
      <c r="AFZ72" s="22"/>
      <c r="AGA72" s="22"/>
      <c r="AGB72" s="22"/>
      <c r="AGC72" s="22"/>
      <c r="AGD72" s="22"/>
      <c r="AGE72" s="22"/>
      <c r="AGF72" s="22"/>
      <c r="AGG72" s="22"/>
      <c r="AGH72" s="22"/>
      <c r="AGI72" s="22"/>
      <c r="AGJ72" s="22"/>
      <c r="AGK72" s="22"/>
      <c r="AGL72" s="22"/>
      <c r="AGM72" s="22"/>
      <c r="AGN72" s="22"/>
      <c r="AGO72" s="22"/>
      <c r="AGP72" s="22"/>
      <c r="AGQ72" s="22"/>
      <c r="AGR72" s="22"/>
      <c r="AGS72" s="22"/>
      <c r="AGT72" s="22"/>
      <c r="AGU72" s="22"/>
      <c r="AGV72" s="22"/>
      <c r="AGW72" s="22"/>
      <c r="AGX72" s="22"/>
      <c r="AGY72" s="22"/>
      <c r="AGZ72" s="22"/>
      <c r="AHA72" s="22"/>
      <c r="AHB72" s="22"/>
      <c r="AHC72" s="22"/>
      <c r="AHD72" s="22"/>
      <c r="AHE72" s="22"/>
      <c r="AHF72" s="22"/>
      <c r="AHG72" s="22"/>
      <c r="AHH72" s="22"/>
      <c r="AHI72" s="22"/>
      <c r="AHJ72" s="22"/>
      <c r="AHK72" s="22"/>
      <c r="AHL72" s="22"/>
      <c r="AHM72" s="22"/>
      <c r="AHN72" s="22"/>
      <c r="AHO72" s="22"/>
      <c r="AHP72" s="22"/>
      <c r="AHQ72" s="22"/>
      <c r="AHR72" s="22"/>
      <c r="AHS72" s="22"/>
      <c r="AHT72" s="22"/>
      <c r="AHU72" s="22"/>
      <c r="AHV72" s="22"/>
      <c r="AHW72" s="22"/>
      <c r="AHX72" s="22"/>
      <c r="AHY72" s="22"/>
      <c r="AHZ72" s="22"/>
      <c r="AIA72" s="22"/>
      <c r="AIB72" s="22"/>
      <c r="AIC72" s="22"/>
      <c r="AID72" s="22"/>
      <c r="AIE72" s="22"/>
      <c r="AIF72" s="22"/>
      <c r="AIG72" s="22"/>
      <c r="AIH72" s="22"/>
      <c r="AII72" s="22"/>
      <c r="AIJ72" s="22"/>
      <c r="AIK72" s="22"/>
      <c r="AIL72" s="22"/>
      <c r="AIM72" s="22"/>
      <c r="AIN72" s="22"/>
      <c r="AIO72" s="22"/>
      <c r="AIP72" s="22"/>
      <c r="AIQ72" s="22"/>
      <c r="AIR72" s="22"/>
      <c r="AIS72" s="22"/>
      <c r="AIT72" s="22"/>
      <c r="AIU72" s="22"/>
      <c r="AIV72" s="22"/>
      <c r="AIW72" s="22"/>
      <c r="AIX72" s="22"/>
      <c r="AIY72" s="22"/>
      <c r="AIZ72" s="22"/>
      <c r="AJA72" s="22"/>
      <c r="AJB72" s="22"/>
      <c r="AJC72" s="22"/>
      <c r="AJD72" s="22"/>
      <c r="AJE72" s="22"/>
      <c r="AJF72" s="22"/>
      <c r="AJG72" s="22"/>
      <c r="AJH72" s="22"/>
      <c r="AJI72" s="22"/>
      <c r="AJJ72" s="22"/>
      <c r="AJK72" s="22"/>
      <c r="AJL72" s="22"/>
      <c r="AJM72" s="22"/>
      <c r="AJN72" s="22"/>
      <c r="AJO72" s="22"/>
      <c r="AJP72" s="22"/>
      <c r="AJQ72" s="22"/>
      <c r="AJR72" s="22"/>
      <c r="AJS72" s="22"/>
      <c r="AJT72" s="22"/>
      <c r="AJU72" s="22"/>
      <c r="AJV72" s="22"/>
      <c r="AJW72" s="22"/>
      <c r="AJX72" s="22"/>
      <c r="AJY72" s="22"/>
      <c r="AJZ72" s="22"/>
      <c r="AKA72" s="22"/>
      <c r="AKB72" s="22"/>
      <c r="AKC72" s="22"/>
      <c r="AKD72" s="22"/>
      <c r="AKE72" s="22"/>
      <c r="AKF72" s="22"/>
      <c r="AKG72" s="22"/>
      <c r="AKH72" s="22"/>
      <c r="AKI72" s="22"/>
      <c r="AKJ72" s="22"/>
      <c r="AKK72" s="22"/>
      <c r="AKL72" s="22"/>
      <c r="AKM72" s="22"/>
      <c r="AKN72" s="22"/>
      <c r="AKO72" s="22"/>
      <c r="AKP72" s="22"/>
      <c r="AKQ72" s="22"/>
      <c r="AKR72" s="22"/>
      <c r="AKS72" s="22"/>
      <c r="AKT72" s="22"/>
      <c r="AKU72" s="22"/>
      <c r="AKV72" s="22"/>
      <c r="AKW72" s="22"/>
      <c r="AKX72" s="22"/>
      <c r="AKY72" s="22"/>
      <c r="AKZ72" s="22"/>
      <c r="ALA72" s="22"/>
      <c r="ALB72" s="22"/>
      <c r="ALC72" s="22"/>
      <c r="ALD72" s="22"/>
      <c r="ALE72" s="22"/>
      <c r="ALF72" s="22"/>
      <c r="ALG72" s="22"/>
      <c r="ALH72" s="22"/>
      <c r="ALI72" s="22"/>
      <c r="ALJ72" s="22"/>
      <c r="ALK72" s="22"/>
      <c r="ALL72" s="22"/>
      <c r="ALM72" s="22"/>
      <c r="ALN72" s="22"/>
      <c r="ALO72" s="22"/>
      <c r="ALP72" s="22"/>
      <c r="ALQ72" s="22"/>
      <c r="ALR72" s="22"/>
      <c r="ALS72" s="22"/>
      <c r="ALT72" s="22"/>
      <c r="ALU72" s="22"/>
      <c r="ALV72" s="22"/>
      <c r="ALW72" s="22"/>
      <c r="ALX72" s="22"/>
      <c r="ALY72" s="22"/>
      <c r="ALZ72" s="22"/>
      <c r="AMA72" s="22"/>
      <c r="AMB72" s="22"/>
      <c r="AMC72" s="22"/>
      <c r="AMD72" s="22"/>
      <c r="AME72" s="22"/>
      <c r="AMF72" s="22"/>
      <c r="AMG72" s="22"/>
      <c r="AMH72" s="22"/>
      <c r="AMI72" s="22"/>
      <c r="AMJ72" s="22"/>
      <c r="AMK72" s="22"/>
      <c r="AML72" s="22"/>
      <c r="AMM72" s="22"/>
      <c r="AMN72" s="22"/>
      <c r="AMO72" s="22"/>
      <c r="AMP72" s="22"/>
      <c r="AMQ72" s="22"/>
      <c r="AMR72" s="22"/>
      <c r="AMS72" s="22"/>
      <c r="AMT72" s="22"/>
      <c r="AMU72" s="22"/>
      <c r="AMV72" s="22"/>
      <c r="AMW72" s="22"/>
      <c r="AMX72" s="22"/>
      <c r="AMY72" s="22"/>
      <c r="AMZ72" s="22"/>
      <c r="ANA72" s="22"/>
      <c r="ANB72" s="22"/>
      <c r="ANC72" s="22"/>
      <c r="AND72" s="22"/>
      <c r="ANE72" s="22"/>
      <c r="ANF72" s="22"/>
      <c r="ANG72" s="22"/>
      <c r="ANH72" s="22"/>
      <c r="ANI72" s="22"/>
      <c r="ANJ72" s="22"/>
      <c r="ANK72" s="22"/>
      <c r="ANL72" s="22"/>
      <c r="ANM72" s="22"/>
      <c r="ANN72" s="22"/>
      <c r="ANO72" s="22"/>
      <c r="ANP72" s="22"/>
      <c r="ANQ72" s="22"/>
      <c r="ANR72" s="22"/>
      <c r="ANS72" s="22"/>
      <c r="ANT72" s="22"/>
      <c r="ANU72" s="22"/>
      <c r="ANV72" s="22"/>
      <c r="ANW72" s="22"/>
      <c r="ANX72" s="22"/>
      <c r="ANY72" s="22"/>
      <c r="ANZ72" s="22"/>
      <c r="AOA72" s="22"/>
      <c r="AOB72" s="22"/>
      <c r="AOC72" s="22"/>
      <c r="AOD72" s="22"/>
      <c r="AOE72" s="22"/>
      <c r="AOF72" s="22"/>
      <c r="AOG72" s="22"/>
      <c r="AOH72" s="22"/>
      <c r="AOI72" s="22"/>
      <c r="AOJ72" s="22"/>
      <c r="AOK72" s="22"/>
      <c r="AOL72" s="22"/>
      <c r="AOM72" s="22"/>
      <c r="AON72" s="22"/>
      <c r="AOO72" s="22"/>
      <c r="AOP72" s="22"/>
      <c r="AOQ72" s="22"/>
      <c r="AOR72" s="22"/>
      <c r="AOS72" s="22"/>
      <c r="AOT72" s="22"/>
      <c r="AOU72" s="22"/>
      <c r="AOV72" s="22"/>
      <c r="AOW72" s="22"/>
      <c r="AOX72" s="22"/>
      <c r="AOY72" s="22"/>
      <c r="AOZ72" s="22"/>
      <c r="APA72" s="22"/>
      <c r="APB72" s="22"/>
      <c r="APC72" s="22"/>
      <c r="APD72" s="22"/>
      <c r="APE72" s="22"/>
      <c r="APF72" s="22"/>
      <c r="APG72" s="22"/>
      <c r="APH72" s="22"/>
      <c r="API72" s="22"/>
      <c r="APJ72" s="22"/>
      <c r="APK72" s="22"/>
      <c r="APL72" s="22"/>
      <c r="APM72" s="22"/>
      <c r="APN72" s="22"/>
      <c r="APO72" s="22"/>
      <c r="APP72" s="22"/>
      <c r="APQ72" s="22"/>
      <c r="APR72" s="22"/>
      <c r="APS72" s="22"/>
      <c r="APT72" s="22"/>
      <c r="APU72" s="22"/>
      <c r="APV72" s="22"/>
      <c r="APW72" s="22"/>
      <c r="APX72" s="22"/>
      <c r="APY72" s="22"/>
      <c r="APZ72" s="22"/>
      <c r="AQA72" s="22"/>
      <c r="AQB72" s="22"/>
      <c r="AQC72" s="22"/>
      <c r="AQD72" s="22"/>
      <c r="AQE72" s="22"/>
      <c r="AQF72" s="22"/>
      <c r="AQG72" s="22"/>
      <c r="AQH72" s="22"/>
      <c r="AQI72" s="22"/>
      <c r="AQJ72" s="22"/>
      <c r="AQK72" s="22"/>
      <c r="AQL72" s="22"/>
      <c r="AQM72" s="22"/>
      <c r="AQN72" s="22"/>
      <c r="AQO72" s="22"/>
      <c r="AQP72" s="22"/>
      <c r="AQQ72" s="22"/>
      <c r="AQR72" s="22"/>
      <c r="AQS72" s="22"/>
      <c r="AQT72" s="22"/>
      <c r="AQU72" s="22"/>
      <c r="AQV72" s="22"/>
      <c r="AQW72" s="22"/>
      <c r="AQX72" s="22"/>
      <c r="AQY72" s="22"/>
      <c r="AQZ72" s="22"/>
      <c r="ARA72" s="22"/>
      <c r="ARB72" s="22"/>
      <c r="ARC72" s="22"/>
      <c r="ARD72" s="22"/>
      <c r="ARE72" s="22"/>
      <c r="ARF72" s="22"/>
      <c r="ARG72" s="22"/>
      <c r="ARH72" s="22"/>
      <c r="ARI72" s="22"/>
      <c r="ARJ72" s="22"/>
      <c r="ARK72" s="22"/>
      <c r="ARL72" s="22"/>
      <c r="ARM72" s="22"/>
      <c r="ARN72" s="22"/>
      <c r="ARO72" s="22"/>
      <c r="ARP72" s="22"/>
      <c r="ARQ72" s="22"/>
      <c r="ARR72" s="22"/>
      <c r="ARS72" s="22"/>
      <c r="ART72" s="22"/>
      <c r="ARU72" s="22"/>
      <c r="ARV72" s="22"/>
      <c r="ARW72" s="22"/>
      <c r="ARX72" s="22"/>
      <c r="ARY72" s="22"/>
      <c r="ARZ72" s="22"/>
      <c r="ASA72" s="22"/>
      <c r="ASB72" s="22"/>
      <c r="ASC72" s="22"/>
      <c r="ASD72" s="22"/>
      <c r="ASE72" s="22"/>
      <c r="ASF72" s="22"/>
      <c r="ASG72" s="22"/>
      <c r="ASH72" s="22"/>
      <c r="ASI72" s="22"/>
      <c r="ASJ72" s="22"/>
      <c r="ASK72" s="22"/>
      <c r="ASL72" s="22"/>
      <c r="ASM72" s="22"/>
      <c r="ASN72" s="22"/>
      <c r="ASO72" s="22"/>
      <c r="ASP72" s="22"/>
      <c r="ASQ72" s="22"/>
      <c r="ASR72" s="22"/>
      <c r="ASS72" s="22"/>
      <c r="AST72" s="22"/>
      <c r="ASU72" s="22"/>
      <c r="ASV72" s="22"/>
      <c r="ASW72" s="22"/>
      <c r="ASX72" s="22"/>
      <c r="ASY72" s="22"/>
      <c r="ASZ72" s="22"/>
      <c r="ATA72" s="22"/>
      <c r="ATB72" s="22"/>
      <c r="ATC72" s="22"/>
      <c r="ATD72" s="22"/>
      <c r="ATE72" s="22"/>
      <c r="ATF72" s="22"/>
      <c r="ATG72" s="22"/>
      <c r="ATH72" s="22"/>
      <c r="ATI72" s="22"/>
      <c r="ATJ72" s="22"/>
      <c r="ATK72" s="22"/>
      <c r="ATL72" s="22"/>
      <c r="ATM72" s="22"/>
      <c r="ATN72" s="22"/>
      <c r="ATO72" s="22"/>
      <c r="ATP72" s="22"/>
      <c r="ATQ72" s="22"/>
      <c r="ATR72" s="22"/>
      <c r="ATS72" s="22"/>
      <c r="ATT72" s="22"/>
      <c r="ATU72" s="22"/>
      <c r="ATV72" s="22"/>
      <c r="ATW72" s="22"/>
      <c r="ATX72" s="22"/>
      <c r="ATY72" s="22"/>
      <c r="ATZ72" s="22"/>
      <c r="AUA72" s="22"/>
      <c r="AUB72" s="22"/>
      <c r="AUC72" s="22"/>
      <c r="AUD72" s="22"/>
      <c r="AUE72" s="22"/>
      <c r="AUF72" s="22"/>
      <c r="AUG72" s="22"/>
      <c r="AUH72" s="22"/>
      <c r="AUI72" s="22"/>
      <c r="AUJ72" s="22"/>
      <c r="AUK72" s="22"/>
      <c r="AUL72" s="22"/>
      <c r="AUM72" s="22"/>
      <c r="AUN72" s="22"/>
      <c r="AUO72" s="22"/>
      <c r="AUP72" s="22"/>
      <c r="AUQ72" s="22"/>
      <c r="AUR72" s="22"/>
      <c r="AUS72" s="22"/>
      <c r="AUT72" s="22"/>
      <c r="AUU72" s="22"/>
      <c r="AUV72" s="22"/>
      <c r="AUW72" s="22"/>
      <c r="AUX72" s="22"/>
      <c r="AUY72" s="22"/>
      <c r="AUZ72" s="22"/>
      <c r="AVA72" s="22"/>
      <c r="AVB72" s="22"/>
      <c r="AVC72" s="22"/>
      <c r="AVD72" s="22"/>
      <c r="AVE72" s="22"/>
      <c r="AVF72" s="22"/>
      <c r="AVG72" s="22"/>
      <c r="AVH72" s="22"/>
      <c r="AVI72" s="22"/>
      <c r="AVJ72" s="22"/>
      <c r="AVK72" s="22"/>
      <c r="AVL72" s="22"/>
      <c r="AVM72" s="22"/>
      <c r="AVN72" s="22"/>
      <c r="AVO72" s="22"/>
      <c r="AVP72" s="22"/>
      <c r="AVQ72" s="22"/>
      <c r="AVR72" s="22"/>
      <c r="AVS72" s="22"/>
      <c r="AVT72" s="22"/>
      <c r="AVU72" s="22"/>
      <c r="AVV72" s="22"/>
      <c r="AVW72" s="22"/>
      <c r="AVX72" s="22"/>
      <c r="AVY72" s="22"/>
      <c r="AVZ72" s="22"/>
      <c r="AWA72" s="22"/>
      <c r="AWB72" s="22"/>
      <c r="AWC72" s="22"/>
      <c r="AWD72" s="22"/>
      <c r="AWE72" s="22"/>
      <c r="AWF72" s="22"/>
      <c r="AWG72" s="22"/>
      <c r="AWH72" s="22"/>
      <c r="AWI72" s="22"/>
      <c r="AWJ72" s="22"/>
      <c r="AWK72" s="22"/>
      <c r="AWL72" s="22"/>
      <c r="AWM72" s="22"/>
      <c r="AWN72" s="22"/>
      <c r="AWO72" s="22"/>
      <c r="AWP72" s="22"/>
      <c r="AWQ72" s="22"/>
      <c r="AWR72" s="22"/>
      <c r="AWS72" s="22"/>
      <c r="AWT72" s="22"/>
      <c r="AWU72" s="22"/>
      <c r="AWV72" s="22"/>
      <c r="AWW72" s="22"/>
      <c r="AWX72" s="22"/>
      <c r="AWY72" s="22"/>
      <c r="AWZ72" s="22"/>
      <c r="AXA72" s="22"/>
      <c r="AXB72" s="22"/>
      <c r="AXC72" s="22"/>
      <c r="AXD72" s="22"/>
      <c r="AXE72" s="22"/>
      <c r="AXF72" s="22"/>
      <c r="AXG72" s="22"/>
      <c r="AXH72" s="22"/>
      <c r="AXI72" s="22"/>
      <c r="AXJ72" s="22"/>
      <c r="AXK72" s="22"/>
      <c r="AXL72" s="22"/>
      <c r="AXM72" s="22"/>
      <c r="AXN72" s="22"/>
      <c r="AXO72" s="22"/>
      <c r="AXP72" s="22"/>
      <c r="AXQ72" s="22"/>
      <c r="AXR72" s="22"/>
      <c r="AXS72" s="22"/>
      <c r="AXT72" s="22"/>
      <c r="AXU72" s="22"/>
      <c r="AXV72" s="22"/>
      <c r="AXW72" s="22"/>
      <c r="AXX72" s="22"/>
      <c r="AXY72" s="22"/>
      <c r="AXZ72" s="22"/>
      <c r="AYA72" s="22"/>
      <c r="AYB72" s="22"/>
      <c r="AYC72" s="22"/>
      <c r="AYD72" s="22"/>
      <c r="AYE72" s="22"/>
      <c r="AYF72" s="22"/>
      <c r="AYG72" s="22"/>
      <c r="AYH72" s="22"/>
      <c r="AYI72" s="22"/>
      <c r="AYJ72" s="22"/>
      <c r="AYK72" s="22"/>
      <c r="AYL72" s="22"/>
      <c r="AYM72" s="22"/>
      <c r="AYN72" s="22"/>
      <c r="AYO72" s="22"/>
      <c r="AYP72" s="22"/>
      <c r="AYQ72" s="22"/>
      <c r="AYR72" s="22"/>
      <c r="AYS72" s="22"/>
      <c r="AYT72" s="22"/>
      <c r="AYU72" s="22"/>
      <c r="AYV72" s="22"/>
      <c r="AYW72" s="22"/>
      <c r="AYX72" s="22"/>
      <c r="AYY72" s="22"/>
      <c r="AYZ72" s="22"/>
      <c r="AZA72" s="22"/>
      <c r="AZB72" s="22"/>
      <c r="AZC72" s="22"/>
      <c r="AZD72" s="22"/>
      <c r="AZE72" s="22"/>
      <c r="AZF72" s="22"/>
      <c r="AZG72" s="22"/>
      <c r="AZH72" s="22"/>
      <c r="AZI72" s="22"/>
      <c r="AZJ72" s="22"/>
      <c r="AZK72" s="22"/>
      <c r="AZL72" s="22"/>
      <c r="AZM72" s="22"/>
      <c r="AZN72" s="22"/>
      <c r="AZO72" s="22"/>
      <c r="AZP72" s="22"/>
      <c r="AZQ72" s="22"/>
      <c r="AZR72" s="22"/>
      <c r="AZS72" s="22"/>
      <c r="AZT72" s="22"/>
      <c r="AZU72" s="22"/>
      <c r="AZV72" s="22"/>
      <c r="AZW72" s="22"/>
      <c r="AZX72" s="22"/>
      <c r="AZY72" s="22"/>
      <c r="AZZ72" s="22"/>
      <c r="BAA72" s="22"/>
      <c r="BAB72" s="22"/>
      <c r="BAC72" s="22"/>
      <c r="BAD72" s="22"/>
      <c r="BAE72" s="22"/>
      <c r="BAF72" s="22"/>
      <c r="BAG72" s="22"/>
      <c r="BAH72" s="22"/>
      <c r="BAI72" s="22"/>
      <c r="BAJ72" s="22"/>
      <c r="BAK72" s="22"/>
      <c r="BAL72" s="22"/>
      <c r="BAM72" s="22"/>
      <c r="BAN72" s="22"/>
      <c r="BAO72" s="22"/>
      <c r="BAP72" s="22"/>
      <c r="BAQ72" s="22"/>
      <c r="BAR72" s="22"/>
      <c r="BAS72" s="22"/>
      <c r="BAT72" s="22"/>
      <c r="BAU72" s="22"/>
      <c r="BAV72" s="22"/>
      <c r="BAW72" s="22"/>
      <c r="BAX72" s="22"/>
      <c r="BAY72" s="22"/>
      <c r="BAZ72" s="22"/>
      <c r="BBA72" s="22"/>
      <c r="BBB72" s="22"/>
      <c r="BBC72" s="22"/>
      <c r="BBD72" s="22"/>
      <c r="BBE72" s="22"/>
      <c r="BBF72" s="22"/>
      <c r="BBG72" s="22"/>
      <c r="BBH72" s="22"/>
      <c r="BBI72" s="22"/>
      <c r="BBJ72" s="22"/>
      <c r="BBK72" s="22"/>
      <c r="BBL72" s="22"/>
      <c r="BBM72" s="22"/>
      <c r="BBN72" s="22"/>
      <c r="BBO72" s="22"/>
      <c r="BBP72" s="22"/>
      <c r="BBQ72" s="22"/>
      <c r="BBR72" s="22"/>
      <c r="BBS72" s="22"/>
      <c r="BBT72" s="22"/>
      <c r="BBU72" s="22"/>
      <c r="BBV72" s="22"/>
      <c r="BBW72" s="22"/>
      <c r="BBX72" s="22"/>
      <c r="BBY72" s="22"/>
      <c r="BBZ72" s="22"/>
      <c r="BCA72" s="22"/>
      <c r="BCB72" s="22"/>
      <c r="BCC72" s="22"/>
      <c r="BCD72" s="22"/>
      <c r="BCE72" s="22"/>
      <c r="BCF72" s="22"/>
      <c r="BCG72" s="22"/>
      <c r="BCH72" s="22"/>
      <c r="BCI72" s="22"/>
      <c r="BCJ72" s="22"/>
      <c r="BCK72" s="22"/>
      <c r="BCL72" s="22"/>
      <c r="BCM72" s="22"/>
      <c r="BCN72" s="22"/>
      <c r="BCO72" s="22"/>
      <c r="BCP72" s="22"/>
      <c r="BCQ72" s="22"/>
      <c r="BCR72" s="22"/>
      <c r="BCS72" s="22"/>
      <c r="BCT72" s="22"/>
      <c r="BCU72" s="22"/>
      <c r="BCV72" s="22"/>
      <c r="BCW72" s="22"/>
      <c r="BCX72" s="22"/>
      <c r="BCY72" s="22"/>
      <c r="BCZ72" s="22"/>
      <c r="BDA72" s="22"/>
      <c r="BDB72" s="22"/>
      <c r="BDC72" s="22"/>
      <c r="BDD72" s="22"/>
      <c r="BDE72" s="22"/>
      <c r="BDF72" s="22"/>
      <c r="BDG72" s="22"/>
      <c r="BDH72" s="22"/>
      <c r="BDI72" s="22"/>
      <c r="BDJ72" s="22"/>
      <c r="BDK72" s="22"/>
      <c r="BDL72" s="22"/>
      <c r="BDM72" s="22"/>
      <c r="BDN72" s="22"/>
      <c r="BDO72" s="22"/>
      <c r="BDP72" s="22"/>
      <c r="BDQ72" s="22"/>
      <c r="BDR72" s="22"/>
      <c r="BDS72" s="22"/>
      <c r="BDT72" s="22"/>
      <c r="BDU72" s="22"/>
      <c r="BDV72" s="22"/>
      <c r="BDW72" s="22"/>
      <c r="BDX72" s="22"/>
      <c r="BDY72" s="22"/>
      <c r="BDZ72" s="22"/>
      <c r="BEA72" s="22"/>
      <c r="BEB72" s="22"/>
      <c r="BEC72" s="22"/>
      <c r="BED72" s="22"/>
      <c r="BEE72" s="22"/>
      <c r="BEF72" s="22"/>
      <c r="BEG72" s="22"/>
      <c r="BEH72" s="22"/>
      <c r="BEI72" s="22"/>
      <c r="BEJ72" s="22"/>
      <c r="BEK72" s="22"/>
      <c r="BEL72" s="22"/>
      <c r="BEM72" s="22"/>
      <c r="BEN72" s="22"/>
      <c r="BEO72" s="22"/>
      <c r="BEP72" s="22"/>
      <c r="BEQ72" s="22"/>
      <c r="BER72" s="22"/>
      <c r="BES72" s="22"/>
      <c r="BET72" s="22"/>
      <c r="BEU72" s="22"/>
      <c r="BEV72" s="22"/>
      <c r="BEW72" s="22"/>
      <c r="BEX72" s="22"/>
      <c r="BEY72" s="22"/>
      <c r="BEZ72" s="22"/>
      <c r="BFA72" s="22"/>
      <c r="BFB72" s="22"/>
      <c r="BFC72" s="22"/>
      <c r="BFD72" s="22"/>
      <c r="BFE72" s="22"/>
      <c r="BFF72" s="22"/>
      <c r="BFG72" s="22"/>
      <c r="BFH72" s="22"/>
      <c r="BFI72" s="22"/>
      <c r="BFJ72" s="22"/>
      <c r="BFK72" s="22"/>
      <c r="BFL72" s="22"/>
      <c r="BFM72" s="22"/>
      <c r="BFN72" s="22"/>
      <c r="BFO72" s="22"/>
      <c r="BFP72" s="22"/>
      <c r="BFQ72" s="22"/>
      <c r="BFR72" s="22"/>
      <c r="BFS72" s="22"/>
      <c r="BFT72" s="22"/>
      <c r="BFU72" s="22"/>
      <c r="BFV72" s="22"/>
      <c r="BFW72" s="22"/>
      <c r="BFX72" s="22"/>
      <c r="BFY72" s="22"/>
      <c r="BFZ72" s="22"/>
      <c r="BGA72" s="22"/>
      <c r="BGB72" s="22"/>
      <c r="BGC72" s="22"/>
      <c r="BGD72" s="22"/>
      <c r="BGE72" s="22"/>
      <c r="BGF72" s="22"/>
      <c r="BGG72" s="22"/>
      <c r="BGH72" s="22"/>
      <c r="BGI72" s="22"/>
      <c r="BGJ72" s="22"/>
      <c r="BGK72" s="22"/>
      <c r="BGL72" s="22"/>
      <c r="BGM72" s="22"/>
      <c r="BGN72" s="22"/>
      <c r="BGO72" s="22"/>
      <c r="BGP72" s="22"/>
      <c r="BGQ72" s="22"/>
      <c r="BGR72" s="22"/>
      <c r="BGS72" s="22"/>
      <c r="BGT72" s="22"/>
      <c r="BGU72" s="22"/>
      <c r="BGV72" s="22"/>
      <c r="BGW72" s="22"/>
      <c r="BGX72" s="22"/>
      <c r="BGY72" s="22"/>
      <c r="BGZ72" s="22"/>
      <c r="BHA72" s="22"/>
      <c r="BHB72" s="22"/>
      <c r="BHC72" s="22"/>
      <c r="BHD72" s="22"/>
      <c r="BHE72" s="22"/>
      <c r="BHF72" s="22"/>
      <c r="BHG72" s="22"/>
      <c r="BHH72" s="22"/>
      <c r="BHI72" s="22"/>
      <c r="BHJ72" s="22"/>
      <c r="BHK72" s="22"/>
      <c r="BHL72" s="22"/>
      <c r="BHM72" s="22"/>
      <c r="BHN72" s="22"/>
      <c r="BHO72" s="22"/>
      <c r="BHP72" s="22"/>
      <c r="BHQ72" s="22"/>
      <c r="BHR72" s="22"/>
      <c r="BHS72" s="22"/>
      <c r="BHT72" s="22"/>
      <c r="BHU72" s="22"/>
      <c r="BHV72" s="22"/>
      <c r="BHW72" s="22"/>
      <c r="BHX72" s="22"/>
      <c r="BHY72" s="22"/>
      <c r="BHZ72" s="22"/>
      <c r="BIA72" s="22"/>
      <c r="BIB72" s="22"/>
      <c r="BIC72" s="22"/>
      <c r="BID72" s="22"/>
      <c r="BIE72" s="22"/>
      <c r="BIF72" s="22"/>
      <c r="BIG72" s="22"/>
      <c r="BIH72" s="22"/>
      <c r="BII72" s="22"/>
      <c r="BIJ72" s="22"/>
      <c r="BIK72" s="22"/>
      <c r="BIL72" s="22"/>
      <c r="BIM72" s="22"/>
      <c r="BIN72" s="22"/>
      <c r="BIO72" s="22"/>
      <c r="BIP72" s="22"/>
      <c r="BIQ72" s="22"/>
      <c r="BIR72" s="22"/>
      <c r="BIS72" s="22"/>
      <c r="BIT72" s="22"/>
      <c r="BIU72" s="22"/>
      <c r="BIV72" s="22"/>
      <c r="BIW72" s="22"/>
      <c r="BIX72" s="22"/>
      <c r="BIY72" s="22"/>
      <c r="BIZ72" s="22"/>
      <c r="BJA72" s="22"/>
      <c r="BJB72" s="22"/>
      <c r="BJC72" s="22"/>
      <c r="BJD72" s="22"/>
      <c r="BJE72" s="22"/>
      <c r="BJF72" s="22"/>
      <c r="BJG72" s="22"/>
      <c r="BJH72" s="22"/>
      <c r="BJI72" s="22"/>
      <c r="BJJ72" s="22"/>
      <c r="BJK72" s="22"/>
      <c r="BJL72" s="22"/>
      <c r="BJM72" s="22"/>
      <c r="BJN72" s="22"/>
      <c r="BJO72" s="22"/>
      <c r="BJP72" s="22"/>
      <c r="BJQ72" s="22"/>
      <c r="BJR72" s="22"/>
      <c r="BJS72" s="22"/>
      <c r="BJT72" s="22"/>
      <c r="BJU72" s="22"/>
      <c r="BJV72" s="22"/>
      <c r="BJW72" s="22"/>
      <c r="BJX72" s="22"/>
      <c r="BJY72" s="22"/>
      <c r="BJZ72" s="22"/>
      <c r="BKA72" s="22"/>
      <c r="BKB72" s="22"/>
      <c r="BKC72" s="22"/>
      <c r="BKD72" s="22"/>
      <c r="BKE72" s="22"/>
      <c r="BKF72" s="22"/>
      <c r="BKG72" s="22"/>
      <c r="BKH72" s="22"/>
      <c r="BKI72" s="22"/>
      <c r="BKJ72" s="22"/>
      <c r="BKK72" s="22"/>
      <c r="BKL72" s="22"/>
      <c r="BKM72" s="22"/>
      <c r="BKN72" s="22"/>
      <c r="BKO72" s="22"/>
      <c r="BKP72" s="22"/>
      <c r="BKQ72" s="22"/>
      <c r="BKR72" s="22"/>
      <c r="BKS72" s="22"/>
      <c r="BKT72" s="22"/>
      <c r="BKU72" s="22"/>
      <c r="BKV72" s="22"/>
      <c r="BKW72" s="22"/>
      <c r="BKX72" s="22"/>
      <c r="BKY72" s="22"/>
      <c r="BKZ72" s="22"/>
      <c r="BLA72" s="22"/>
      <c r="BLB72" s="22"/>
      <c r="BLC72" s="22"/>
      <c r="BLD72" s="22"/>
      <c r="BLE72" s="22"/>
      <c r="BLF72" s="22"/>
      <c r="BLG72" s="22"/>
      <c r="BLH72" s="22"/>
      <c r="BLI72" s="22"/>
      <c r="BLJ72" s="22"/>
      <c r="BLK72" s="22"/>
      <c r="BLL72" s="22"/>
      <c r="BLM72" s="22"/>
      <c r="BLN72" s="22"/>
      <c r="BLO72" s="22"/>
      <c r="BLP72" s="22"/>
      <c r="BLQ72" s="22"/>
      <c r="BLR72" s="22"/>
      <c r="BLS72" s="22"/>
      <c r="BLT72" s="22"/>
      <c r="BLU72" s="22"/>
      <c r="BLV72" s="22"/>
      <c r="BLW72" s="22"/>
      <c r="BLX72" s="22"/>
      <c r="BLY72" s="22"/>
      <c r="BLZ72" s="22"/>
      <c r="BMA72" s="22"/>
      <c r="BMB72" s="22"/>
      <c r="BMC72" s="22"/>
      <c r="BMD72" s="22"/>
      <c r="BME72" s="22"/>
      <c r="BMF72" s="22"/>
      <c r="BMG72" s="22"/>
      <c r="BMH72" s="22"/>
      <c r="BMI72" s="22"/>
      <c r="BMJ72" s="22"/>
      <c r="BMK72" s="22"/>
      <c r="BML72" s="22"/>
      <c r="BMM72" s="22"/>
      <c r="BMN72" s="22"/>
      <c r="BMO72" s="22"/>
      <c r="BMP72" s="22"/>
      <c r="BMQ72" s="22"/>
      <c r="BMR72" s="22"/>
      <c r="BMS72" s="22"/>
      <c r="BMT72" s="22"/>
      <c r="BMU72" s="22"/>
      <c r="BMV72" s="22"/>
      <c r="BMW72" s="22"/>
      <c r="BMX72" s="22"/>
      <c r="BMY72" s="22"/>
      <c r="BMZ72" s="22"/>
      <c r="BNA72" s="22"/>
      <c r="BNB72" s="22"/>
      <c r="BNC72" s="22"/>
      <c r="BND72" s="22"/>
      <c r="BNE72" s="22"/>
      <c r="BNF72" s="22"/>
      <c r="BNG72" s="22"/>
      <c r="BNH72" s="22"/>
      <c r="BNI72" s="22"/>
      <c r="BNJ72" s="22"/>
      <c r="BNK72" s="22"/>
      <c r="BNL72" s="22"/>
      <c r="BNM72" s="22"/>
      <c r="BNN72" s="22"/>
      <c r="BNO72" s="22"/>
      <c r="BNP72" s="22"/>
      <c r="BNQ72" s="22"/>
      <c r="BNR72" s="22"/>
      <c r="BNS72" s="22"/>
      <c r="BNT72" s="22"/>
      <c r="BNU72" s="22"/>
      <c r="BNV72" s="22"/>
      <c r="BNW72" s="22"/>
      <c r="BNX72" s="22"/>
      <c r="BNY72" s="22"/>
      <c r="BNZ72" s="22"/>
      <c r="BOA72" s="22"/>
      <c r="BOB72" s="22"/>
      <c r="BOC72" s="22"/>
      <c r="BOD72" s="22"/>
      <c r="BOE72" s="22"/>
      <c r="BOF72" s="22"/>
      <c r="BOG72" s="22"/>
      <c r="BOH72" s="22"/>
      <c r="BOI72" s="22"/>
      <c r="BOJ72" s="22"/>
      <c r="BOK72" s="22"/>
      <c r="BOL72" s="22"/>
      <c r="BOM72" s="22"/>
      <c r="BON72" s="22"/>
      <c r="BOO72" s="22"/>
      <c r="BOP72" s="22"/>
      <c r="BOQ72" s="22"/>
      <c r="BOR72" s="22"/>
      <c r="BOS72" s="22"/>
      <c r="BOT72" s="22"/>
      <c r="BOU72" s="22"/>
      <c r="BOV72" s="22"/>
      <c r="BOW72" s="22"/>
      <c r="BOX72" s="22"/>
      <c r="BOY72" s="22"/>
      <c r="BOZ72" s="22"/>
      <c r="BPA72" s="22"/>
      <c r="BPB72" s="22"/>
      <c r="BPC72" s="22"/>
      <c r="BPD72" s="22"/>
      <c r="BPE72" s="22"/>
      <c r="BPF72" s="22"/>
      <c r="BPG72" s="22"/>
      <c r="BPH72" s="22"/>
      <c r="BPI72" s="22"/>
      <c r="BPJ72" s="22"/>
      <c r="BPK72" s="22"/>
      <c r="BPL72" s="22"/>
      <c r="BPM72" s="22"/>
      <c r="BPN72" s="22"/>
      <c r="BPO72" s="22"/>
      <c r="BPP72" s="22"/>
      <c r="BPQ72" s="22"/>
      <c r="BPR72" s="22"/>
      <c r="BPS72" s="22"/>
      <c r="BPT72" s="22"/>
      <c r="BPU72" s="22"/>
      <c r="BPV72" s="22"/>
      <c r="BPW72" s="22"/>
      <c r="BPX72" s="22"/>
      <c r="BPY72" s="22"/>
      <c r="BPZ72" s="22"/>
      <c r="BQA72" s="22"/>
      <c r="BQB72" s="22"/>
      <c r="BQC72" s="22"/>
      <c r="BQD72" s="22"/>
      <c r="BQE72" s="22"/>
      <c r="BQF72" s="22"/>
      <c r="BQG72" s="22"/>
      <c r="BQH72" s="22"/>
      <c r="BQI72" s="22"/>
      <c r="BQJ72" s="22"/>
      <c r="BQK72" s="22"/>
      <c r="BQL72" s="22"/>
      <c r="BQM72" s="22"/>
      <c r="BQN72" s="22"/>
      <c r="BQO72" s="22"/>
      <c r="BQP72" s="22"/>
      <c r="BQQ72" s="22"/>
      <c r="BQR72" s="22"/>
      <c r="BQS72" s="22"/>
      <c r="BQT72" s="22"/>
      <c r="BQU72" s="22"/>
      <c r="BQV72" s="22"/>
      <c r="BQW72" s="22"/>
      <c r="BQX72" s="22"/>
      <c r="BQY72" s="22"/>
      <c r="BQZ72" s="22"/>
      <c r="BRA72" s="22"/>
      <c r="BRB72" s="22"/>
      <c r="BRC72" s="22"/>
      <c r="BRD72" s="22"/>
      <c r="BRE72" s="22"/>
      <c r="BRF72" s="22"/>
      <c r="BRG72" s="22"/>
      <c r="BRH72" s="22"/>
      <c r="BRI72" s="22"/>
      <c r="BRJ72" s="22"/>
      <c r="BRK72" s="22"/>
      <c r="BRL72" s="22"/>
      <c r="BRM72" s="22"/>
      <c r="BRN72" s="22"/>
      <c r="BRO72" s="22"/>
      <c r="BRP72" s="22"/>
      <c r="BRQ72" s="22"/>
      <c r="BRR72" s="22"/>
      <c r="BRS72" s="22"/>
      <c r="BRT72" s="22"/>
      <c r="BRU72" s="22"/>
      <c r="BRV72" s="22"/>
      <c r="BRW72" s="22"/>
      <c r="BRX72" s="22"/>
      <c r="BRY72" s="22"/>
      <c r="BRZ72" s="22"/>
      <c r="BSA72" s="22"/>
      <c r="BSB72" s="22"/>
      <c r="BSC72" s="22"/>
      <c r="BSD72" s="22"/>
      <c r="BSE72" s="22"/>
      <c r="BSF72" s="22"/>
      <c r="BSG72" s="22"/>
      <c r="BSH72" s="22"/>
      <c r="BSI72" s="22"/>
      <c r="BSJ72" s="22"/>
      <c r="BSK72" s="22"/>
      <c r="BSL72" s="22"/>
      <c r="BSM72" s="22"/>
      <c r="BSN72" s="22"/>
      <c r="BSO72" s="22"/>
      <c r="BSP72" s="22"/>
      <c r="BSQ72" s="22"/>
      <c r="BSR72" s="22"/>
      <c r="BSS72" s="22"/>
      <c r="BST72" s="22"/>
      <c r="BSU72" s="22"/>
      <c r="BSV72" s="22"/>
      <c r="BSW72" s="22"/>
      <c r="BSX72" s="22"/>
      <c r="BSY72" s="22"/>
      <c r="BSZ72" s="22"/>
      <c r="BTA72" s="22"/>
      <c r="BTB72" s="22"/>
      <c r="BTC72" s="22"/>
      <c r="BTD72" s="22"/>
      <c r="BTE72" s="22"/>
      <c r="BTF72" s="22"/>
      <c r="BTG72" s="22"/>
      <c r="BTH72" s="22"/>
      <c r="BTI72" s="22"/>
      <c r="BTJ72" s="22"/>
      <c r="BTK72" s="22"/>
      <c r="BTL72" s="22"/>
      <c r="BTM72" s="22"/>
      <c r="BTN72" s="22"/>
      <c r="BTO72" s="22"/>
      <c r="BTP72" s="22"/>
      <c r="BTQ72" s="22"/>
      <c r="BTR72" s="22"/>
      <c r="BTS72" s="22"/>
      <c r="BTT72" s="22"/>
      <c r="BTU72" s="22"/>
      <c r="BTV72" s="22"/>
      <c r="BTW72" s="22"/>
      <c r="BTX72" s="22"/>
      <c r="BTY72" s="22"/>
      <c r="BTZ72" s="22"/>
      <c r="BUA72" s="22"/>
      <c r="BUB72" s="22"/>
      <c r="BUC72" s="22"/>
      <c r="BUD72" s="22"/>
      <c r="BUE72" s="22"/>
      <c r="BUF72" s="22"/>
      <c r="BUG72" s="22"/>
      <c r="BUH72" s="22"/>
      <c r="BUI72" s="22"/>
      <c r="BUJ72" s="22"/>
      <c r="BUK72" s="22"/>
      <c r="BUL72" s="22"/>
      <c r="BUM72" s="22"/>
      <c r="BUN72" s="22"/>
      <c r="BUO72" s="22"/>
      <c r="BUP72" s="22"/>
      <c r="BUQ72" s="22"/>
      <c r="BUR72" s="22"/>
      <c r="BUS72" s="22"/>
      <c r="BUT72" s="22"/>
      <c r="BUU72" s="22"/>
      <c r="BUV72" s="22"/>
      <c r="BUW72" s="22"/>
      <c r="BUX72" s="22"/>
      <c r="BUY72" s="22"/>
      <c r="BUZ72" s="22"/>
      <c r="BVA72" s="22"/>
      <c r="BVB72" s="22"/>
      <c r="BVC72" s="22"/>
      <c r="BVD72" s="22"/>
      <c r="BVE72" s="22"/>
      <c r="BVF72" s="22"/>
      <c r="BVG72" s="22"/>
      <c r="BVH72" s="22"/>
      <c r="BVI72" s="22"/>
      <c r="BVJ72" s="22"/>
      <c r="BVK72" s="22"/>
      <c r="BVL72" s="22"/>
      <c r="BVM72" s="22"/>
      <c r="BVN72" s="22"/>
      <c r="BVO72" s="22"/>
      <c r="BVP72" s="22"/>
      <c r="BVQ72" s="22"/>
      <c r="BVR72" s="22"/>
      <c r="BVS72" s="22"/>
      <c r="BVT72" s="22"/>
      <c r="BVU72" s="22"/>
      <c r="BVV72" s="22"/>
      <c r="BVW72" s="22"/>
      <c r="BVX72" s="22"/>
      <c r="BVY72" s="22"/>
      <c r="BVZ72" s="22"/>
      <c r="BWA72" s="22"/>
      <c r="BWB72" s="22"/>
      <c r="BWC72" s="22"/>
      <c r="BWD72" s="22"/>
      <c r="BWE72" s="22"/>
      <c r="BWF72" s="22"/>
      <c r="BWG72" s="22"/>
      <c r="BWH72" s="22"/>
      <c r="BWI72" s="22"/>
      <c r="BWJ72" s="22"/>
      <c r="BWK72" s="22"/>
      <c r="BWL72" s="22"/>
      <c r="BWM72" s="22"/>
      <c r="BWN72" s="22"/>
      <c r="BWO72" s="22"/>
      <c r="BWP72" s="22"/>
      <c r="BWQ72" s="22"/>
      <c r="BWR72" s="22"/>
      <c r="BWS72" s="22"/>
      <c r="BWT72" s="22"/>
      <c r="BWU72" s="22"/>
      <c r="BWV72" s="22"/>
      <c r="BWW72" s="22"/>
      <c r="BWX72" s="22"/>
      <c r="BWY72" s="22"/>
      <c r="BWZ72" s="22"/>
      <c r="BXA72" s="22"/>
      <c r="BXB72" s="22"/>
      <c r="BXC72" s="22"/>
      <c r="BXD72" s="22"/>
      <c r="BXE72" s="22"/>
      <c r="BXF72" s="22"/>
      <c r="BXG72" s="22"/>
      <c r="BXH72" s="22"/>
      <c r="BXI72" s="22"/>
      <c r="BXJ72" s="22"/>
      <c r="BXK72" s="22"/>
      <c r="BXL72" s="22"/>
      <c r="BXM72" s="22"/>
      <c r="BXN72" s="22"/>
      <c r="BXO72" s="22"/>
      <c r="BXP72" s="22"/>
      <c r="BXQ72" s="22"/>
      <c r="BXR72" s="22"/>
      <c r="BXS72" s="22"/>
      <c r="BXT72" s="22"/>
      <c r="BXU72" s="22"/>
      <c r="BXV72" s="22"/>
      <c r="BXW72" s="22"/>
      <c r="BXX72" s="22"/>
      <c r="BXY72" s="22"/>
      <c r="BXZ72" s="22"/>
      <c r="BYA72" s="22"/>
      <c r="BYB72" s="22"/>
      <c r="BYC72" s="22"/>
      <c r="BYD72" s="22"/>
      <c r="BYE72" s="22"/>
      <c r="BYF72" s="22"/>
      <c r="BYG72" s="22"/>
      <c r="BYH72" s="22"/>
      <c r="BYI72" s="22"/>
      <c r="BYJ72" s="22"/>
      <c r="BYK72" s="22"/>
      <c r="BYL72" s="22"/>
      <c r="BYM72" s="22"/>
      <c r="BYN72" s="22"/>
      <c r="BYO72" s="22"/>
      <c r="BYP72" s="22"/>
      <c r="BYQ72" s="22"/>
      <c r="BYR72" s="22"/>
      <c r="BYS72" s="22"/>
      <c r="BYT72" s="22"/>
      <c r="BYU72" s="22"/>
      <c r="BYV72" s="22"/>
      <c r="BYW72" s="22"/>
      <c r="BYX72" s="22"/>
      <c r="BYY72" s="22"/>
      <c r="BYZ72" s="22"/>
      <c r="BZA72" s="22"/>
      <c r="BZB72" s="22"/>
      <c r="BZC72" s="22"/>
      <c r="BZD72" s="22"/>
      <c r="BZE72" s="22"/>
      <c r="BZF72" s="22"/>
      <c r="BZG72" s="22"/>
      <c r="BZH72" s="22"/>
      <c r="BZI72" s="22"/>
      <c r="BZJ72" s="22"/>
      <c r="BZK72" s="22"/>
      <c r="BZL72" s="22"/>
      <c r="BZM72" s="22"/>
      <c r="BZN72" s="22"/>
      <c r="BZO72" s="22"/>
      <c r="BZP72" s="22"/>
      <c r="BZQ72" s="22"/>
      <c r="BZR72" s="22"/>
      <c r="BZS72" s="22"/>
      <c r="BZT72" s="22"/>
      <c r="BZU72" s="22"/>
      <c r="BZV72" s="22"/>
      <c r="BZW72" s="22"/>
      <c r="BZX72" s="22"/>
      <c r="BZY72" s="22"/>
      <c r="BZZ72" s="22"/>
      <c r="CAA72" s="22"/>
      <c r="CAB72" s="22"/>
      <c r="CAC72" s="22"/>
      <c r="CAD72" s="22"/>
      <c r="CAE72" s="22"/>
      <c r="CAF72" s="22"/>
      <c r="CAG72" s="22"/>
      <c r="CAH72" s="22"/>
      <c r="CAI72" s="22"/>
      <c r="CAJ72" s="22"/>
      <c r="CAK72" s="22"/>
      <c r="CAL72" s="22"/>
      <c r="CAM72" s="22"/>
      <c r="CAN72" s="22"/>
      <c r="CAO72" s="22"/>
      <c r="CAP72" s="22"/>
      <c r="CAQ72" s="22"/>
      <c r="CAR72" s="22"/>
      <c r="CAS72" s="22"/>
      <c r="CAT72" s="22"/>
      <c r="CAU72" s="22"/>
      <c r="CAV72" s="22"/>
      <c r="CAW72" s="22"/>
      <c r="CAX72" s="22"/>
      <c r="CAY72" s="22"/>
      <c r="CAZ72" s="22"/>
      <c r="CBA72" s="22"/>
      <c r="CBB72" s="22"/>
      <c r="CBC72" s="22"/>
      <c r="CBD72" s="22"/>
      <c r="CBE72" s="22"/>
      <c r="CBF72" s="22"/>
      <c r="CBG72" s="22"/>
      <c r="CBH72" s="22"/>
      <c r="CBI72" s="22"/>
      <c r="CBJ72" s="22"/>
      <c r="CBK72" s="22"/>
      <c r="CBL72" s="22"/>
      <c r="CBM72" s="22"/>
      <c r="CBN72" s="22"/>
      <c r="CBO72" s="22"/>
      <c r="CBP72" s="22"/>
      <c r="CBQ72" s="22"/>
      <c r="CBR72" s="22"/>
      <c r="CBS72" s="22"/>
      <c r="CBT72" s="22"/>
      <c r="CBU72" s="22"/>
      <c r="CBV72" s="22"/>
      <c r="CBW72" s="22"/>
      <c r="CBX72" s="22"/>
      <c r="CBY72" s="22"/>
      <c r="CBZ72" s="22"/>
      <c r="CCA72" s="22"/>
      <c r="CCB72" s="22"/>
      <c r="CCC72" s="22"/>
      <c r="CCD72" s="22"/>
      <c r="CCE72" s="22"/>
      <c r="CCF72" s="22"/>
      <c r="CCG72" s="22"/>
      <c r="CCH72" s="22"/>
      <c r="CCI72" s="22"/>
      <c r="CCJ72" s="22"/>
      <c r="CCK72" s="22"/>
      <c r="CCL72" s="22"/>
      <c r="CCM72" s="22"/>
      <c r="CCN72" s="22"/>
      <c r="CCO72" s="22"/>
      <c r="CCP72" s="22"/>
      <c r="CCQ72" s="22"/>
      <c r="CCR72" s="22"/>
      <c r="CCS72" s="22"/>
      <c r="CCT72" s="22"/>
      <c r="CCU72" s="22"/>
      <c r="CCV72" s="22"/>
      <c r="CCW72" s="22"/>
      <c r="CCX72" s="22"/>
      <c r="CCY72" s="22"/>
      <c r="CCZ72" s="22"/>
      <c r="CDA72" s="22"/>
      <c r="CDB72" s="22"/>
      <c r="CDC72" s="22"/>
      <c r="CDD72" s="22"/>
      <c r="CDE72" s="22"/>
      <c r="CDF72" s="22"/>
      <c r="CDG72" s="22"/>
      <c r="CDH72" s="22"/>
      <c r="CDI72" s="22"/>
      <c r="CDJ72" s="22"/>
      <c r="CDK72" s="22"/>
      <c r="CDL72" s="22"/>
      <c r="CDM72" s="22"/>
      <c r="CDN72" s="22"/>
      <c r="CDO72" s="22"/>
      <c r="CDP72" s="22"/>
      <c r="CDQ72" s="22"/>
      <c r="CDR72" s="22"/>
      <c r="CDS72" s="22"/>
      <c r="CDT72" s="22"/>
      <c r="CDU72" s="22"/>
      <c r="CDV72" s="22"/>
      <c r="CDW72" s="22"/>
      <c r="CDX72" s="22"/>
      <c r="CDY72" s="22"/>
      <c r="CDZ72" s="22"/>
      <c r="CEA72" s="22"/>
      <c r="CEB72" s="22"/>
      <c r="CEC72" s="22"/>
      <c r="CED72" s="22"/>
      <c r="CEE72" s="22"/>
      <c r="CEF72" s="22"/>
      <c r="CEG72" s="22"/>
      <c r="CEH72" s="22"/>
      <c r="CEI72" s="22"/>
      <c r="CEJ72" s="22"/>
      <c r="CEK72" s="22"/>
      <c r="CEL72" s="22"/>
      <c r="CEM72" s="22"/>
      <c r="CEN72" s="22"/>
      <c r="CEO72" s="22"/>
      <c r="CEP72" s="22"/>
      <c r="CEQ72" s="22"/>
      <c r="CER72" s="22"/>
      <c r="CES72" s="22"/>
      <c r="CET72" s="22"/>
      <c r="CEU72" s="22"/>
      <c r="CEV72" s="22"/>
      <c r="CEW72" s="22"/>
      <c r="CEX72" s="22"/>
      <c r="CEY72" s="22"/>
      <c r="CEZ72" s="22"/>
      <c r="CFA72" s="22"/>
      <c r="CFB72" s="22"/>
      <c r="CFC72" s="22"/>
      <c r="CFD72" s="22"/>
      <c r="CFE72" s="22"/>
      <c r="CFF72" s="22"/>
      <c r="CFG72" s="22"/>
      <c r="CFH72" s="22"/>
      <c r="CFI72" s="22"/>
      <c r="CFJ72" s="22"/>
      <c r="CFK72" s="22"/>
      <c r="CFL72" s="22"/>
      <c r="CFM72" s="22"/>
      <c r="CFN72" s="22"/>
      <c r="CFO72" s="22"/>
      <c r="CFP72" s="22"/>
      <c r="CFQ72" s="22"/>
      <c r="CFR72" s="22"/>
      <c r="CFS72" s="22"/>
      <c r="CFT72" s="22"/>
      <c r="CFU72" s="22"/>
      <c r="CFV72" s="22"/>
      <c r="CFW72" s="22"/>
      <c r="CFX72" s="22"/>
      <c r="CFY72" s="22"/>
      <c r="CFZ72" s="22"/>
      <c r="CGA72" s="22"/>
      <c r="CGB72" s="22"/>
      <c r="CGC72" s="22"/>
      <c r="CGD72" s="22"/>
      <c r="CGE72" s="22"/>
      <c r="CGF72" s="22"/>
      <c r="CGG72" s="22"/>
      <c r="CGH72" s="22"/>
      <c r="CGI72" s="22"/>
      <c r="CGJ72" s="22"/>
      <c r="CGK72" s="22"/>
      <c r="CGL72" s="22"/>
      <c r="CGM72" s="22"/>
      <c r="CGN72" s="22"/>
      <c r="CGO72" s="22"/>
      <c r="CGP72" s="22"/>
      <c r="CGQ72" s="22"/>
      <c r="CGR72" s="22"/>
      <c r="CGS72" s="22"/>
      <c r="CGT72" s="22"/>
      <c r="CGU72" s="22"/>
      <c r="CGV72" s="22"/>
      <c r="CGW72" s="22"/>
      <c r="CGX72" s="22"/>
      <c r="CGY72" s="22"/>
      <c r="CGZ72" s="22"/>
      <c r="CHA72" s="22"/>
      <c r="CHB72" s="22"/>
      <c r="CHC72" s="22"/>
      <c r="CHD72" s="22"/>
      <c r="CHE72" s="22"/>
      <c r="CHF72" s="22"/>
      <c r="CHG72" s="22"/>
      <c r="CHH72" s="22"/>
      <c r="CHI72" s="22"/>
      <c r="CHJ72" s="22"/>
      <c r="CHK72" s="22"/>
      <c r="CHL72" s="22"/>
      <c r="CHM72" s="22"/>
      <c r="CHN72" s="22"/>
      <c r="CHO72" s="22"/>
      <c r="CHP72" s="22"/>
      <c r="CHQ72" s="22"/>
      <c r="CHR72" s="22"/>
      <c r="CHS72" s="22"/>
      <c r="CHT72" s="22"/>
      <c r="CHU72" s="22"/>
      <c r="CHV72" s="22"/>
      <c r="CHW72" s="22"/>
      <c r="CHX72" s="22"/>
      <c r="CHY72" s="22"/>
      <c r="CHZ72" s="22"/>
      <c r="CIA72" s="22"/>
      <c r="CIB72" s="22"/>
      <c r="CIC72" s="22"/>
      <c r="CID72" s="22"/>
      <c r="CIE72" s="22"/>
      <c r="CIF72" s="22"/>
      <c r="CIG72" s="22"/>
      <c r="CIH72" s="22"/>
      <c r="CII72" s="22"/>
      <c r="CIJ72" s="22"/>
      <c r="CIK72" s="22"/>
      <c r="CIL72" s="22"/>
      <c r="CIM72" s="22"/>
      <c r="CIN72" s="22"/>
      <c r="CIO72" s="22"/>
      <c r="CIP72" s="22"/>
      <c r="CIQ72" s="22"/>
      <c r="CIR72" s="22"/>
      <c r="CIS72" s="22"/>
      <c r="CIT72" s="22"/>
      <c r="CIU72" s="22"/>
      <c r="CIV72" s="22"/>
      <c r="CIW72" s="22"/>
      <c r="CIX72" s="22"/>
      <c r="CIY72" s="22"/>
      <c r="CIZ72" s="22"/>
      <c r="CJA72" s="22"/>
      <c r="CJB72" s="22"/>
      <c r="CJC72" s="22"/>
      <c r="CJD72" s="22"/>
      <c r="CJE72" s="22"/>
      <c r="CJF72" s="22"/>
      <c r="CJG72" s="22"/>
      <c r="CJH72" s="22"/>
      <c r="CJI72" s="22"/>
      <c r="CJJ72" s="22"/>
      <c r="CJK72" s="22"/>
      <c r="CJL72" s="22"/>
      <c r="CJM72" s="22"/>
      <c r="CJN72" s="22"/>
      <c r="CJO72" s="22"/>
      <c r="CJP72" s="22"/>
      <c r="CJQ72" s="22"/>
      <c r="CJR72" s="22"/>
      <c r="CJS72" s="22"/>
      <c r="CJT72" s="22"/>
      <c r="CJU72" s="22"/>
      <c r="CJV72" s="22"/>
      <c r="CJW72" s="22"/>
      <c r="CJX72" s="22"/>
      <c r="CJY72" s="22"/>
      <c r="CJZ72" s="22"/>
      <c r="CKA72" s="22"/>
      <c r="CKB72" s="22"/>
      <c r="CKC72" s="22"/>
      <c r="CKD72" s="22"/>
      <c r="CKE72" s="22"/>
      <c r="CKF72" s="22"/>
      <c r="CKG72" s="22"/>
      <c r="CKH72" s="22"/>
      <c r="CKI72" s="22"/>
      <c r="CKJ72" s="22"/>
      <c r="CKK72" s="22"/>
      <c r="CKL72" s="22"/>
      <c r="CKM72" s="22"/>
      <c r="CKN72" s="22"/>
      <c r="CKO72" s="22"/>
      <c r="CKP72" s="22"/>
      <c r="CKQ72" s="22"/>
      <c r="CKR72" s="22"/>
      <c r="CKS72" s="22"/>
      <c r="CKT72" s="22"/>
      <c r="CKU72" s="22"/>
      <c r="CKV72" s="22"/>
      <c r="CKW72" s="22"/>
      <c r="CKX72" s="22"/>
      <c r="CKY72" s="22"/>
      <c r="CKZ72" s="22"/>
      <c r="CLA72" s="22"/>
      <c r="CLB72" s="22"/>
      <c r="CLC72" s="22"/>
      <c r="CLD72" s="22"/>
      <c r="CLE72" s="22"/>
      <c r="CLF72" s="22"/>
      <c r="CLG72" s="22"/>
      <c r="CLH72" s="22"/>
      <c r="CLI72" s="22"/>
      <c r="CLJ72" s="22"/>
      <c r="CLK72" s="22"/>
      <c r="CLL72" s="22"/>
      <c r="CLM72" s="22"/>
      <c r="CLN72" s="22"/>
      <c r="CLO72" s="22"/>
      <c r="CLP72" s="22"/>
      <c r="CLQ72" s="22"/>
      <c r="CLR72" s="22"/>
      <c r="CLS72" s="22"/>
      <c r="CLT72" s="22"/>
      <c r="CLU72" s="22"/>
      <c r="CLV72" s="22"/>
      <c r="CLW72" s="22"/>
      <c r="CLX72" s="22"/>
      <c r="CLY72" s="22"/>
      <c r="CLZ72" s="22"/>
      <c r="CMA72" s="22"/>
      <c r="CMB72" s="22"/>
      <c r="CMC72" s="22"/>
      <c r="CMD72" s="22"/>
      <c r="CME72" s="22"/>
      <c r="CMF72" s="22"/>
      <c r="CMG72" s="22"/>
      <c r="CMH72" s="22"/>
      <c r="CMI72" s="22"/>
      <c r="CMJ72" s="22"/>
      <c r="CMK72" s="22"/>
      <c r="CML72" s="22"/>
      <c r="CMM72" s="22"/>
      <c r="CMN72" s="22"/>
      <c r="CMO72" s="22"/>
      <c r="CMP72" s="22"/>
      <c r="CMQ72" s="22"/>
      <c r="CMR72" s="22"/>
      <c r="CMS72" s="22"/>
      <c r="CMT72" s="22"/>
      <c r="CMU72" s="22"/>
      <c r="CMV72" s="22"/>
      <c r="CMW72" s="22"/>
      <c r="CMX72" s="22"/>
      <c r="CMY72" s="22"/>
      <c r="CMZ72" s="22"/>
      <c r="CNA72" s="22"/>
      <c r="CNB72" s="22"/>
      <c r="CNC72" s="22"/>
      <c r="CND72" s="22"/>
      <c r="CNE72" s="22"/>
      <c r="CNF72" s="22"/>
      <c r="CNG72" s="22"/>
      <c r="CNH72" s="22"/>
      <c r="CNI72" s="22"/>
      <c r="CNJ72" s="22"/>
      <c r="CNK72" s="22"/>
      <c r="CNL72" s="22"/>
      <c r="CNM72" s="22"/>
      <c r="CNN72" s="22"/>
      <c r="CNO72" s="22"/>
      <c r="CNP72" s="22"/>
      <c r="CNQ72" s="22"/>
      <c r="CNR72" s="22"/>
      <c r="CNS72" s="22"/>
      <c r="CNT72" s="22"/>
      <c r="CNU72" s="22"/>
      <c r="CNV72" s="22"/>
      <c r="CNW72" s="22"/>
      <c r="CNX72" s="22"/>
      <c r="CNY72" s="22"/>
      <c r="CNZ72" s="22"/>
      <c r="COA72" s="22"/>
      <c r="COB72" s="22"/>
      <c r="COC72" s="22"/>
      <c r="COD72" s="22"/>
      <c r="COE72" s="22"/>
      <c r="COF72" s="22"/>
      <c r="COG72" s="22"/>
      <c r="COH72" s="22"/>
      <c r="COI72" s="22"/>
      <c r="COJ72" s="22"/>
      <c r="COK72" s="22"/>
      <c r="COL72" s="22"/>
      <c r="COM72" s="22"/>
      <c r="CON72" s="22"/>
      <c r="COO72" s="22"/>
      <c r="COP72" s="22"/>
      <c r="COQ72" s="22"/>
      <c r="COR72" s="22"/>
      <c r="COS72" s="22"/>
      <c r="COT72" s="22"/>
      <c r="COU72" s="22"/>
      <c r="COV72" s="22"/>
      <c r="COW72" s="22"/>
      <c r="COX72" s="22"/>
      <c r="COY72" s="22"/>
      <c r="COZ72" s="22"/>
      <c r="CPA72" s="22"/>
      <c r="CPB72" s="22"/>
      <c r="CPC72" s="22"/>
      <c r="CPD72" s="22"/>
      <c r="CPE72" s="22"/>
      <c r="CPF72" s="22"/>
      <c r="CPG72" s="22"/>
      <c r="CPH72" s="22"/>
      <c r="CPI72" s="22"/>
      <c r="CPJ72" s="22"/>
      <c r="CPK72" s="22"/>
      <c r="CPL72" s="22"/>
      <c r="CPM72" s="22"/>
      <c r="CPN72" s="22"/>
      <c r="CPO72" s="22"/>
      <c r="CPP72" s="22"/>
      <c r="CPQ72" s="22"/>
      <c r="CPR72" s="22"/>
      <c r="CPS72" s="22"/>
      <c r="CPT72" s="22"/>
      <c r="CPU72" s="22"/>
      <c r="CPV72" s="22"/>
      <c r="CPW72" s="22"/>
      <c r="CPX72" s="22"/>
      <c r="CPY72" s="22"/>
      <c r="CPZ72" s="22"/>
      <c r="CQA72" s="22"/>
      <c r="CQB72" s="22"/>
      <c r="CQC72" s="22"/>
      <c r="CQD72" s="22"/>
      <c r="CQE72" s="22"/>
      <c r="CQF72" s="22"/>
      <c r="CQG72" s="22"/>
      <c r="CQH72" s="22"/>
      <c r="CQI72" s="22"/>
      <c r="CQJ72" s="22"/>
      <c r="CQK72" s="22"/>
      <c r="CQL72" s="22"/>
      <c r="CQM72" s="22"/>
      <c r="CQN72" s="22"/>
      <c r="CQO72" s="22"/>
      <c r="CQP72" s="22"/>
      <c r="CQQ72" s="22"/>
      <c r="CQR72" s="22"/>
      <c r="CQS72" s="22"/>
      <c r="CQT72" s="22"/>
      <c r="CQU72" s="22"/>
      <c r="CQV72" s="22"/>
      <c r="CQW72" s="22"/>
      <c r="CQX72" s="22"/>
      <c r="CQY72" s="22"/>
      <c r="CQZ72" s="22"/>
      <c r="CRA72" s="22"/>
      <c r="CRB72" s="22"/>
      <c r="CRC72" s="22"/>
      <c r="CRD72" s="22"/>
      <c r="CRE72" s="22"/>
      <c r="CRF72" s="22"/>
      <c r="CRG72" s="22"/>
      <c r="CRH72" s="22"/>
      <c r="CRI72" s="22"/>
      <c r="CRJ72" s="22"/>
      <c r="CRK72" s="22"/>
      <c r="CRL72" s="22"/>
      <c r="CRM72" s="22"/>
      <c r="CRN72" s="22"/>
      <c r="CRO72" s="22"/>
      <c r="CRP72" s="22"/>
      <c r="CRQ72" s="22"/>
      <c r="CRR72" s="22"/>
      <c r="CRS72" s="22"/>
      <c r="CRT72" s="22"/>
      <c r="CRU72" s="22"/>
      <c r="CRV72" s="22"/>
      <c r="CRW72" s="22"/>
      <c r="CRX72" s="22"/>
      <c r="CRY72" s="22"/>
      <c r="CRZ72" s="22"/>
      <c r="CSA72" s="22"/>
      <c r="CSB72" s="22"/>
      <c r="CSC72" s="22"/>
      <c r="CSD72" s="22"/>
      <c r="CSE72" s="22"/>
      <c r="CSF72" s="22"/>
      <c r="CSG72" s="22"/>
      <c r="CSH72" s="22"/>
      <c r="CSI72" s="22"/>
      <c r="CSJ72" s="22"/>
      <c r="CSK72" s="22"/>
      <c r="CSL72" s="22"/>
      <c r="CSM72" s="22"/>
      <c r="CSN72" s="22"/>
      <c r="CSO72" s="22"/>
      <c r="CSP72" s="22"/>
      <c r="CSQ72" s="22"/>
      <c r="CSR72" s="22"/>
      <c r="CSS72" s="22"/>
      <c r="CST72" s="22"/>
      <c r="CSU72" s="22"/>
      <c r="CSV72" s="22"/>
      <c r="CSW72" s="22"/>
      <c r="CSX72" s="22"/>
      <c r="CSY72" s="22"/>
      <c r="CSZ72" s="22"/>
      <c r="CTA72" s="22"/>
      <c r="CTB72" s="22"/>
      <c r="CTC72" s="22"/>
      <c r="CTD72" s="22"/>
      <c r="CTE72" s="22"/>
      <c r="CTF72" s="22"/>
      <c r="CTG72" s="22"/>
      <c r="CTH72" s="22"/>
      <c r="CTI72" s="22"/>
      <c r="CTJ72" s="22"/>
      <c r="CTK72" s="22"/>
      <c r="CTL72" s="22"/>
      <c r="CTM72" s="22"/>
      <c r="CTN72" s="22"/>
      <c r="CTO72" s="22"/>
      <c r="CTP72" s="22"/>
      <c r="CTQ72" s="22"/>
      <c r="CTR72" s="22"/>
      <c r="CTS72" s="22"/>
      <c r="CTT72" s="22"/>
      <c r="CTU72" s="22"/>
      <c r="CTV72" s="22"/>
      <c r="CTW72" s="22"/>
      <c r="CTX72" s="22"/>
      <c r="CTY72" s="22"/>
      <c r="CTZ72" s="22"/>
      <c r="CUA72" s="22"/>
      <c r="CUB72" s="22"/>
      <c r="CUC72" s="22"/>
      <c r="CUD72" s="22"/>
      <c r="CUE72" s="22"/>
      <c r="CUF72" s="22"/>
      <c r="CUG72" s="22"/>
      <c r="CUH72" s="22"/>
      <c r="CUI72" s="22"/>
      <c r="CUJ72" s="22"/>
      <c r="CUK72" s="22"/>
      <c r="CUL72" s="22"/>
      <c r="CUM72" s="22"/>
      <c r="CUN72" s="22"/>
      <c r="CUO72" s="22"/>
      <c r="CUP72" s="22"/>
      <c r="CUQ72" s="22"/>
      <c r="CUR72" s="22"/>
      <c r="CUS72" s="22"/>
      <c r="CUT72" s="22"/>
      <c r="CUU72" s="22"/>
      <c r="CUV72" s="22"/>
      <c r="CUW72" s="22"/>
      <c r="CUX72" s="22"/>
      <c r="CUY72" s="22"/>
      <c r="CUZ72" s="22"/>
      <c r="CVA72" s="22"/>
      <c r="CVB72" s="22"/>
      <c r="CVC72" s="22"/>
      <c r="CVD72" s="22"/>
      <c r="CVE72" s="22"/>
      <c r="CVF72" s="22"/>
      <c r="CVG72" s="22"/>
      <c r="CVH72" s="22"/>
      <c r="CVI72" s="22"/>
      <c r="CVJ72" s="22"/>
      <c r="CVK72" s="22"/>
      <c r="CVL72" s="22"/>
      <c r="CVM72" s="22"/>
      <c r="CVN72" s="22"/>
      <c r="CVO72" s="22"/>
      <c r="CVP72" s="22"/>
      <c r="CVQ72" s="22"/>
      <c r="CVR72" s="22"/>
      <c r="CVS72" s="22"/>
      <c r="CVT72" s="22"/>
      <c r="CVU72" s="22"/>
      <c r="CVV72" s="22"/>
      <c r="CVW72" s="22"/>
      <c r="CVX72" s="22"/>
      <c r="CVY72" s="22"/>
      <c r="CVZ72" s="22"/>
      <c r="CWA72" s="22"/>
      <c r="CWB72" s="22"/>
      <c r="CWC72" s="22"/>
      <c r="CWD72" s="22"/>
      <c r="CWE72" s="22"/>
      <c r="CWF72" s="22"/>
      <c r="CWG72" s="22"/>
      <c r="CWH72" s="22"/>
      <c r="CWI72" s="22"/>
      <c r="CWJ72" s="22"/>
      <c r="CWK72" s="22"/>
      <c r="CWL72" s="22"/>
      <c r="CWM72" s="22"/>
      <c r="CWN72" s="22"/>
      <c r="CWO72" s="22"/>
      <c r="CWP72" s="22"/>
      <c r="CWQ72" s="22"/>
      <c r="CWR72" s="22"/>
      <c r="CWS72" s="22"/>
      <c r="CWT72" s="22"/>
      <c r="CWU72" s="22"/>
      <c r="CWV72" s="22"/>
      <c r="CWW72" s="22"/>
      <c r="CWX72" s="22"/>
      <c r="CWY72" s="22"/>
      <c r="CWZ72" s="22"/>
      <c r="CXA72" s="22"/>
      <c r="CXB72" s="22"/>
      <c r="CXC72" s="22"/>
      <c r="CXD72" s="22"/>
      <c r="CXE72" s="22"/>
      <c r="CXF72" s="22"/>
      <c r="CXG72" s="22"/>
      <c r="CXH72" s="22"/>
      <c r="CXI72" s="22"/>
      <c r="CXJ72" s="22"/>
      <c r="CXK72" s="22"/>
      <c r="CXL72" s="22"/>
      <c r="CXM72" s="22"/>
      <c r="CXN72" s="22"/>
      <c r="CXO72" s="22"/>
      <c r="CXP72" s="22"/>
      <c r="CXQ72" s="22"/>
      <c r="CXR72" s="22"/>
      <c r="CXS72" s="22"/>
      <c r="CXT72" s="22"/>
      <c r="CXU72" s="22"/>
      <c r="CXV72" s="22"/>
      <c r="CXW72" s="22"/>
      <c r="CXX72" s="22"/>
      <c r="CXY72" s="22"/>
      <c r="CXZ72" s="22"/>
      <c r="CYA72" s="22"/>
      <c r="CYB72" s="22"/>
      <c r="CYC72" s="22"/>
      <c r="CYD72" s="22"/>
      <c r="CYE72" s="22"/>
      <c r="CYF72" s="22"/>
      <c r="CYG72" s="22"/>
      <c r="CYH72" s="22"/>
      <c r="CYI72" s="22"/>
      <c r="CYJ72" s="22"/>
      <c r="CYK72" s="22"/>
      <c r="CYL72" s="22"/>
      <c r="CYM72" s="22"/>
      <c r="CYN72" s="22"/>
      <c r="CYO72" s="22"/>
      <c r="CYP72" s="22"/>
      <c r="CYQ72" s="22"/>
      <c r="CYR72" s="22"/>
      <c r="CYS72" s="22"/>
      <c r="CYT72" s="22"/>
      <c r="CYU72" s="22"/>
      <c r="CYV72" s="22"/>
      <c r="CYW72" s="22"/>
      <c r="CYX72" s="22"/>
      <c r="CYY72" s="22"/>
      <c r="CYZ72" s="22"/>
      <c r="CZA72" s="22"/>
      <c r="CZB72" s="22"/>
      <c r="CZC72" s="22"/>
      <c r="CZD72" s="22"/>
      <c r="CZE72" s="22"/>
      <c r="CZF72" s="22"/>
      <c r="CZG72" s="22"/>
      <c r="CZH72" s="22"/>
      <c r="CZI72" s="22"/>
      <c r="CZJ72" s="22"/>
      <c r="CZK72" s="22"/>
      <c r="CZL72" s="22"/>
      <c r="CZM72" s="22"/>
      <c r="CZN72" s="22"/>
      <c r="CZO72" s="22"/>
      <c r="CZP72" s="22"/>
      <c r="CZQ72" s="22"/>
      <c r="CZR72" s="22"/>
      <c r="CZS72" s="22"/>
      <c r="CZT72" s="22"/>
      <c r="CZU72" s="22"/>
      <c r="CZV72" s="22"/>
      <c r="CZW72" s="22"/>
      <c r="CZX72" s="22"/>
      <c r="CZY72" s="22"/>
      <c r="CZZ72" s="22"/>
      <c r="DAA72" s="22"/>
      <c r="DAB72" s="22"/>
      <c r="DAC72" s="22"/>
      <c r="DAD72" s="22"/>
      <c r="DAE72" s="22"/>
      <c r="DAF72" s="22"/>
      <c r="DAG72" s="22"/>
      <c r="DAH72" s="22"/>
      <c r="DAI72" s="22"/>
      <c r="DAJ72" s="22"/>
      <c r="DAK72" s="22"/>
      <c r="DAL72" s="22"/>
      <c r="DAM72" s="22"/>
      <c r="DAN72" s="22"/>
      <c r="DAO72" s="22"/>
      <c r="DAP72" s="22"/>
      <c r="DAQ72" s="22"/>
      <c r="DAR72" s="22"/>
      <c r="DAS72" s="22"/>
      <c r="DAT72" s="22"/>
      <c r="DAU72" s="22"/>
      <c r="DAV72" s="22"/>
      <c r="DAW72" s="22"/>
      <c r="DAX72" s="22"/>
      <c r="DAY72" s="22"/>
      <c r="DAZ72" s="22"/>
      <c r="DBA72" s="22"/>
      <c r="DBB72" s="22"/>
      <c r="DBC72" s="22"/>
      <c r="DBD72" s="22"/>
      <c r="DBE72" s="22"/>
      <c r="DBF72" s="22"/>
      <c r="DBG72" s="22"/>
      <c r="DBH72" s="22"/>
      <c r="DBI72" s="22"/>
      <c r="DBJ72" s="22"/>
      <c r="DBK72" s="22"/>
      <c r="DBL72" s="22"/>
      <c r="DBM72" s="22"/>
      <c r="DBN72" s="22"/>
      <c r="DBO72" s="22"/>
      <c r="DBP72" s="22"/>
      <c r="DBQ72" s="22"/>
      <c r="DBR72" s="22"/>
      <c r="DBS72" s="22"/>
      <c r="DBT72" s="22"/>
      <c r="DBU72" s="22"/>
      <c r="DBV72" s="22"/>
      <c r="DBW72" s="22"/>
      <c r="DBX72" s="22"/>
      <c r="DBY72" s="22"/>
      <c r="DBZ72" s="22"/>
      <c r="DCA72" s="22"/>
      <c r="DCB72" s="22"/>
      <c r="DCC72" s="22"/>
      <c r="DCD72" s="22"/>
      <c r="DCE72" s="22"/>
      <c r="DCF72" s="22"/>
      <c r="DCG72" s="22"/>
      <c r="DCH72" s="22"/>
      <c r="DCI72" s="22"/>
      <c r="DCJ72" s="22"/>
      <c r="DCK72" s="22"/>
      <c r="DCL72" s="22"/>
      <c r="DCM72" s="22"/>
      <c r="DCN72" s="22"/>
      <c r="DCO72" s="22"/>
      <c r="DCP72" s="22"/>
      <c r="DCQ72" s="22"/>
      <c r="DCR72" s="22"/>
      <c r="DCS72" s="22"/>
      <c r="DCT72" s="22"/>
      <c r="DCU72" s="22"/>
      <c r="DCV72" s="22"/>
      <c r="DCW72" s="22"/>
      <c r="DCX72" s="22"/>
      <c r="DCY72" s="22"/>
      <c r="DCZ72" s="22"/>
      <c r="DDA72" s="22"/>
      <c r="DDB72" s="22"/>
      <c r="DDC72" s="22"/>
      <c r="DDD72" s="22"/>
      <c r="DDE72" s="22"/>
      <c r="DDF72" s="22"/>
      <c r="DDG72" s="22"/>
      <c r="DDH72" s="22"/>
      <c r="DDI72" s="22"/>
      <c r="DDJ72" s="22"/>
      <c r="DDK72" s="22"/>
      <c r="DDL72" s="22"/>
      <c r="DDM72" s="22"/>
      <c r="DDN72" s="22"/>
      <c r="DDO72" s="22"/>
      <c r="DDP72" s="22"/>
      <c r="DDQ72" s="22"/>
      <c r="DDR72" s="22"/>
      <c r="DDS72" s="22"/>
      <c r="DDT72" s="22"/>
      <c r="DDU72" s="22"/>
      <c r="DDV72" s="22"/>
      <c r="DDW72" s="22"/>
      <c r="DDX72" s="22"/>
      <c r="DDY72" s="22"/>
      <c r="DDZ72" s="22"/>
      <c r="DEA72" s="22"/>
      <c r="DEB72" s="22"/>
      <c r="DEC72" s="22"/>
      <c r="DED72" s="22"/>
      <c r="DEE72" s="22"/>
      <c r="DEF72" s="22"/>
      <c r="DEG72" s="22"/>
      <c r="DEH72" s="22"/>
      <c r="DEI72" s="22"/>
      <c r="DEJ72" s="22"/>
      <c r="DEK72" s="22"/>
      <c r="DEL72" s="22"/>
      <c r="DEM72" s="22"/>
      <c r="DEN72" s="22"/>
      <c r="DEO72" s="22"/>
      <c r="DEP72" s="22"/>
      <c r="DEQ72" s="22"/>
      <c r="DER72" s="22"/>
      <c r="DES72" s="22"/>
      <c r="DET72" s="22"/>
      <c r="DEU72" s="22"/>
      <c r="DEV72" s="22"/>
      <c r="DEW72" s="22"/>
      <c r="DEX72" s="22"/>
      <c r="DEY72" s="22"/>
      <c r="DEZ72" s="22"/>
      <c r="DFA72" s="22"/>
      <c r="DFB72" s="22"/>
      <c r="DFC72" s="22"/>
      <c r="DFD72" s="22"/>
      <c r="DFE72" s="22"/>
      <c r="DFF72" s="22"/>
      <c r="DFG72" s="22"/>
      <c r="DFH72" s="22"/>
      <c r="DFI72" s="22"/>
      <c r="DFJ72" s="22"/>
      <c r="DFK72" s="22"/>
      <c r="DFL72" s="22"/>
      <c r="DFM72" s="22"/>
      <c r="DFN72" s="22"/>
      <c r="DFO72" s="22"/>
      <c r="DFP72" s="22"/>
      <c r="DFQ72" s="22"/>
      <c r="DFR72" s="22"/>
      <c r="DFS72" s="22"/>
      <c r="DFT72" s="22"/>
      <c r="DFU72" s="22"/>
      <c r="DFV72" s="22"/>
      <c r="DFW72" s="22"/>
      <c r="DFX72" s="22"/>
      <c r="DFY72" s="22"/>
      <c r="DFZ72" s="22"/>
      <c r="DGA72" s="22"/>
      <c r="DGB72" s="22"/>
      <c r="DGC72" s="22"/>
      <c r="DGD72" s="22"/>
      <c r="DGE72" s="22"/>
      <c r="DGF72" s="22"/>
      <c r="DGG72" s="22"/>
      <c r="DGH72" s="22"/>
      <c r="DGI72" s="22"/>
      <c r="DGJ72" s="22"/>
      <c r="DGK72" s="22"/>
      <c r="DGL72" s="22"/>
      <c r="DGM72" s="22"/>
      <c r="DGN72" s="22"/>
      <c r="DGO72" s="22"/>
      <c r="DGP72" s="22"/>
      <c r="DGQ72" s="22"/>
      <c r="DGR72" s="22"/>
      <c r="DGS72" s="22"/>
      <c r="DGT72" s="22"/>
      <c r="DGU72" s="22"/>
      <c r="DGV72" s="22"/>
      <c r="DGW72" s="22"/>
      <c r="DGX72" s="22"/>
      <c r="DGY72" s="22"/>
      <c r="DGZ72" s="22"/>
      <c r="DHA72" s="22"/>
      <c r="DHB72" s="22"/>
      <c r="DHC72" s="22"/>
      <c r="DHD72" s="22"/>
      <c r="DHE72" s="22"/>
      <c r="DHF72" s="22"/>
      <c r="DHG72" s="22"/>
      <c r="DHH72" s="22"/>
      <c r="DHI72" s="22"/>
      <c r="DHJ72" s="22"/>
      <c r="DHK72" s="22"/>
      <c r="DHL72" s="22"/>
      <c r="DHM72" s="22"/>
      <c r="DHN72" s="22"/>
      <c r="DHO72" s="22"/>
      <c r="DHP72" s="22"/>
      <c r="DHQ72" s="22"/>
      <c r="DHR72" s="22"/>
      <c r="DHS72" s="22"/>
      <c r="DHT72" s="22"/>
      <c r="DHU72" s="22"/>
      <c r="DHV72" s="22"/>
      <c r="DHW72" s="22"/>
      <c r="DHX72" s="22"/>
      <c r="DHY72" s="22"/>
      <c r="DHZ72" s="22"/>
      <c r="DIA72" s="22"/>
      <c r="DIB72" s="22"/>
      <c r="DIC72" s="22"/>
      <c r="DID72" s="22"/>
      <c r="DIE72" s="22"/>
      <c r="DIF72" s="22"/>
      <c r="DIG72" s="22"/>
      <c r="DIH72" s="22"/>
      <c r="DII72" s="22"/>
      <c r="DIJ72" s="22"/>
      <c r="DIK72" s="22"/>
      <c r="DIL72" s="22"/>
      <c r="DIM72" s="22"/>
      <c r="DIN72" s="22"/>
      <c r="DIO72" s="22"/>
      <c r="DIP72" s="22"/>
      <c r="DIQ72" s="22"/>
      <c r="DIR72" s="22"/>
      <c r="DIS72" s="22"/>
      <c r="DIT72" s="22"/>
      <c r="DIU72" s="22"/>
      <c r="DIV72" s="22"/>
      <c r="DIW72" s="22"/>
      <c r="DIX72" s="22"/>
      <c r="DIY72" s="22"/>
      <c r="DIZ72" s="22"/>
      <c r="DJA72" s="22"/>
      <c r="DJB72" s="22"/>
      <c r="DJC72" s="22"/>
      <c r="DJD72" s="22"/>
      <c r="DJE72" s="22"/>
      <c r="DJF72" s="22"/>
      <c r="DJG72" s="22"/>
      <c r="DJH72" s="22"/>
      <c r="DJI72" s="22"/>
      <c r="DJJ72" s="22"/>
      <c r="DJK72" s="22"/>
      <c r="DJL72" s="22"/>
      <c r="DJM72" s="22"/>
      <c r="DJN72" s="22"/>
      <c r="DJO72" s="22"/>
      <c r="DJP72" s="22"/>
      <c r="DJQ72" s="22"/>
      <c r="DJR72" s="22"/>
      <c r="DJS72" s="22"/>
      <c r="DJT72" s="22"/>
      <c r="DJU72" s="22"/>
      <c r="DJV72" s="22"/>
      <c r="DJW72" s="22"/>
      <c r="DJX72" s="22"/>
      <c r="DJY72" s="22"/>
      <c r="DJZ72" s="22"/>
      <c r="DKA72" s="22"/>
      <c r="DKB72" s="22"/>
      <c r="DKC72" s="22"/>
      <c r="DKD72" s="22"/>
      <c r="DKE72" s="22"/>
      <c r="DKF72" s="22"/>
      <c r="DKG72" s="22"/>
      <c r="DKH72" s="22"/>
      <c r="DKI72" s="22"/>
      <c r="DKJ72" s="22"/>
      <c r="DKK72" s="22"/>
      <c r="DKL72" s="22"/>
      <c r="DKM72" s="22"/>
      <c r="DKN72" s="22"/>
      <c r="DKO72" s="22"/>
      <c r="DKP72" s="22"/>
      <c r="DKQ72" s="22"/>
      <c r="DKR72" s="22"/>
      <c r="DKS72" s="22"/>
      <c r="DKT72" s="22"/>
      <c r="DKU72" s="22"/>
      <c r="DKV72" s="22"/>
      <c r="DKW72" s="22"/>
      <c r="DKX72" s="22"/>
      <c r="DKY72" s="22"/>
      <c r="DKZ72" s="22"/>
      <c r="DLA72" s="22"/>
      <c r="DLB72" s="22"/>
      <c r="DLC72" s="22"/>
      <c r="DLD72" s="22"/>
      <c r="DLE72" s="22"/>
      <c r="DLF72" s="22"/>
      <c r="DLG72" s="22"/>
      <c r="DLH72" s="22"/>
      <c r="DLI72" s="22"/>
      <c r="DLJ72" s="22"/>
      <c r="DLK72" s="22"/>
      <c r="DLL72" s="22"/>
      <c r="DLM72" s="22"/>
      <c r="DLN72" s="22"/>
      <c r="DLO72" s="22"/>
      <c r="DLP72" s="22"/>
      <c r="DLQ72" s="22"/>
      <c r="DLR72" s="22"/>
      <c r="DLS72" s="22"/>
      <c r="DLT72" s="22"/>
      <c r="DLU72" s="22"/>
      <c r="DLV72" s="22"/>
      <c r="DLW72" s="22"/>
      <c r="DLX72" s="22"/>
      <c r="DLY72" s="22"/>
      <c r="DLZ72" s="22"/>
      <c r="DMA72" s="22"/>
      <c r="DMB72" s="22"/>
      <c r="DMC72" s="22"/>
      <c r="DMD72" s="22"/>
      <c r="DME72" s="22"/>
      <c r="DMF72" s="22"/>
      <c r="DMG72" s="22"/>
      <c r="DMH72" s="22"/>
      <c r="DMI72" s="22"/>
      <c r="DMJ72" s="22"/>
      <c r="DMK72" s="22"/>
      <c r="DML72" s="22"/>
      <c r="DMM72" s="22"/>
      <c r="DMN72" s="22"/>
      <c r="DMO72" s="22"/>
      <c r="DMP72" s="22"/>
      <c r="DMQ72" s="22"/>
      <c r="DMR72" s="22"/>
      <c r="DMS72" s="22"/>
      <c r="DMT72" s="22"/>
      <c r="DMU72" s="22"/>
      <c r="DMV72" s="22"/>
      <c r="DMW72" s="22"/>
      <c r="DMX72" s="22"/>
      <c r="DMY72" s="22"/>
      <c r="DMZ72" s="22"/>
      <c r="DNA72" s="22"/>
      <c r="DNB72" s="22"/>
      <c r="DNC72" s="22"/>
      <c r="DND72" s="22"/>
      <c r="DNE72" s="22"/>
      <c r="DNF72" s="22"/>
      <c r="DNG72" s="22"/>
      <c r="DNH72" s="22"/>
      <c r="DNI72" s="22"/>
      <c r="DNJ72" s="22"/>
      <c r="DNK72" s="22"/>
      <c r="DNL72" s="22"/>
      <c r="DNM72" s="22"/>
      <c r="DNN72" s="22"/>
      <c r="DNO72" s="22"/>
      <c r="DNP72" s="22"/>
      <c r="DNQ72" s="22"/>
      <c r="DNR72" s="22"/>
      <c r="DNS72" s="22"/>
      <c r="DNT72" s="22"/>
      <c r="DNU72" s="22"/>
      <c r="DNV72" s="22"/>
      <c r="DNW72" s="22"/>
      <c r="DNX72" s="22"/>
      <c r="DNY72" s="22"/>
      <c r="DNZ72" s="22"/>
      <c r="DOA72" s="22"/>
      <c r="DOB72" s="22"/>
      <c r="DOC72" s="22"/>
      <c r="DOD72" s="22"/>
      <c r="DOE72" s="22"/>
      <c r="DOF72" s="22"/>
      <c r="DOG72" s="22"/>
      <c r="DOH72" s="22"/>
      <c r="DOI72" s="22"/>
      <c r="DOJ72" s="22"/>
      <c r="DOK72" s="22"/>
      <c r="DOL72" s="22"/>
      <c r="DOM72" s="22"/>
      <c r="DON72" s="22"/>
      <c r="DOO72" s="22"/>
      <c r="DOP72" s="22"/>
      <c r="DOQ72" s="22"/>
      <c r="DOR72" s="22"/>
      <c r="DOS72" s="22"/>
      <c r="DOT72" s="22"/>
      <c r="DOU72" s="22"/>
      <c r="DOV72" s="22"/>
      <c r="DOW72" s="22"/>
      <c r="DOX72" s="22"/>
      <c r="DOY72" s="22"/>
      <c r="DOZ72" s="22"/>
      <c r="DPA72" s="22"/>
      <c r="DPB72" s="22"/>
      <c r="DPC72" s="22"/>
      <c r="DPD72" s="22"/>
      <c r="DPE72" s="22"/>
      <c r="DPF72" s="22"/>
      <c r="DPG72" s="22"/>
      <c r="DPH72" s="22"/>
      <c r="DPI72" s="22"/>
      <c r="DPJ72" s="22"/>
      <c r="DPK72" s="22"/>
      <c r="DPL72" s="22"/>
      <c r="DPM72" s="22"/>
      <c r="DPN72" s="22"/>
      <c r="DPO72" s="22"/>
      <c r="DPP72" s="22"/>
      <c r="DPQ72" s="22"/>
      <c r="DPR72" s="22"/>
      <c r="DPS72" s="22"/>
      <c r="DPT72" s="22"/>
      <c r="DPU72" s="22"/>
      <c r="DPV72" s="22"/>
      <c r="DPW72" s="22"/>
      <c r="DPX72" s="22"/>
      <c r="DPY72" s="22"/>
      <c r="DPZ72" s="22"/>
      <c r="DQA72" s="22"/>
      <c r="DQB72" s="22"/>
      <c r="DQC72" s="22"/>
      <c r="DQD72" s="22"/>
      <c r="DQE72" s="22"/>
      <c r="DQF72" s="22"/>
      <c r="DQG72" s="22"/>
      <c r="DQH72" s="22"/>
      <c r="DQI72" s="22"/>
      <c r="DQJ72" s="22"/>
      <c r="DQK72" s="22"/>
      <c r="DQL72" s="22"/>
      <c r="DQM72" s="22"/>
      <c r="DQN72" s="22"/>
      <c r="DQO72" s="22"/>
      <c r="DQP72" s="22"/>
      <c r="DQQ72" s="22"/>
      <c r="DQR72" s="22"/>
      <c r="DQS72" s="22"/>
      <c r="DQT72" s="22"/>
      <c r="DQU72" s="22"/>
      <c r="DQV72" s="22"/>
      <c r="DQW72" s="22"/>
      <c r="DQX72" s="22"/>
      <c r="DQY72" s="22"/>
      <c r="DQZ72" s="22"/>
      <c r="DRA72" s="22"/>
      <c r="DRB72" s="22"/>
      <c r="DRC72" s="22"/>
      <c r="DRD72" s="22"/>
      <c r="DRE72" s="22"/>
      <c r="DRF72" s="22"/>
      <c r="DRG72" s="22"/>
      <c r="DRH72" s="22"/>
      <c r="DRI72" s="22"/>
      <c r="DRJ72" s="22"/>
      <c r="DRK72" s="22"/>
      <c r="DRL72" s="22"/>
      <c r="DRM72" s="22"/>
      <c r="DRN72" s="22"/>
      <c r="DRO72" s="22"/>
      <c r="DRP72" s="22"/>
      <c r="DRQ72" s="22"/>
      <c r="DRR72" s="22"/>
      <c r="DRS72" s="22"/>
      <c r="DRT72" s="22"/>
      <c r="DRU72" s="22"/>
      <c r="DRV72" s="22"/>
      <c r="DRW72" s="22"/>
      <c r="DRX72" s="22"/>
      <c r="DRY72" s="22"/>
      <c r="DRZ72" s="22"/>
      <c r="DSA72" s="22"/>
      <c r="DSB72" s="22"/>
      <c r="DSC72" s="22"/>
      <c r="DSD72" s="22"/>
      <c r="DSE72" s="22"/>
      <c r="DSF72" s="22"/>
      <c r="DSG72" s="22"/>
      <c r="DSH72" s="22"/>
      <c r="DSI72" s="22"/>
      <c r="DSJ72" s="22"/>
      <c r="DSK72" s="22"/>
      <c r="DSL72" s="22"/>
      <c r="DSM72" s="22"/>
      <c r="DSN72" s="22"/>
      <c r="DSO72" s="22"/>
      <c r="DSP72" s="22"/>
      <c r="DSQ72" s="22"/>
      <c r="DSR72" s="22"/>
      <c r="DSS72" s="22"/>
      <c r="DST72" s="22"/>
      <c r="DSU72" s="22"/>
      <c r="DSV72" s="22"/>
      <c r="DSW72" s="22"/>
      <c r="DSX72" s="22"/>
      <c r="DSY72" s="22"/>
      <c r="DSZ72" s="22"/>
      <c r="DTA72" s="22"/>
      <c r="DTB72" s="22"/>
      <c r="DTC72" s="22"/>
      <c r="DTD72" s="22"/>
      <c r="DTE72" s="22"/>
      <c r="DTF72" s="22"/>
      <c r="DTG72" s="22"/>
      <c r="DTH72" s="22"/>
      <c r="DTI72" s="22"/>
      <c r="DTJ72" s="22"/>
      <c r="DTK72" s="22"/>
      <c r="DTL72" s="22"/>
      <c r="DTM72" s="22"/>
      <c r="DTN72" s="22"/>
      <c r="DTO72" s="22"/>
      <c r="DTP72" s="22"/>
      <c r="DTQ72" s="22"/>
      <c r="DTR72" s="22"/>
      <c r="DTS72" s="22"/>
      <c r="DTT72" s="22"/>
      <c r="DTU72" s="22"/>
      <c r="DTV72" s="22"/>
      <c r="DTW72" s="22"/>
      <c r="DTX72" s="22"/>
      <c r="DTY72" s="22"/>
      <c r="DTZ72" s="22"/>
      <c r="DUA72" s="22"/>
      <c r="DUB72" s="22"/>
      <c r="DUC72" s="22"/>
      <c r="DUD72" s="22"/>
      <c r="DUE72" s="22"/>
      <c r="DUF72" s="22"/>
      <c r="DUG72" s="22"/>
      <c r="DUH72" s="22"/>
      <c r="DUI72" s="22"/>
      <c r="DUJ72" s="22"/>
      <c r="DUK72" s="22"/>
      <c r="DUL72" s="22"/>
      <c r="DUM72" s="22"/>
      <c r="DUN72" s="22"/>
      <c r="DUO72" s="22"/>
      <c r="DUP72" s="22"/>
      <c r="DUQ72" s="22"/>
      <c r="DUR72" s="22"/>
      <c r="DUS72" s="22"/>
      <c r="DUT72" s="22"/>
      <c r="DUU72" s="22"/>
      <c r="DUV72" s="22"/>
      <c r="DUW72" s="22"/>
      <c r="DUX72" s="22"/>
      <c r="DUY72" s="22"/>
      <c r="DUZ72" s="22"/>
      <c r="DVA72" s="22"/>
      <c r="DVB72" s="22"/>
      <c r="DVC72" s="22"/>
      <c r="DVD72" s="22"/>
      <c r="DVE72" s="22"/>
      <c r="DVF72" s="22"/>
      <c r="DVG72" s="22"/>
      <c r="DVH72" s="22"/>
      <c r="DVI72" s="22"/>
      <c r="DVJ72" s="22"/>
      <c r="DVK72" s="22"/>
      <c r="DVL72" s="22"/>
      <c r="DVM72" s="22"/>
      <c r="DVN72" s="22"/>
      <c r="DVO72" s="22"/>
      <c r="DVP72" s="22"/>
      <c r="DVQ72" s="22"/>
      <c r="DVR72" s="22"/>
      <c r="DVS72" s="22"/>
      <c r="DVT72" s="22"/>
      <c r="DVU72" s="22"/>
      <c r="DVV72" s="22"/>
      <c r="DVW72" s="22"/>
      <c r="DVX72" s="22"/>
      <c r="DVY72" s="22"/>
      <c r="DVZ72" s="22"/>
      <c r="DWA72" s="22"/>
      <c r="DWB72" s="22"/>
      <c r="DWC72" s="22"/>
      <c r="DWD72" s="22"/>
      <c r="DWE72" s="22"/>
      <c r="DWF72" s="22"/>
      <c r="DWG72" s="22"/>
      <c r="DWH72" s="22"/>
      <c r="DWI72" s="22"/>
      <c r="DWJ72" s="22"/>
      <c r="DWK72" s="22"/>
      <c r="DWL72" s="22"/>
      <c r="DWM72" s="22"/>
      <c r="DWN72" s="22"/>
      <c r="DWO72" s="22"/>
      <c r="DWP72" s="22"/>
      <c r="DWQ72" s="22"/>
      <c r="DWR72" s="22"/>
      <c r="DWS72" s="22"/>
      <c r="DWT72" s="22"/>
      <c r="DWU72" s="22"/>
      <c r="DWV72" s="22"/>
      <c r="DWW72" s="22"/>
      <c r="DWX72" s="22"/>
      <c r="DWY72" s="22"/>
      <c r="DWZ72" s="22"/>
      <c r="DXA72" s="22"/>
      <c r="DXB72" s="22"/>
      <c r="DXC72" s="22"/>
      <c r="DXD72" s="22"/>
      <c r="DXE72" s="22"/>
      <c r="DXF72" s="22"/>
      <c r="DXG72" s="22"/>
      <c r="DXH72" s="22"/>
      <c r="DXI72" s="22"/>
      <c r="DXJ72" s="22"/>
      <c r="DXK72" s="22"/>
      <c r="DXL72" s="22"/>
      <c r="DXM72" s="22"/>
      <c r="DXN72" s="22"/>
      <c r="DXO72" s="22"/>
      <c r="DXP72" s="22"/>
      <c r="DXQ72" s="22"/>
      <c r="DXR72" s="22"/>
      <c r="DXS72" s="22"/>
      <c r="DXT72" s="22"/>
      <c r="DXU72" s="22"/>
      <c r="DXV72" s="22"/>
      <c r="DXW72" s="22"/>
      <c r="DXX72" s="22"/>
      <c r="DXY72" s="22"/>
      <c r="DXZ72" s="22"/>
      <c r="DYA72" s="22"/>
      <c r="DYB72" s="22"/>
      <c r="DYC72" s="22"/>
      <c r="DYD72" s="22"/>
      <c r="DYE72" s="22"/>
      <c r="DYF72" s="22"/>
      <c r="DYG72" s="22"/>
      <c r="DYH72" s="22"/>
      <c r="DYI72" s="22"/>
      <c r="DYJ72" s="22"/>
      <c r="DYK72" s="22"/>
      <c r="DYL72" s="22"/>
      <c r="DYM72" s="22"/>
      <c r="DYN72" s="22"/>
      <c r="DYO72" s="22"/>
      <c r="DYP72" s="22"/>
      <c r="DYQ72" s="22"/>
      <c r="DYR72" s="22"/>
      <c r="DYS72" s="22"/>
      <c r="DYT72" s="22"/>
      <c r="DYU72" s="22"/>
      <c r="DYV72" s="22"/>
      <c r="DYW72" s="22"/>
      <c r="DYX72" s="22"/>
      <c r="DYY72" s="22"/>
      <c r="DYZ72" s="22"/>
      <c r="DZA72" s="22"/>
      <c r="DZB72" s="22"/>
      <c r="DZC72" s="22"/>
      <c r="DZD72" s="22"/>
      <c r="DZE72" s="22"/>
      <c r="DZF72" s="22"/>
      <c r="DZG72" s="22"/>
      <c r="DZH72" s="22"/>
      <c r="DZI72" s="22"/>
      <c r="DZJ72" s="22"/>
      <c r="DZK72" s="22"/>
      <c r="DZL72" s="22"/>
      <c r="DZM72" s="22"/>
      <c r="DZN72" s="22"/>
      <c r="DZO72" s="22"/>
      <c r="DZP72" s="22"/>
      <c r="DZQ72" s="22"/>
      <c r="DZR72" s="22"/>
      <c r="DZS72" s="22"/>
      <c r="DZT72" s="22"/>
      <c r="DZU72" s="22"/>
      <c r="DZV72" s="22"/>
      <c r="DZW72" s="22"/>
      <c r="DZX72" s="22"/>
      <c r="DZY72" s="22"/>
      <c r="DZZ72" s="22"/>
      <c r="EAA72" s="22"/>
      <c r="EAB72" s="22"/>
      <c r="EAC72" s="22"/>
      <c r="EAD72" s="22"/>
      <c r="EAE72" s="22"/>
      <c r="EAF72" s="22"/>
      <c r="EAG72" s="22"/>
      <c r="EAH72" s="22"/>
      <c r="EAI72" s="22"/>
      <c r="EAJ72" s="22"/>
      <c r="EAK72" s="22"/>
      <c r="EAL72" s="22"/>
      <c r="EAM72" s="22"/>
      <c r="EAN72" s="22"/>
      <c r="EAO72" s="22"/>
      <c r="EAP72" s="22"/>
      <c r="EAQ72" s="22"/>
      <c r="EAR72" s="22"/>
      <c r="EAS72" s="22"/>
      <c r="EAT72" s="22"/>
      <c r="EAU72" s="22"/>
      <c r="EAV72" s="22"/>
      <c r="EAW72" s="22"/>
      <c r="EAX72" s="22"/>
      <c r="EAY72" s="22"/>
      <c r="EAZ72" s="22"/>
      <c r="EBA72" s="22"/>
      <c r="EBB72" s="22"/>
      <c r="EBC72" s="22"/>
      <c r="EBD72" s="22"/>
      <c r="EBE72" s="22"/>
      <c r="EBF72" s="22"/>
      <c r="EBG72" s="22"/>
      <c r="EBH72" s="22"/>
      <c r="EBI72" s="22"/>
      <c r="EBJ72" s="22"/>
      <c r="EBK72" s="22"/>
      <c r="EBL72" s="22"/>
      <c r="EBM72" s="22"/>
      <c r="EBN72" s="22"/>
      <c r="EBO72" s="22"/>
      <c r="EBP72" s="22"/>
      <c r="EBQ72" s="22"/>
      <c r="EBR72" s="22"/>
      <c r="EBS72" s="22"/>
      <c r="EBT72" s="22"/>
      <c r="EBU72" s="22"/>
      <c r="EBV72" s="22"/>
      <c r="EBW72" s="22"/>
      <c r="EBX72" s="22"/>
      <c r="EBY72" s="22"/>
      <c r="EBZ72" s="22"/>
      <c r="ECA72" s="22"/>
      <c r="ECB72" s="22"/>
      <c r="ECC72" s="22"/>
      <c r="ECD72" s="22"/>
      <c r="ECE72" s="22"/>
      <c r="ECF72" s="22"/>
      <c r="ECG72" s="22"/>
      <c r="ECH72" s="22"/>
      <c r="ECI72" s="22"/>
      <c r="ECJ72" s="22"/>
      <c r="ECK72" s="22"/>
      <c r="ECL72" s="22"/>
      <c r="ECM72" s="22"/>
      <c r="ECN72" s="22"/>
      <c r="ECO72" s="22"/>
      <c r="ECP72" s="22"/>
      <c r="ECQ72" s="22"/>
      <c r="ECR72" s="22"/>
      <c r="ECS72" s="22"/>
      <c r="ECT72" s="22"/>
      <c r="ECU72" s="22"/>
      <c r="ECV72" s="22"/>
      <c r="ECW72" s="22"/>
      <c r="ECX72" s="22"/>
      <c r="ECY72" s="22"/>
      <c r="ECZ72" s="22"/>
      <c r="EDA72" s="22"/>
      <c r="EDB72" s="22"/>
      <c r="EDC72" s="22"/>
      <c r="EDD72" s="22"/>
      <c r="EDE72" s="22"/>
      <c r="EDF72" s="22"/>
      <c r="EDG72" s="22"/>
      <c r="EDH72" s="22"/>
      <c r="EDI72" s="22"/>
      <c r="EDJ72" s="22"/>
      <c r="EDK72" s="22"/>
      <c r="EDL72" s="22"/>
      <c r="EDM72" s="22"/>
      <c r="EDN72" s="22"/>
      <c r="EDO72" s="22"/>
      <c r="EDP72" s="22"/>
      <c r="EDQ72" s="22"/>
      <c r="EDR72" s="22"/>
      <c r="EDS72" s="22"/>
      <c r="EDT72" s="22"/>
      <c r="EDU72" s="22"/>
      <c r="EDV72" s="22"/>
      <c r="EDW72" s="22"/>
      <c r="EDX72" s="22"/>
      <c r="EDY72" s="22"/>
      <c r="EDZ72" s="22"/>
      <c r="EEA72" s="22"/>
      <c r="EEB72" s="22"/>
      <c r="EEC72" s="22"/>
      <c r="EED72" s="22"/>
      <c r="EEE72" s="22"/>
      <c r="EEF72" s="22"/>
      <c r="EEG72" s="22"/>
      <c r="EEH72" s="22"/>
      <c r="EEI72" s="22"/>
      <c r="EEJ72" s="22"/>
      <c r="EEK72" s="22"/>
      <c r="EEL72" s="22"/>
      <c r="EEM72" s="22"/>
      <c r="EEN72" s="22"/>
      <c r="EEO72" s="22"/>
      <c r="EEP72" s="22"/>
      <c r="EEQ72" s="22"/>
      <c r="EER72" s="22"/>
      <c r="EES72" s="22"/>
      <c r="EET72" s="22"/>
      <c r="EEU72" s="22"/>
      <c r="EEV72" s="22"/>
      <c r="EEW72" s="22"/>
      <c r="EEX72" s="22"/>
      <c r="EEY72" s="22"/>
      <c r="EEZ72" s="22"/>
      <c r="EFA72" s="22"/>
      <c r="EFB72" s="22"/>
      <c r="EFC72" s="22"/>
      <c r="EFD72" s="22"/>
      <c r="EFE72" s="22"/>
      <c r="EFF72" s="22"/>
      <c r="EFG72" s="22"/>
      <c r="EFH72" s="22"/>
      <c r="EFI72" s="22"/>
      <c r="EFJ72" s="22"/>
      <c r="EFK72" s="22"/>
      <c r="EFL72" s="22"/>
      <c r="EFM72" s="22"/>
      <c r="EFN72" s="22"/>
      <c r="EFO72" s="22"/>
      <c r="EFP72" s="22"/>
      <c r="EFQ72" s="22"/>
      <c r="EFR72" s="22"/>
      <c r="EFS72" s="22"/>
      <c r="EFT72" s="22"/>
      <c r="EFU72" s="22"/>
      <c r="EFV72" s="22"/>
      <c r="EFW72" s="22"/>
      <c r="EFX72" s="22"/>
      <c r="EFY72" s="22"/>
      <c r="EFZ72" s="22"/>
      <c r="EGA72" s="22"/>
      <c r="EGB72" s="22"/>
      <c r="EGC72" s="22"/>
      <c r="EGD72" s="22"/>
      <c r="EGE72" s="22"/>
      <c r="EGF72" s="22"/>
      <c r="EGG72" s="22"/>
      <c r="EGH72" s="22"/>
      <c r="EGI72" s="22"/>
      <c r="EGJ72" s="22"/>
      <c r="EGK72" s="22"/>
      <c r="EGL72" s="22"/>
      <c r="EGM72" s="22"/>
      <c r="EGN72" s="22"/>
      <c r="EGO72" s="22"/>
      <c r="EGP72" s="22"/>
      <c r="EGQ72" s="22"/>
      <c r="EGR72" s="22"/>
      <c r="EGS72" s="22"/>
      <c r="EGT72" s="22"/>
      <c r="EGU72" s="22"/>
      <c r="EGV72" s="22"/>
      <c r="EGW72" s="22"/>
      <c r="EGX72" s="22"/>
      <c r="EGY72" s="22"/>
      <c r="EGZ72" s="22"/>
      <c r="EHA72" s="22"/>
      <c r="EHB72" s="22"/>
      <c r="EHC72" s="22"/>
      <c r="EHD72" s="22"/>
      <c r="EHE72" s="22"/>
      <c r="EHF72" s="22"/>
      <c r="EHG72" s="22"/>
      <c r="EHH72" s="22"/>
      <c r="EHI72" s="22"/>
      <c r="EHJ72" s="22"/>
      <c r="EHK72" s="22"/>
      <c r="EHL72" s="22"/>
      <c r="EHM72" s="22"/>
      <c r="EHN72" s="22"/>
      <c r="EHO72" s="22"/>
      <c r="EHP72" s="22"/>
      <c r="EHQ72" s="22"/>
      <c r="EHR72" s="22"/>
      <c r="EHS72" s="22"/>
      <c r="EHT72" s="22"/>
      <c r="EHU72" s="22"/>
      <c r="EHV72" s="22"/>
      <c r="EHW72" s="22"/>
      <c r="EHX72" s="22"/>
      <c r="EHY72" s="22"/>
      <c r="EHZ72" s="22"/>
      <c r="EIA72" s="22"/>
      <c r="EIB72" s="22"/>
      <c r="EIC72" s="22"/>
      <c r="EID72" s="22"/>
      <c r="EIE72" s="22"/>
      <c r="EIF72" s="22"/>
      <c r="EIG72" s="22"/>
      <c r="EIH72" s="22"/>
      <c r="EII72" s="22"/>
      <c r="EIJ72" s="22"/>
      <c r="EIK72" s="22"/>
      <c r="EIL72" s="22"/>
      <c r="EIM72" s="22"/>
      <c r="EIN72" s="22"/>
      <c r="EIO72" s="22"/>
      <c r="EIP72" s="22"/>
      <c r="EIQ72" s="22"/>
      <c r="EIR72" s="22"/>
      <c r="EIS72" s="22"/>
      <c r="EIT72" s="22"/>
      <c r="EIU72" s="22"/>
      <c r="EIV72" s="22"/>
      <c r="EIW72" s="22"/>
      <c r="EIX72" s="22"/>
      <c r="EIY72" s="22"/>
      <c r="EIZ72" s="22"/>
      <c r="EJA72" s="22"/>
      <c r="EJB72" s="22"/>
      <c r="EJC72" s="22"/>
      <c r="EJD72" s="22"/>
      <c r="EJE72" s="22"/>
      <c r="EJF72" s="22"/>
      <c r="EJG72" s="22"/>
      <c r="EJH72" s="22"/>
      <c r="EJI72" s="22"/>
      <c r="EJJ72" s="22"/>
      <c r="EJK72" s="22"/>
      <c r="EJL72" s="22"/>
      <c r="EJM72" s="22"/>
      <c r="EJN72" s="22"/>
      <c r="EJO72" s="22"/>
      <c r="EJP72" s="22"/>
      <c r="EJQ72" s="22"/>
      <c r="EJR72" s="22"/>
      <c r="EJS72" s="22"/>
      <c r="EJT72" s="22"/>
      <c r="EJU72" s="22"/>
      <c r="EJV72" s="22"/>
      <c r="EJW72" s="22"/>
      <c r="EJX72" s="22"/>
      <c r="EJY72" s="22"/>
      <c r="EJZ72" s="22"/>
      <c r="EKA72" s="22"/>
      <c r="EKB72" s="22"/>
      <c r="EKC72" s="22"/>
      <c r="EKD72" s="22"/>
      <c r="EKE72" s="22"/>
      <c r="EKF72" s="22"/>
      <c r="EKG72" s="22"/>
      <c r="EKH72" s="22"/>
      <c r="EKI72" s="22"/>
      <c r="EKJ72" s="22"/>
      <c r="EKK72" s="22"/>
      <c r="EKL72" s="22"/>
      <c r="EKM72" s="22"/>
      <c r="EKN72" s="22"/>
      <c r="EKO72" s="22"/>
      <c r="EKP72" s="22"/>
      <c r="EKQ72" s="22"/>
      <c r="EKR72" s="22"/>
      <c r="EKS72" s="22"/>
      <c r="EKT72" s="22"/>
      <c r="EKU72" s="22"/>
      <c r="EKV72" s="22"/>
      <c r="EKW72" s="22"/>
      <c r="EKX72" s="22"/>
      <c r="EKY72" s="22"/>
      <c r="EKZ72" s="22"/>
      <c r="ELA72" s="22"/>
      <c r="ELB72" s="22"/>
      <c r="ELC72" s="22"/>
      <c r="ELD72" s="22"/>
      <c r="ELE72" s="22"/>
      <c r="ELF72" s="22"/>
      <c r="ELG72" s="22"/>
      <c r="ELH72" s="22"/>
      <c r="ELI72" s="22"/>
      <c r="ELJ72" s="22"/>
      <c r="ELK72" s="22"/>
      <c r="ELL72" s="22"/>
      <c r="ELM72" s="22"/>
      <c r="ELN72" s="22"/>
      <c r="ELO72" s="22"/>
      <c r="ELP72" s="22"/>
      <c r="ELQ72" s="22"/>
      <c r="ELR72" s="22"/>
      <c r="ELS72" s="22"/>
      <c r="ELT72" s="22"/>
      <c r="ELU72" s="22"/>
      <c r="ELV72" s="22"/>
      <c r="ELW72" s="22"/>
      <c r="ELX72" s="22"/>
      <c r="ELY72" s="22"/>
      <c r="ELZ72" s="22"/>
      <c r="EMA72" s="22"/>
      <c r="EMB72" s="22"/>
      <c r="EMC72" s="22"/>
      <c r="EMD72" s="22"/>
      <c r="EME72" s="22"/>
      <c r="EMF72" s="22"/>
      <c r="EMG72" s="22"/>
      <c r="EMH72" s="22"/>
      <c r="EMI72" s="22"/>
      <c r="EMJ72" s="22"/>
      <c r="EMK72" s="22"/>
      <c r="EML72" s="22"/>
      <c r="EMM72" s="22"/>
      <c r="EMN72" s="22"/>
      <c r="EMO72" s="22"/>
      <c r="EMP72" s="22"/>
      <c r="EMQ72" s="22"/>
      <c r="EMR72" s="22"/>
      <c r="EMS72" s="22"/>
      <c r="EMT72" s="22"/>
      <c r="EMU72" s="22"/>
      <c r="EMV72" s="22"/>
      <c r="EMW72" s="22"/>
      <c r="EMX72" s="22"/>
      <c r="EMY72" s="22"/>
      <c r="EMZ72" s="22"/>
      <c r="ENA72" s="22"/>
      <c r="ENB72" s="22"/>
      <c r="ENC72" s="22"/>
      <c r="END72" s="22"/>
      <c r="ENE72" s="22"/>
      <c r="ENF72" s="22"/>
      <c r="ENG72" s="22"/>
      <c r="ENH72" s="22"/>
      <c r="ENI72" s="22"/>
      <c r="ENJ72" s="22"/>
      <c r="ENK72" s="22"/>
      <c r="ENL72" s="22"/>
      <c r="ENM72" s="22"/>
      <c r="ENN72" s="22"/>
      <c r="ENO72" s="22"/>
      <c r="ENP72" s="22"/>
      <c r="ENQ72" s="22"/>
      <c r="ENR72" s="22"/>
      <c r="ENS72" s="22"/>
      <c r="ENT72" s="22"/>
      <c r="ENU72" s="22"/>
      <c r="ENV72" s="22"/>
      <c r="ENW72" s="22"/>
      <c r="ENX72" s="22"/>
      <c r="ENY72" s="22"/>
      <c r="ENZ72" s="22"/>
      <c r="EOA72" s="22"/>
      <c r="EOB72" s="22"/>
      <c r="EOC72" s="22"/>
      <c r="EOD72" s="22"/>
      <c r="EOE72" s="22"/>
      <c r="EOF72" s="22"/>
      <c r="EOG72" s="22"/>
      <c r="EOH72" s="22"/>
      <c r="EOI72" s="22"/>
      <c r="EOJ72" s="22"/>
      <c r="EOK72" s="22"/>
      <c r="EOL72" s="22"/>
      <c r="EOM72" s="22"/>
      <c r="EON72" s="22"/>
      <c r="EOO72" s="22"/>
      <c r="EOP72" s="22"/>
      <c r="EOQ72" s="22"/>
      <c r="EOR72" s="22"/>
      <c r="EOS72" s="22"/>
      <c r="EOT72" s="22"/>
      <c r="EOU72" s="22"/>
      <c r="EOV72" s="22"/>
      <c r="EOW72" s="22"/>
      <c r="EOX72" s="22"/>
      <c r="EOY72" s="22"/>
      <c r="EOZ72" s="22"/>
      <c r="EPA72" s="22"/>
      <c r="EPB72" s="22"/>
      <c r="EPC72" s="22"/>
      <c r="EPD72" s="22"/>
      <c r="EPE72" s="22"/>
      <c r="EPF72" s="22"/>
      <c r="EPG72" s="22"/>
      <c r="EPH72" s="22"/>
      <c r="EPI72" s="22"/>
      <c r="EPJ72" s="22"/>
      <c r="EPK72" s="22"/>
      <c r="EPL72" s="22"/>
      <c r="EPM72" s="22"/>
      <c r="EPN72" s="22"/>
      <c r="EPO72" s="22"/>
      <c r="EPP72" s="22"/>
      <c r="EPQ72" s="22"/>
      <c r="EPR72" s="22"/>
      <c r="EPS72" s="22"/>
      <c r="EPT72" s="22"/>
      <c r="EPU72" s="22"/>
      <c r="EPV72" s="22"/>
      <c r="EPW72" s="22"/>
      <c r="EPX72" s="22"/>
      <c r="EPY72" s="22"/>
      <c r="EPZ72" s="22"/>
      <c r="EQA72" s="22"/>
      <c r="EQB72" s="22"/>
      <c r="EQC72" s="22"/>
      <c r="EQD72" s="22"/>
      <c r="EQE72" s="22"/>
      <c r="EQF72" s="22"/>
      <c r="EQG72" s="22"/>
      <c r="EQH72" s="22"/>
      <c r="EQI72" s="22"/>
      <c r="EQJ72" s="22"/>
      <c r="EQK72" s="22"/>
      <c r="EQL72" s="22"/>
      <c r="EQM72" s="22"/>
      <c r="EQN72" s="22"/>
      <c r="EQO72" s="22"/>
      <c r="EQP72" s="22"/>
      <c r="EQQ72" s="22"/>
      <c r="EQR72" s="22"/>
      <c r="EQS72" s="22"/>
      <c r="EQT72" s="22"/>
      <c r="EQU72" s="22"/>
      <c r="EQV72" s="22"/>
      <c r="EQW72" s="22"/>
      <c r="EQX72" s="22"/>
      <c r="EQY72" s="22"/>
      <c r="EQZ72" s="22"/>
      <c r="ERA72" s="22"/>
      <c r="ERB72" s="22"/>
      <c r="ERC72" s="22"/>
      <c r="ERD72" s="22"/>
      <c r="ERE72" s="22"/>
      <c r="ERF72" s="22"/>
      <c r="ERG72" s="22"/>
      <c r="ERH72" s="22"/>
      <c r="ERI72" s="22"/>
      <c r="ERJ72" s="22"/>
      <c r="ERK72" s="22"/>
      <c r="ERL72" s="22"/>
      <c r="ERM72" s="22"/>
      <c r="ERN72" s="22"/>
      <c r="ERO72" s="22"/>
      <c r="ERP72" s="22"/>
      <c r="ERQ72" s="22"/>
      <c r="ERR72" s="22"/>
      <c r="ERS72" s="22"/>
      <c r="ERT72" s="22"/>
      <c r="ERU72" s="22"/>
      <c r="ERV72" s="22"/>
      <c r="ERW72" s="22"/>
      <c r="ERX72" s="22"/>
      <c r="ERY72" s="22"/>
      <c r="ERZ72" s="22"/>
      <c r="ESA72" s="22"/>
      <c r="ESB72" s="22"/>
      <c r="ESC72" s="22"/>
      <c r="ESD72" s="22"/>
      <c r="ESE72" s="22"/>
      <c r="ESF72" s="22"/>
      <c r="ESG72" s="22"/>
      <c r="ESH72" s="22"/>
      <c r="ESI72" s="22"/>
      <c r="ESJ72" s="22"/>
      <c r="ESK72" s="22"/>
      <c r="ESL72" s="22"/>
      <c r="ESM72" s="22"/>
      <c r="ESN72" s="22"/>
      <c r="ESO72" s="22"/>
      <c r="ESP72" s="22"/>
      <c r="ESQ72" s="22"/>
      <c r="ESR72" s="22"/>
      <c r="ESS72" s="22"/>
      <c r="EST72" s="22"/>
      <c r="ESU72" s="22"/>
      <c r="ESV72" s="22"/>
      <c r="ESW72" s="22"/>
      <c r="ESX72" s="22"/>
      <c r="ESY72" s="22"/>
      <c r="ESZ72" s="22"/>
      <c r="ETA72" s="22"/>
      <c r="ETB72" s="22"/>
      <c r="ETC72" s="22"/>
      <c r="ETD72" s="22"/>
      <c r="ETE72" s="22"/>
      <c r="ETF72" s="22"/>
      <c r="ETG72" s="22"/>
      <c r="ETH72" s="22"/>
      <c r="ETI72" s="22"/>
      <c r="ETJ72" s="22"/>
      <c r="ETK72" s="22"/>
      <c r="ETL72" s="22"/>
      <c r="ETM72" s="22"/>
      <c r="ETN72" s="22"/>
      <c r="ETO72" s="22"/>
      <c r="ETP72" s="22"/>
      <c r="ETQ72" s="22"/>
      <c r="ETR72" s="22"/>
      <c r="ETS72" s="22"/>
      <c r="ETT72" s="22"/>
      <c r="ETU72" s="22"/>
      <c r="ETV72" s="22"/>
      <c r="ETW72" s="22"/>
      <c r="ETX72" s="22"/>
      <c r="ETY72" s="22"/>
      <c r="ETZ72" s="22"/>
      <c r="EUA72" s="22"/>
      <c r="EUB72" s="22"/>
      <c r="EUC72" s="22"/>
      <c r="EUD72" s="22"/>
      <c r="EUE72" s="22"/>
      <c r="EUF72" s="22"/>
      <c r="EUG72" s="22"/>
      <c r="EUH72" s="22"/>
      <c r="EUI72" s="22"/>
      <c r="EUJ72" s="22"/>
      <c r="EUK72" s="22"/>
      <c r="EUL72" s="22"/>
      <c r="EUM72" s="22"/>
      <c r="EUN72" s="22"/>
      <c r="EUO72" s="22"/>
      <c r="EUP72" s="22"/>
      <c r="EUQ72" s="22"/>
      <c r="EUR72" s="22"/>
      <c r="EUS72" s="22"/>
      <c r="EUT72" s="22"/>
      <c r="EUU72" s="22"/>
      <c r="EUV72" s="22"/>
      <c r="EUW72" s="22"/>
      <c r="EUX72" s="22"/>
      <c r="EUY72" s="22"/>
      <c r="EUZ72" s="22"/>
      <c r="EVA72" s="22"/>
      <c r="EVB72" s="22"/>
      <c r="EVC72" s="22"/>
      <c r="EVD72" s="22"/>
      <c r="EVE72" s="22"/>
      <c r="EVF72" s="22"/>
      <c r="EVG72" s="22"/>
      <c r="EVH72" s="22"/>
      <c r="EVI72" s="22"/>
      <c r="EVJ72" s="22"/>
      <c r="EVK72" s="22"/>
      <c r="EVL72" s="22"/>
      <c r="EVM72" s="22"/>
      <c r="EVN72" s="22"/>
      <c r="EVO72" s="22"/>
      <c r="EVP72" s="22"/>
      <c r="EVQ72" s="22"/>
      <c r="EVR72" s="22"/>
      <c r="EVS72" s="22"/>
      <c r="EVT72" s="22"/>
      <c r="EVU72" s="22"/>
      <c r="EVV72" s="22"/>
      <c r="EVW72" s="22"/>
      <c r="EVX72" s="22"/>
      <c r="EVY72" s="22"/>
      <c r="EVZ72" s="22"/>
      <c r="EWA72" s="22"/>
      <c r="EWB72" s="22"/>
      <c r="EWC72" s="22"/>
      <c r="EWD72" s="22"/>
      <c r="EWE72" s="22"/>
      <c r="EWF72" s="22"/>
      <c r="EWG72" s="22"/>
      <c r="EWH72" s="22"/>
      <c r="EWI72" s="22"/>
      <c r="EWJ72" s="22"/>
      <c r="EWK72" s="22"/>
      <c r="EWL72" s="22"/>
      <c r="EWM72" s="22"/>
      <c r="EWN72" s="22"/>
      <c r="EWO72" s="22"/>
      <c r="EWP72" s="22"/>
      <c r="EWQ72" s="22"/>
      <c r="EWR72" s="22"/>
      <c r="EWS72" s="22"/>
      <c r="EWT72" s="22"/>
      <c r="EWU72" s="22"/>
      <c r="EWV72" s="22"/>
      <c r="EWW72" s="22"/>
      <c r="EWX72" s="22"/>
      <c r="EWY72" s="22"/>
      <c r="EWZ72" s="22"/>
      <c r="EXA72" s="22"/>
      <c r="EXB72" s="22"/>
      <c r="EXC72" s="22"/>
      <c r="EXD72" s="22"/>
      <c r="EXE72" s="22"/>
      <c r="EXF72" s="22"/>
      <c r="EXG72" s="22"/>
      <c r="EXH72" s="22"/>
      <c r="EXI72" s="22"/>
      <c r="EXJ72" s="22"/>
      <c r="EXK72" s="22"/>
      <c r="EXL72" s="22"/>
      <c r="EXM72" s="22"/>
      <c r="EXN72" s="22"/>
      <c r="EXO72" s="22"/>
      <c r="EXP72" s="22"/>
      <c r="EXQ72" s="22"/>
      <c r="EXR72" s="22"/>
      <c r="EXS72" s="22"/>
      <c r="EXT72" s="22"/>
      <c r="EXU72" s="22"/>
      <c r="EXV72" s="22"/>
      <c r="EXW72" s="22"/>
      <c r="EXX72" s="22"/>
      <c r="EXY72" s="22"/>
      <c r="EXZ72" s="22"/>
      <c r="EYA72" s="22"/>
      <c r="EYB72" s="22"/>
      <c r="EYC72" s="22"/>
      <c r="EYD72" s="22"/>
      <c r="EYE72" s="22"/>
      <c r="EYF72" s="22"/>
      <c r="EYG72" s="22"/>
      <c r="EYH72" s="22"/>
      <c r="EYI72" s="22"/>
      <c r="EYJ72" s="22"/>
      <c r="EYK72" s="22"/>
      <c r="EYL72" s="22"/>
      <c r="EYM72" s="22"/>
      <c r="EYN72" s="22"/>
      <c r="EYO72" s="22"/>
      <c r="EYP72" s="22"/>
      <c r="EYQ72" s="22"/>
      <c r="EYR72" s="22"/>
      <c r="EYS72" s="22"/>
      <c r="EYT72" s="22"/>
      <c r="EYU72" s="22"/>
      <c r="EYV72" s="22"/>
      <c r="EYW72" s="22"/>
      <c r="EYX72" s="22"/>
      <c r="EYY72" s="22"/>
      <c r="EYZ72" s="22"/>
      <c r="EZA72" s="22"/>
      <c r="EZB72" s="22"/>
      <c r="EZC72" s="22"/>
      <c r="EZD72" s="22"/>
      <c r="EZE72" s="22"/>
      <c r="EZF72" s="22"/>
      <c r="EZG72" s="22"/>
      <c r="EZH72" s="22"/>
      <c r="EZI72" s="22"/>
      <c r="EZJ72" s="22"/>
      <c r="EZK72" s="22"/>
      <c r="EZL72" s="22"/>
      <c r="EZM72" s="22"/>
      <c r="EZN72" s="22"/>
      <c r="EZO72" s="22"/>
      <c r="EZP72" s="22"/>
      <c r="EZQ72" s="22"/>
      <c r="EZR72" s="22"/>
      <c r="EZS72" s="22"/>
      <c r="EZT72" s="22"/>
      <c r="EZU72" s="22"/>
      <c r="EZV72" s="22"/>
      <c r="EZW72" s="22"/>
      <c r="EZX72" s="22"/>
      <c r="EZY72" s="22"/>
      <c r="EZZ72" s="22"/>
      <c r="FAA72" s="22"/>
      <c r="FAB72" s="22"/>
      <c r="FAC72" s="22"/>
      <c r="FAD72" s="22"/>
      <c r="FAE72" s="22"/>
      <c r="FAF72" s="22"/>
      <c r="FAG72" s="22"/>
      <c r="FAH72" s="22"/>
      <c r="FAI72" s="22"/>
      <c r="FAJ72" s="22"/>
      <c r="FAK72" s="22"/>
      <c r="FAL72" s="22"/>
      <c r="FAM72" s="22"/>
      <c r="FAN72" s="22"/>
      <c r="FAO72" s="22"/>
      <c r="FAP72" s="22"/>
      <c r="FAQ72" s="22"/>
      <c r="FAR72" s="22"/>
      <c r="FAS72" s="22"/>
      <c r="FAT72" s="22"/>
      <c r="FAU72" s="22"/>
      <c r="FAV72" s="22"/>
      <c r="FAW72" s="22"/>
      <c r="FAX72" s="22"/>
      <c r="FAY72" s="22"/>
      <c r="FAZ72" s="22"/>
      <c r="FBA72" s="22"/>
      <c r="FBB72" s="22"/>
      <c r="FBC72" s="22"/>
      <c r="FBD72" s="22"/>
      <c r="FBE72" s="22"/>
      <c r="FBF72" s="22"/>
      <c r="FBG72" s="22"/>
      <c r="FBH72" s="22"/>
      <c r="FBI72" s="22"/>
      <c r="FBJ72" s="22"/>
      <c r="FBK72" s="22"/>
      <c r="FBL72" s="22"/>
      <c r="FBM72" s="22"/>
      <c r="FBN72" s="22"/>
      <c r="FBO72" s="22"/>
      <c r="FBP72" s="22"/>
      <c r="FBQ72" s="22"/>
      <c r="FBR72" s="22"/>
      <c r="FBS72" s="22"/>
      <c r="FBT72" s="22"/>
      <c r="FBU72" s="22"/>
      <c r="FBV72" s="22"/>
      <c r="FBW72" s="22"/>
      <c r="FBX72" s="22"/>
      <c r="FBY72" s="22"/>
      <c r="FBZ72" s="22"/>
      <c r="FCA72" s="22"/>
      <c r="FCB72" s="22"/>
      <c r="FCC72" s="22"/>
      <c r="FCD72" s="22"/>
      <c r="FCE72" s="22"/>
      <c r="FCF72" s="22"/>
      <c r="FCG72" s="22"/>
      <c r="FCH72" s="22"/>
      <c r="FCI72" s="22"/>
      <c r="FCJ72" s="22"/>
      <c r="FCK72" s="22"/>
      <c r="FCL72" s="22"/>
      <c r="FCM72" s="22"/>
      <c r="FCN72" s="22"/>
      <c r="FCO72" s="22"/>
      <c r="FCP72" s="22"/>
      <c r="FCQ72" s="22"/>
      <c r="FCR72" s="22"/>
      <c r="FCS72" s="22"/>
      <c r="FCT72" s="22"/>
      <c r="FCU72" s="22"/>
      <c r="FCV72" s="22"/>
      <c r="FCW72" s="22"/>
      <c r="FCX72" s="22"/>
      <c r="FCY72" s="22"/>
      <c r="FCZ72" s="22"/>
      <c r="FDA72" s="22"/>
      <c r="FDB72" s="22"/>
      <c r="FDC72" s="22"/>
      <c r="FDD72" s="22"/>
      <c r="FDE72" s="22"/>
      <c r="FDF72" s="22"/>
      <c r="FDG72" s="22"/>
      <c r="FDH72" s="22"/>
      <c r="FDI72" s="22"/>
      <c r="FDJ72" s="22"/>
      <c r="FDK72" s="22"/>
      <c r="FDL72" s="22"/>
      <c r="FDM72" s="22"/>
      <c r="FDN72" s="22"/>
      <c r="FDO72" s="22"/>
      <c r="FDP72" s="22"/>
      <c r="FDQ72" s="22"/>
      <c r="FDR72" s="22"/>
      <c r="FDS72" s="22"/>
      <c r="FDT72" s="22"/>
      <c r="FDU72" s="22"/>
      <c r="FDV72" s="22"/>
      <c r="FDW72" s="22"/>
      <c r="FDX72" s="22"/>
      <c r="FDY72" s="22"/>
      <c r="FDZ72" s="22"/>
      <c r="FEA72" s="22"/>
      <c r="FEB72" s="22"/>
      <c r="FEC72" s="22"/>
      <c r="FED72" s="22"/>
      <c r="FEE72" s="22"/>
      <c r="FEF72" s="22"/>
      <c r="FEG72" s="22"/>
      <c r="FEH72" s="22"/>
      <c r="FEI72" s="22"/>
      <c r="FEJ72" s="22"/>
      <c r="FEK72" s="22"/>
      <c r="FEL72" s="22"/>
      <c r="FEM72" s="22"/>
      <c r="FEN72" s="22"/>
      <c r="FEO72" s="22"/>
      <c r="FEP72" s="22"/>
      <c r="FEQ72" s="22"/>
      <c r="FER72" s="22"/>
      <c r="FES72" s="22"/>
      <c r="FET72" s="22"/>
      <c r="FEU72" s="22"/>
      <c r="FEV72" s="22"/>
      <c r="FEW72" s="22"/>
      <c r="FEX72" s="22"/>
      <c r="FEY72" s="22"/>
      <c r="FEZ72" s="22"/>
      <c r="FFA72" s="22"/>
      <c r="FFB72" s="22"/>
      <c r="FFC72" s="22"/>
      <c r="FFD72" s="22"/>
      <c r="FFE72" s="22"/>
      <c r="FFF72" s="22"/>
      <c r="FFG72" s="22"/>
      <c r="FFH72" s="22"/>
      <c r="FFI72" s="22"/>
      <c r="FFJ72" s="22"/>
      <c r="FFK72" s="22"/>
      <c r="FFL72" s="22"/>
      <c r="FFM72" s="22"/>
      <c r="FFN72" s="22"/>
      <c r="FFO72" s="22"/>
      <c r="FFP72" s="22"/>
      <c r="FFQ72" s="22"/>
      <c r="FFR72" s="22"/>
      <c r="FFS72" s="22"/>
      <c r="FFT72" s="22"/>
      <c r="FFU72" s="22"/>
      <c r="FFV72" s="22"/>
      <c r="FFW72" s="22"/>
      <c r="FFX72" s="22"/>
      <c r="FFY72" s="22"/>
      <c r="FFZ72" s="22"/>
      <c r="FGA72" s="22"/>
      <c r="FGB72" s="22"/>
      <c r="FGC72" s="22"/>
      <c r="FGD72" s="22"/>
      <c r="FGE72" s="22"/>
      <c r="FGF72" s="22"/>
      <c r="FGG72" s="22"/>
      <c r="FGH72" s="22"/>
      <c r="FGI72" s="22"/>
      <c r="FGJ72" s="22"/>
      <c r="FGK72" s="22"/>
      <c r="FGL72" s="22"/>
      <c r="FGM72" s="22"/>
      <c r="FGN72" s="22"/>
      <c r="FGO72" s="22"/>
      <c r="FGP72" s="22"/>
      <c r="FGQ72" s="22"/>
      <c r="FGR72" s="22"/>
      <c r="FGS72" s="22"/>
      <c r="FGT72" s="22"/>
      <c r="FGU72" s="22"/>
      <c r="FGV72" s="22"/>
      <c r="FGW72" s="22"/>
      <c r="FGX72" s="22"/>
      <c r="FGY72" s="22"/>
      <c r="FGZ72" s="22"/>
      <c r="FHA72" s="22"/>
      <c r="FHB72" s="22"/>
      <c r="FHC72" s="22"/>
      <c r="FHD72" s="22"/>
      <c r="FHE72" s="22"/>
      <c r="FHF72" s="22"/>
      <c r="FHG72" s="22"/>
      <c r="FHH72" s="22"/>
      <c r="FHI72" s="22"/>
      <c r="FHJ72" s="22"/>
      <c r="FHK72" s="22"/>
      <c r="FHL72" s="22"/>
      <c r="FHM72" s="22"/>
      <c r="FHN72" s="22"/>
      <c r="FHO72" s="22"/>
      <c r="FHP72" s="22"/>
      <c r="FHQ72" s="22"/>
      <c r="FHR72" s="22"/>
      <c r="FHS72" s="22"/>
      <c r="FHT72" s="22"/>
      <c r="FHU72" s="22"/>
      <c r="FHV72" s="22"/>
      <c r="FHW72" s="22"/>
      <c r="FHX72" s="22"/>
      <c r="FHY72" s="22"/>
      <c r="FHZ72" s="22"/>
      <c r="FIA72" s="22"/>
      <c r="FIB72" s="22"/>
      <c r="FIC72" s="22"/>
      <c r="FID72" s="22"/>
      <c r="FIE72" s="22"/>
      <c r="FIF72" s="22"/>
      <c r="FIG72" s="22"/>
      <c r="FIH72" s="22"/>
      <c r="FII72" s="22"/>
      <c r="FIJ72" s="22"/>
      <c r="FIK72" s="22"/>
      <c r="FIL72" s="22"/>
      <c r="FIM72" s="22"/>
      <c r="FIN72" s="22"/>
      <c r="FIO72" s="22"/>
      <c r="FIP72" s="22"/>
      <c r="FIQ72" s="22"/>
      <c r="FIR72" s="22"/>
      <c r="FIS72" s="22"/>
      <c r="FIT72" s="22"/>
      <c r="FIU72" s="22"/>
      <c r="FIV72" s="22"/>
      <c r="FIW72" s="22"/>
      <c r="FIX72" s="22"/>
      <c r="FIY72" s="22"/>
      <c r="FIZ72" s="22"/>
      <c r="FJA72" s="22"/>
      <c r="FJB72" s="22"/>
      <c r="FJC72" s="22"/>
      <c r="FJD72" s="22"/>
      <c r="FJE72" s="22"/>
      <c r="FJF72" s="22"/>
      <c r="FJG72" s="22"/>
      <c r="FJH72" s="22"/>
      <c r="FJI72" s="22"/>
      <c r="FJJ72" s="22"/>
      <c r="FJK72" s="22"/>
      <c r="FJL72" s="22"/>
      <c r="FJM72" s="22"/>
      <c r="FJN72" s="22"/>
      <c r="FJO72" s="22"/>
      <c r="FJP72" s="22"/>
      <c r="FJQ72" s="22"/>
      <c r="FJR72" s="22"/>
      <c r="FJS72" s="22"/>
      <c r="FJT72" s="22"/>
      <c r="FJU72" s="22"/>
      <c r="FJV72" s="22"/>
      <c r="FJW72" s="22"/>
      <c r="FJX72" s="22"/>
      <c r="FJY72" s="22"/>
      <c r="FJZ72" s="22"/>
      <c r="FKA72" s="22"/>
      <c r="FKB72" s="22"/>
      <c r="FKC72" s="22"/>
      <c r="FKD72" s="22"/>
      <c r="FKE72" s="22"/>
      <c r="FKF72" s="22"/>
      <c r="FKG72" s="22"/>
      <c r="FKH72" s="22"/>
      <c r="FKI72" s="22"/>
      <c r="FKJ72" s="22"/>
      <c r="FKK72" s="22"/>
      <c r="FKL72" s="22"/>
      <c r="FKM72" s="22"/>
      <c r="FKN72" s="22"/>
      <c r="FKO72" s="22"/>
      <c r="FKP72" s="22"/>
      <c r="FKQ72" s="22"/>
      <c r="FKR72" s="22"/>
      <c r="FKS72" s="22"/>
      <c r="FKT72" s="22"/>
      <c r="FKU72" s="22"/>
      <c r="FKV72" s="22"/>
      <c r="FKW72" s="22"/>
      <c r="FKX72" s="22"/>
      <c r="FKY72" s="22"/>
      <c r="FKZ72" s="22"/>
      <c r="FLA72" s="22"/>
      <c r="FLB72" s="22"/>
      <c r="FLC72" s="22"/>
      <c r="FLD72" s="22"/>
      <c r="FLE72" s="22"/>
      <c r="FLF72" s="22"/>
      <c r="FLG72" s="22"/>
      <c r="FLH72" s="22"/>
      <c r="FLI72" s="22"/>
      <c r="FLJ72" s="22"/>
      <c r="FLK72" s="22"/>
      <c r="FLL72" s="22"/>
      <c r="FLM72" s="22"/>
      <c r="FLN72" s="22"/>
      <c r="FLO72" s="22"/>
      <c r="FLP72" s="22"/>
      <c r="FLQ72" s="22"/>
      <c r="FLR72" s="22"/>
      <c r="FLS72" s="22"/>
      <c r="FLT72" s="22"/>
      <c r="FLU72" s="22"/>
      <c r="FLV72" s="22"/>
      <c r="FLW72" s="22"/>
      <c r="FLX72" s="22"/>
      <c r="FLY72" s="22"/>
      <c r="FLZ72" s="22"/>
      <c r="FMA72" s="22"/>
      <c r="FMB72" s="22"/>
      <c r="FMC72" s="22"/>
      <c r="FMD72" s="22"/>
      <c r="FME72" s="22"/>
      <c r="FMF72" s="22"/>
      <c r="FMG72" s="22"/>
      <c r="FMH72" s="22"/>
      <c r="FMI72" s="22"/>
      <c r="FMJ72" s="22"/>
      <c r="FMK72" s="22"/>
      <c r="FML72" s="22"/>
      <c r="FMM72" s="22"/>
      <c r="FMN72" s="22"/>
      <c r="FMO72" s="22"/>
      <c r="FMP72" s="22"/>
      <c r="FMQ72" s="22"/>
      <c r="FMR72" s="22"/>
      <c r="FMS72" s="22"/>
      <c r="FMT72" s="22"/>
      <c r="FMU72" s="22"/>
      <c r="FMV72" s="22"/>
      <c r="FMW72" s="22"/>
      <c r="FMX72" s="22"/>
      <c r="FMY72" s="22"/>
      <c r="FMZ72" s="22"/>
      <c r="FNA72" s="22"/>
      <c r="FNB72" s="22"/>
      <c r="FNC72" s="22"/>
      <c r="FND72" s="22"/>
      <c r="FNE72" s="22"/>
      <c r="FNF72" s="22"/>
      <c r="FNG72" s="22"/>
      <c r="FNH72" s="22"/>
      <c r="FNI72" s="22"/>
      <c r="FNJ72" s="22"/>
      <c r="FNK72" s="22"/>
      <c r="FNL72" s="22"/>
      <c r="FNM72" s="22"/>
      <c r="FNN72" s="22"/>
      <c r="FNO72" s="22"/>
      <c r="FNP72" s="22"/>
      <c r="FNQ72" s="22"/>
      <c r="FNR72" s="22"/>
      <c r="FNS72" s="22"/>
      <c r="FNT72" s="22"/>
      <c r="FNU72" s="22"/>
      <c r="FNV72" s="22"/>
      <c r="FNW72" s="22"/>
      <c r="FNX72" s="22"/>
      <c r="FNY72" s="22"/>
      <c r="FNZ72" s="22"/>
      <c r="FOA72" s="22"/>
      <c r="FOB72" s="22"/>
      <c r="FOC72" s="22"/>
      <c r="FOD72" s="22"/>
      <c r="FOE72" s="22"/>
      <c r="FOF72" s="22"/>
      <c r="FOG72" s="22"/>
      <c r="FOH72" s="22"/>
      <c r="FOI72" s="22"/>
      <c r="FOJ72" s="22"/>
      <c r="FOK72" s="22"/>
      <c r="FOL72" s="22"/>
      <c r="FOM72" s="22"/>
      <c r="FON72" s="22"/>
      <c r="FOO72" s="22"/>
      <c r="FOP72" s="22"/>
      <c r="FOQ72" s="22"/>
      <c r="FOR72" s="22"/>
      <c r="FOS72" s="22"/>
      <c r="FOT72" s="22"/>
      <c r="FOU72" s="22"/>
      <c r="FOV72" s="22"/>
      <c r="FOW72" s="22"/>
      <c r="FOX72" s="22"/>
      <c r="FOY72" s="22"/>
      <c r="FOZ72" s="22"/>
      <c r="FPA72" s="22"/>
      <c r="FPB72" s="22"/>
      <c r="FPC72" s="22"/>
      <c r="FPD72" s="22"/>
      <c r="FPE72" s="22"/>
      <c r="FPF72" s="22"/>
      <c r="FPG72" s="22"/>
      <c r="FPH72" s="22"/>
      <c r="FPI72" s="22"/>
      <c r="FPJ72" s="22"/>
      <c r="FPK72" s="22"/>
      <c r="FPL72" s="22"/>
      <c r="FPM72" s="22"/>
      <c r="FPN72" s="22"/>
      <c r="FPO72" s="22"/>
      <c r="FPP72" s="22"/>
      <c r="FPQ72" s="22"/>
      <c r="FPR72" s="22"/>
      <c r="FPS72" s="22"/>
      <c r="FPT72" s="22"/>
      <c r="FPU72" s="22"/>
      <c r="FPV72" s="22"/>
      <c r="FPW72" s="22"/>
      <c r="FPX72" s="22"/>
      <c r="FPY72" s="22"/>
      <c r="FPZ72" s="22"/>
      <c r="FQA72" s="22"/>
      <c r="FQB72" s="22"/>
      <c r="FQC72" s="22"/>
      <c r="FQD72" s="22"/>
      <c r="FQE72" s="22"/>
      <c r="FQF72" s="22"/>
      <c r="FQG72" s="22"/>
      <c r="FQH72" s="22"/>
      <c r="FQI72" s="22"/>
      <c r="FQJ72" s="22"/>
      <c r="FQK72" s="22"/>
      <c r="FQL72" s="22"/>
      <c r="FQM72" s="22"/>
      <c r="FQN72" s="22"/>
      <c r="FQO72" s="22"/>
      <c r="FQP72" s="22"/>
      <c r="FQQ72" s="22"/>
      <c r="FQR72" s="22"/>
      <c r="FQS72" s="22"/>
      <c r="FQT72" s="22"/>
      <c r="FQU72" s="22"/>
      <c r="FQV72" s="22"/>
      <c r="FQW72" s="22"/>
      <c r="FQX72" s="22"/>
      <c r="FQY72" s="22"/>
      <c r="FQZ72" s="22"/>
      <c r="FRA72" s="22"/>
      <c r="FRB72" s="22"/>
      <c r="FRC72" s="22"/>
      <c r="FRD72" s="22"/>
      <c r="FRE72" s="22"/>
      <c r="FRF72" s="22"/>
      <c r="FRG72" s="22"/>
      <c r="FRH72" s="22"/>
      <c r="FRI72" s="22"/>
      <c r="FRJ72" s="22"/>
      <c r="FRK72" s="22"/>
      <c r="FRL72" s="22"/>
      <c r="FRM72" s="22"/>
      <c r="FRN72" s="22"/>
      <c r="FRO72" s="22"/>
      <c r="FRP72" s="22"/>
      <c r="FRQ72" s="22"/>
      <c r="FRR72" s="22"/>
      <c r="FRS72" s="22"/>
      <c r="FRT72" s="22"/>
      <c r="FRU72" s="22"/>
      <c r="FRV72" s="22"/>
      <c r="FRW72" s="22"/>
      <c r="FRX72" s="22"/>
      <c r="FRY72" s="22"/>
      <c r="FRZ72" s="22"/>
      <c r="FSA72" s="22"/>
      <c r="FSB72" s="22"/>
      <c r="FSC72" s="22"/>
      <c r="FSD72" s="22"/>
      <c r="FSE72" s="22"/>
      <c r="FSF72" s="22"/>
      <c r="FSG72" s="22"/>
      <c r="FSH72" s="22"/>
      <c r="FSI72" s="22"/>
      <c r="FSJ72" s="22"/>
      <c r="FSK72" s="22"/>
      <c r="FSL72" s="22"/>
      <c r="FSM72" s="22"/>
      <c r="FSN72" s="22"/>
      <c r="FSO72" s="22"/>
      <c r="FSP72" s="22"/>
      <c r="FSQ72" s="22"/>
      <c r="FSR72" s="22"/>
      <c r="FSS72" s="22"/>
      <c r="FST72" s="22"/>
      <c r="FSU72" s="22"/>
      <c r="FSV72" s="22"/>
      <c r="FSW72" s="22"/>
      <c r="FSX72" s="22"/>
      <c r="FSY72" s="22"/>
      <c r="FSZ72" s="22"/>
      <c r="FTA72" s="22"/>
      <c r="FTB72" s="22"/>
      <c r="FTC72" s="22"/>
      <c r="FTD72" s="22"/>
      <c r="FTE72" s="22"/>
      <c r="FTF72" s="22"/>
      <c r="FTG72" s="22"/>
      <c r="FTH72" s="22"/>
      <c r="FTI72" s="22"/>
      <c r="FTJ72" s="22"/>
      <c r="FTK72" s="22"/>
      <c r="FTL72" s="22"/>
      <c r="FTM72" s="22"/>
      <c r="FTN72" s="22"/>
      <c r="FTO72" s="22"/>
      <c r="FTP72" s="22"/>
      <c r="FTQ72" s="22"/>
      <c r="FTR72" s="22"/>
      <c r="FTS72" s="22"/>
      <c r="FTT72" s="22"/>
      <c r="FTU72" s="22"/>
      <c r="FTV72" s="22"/>
      <c r="FTW72" s="22"/>
      <c r="FTX72" s="22"/>
      <c r="FTY72" s="22"/>
      <c r="FTZ72" s="22"/>
      <c r="FUA72" s="22"/>
      <c r="FUB72" s="22"/>
      <c r="FUC72" s="22"/>
      <c r="FUD72" s="22"/>
      <c r="FUE72" s="22"/>
      <c r="FUF72" s="22"/>
      <c r="FUG72" s="22"/>
      <c r="FUH72" s="22"/>
      <c r="FUI72" s="22"/>
      <c r="FUJ72" s="22"/>
      <c r="FUK72" s="22"/>
      <c r="FUL72" s="22"/>
      <c r="FUM72" s="22"/>
      <c r="FUN72" s="22"/>
      <c r="FUO72" s="22"/>
      <c r="FUP72" s="22"/>
      <c r="FUQ72" s="22"/>
      <c r="FUR72" s="22"/>
      <c r="FUS72" s="22"/>
      <c r="FUT72" s="22"/>
      <c r="FUU72" s="22"/>
      <c r="FUV72" s="22"/>
      <c r="FUW72" s="22"/>
      <c r="FUX72" s="22"/>
      <c r="FUY72" s="22"/>
      <c r="FUZ72" s="22"/>
      <c r="FVA72" s="22"/>
      <c r="FVB72" s="22"/>
      <c r="FVC72" s="22"/>
      <c r="FVD72" s="22"/>
      <c r="FVE72" s="22"/>
      <c r="FVF72" s="22"/>
      <c r="FVG72" s="22"/>
      <c r="FVH72" s="22"/>
      <c r="FVI72" s="22"/>
      <c r="FVJ72" s="22"/>
      <c r="FVK72" s="22"/>
      <c r="FVL72" s="22"/>
      <c r="FVM72" s="22"/>
      <c r="FVN72" s="22"/>
      <c r="FVO72" s="22"/>
      <c r="FVP72" s="22"/>
      <c r="FVQ72" s="22"/>
      <c r="FVR72" s="22"/>
      <c r="FVS72" s="22"/>
      <c r="FVT72" s="22"/>
      <c r="FVU72" s="22"/>
      <c r="FVV72" s="22"/>
      <c r="FVW72" s="22"/>
      <c r="FVX72" s="22"/>
      <c r="FVY72" s="22"/>
      <c r="FVZ72" s="22"/>
      <c r="FWA72" s="22"/>
      <c r="FWB72" s="22"/>
      <c r="FWC72" s="22"/>
      <c r="FWD72" s="22"/>
      <c r="FWE72" s="22"/>
      <c r="FWF72" s="22"/>
      <c r="FWG72" s="22"/>
      <c r="FWH72" s="22"/>
      <c r="FWI72" s="22"/>
      <c r="FWJ72" s="22"/>
      <c r="FWK72" s="22"/>
      <c r="FWL72" s="22"/>
      <c r="FWM72" s="22"/>
      <c r="FWN72" s="22"/>
      <c r="FWO72" s="22"/>
      <c r="FWP72" s="22"/>
      <c r="FWQ72" s="22"/>
      <c r="FWR72" s="22"/>
      <c r="FWS72" s="22"/>
      <c r="FWT72" s="22"/>
      <c r="FWU72" s="22"/>
      <c r="FWV72" s="22"/>
      <c r="FWW72" s="22"/>
      <c r="FWX72" s="22"/>
      <c r="FWY72" s="22"/>
      <c r="FWZ72" s="22"/>
      <c r="FXA72" s="22"/>
      <c r="FXB72" s="22"/>
      <c r="FXC72" s="22"/>
      <c r="FXD72" s="22"/>
      <c r="FXE72" s="22"/>
      <c r="FXF72" s="22"/>
      <c r="FXG72" s="22"/>
      <c r="FXH72" s="22"/>
      <c r="FXI72" s="22"/>
      <c r="FXJ72" s="22"/>
      <c r="FXK72" s="22"/>
      <c r="FXL72" s="22"/>
      <c r="FXM72" s="22"/>
      <c r="FXN72" s="22"/>
      <c r="FXO72" s="22"/>
      <c r="FXP72" s="22"/>
      <c r="FXQ72" s="22"/>
      <c r="FXR72" s="22"/>
      <c r="FXS72" s="22"/>
      <c r="FXT72" s="22"/>
      <c r="FXU72" s="22"/>
      <c r="FXV72" s="22"/>
      <c r="FXW72" s="22"/>
      <c r="FXX72" s="22"/>
      <c r="FXY72" s="22"/>
      <c r="FXZ72" s="22"/>
      <c r="FYA72" s="22"/>
      <c r="FYB72" s="22"/>
      <c r="FYC72" s="22"/>
      <c r="FYD72" s="22"/>
      <c r="FYE72" s="22"/>
      <c r="FYF72" s="22"/>
      <c r="FYG72" s="22"/>
      <c r="FYH72" s="22"/>
      <c r="FYI72" s="22"/>
      <c r="FYJ72" s="22"/>
      <c r="FYK72" s="22"/>
      <c r="FYL72" s="22"/>
      <c r="FYM72" s="22"/>
      <c r="FYN72" s="22"/>
      <c r="FYO72" s="22"/>
      <c r="FYP72" s="22"/>
      <c r="FYQ72" s="22"/>
      <c r="FYR72" s="22"/>
      <c r="FYS72" s="22"/>
      <c r="FYT72" s="22"/>
      <c r="FYU72" s="22"/>
      <c r="FYV72" s="22"/>
      <c r="FYW72" s="22"/>
      <c r="FYX72" s="22"/>
      <c r="FYY72" s="22"/>
      <c r="FYZ72" s="22"/>
      <c r="FZA72" s="22"/>
      <c r="FZB72" s="22"/>
      <c r="FZC72" s="22"/>
      <c r="FZD72" s="22"/>
      <c r="FZE72" s="22"/>
      <c r="FZF72" s="22"/>
      <c r="FZG72" s="22"/>
      <c r="FZH72" s="22"/>
      <c r="FZI72" s="22"/>
      <c r="FZJ72" s="22"/>
      <c r="FZK72" s="22"/>
      <c r="FZL72" s="22"/>
      <c r="FZM72" s="22"/>
      <c r="FZN72" s="22"/>
      <c r="FZO72" s="22"/>
      <c r="FZP72" s="22"/>
      <c r="FZQ72" s="22"/>
      <c r="FZR72" s="22"/>
      <c r="FZS72" s="22"/>
      <c r="FZT72" s="22"/>
      <c r="FZU72" s="22"/>
      <c r="FZV72" s="22"/>
      <c r="FZW72" s="22"/>
      <c r="FZX72" s="22"/>
      <c r="FZY72" s="22"/>
      <c r="FZZ72" s="22"/>
      <c r="GAA72" s="22"/>
      <c r="GAB72" s="22"/>
      <c r="GAC72" s="22"/>
      <c r="GAD72" s="22"/>
      <c r="GAE72" s="22"/>
      <c r="GAF72" s="22"/>
      <c r="GAG72" s="22"/>
      <c r="GAH72" s="22"/>
      <c r="GAI72" s="22"/>
      <c r="GAJ72" s="22"/>
      <c r="GAK72" s="22"/>
      <c r="GAL72" s="22"/>
      <c r="GAM72" s="22"/>
      <c r="GAN72" s="22"/>
      <c r="GAO72" s="22"/>
      <c r="GAP72" s="22"/>
      <c r="GAQ72" s="22"/>
      <c r="GAR72" s="22"/>
      <c r="GAS72" s="22"/>
      <c r="GAT72" s="22"/>
      <c r="GAU72" s="22"/>
      <c r="GAV72" s="22"/>
      <c r="GAW72" s="22"/>
      <c r="GAX72" s="22"/>
      <c r="GAY72" s="22"/>
      <c r="GAZ72" s="22"/>
      <c r="GBA72" s="22"/>
      <c r="GBB72" s="22"/>
      <c r="GBC72" s="22"/>
      <c r="GBD72" s="22"/>
      <c r="GBE72" s="22"/>
      <c r="GBF72" s="22"/>
      <c r="GBG72" s="22"/>
      <c r="GBH72" s="22"/>
      <c r="GBI72" s="22"/>
      <c r="GBJ72" s="22"/>
      <c r="GBK72" s="22"/>
      <c r="GBL72" s="22"/>
      <c r="GBM72" s="22"/>
      <c r="GBN72" s="22"/>
      <c r="GBO72" s="22"/>
      <c r="GBP72" s="22"/>
      <c r="GBQ72" s="22"/>
      <c r="GBR72" s="22"/>
      <c r="GBS72" s="22"/>
      <c r="GBT72" s="22"/>
      <c r="GBU72" s="22"/>
      <c r="GBV72" s="22"/>
      <c r="GBW72" s="22"/>
      <c r="GBX72" s="22"/>
      <c r="GBY72" s="22"/>
      <c r="GBZ72" s="22"/>
      <c r="GCA72" s="22"/>
      <c r="GCB72" s="22"/>
      <c r="GCC72" s="22"/>
      <c r="GCD72" s="22"/>
      <c r="GCE72" s="22"/>
      <c r="GCF72" s="22"/>
      <c r="GCG72" s="22"/>
      <c r="GCH72" s="22"/>
      <c r="GCI72" s="22"/>
      <c r="GCJ72" s="22"/>
      <c r="GCK72" s="22"/>
      <c r="GCL72" s="22"/>
      <c r="GCM72" s="22"/>
      <c r="GCN72" s="22"/>
      <c r="GCO72" s="22"/>
      <c r="GCP72" s="22"/>
      <c r="GCQ72" s="22"/>
      <c r="GCR72" s="22"/>
      <c r="GCS72" s="22"/>
      <c r="GCT72" s="22"/>
      <c r="GCU72" s="22"/>
      <c r="GCV72" s="22"/>
      <c r="GCW72" s="22"/>
      <c r="GCX72" s="22"/>
      <c r="GCY72" s="22"/>
      <c r="GCZ72" s="22"/>
      <c r="GDA72" s="22"/>
      <c r="GDB72" s="22"/>
      <c r="GDC72" s="22"/>
      <c r="GDD72" s="22"/>
      <c r="GDE72" s="22"/>
      <c r="GDF72" s="22"/>
      <c r="GDG72" s="22"/>
      <c r="GDH72" s="22"/>
      <c r="GDI72" s="22"/>
      <c r="GDJ72" s="22"/>
      <c r="GDK72" s="22"/>
      <c r="GDL72" s="22"/>
      <c r="GDM72" s="22"/>
      <c r="GDN72" s="22"/>
      <c r="GDO72" s="22"/>
      <c r="GDP72" s="22"/>
      <c r="GDQ72" s="22"/>
      <c r="GDR72" s="22"/>
      <c r="GDS72" s="22"/>
      <c r="GDT72" s="22"/>
      <c r="GDU72" s="22"/>
      <c r="GDV72" s="22"/>
      <c r="GDW72" s="22"/>
      <c r="GDX72" s="22"/>
      <c r="GDY72" s="22"/>
      <c r="GDZ72" s="22"/>
      <c r="GEA72" s="22"/>
      <c r="GEB72" s="22"/>
      <c r="GEC72" s="22"/>
      <c r="GED72" s="22"/>
      <c r="GEE72" s="22"/>
      <c r="GEF72" s="22"/>
      <c r="GEG72" s="22"/>
      <c r="GEH72" s="22"/>
      <c r="GEI72" s="22"/>
      <c r="GEJ72" s="22"/>
      <c r="GEK72" s="22"/>
      <c r="GEL72" s="22"/>
      <c r="GEM72" s="22"/>
      <c r="GEN72" s="22"/>
      <c r="GEO72" s="22"/>
      <c r="GEP72" s="22"/>
      <c r="GEQ72" s="22"/>
      <c r="GER72" s="22"/>
      <c r="GES72" s="22"/>
      <c r="GET72" s="22"/>
      <c r="GEU72" s="22"/>
      <c r="GEV72" s="22"/>
      <c r="GEW72" s="22"/>
      <c r="GEX72" s="22"/>
      <c r="GEY72" s="22"/>
      <c r="GEZ72" s="22"/>
      <c r="GFA72" s="22"/>
      <c r="GFB72" s="22"/>
      <c r="GFC72" s="22"/>
      <c r="GFD72" s="22"/>
      <c r="GFE72" s="22"/>
      <c r="GFF72" s="22"/>
      <c r="GFG72" s="22"/>
      <c r="GFH72" s="22"/>
      <c r="GFI72" s="22"/>
      <c r="GFJ72" s="22"/>
      <c r="GFK72" s="22"/>
      <c r="GFL72" s="22"/>
      <c r="GFM72" s="22"/>
      <c r="GFN72" s="22"/>
      <c r="GFO72" s="22"/>
      <c r="GFP72" s="22"/>
      <c r="GFQ72" s="22"/>
      <c r="GFR72" s="22"/>
      <c r="GFS72" s="22"/>
      <c r="GFT72" s="22"/>
      <c r="GFU72" s="22"/>
      <c r="GFV72" s="22"/>
      <c r="GFW72" s="22"/>
      <c r="GFX72" s="22"/>
      <c r="GFY72" s="22"/>
      <c r="GFZ72" s="22"/>
      <c r="GGA72" s="22"/>
      <c r="GGB72" s="22"/>
      <c r="GGC72" s="22"/>
      <c r="GGD72" s="22"/>
      <c r="GGE72" s="22"/>
      <c r="GGF72" s="22"/>
      <c r="GGG72" s="22"/>
      <c r="GGH72" s="22"/>
      <c r="GGI72" s="22"/>
      <c r="GGJ72" s="22"/>
      <c r="GGK72" s="22"/>
      <c r="GGL72" s="22"/>
      <c r="GGM72" s="22"/>
      <c r="GGN72" s="22"/>
      <c r="GGO72" s="22"/>
      <c r="GGP72" s="22"/>
      <c r="GGQ72" s="22"/>
      <c r="GGR72" s="22"/>
      <c r="GGS72" s="22"/>
      <c r="GGT72" s="22"/>
      <c r="GGU72" s="22"/>
      <c r="GGV72" s="22"/>
      <c r="GGW72" s="22"/>
      <c r="GGX72" s="22"/>
      <c r="GGY72" s="22"/>
      <c r="GGZ72" s="22"/>
      <c r="GHA72" s="22"/>
      <c r="GHB72" s="22"/>
      <c r="GHC72" s="22"/>
      <c r="GHD72" s="22"/>
      <c r="GHE72" s="22"/>
      <c r="GHF72" s="22"/>
      <c r="GHG72" s="22"/>
      <c r="GHH72" s="22"/>
      <c r="GHI72" s="22"/>
      <c r="GHJ72" s="22"/>
      <c r="GHK72" s="22"/>
      <c r="GHL72" s="22"/>
      <c r="GHM72" s="22"/>
      <c r="GHN72" s="22"/>
      <c r="GHO72" s="22"/>
      <c r="GHP72" s="22"/>
      <c r="GHQ72" s="22"/>
      <c r="GHR72" s="22"/>
      <c r="GHS72" s="22"/>
      <c r="GHT72" s="22"/>
      <c r="GHU72" s="22"/>
      <c r="GHV72" s="22"/>
      <c r="GHW72" s="22"/>
      <c r="GHX72" s="22"/>
      <c r="GHY72" s="22"/>
      <c r="GHZ72" s="22"/>
      <c r="GIA72" s="22"/>
      <c r="GIB72" s="22"/>
      <c r="GIC72" s="22"/>
      <c r="GID72" s="22"/>
      <c r="GIE72" s="22"/>
      <c r="GIF72" s="22"/>
      <c r="GIG72" s="22"/>
      <c r="GIH72" s="22"/>
      <c r="GII72" s="22"/>
      <c r="GIJ72" s="22"/>
      <c r="GIK72" s="22"/>
      <c r="GIL72" s="22"/>
      <c r="GIM72" s="22"/>
      <c r="GIN72" s="22"/>
      <c r="GIO72" s="22"/>
      <c r="GIP72" s="22"/>
      <c r="GIQ72" s="22"/>
      <c r="GIR72" s="22"/>
      <c r="GIS72" s="22"/>
      <c r="GIT72" s="22"/>
      <c r="GIU72" s="22"/>
      <c r="GIV72" s="22"/>
      <c r="GIW72" s="22"/>
      <c r="GIX72" s="22"/>
      <c r="GIY72" s="22"/>
      <c r="GIZ72" s="22"/>
      <c r="GJA72" s="22"/>
      <c r="GJB72" s="22"/>
      <c r="GJC72" s="22"/>
      <c r="GJD72" s="22"/>
      <c r="GJE72" s="22"/>
      <c r="GJF72" s="22"/>
      <c r="GJG72" s="22"/>
      <c r="GJH72" s="22"/>
      <c r="GJI72" s="22"/>
      <c r="GJJ72" s="22"/>
      <c r="GJK72" s="22"/>
      <c r="GJL72" s="22"/>
      <c r="GJM72" s="22"/>
      <c r="GJN72" s="22"/>
      <c r="GJO72" s="22"/>
      <c r="GJP72" s="22"/>
      <c r="GJQ72" s="22"/>
      <c r="GJR72" s="22"/>
      <c r="GJS72" s="22"/>
      <c r="GJT72" s="22"/>
      <c r="GJU72" s="22"/>
      <c r="GJV72" s="22"/>
      <c r="GJW72" s="22"/>
      <c r="GJX72" s="22"/>
      <c r="GJY72" s="22"/>
      <c r="GJZ72" s="22"/>
      <c r="GKA72" s="22"/>
      <c r="GKB72" s="22"/>
      <c r="GKC72" s="22"/>
      <c r="GKD72" s="22"/>
      <c r="GKE72" s="22"/>
      <c r="GKF72" s="22"/>
      <c r="GKG72" s="22"/>
      <c r="GKH72" s="22"/>
      <c r="GKI72" s="22"/>
      <c r="GKJ72" s="22"/>
      <c r="GKK72" s="22"/>
      <c r="GKL72" s="22"/>
      <c r="GKM72" s="22"/>
      <c r="GKN72" s="22"/>
      <c r="GKO72" s="22"/>
      <c r="GKP72" s="22"/>
      <c r="GKQ72" s="22"/>
      <c r="GKR72" s="22"/>
      <c r="GKS72" s="22"/>
      <c r="GKT72" s="22"/>
      <c r="GKU72" s="22"/>
      <c r="GKV72" s="22"/>
      <c r="GKW72" s="22"/>
      <c r="GKX72" s="22"/>
      <c r="GKY72" s="22"/>
      <c r="GKZ72" s="22"/>
      <c r="GLA72" s="22"/>
      <c r="GLB72" s="22"/>
      <c r="GLC72" s="22"/>
      <c r="GLD72" s="22"/>
      <c r="GLE72" s="22"/>
      <c r="GLF72" s="22"/>
      <c r="GLG72" s="22"/>
      <c r="GLH72" s="22"/>
      <c r="GLI72" s="22"/>
      <c r="GLJ72" s="22"/>
      <c r="GLK72" s="22"/>
      <c r="GLL72" s="22"/>
      <c r="GLM72" s="22"/>
      <c r="GLN72" s="22"/>
      <c r="GLO72" s="22"/>
      <c r="GLP72" s="22"/>
      <c r="GLQ72" s="22"/>
      <c r="GLR72" s="22"/>
      <c r="GLS72" s="22"/>
      <c r="GLT72" s="22"/>
      <c r="GLU72" s="22"/>
      <c r="GLV72" s="22"/>
      <c r="GLW72" s="22"/>
      <c r="GLX72" s="22"/>
      <c r="GLY72" s="22"/>
      <c r="GLZ72" s="22"/>
      <c r="GMA72" s="22"/>
      <c r="GMB72" s="22"/>
      <c r="GMC72" s="22"/>
      <c r="GMD72" s="22"/>
      <c r="GME72" s="22"/>
      <c r="GMF72" s="22"/>
      <c r="GMG72" s="22"/>
      <c r="GMH72" s="22"/>
      <c r="GMI72" s="22"/>
      <c r="GMJ72" s="22"/>
      <c r="GMK72" s="22"/>
      <c r="GML72" s="22"/>
      <c r="GMM72" s="22"/>
      <c r="GMN72" s="22"/>
      <c r="GMO72" s="22"/>
      <c r="GMP72" s="22"/>
      <c r="GMQ72" s="22"/>
      <c r="GMR72" s="22"/>
      <c r="GMS72" s="22"/>
      <c r="GMT72" s="22"/>
      <c r="GMU72" s="22"/>
      <c r="GMV72" s="22"/>
      <c r="GMW72" s="22"/>
      <c r="GMX72" s="22"/>
      <c r="GMY72" s="22"/>
      <c r="GMZ72" s="22"/>
      <c r="GNA72" s="22"/>
      <c r="GNB72" s="22"/>
      <c r="GNC72" s="22"/>
      <c r="GND72" s="22"/>
      <c r="GNE72" s="22"/>
      <c r="GNF72" s="22"/>
      <c r="GNG72" s="22"/>
      <c r="GNH72" s="22"/>
      <c r="GNI72" s="22"/>
      <c r="GNJ72" s="22"/>
      <c r="GNK72" s="22"/>
      <c r="GNL72" s="22"/>
      <c r="GNM72" s="22"/>
      <c r="GNN72" s="22"/>
      <c r="GNO72" s="22"/>
      <c r="GNP72" s="22"/>
      <c r="GNQ72" s="22"/>
      <c r="GNR72" s="22"/>
      <c r="GNS72" s="22"/>
      <c r="GNT72" s="22"/>
      <c r="GNU72" s="22"/>
      <c r="GNV72" s="22"/>
      <c r="GNW72" s="22"/>
      <c r="GNX72" s="22"/>
      <c r="GNY72" s="22"/>
      <c r="GNZ72" s="22"/>
      <c r="GOA72" s="22"/>
      <c r="GOB72" s="22"/>
      <c r="GOC72" s="22"/>
      <c r="GOD72" s="22"/>
      <c r="GOE72" s="22"/>
      <c r="GOF72" s="22"/>
      <c r="GOG72" s="22"/>
      <c r="GOH72" s="22"/>
      <c r="GOI72" s="22"/>
      <c r="GOJ72" s="22"/>
      <c r="GOK72" s="22"/>
      <c r="GOL72" s="22"/>
      <c r="GOM72" s="22"/>
      <c r="GON72" s="22"/>
      <c r="GOO72" s="22"/>
      <c r="GOP72" s="22"/>
      <c r="GOQ72" s="22"/>
      <c r="GOR72" s="22"/>
      <c r="GOS72" s="22"/>
      <c r="GOT72" s="22"/>
      <c r="GOU72" s="22"/>
      <c r="GOV72" s="22"/>
      <c r="GOW72" s="22"/>
      <c r="GOX72" s="22"/>
      <c r="GOY72" s="22"/>
      <c r="GOZ72" s="22"/>
      <c r="GPA72" s="22"/>
      <c r="GPB72" s="22"/>
      <c r="GPC72" s="22"/>
      <c r="GPD72" s="22"/>
      <c r="GPE72" s="22"/>
      <c r="GPF72" s="22"/>
      <c r="GPG72" s="22"/>
      <c r="GPH72" s="22"/>
      <c r="GPI72" s="22"/>
      <c r="GPJ72" s="22"/>
      <c r="GPK72" s="22"/>
      <c r="GPL72" s="22"/>
      <c r="GPM72" s="22"/>
      <c r="GPN72" s="22"/>
      <c r="GPO72" s="22"/>
      <c r="GPP72" s="22"/>
      <c r="GPQ72" s="22"/>
      <c r="GPR72" s="22"/>
      <c r="GPS72" s="22"/>
      <c r="GPT72" s="22"/>
      <c r="GPU72" s="22"/>
      <c r="GPV72" s="22"/>
      <c r="GPW72" s="22"/>
      <c r="GPX72" s="22"/>
      <c r="GPY72" s="22"/>
      <c r="GPZ72" s="22"/>
      <c r="GQA72" s="22"/>
      <c r="GQB72" s="22"/>
      <c r="GQC72" s="22"/>
      <c r="GQD72" s="22"/>
      <c r="GQE72" s="22"/>
      <c r="GQF72" s="22"/>
      <c r="GQG72" s="22"/>
      <c r="GQH72" s="22"/>
      <c r="GQI72" s="22"/>
      <c r="GQJ72" s="22"/>
      <c r="GQK72" s="22"/>
      <c r="GQL72" s="22"/>
      <c r="GQM72" s="22"/>
      <c r="GQN72" s="22"/>
      <c r="GQO72" s="22"/>
      <c r="GQP72" s="22"/>
      <c r="GQQ72" s="22"/>
      <c r="GQR72" s="22"/>
      <c r="GQS72" s="22"/>
      <c r="GQT72" s="22"/>
      <c r="GQU72" s="22"/>
      <c r="GQV72" s="22"/>
      <c r="GQW72" s="22"/>
      <c r="GQX72" s="22"/>
      <c r="GQY72" s="22"/>
      <c r="GQZ72" s="22"/>
      <c r="GRA72" s="22"/>
      <c r="GRB72" s="22"/>
      <c r="GRC72" s="22"/>
      <c r="GRD72" s="22"/>
      <c r="GRE72" s="22"/>
      <c r="GRF72" s="22"/>
      <c r="GRG72" s="22"/>
      <c r="GRH72" s="22"/>
      <c r="GRI72" s="22"/>
      <c r="GRJ72" s="22"/>
      <c r="GRK72" s="22"/>
      <c r="GRL72" s="22"/>
      <c r="GRM72" s="22"/>
      <c r="GRN72" s="22"/>
      <c r="GRO72" s="22"/>
      <c r="GRP72" s="22"/>
      <c r="GRQ72" s="22"/>
      <c r="GRR72" s="22"/>
      <c r="GRS72" s="22"/>
      <c r="GRT72" s="22"/>
      <c r="GRU72" s="22"/>
      <c r="GRV72" s="22"/>
      <c r="GRW72" s="22"/>
      <c r="GRX72" s="22"/>
      <c r="GRY72" s="22"/>
      <c r="GRZ72" s="22"/>
      <c r="GSA72" s="22"/>
      <c r="GSB72" s="22"/>
      <c r="GSC72" s="22"/>
      <c r="GSD72" s="22"/>
      <c r="GSE72" s="22"/>
      <c r="GSF72" s="22"/>
      <c r="GSG72" s="22"/>
      <c r="GSH72" s="22"/>
      <c r="GSI72" s="22"/>
      <c r="GSJ72" s="22"/>
      <c r="GSK72" s="22"/>
      <c r="GSL72" s="22"/>
      <c r="GSM72" s="22"/>
      <c r="GSN72" s="22"/>
      <c r="GSO72" s="22"/>
      <c r="GSP72" s="22"/>
      <c r="GSQ72" s="22"/>
      <c r="GSR72" s="22"/>
      <c r="GSS72" s="22"/>
      <c r="GST72" s="22"/>
      <c r="GSU72" s="22"/>
      <c r="GSV72" s="22"/>
      <c r="GSW72" s="22"/>
      <c r="GSX72" s="22"/>
      <c r="GSY72" s="22"/>
      <c r="GSZ72" s="22"/>
      <c r="GTA72" s="22"/>
      <c r="GTB72" s="22"/>
      <c r="GTC72" s="22"/>
      <c r="GTD72" s="22"/>
      <c r="GTE72" s="22"/>
      <c r="GTF72" s="22"/>
      <c r="GTG72" s="22"/>
      <c r="GTH72" s="22"/>
      <c r="GTI72" s="22"/>
      <c r="GTJ72" s="22"/>
      <c r="GTK72" s="22"/>
      <c r="GTL72" s="22"/>
      <c r="GTM72" s="22"/>
      <c r="GTN72" s="22"/>
      <c r="GTO72" s="22"/>
      <c r="GTP72" s="22"/>
      <c r="GTQ72" s="22"/>
      <c r="GTR72" s="22"/>
      <c r="GTS72" s="22"/>
      <c r="GTT72" s="22"/>
      <c r="GTU72" s="22"/>
      <c r="GTV72" s="22"/>
      <c r="GTW72" s="22"/>
      <c r="GTX72" s="22"/>
      <c r="GTY72" s="22"/>
      <c r="GTZ72" s="22"/>
      <c r="GUA72" s="22"/>
      <c r="GUB72" s="22"/>
      <c r="GUC72" s="22"/>
      <c r="GUD72" s="22"/>
      <c r="GUE72" s="22"/>
      <c r="GUF72" s="22"/>
      <c r="GUG72" s="22"/>
      <c r="GUH72" s="22"/>
      <c r="GUI72" s="22"/>
      <c r="GUJ72" s="22"/>
      <c r="GUK72" s="22"/>
      <c r="GUL72" s="22"/>
      <c r="GUM72" s="22"/>
      <c r="GUN72" s="22"/>
      <c r="GUO72" s="22"/>
      <c r="GUP72" s="22"/>
      <c r="GUQ72" s="22"/>
      <c r="GUR72" s="22"/>
      <c r="GUS72" s="22"/>
      <c r="GUT72" s="22"/>
      <c r="GUU72" s="22"/>
      <c r="GUV72" s="22"/>
      <c r="GUW72" s="22"/>
      <c r="GUX72" s="22"/>
      <c r="GUY72" s="22"/>
      <c r="GUZ72" s="22"/>
      <c r="GVA72" s="22"/>
      <c r="GVB72" s="22"/>
      <c r="GVC72" s="22"/>
      <c r="GVD72" s="22"/>
      <c r="GVE72" s="22"/>
      <c r="GVF72" s="22"/>
      <c r="GVG72" s="22"/>
      <c r="GVH72" s="22"/>
      <c r="GVI72" s="22"/>
      <c r="GVJ72" s="22"/>
      <c r="GVK72" s="22"/>
      <c r="GVL72" s="22"/>
      <c r="GVM72" s="22"/>
      <c r="GVN72" s="22"/>
      <c r="GVO72" s="22"/>
      <c r="GVP72" s="22"/>
      <c r="GVQ72" s="22"/>
      <c r="GVR72" s="22"/>
      <c r="GVS72" s="22"/>
      <c r="GVT72" s="22"/>
      <c r="GVU72" s="22"/>
      <c r="GVV72" s="22"/>
      <c r="GVW72" s="22"/>
      <c r="GVX72" s="22"/>
      <c r="GVY72" s="22"/>
      <c r="GVZ72" s="22"/>
      <c r="GWA72" s="22"/>
      <c r="GWB72" s="22"/>
      <c r="GWC72" s="22"/>
      <c r="GWD72" s="22"/>
      <c r="GWE72" s="22"/>
      <c r="GWF72" s="22"/>
      <c r="GWG72" s="22"/>
      <c r="GWH72" s="22"/>
      <c r="GWI72" s="22"/>
      <c r="GWJ72" s="22"/>
      <c r="GWK72" s="22"/>
      <c r="GWL72" s="22"/>
      <c r="GWM72" s="22"/>
      <c r="GWN72" s="22"/>
      <c r="GWO72" s="22"/>
      <c r="GWP72" s="22"/>
      <c r="GWQ72" s="22"/>
      <c r="GWR72" s="22"/>
      <c r="GWS72" s="22"/>
      <c r="GWT72" s="22"/>
      <c r="GWU72" s="22"/>
      <c r="GWV72" s="22"/>
      <c r="GWW72" s="22"/>
      <c r="GWX72" s="22"/>
      <c r="GWY72" s="22"/>
      <c r="GWZ72" s="22"/>
      <c r="GXA72" s="22"/>
      <c r="GXB72" s="22"/>
      <c r="GXC72" s="22"/>
      <c r="GXD72" s="22"/>
      <c r="GXE72" s="22"/>
      <c r="GXF72" s="22"/>
      <c r="GXG72" s="22"/>
      <c r="GXH72" s="22"/>
      <c r="GXI72" s="22"/>
      <c r="GXJ72" s="22"/>
      <c r="GXK72" s="22"/>
      <c r="GXL72" s="22"/>
      <c r="GXM72" s="22"/>
      <c r="GXN72" s="22"/>
      <c r="GXO72" s="22"/>
      <c r="GXP72" s="22"/>
      <c r="GXQ72" s="22"/>
      <c r="GXR72" s="22"/>
      <c r="GXS72" s="22"/>
      <c r="GXT72" s="22"/>
      <c r="GXU72" s="22"/>
      <c r="GXV72" s="22"/>
      <c r="GXW72" s="22"/>
      <c r="GXX72" s="22"/>
      <c r="GXY72" s="22"/>
      <c r="GXZ72" s="22"/>
      <c r="GYA72" s="22"/>
      <c r="GYB72" s="22"/>
      <c r="GYC72" s="22"/>
      <c r="GYD72" s="22"/>
      <c r="GYE72" s="22"/>
      <c r="GYF72" s="22"/>
      <c r="GYG72" s="22"/>
      <c r="GYH72" s="22"/>
      <c r="GYI72" s="22"/>
      <c r="GYJ72" s="22"/>
      <c r="GYK72" s="22"/>
      <c r="GYL72" s="22"/>
      <c r="GYM72" s="22"/>
      <c r="GYN72" s="22"/>
      <c r="GYO72" s="22"/>
      <c r="GYP72" s="22"/>
      <c r="GYQ72" s="22"/>
      <c r="GYR72" s="22"/>
      <c r="GYS72" s="22"/>
      <c r="GYT72" s="22"/>
      <c r="GYU72" s="22"/>
      <c r="GYV72" s="22"/>
      <c r="GYW72" s="22"/>
      <c r="GYX72" s="22"/>
      <c r="GYY72" s="22"/>
      <c r="GYZ72" s="22"/>
      <c r="GZA72" s="22"/>
      <c r="GZB72" s="22"/>
      <c r="GZC72" s="22"/>
      <c r="GZD72" s="22"/>
      <c r="GZE72" s="22"/>
      <c r="GZF72" s="22"/>
      <c r="GZG72" s="22"/>
      <c r="GZH72" s="22"/>
      <c r="GZI72" s="22"/>
      <c r="GZJ72" s="22"/>
      <c r="GZK72" s="22"/>
      <c r="GZL72" s="22"/>
      <c r="GZM72" s="22"/>
      <c r="GZN72" s="22"/>
      <c r="GZO72" s="22"/>
      <c r="GZP72" s="22"/>
      <c r="GZQ72" s="22"/>
      <c r="GZR72" s="22"/>
      <c r="GZS72" s="22"/>
      <c r="GZT72" s="22"/>
      <c r="GZU72" s="22"/>
      <c r="GZV72" s="22"/>
      <c r="GZW72" s="22"/>
      <c r="GZX72" s="22"/>
      <c r="GZY72" s="22"/>
      <c r="GZZ72" s="22"/>
      <c r="HAA72" s="22"/>
      <c r="HAB72" s="22"/>
      <c r="HAC72" s="22"/>
      <c r="HAD72" s="22"/>
      <c r="HAE72" s="22"/>
      <c r="HAF72" s="22"/>
      <c r="HAG72" s="22"/>
      <c r="HAH72" s="22"/>
      <c r="HAI72" s="22"/>
      <c r="HAJ72" s="22"/>
      <c r="HAK72" s="22"/>
      <c r="HAL72" s="22"/>
      <c r="HAM72" s="22"/>
      <c r="HAN72" s="22"/>
      <c r="HAO72" s="22"/>
      <c r="HAP72" s="22"/>
      <c r="HAQ72" s="22"/>
      <c r="HAR72" s="22"/>
      <c r="HAS72" s="22"/>
      <c r="HAT72" s="22"/>
      <c r="HAU72" s="22"/>
      <c r="HAV72" s="22"/>
      <c r="HAW72" s="22"/>
      <c r="HAX72" s="22"/>
      <c r="HAY72" s="22"/>
      <c r="HAZ72" s="22"/>
      <c r="HBA72" s="22"/>
      <c r="HBB72" s="22"/>
      <c r="HBC72" s="22"/>
      <c r="HBD72" s="22"/>
      <c r="HBE72" s="22"/>
      <c r="HBF72" s="22"/>
      <c r="HBG72" s="22"/>
      <c r="HBH72" s="22"/>
      <c r="HBI72" s="22"/>
      <c r="HBJ72" s="22"/>
      <c r="HBK72" s="22"/>
      <c r="HBL72" s="22"/>
      <c r="HBM72" s="22"/>
      <c r="HBN72" s="22"/>
      <c r="HBO72" s="22"/>
      <c r="HBP72" s="22"/>
      <c r="HBQ72" s="22"/>
      <c r="HBR72" s="22"/>
      <c r="HBS72" s="22"/>
      <c r="HBT72" s="22"/>
      <c r="HBU72" s="22"/>
      <c r="HBV72" s="22"/>
      <c r="HBW72" s="22"/>
      <c r="HBX72" s="22"/>
      <c r="HBY72" s="22"/>
      <c r="HBZ72" s="22"/>
      <c r="HCA72" s="22"/>
      <c r="HCB72" s="22"/>
      <c r="HCC72" s="22"/>
      <c r="HCD72" s="22"/>
      <c r="HCE72" s="22"/>
      <c r="HCF72" s="22"/>
      <c r="HCG72" s="22"/>
      <c r="HCH72" s="22"/>
      <c r="HCI72" s="22"/>
      <c r="HCJ72" s="22"/>
      <c r="HCK72" s="22"/>
      <c r="HCL72" s="22"/>
      <c r="HCM72" s="22"/>
      <c r="HCN72" s="22"/>
      <c r="HCO72" s="22"/>
      <c r="HCP72" s="22"/>
      <c r="HCQ72" s="22"/>
      <c r="HCR72" s="22"/>
      <c r="HCS72" s="22"/>
      <c r="HCT72" s="22"/>
      <c r="HCU72" s="22"/>
      <c r="HCV72" s="22"/>
      <c r="HCW72" s="22"/>
      <c r="HCX72" s="22"/>
      <c r="HCY72" s="22"/>
      <c r="HCZ72" s="22"/>
      <c r="HDA72" s="22"/>
      <c r="HDB72" s="22"/>
      <c r="HDC72" s="22"/>
      <c r="HDD72" s="22"/>
      <c r="HDE72" s="22"/>
      <c r="HDF72" s="22"/>
      <c r="HDG72" s="22"/>
      <c r="HDH72" s="22"/>
      <c r="HDI72" s="22"/>
      <c r="HDJ72" s="22"/>
      <c r="HDK72" s="22"/>
      <c r="HDL72" s="22"/>
      <c r="HDM72" s="22"/>
      <c r="HDN72" s="22"/>
      <c r="HDO72" s="22"/>
      <c r="HDP72" s="22"/>
      <c r="HDQ72" s="22"/>
      <c r="HDR72" s="22"/>
      <c r="HDS72" s="22"/>
      <c r="HDT72" s="22"/>
      <c r="HDU72" s="22"/>
      <c r="HDV72" s="22"/>
      <c r="HDW72" s="22"/>
      <c r="HDX72" s="22"/>
      <c r="HDY72" s="22"/>
      <c r="HDZ72" s="22"/>
      <c r="HEA72" s="22"/>
      <c r="HEB72" s="22"/>
      <c r="HEC72" s="22"/>
      <c r="HED72" s="22"/>
      <c r="HEE72" s="22"/>
      <c r="HEF72" s="22"/>
      <c r="HEG72" s="22"/>
      <c r="HEH72" s="22"/>
      <c r="HEI72" s="22"/>
      <c r="HEJ72" s="22"/>
      <c r="HEK72" s="22"/>
      <c r="HEL72" s="22"/>
      <c r="HEM72" s="22"/>
      <c r="HEN72" s="22"/>
      <c r="HEO72" s="22"/>
      <c r="HEP72" s="22"/>
      <c r="HEQ72" s="22"/>
      <c r="HER72" s="22"/>
      <c r="HES72" s="22"/>
      <c r="HET72" s="22"/>
      <c r="HEU72" s="22"/>
      <c r="HEV72" s="22"/>
      <c r="HEW72" s="22"/>
      <c r="HEX72" s="22"/>
      <c r="HEY72" s="22"/>
      <c r="HEZ72" s="22"/>
      <c r="HFA72" s="22"/>
      <c r="HFB72" s="22"/>
      <c r="HFC72" s="22"/>
      <c r="HFD72" s="22"/>
      <c r="HFE72" s="22"/>
      <c r="HFF72" s="22"/>
      <c r="HFG72" s="22"/>
      <c r="HFH72" s="22"/>
      <c r="HFI72" s="22"/>
      <c r="HFJ72" s="22"/>
      <c r="HFK72" s="22"/>
      <c r="HFL72" s="22"/>
      <c r="HFM72" s="22"/>
      <c r="HFN72" s="22"/>
      <c r="HFO72" s="22"/>
      <c r="HFP72" s="22"/>
      <c r="HFQ72" s="22"/>
      <c r="HFR72" s="22"/>
      <c r="HFS72" s="22"/>
      <c r="HFT72" s="22"/>
      <c r="HFU72" s="22"/>
      <c r="HFV72" s="22"/>
      <c r="HFW72" s="22"/>
      <c r="HFX72" s="22"/>
      <c r="HFY72" s="22"/>
      <c r="HFZ72" s="22"/>
      <c r="HGA72" s="22"/>
      <c r="HGB72" s="22"/>
      <c r="HGC72" s="22"/>
      <c r="HGD72" s="22"/>
      <c r="HGE72" s="22"/>
      <c r="HGF72" s="22"/>
      <c r="HGG72" s="22"/>
      <c r="HGH72" s="22"/>
      <c r="HGI72" s="22"/>
      <c r="HGJ72" s="22"/>
      <c r="HGK72" s="22"/>
      <c r="HGL72" s="22"/>
      <c r="HGM72" s="22"/>
      <c r="HGN72" s="22"/>
      <c r="HGO72" s="22"/>
      <c r="HGP72" s="22"/>
      <c r="HGQ72" s="22"/>
      <c r="HGR72" s="22"/>
      <c r="HGS72" s="22"/>
      <c r="HGT72" s="22"/>
      <c r="HGU72" s="22"/>
      <c r="HGV72" s="22"/>
      <c r="HGW72" s="22"/>
      <c r="HGX72" s="22"/>
      <c r="HGY72" s="22"/>
      <c r="HGZ72" s="22"/>
      <c r="HHA72" s="22"/>
      <c r="HHB72" s="22"/>
      <c r="HHC72" s="22"/>
      <c r="HHD72" s="22"/>
      <c r="HHE72" s="22"/>
      <c r="HHF72" s="22"/>
      <c r="HHG72" s="22"/>
      <c r="HHH72" s="22"/>
      <c r="HHI72" s="22"/>
      <c r="HHJ72" s="22"/>
      <c r="HHK72" s="22"/>
      <c r="HHL72" s="22"/>
      <c r="HHM72" s="22"/>
      <c r="HHN72" s="22"/>
      <c r="HHO72" s="22"/>
      <c r="HHP72" s="22"/>
      <c r="HHQ72" s="22"/>
      <c r="HHR72" s="22"/>
      <c r="HHS72" s="22"/>
      <c r="HHT72" s="22"/>
      <c r="HHU72" s="22"/>
      <c r="HHV72" s="22"/>
      <c r="HHW72" s="22"/>
      <c r="HHX72" s="22"/>
      <c r="HHY72" s="22"/>
      <c r="HHZ72" s="22"/>
      <c r="HIA72" s="22"/>
      <c r="HIB72" s="22"/>
      <c r="HIC72" s="22"/>
      <c r="HID72" s="22"/>
      <c r="HIE72" s="22"/>
      <c r="HIF72" s="22"/>
      <c r="HIG72" s="22"/>
      <c r="HIH72" s="22"/>
      <c r="HII72" s="22"/>
      <c r="HIJ72" s="22"/>
      <c r="HIK72" s="22"/>
      <c r="HIL72" s="22"/>
      <c r="HIM72" s="22"/>
      <c r="HIN72" s="22"/>
      <c r="HIO72" s="22"/>
      <c r="HIP72" s="22"/>
      <c r="HIQ72" s="22"/>
      <c r="HIR72" s="22"/>
      <c r="HIS72" s="22"/>
      <c r="HIT72" s="22"/>
      <c r="HIU72" s="22"/>
      <c r="HIV72" s="22"/>
      <c r="HIW72" s="22"/>
      <c r="HIX72" s="22"/>
      <c r="HIY72" s="22"/>
      <c r="HIZ72" s="22"/>
      <c r="HJA72" s="22"/>
      <c r="HJB72" s="22"/>
      <c r="HJC72" s="22"/>
      <c r="HJD72" s="22"/>
      <c r="HJE72" s="22"/>
      <c r="HJF72" s="22"/>
      <c r="HJG72" s="22"/>
      <c r="HJH72" s="22"/>
      <c r="HJI72" s="22"/>
      <c r="HJJ72" s="22"/>
      <c r="HJK72" s="22"/>
      <c r="HJL72" s="22"/>
      <c r="HJM72" s="22"/>
      <c r="HJN72" s="22"/>
      <c r="HJO72" s="22"/>
      <c r="HJP72" s="22"/>
      <c r="HJQ72" s="22"/>
      <c r="HJR72" s="22"/>
      <c r="HJS72" s="22"/>
      <c r="HJT72" s="22"/>
      <c r="HJU72" s="22"/>
      <c r="HJV72" s="22"/>
      <c r="HJW72" s="22"/>
      <c r="HJX72" s="22"/>
      <c r="HJY72" s="22"/>
      <c r="HJZ72" s="22"/>
      <c r="HKA72" s="22"/>
      <c r="HKB72" s="22"/>
      <c r="HKC72" s="22"/>
      <c r="HKD72" s="22"/>
      <c r="HKE72" s="22"/>
      <c r="HKF72" s="22"/>
      <c r="HKG72" s="22"/>
      <c r="HKH72" s="22"/>
      <c r="HKI72" s="22"/>
      <c r="HKJ72" s="22"/>
      <c r="HKK72" s="22"/>
      <c r="HKL72" s="22"/>
      <c r="HKM72" s="22"/>
      <c r="HKN72" s="22"/>
      <c r="HKO72" s="22"/>
      <c r="HKP72" s="22"/>
      <c r="HKQ72" s="22"/>
      <c r="HKR72" s="22"/>
      <c r="HKS72" s="22"/>
      <c r="HKT72" s="22"/>
      <c r="HKU72" s="22"/>
      <c r="HKV72" s="22"/>
      <c r="HKW72" s="22"/>
      <c r="HKX72" s="22"/>
      <c r="HKY72" s="22"/>
      <c r="HKZ72" s="22"/>
      <c r="HLA72" s="22"/>
      <c r="HLB72" s="22"/>
      <c r="HLC72" s="22"/>
      <c r="HLD72" s="22"/>
      <c r="HLE72" s="22"/>
      <c r="HLF72" s="22"/>
      <c r="HLG72" s="22"/>
      <c r="HLH72" s="22"/>
      <c r="HLI72" s="22"/>
      <c r="HLJ72" s="22"/>
      <c r="HLK72" s="22"/>
      <c r="HLL72" s="22"/>
      <c r="HLM72" s="22"/>
      <c r="HLN72" s="22"/>
      <c r="HLO72" s="22"/>
      <c r="HLP72" s="22"/>
      <c r="HLQ72" s="22"/>
      <c r="HLR72" s="22"/>
      <c r="HLS72" s="22"/>
      <c r="HLT72" s="22"/>
      <c r="HLU72" s="22"/>
      <c r="HLV72" s="22"/>
      <c r="HLW72" s="22"/>
      <c r="HLX72" s="22"/>
      <c r="HLY72" s="22"/>
      <c r="HLZ72" s="22"/>
      <c r="HMA72" s="22"/>
      <c r="HMB72" s="22"/>
      <c r="HMC72" s="22"/>
      <c r="HMD72" s="22"/>
      <c r="HME72" s="22"/>
      <c r="HMF72" s="22"/>
      <c r="HMG72" s="22"/>
      <c r="HMH72" s="22"/>
      <c r="HMI72" s="22"/>
      <c r="HMJ72" s="22"/>
      <c r="HMK72" s="22"/>
      <c r="HML72" s="22"/>
      <c r="HMM72" s="22"/>
      <c r="HMN72" s="22"/>
      <c r="HMO72" s="22"/>
      <c r="HMP72" s="22"/>
      <c r="HMQ72" s="22"/>
      <c r="HMR72" s="22"/>
      <c r="HMS72" s="22"/>
      <c r="HMT72" s="22"/>
      <c r="HMU72" s="22"/>
      <c r="HMV72" s="22"/>
      <c r="HMW72" s="22"/>
      <c r="HMX72" s="22"/>
      <c r="HMY72" s="22"/>
      <c r="HMZ72" s="22"/>
      <c r="HNA72" s="22"/>
      <c r="HNB72" s="22"/>
      <c r="HNC72" s="22"/>
      <c r="HND72" s="22"/>
      <c r="HNE72" s="22"/>
      <c r="HNF72" s="22"/>
      <c r="HNG72" s="22"/>
      <c r="HNH72" s="22"/>
      <c r="HNI72" s="22"/>
      <c r="HNJ72" s="22"/>
      <c r="HNK72" s="22"/>
      <c r="HNL72" s="22"/>
      <c r="HNM72" s="22"/>
      <c r="HNN72" s="22"/>
      <c r="HNO72" s="22"/>
      <c r="HNP72" s="22"/>
      <c r="HNQ72" s="22"/>
      <c r="HNR72" s="22"/>
      <c r="HNS72" s="22"/>
      <c r="HNT72" s="22"/>
      <c r="HNU72" s="22"/>
      <c r="HNV72" s="22"/>
      <c r="HNW72" s="22"/>
      <c r="HNX72" s="22"/>
      <c r="HNY72" s="22"/>
      <c r="HNZ72" s="22"/>
      <c r="HOA72" s="22"/>
      <c r="HOB72" s="22"/>
      <c r="HOC72" s="22"/>
      <c r="HOD72" s="22"/>
      <c r="HOE72" s="22"/>
      <c r="HOF72" s="22"/>
      <c r="HOG72" s="22"/>
      <c r="HOH72" s="22"/>
      <c r="HOI72" s="22"/>
      <c r="HOJ72" s="22"/>
      <c r="HOK72" s="22"/>
      <c r="HOL72" s="22"/>
      <c r="HOM72" s="22"/>
      <c r="HON72" s="22"/>
      <c r="HOO72" s="22"/>
      <c r="HOP72" s="22"/>
      <c r="HOQ72" s="22"/>
      <c r="HOR72" s="22"/>
      <c r="HOS72" s="22"/>
      <c r="HOT72" s="22"/>
      <c r="HOU72" s="22"/>
      <c r="HOV72" s="22"/>
      <c r="HOW72" s="22"/>
      <c r="HOX72" s="22"/>
      <c r="HOY72" s="22"/>
      <c r="HOZ72" s="22"/>
      <c r="HPA72" s="22"/>
      <c r="HPB72" s="22"/>
      <c r="HPC72" s="22"/>
      <c r="HPD72" s="22"/>
      <c r="HPE72" s="22"/>
      <c r="HPF72" s="22"/>
      <c r="HPG72" s="22"/>
      <c r="HPH72" s="22"/>
      <c r="HPI72" s="22"/>
      <c r="HPJ72" s="22"/>
      <c r="HPK72" s="22"/>
      <c r="HPL72" s="22"/>
      <c r="HPM72" s="22"/>
      <c r="HPN72" s="22"/>
      <c r="HPO72" s="22"/>
      <c r="HPP72" s="22"/>
      <c r="HPQ72" s="22"/>
      <c r="HPR72" s="22"/>
      <c r="HPS72" s="22"/>
      <c r="HPT72" s="22"/>
      <c r="HPU72" s="22"/>
      <c r="HPV72" s="22"/>
      <c r="HPW72" s="22"/>
      <c r="HPX72" s="22"/>
      <c r="HPY72" s="22"/>
      <c r="HPZ72" s="22"/>
      <c r="HQA72" s="22"/>
      <c r="HQB72" s="22"/>
      <c r="HQC72" s="22"/>
      <c r="HQD72" s="22"/>
      <c r="HQE72" s="22"/>
      <c r="HQF72" s="22"/>
      <c r="HQG72" s="22"/>
      <c r="HQH72" s="22"/>
      <c r="HQI72" s="22"/>
      <c r="HQJ72" s="22"/>
      <c r="HQK72" s="22"/>
      <c r="HQL72" s="22"/>
      <c r="HQM72" s="22"/>
      <c r="HQN72" s="22"/>
      <c r="HQO72" s="22"/>
      <c r="HQP72" s="22"/>
      <c r="HQQ72" s="22"/>
      <c r="HQR72" s="22"/>
      <c r="HQS72" s="22"/>
      <c r="HQT72" s="22"/>
      <c r="HQU72" s="22"/>
      <c r="HQV72" s="22"/>
      <c r="HQW72" s="22"/>
      <c r="HQX72" s="22"/>
      <c r="HQY72" s="22"/>
      <c r="HQZ72" s="22"/>
      <c r="HRA72" s="22"/>
      <c r="HRB72" s="22"/>
      <c r="HRC72" s="22"/>
      <c r="HRD72" s="22"/>
      <c r="HRE72" s="22"/>
      <c r="HRF72" s="22"/>
      <c r="HRG72" s="22"/>
      <c r="HRH72" s="22"/>
      <c r="HRI72" s="22"/>
      <c r="HRJ72" s="22"/>
      <c r="HRK72" s="22"/>
      <c r="HRL72" s="22"/>
      <c r="HRM72" s="22"/>
      <c r="HRN72" s="22"/>
      <c r="HRO72" s="22"/>
      <c r="HRP72" s="22"/>
      <c r="HRQ72" s="22"/>
      <c r="HRR72" s="22"/>
      <c r="HRS72" s="22"/>
      <c r="HRT72" s="22"/>
      <c r="HRU72" s="22"/>
      <c r="HRV72" s="22"/>
      <c r="HRW72" s="22"/>
      <c r="HRX72" s="22"/>
      <c r="HRY72" s="22"/>
      <c r="HRZ72" s="22"/>
      <c r="HSA72" s="22"/>
      <c r="HSB72" s="22"/>
      <c r="HSC72" s="22"/>
      <c r="HSD72" s="22"/>
      <c r="HSE72" s="22"/>
      <c r="HSF72" s="22"/>
      <c r="HSG72" s="22"/>
      <c r="HSH72" s="22"/>
      <c r="HSI72" s="22"/>
      <c r="HSJ72" s="22"/>
      <c r="HSK72" s="22"/>
      <c r="HSL72" s="22"/>
      <c r="HSM72" s="22"/>
      <c r="HSN72" s="22"/>
      <c r="HSO72" s="22"/>
      <c r="HSP72" s="22"/>
      <c r="HSQ72" s="22"/>
      <c r="HSR72" s="22"/>
      <c r="HSS72" s="22"/>
      <c r="HST72" s="22"/>
      <c r="HSU72" s="22"/>
      <c r="HSV72" s="22"/>
      <c r="HSW72" s="22"/>
      <c r="HSX72" s="22"/>
      <c r="HSY72" s="22"/>
      <c r="HSZ72" s="22"/>
      <c r="HTA72" s="22"/>
      <c r="HTB72" s="22"/>
      <c r="HTC72" s="22"/>
      <c r="HTD72" s="22"/>
      <c r="HTE72" s="22"/>
      <c r="HTF72" s="22"/>
      <c r="HTG72" s="22"/>
      <c r="HTH72" s="22"/>
      <c r="HTI72" s="22"/>
      <c r="HTJ72" s="22"/>
      <c r="HTK72" s="22"/>
      <c r="HTL72" s="22"/>
      <c r="HTM72" s="22"/>
      <c r="HTN72" s="22"/>
      <c r="HTO72" s="22"/>
      <c r="HTP72" s="22"/>
      <c r="HTQ72" s="22"/>
      <c r="HTR72" s="22"/>
      <c r="HTS72" s="22"/>
      <c r="HTT72" s="22"/>
      <c r="HTU72" s="22"/>
      <c r="HTV72" s="22"/>
      <c r="HTW72" s="22"/>
      <c r="HTX72" s="22"/>
      <c r="HTY72" s="22"/>
      <c r="HTZ72" s="22"/>
      <c r="HUA72" s="22"/>
      <c r="HUB72" s="22"/>
      <c r="HUC72" s="22"/>
      <c r="HUD72" s="22"/>
      <c r="HUE72" s="22"/>
      <c r="HUF72" s="22"/>
      <c r="HUG72" s="22"/>
      <c r="HUH72" s="22"/>
      <c r="HUI72" s="22"/>
      <c r="HUJ72" s="22"/>
      <c r="HUK72" s="22"/>
      <c r="HUL72" s="22"/>
      <c r="HUM72" s="22"/>
      <c r="HUN72" s="22"/>
      <c r="HUO72" s="22"/>
      <c r="HUP72" s="22"/>
      <c r="HUQ72" s="22"/>
      <c r="HUR72" s="22"/>
      <c r="HUS72" s="22"/>
      <c r="HUT72" s="22"/>
      <c r="HUU72" s="22"/>
      <c r="HUV72" s="22"/>
      <c r="HUW72" s="22"/>
      <c r="HUX72" s="22"/>
      <c r="HUY72" s="22"/>
      <c r="HUZ72" s="22"/>
      <c r="HVA72" s="22"/>
      <c r="HVB72" s="22"/>
      <c r="HVC72" s="22"/>
      <c r="HVD72" s="22"/>
      <c r="HVE72" s="22"/>
      <c r="HVF72" s="22"/>
      <c r="HVG72" s="22"/>
      <c r="HVH72" s="22"/>
      <c r="HVI72" s="22"/>
      <c r="HVJ72" s="22"/>
      <c r="HVK72" s="22"/>
      <c r="HVL72" s="22"/>
      <c r="HVM72" s="22"/>
      <c r="HVN72" s="22"/>
      <c r="HVO72" s="22"/>
      <c r="HVP72" s="22"/>
      <c r="HVQ72" s="22"/>
      <c r="HVR72" s="22"/>
      <c r="HVS72" s="22"/>
      <c r="HVT72" s="22"/>
      <c r="HVU72" s="22"/>
      <c r="HVV72" s="22"/>
      <c r="HVW72" s="22"/>
      <c r="HVX72" s="22"/>
      <c r="HVY72" s="22"/>
      <c r="HVZ72" s="22"/>
      <c r="HWA72" s="22"/>
      <c r="HWB72" s="22"/>
      <c r="HWC72" s="22"/>
      <c r="HWD72" s="22"/>
      <c r="HWE72" s="22"/>
      <c r="HWF72" s="22"/>
      <c r="HWG72" s="22"/>
      <c r="HWH72" s="22"/>
      <c r="HWI72" s="22"/>
      <c r="HWJ72" s="22"/>
      <c r="HWK72" s="22"/>
      <c r="HWL72" s="22"/>
      <c r="HWM72" s="22"/>
      <c r="HWN72" s="22"/>
      <c r="HWO72" s="22"/>
      <c r="HWP72" s="22"/>
      <c r="HWQ72" s="22"/>
      <c r="HWR72" s="22"/>
      <c r="HWS72" s="22"/>
      <c r="HWT72" s="22"/>
      <c r="HWU72" s="22"/>
      <c r="HWV72" s="22"/>
      <c r="HWW72" s="22"/>
      <c r="HWX72" s="22"/>
      <c r="HWY72" s="22"/>
      <c r="HWZ72" s="22"/>
      <c r="HXA72" s="22"/>
      <c r="HXB72" s="22"/>
      <c r="HXC72" s="22"/>
      <c r="HXD72" s="22"/>
      <c r="HXE72" s="22"/>
      <c r="HXF72" s="22"/>
      <c r="HXG72" s="22"/>
      <c r="HXH72" s="22"/>
      <c r="HXI72" s="22"/>
      <c r="HXJ72" s="22"/>
      <c r="HXK72" s="22"/>
      <c r="HXL72" s="22"/>
      <c r="HXM72" s="22"/>
      <c r="HXN72" s="22"/>
      <c r="HXO72" s="22"/>
      <c r="HXP72" s="22"/>
      <c r="HXQ72" s="22"/>
      <c r="HXR72" s="22"/>
      <c r="HXS72" s="22"/>
      <c r="HXT72" s="22"/>
      <c r="HXU72" s="22"/>
      <c r="HXV72" s="22"/>
      <c r="HXW72" s="22"/>
      <c r="HXX72" s="22"/>
      <c r="HXY72" s="22"/>
      <c r="HXZ72" s="22"/>
      <c r="HYA72" s="22"/>
      <c r="HYB72" s="22"/>
      <c r="HYC72" s="22"/>
      <c r="HYD72" s="22"/>
      <c r="HYE72" s="22"/>
      <c r="HYF72" s="22"/>
      <c r="HYG72" s="22"/>
      <c r="HYH72" s="22"/>
      <c r="HYI72" s="22"/>
      <c r="HYJ72" s="22"/>
      <c r="HYK72" s="22"/>
      <c r="HYL72" s="22"/>
      <c r="HYM72" s="22"/>
      <c r="HYN72" s="22"/>
      <c r="HYO72" s="22"/>
      <c r="HYP72" s="22"/>
      <c r="HYQ72" s="22"/>
      <c r="HYR72" s="22"/>
      <c r="HYS72" s="22"/>
      <c r="HYT72" s="22"/>
      <c r="HYU72" s="22"/>
      <c r="HYV72" s="22"/>
      <c r="HYW72" s="22"/>
      <c r="HYX72" s="22"/>
      <c r="HYY72" s="22"/>
      <c r="HYZ72" s="22"/>
      <c r="HZA72" s="22"/>
      <c r="HZB72" s="22"/>
      <c r="HZC72" s="22"/>
      <c r="HZD72" s="22"/>
      <c r="HZE72" s="22"/>
      <c r="HZF72" s="22"/>
      <c r="HZG72" s="22"/>
      <c r="HZH72" s="22"/>
      <c r="HZI72" s="22"/>
      <c r="HZJ72" s="22"/>
      <c r="HZK72" s="22"/>
      <c r="HZL72" s="22"/>
      <c r="HZM72" s="22"/>
      <c r="HZN72" s="22"/>
      <c r="HZO72" s="22"/>
      <c r="HZP72" s="22"/>
      <c r="HZQ72" s="22"/>
      <c r="HZR72" s="22"/>
      <c r="HZS72" s="22"/>
      <c r="HZT72" s="22"/>
      <c r="HZU72" s="22"/>
      <c r="HZV72" s="22"/>
      <c r="HZW72" s="22"/>
      <c r="HZX72" s="22"/>
      <c r="HZY72" s="22"/>
      <c r="HZZ72" s="22"/>
      <c r="IAA72" s="22"/>
      <c r="IAB72" s="22"/>
      <c r="IAC72" s="22"/>
      <c r="IAD72" s="22"/>
      <c r="IAE72" s="22"/>
      <c r="IAF72" s="22"/>
      <c r="IAG72" s="22"/>
      <c r="IAH72" s="22"/>
      <c r="IAI72" s="22"/>
      <c r="IAJ72" s="22"/>
      <c r="IAK72" s="22"/>
      <c r="IAL72" s="22"/>
      <c r="IAM72" s="22"/>
      <c r="IAN72" s="22"/>
      <c r="IAO72" s="22"/>
      <c r="IAP72" s="22"/>
      <c r="IAQ72" s="22"/>
      <c r="IAR72" s="22"/>
      <c r="IAS72" s="22"/>
      <c r="IAT72" s="22"/>
      <c r="IAU72" s="22"/>
      <c r="IAV72" s="22"/>
      <c r="IAW72" s="22"/>
      <c r="IAX72" s="22"/>
      <c r="IAY72" s="22"/>
      <c r="IAZ72" s="22"/>
      <c r="IBA72" s="22"/>
      <c r="IBB72" s="22"/>
      <c r="IBC72" s="22"/>
      <c r="IBD72" s="22"/>
      <c r="IBE72" s="22"/>
      <c r="IBF72" s="22"/>
      <c r="IBG72" s="22"/>
      <c r="IBH72" s="22"/>
      <c r="IBI72" s="22"/>
      <c r="IBJ72" s="22"/>
      <c r="IBK72" s="22"/>
      <c r="IBL72" s="22"/>
      <c r="IBM72" s="22"/>
      <c r="IBN72" s="22"/>
      <c r="IBO72" s="22"/>
      <c r="IBP72" s="22"/>
      <c r="IBQ72" s="22"/>
      <c r="IBR72" s="22"/>
      <c r="IBS72" s="22"/>
      <c r="IBT72" s="22"/>
      <c r="IBU72" s="22"/>
      <c r="IBV72" s="22"/>
      <c r="IBW72" s="22"/>
      <c r="IBX72" s="22"/>
      <c r="IBY72" s="22"/>
      <c r="IBZ72" s="22"/>
      <c r="ICA72" s="22"/>
      <c r="ICB72" s="22"/>
      <c r="ICC72" s="22"/>
      <c r="ICD72" s="22"/>
      <c r="ICE72" s="22"/>
      <c r="ICF72" s="22"/>
      <c r="ICG72" s="22"/>
      <c r="ICH72" s="22"/>
      <c r="ICI72" s="22"/>
      <c r="ICJ72" s="22"/>
      <c r="ICK72" s="22"/>
      <c r="ICL72" s="22"/>
      <c r="ICM72" s="22"/>
      <c r="ICN72" s="22"/>
      <c r="ICO72" s="22"/>
      <c r="ICP72" s="22"/>
      <c r="ICQ72" s="22"/>
      <c r="ICR72" s="22"/>
      <c r="ICS72" s="22"/>
      <c r="ICT72" s="22"/>
      <c r="ICU72" s="22"/>
      <c r="ICV72" s="22"/>
      <c r="ICW72" s="22"/>
      <c r="ICX72" s="22"/>
      <c r="ICY72" s="22"/>
      <c r="ICZ72" s="22"/>
      <c r="IDA72" s="22"/>
      <c r="IDB72" s="22"/>
      <c r="IDC72" s="22"/>
      <c r="IDD72" s="22"/>
      <c r="IDE72" s="22"/>
      <c r="IDF72" s="22"/>
      <c r="IDG72" s="22"/>
      <c r="IDH72" s="22"/>
      <c r="IDI72" s="22"/>
      <c r="IDJ72" s="22"/>
      <c r="IDK72" s="22"/>
      <c r="IDL72" s="22"/>
      <c r="IDM72" s="22"/>
      <c r="IDN72" s="22"/>
      <c r="IDO72" s="22"/>
      <c r="IDP72" s="22"/>
      <c r="IDQ72" s="22"/>
      <c r="IDR72" s="22"/>
      <c r="IDS72" s="22"/>
      <c r="IDT72" s="22"/>
      <c r="IDU72" s="22"/>
      <c r="IDV72" s="22"/>
      <c r="IDW72" s="22"/>
      <c r="IDX72" s="22"/>
      <c r="IDY72" s="22"/>
      <c r="IDZ72" s="22"/>
      <c r="IEA72" s="22"/>
      <c r="IEB72" s="22"/>
      <c r="IEC72" s="22"/>
      <c r="IED72" s="22"/>
      <c r="IEE72" s="22"/>
      <c r="IEF72" s="22"/>
      <c r="IEG72" s="22"/>
      <c r="IEH72" s="22"/>
      <c r="IEI72" s="22"/>
      <c r="IEJ72" s="22"/>
      <c r="IEK72" s="22"/>
      <c r="IEL72" s="22"/>
      <c r="IEM72" s="22"/>
      <c r="IEN72" s="22"/>
      <c r="IEO72" s="22"/>
      <c r="IEP72" s="22"/>
      <c r="IEQ72" s="22"/>
      <c r="IER72" s="22"/>
      <c r="IES72" s="22"/>
      <c r="IET72" s="22"/>
      <c r="IEU72" s="22"/>
      <c r="IEV72" s="22"/>
      <c r="IEW72" s="22"/>
      <c r="IEX72" s="22"/>
      <c r="IEY72" s="22"/>
      <c r="IEZ72" s="22"/>
      <c r="IFA72" s="22"/>
      <c r="IFB72" s="22"/>
      <c r="IFC72" s="22"/>
      <c r="IFD72" s="22"/>
      <c r="IFE72" s="22"/>
      <c r="IFF72" s="22"/>
      <c r="IFG72" s="22"/>
      <c r="IFH72" s="22"/>
      <c r="IFI72" s="22"/>
      <c r="IFJ72" s="22"/>
      <c r="IFK72" s="22"/>
      <c r="IFL72" s="22"/>
      <c r="IFM72" s="22"/>
      <c r="IFN72" s="22"/>
      <c r="IFO72" s="22"/>
      <c r="IFP72" s="22"/>
      <c r="IFQ72" s="22"/>
      <c r="IFR72" s="22"/>
      <c r="IFS72" s="22"/>
      <c r="IFT72" s="22"/>
      <c r="IFU72" s="22"/>
      <c r="IFV72" s="22"/>
      <c r="IFW72" s="22"/>
      <c r="IFX72" s="22"/>
      <c r="IFY72" s="22"/>
      <c r="IFZ72" s="22"/>
      <c r="IGA72" s="22"/>
      <c r="IGB72" s="22"/>
      <c r="IGC72" s="22"/>
      <c r="IGD72" s="22"/>
      <c r="IGE72" s="22"/>
      <c r="IGF72" s="22"/>
      <c r="IGG72" s="22"/>
      <c r="IGH72" s="22"/>
      <c r="IGI72" s="22"/>
      <c r="IGJ72" s="22"/>
      <c r="IGK72" s="22"/>
      <c r="IGL72" s="22"/>
      <c r="IGM72" s="22"/>
      <c r="IGN72" s="22"/>
      <c r="IGO72" s="22"/>
      <c r="IGP72" s="22"/>
      <c r="IGQ72" s="22"/>
      <c r="IGR72" s="22"/>
      <c r="IGS72" s="22"/>
      <c r="IGT72" s="22"/>
      <c r="IGU72" s="22"/>
      <c r="IGV72" s="22"/>
      <c r="IGW72" s="22"/>
      <c r="IGX72" s="22"/>
      <c r="IGY72" s="22"/>
      <c r="IGZ72" s="22"/>
      <c r="IHA72" s="22"/>
      <c r="IHB72" s="22"/>
      <c r="IHC72" s="22"/>
      <c r="IHD72" s="22"/>
      <c r="IHE72" s="22"/>
      <c r="IHF72" s="22"/>
      <c r="IHG72" s="22"/>
      <c r="IHH72" s="22"/>
      <c r="IHI72" s="22"/>
      <c r="IHJ72" s="22"/>
      <c r="IHK72" s="22"/>
      <c r="IHL72" s="22"/>
      <c r="IHM72" s="22"/>
      <c r="IHN72" s="22"/>
      <c r="IHO72" s="22"/>
      <c r="IHP72" s="22"/>
      <c r="IHQ72" s="22"/>
      <c r="IHR72" s="22"/>
      <c r="IHS72" s="22"/>
      <c r="IHT72" s="22"/>
      <c r="IHU72" s="22"/>
      <c r="IHV72" s="22"/>
      <c r="IHW72" s="22"/>
      <c r="IHX72" s="22"/>
      <c r="IHY72" s="22"/>
      <c r="IHZ72" s="22"/>
      <c r="IIA72" s="22"/>
      <c r="IIB72" s="22"/>
      <c r="IIC72" s="22"/>
      <c r="IID72" s="22"/>
      <c r="IIE72" s="22"/>
      <c r="IIF72" s="22"/>
      <c r="IIG72" s="22"/>
      <c r="IIH72" s="22"/>
      <c r="III72" s="22"/>
      <c r="IIJ72" s="22"/>
      <c r="IIK72" s="22"/>
      <c r="IIL72" s="22"/>
      <c r="IIM72" s="22"/>
      <c r="IIN72" s="22"/>
      <c r="IIO72" s="22"/>
      <c r="IIP72" s="22"/>
      <c r="IIQ72" s="22"/>
      <c r="IIR72" s="22"/>
      <c r="IIS72" s="22"/>
      <c r="IIT72" s="22"/>
      <c r="IIU72" s="22"/>
      <c r="IIV72" s="22"/>
      <c r="IIW72" s="22"/>
      <c r="IIX72" s="22"/>
      <c r="IIY72" s="22"/>
      <c r="IIZ72" s="22"/>
      <c r="IJA72" s="22"/>
      <c r="IJB72" s="22"/>
      <c r="IJC72" s="22"/>
      <c r="IJD72" s="22"/>
      <c r="IJE72" s="22"/>
      <c r="IJF72" s="22"/>
      <c r="IJG72" s="22"/>
      <c r="IJH72" s="22"/>
      <c r="IJI72" s="22"/>
      <c r="IJJ72" s="22"/>
      <c r="IJK72" s="22"/>
      <c r="IJL72" s="22"/>
      <c r="IJM72" s="22"/>
      <c r="IJN72" s="22"/>
      <c r="IJO72" s="22"/>
      <c r="IJP72" s="22"/>
      <c r="IJQ72" s="22"/>
      <c r="IJR72" s="22"/>
      <c r="IJS72" s="22"/>
      <c r="IJT72" s="22"/>
      <c r="IJU72" s="22"/>
      <c r="IJV72" s="22"/>
      <c r="IJW72" s="22"/>
      <c r="IJX72" s="22"/>
      <c r="IJY72" s="22"/>
      <c r="IJZ72" s="22"/>
      <c r="IKA72" s="22"/>
      <c r="IKB72" s="22"/>
      <c r="IKC72" s="22"/>
      <c r="IKD72" s="22"/>
      <c r="IKE72" s="22"/>
      <c r="IKF72" s="22"/>
      <c r="IKG72" s="22"/>
      <c r="IKH72" s="22"/>
      <c r="IKI72" s="22"/>
      <c r="IKJ72" s="22"/>
      <c r="IKK72" s="22"/>
      <c r="IKL72" s="22"/>
      <c r="IKM72" s="22"/>
      <c r="IKN72" s="22"/>
      <c r="IKO72" s="22"/>
      <c r="IKP72" s="22"/>
      <c r="IKQ72" s="22"/>
      <c r="IKR72" s="22"/>
      <c r="IKS72" s="22"/>
      <c r="IKT72" s="22"/>
      <c r="IKU72" s="22"/>
      <c r="IKV72" s="22"/>
      <c r="IKW72" s="22"/>
      <c r="IKX72" s="22"/>
      <c r="IKY72" s="22"/>
      <c r="IKZ72" s="22"/>
      <c r="ILA72" s="22"/>
      <c r="ILB72" s="22"/>
      <c r="ILC72" s="22"/>
      <c r="ILD72" s="22"/>
      <c r="ILE72" s="22"/>
      <c r="ILF72" s="22"/>
      <c r="ILG72" s="22"/>
      <c r="ILH72" s="22"/>
      <c r="ILI72" s="22"/>
      <c r="ILJ72" s="22"/>
      <c r="ILK72" s="22"/>
      <c r="ILL72" s="22"/>
      <c r="ILM72" s="22"/>
      <c r="ILN72" s="22"/>
      <c r="ILO72" s="22"/>
      <c r="ILP72" s="22"/>
      <c r="ILQ72" s="22"/>
      <c r="ILR72" s="22"/>
      <c r="ILS72" s="22"/>
      <c r="ILT72" s="22"/>
      <c r="ILU72" s="22"/>
      <c r="ILV72" s="22"/>
      <c r="ILW72" s="22"/>
      <c r="ILX72" s="22"/>
      <c r="ILY72" s="22"/>
      <c r="ILZ72" s="22"/>
      <c r="IMA72" s="22"/>
      <c r="IMB72" s="22"/>
      <c r="IMC72" s="22"/>
      <c r="IMD72" s="22"/>
      <c r="IME72" s="22"/>
      <c r="IMF72" s="22"/>
      <c r="IMG72" s="22"/>
      <c r="IMH72" s="22"/>
      <c r="IMI72" s="22"/>
      <c r="IMJ72" s="22"/>
      <c r="IMK72" s="22"/>
      <c r="IML72" s="22"/>
      <c r="IMM72" s="22"/>
      <c r="IMN72" s="22"/>
      <c r="IMO72" s="22"/>
      <c r="IMP72" s="22"/>
      <c r="IMQ72" s="22"/>
      <c r="IMR72" s="22"/>
      <c r="IMS72" s="22"/>
      <c r="IMT72" s="22"/>
      <c r="IMU72" s="22"/>
      <c r="IMV72" s="22"/>
      <c r="IMW72" s="22"/>
      <c r="IMX72" s="22"/>
      <c r="IMY72" s="22"/>
      <c r="IMZ72" s="22"/>
      <c r="INA72" s="22"/>
      <c r="INB72" s="22"/>
      <c r="INC72" s="22"/>
      <c r="IND72" s="22"/>
      <c r="INE72" s="22"/>
      <c r="INF72" s="22"/>
      <c r="ING72" s="22"/>
      <c r="INH72" s="22"/>
      <c r="INI72" s="22"/>
      <c r="INJ72" s="22"/>
      <c r="INK72" s="22"/>
      <c r="INL72" s="22"/>
      <c r="INM72" s="22"/>
      <c r="INN72" s="22"/>
      <c r="INO72" s="22"/>
      <c r="INP72" s="22"/>
      <c r="INQ72" s="22"/>
      <c r="INR72" s="22"/>
      <c r="INS72" s="22"/>
      <c r="INT72" s="22"/>
      <c r="INU72" s="22"/>
      <c r="INV72" s="22"/>
      <c r="INW72" s="22"/>
      <c r="INX72" s="22"/>
      <c r="INY72" s="22"/>
      <c r="INZ72" s="22"/>
      <c r="IOA72" s="22"/>
      <c r="IOB72" s="22"/>
      <c r="IOC72" s="22"/>
      <c r="IOD72" s="22"/>
      <c r="IOE72" s="22"/>
      <c r="IOF72" s="22"/>
      <c r="IOG72" s="22"/>
      <c r="IOH72" s="22"/>
      <c r="IOI72" s="22"/>
      <c r="IOJ72" s="22"/>
      <c r="IOK72" s="22"/>
      <c r="IOL72" s="22"/>
      <c r="IOM72" s="22"/>
      <c r="ION72" s="22"/>
      <c r="IOO72" s="22"/>
      <c r="IOP72" s="22"/>
      <c r="IOQ72" s="22"/>
      <c r="IOR72" s="22"/>
      <c r="IOS72" s="22"/>
      <c r="IOT72" s="22"/>
      <c r="IOU72" s="22"/>
      <c r="IOV72" s="22"/>
      <c r="IOW72" s="22"/>
      <c r="IOX72" s="22"/>
      <c r="IOY72" s="22"/>
      <c r="IOZ72" s="22"/>
      <c r="IPA72" s="22"/>
      <c r="IPB72" s="22"/>
      <c r="IPC72" s="22"/>
      <c r="IPD72" s="22"/>
      <c r="IPE72" s="22"/>
      <c r="IPF72" s="22"/>
      <c r="IPG72" s="22"/>
      <c r="IPH72" s="22"/>
      <c r="IPI72" s="22"/>
      <c r="IPJ72" s="22"/>
      <c r="IPK72" s="22"/>
      <c r="IPL72" s="22"/>
      <c r="IPM72" s="22"/>
      <c r="IPN72" s="22"/>
      <c r="IPO72" s="22"/>
      <c r="IPP72" s="22"/>
      <c r="IPQ72" s="22"/>
      <c r="IPR72" s="22"/>
      <c r="IPS72" s="22"/>
      <c r="IPT72" s="22"/>
      <c r="IPU72" s="22"/>
      <c r="IPV72" s="22"/>
      <c r="IPW72" s="22"/>
      <c r="IPX72" s="22"/>
      <c r="IPY72" s="22"/>
      <c r="IPZ72" s="22"/>
      <c r="IQA72" s="22"/>
      <c r="IQB72" s="22"/>
      <c r="IQC72" s="22"/>
      <c r="IQD72" s="22"/>
      <c r="IQE72" s="22"/>
      <c r="IQF72" s="22"/>
      <c r="IQG72" s="22"/>
      <c r="IQH72" s="22"/>
      <c r="IQI72" s="22"/>
      <c r="IQJ72" s="22"/>
      <c r="IQK72" s="22"/>
      <c r="IQL72" s="22"/>
      <c r="IQM72" s="22"/>
      <c r="IQN72" s="22"/>
      <c r="IQO72" s="22"/>
      <c r="IQP72" s="22"/>
      <c r="IQQ72" s="22"/>
      <c r="IQR72" s="22"/>
      <c r="IQS72" s="22"/>
      <c r="IQT72" s="22"/>
      <c r="IQU72" s="22"/>
      <c r="IQV72" s="22"/>
      <c r="IQW72" s="22"/>
      <c r="IQX72" s="22"/>
      <c r="IQY72" s="22"/>
      <c r="IQZ72" s="22"/>
      <c r="IRA72" s="22"/>
      <c r="IRB72" s="22"/>
      <c r="IRC72" s="22"/>
      <c r="IRD72" s="22"/>
      <c r="IRE72" s="22"/>
      <c r="IRF72" s="22"/>
      <c r="IRG72" s="22"/>
      <c r="IRH72" s="22"/>
      <c r="IRI72" s="22"/>
      <c r="IRJ72" s="22"/>
      <c r="IRK72" s="22"/>
      <c r="IRL72" s="22"/>
      <c r="IRM72" s="22"/>
      <c r="IRN72" s="22"/>
      <c r="IRO72" s="22"/>
      <c r="IRP72" s="22"/>
      <c r="IRQ72" s="22"/>
      <c r="IRR72" s="22"/>
      <c r="IRS72" s="22"/>
      <c r="IRT72" s="22"/>
      <c r="IRU72" s="22"/>
      <c r="IRV72" s="22"/>
      <c r="IRW72" s="22"/>
      <c r="IRX72" s="22"/>
      <c r="IRY72" s="22"/>
      <c r="IRZ72" s="22"/>
      <c r="ISA72" s="22"/>
      <c r="ISB72" s="22"/>
      <c r="ISC72" s="22"/>
      <c r="ISD72" s="22"/>
      <c r="ISE72" s="22"/>
      <c r="ISF72" s="22"/>
      <c r="ISG72" s="22"/>
      <c r="ISH72" s="22"/>
      <c r="ISI72" s="22"/>
      <c r="ISJ72" s="22"/>
      <c r="ISK72" s="22"/>
      <c r="ISL72" s="22"/>
      <c r="ISM72" s="22"/>
      <c r="ISN72" s="22"/>
      <c r="ISO72" s="22"/>
      <c r="ISP72" s="22"/>
      <c r="ISQ72" s="22"/>
      <c r="ISR72" s="22"/>
      <c r="ISS72" s="22"/>
      <c r="IST72" s="22"/>
      <c r="ISU72" s="22"/>
      <c r="ISV72" s="22"/>
      <c r="ISW72" s="22"/>
      <c r="ISX72" s="22"/>
      <c r="ISY72" s="22"/>
      <c r="ISZ72" s="22"/>
      <c r="ITA72" s="22"/>
      <c r="ITB72" s="22"/>
      <c r="ITC72" s="22"/>
      <c r="ITD72" s="22"/>
      <c r="ITE72" s="22"/>
      <c r="ITF72" s="22"/>
      <c r="ITG72" s="22"/>
      <c r="ITH72" s="22"/>
      <c r="ITI72" s="22"/>
      <c r="ITJ72" s="22"/>
      <c r="ITK72" s="22"/>
      <c r="ITL72" s="22"/>
      <c r="ITM72" s="22"/>
      <c r="ITN72" s="22"/>
      <c r="ITO72" s="22"/>
      <c r="ITP72" s="22"/>
      <c r="ITQ72" s="22"/>
      <c r="ITR72" s="22"/>
      <c r="ITS72" s="22"/>
      <c r="ITT72" s="22"/>
      <c r="ITU72" s="22"/>
      <c r="ITV72" s="22"/>
      <c r="ITW72" s="22"/>
      <c r="ITX72" s="22"/>
      <c r="ITY72" s="22"/>
      <c r="ITZ72" s="22"/>
      <c r="IUA72" s="22"/>
      <c r="IUB72" s="22"/>
      <c r="IUC72" s="22"/>
      <c r="IUD72" s="22"/>
      <c r="IUE72" s="22"/>
      <c r="IUF72" s="22"/>
      <c r="IUG72" s="22"/>
      <c r="IUH72" s="22"/>
      <c r="IUI72" s="22"/>
      <c r="IUJ72" s="22"/>
      <c r="IUK72" s="22"/>
      <c r="IUL72" s="22"/>
      <c r="IUM72" s="22"/>
      <c r="IUN72" s="22"/>
      <c r="IUO72" s="22"/>
      <c r="IUP72" s="22"/>
      <c r="IUQ72" s="22"/>
      <c r="IUR72" s="22"/>
      <c r="IUS72" s="22"/>
      <c r="IUT72" s="22"/>
      <c r="IUU72" s="22"/>
      <c r="IUV72" s="22"/>
      <c r="IUW72" s="22"/>
      <c r="IUX72" s="22"/>
      <c r="IUY72" s="22"/>
      <c r="IUZ72" s="22"/>
      <c r="IVA72" s="22"/>
      <c r="IVB72" s="22"/>
      <c r="IVC72" s="22"/>
      <c r="IVD72" s="22"/>
      <c r="IVE72" s="22"/>
      <c r="IVF72" s="22"/>
      <c r="IVG72" s="22"/>
      <c r="IVH72" s="22"/>
      <c r="IVI72" s="22"/>
      <c r="IVJ72" s="22"/>
      <c r="IVK72" s="22"/>
      <c r="IVL72" s="22"/>
      <c r="IVM72" s="22"/>
      <c r="IVN72" s="22"/>
      <c r="IVO72" s="22"/>
      <c r="IVP72" s="22"/>
      <c r="IVQ72" s="22"/>
      <c r="IVR72" s="22"/>
      <c r="IVS72" s="22"/>
      <c r="IVT72" s="22"/>
      <c r="IVU72" s="22"/>
      <c r="IVV72" s="22"/>
      <c r="IVW72" s="22"/>
      <c r="IVX72" s="22"/>
      <c r="IVY72" s="22"/>
      <c r="IVZ72" s="22"/>
      <c r="IWA72" s="22"/>
      <c r="IWB72" s="22"/>
      <c r="IWC72" s="22"/>
      <c r="IWD72" s="22"/>
      <c r="IWE72" s="22"/>
      <c r="IWF72" s="22"/>
      <c r="IWG72" s="22"/>
      <c r="IWH72" s="22"/>
      <c r="IWI72" s="22"/>
      <c r="IWJ72" s="22"/>
      <c r="IWK72" s="22"/>
      <c r="IWL72" s="22"/>
      <c r="IWM72" s="22"/>
      <c r="IWN72" s="22"/>
      <c r="IWO72" s="22"/>
      <c r="IWP72" s="22"/>
      <c r="IWQ72" s="22"/>
      <c r="IWR72" s="22"/>
      <c r="IWS72" s="22"/>
      <c r="IWT72" s="22"/>
      <c r="IWU72" s="22"/>
      <c r="IWV72" s="22"/>
      <c r="IWW72" s="22"/>
      <c r="IWX72" s="22"/>
      <c r="IWY72" s="22"/>
      <c r="IWZ72" s="22"/>
      <c r="IXA72" s="22"/>
      <c r="IXB72" s="22"/>
      <c r="IXC72" s="22"/>
      <c r="IXD72" s="22"/>
      <c r="IXE72" s="22"/>
      <c r="IXF72" s="22"/>
      <c r="IXG72" s="22"/>
      <c r="IXH72" s="22"/>
      <c r="IXI72" s="22"/>
      <c r="IXJ72" s="22"/>
      <c r="IXK72" s="22"/>
      <c r="IXL72" s="22"/>
      <c r="IXM72" s="22"/>
      <c r="IXN72" s="22"/>
      <c r="IXO72" s="22"/>
      <c r="IXP72" s="22"/>
      <c r="IXQ72" s="22"/>
      <c r="IXR72" s="22"/>
      <c r="IXS72" s="22"/>
      <c r="IXT72" s="22"/>
      <c r="IXU72" s="22"/>
      <c r="IXV72" s="22"/>
      <c r="IXW72" s="22"/>
      <c r="IXX72" s="22"/>
      <c r="IXY72" s="22"/>
      <c r="IXZ72" s="22"/>
      <c r="IYA72" s="22"/>
      <c r="IYB72" s="22"/>
      <c r="IYC72" s="22"/>
      <c r="IYD72" s="22"/>
      <c r="IYE72" s="22"/>
      <c r="IYF72" s="22"/>
      <c r="IYG72" s="22"/>
      <c r="IYH72" s="22"/>
      <c r="IYI72" s="22"/>
      <c r="IYJ72" s="22"/>
      <c r="IYK72" s="22"/>
      <c r="IYL72" s="22"/>
      <c r="IYM72" s="22"/>
      <c r="IYN72" s="22"/>
      <c r="IYO72" s="22"/>
      <c r="IYP72" s="22"/>
      <c r="IYQ72" s="22"/>
      <c r="IYR72" s="22"/>
      <c r="IYS72" s="22"/>
      <c r="IYT72" s="22"/>
      <c r="IYU72" s="22"/>
      <c r="IYV72" s="22"/>
      <c r="IYW72" s="22"/>
      <c r="IYX72" s="22"/>
      <c r="IYY72" s="22"/>
      <c r="IYZ72" s="22"/>
      <c r="IZA72" s="22"/>
      <c r="IZB72" s="22"/>
      <c r="IZC72" s="22"/>
      <c r="IZD72" s="22"/>
      <c r="IZE72" s="22"/>
      <c r="IZF72" s="22"/>
      <c r="IZG72" s="22"/>
      <c r="IZH72" s="22"/>
      <c r="IZI72" s="22"/>
      <c r="IZJ72" s="22"/>
      <c r="IZK72" s="22"/>
      <c r="IZL72" s="22"/>
      <c r="IZM72" s="22"/>
      <c r="IZN72" s="22"/>
      <c r="IZO72" s="22"/>
      <c r="IZP72" s="22"/>
      <c r="IZQ72" s="22"/>
      <c r="IZR72" s="22"/>
      <c r="IZS72" s="22"/>
      <c r="IZT72" s="22"/>
      <c r="IZU72" s="22"/>
      <c r="IZV72" s="22"/>
      <c r="IZW72" s="22"/>
      <c r="IZX72" s="22"/>
      <c r="IZY72" s="22"/>
      <c r="IZZ72" s="22"/>
      <c r="JAA72" s="22"/>
      <c r="JAB72" s="22"/>
      <c r="JAC72" s="22"/>
      <c r="JAD72" s="22"/>
      <c r="JAE72" s="22"/>
      <c r="JAF72" s="22"/>
      <c r="JAG72" s="22"/>
      <c r="JAH72" s="22"/>
      <c r="JAI72" s="22"/>
      <c r="JAJ72" s="22"/>
      <c r="JAK72" s="22"/>
      <c r="JAL72" s="22"/>
      <c r="JAM72" s="22"/>
      <c r="JAN72" s="22"/>
      <c r="JAO72" s="22"/>
      <c r="JAP72" s="22"/>
      <c r="JAQ72" s="22"/>
      <c r="JAR72" s="22"/>
      <c r="JAS72" s="22"/>
      <c r="JAT72" s="22"/>
      <c r="JAU72" s="22"/>
      <c r="JAV72" s="22"/>
      <c r="JAW72" s="22"/>
      <c r="JAX72" s="22"/>
      <c r="JAY72" s="22"/>
      <c r="JAZ72" s="22"/>
      <c r="JBA72" s="22"/>
      <c r="JBB72" s="22"/>
      <c r="JBC72" s="22"/>
      <c r="JBD72" s="22"/>
      <c r="JBE72" s="22"/>
      <c r="JBF72" s="22"/>
      <c r="JBG72" s="22"/>
      <c r="JBH72" s="22"/>
      <c r="JBI72" s="22"/>
      <c r="JBJ72" s="22"/>
      <c r="JBK72" s="22"/>
      <c r="JBL72" s="22"/>
      <c r="JBM72" s="22"/>
      <c r="JBN72" s="22"/>
      <c r="JBO72" s="22"/>
      <c r="JBP72" s="22"/>
      <c r="JBQ72" s="22"/>
      <c r="JBR72" s="22"/>
      <c r="JBS72" s="22"/>
      <c r="JBT72" s="22"/>
      <c r="JBU72" s="22"/>
      <c r="JBV72" s="22"/>
      <c r="JBW72" s="22"/>
      <c r="JBX72" s="22"/>
      <c r="JBY72" s="22"/>
      <c r="JBZ72" s="22"/>
      <c r="JCA72" s="22"/>
      <c r="JCB72" s="22"/>
      <c r="JCC72" s="22"/>
      <c r="JCD72" s="22"/>
      <c r="JCE72" s="22"/>
      <c r="JCF72" s="22"/>
      <c r="JCG72" s="22"/>
      <c r="JCH72" s="22"/>
      <c r="JCI72" s="22"/>
      <c r="JCJ72" s="22"/>
      <c r="JCK72" s="22"/>
      <c r="JCL72" s="22"/>
      <c r="JCM72" s="22"/>
      <c r="JCN72" s="22"/>
      <c r="JCO72" s="22"/>
      <c r="JCP72" s="22"/>
      <c r="JCQ72" s="22"/>
      <c r="JCR72" s="22"/>
      <c r="JCS72" s="22"/>
      <c r="JCT72" s="22"/>
      <c r="JCU72" s="22"/>
      <c r="JCV72" s="22"/>
      <c r="JCW72" s="22"/>
      <c r="JCX72" s="22"/>
      <c r="JCY72" s="22"/>
      <c r="JCZ72" s="22"/>
      <c r="JDA72" s="22"/>
      <c r="JDB72" s="22"/>
      <c r="JDC72" s="22"/>
      <c r="JDD72" s="22"/>
      <c r="JDE72" s="22"/>
      <c r="JDF72" s="22"/>
      <c r="JDG72" s="22"/>
      <c r="JDH72" s="22"/>
      <c r="JDI72" s="22"/>
      <c r="JDJ72" s="22"/>
      <c r="JDK72" s="22"/>
      <c r="JDL72" s="22"/>
      <c r="JDM72" s="22"/>
      <c r="JDN72" s="22"/>
      <c r="JDO72" s="22"/>
      <c r="JDP72" s="22"/>
      <c r="JDQ72" s="22"/>
      <c r="JDR72" s="22"/>
      <c r="JDS72" s="22"/>
      <c r="JDT72" s="22"/>
      <c r="JDU72" s="22"/>
      <c r="JDV72" s="22"/>
      <c r="JDW72" s="22"/>
      <c r="JDX72" s="22"/>
      <c r="JDY72" s="22"/>
      <c r="JDZ72" s="22"/>
      <c r="JEA72" s="22"/>
      <c r="JEB72" s="22"/>
      <c r="JEC72" s="22"/>
      <c r="JED72" s="22"/>
      <c r="JEE72" s="22"/>
      <c r="JEF72" s="22"/>
      <c r="JEG72" s="22"/>
      <c r="JEH72" s="22"/>
      <c r="JEI72" s="22"/>
      <c r="JEJ72" s="22"/>
      <c r="JEK72" s="22"/>
      <c r="JEL72" s="22"/>
      <c r="JEM72" s="22"/>
      <c r="JEN72" s="22"/>
      <c r="JEO72" s="22"/>
      <c r="JEP72" s="22"/>
      <c r="JEQ72" s="22"/>
      <c r="JER72" s="22"/>
      <c r="JES72" s="22"/>
      <c r="JET72" s="22"/>
      <c r="JEU72" s="22"/>
      <c r="JEV72" s="22"/>
      <c r="JEW72" s="22"/>
      <c r="JEX72" s="22"/>
      <c r="JEY72" s="22"/>
      <c r="JEZ72" s="22"/>
      <c r="JFA72" s="22"/>
      <c r="JFB72" s="22"/>
      <c r="JFC72" s="22"/>
      <c r="JFD72" s="22"/>
      <c r="JFE72" s="22"/>
      <c r="JFF72" s="22"/>
      <c r="JFG72" s="22"/>
      <c r="JFH72" s="22"/>
      <c r="JFI72" s="22"/>
      <c r="JFJ72" s="22"/>
      <c r="JFK72" s="22"/>
      <c r="JFL72" s="22"/>
      <c r="JFM72" s="22"/>
      <c r="JFN72" s="22"/>
      <c r="JFO72" s="22"/>
      <c r="JFP72" s="22"/>
      <c r="JFQ72" s="22"/>
      <c r="JFR72" s="22"/>
      <c r="JFS72" s="22"/>
      <c r="JFT72" s="22"/>
      <c r="JFU72" s="22"/>
      <c r="JFV72" s="22"/>
      <c r="JFW72" s="22"/>
      <c r="JFX72" s="22"/>
      <c r="JFY72" s="22"/>
      <c r="JFZ72" s="22"/>
      <c r="JGA72" s="22"/>
      <c r="JGB72" s="22"/>
      <c r="JGC72" s="22"/>
      <c r="JGD72" s="22"/>
      <c r="JGE72" s="22"/>
      <c r="JGF72" s="22"/>
      <c r="JGG72" s="22"/>
      <c r="JGH72" s="22"/>
      <c r="JGI72" s="22"/>
      <c r="JGJ72" s="22"/>
      <c r="JGK72" s="22"/>
      <c r="JGL72" s="22"/>
      <c r="JGM72" s="22"/>
      <c r="JGN72" s="22"/>
      <c r="JGO72" s="22"/>
      <c r="JGP72" s="22"/>
      <c r="JGQ72" s="22"/>
      <c r="JGR72" s="22"/>
      <c r="JGS72" s="22"/>
      <c r="JGT72" s="22"/>
      <c r="JGU72" s="22"/>
      <c r="JGV72" s="22"/>
      <c r="JGW72" s="22"/>
      <c r="JGX72" s="22"/>
      <c r="JGY72" s="22"/>
      <c r="JGZ72" s="22"/>
      <c r="JHA72" s="22"/>
      <c r="JHB72" s="22"/>
      <c r="JHC72" s="22"/>
      <c r="JHD72" s="22"/>
      <c r="JHE72" s="22"/>
      <c r="JHF72" s="22"/>
      <c r="JHG72" s="22"/>
      <c r="JHH72" s="22"/>
      <c r="JHI72" s="22"/>
      <c r="JHJ72" s="22"/>
      <c r="JHK72" s="22"/>
      <c r="JHL72" s="22"/>
      <c r="JHM72" s="22"/>
      <c r="JHN72" s="22"/>
      <c r="JHO72" s="22"/>
      <c r="JHP72" s="22"/>
      <c r="JHQ72" s="22"/>
      <c r="JHR72" s="22"/>
      <c r="JHS72" s="22"/>
      <c r="JHT72" s="22"/>
      <c r="JHU72" s="22"/>
      <c r="JHV72" s="22"/>
      <c r="JHW72" s="22"/>
      <c r="JHX72" s="22"/>
      <c r="JHY72" s="22"/>
      <c r="JHZ72" s="22"/>
      <c r="JIA72" s="22"/>
      <c r="JIB72" s="22"/>
      <c r="JIC72" s="22"/>
      <c r="JID72" s="22"/>
      <c r="JIE72" s="22"/>
      <c r="JIF72" s="22"/>
      <c r="JIG72" s="22"/>
      <c r="JIH72" s="22"/>
      <c r="JII72" s="22"/>
      <c r="JIJ72" s="22"/>
      <c r="JIK72" s="22"/>
      <c r="JIL72" s="22"/>
      <c r="JIM72" s="22"/>
      <c r="JIN72" s="22"/>
      <c r="JIO72" s="22"/>
      <c r="JIP72" s="22"/>
      <c r="JIQ72" s="22"/>
      <c r="JIR72" s="22"/>
      <c r="JIS72" s="22"/>
      <c r="JIT72" s="22"/>
      <c r="JIU72" s="22"/>
      <c r="JIV72" s="22"/>
      <c r="JIW72" s="22"/>
      <c r="JIX72" s="22"/>
      <c r="JIY72" s="22"/>
      <c r="JIZ72" s="22"/>
      <c r="JJA72" s="22"/>
      <c r="JJB72" s="22"/>
      <c r="JJC72" s="22"/>
      <c r="JJD72" s="22"/>
      <c r="JJE72" s="22"/>
      <c r="JJF72" s="22"/>
      <c r="JJG72" s="22"/>
      <c r="JJH72" s="22"/>
      <c r="JJI72" s="22"/>
      <c r="JJJ72" s="22"/>
      <c r="JJK72" s="22"/>
      <c r="JJL72" s="22"/>
      <c r="JJM72" s="22"/>
      <c r="JJN72" s="22"/>
      <c r="JJO72" s="22"/>
      <c r="JJP72" s="22"/>
      <c r="JJQ72" s="22"/>
      <c r="JJR72" s="22"/>
      <c r="JJS72" s="22"/>
      <c r="JJT72" s="22"/>
      <c r="JJU72" s="22"/>
      <c r="JJV72" s="22"/>
      <c r="JJW72" s="22"/>
      <c r="JJX72" s="22"/>
      <c r="JJY72" s="22"/>
      <c r="JJZ72" s="22"/>
      <c r="JKA72" s="22"/>
      <c r="JKB72" s="22"/>
      <c r="JKC72" s="22"/>
      <c r="JKD72" s="22"/>
      <c r="JKE72" s="22"/>
      <c r="JKF72" s="22"/>
      <c r="JKG72" s="22"/>
      <c r="JKH72" s="22"/>
      <c r="JKI72" s="22"/>
      <c r="JKJ72" s="22"/>
      <c r="JKK72" s="22"/>
      <c r="JKL72" s="22"/>
      <c r="JKM72" s="22"/>
      <c r="JKN72" s="22"/>
      <c r="JKO72" s="22"/>
      <c r="JKP72" s="22"/>
      <c r="JKQ72" s="22"/>
      <c r="JKR72" s="22"/>
      <c r="JKS72" s="22"/>
      <c r="JKT72" s="22"/>
      <c r="JKU72" s="22"/>
      <c r="JKV72" s="22"/>
      <c r="JKW72" s="22"/>
      <c r="JKX72" s="22"/>
      <c r="JKY72" s="22"/>
      <c r="JKZ72" s="22"/>
      <c r="JLA72" s="22"/>
      <c r="JLB72" s="22"/>
      <c r="JLC72" s="22"/>
      <c r="JLD72" s="22"/>
      <c r="JLE72" s="22"/>
      <c r="JLF72" s="22"/>
      <c r="JLG72" s="22"/>
      <c r="JLH72" s="22"/>
      <c r="JLI72" s="22"/>
      <c r="JLJ72" s="22"/>
      <c r="JLK72" s="22"/>
      <c r="JLL72" s="22"/>
      <c r="JLM72" s="22"/>
      <c r="JLN72" s="22"/>
      <c r="JLO72" s="22"/>
      <c r="JLP72" s="22"/>
      <c r="JLQ72" s="22"/>
      <c r="JLR72" s="22"/>
      <c r="JLS72" s="22"/>
      <c r="JLT72" s="22"/>
      <c r="JLU72" s="22"/>
      <c r="JLV72" s="22"/>
      <c r="JLW72" s="22"/>
      <c r="JLX72" s="22"/>
      <c r="JLY72" s="22"/>
      <c r="JLZ72" s="22"/>
      <c r="JMA72" s="22"/>
      <c r="JMB72" s="22"/>
      <c r="JMC72" s="22"/>
      <c r="JMD72" s="22"/>
      <c r="JME72" s="22"/>
      <c r="JMF72" s="22"/>
      <c r="JMG72" s="22"/>
      <c r="JMH72" s="22"/>
      <c r="JMI72" s="22"/>
      <c r="JMJ72" s="22"/>
      <c r="JMK72" s="22"/>
      <c r="JML72" s="22"/>
      <c r="JMM72" s="22"/>
      <c r="JMN72" s="22"/>
      <c r="JMO72" s="22"/>
      <c r="JMP72" s="22"/>
      <c r="JMQ72" s="22"/>
      <c r="JMR72" s="22"/>
      <c r="JMS72" s="22"/>
      <c r="JMT72" s="22"/>
      <c r="JMU72" s="22"/>
      <c r="JMV72" s="22"/>
      <c r="JMW72" s="22"/>
      <c r="JMX72" s="22"/>
      <c r="JMY72" s="22"/>
      <c r="JMZ72" s="22"/>
      <c r="JNA72" s="22"/>
      <c r="JNB72" s="22"/>
      <c r="JNC72" s="22"/>
      <c r="JND72" s="22"/>
      <c r="JNE72" s="22"/>
      <c r="JNF72" s="22"/>
      <c r="JNG72" s="22"/>
      <c r="JNH72" s="22"/>
      <c r="JNI72" s="22"/>
      <c r="JNJ72" s="22"/>
      <c r="JNK72" s="22"/>
      <c r="JNL72" s="22"/>
      <c r="JNM72" s="22"/>
      <c r="JNN72" s="22"/>
      <c r="JNO72" s="22"/>
      <c r="JNP72" s="22"/>
      <c r="JNQ72" s="22"/>
      <c r="JNR72" s="22"/>
      <c r="JNS72" s="22"/>
      <c r="JNT72" s="22"/>
      <c r="JNU72" s="22"/>
      <c r="JNV72" s="22"/>
      <c r="JNW72" s="22"/>
      <c r="JNX72" s="22"/>
      <c r="JNY72" s="22"/>
      <c r="JNZ72" s="22"/>
      <c r="JOA72" s="22"/>
      <c r="JOB72" s="22"/>
      <c r="JOC72" s="22"/>
      <c r="JOD72" s="22"/>
      <c r="JOE72" s="22"/>
      <c r="JOF72" s="22"/>
      <c r="JOG72" s="22"/>
      <c r="JOH72" s="22"/>
      <c r="JOI72" s="22"/>
      <c r="JOJ72" s="22"/>
      <c r="JOK72" s="22"/>
      <c r="JOL72" s="22"/>
      <c r="JOM72" s="22"/>
      <c r="JON72" s="22"/>
      <c r="JOO72" s="22"/>
      <c r="JOP72" s="22"/>
      <c r="JOQ72" s="22"/>
      <c r="JOR72" s="22"/>
      <c r="JOS72" s="22"/>
      <c r="JOT72" s="22"/>
      <c r="JOU72" s="22"/>
      <c r="JOV72" s="22"/>
      <c r="JOW72" s="22"/>
      <c r="JOX72" s="22"/>
      <c r="JOY72" s="22"/>
      <c r="JOZ72" s="22"/>
      <c r="JPA72" s="22"/>
      <c r="JPB72" s="22"/>
      <c r="JPC72" s="22"/>
      <c r="JPD72" s="22"/>
      <c r="JPE72" s="22"/>
      <c r="JPF72" s="22"/>
      <c r="JPG72" s="22"/>
      <c r="JPH72" s="22"/>
      <c r="JPI72" s="22"/>
      <c r="JPJ72" s="22"/>
      <c r="JPK72" s="22"/>
      <c r="JPL72" s="22"/>
      <c r="JPM72" s="22"/>
      <c r="JPN72" s="22"/>
      <c r="JPO72" s="22"/>
      <c r="JPP72" s="22"/>
      <c r="JPQ72" s="22"/>
      <c r="JPR72" s="22"/>
      <c r="JPS72" s="22"/>
      <c r="JPT72" s="22"/>
      <c r="JPU72" s="22"/>
      <c r="JPV72" s="22"/>
      <c r="JPW72" s="22"/>
      <c r="JPX72" s="22"/>
      <c r="JPY72" s="22"/>
      <c r="JPZ72" s="22"/>
      <c r="JQA72" s="22"/>
      <c r="JQB72" s="22"/>
      <c r="JQC72" s="22"/>
      <c r="JQD72" s="22"/>
      <c r="JQE72" s="22"/>
      <c r="JQF72" s="22"/>
      <c r="JQG72" s="22"/>
      <c r="JQH72" s="22"/>
      <c r="JQI72" s="22"/>
      <c r="JQJ72" s="22"/>
      <c r="JQK72" s="22"/>
      <c r="JQL72" s="22"/>
      <c r="JQM72" s="22"/>
      <c r="JQN72" s="22"/>
      <c r="JQO72" s="22"/>
      <c r="JQP72" s="22"/>
      <c r="JQQ72" s="22"/>
      <c r="JQR72" s="22"/>
      <c r="JQS72" s="22"/>
      <c r="JQT72" s="22"/>
      <c r="JQU72" s="22"/>
      <c r="JQV72" s="22"/>
      <c r="JQW72" s="22"/>
      <c r="JQX72" s="22"/>
      <c r="JQY72" s="22"/>
      <c r="JQZ72" s="22"/>
      <c r="JRA72" s="22"/>
      <c r="JRB72" s="22"/>
      <c r="JRC72" s="22"/>
      <c r="JRD72" s="22"/>
      <c r="JRE72" s="22"/>
      <c r="JRF72" s="22"/>
      <c r="JRG72" s="22"/>
      <c r="JRH72" s="22"/>
      <c r="JRI72" s="22"/>
      <c r="JRJ72" s="22"/>
      <c r="JRK72" s="22"/>
      <c r="JRL72" s="22"/>
      <c r="JRM72" s="22"/>
      <c r="JRN72" s="22"/>
      <c r="JRO72" s="22"/>
      <c r="JRP72" s="22"/>
      <c r="JRQ72" s="22"/>
      <c r="JRR72" s="22"/>
      <c r="JRS72" s="22"/>
      <c r="JRT72" s="22"/>
      <c r="JRU72" s="22"/>
      <c r="JRV72" s="22"/>
      <c r="JRW72" s="22"/>
      <c r="JRX72" s="22"/>
      <c r="JRY72" s="22"/>
      <c r="JRZ72" s="22"/>
      <c r="JSA72" s="22"/>
      <c r="JSB72" s="22"/>
      <c r="JSC72" s="22"/>
      <c r="JSD72" s="22"/>
      <c r="JSE72" s="22"/>
      <c r="JSF72" s="22"/>
      <c r="JSG72" s="22"/>
      <c r="JSH72" s="22"/>
      <c r="JSI72" s="22"/>
      <c r="JSJ72" s="22"/>
      <c r="JSK72" s="22"/>
      <c r="JSL72" s="22"/>
      <c r="JSM72" s="22"/>
      <c r="JSN72" s="22"/>
      <c r="JSO72" s="22"/>
      <c r="JSP72" s="22"/>
      <c r="JSQ72" s="22"/>
      <c r="JSR72" s="22"/>
      <c r="JSS72" s="22"/>
      <c r="JST72" s="22"/>
      <c r="JSU72" s="22"/>
      <c r="JSV72" s="22"/>
      <c r="JSW72" s="22"/>
      <c r="JSX72" s="22"/>
      <c r="JSY72" s="22"/>
      <c r="JSZ72" s="22"/>
      <c r="JTA72" s="22"/>
      <c r="JTB72" s="22"/>
      <c r="JTC72" s="22"/>
      <c r="JTD72" s="22"/>
      <c r="JTE72" s="22"/>
      <c r="JTF72" s="22"/>
      <c r="JTG72" s="22"/>
      <c r="JTH72" s="22"/>
      <c r="JTI72" s="22"/>
      <c r="JTJ72" s="22"/>
      <c r="JTK72" s="22"/>
      <c r="JTL72" s="22"/>
      <c r="JTM72" s="22"/>
      <c r="JTN72" s="22"/>
      <c r="JTO72" s="22"/>
      <c r="JTP72" s="22"/>
      <c r="JTQ72" s="22"/>
      <c r="JTR72" s="22"/>
      <c r="JTS72" s="22"/>
      <c r="JTT72" s="22"/>
      <c r="JTU72" s="22"/>
      <c r="JTV72" s="22"/>
      <c r="JTW72" s="22"/>
      <c r="JTX72" s="22"/>
      <c r="JTY72" s="22"/>
      <c r="JTZ72" s="22"/>
      <c r="JUA72" s="22"/>
      <c r="JUB72" s="22"/>
      <c r="JUC72" s="22"/>
      <c r="JUD72" s="22"/>
      <c r="JUE72" s="22"/>
      <c r="JUF72" s="22"/>
      <c r="JUG72" s="22"/>
      <c r="JUH72" s="22"/>
      <c r="JUI72" s="22"/>
      <c r="JUJ72" s="22"/>
      <c r="JUK72" s="22"/>
      <c r="JUL72" s="22"/>
      <c r="JUM72" s="22"/>
      <c r="JUN72" s="22"/>
      <c r="JUO72" s="22"/>
      <c r="JUP72" s="22"/>
      <c r="JUQ72" s="22"/>
      <c r="JUR72" s="22"/>
      <c r="JUS72" s="22"/>
      <c r="JUT72" s="22"/>
      <c r="JUU72" s="22"/>
      <c r="JUV72" s="22"/>
      <c r="JUW72" s="22"/>
      <c r="JUX72" s="22"/>
      <c r="JUY72" s="22"/>
      <c r="JUZ72" s="22"/>
      <c r="JVA72" s="22"/>
      <c r="JVB72" s="22"/>
      <c r="JVC72" s="22"/>
      <c r="JVD72" s="22"/>
      <c r="JVE72" s="22"/>
      <c r="JVF72" s="22"/>
      <c r="JVG72" s="22"/>
      <c r="JVH72" s="22"/>
      <c r="JVI72" s="22"/>
      <c r="JVJ72" s="22"/>
      <c r="JVK72" s="22"/>
      <c r="JVL72" s="22"/>
      <c r="JVM72" s="22"/>
      <c r="JVN72" s="22"/>
      <c r="JVO72" s="22"/>
      <c r="JVP72" s="22"/>
      <c r="JVQ72" s="22"/>
      <c r="JVR72" s="22"/>
      <c r="JVS72" s="22"/>
      <c r="JVT72" s="22"/>
      <c r="JVU72" s="22"/>
      <c r="JVV72" s="22"/>
      <c r="JVW72" s="22"/>
      <c r="JVX72" s="22"/>
      <c r="JVY72" s="22"/>
      <c r="JVZ72" s="22"/>
      <c r="JWA72" s="22"/>
      <c r="JWB72" s="22"/>
      <c r="JWC72" s="22"/>
      <c r="JWD72" s="22"/>
      <c r="JWE72" s="22"/>
      <c r="JWF72" s="22"/>
      <c r="JWG72" s="22"/>
      <c r="JWH72" s="22"/>
      <c r="JWI72" s="22"/>
      <c r="JWJ72" s="22"/>
      <c r="JWK72" s="22"/>
      <c r="JWL72" s="22"/>
      <c r="JWM72" s="22"/>
      <c r="JWN72" s="22"/>
      <c r="JWO72" s="22"/>
      <c r="JWP72" s="22"/>
      <c r="JWQ72" s="22"/>
      <c r="JWR72" s="22"/>
      <c r="JWS72" s="22"/>
      <c r="JWT72" s="22"/>
      <c r="JWU72" s="22"/>
      <c r="JWV72" s="22"/>
      <c r="JWW72" s="22"/>
      <c r="JWX72" s="22"/>
      <c r="JWY72" s="22"/>
      <c r="JWZ72" s="22"/>
      <c r="JXA72" s="22"/>
      <c r="JXB72" s="22"/>
      <c r="JXC72" s="22"/>
      <c r="JXD72" s="22"/>
      <c r="JXE72" s="22"/>
      <c r="JXF72" s="22"/>
      <c r="JXG72" s="22"/>
      <c r="JXH72" s="22"/>
      <c r="JXI72" s="22"/>
      <c r="JXJ72" s="22"/>
      <c r="JXK72" s="22"/>
      <c r="JXL72" s="22"/>
      <c r="JXM72" s="22"/>
      <c r="JXN72" s="22"/>
      <c r="JXO72" s="22"/>
      <c r="JXP72" s="22"/>
      <c r="JXQ72" s="22"/>
      <c r="JXR72" s="22"/>
      <c r="JXS72" s="22"/>
      <c r="JXT72" s="22"/>
      <c r="JXU72" s="22"/>
      <c r="JXV72" s="22"/>
      <c r="JXW72" s="22"/>
      <c r="JXX72" s="22"/>
      <c r="JXY72" s="22"/>
      <c r="JXZ72" s="22"/>
      <c r="JYA72" s="22"/>
      <c r="JYB72" s="22"/>
      <c r="JYC72" s="22"/>
      <c r="JYD72" s="22"/>
      <c r="JYE72" s="22"/>
      <c r="JYF72" s="22"/>
      <c r="JYG72" s="22"/>
      <c r="JYH72" s="22"/>
      <c r="JYI72" s="22"/>
      <c r="JYJ72" s="22"/>
      <c r="JYK72" s="22"/>
      <c r="JYL72" s="22"/>
      <c r="JYM72" s="22"/>
      <c r="JYN72" s="22"/>
      <c r="JYO72" s="22"/>
      <c r="JYP72" s="22"/>
      <c r="JYQ72" s="22"/>
      <c r="JYR72" s="22"/>
      <c r="JYS72" s="22"/>
      <c r="JYT72" s="22"/>
      <c r="JYU72" s="22"/>
      <c r="JYV72" s="22"/>
      <c r="JYW72" s="22"/>
      <c r="JYX72" s="22"/>
      <c r="JYY72" s="22"/>
      <c r="JYZ72" s="22"/>
      <c r="JZA72" s="22"/>
      <c r="JZB72" s="22"/>
      <c r="JZC72" s="22"/>
      <c r="JZD72" s="22"/>
      <c r="JZE72" s="22"/>
      <c r="JZF72" s="22"/>
      <c r="JZG72" s="22"/>
      <c r="JZH72" s="22"/>
      <c r="JZI72" s="22"/>
      <c r="JZJ72" s="22"/>
      <c r="JZK72" s="22"/>
      <c r="JZL72" s="22"/>
      <c r="JZM72" s="22"/>
      <c r="JZN72" s="22"/>
      <c r="JZO72" s="22"/>
      <c r="JZP72" s="22"/>
      <c r="JZQ72" s="22"/>
      <c r="JZR72" s="22"/>
      <c r="JZS72" s="22"/>
      <c r="JZT72" s="22"/>
      <c r="JZU72" s="22"/>
      <c r="JZV72" s="22"/>
      <c r="JZW72" s="22"/>
      <c r="JZX72" s="22"/>
      <c r="JZY72" s="22"/>
      <c r="JZZ72" s="22"/>
      <c r="KAA72" s="22"/>
      <c r="KAB72" s="22"/>
      <c r="KAC72" s="22"/>
      <c r="KAD72" s="22"/>
      <c r="KAE72" s="22"/>
      <c r="KAF72" s="22"/>
      <c r="KAG72" s="22"/>
      <c r="KAH72" s="22"/>
      <c r="KAI72" s="22"/>
      <c r="KAJ72" s="22"/>
      <c r="KAK72" s="22"/>
      <c r="KAL72" s="22"/>
      <c r="KAM72" s="22"/>
      <c r="KAN72" s="22"/>
      <c r="KAO72" s="22"/>
      <c r="KAP72" s="22"/>
      <c r="KAQ72" s="22"/>
      <c r="KAR72" s="22"/>
      <c r="KAS72" s="22"/>
      <c r="KAT72" s="22"/>
      <c r="KAU72" s="22"/>
      <c r="KAV72" s="22"/>
      <c r="KAW72" s="22"/>
      <c r="KAX72" s="22"/>
      <c r="KAY72" s="22"/>
      <c r="KAZ72" s="22"/>
      <c r="KBA72" s="22"/>
      <c r="KBB72" s="22"/>
      <c r="KBC72" s="22"/>
      <c r="KBD72" s="22"/>
      <c r="KBE72" s="22"/>
      <c r="KBF72" s="22"/>
      <c r="KBG72" s="22"/>
      <c r="KBH72" s="22"/>
      <c r="KBI72" s="22"/>
      <c r="KBJ72" s="22"/>
      <c r="KBK72" s="22"/>
      <c r="KBL72" s="22"/>
      <c r="KBM72" s="22"/>
      <c r="KBN72" s="22"/>
      <c r="KBO72" s="22"/>
      <c r="KBP72" s="22"/>
      <c r="KBQ72" s="22"/>
      <c r="KBR72" s="22"/>
      <c r="KBS72" s="22"/>
      <c r="KBT72" s="22"/>
      <c r="KBU72" s="22"/>
      <c r="KBV72" s="22"/>
      <c r="KBW72" s="22"/>
      <c r="KBX72" s="22"/>
      <c r="KBY72" s="22"/>
      <c r="KBZ72" s="22"/>
      <c r="KCA72" s="22"/>
      <c r="KCB72" s="22"/>
      <c r="KCC72" s="22"/>
      <c r="KCD72" s="22"/>
      <c r="KCE72" s="22"/>
      <c r="KCF72" s="22"/>
      <c r="KCG72" s="22"/>
      <c r="KCH72" s="22"/>
      <c r="KCI72" s="22"/>
      <c r="KCJ72" s="22"/>
      <c r="KCK72" s="22"/>
      <c r="KCL72" s="22"/>
      <c r="KCM72" s="22"/>
      <c r="KCN72" s="22"/>
      <c r="KCO72" s="22"/>
      <c r="KCP72" s="22"/>
      <c r="KCQ72" s="22"/>
      <c r="KCR72" s="22"/>
      <c r="KCS72" s="22"/>
      <c r="KCT72" s="22"/>
      <c r="KCU72" s="22"/>
      <c r="KCV72" s="22"/>
      <c r="KCW72" s="22"/>
      <c r="KCX72" s="22"/>
      <c r="KCY72" s="22"/>
      <c r="KCZ72" s="22"/>
      <c r="KDA72" s="22"/>
      <c r="KDB72" s="22"/>
      <c r="KDC72" s="22"/>
      <c r="KDD72" s="22"/>
      <c r="KDE72" s="22"/>
      <c r="KDF72" s="22"/>
      <c r="KDG72" s="22"/>
      <c r="KDH72" s="22"/>
      <c r="KDI72" s="22"/>
      <c r="KDJ72" s="22"/>
      <c r="KDK72" s="22"/>
      <c r="KDL72" s="22"/>
      <c r="KDM72" s="22"/>
      <c r="KDN72" s="22"/>
      <c r="KDO72" s="22"/>
      <c r="KDP72" s="22"/>
      <c r="KDQ72" s="22"/>
      <c r="KDR72" s="22"/>
      <c r="KDS72" s="22"/>
      <c r="KDT72" s="22"/>
      <c r="KDU72" s="22"/>
      <c r="KDV72" s="22"/>
      <c r="KDW72" s="22"/>
      <c r="KDX72" s="22"/>
      <c r="KDY72" s="22"/>
      <c r="KDZ72" s="22"/>
      <c r="KEA72" s="22"/>
      <c r="KEB72" s="22"/>
      <c r="KEC72" s="22"/>
      <c r="KED72" s="22"/>
      <c r="KEE72" s="22"/>
      <c r="KEF72" s="22"/>
      <c r="KEG72" s="22"/>
      <c r="KEH72" s="22"/>
      <c r="KEI72" s="22"/>
      <c r="KEJ72" s="22"/>
      <c r="KEK72" s="22"/>
      <c r="KEL72" s="22"/>
      <c r="KEM72" s="22"/>
      <c r="KEN72" s="22"/>
      <c r="KEO72" s="22"/>
      <c r="KEP72" s="22"/>
      <c r="KEQ72" s="22"/>
      <c r="KER72" s="22"/>
      <c r="KES72" s="22"/>
      <c r="KET72" s="22"/>
      <c r="KEU72" s="22"/>
      <c r="KEV72" s="22"/>
      <c r="KEW72" s="22"/>
      <c r="KEX72" s="22"/>
      <c r="KEY72" s="22"/>
      <c r="KEZ72" s="22"/>
      <c r="KFA72" s="22"/>
      <c r="KFB72" s="22"/>
      <c r="KFC72" s="22"/>
      <c r="KFD72" s="22"/>
      <c r="KFE72" s="22"/>
      <c r="KFF72" s="22"/>
      <c r="KFG72" s="22"/>
      <c r="KFH72" s="22"/>
      <c r="KFI72" s="22"/>
      <c r="KFJ72" s="22"/>
      <c r="KFK72" s="22"/>
      <c r="KFL72" s="22"/>
      <c r="KFM72" s="22"/>
      <c r="KFN72" s="22"/>
      <c r="KFO72" s="22"/>
      <c r="KFP72" s="22"/>
      <c r="KFQ72" s="22"/>
      <c r="KFR72" s="22"/>
      <c r="KFS72" s="22"/>
      <c r="KFT72" s="22"/>
      <c r="KFU72" s="22"/>
      <c r="KFV72" s="22"/>
      <c r="KFW72" s="22"/>
      <c r="KFX72" s="22"/>
      <c r="KFY72" s="22"/>
      <c r="KFZ72" s="22"/>
      <c r="KGA72" s="22"/>
      <c r="KGB72" s="22"/>
      <c r="KGC72" s="22"/>
      <c r="KGD72" s="22"/>
      <c r="KGE72" s="22"/>
      <c r="KGF72" s="22"/>
      <c r="KGG72" s="22"/>
      <c r="KGH72" s="22"/>
      <c r="KGI72" s="22"/>
      <c r="KGJ72" s="22"/>
      <c r="KGK72" s="22"/>
      <c r="KGL72" s="22"/>
      <c r="KGM72" s="22"/>
      <c r="KGN72" s="22"/>
      <c r="KGO72" s="22"/>
      <c r="KGP72" s="22"/>
      <c r="KGQ72" s="22"/>
      <c r="KGR72" s="22"/>
      <c r="KGS72" s="22"/>
      <c r="KGT72" s="22"/>
      <c r="KGU72" s="22"/>
      <c r="KGV72" s="22"/>
      <c r="KGW72" s="22"/>
      <c r="KGX72" s="22"/>
      <c r="KGY72" s="22"/>
      <c r="KGZ72" s="22"/>
      <c r="KHA72" s="22"/>
      <c r="KHB72" s="22"/>
      <c r="KHC72" s="22"/>
      <c r="KHD72" s="22"/>
      <c r="KHE72" s="22"/>
      <c r="KHF72" s="22"/>
      <c r="KHG72" s="22"/>
      <c r="KHH72" s="22"/>
      <c r="KHI72" s="22"/>
      <c r="KHJ72" s="22"/>
      <c r="KHK72" s="22"/>
      <c r="KHL72" s="22"/>
      <c r="KHM72" s="22"/>
      <c r="KHN72" s="22"/>
      <c r="KHO72" s="22"/>
      <c r="KHP72" s="22"/>
      <c r="KHQ72" s="22"/>
      <c r="KHR72" s="22"/>
      <c r="KHS72" s="22"/>
      <c r="KHT72" s="22"/>
      <c r="KHU72" s="22"/>
      <c r="KHV72" s="22"/>
      <c r="KHW72" s="22"/>
      <c r="KHX72" s="22"/>
      <c r="KHY72" s="22"/>
      <c r="KHZ72" s="22"/>
      <c r="KIA72" s="22"/>
      <c r="KIB72" s="22"/>
      <c r="KIC72" s="22"/>
      <c r="KID72" s="22"/>
      <c r="KIE72" s="22"/>
      <c r="KIF72" s="22"/>
      <c r="KIG72" s="22"/>
      <c r="KIH72" s="22"/>
      <c r="KII72" s="22"/>
      <c r="KIJ72" s="22"/>
      <c r="KIK72" s="22"/>
      <c r="KIL72" s="22"/>
      <c r="KIM72" s="22"/>
      <c r="KIN72" s="22"/>
      <c r="KIO72" s="22"/>
      <c r="KIP72" s="22"/>
      <c r="KIQ72" s="22"/>
      <c r="KIR72" s="22"/>
      <c r="KIS72" s="22"/>
      <c r="KIT72" s="22"/>
      <c r="KIU72" s="22"/>
      <c r="KIV72" s="22"/>
      <c r="KIW72" s="22"/>
      <c r="KIX72" s="22"/>
      <c r="KIY72" s="22"/>
      <c r="KIZ72" s="22"/>
      <c r="KJA72" s="22"/>
      <c r="KJB72" s="22"/>
      <c r="KJC72" s="22"/>
      <c r="KJD72" s="22"/>
      <c r="KJE72" s="22"/>
      <c r="KJF72" s="22"/>
      <c r="KJG72" s="22"/>
      <c r="KJH72" s="22"/>
      <c r="KJI72" s="22"/>
      <c r="KJJ72" s="22"/>
      <c r="KJK72" s="22"/>
      <c r="KJL72" s="22"/>
      <c r="KJM72" s="22"/>
      <c r="KJN72" s="22"/>
      <c r="KJO72" s="22"/>
      <c r="KJP72" s="22"/>
      <c r="KJQ72" s="22"/>
      <c r="KJR72" s="22"/>
      <c r="KJS72" s="22"/>
      <c r="KJT72" s="22"/>
      <c r="KJU72" s="22"/>
      <c r="KJV72" s="22"/>
      <c r="KJW72" s="22"/>
      <c r="KJX72" s="22"/>
      <c r="KJY72" s="22"/>
      <c r="KJZ72" s="22"/>
      <c r="KKA72" s="22"/>
      <c r="KKB72" s="22"/>
      <c r="KKC72" s="22"/>
      <c r="KKD72" s="22"/>
      <c r="KKE72" s="22"/>
      <c r="KKF72" s="22"/>
      <c r="KKG72" s="22"/>
      <c r="KKH72" s="22"/>
      <c r="KKI72" s="22"/>
      <c r="KKJ72" s="22"/>
      <c r="KKK72" s="22"/>
      <c r="KKL72" s="22"/>
      <c r="KKM72" s="22"/>
      <c r="KKN72" s="22"/>
      <c r="KKO72" s="22"/>
      <c r="KKP72" s="22"/>
      <c r="KKQ72" s="22"/>
      <c r="KKR72" s="22"/>
      <c r="KKS72" s="22"/>
      <c r="KKT72" s="22"/>
      <c r="KKU72" s="22"/>
      <c r="KKV72" s="22"/>
      <c r="KKW72" s="22"/>
      <c r="KKX72" s="22"/>
      <c r="KKY72" s="22"/>
      <c r="KKZ72" s="22"/>
      <c r="KLA72" s="22"/>
      <c r="KLB72" s="22"/>
      <c r="KLC72" s="22"/>
      <c r="KLD72" s="22"/>
      <c r="KLE72" s="22"/>
      <c r="KLF72" s="22"/>
      <c r="KLG72" s="22"/>
      <c r="KLH72" s="22"/>
      <c r="KLI72" s="22"/>
      <c r="KLJ72" s="22"/>
      <c r="KLK72" s="22"/>
      <c r="KLL72" s="22"/>
      <c r="KLM72" s="22"/>
      <c r="KLN72" s="22"/>
      <c r="KLO72" s="22"/>
      <c r="KLP72" s="22"/>
      <c r="KLQ72" s="22"/>
      <c r="KLR72" s="22"/>
      <c r="KLS72" s="22"/>
      <c r="KLT72" s="22"/>
      <c r="KLU72" s="22"/>
      <c r="KLV72" s="22"/>
      <c r="KLW72" s="22"/>
      <c r="KLX72" s="22"/>
      <c r="KLY72" s="22"/>
      <c r="KLZ72" s="22"/>
      <c r="KMA72" s="22"/>
      <c r="KMB72" s="22"/>
      <c r="KMC72" s="22"/>
      <c r="KMD72" s="22"/>
      <c r="KME72" s="22"/>
      <c r="KMF72" s="22"/>
      <c r="KMG72" s="22"/>
      <c r="KMH72" s="22"/>
      <c r="KMI72" s="22"/>
      <c r="KMJ72" s="22"/>
      <c r="KMK72" s="22"/>
      <c r="KML72" s="22"/>
      <c r="KMM72" s="22"/>
      <c r="KMN72" s="22"/>
      <c r="KMO72" s="22"/>
      <c r="KMP72" s="22"/>
      <c r="KMQ72" s="22"/>
      <c r="KMR72" s="22"/>
      <c r="KMS72" s="22"/>
      <c r="KMT72" s="22"/>
      <c r="KMU72" s="22"/>
      <c r="KMV72" s="22"/>
      <c r="KMW72" s="22"/>
      <c r="KMX72" s="22"/>
      <c r="KMY72" s="22"/>
      <c r="KMZ72" s="22"/>
      <c r="KNA72" s="22"/>
      <c r="KNB72" s="22"/>
      <c r="KNC72" s="22"/>
      <c r="KND72" s="22"/>
      <c r="KNE72" s="22"/>
      <c r="KNF72" s="22"/>
      <c r="KNG72" s="22"/>
      <c r="KNH72" s="22"/>
      <c r="KNI72" s="22"/>
      <c r="KNJ72" s="22"/>
      <c r="KNK72" s="22"/>
      <c r="KNL72" s="22"/>
      <c r="KNM72" s="22"/>
      <c r="KNN72" s="22"/>
      <c r="KNO72" s="22"/>
      <c r="KNP72" s="22"/>
      <c r="KNQ72" s="22"/>
      <c r="KNR72" s="22"/>
      <c r="KNS72" s="22"/>
      <c r="KNT72" s="22"/>
      <c r="KNU72" s="22"/>
      <c r="KNV72" s="22"/>
      <c r="KNW72" s="22"/>
      <c r="KNX72" s="22"/>
      <c r="KNY72" s="22"/>
      <c r="KNZ72" s="22"/>
      <c r="KOA72" s="22"/>
      <c r="KOB72" s="22"/>
      <c r="KOC72" s="22"/>
      <c r="KOD72" s="22"/>
      <c r="KOE72" s="22"/>
      <c r="KOF72" s="22"/>
      <c r="KOG72" s="22"/>
      <c r="KOH72" s="22"/>
      <c r="KOI72" s="22"/>
      <c r="KOJ72" s="22"/>
      <c r="KOK72" s="22"/>
      <c r="KOL72" s="22"/>
      <c r="KOM72" s="22"/>
      <c r="KON72" s="22"/>
      <c r="KOO72" s="22"/>
      <c r="KOP72" s="22"/>
      <c r="KOQ72" s="22"/>
      <c r="KOR72" s="22"/>
      <c r="KOS72" s="22"/>
      <c r="KOT72" s="22"/>
      <c r="KOU72" s="22"/>
      <c r="KOV72" s="22"/>
      <c r="KOW72" s="22"/>
      <c r="KOX72" s="22"/>
      <c r="KOY72" s="22"/>
      <c r="KOZ72" s="22"/>
      <c r="KPA72" s="22"/>
      <c r="KPB72" s="22"/>
      <c r="KPC72" s="22"/>
      <c r="KPD72" s="22"/>
      <c r="KPE72" s="22"/>
      <c r="KPF72" s="22"/>
      <c r="KPG72" s="22"/>
      <c r="KPH72" s="22"/>
      <c r="KPI72" s="22"/>
      <c r="KPJ72" s="22"/>
      <c r="KPK72" s="22"/>
      <c r="KPL72" s="22"/>
      <c r="KPM72" s="22"/>
      <c r="KPN72" s="22"/>
      <c r="KPO72" s="22"/>
      <c r="KPP72" s="22"/>
      <c r="KPQ72" s="22"/>
      <c r="KPR72" s="22"/>
      <c r="KPS72" s="22"/>
      <c r="KPT72" s="22"/>
      <c r="KPU72" s="22"/>
      <c r="KPV72" s="22"/>
      <c r="KPW72" s="22"/>
      <c r="KPX72" s="22"/>
      <c r="KPY72" s="22"/>
      <c r="KPZ72" s="22"/>
      <c r="KQA72" s="22"/>
      <c r="KQB72" s="22"/>
      <c r="KQC72" s="22"/>
      <c r="KQD72" s="22"/>
      <c r="KQE72" s="22"/>
      <c r="KQF72" s="22"/>
      <c r="KQG72" s="22"/>
      <c r="KQH72" s="22"/>
      <c r="KQI72" s="22"/>
      <c r="KQJ72" s="22"/>
      <c r="KQK72" s="22"/>
      <c r="KQL72" s="22"/>
      <c r="KQM72" s="22"/>
      <c r="KQN72" s="22"/>
      <c r="KQO72" s="22"/>
      <c r="KQP72" s="22"/>
      <c r="KQQ72" s="22"/>
      <c r="KQR72" s="22"/>
      <c r="KQS72" s="22"/>
      <c r="KQT72" s="22"/>
      <c r="KQU72" s="22"/>
      <c r="KQV72" s="22"/>
      <c r="KQW72" s="22"/>
      <c r="KQX72" s="22"/>
      <c r="KQY72" s="22"/>
      <c r="KQZ72" s="22"/>
      <c r="KRA72" s="22"/>
      <c r="KRB72" s="22"/>
      <c r="KRC72" s="22"/>
      <c r="KRD72" s="22"/>
      <c r="KRE72" s="22"/>
      <c r="KRF72" s="22"/>
      <c r="KRG72" s="22"/>
      <c r="KRH72" s="22"/>
      <c r="KRI72" s="22"/>
      <c r="KRJ72" s="22"/>
      <c r="KRK72" s="22"/>
      <c r="KRL72" s="22"/>
      <c r="KRM72" s="22"/>
      <c r="KRN72" s="22"/>
      <c r="KRO72" s="22"/>
      <c r="KRP72" s="22"/>
      <c r="KRQ72" s="22"/>
      <c r="KRR72" s="22"/>
      <c r="KRS72" s="22"/>
      <c r="KRT72" s="22"/>
      <c r="KRU72" s="22"/>
      <c r="KRV72" s="22"/>
      <c r="KRW72" s="22"/>
      <c r="KRX72" s="22"/>
      <c r="KRY72" s="22"/>
      <c r="KRZ72" s="22"/>
      <c r="KSA72" s="22"/>
      <c r="KSB72" s="22"/>
      <c r="KSC72" s="22"/>
      <c r="KSD72" s="22"/>
      <c r="KSE72" s="22"/>
      <c r="KSF72" s="22"/>
      <c r="KSG72" s="22"/>
      <c r="KSH72" s="22"/>
      <c r="KSI72" s="22"/>
      <c r="KSJ72" s="22"/>
      <c r="KSK72" s="22"/>
      <c r="KSL72" s="22"/>
      <c r="KSM72" s="22"/>
      <c r="KSN72" s="22"/>
      <c r="KSO72" s="22"/>
      <c r="KSP72" s="22"/>
      <c r="KSQ72" s="22"/>
      <c r="KSR72" s="22"/>
      <c r="KSS72" s="22"/>
      <c r="KST72" s="22"/>
      <c r="KSU72" s="22"/>
      <c r="KSV72" s="22"/>
      <c r="KSW72" s="22"/>
      <c r="KSX72" s="22"/>
      <c r="KSY72" s="22"/>
      <c r="KSZ72" s="22"/>
      <c r="KTA72" s="22"/>
      <c r="KTB72" s="22"/>
      <c r="KTC72" s="22"/>
      <c r="KTD72" s="22"/>
      <c r="KTE72" s="22"/>
      <c r="KTF72" s="22"/>
      <c r="KTG72" s="22"/>
      <c r="KTH72" s="22"/>
      <c r="KTI72" s="22"/>
      <c r="KTJ72" s="22"/>
      <c r="KTK72" s="22"/>
      <c r="KTL72" s="22"/>
      <c r="KTM72" s="22"/>
      <c r="KTN72" s="22"/>
      <c r="KTO72" s="22"/>
      <c r="KTP72" s="22"/>
      <c r="KTQ72" s="22"/>
      <c r="KTR72" s="22"/>
      <c r="KTS72" s="22"/>
      <c r="KTT72" s="22"/>
      <c r="KTU72" s="22"/>
      <c r="KTV72" s="22"/>
      <c r="KTW72" s="22"/>
      <c r="KTX72" s="22"/>
      <c r="KTY72" s="22"/>
      <c r="KTZ72" s="22"/>
      <c r="KUA72" s="22"/>
      <c r="KUB72" s="22"/>
      <c r="KUC72" s="22"/>
      <c r="KUD72" s="22"/>
      <c r="KUE72" s="22"/>
      <c r="KUF72" s="22"/>
      <c r="KUG72" s="22"/>
      <c r="KUH72" s="22"/>
      <c r="KUI72" s="22"/>
      <c r="KUJ72" s="22"/>
      <c r="KUK72" s="22"/>
      <c r="KUL72" s="22"/>
      <c r="KUM72" s="22"/>
      <c r="KUN72" s="22"/>
      <c r="KUO72" s="22"/>
      <c r="KUP72" s="22"/>
      <c r="KUQ72" s="22"/>
      <c r="KUR72" s="22"/>
      <c r="KUS72" s="22"/>
      <c r="KUT72" s="22"/>
      <c r="KUU72" s="22"/>
      <c r="KUV72" s="22"/>
      <c r="KUW72" s="22"/>
      <c r="KUX72" s="22"/>
      <c r="KUY72" s="22"/>
      <c r="KUZ72" s="22"/>
      <c r="KVA72" s="22"/>
      <c r="KVB72" s="22"/>
      <c r="KVC72" s="22"/>
      <c r="KVD72" s="22"/>
      <c r="KVE72" s="22"/>
      <c r="KVF72" s="22"/>
      <c r="KVG72" s="22"/>
      <c r="KVH72" s="22"/>
      <c r="KVI72" s="22"/>
      <c r="KVJ72" s="22"/>
      <c r="KVK72" s="22"/>
      <c r="KVL72" s="22"/>
      <c r="KVM72" s="22"/>
      <c r="KVN72" s="22"/>
      <c r="KVO72" s="22"/>
      <c r="KVP72" s="22"/>
      <c r="KVQ72" s="22"/>
      <c r="KVR72" s="22"/>
      <c r="KVS72" s="22"/>
      <c r="KVT72" s="22"/>
      <c r="KVU72" s="22"/>
      <c r="KVV72" s="22"/>
      <c r="KVW72" s="22"/>
      <c r="KVX72" s="22"/>
      <c r="KVY72" s="22"/>
      <c r="KVZ72" s="22"/>
      <c r="KWA72" s="22"/>
      <c r="KWB72" s="22"/>
      <c r="KWC72" s="22"/>
      <c r="KWD72" s="22"/>
      <c r="KWE72" s="22"/>
      <c r="KWF72" s="22"/>
      <c r="KWG72" s="22"/>
      <c r="KWH72" s="22"/>
      <c r="KWI72" s="22"/>
      <c r="KWJ72" s="22"/>
      <c r="KWK72" s="22"/>
      <c r="KWL72" s="22"/>
      <c r="KWM72" s="22"/>
      <c r="KWN72" s="22"/>
      <c r="KWO72" s="22"/>
      <c r="KWP72" s="22"/>
      <c r="KWQ72" s="22"/>
      <c r="KWR72" s="22"/>
      <c r="KWS72" s="22"/>
      <c r="KWT72" s="22"/>
      <c r="KWU72" s="22"/>
      <c r="KWV72" s="22"/>
      <c r="KWW72" s="22"/>
      <c r="KWX72" s="22"/>
      <c r="KWY72" s="22"/>
      <c r="KWZ72" s="22"/>
      <c r="KXA72" s="22"/>
      <c r="KXB72" s="22"/>
      <c r="KXC72" s="22"/>
      <c r="KXD72" s="22"/>
      <c r="KXE72" s="22"/>
      <c r="KXF72" s="22"/>
      <c r="KXG72" s="22"/>
      <c r="KXH72" s="22"/>
      <c r="KXI72" s="22"/>
      <c r="KXJ72" s="22"/>
      <c r="KXK72" s="22"/>
      <c r="KXL72" s="22"/>
      <c r="KXM72" s="22"/>
      <c r="KXN72" s="22"/>
      <c r="KXO72" s="22"/>
      <c r="KXP72" s="22"/>
      <c r="KXQ72" s="22"/>
      <c r="KXR72" s="22"/>
      <c r="KXS72" s="22"/>
      <c r="KXT72" s="22"/>
      <c r="KXU72" s="22"/>
      <c r="KXV72" s="22"/>
      <c r="KXW72" s="22"/>
      <c r="KXX72" s="22"/>
      <c r="KXY72" s="22"/>
      <c r="KXZ72" s="22"/>
      <c r="KYA72" s="22"/>
      <c r="KYB72" s="22"/>
      <c r="KYC72" s="22"/>
      <c r="KYD72" s="22"/>
      <c r="KYE72" s="22"/>
      <c r="KYF72" s="22"/>
      <c r="KYG72" s="22"/>
      <c r="KYH72" s="22"/>
      <c r="KYI72" s="22"/>
      <c r="KYJ72" s="22"/>
      <c r="KYK72" s="22"/>
      <c r="KYL72" s="22"/>
      <c r="KYM72" s="22"/>
      <c r="KYN72" s="22"/>
      <c r="KYO72" s="22"/>
      <c r="KYP72" s="22"/>
      <c r="KYQ72" s="22"/>
      <c r="KYR72" s="22"/>
      <c r="KYS72" s="22"/>
      <c r="KYT72" s="22"/>
      <c r="KYU72" s="22"/>
      <c r="KYV72" s="22"/>
      <c r="KYW72" s="22"/>
      <c r="KYX72" s="22"/>
      <c r="KYY72" s="22"/>
      <c r="KYZ72" s="22"/>
      <c r="KZA72" s="22"/>
      <c r="KZB72" s="22"/>
      <c r="KZC72" s="22"/>
      <c r="KZD72" s="22"/>
      <c r="KZE72" s="22"/>
      <c r="KZF72" s="22"/>
      <c r="KZG72" s="22"/>
      <c r="KZH72" s="22"/>
      <c r="KZI72" s="22"/>
      <c r="KZJ72" s="22"/>
      <c r="KZK72" s="22"/>
      <c r="KZL72" s="22"/>
      <c r="KZM72" s="22"/>
      <c r="KZN72" s="22"/>
      <c r="KZO72" s="22"/>
      <c r="KZP72" s="22"/>
      <c r="KZQ72" s="22"/>
      <c r="KZR72" s="22"/>
      <c r="KZS72" s="22"/>
      <c r="KZT72" s="22"/>
      <c r="KZU72" s="22"/>
      <c r="KZV72" s="22"/>
      <c r="KZW72" s="22"/>
      <c r="KZX72" s="22"/>
      <c r="KZY72" s="22"/>
      <c r="KZZ72" s="22"/>
      <c r="LAA72" s="22"/>
      <c r="LAB72" s="22"/>
      <c r="LAC72" s="22"/>
      <c r="LAD72" s="22"/>
      <c r="LAE72" s="22"/>
      <c r="LAF72" s="22"/>
      <c r="LAG72" s="22"/>
      <c r="LAH72" s="22"/>
      <c r="LAI72" s="22"/>
      <c r="LAJ72" s="22"/>
      <c r="LAK72" s="22"/>
      <c r="LAL72" s="22"/>
      <c r="LAM72" s="22"/>
      <c r="LAN72" s="22"/>
      <c r="LAO72" s="22"/>
      <c r="LAP72" s="22"/>
      <c r="LAQ72" s="22"/>
      <c r="LAR72" s="22"/>
      <c r="LAS72" s="22"/>
      <c r="LAT72" s="22"/>
      <c r="LAU72" s="22"/>
      <c r="LAV72" s="22"/>
      <c r="LAW72" s="22"/>
      <c r="LAX72" s="22"/>
      <c r="LAY72" s="22"/>
      <c r="LAZ72" s="22"/>
      <c r="LBA72" s="22"/>
      <c r="LBB72" s="22"/>
      <c r="LBC72" s="22"/>
      <c r="LBD72" s="22"/>
      <c r="LBE72" s="22"/>
      <c r="LBF72" s="22"/>
      <c r="LBG72" s="22"/>
      <c r="LBH72" s="22"/>
      <c r="LBI72" s="22"/>
      <c r="LBJ72" s="22"/>
      <c r="LBK72" s="22"/>
      <c r="LBL72" s="22"/>
      <c r="LBM72" s="22"/>
      <c r="LBN72" s="22"/>
      <c r="LBO72" s="22"/>
      <c r="LBP72" s="22"/>
      <c r="LBQ72" s="22"/>
      <c r="LBR72" s="22"/>
      <c r="LBS72" s="22"/>
      <c r="LBT72" s="22"/>
      <c r="LBU72" s="22"/>
      <c r="LBV72" s="22"/>
      <c r="LBW72" s="22"/>
      <c r="LBX72" s="22"/>
      <c r="LBY72" s="22"/>
      <c r="LBZ72" s="22"/>
      <c r="LCA72" s="22"/>
      <c r="LCB72" s="22"/>
      <c r="LCC72" s="22"/>
      <c r="LCD72" s="22"/>
      <c r="LCE72" s="22"/>
      <c r="LCF72" s="22"/>
      <c r="LCG72" s="22"/>
      <c r="LCH72" s="22"/>
      <c r="LCI72" s="22"/>
      <c r="LCJ72" s="22"/>
      <c r="LCK72" s="22"/>
      <c r="LCL72" s="22"/>
      <c r="LCM72" s="22"/>
      <c r="LCN72" s="22"/>
      <c r="LCO72" s="22"/>
      <c r="LCP72" s="22"/>
      <c r="LCQ72" s="22"/>
      <c r="LCR72" s="22"/>
      <c r="LCS72" s="22"/>
      <c r="LCT72" s="22"/>
      <c r="LCU72" s="22"/>
      <c r="LCV72" s="22"/>
      <c r="LCW72" s="22"/>
      <c r="LCX72" s="22"/>
      <c r="LCY72" s="22"/>
      <c r="LCZ72" s="22"/>
      <c r="LDA72" s="22"/>
      <c r="LDB72" s="22"/>
      <c r="LDC72" s="22"/>
      <c r="LDD72" s="22"/>
      <c r="LDE72" s="22"/>
      <c r="LDF72" s="22"/>
      <c r="LDG72" s="22"/>
      <c r="LDH72" s="22"/>
      <c r="LDI72" s="22"/>
      <c r="LDJ72" s="22"/>
      <c r="LDK72" s="22"/>
      <c r="LDL72" s="22"/>
      <c r="LDM72" s="22"/>
      <c r="LDN72" s="22"/>
      <c r="LDO72" s="22"/>
      <c r="LDP72" s="22"/>
      <c r="LDQ72" s="22"/>
      <c r="LDR72" s="22"/>
      <c r="LDS72" s="22"/>
      <c r="LDT72" s="22"/>
      <c r="LDU72" s="22"/>
      <c r="LDV72" s="22"/>
      <c r="LDW72" s="22"/>
      <c r="LDX72" s="22"/>
      <c r="LDY72" s="22"/>
      <c r="LDZ72" s="22"/>
      <c r="LEA72" s="22"/>
      <c r="LEB72" s="22"/>
      <c r="LEC72" s="22"/>
      <c r="LED72" s="22"/>
      <c r="LEE72" s="22"/>
      <c r="LEF72" s="22"/>
      <c r="LEG72" s="22"/>
      <c r="LEH72" s="22"/>
      <c r="LEI72" s="22"/>
      <c r="LEJ72" s="22"/>
      <c r="LEK72" s="22"/>
      <c r="LEL72" s="22"/>
      <c r="LEM72" s="22"/>
      <c r="LEN72" s="22"/>
      <c r="LEO72" s="22"/>
      <c r="LEP72" s="22"/>
      <c r="LEQ72" s="22"/>
      <c r="LER72" s="22"/>
      <c r="LES72" s="22"/>
      <c r="LET72" s="22"/>
      <c r="LEU72" s="22"/>
      <c r="LEV72" s="22"/>
      <c r="LEW72" s="22"/>
      <c r="LEX72" s="22"/>
      <c r="LEY72" s="22"/>
      <c r="LEZ72" s="22"/>
      <c r="LFA72" s="22"/>
      <c r="LFB72" s="22"/>
      <c r="LFC72" s="22"/>
      <c r="LFD72" s="22"/>
      <c r="LFE72" s="22"/>
      <c r="LFF72" s="22"/>
      <c r="LFG72" s="22"/>
      <c r="LFH72" s="22"/>
      <c r="LFI72" s="22"/>
      <c r="LFJ72" s="22"/>
      <c r="LFK72" s="22"/>
      <c r="LFL72" s="22"/>
      <c r="LFM72" s="22"/>
      <c r="LFN72" s="22"/>
      <c r="LFO72" s="22"/>
      <c r="LFP72" s="22"/>
      <c r="LFQ72" s="22"/>
      <c r="LFR72" s="22"/>
      <c r="LFS72" s="22"/>
      <c r="LFT72" s="22"/>
      <c r="LFU72" s="22"/>
      <c r="LFV72" s="22"/>
      <c r="LFW72" s="22"/>
      <c r="LFX72" s="22"/>
      <c r="LFY72" s="22"/>
      <c r="LFZ72" s="22"/>
      <c r="LGA72" s="22"/>
      <c r="LGB72" s="22"/>
      <c r="LGC72" s="22"/>
      <c r="LGD72" s="22"/>
      <c r="LGE72" s="22"/>
      <c r="LGF72" s="22"/>
      <c r="LGG72" s="22"/>
      <c r="LGH72" s="22"/>
      <c r="LGI72" s="22"/>
      <c r="LGJ72" s="22"/>
      <c r="LGK72" s="22"/>
      <c r="LGL72" s="22"/>
      <c r="LGM72" s="22"/>
      <c r="LGN72" s="22"/>
      <c r="LGO72" s="22"/>
      <c r="LGP72" s="22"/>
      <c r="LGQ72" s="22"/>
      <c r="LGR72" s="22"/>
      <c r="LGS72" s="22"/>
      <c r="LGT72" s="22"/>
      <c r="LGU72" s="22"/>
      <c r="LGV72" s="22"/>
      <c r="LGW72" s="22"/>
      <c r="LGX72" s="22"/>
      <c r="LGY72" s="22"/>
      <c r="LGZ72" s="22"/>
      <c r="LHA72" s="22"/>
      <c r="LHB72" s="22"/>
      <c r="LHC72" s="22"/>
      <c r="LHD72" s="22"/>
      <c r="LHE72" s="22"/>
      <c r="LHF72" s="22"/>
      <c r="LHG72" s="22"/>
      <c r="LHH72" s="22"/>
      <c r="LHI72" s="22"/>
      <c r="LHJ72" s="22"/>
      <c r="LHK72" s="22"/>
      <c r="LHL72" s="22"/>
      <c r="LHM72" s="22"/>
      <c r="LHN72" s="22"/>
      <c r="LHO72" s="22"/>
      <c r="LHP72" s="22"/>
      <c r="LHQ72" s="22"/>
      <c r="LHR72" s="22"/>
      <c r="LHS72" s="22"/>
      <c r="LHT72" s="22"/>
      <c r="LHU72" s="22"/>
      <c r="LHV72" s="22"/>
      <c r="LHW72" s="22"/>
      <c r="LHX72" s="22"/>
      <c r="LHY72" s="22"/>
      <c r="LHZ72" s="22"/>
      <c r="LIA72" s="22"/>
      <c r="LIB72" s="22"/>
      <c r="LIC72" s="22"/>
      <c r="LID72" s="22"/>
      <c r="LIE72" s="22"/>
      <c r="LIF72" s="22"/>
      <c r="LIG72" s="22"/>
      <c r="LIH72" s="22"/>
      <c r="LII72" s="22"/>
      <c r="LIJ72" s="22"/>
      <c r="LIK72" s="22"/>
      <c r="LIL72" s="22"/>
      <c r="LIM72" s="22"/>
      <c r="LIN72" s="22"/>
      <c r="LIO72" s="22"/>
      <c r="LIP72" s="22"/>
      <c r="LIQ72" s="22"/>
      <c r="LIR72" s="22"/>
      <c r="LIS72" s="22"/>
      <c r="LIT72" s="22"/>
      <c r="LIU72" s="22"/>
      <c r="LIV72" s="22"/>
      <c r="LIW72" s="22"/>
      <c r="LIX72" s="22"/>
      <c r="LIY72" s="22"/>
      <c r="LIZ72" s="22"/>
      <c r="LJA72" s="22"/>
      <c r="LJB72" s="22"/>
      <c r="LJC72" s="22"/>
      <c r="LJD72" s="22"/>
      <c r="LJE72" s="22"/>
      <c r="LJF72" s="22"/>
      <c r="LJG72" s="22"/>
      <c r="LJH72" s="22"/>
      <c r="LJI72" s="22"/>
      <c r="LJJ72" s="22"/>
      <c r="LJK72" s="22"/>
      <c r="LJL72" s="22"/>
      <c r="LJM72" s="22"/>
      <c r="LJN72" s="22"/>
      <c r="LJO72" s="22"/>
      <c r="LJP72" s="22"/>
      <c r="LJQ72" s="22"/>
      <c r="LJR72" s="22"/>
      <c r="LJS72" s="22"/>
      <c r="LJT72" s="22"/>
      <c r="LJU72" s="22"/>
      <c r="LJV72" s="22"/>
      <c r="LJW72" s="22"/>
      <c r="LJX72" s="22"/>
      <c r="LJY72" s="22"/>
      <c r="LJZ72" s="22"/>
      <c r="LKA72" s="22"/>
      <c r="LKB72" s="22"/>
      <c r="LKC72" s="22"/>
      <c r="LKD72" s="22"/>
      <c r="LKE72" s="22"/>
      <c r="LKF72" s="22"/>
      <c r="LKG72" s="22"/>
      <c r="LKH72" s="22"/>
      <c r="LKI72" s="22"/>
      <c r="LKJ72" s="22"/>
      <c r="LKK72" s="22"/>
      <c r="LKL72" s="22"/>
      <c r="LKM72" s="22"/>
      <c r="LKN72" s="22"/>
      <c r="LKO72" s="22"/>
      <c r="LKP72" s="22"/>
      <c r="LKQ72" s="22"/>
      <c r="LKR72" s="22"/>
      <c r="LKS72" s="22"/>
      <c r="LKT72" s="22"/>
      <c r="LKU72" s="22"/>
      <c r="LKV72" s="22"/>
      <c r="LKW72" s="22"/>
      <c r="LKX72" s="22"/>
      <c r="LKY72" s="22"/>
      <c r="LKZ72" s="22"/>
      <c r="LLA72" s="22"/>
      <c r="LLB72" s="22"/>
      <c r="LLC72" s="22"/>
      <c r="LLD72" s="22"/>
      <c r="LLE72" s="22"/>
      <c r="LLF72" s="22"/>
      <c r="LLG72" s="22"/>
      <c r="LLH72" s="22"/>
      <c r="LLI72" s="22"/>
      <c r="LLJ72" s="22"/>
      <c r="LLK72" s="22"/>
      <c r="LLL72" s="22"/>
      <c r="LLM72" s="22"/>
      <c r="LLN72" s="22"/>
      <c r="LLO72" s="22"/>
      <c r="LLP72" s="22"/>
      <c r="LLQ72" s="22"/>
      <c r="LLR72" s="22"/>
      <c r="LLS72" s="22"/>
      <c r="LLT72" s="22"/>
      <c r="LLU72" s="22"/>
      <c r="LLV72" s="22"/>
      <c r="LLW72" s="22"/>
      <c r="LLX72" s="22"/>
      <c r="LLY72" s="22"/>
      <c r="LLZ72" s="22"/>
      <c r="LMA72" s="22"/>
      <c r="LMB72" s="22"/>
      <c r="LMC72" s="22"/>
      <c r="LMD72" s="22"/>
      <c r="LME72" s="22"/>
      <c r="LMF72" s="22"/>
      <c r="LMG72" s="22"/>
      <c r="LMH72" s="22"/>
      <c r="LMI72" s="22"/>
      <c r="LMJ72" s="22"/>
      <c r="LMK72" s="22"/>
      <c r="LML72" s="22"/>
      <c r="LMM72" s="22"/>
      <c r="LMN72" s="22"/>
      <c r="LMO72" s="22"/>
      <c r="LMP72" s="22"/>
      <c r="LMQ72" s="22"/>
      <c r="LMR72" s="22"/>
      <c r="LMS72" s="22"/>
      <c r="LMT72" s="22"/>
      <c r="LMU72" s="22"/>
      <c r="LMV72" s="22"/>
      <c r="LMW72" s="22"/>
      <c r="LMX72" s="22"/>
      <c r="LMY72" s="22"/>
      <c r="LMZ72" s="22"/>
      <c r="LNA72" s="22"/>
      <c r="LNB72" s="22"/>
      <c r="LNC72" s="22"/>
      <c r="LND72" s="22"/>
      <c r="LNE72" s="22"/>
      <c r="LNF72" s="22"/>
      <c r="LNG72" s="22"/>
      <c r="LNH72" s="22"/>
      <c r="LNI72" s="22"/>
      <c r="LNJ72" s="22"/>
      <c r="LNK72" s="22"/>
      <c r="LNL72" s="22"/>
      <c r="LNM72" s="22"/>
      <c r="LNN72" s="22"/>
      <c r="LNO72" s="22"/>
      <c r="LNP72" s="22"/>
      <c r="LNQ72" s="22"/>
      <c r="LNR72" s="22"/>
      <c r="LNS72" s="22"/>
      <c r="LNT72" s="22"/>
      <c r="LNU72" s="22"/>
      <c r="LNV72" s="22"/>
      <c r="LNW72" s="22"/>
      <c r="LNX72" s="22"/>
      <c r="LNY72" s="22"/>
      <c r="LNZ72" s="22"/>
      <c r="LOA72" s="22"/>
      <c r="LOB72" s="22"/>
      <c r="LOC72" s="22"/>
      <c r="LOD72" s="22"/>
      <c r="LOE72" s="22"/>
      <c r="LOF72" s="22"/>
      <c r="LOG72" s="22"/>
      <c r="LOH72" s="22"/>
      <c r="LOI72" s="22"/>
      <c r="LOJ72" s="22"/>
      <c r="LOK72" s="22"/>
      <c r="LOL72" s="22"/>
      <c r="LOM72" s="22"/>
      <c r="LON72" s="22"/>
      <c r="LOO72" s="22"/>
      <c r="LOP72" s="22"/>
      <c r="LOQ72" s="22"/>
      <c r="LOR72" s="22"/>
      <c r="LOS72" s="22"/>
      <c r="LOT72" s="22"/>
      <c r="LOU72" s="22"/>
      <c r="LOV72" s="22"/>
      <c r="LOW72" s="22"/>
      <c r="LOX72" s="22"/>
      <c r="LOY72" s="22"/>
      <c r="LOZ72" s="22"/>
      <c r="LPA72" s="22"/>
      <c r="LPB72" s="22"/>
      <c r="LPC72" s="22"/>
      <c r="LPD72" s="22"/>
      <c r="LPE72" s="22"/>
      <c r="LPF72" s="22"/>
      <c r="LPG72" s="22"/>
      <c r="LPH72" s="22"/>
      <c r="LPI72" s="22"/>
      <c r="LPJ72" s="22"/>
      <c r="LPK72" s="22"/>
      <c r="LPL72" s="22"/>
      <c r="LPM72" s="22"/>
      <c r="LPN72" s="22"/>
      <c r="LPO72" s="22"/>
      <c r="LPP72" s="22"/>
      <c r="LPQ72" s="22"/>
      <c r="LPR72" s="22"/>
      <c r="LPS72" s="22"/>
      <c r="LPT72" s="22"/>
      <c r="LPU72" s="22"/>
      <c r="LPV72" s="22"/>
      <c r="LPW72" s="22"/>
      <c r="LPX72" s="22"/>
      <c r="LPY72" s="22"/>
      <c r="LPZ72" s="22"/>
      <c r="LQA72" s="22"/>
      <c r="LQB72" s="22"/>
      <c r="LQC72" s="22"/>
      <c r="LQD72" s="22"/>
      <c r="LQE72" s="22"/>
      <c r="LQF72" s="22"/>
      <c r="LQG72" s="22"/>
      <c r="LQH72" s="22"/>
      <c r="LQI72" s="22"/>
      <c r="LQJ72" s="22"/>
      <c r="LQK72" s="22"/>
      <c r="LQL72" s="22"/>
      <c r="LQM72" s="22"/>
      <c r="LQN72" s="22"/>
      <c r="LQO72" s="22"/>
      <c r="LQP72" s="22"/>
      <c r="LQQ72" s="22"/>
      <c r="LQR72" s="22"/>
      <c r="LQS72" s="22"/>
      <c r="LQT72" s="22"/>
      <c r="LQU72" s="22"/>
      <c r="LQV72" s="22"/>
      <c r="LQW72" s="22"/>
      <c r="LQX72" s="22"/>
      <c r="LQY72" s="22"/>
      <c r="LQZ72" s="22"/>
      <c r="LRA72" s="22"/>
      <c r="LRB72" s="22"/>
      <c r="LRC72" s="22"/>
      <c r="LRD72" s="22"/>
      <c r="LRE72" s="22"/>
      <c r="LRF72" s="22"/>
      <c r="LRG72" s="22"/>
      <c r="LRH72" s="22"/>
      <c r="LRI72" s="22"/>
      <c r="LRJ72" s="22"/>
      <c r="LRK72" s="22"/>
      <c r="LRL72" s="22"/>
      <c r="LRM72" s="22"/>
      <c r="LRN72" s="22"/>
      <c r="LRO72" s="22"/>
      <c r="LRP72" s="22"/>
      <c r="LRQ72" s="22"/>
      <c r="LRR72" s="22"/>
      <c r="LRS72" s="22"/>
      <c r="LRT72" s="22"/>
      <c r="LRU72" s="22"/>
      <c r="LRV72" s="22"/>
      <c r="LRW72" s="22"/>
      <c r="LRX72" s="22"/>
      <c r="LRY72" s="22"/>
      <c r="LRZ72" s="22"/>
      <c r="LSA72" s="22"/>
      <c r="LSB72" s="22"/>
      <c r="LSC72" s="22"/>
      <c r="LSD72" s="22"/>
      <c r="LSE72" s="22"/>
      <c r="LSF72" s="22"/>
      <c r="LSG72" s="22"/>
      <c r="LSH72" s="22"/>
      <c r="LSI72" s="22"/>
      <c r="LSJ72" s="22"/>
      <c r="LSK72" s="22"/>
      <c r="LSL72" s="22"/>
      <c r="LSM72" s="22"/>
      <c r="LSN72" s="22"/>
      <c r="LSO72" s="22"/>
      <c r="LSP72" s="22"/>
      <c r="LSQ72" s="22"/>
      <c r="LSR72" s="22"/>
      <c r="LSS72" s="22"/>
      <c r="LST72" s="22"/>
      <c r="LSU72" s="22"/>
      <c r="LSV72" s="22"/>
      <c r="LSW72" s="22"/>
      <c r="LSX72" s="22"/>
      <c r="LSY72" s="22"/>
      <c r="LSZ72" s="22"/>
      <c r="LTA72" s="22"/>
      <c r="LTB72" s="22"/>
      <c r="LTC72" s="22"/>
      <c r="LTD72" s="22"/>
      <c r="LTE72" s="22"/>
      <c r="LTF72" s="22"/>
      <c r="LTG72" s="22"/>
      <c r="LTH72" s="22"/>
      <c r="LTI72" s="22"/>
      <c r="LTJ72" s="22"/>
      <c r="LTK72" s="22"/>
      <c r="LTL72" s="22"/>
      <c r="LTM72" s="22"/>
      <c r="LTN72" s="22"/>
      <c r="LTO72" s="22"/>
      <c r="LTP72" s="22"/>
      <c r="LTQ72" s="22"/>
      <c r="LTR72" s="22"/>
      <c r="LTS72" s="22"/>
      <c r="LTT72" s="22"/>
      <c r="LTU72" s="22"/>
      <c r="LTV72" s="22"/>
      <c r="LTW72" s="22"/>
      <c r="LTX72" s="22"/>
      <c r="LTY72" s="22"/>
      <c r="LTZ72" s="22"/>
      <c r="LUA72" s="22"/>
      <c r="LUB72" s="22"/>
      <c r="LUC72" s="22"/>
      <c r="LUD72" s="22"/>
      <c r="LUE72" s="22"/>
      <c r="LUF72" s="22"/>
      <c r="LUG72" s="22"/>
      <c r="LUH72" s="22"/>
      <c r="LUI72" s="22"/>
      <c r="LUJ72" s="22"/>
      <c r="LUK72" s="22"/>
      <c r="LUL72" s="22"/>
      <c r="LUM72" s="22"/>
      <c r="LUN72" s="22"/>
      <c r="LUO72" s="22"/>
      <c r="LUP72" s="22"/>
      <c r="LUQ72" s="22"/>
      <c r="LUR72" s="22"/>
      <c r="LUS72" s="22"/>
      <c r="LUT72" s="22"/>
      <c r="LUU72" s="22"/>
      <c r="LUV72" s="22"/>
      <c r="LUW72" s="22"/>
      <c r="LUX72" s="22"/>
      <c r="LUY72" s="22"/>
      <c r="LUZ72" s="22"/>
      <c r="LVA72" s="22"/>
      <c r="LVB72" s="22"/>
      <c r="LVC72" s="22"/>
      <c r="LVD72" s="22"/>
      <c r="LVE72" s="22"/>
      <c r="LVF72" s="22"/>
      <c r="LVG72" s="22"/>
      <c r="LVH72" s="22"/>
      <c r="LVI72" s="22"/>
      <c r="LVJ72" s="22"/>
      <c r="LVK72" s="22"/>
      <c r="LVL72" s="22"/>
      <c r="LVM72" s="22"/>
      <c r="LVN72" s="22"/>
      <c r="LVO72" s="22"/>
      <c r="LVP72" s="22"/>
      <c r="LVQ72" s="22"/>
      <c r="LVR72" s="22"/>
      <c r="LVS72" s="22"/>
      <c r="LVT72" s="22"/>
      <c r="LVU72" s="22"/>
      <c r="LVV72" s="22"/>
      <c r="LVW72" s="22"/>
      <c r="LVX72" s="22"/>
      <c r="LVY72" s="22"/>
      <c r="LVZ72" s="22"/>
      <c r="LWA72" s="22"/>
      <c r="LWB72" s="22"/>
      <c r="LWC72" s="22"/>
      <c r="LWD72" s="22"/>
      <c r="LWE72" s="22"/>
      <c r="LWF72" s="22"/>
      <c r="LWG72" s="22"/>
      <c r="LWH72" s="22"/>
      <c r="LWI72" s="22"/>
      <c r="LWJ72" s="22"/>
      <c r="LWK72" s="22"/>
      <c r="LWL72" s="22"/>
      <c r="LWM72" s="22"/>
      <c r="LWN72" s="22"/>
      <c r="LWO72" s="22"/>
      <c r="LWP72" s="22"/>
      <c r="LWQ72" s="22"/>
      <c r="LWR72" s="22"/>
      <c r="LWS72" s="22"/>
      <c r="LWT72" s="22"/>
      <c r="LWU72" s="22"/>
      <c r="LWV72" s="22"/>
      <c r="LWW72" s="22"/>
      <c r="LWX72" s="22"/>
      <c r="LWY72" s="22"/>
      <c r="LWZ72" s="22"/>
      <c r="LXA72" s="22"/>
      <c r="LXB72" s="22"/>
      <c r="LXC72" s="22"/>
      <c r="LXD72" s="22"/>
      <c r="LXE72" s="22"/>
      <c r="LXF72" s="22"/>
      <c r="LXG72" s="22"/>
      <c r="LXH72" s="22"/>
      <c r="LXI72" s="22"/>
      <c r="LXJ72" s="22"/>
      <c r="LXK72" s="22"/>
      <c r="LXL72" s="22"/>
      <c r="LXM72" s="22"/>
      <c r="LXN72" s="22"/>
      <c r="LXO72" s="22"/>
      <c r="LXP72" s="22"/>
      <c r="LXQ72" s="22"/>
      <c r="LXR72" s="22"/>
      <c r="LXS72" s="22"/>
      <c r="LXT72" s="22"/>
      <c r="LXU72" s="22"/>
      <c r="LXV72" s="22"/>
      <c r="LXW72" s="22"/>
      <c r="LXX72" s="22"/>
      <c r="LXY72" s="22"/>
      <c r="LXZ72" s="22"/>
      <c r="LYA72" s="22"/>
      <c r="LYB72" s="22"/>
      <c r="LYC72" s="22"/>
      <c r="LYD72" s="22"/>
      <c r="LYE72" s="22"/>
      <c r="LYF72" s="22"/>
      <c r="LYG72" s="22"/>
      <c r="LYH72" s="22"/>
      <c r="LYI72" s="22"/>
      <c r="LYJ72" s="22"/>
      <c r="LYK72" s="22"/>
      <c r="LYL72" s="22"/>
      <c r="LYM72" s="22"/>
      <c r="LYN72" s="22"/>
      <c r="LYO72" s="22"/>
      <c r="LYP72" s="22"/>
      <c r="LYQ72" s="22"/>
      <c r="LYR72" s="22"/>
      <c r="LYS72" s="22"/>
      <c r="LYT72" s="22"/>
      <c r="LYU72" s="22"/>
      <c r="LYV72" s="22"/>
      <c r="LYW72" s="22"/>
      <c r="LYX72" s="22"/>
      <c r="LYY72" s="22"/>
      <c r="LYZ72" s="22"/>
      <c r="LZA72" s="22"/>
      <c r="LZB72" s="22"/>
      <c r="LZC72" s="22"/>
      <c r="LZD72" s="22"/>
      <c r="LZE72" s="22"/>
      <c r="LZF72" s="22"/>
      <c r="LZG72" s="22"/>
      <c r="LZH72" s="22"/>
      <c r="LZI72" s="22"/>
      <c r="LZJ72" s="22"/>
      <c r="LZK72" s="22"/>
      <c r="LZL72" s="22"/>
      <c r="LZM72" s="22"/>
      <c r="LZN72" s="22"/>
      <c r="LZO72" s="22"/>
      <c r="LZP72" s="22"/>
      <c r="LZQ72" s="22"/>
      <c r="LZR72" s="22"/>
      <c r="LZS72" s="22"/>
      <c r="LZT72" s="22"/>
      <c r="LZU72" s="22"/>
      <c r="LZV72" s="22"/>
      <c r="LZW72" s="22"/>
      <c r="LZX72" s="22"/>
      <c r="LZY72" s="22"/>
      <c r="LZZ72" s="22"/>
      <c r="MAA72" s="22"/>
      <c r="MAB72" s="22"/>
      <c r="MAC72" s="22"/>
      <c r="MAD72" s="22"/>
      <c r="MAE72" s="22"/>
      <c r="MAF72" s="22"/>
      <c r="MAG72" s="22"/>
      <c r="MAH72" s="22"/>
      <c r="MAI72" s="22"/>
      <c r="MAJ72" s="22"/>
      <c r="MAK72" s="22"/>
      <c r="MAL72" s="22"/>
      <c r="MAM72" s="22"/>
      <c r="MAN72" s="22"/>
      <c r="MAO72" s="22"/>
      <c r="MAP72" s="22"/>
      <c r="MAQ72" s="22"/>
      <c r="MAR72" s="22"/>
      <c r="MAS72" s="22"/>
      <c r="MAT72" s="22"/>
      <c r="MAU72" s="22"/>
      <c r="MAV72" s="22"/>
      <c r="MAW72" s="22"/>
      <c r="MAX72" s="22"/>
      <c r="MAY72" s="22"/>
      <c r="MAZ72" s="22"/>
      <c r="MBA72" s="22"/>
      <c r="MBB72" s="22"/>
      <c r="MBC72" s="22"/>
      <c r="MBD72" s="22"/>
      <c r="MBE72" s="22"/>
      <c r="MBF72" s="22"/>
      <c r="MBG72" s="22"/>
      <c r="MBH72" s="22"/>
      <c r="MBI72" s="22"/>
      <c r="MBJ72" s="22"/>
      <c r="MBK72" s="22"/>
      <c r="MBL72" s="22"/>
      <c r="MBM72" s="22"/>
      <c r="MBN72" s="22"/>
      <c r="MBO72" s="22"/>
      <c r="MBP72" s="22"/>
      <c r="MBQ72" s="22"/>
      <c r="MBR72" s="22"/>
      <c r="MBS72" s="22"/>
      <c r="MBT72" s="22"/>
      <c r="MBU72" s="22"/>
      <c r="MBV72" s="22"/>
      <c r="MBW72" s="22"/>
      <c r="MBX72" s="22"/>
      <c r="MBY72" s="22"/>
      <c r="MBZ72" s="22"/>
      <c r="MCA72" s="22"/>
      <c r="MCB72" s="22"/>
      <c r="MCC72" s="22"/>
      <c r="MCD72" s="22"/>
      <c r="MCE72" s="22"/>
      <c r="MCF72" s="22"/>
      <c r="MCG72" s="22"/>
      <c r="MCH72" s="22"/>
      <c r="MCI72" s="22"/>
      <c r="MCJ72" s="22"/>
      <c r="MCK72" s="22"/>
      <c r="MCL72" s="22"/>
      <c r="MCM72" s="22"/>
      <c r="MCN72" s="22"/>
      <c r="MCO72" s="22"/>
      <c r="MCP72" s="22"/>
      <c r="MCQ72" s="22"/>
      <c r="MCR72" s="22"/>
      <c r="MCS72" s="22"/>
      <c r="MCT72" s="22"/>
      <c r="MCU72" s="22"/>
      <c r="MCV72" s="22"/>
      <c r="MCW72" s="22"/>
      <c r="MCX72" s="22"/>
      <c r="MCY72" s="22"/>
      <c r="MCZ72" s="22"/>
      <c r="MDA72" s="22"/>
      <c r="MDB72" s="22"/>
      <c r="MDC72" s="22"/>
      <c r="MDD72" s="22"/>
      <c r="MDE72" s="22"/>
      <c r="MDF72" s="22"/>
      <c r="MDG72" s="22"/>
      <c r="MDH72" s="22"/>
      <c r="MDI72" s="22"/>
      <c r="MDJ72" s="22"/>
      <c r="MDK72" s="22"/>
      <c r="MDL72" s="22"/>
      <c r="MDM72" s="22"/>
      <c r="MDN72" s="22"/>
      <c r="MDO72" s="22"/>
      <c r="MDP72" s="22"/>
      <c r="MDQ72" s="22"/>
      <c r="MDR72" s="22"/>
      <c r="MDS72" s="22"/>
      <c r="MDT72" s="22"/>
      <c r="MDU72" s="22"/>
      <c r="MDV72" s="22"/>
      <c r="MDW72" s="22"/>
      <c r="MDX72" s="22"/>
      <c r="MDY72" s="22"/>
      <c r="MDZ72" s="22"/>
      <c r="MEA72" s="22"/>
      <c r="MEB72" s="22"/>
      <c r="MEC72" s="22"/>
      <c r="MED72" s="22"/>
      <c r="MEE72" s="22"/>
      <c r="MEF72" s="22"/>
      <c r="MEG72" s="22"/>
      <c r="MEH72" s="22"/>
      <c r="MEI72" s="22"/>
      <c r="MEJ72" s="22"/>
      <c r="MEK72" s="22"/>
      <c r="MEL72" s="22"/>
      <c r="MEM72" s="22"/>
      <c r="MEN72" s="22"/>
      <c r="MEO72" s="22"/>
      <c r="MEP72" s="22"/>
      <c r="MEQ72" s="22"/>
      <c r="MER72" s="22"/>
      <c r="MES72" s="22"/>
      <c r="MET72" s="22"/>
      <c r="MEU72" s="22"/>
      <c r="MEV72" s="22"/>
      <c r="MEW72" s="22"/>
      <c r="MEX72" s="22"/>
      <c r="MEY72" s="22"/>
      <c r="MEZ72" s="22"/>
      <c r="MFA72" s="22"/>
      <c r="MFB72" s="22"/>
      <c r="MFC72" s="22"/>
      <c r="MFD72" s="22"/>
      <c r="MFE72" s="22"/>
      <c r="MFF72" s="22"/>
      <c r="MFG72" s="22"/>
      <c r="MFH72" s="22"/>
      <c r="MFI72" s="22"/>
      <c r="MFJ72" s="22"/>
      <c r="MFK72" s="22"/>
      <c r="MFL72" s="22"/>
      <c r="MFM72" s="22"/>
      <c r="MFN72" s="22"/>
      <c r="MFO72" s="22"/>
      <c r="MFP72" s="22"/>
      <c r="MFQ72" s="22"/>
      <c r="MFR72" s="22"/>
      <c r="MFS72" s="22"/>
      <c r="MFT72" s="22"/>
      <c r="MFU72" s="22"/>
      <c r="MFV72" s="22"/>
      <c r="MFW72" s="22"/>
      <c r="MFX72" s="22"/>
      <c r="MFY72" s="22"/>
      <c r="MFZ72" s="22"/>
      <c r="MGA72" s="22"/>
      <c r="MGB72" s="22"/>
      <c r="MGC72" s="22"/>
      <c r="MGD72" s="22"/>
      <c r="MGE72" s="22"/>
      <c r="MGF72" s="22"/>
      <c r="MGG72" s="22"/>
      <c r="MGH72" s="22"/>
      <c r="MGI72" s="22"/>
      <c r="MGJ72" s="22"/>
      <c r="MGK72" s="22"/>
      <c r="MGL72" s="22"/>
      <c r="MGM72" s="22"/>
      <c r="MGN72" s="22"/>
      <c r="MGO72" s="22"/>
      <c r="MGP72" s="22"/>
      <c r="MGQ72" s="22"/>
      <c r="MGR72" s="22"/>
      <c r="MGS72" s="22"/>
      <c r="MGT72" s="22"/>
      <c r="MGU72" s="22"/>
      <c r="MGV72" s="22"/>
      <c r="MGW72" s="22"/>
      <c r="MGX72" s="22"/>
      <c r="MGY72" s="22"/>
      <c r="MGZ72" s="22"/>
      <c r="MHA72" s="22"/>
      <c r="MHB72" s="22"/>
      <c r="MHC72" s="22"/>
      <c r="MHD72" s="22"/>
      <c r="MHE72" s="22"/>
      <c r="MHF72" s="22"/>
      <c r="MHG72" s="22"/>
      <c r="MHH72" s="22"/>
      <c r="MHI72" s="22"/>
      <c r="MHJ72" s="22"/>
      <c r="MHK72" s="22"/>
      <c r="MHL72" s="22"/>
      <c r="MHM72" s="22"/>
      <c r="MHN72" s="22"/>
      <c r="MHO72" s="22"/>
      <c r="MHP72" s="22"/>
      <c r="MHQ72" s="22"/>
      <c r="MHR72" s="22"/>
      <c r="MHS72" s="22"/>
      <c r="MHT72" s="22"/>
      <c r="MHU72" s="22"/>
      <c r="MHV72" s="22"/>
      <c r="MHW72" s="22"/>
      <c r="MHX72" s="22"/>
      <c r="MHY72" s="22"/>
      <c r="MHZ72" s="22"/>
      <c r="MIA72" s="22"/>
      <c r="MIB72" s="22"/>
      <c r="MIC72" s="22"/>
      <c r="MID72" s="22"/>
      <c r="MIE72" s="22"/>
      <c r="MIF72" s="22"/>
      <c r="MIG72" s="22"/>
      <c r="MIH72" s="22"/>
      <c r="MII72" s="22"/>
      <c r="MIJ72" s="22"/>
      <c r="MIK72" s="22"/>
      <c r="MIL72" s="22"/>
      <c r="MIM72" s="22"/>
      <c r="MIN72" s="22"/>
      <c r="MIO72" s="22"/>
      <c r="MIP72" s="22"/>
      <c r="MIQ72" s="22"/>
      <c r="MIR72" s="22"/>
      <c r="MIS72" s="22"/>
      <c r="MIT72" s="22"/>
      <c r="MIU72" s="22"/>
      <c r="MIV72" s="22"/>
      <c r="MIW72" s="22"/>
      <c r="MIX72" s="22"/>
      <c r="MIY72" s="22"/>
      <c r="MIZ72" s="22"/>
      <c r="MJA72" s="22"/>
      <c r="MJB72" s="22"/>
      <c r="MJC72" s="22"/>
      <c r="MJD72" s="22"/>
      <c r="MJE72" s="22"/>
      <c r="MJF72" s="22"/>
      <c r="MJG72" s="22"/>
      <c r="MJH72" s="22"/>
      <c r="MJI72" s="22"/>
      <c r="MJJ72" s="22"/>
      <c r="MJK72" s="22"/>
      <c r="MJL72" s="22"/>
      <c r="MJM72" s="22"/>
      <c r="MJN72" s="22"/>
      <c r="MJO72" s="22"/>
      <c r="MJP72" s="22"/>
      <c r="MJQ72" s="22"/>
      <c r="MJR72" s="22"/>
      <c r="MJS72" s="22"/>
      <c r="MJT72" s="22"/>
      <c r="MJU72" s="22"/>
      <c r="MJV72" s="22"/>
      <c r="MJW72" s="22"/>
      <c r="MJX72" s="22"/>
      <c r="MJY72" s="22"/>
      <c r="MJZ72" s="22"/>
      <c r="MKA72" s="22"/>
      <c r="MKB72" s="22"/>
      <c r="MKC72" s="22"/>
      <c r="MKD72" s="22"/>
      <c r="MKE72" s="22"/>
      <c r="MKF72" s="22"/>
      <c r="MKG72" s="22"/>
      <c r="MKH72" s="22"/>
      <c r="MKI72" s="22"/>
      <c r="MKJ72" s="22"/>
      <c r="MKK72" s="22"/>
      <c r="MKL72" s="22"/>
      <c r="MKM72" s="22"/>
      <c r="MKN72" s="22"/>
      <c r="MKO72" s="22"/>
      <c r="MKP72" s="22"/>
      <c r="MKQ72" s="22"/>
      <c r="MKR72" s="22"/>
      <c r="MKS72" s="22"/>
      <c r="MKT72" s="22"/>
      <c r="MKU72" s="22"/>
      <c r="MKV72" s="22"/>
      <c r="MKW72" s="22"/>
      <c r="MKX72" s="22"/>
      <c r="MKY72" s="22"/>
      <c r="MKZ72" s="22"/>
      <c r="MLA72" s="22"/>
      <c r="MLB72" s="22"/>
      <c r="MLC72" s="22"/>
      <c r="MLD72" s="22"/>
      <c r="MLE72" s="22"/>
      <c r="MLF72" s="22"/>
      <c r="MLG72" s="22"/>
      <c r="MLH72" s="22"/>
      <c r="MLI72" s="22"/>
      <c r="MLJ72" s="22"/>
      <c r="MLK72" s="22"/>
      <c r="MLL72" s="22"/>
      <c r="MLM72" s="22"/>
      <c r="MLN72" s="22"/>
      <c r="MLO72" s="22"/>
      <c r="MLP72" s="22"/>
      <c r="MLQ72" s="22"/>
      <c r="MLR72" s="22"/>
      <c r="MLS72" s="22"/>
      <c r="MLT72" s="22"/>
      <c r="MLU72" s="22"/>
      <c r="MLV72" s="22"/>
      <c r="MLW72" s="22"/>
      <c r="MLX72" s="22"/>
      <c r="MLY72" s="22"/>
      <c r="MLZ72" s="22"/>
      <c r="MMA72" s="22"/>
      <c r="MMB72" s="22"/>
      <c r="MMC72" s="22"/>
      <c r="MMD72" s="22"/>
      <c r="MME72" s="22"/>
      <c r="MMF72" s="22"/>
      <c r="MMG72" s="22"/>
      <c r="MMH72" s="22"/>
      <c r="MMI72" s="22"/>
      <c r="MMJ72" s="22"/>
      <c r="MMK72" s="22"/>
      <c r="MML72" s="22"/>
      <c r="MMM72" s="22"/>
      <c r="MMN72" s="22"/>
      <c r="MMO72" s="22"/>
      <c r="MMP72" s="22"/>
      <c r="MMQ72" s="22"/>
      <c r="MMR72" s="22"/>
      <c r="MMS72" s="22"/>
      <c r="MMT72" s="22"/>
      <c r="MMU72" s="22"/>
      <c r="MMV72" s="22"/>
      <c r="MMW72" s="22"/>
      <c r="MMX72" s="22"/>
      <c r="MMY72" s="22"/>
      <c r="MMZ72" s="22"/>
      <c r="MNA72" s="22"/>
      <c r="MNB72" s="22"/>
      <c r="MNC72" s="22"/>
      <c r="MND72" s="22"/>
      <c r="MNE72" s="22"/>
      <c r="MNF72" s="22"/>
      <c r="MNG72" s="22"/>
      <c r="MNH72" s="22"/>
      <c r="MNI72" s="22"/>
      <c r="MNJ72" s="22"/>
      <c r="MNK72" s="22"/>
      <c r="MNL72" s="22"/>
      <c r="MNM72" s="22"/>
      <c r="MNN72" s="22"/>
      <c r="MNO72" s="22"/>
      <c r="MNP72" s="22"/>
      <c r="MNQ72" s="22"/>
      <c r="MNR72" s="22"/>
      <c r="MNS72" s="22"/>
      <c r="MNT72" s="22"/>
      <c r="MNU72" s="22"/>
      <c r="MNV72" s="22"/>
      <c r="MNW72" s="22"/>
      <c r="MNX72" s="22"/>
      <c r="MNY72" s="22"/>
      <c r="MNZ72" s="22"/>
      <c r="MOA72" s="22"/>
      <c r="MOB72" s="22"/>
      <c r="MOC72" s="22"/>
      <c r="MOD72" s="22"/>
      <c r="MOE72" s="22"/>
      <c r="MOF72" s="22"/>
      <c r="MOG72" s="22"/>
      <c r="MOH72" s="22"/>
      <c r="MOI72" s="22"/>
      <c r="MOJ72" s="22"/>
      <c r="MOK72" s="22"/>
      <c r="MOL72" s="22"/>
      <c r="MOM72" s="22"/>
      <c r="MON72" s="22"/>
      <c r="MOO72" s="22"/>
      <c r="MOP72" s="22"/>
      <c r="MOQ72" s="22"/>
      <c r="MOR72" s="22"/>
      <c r="MOS72" s="22"/>
      <c r="MOT72" s="22"/>
      <c r="MOU72" s="22"/>
      <c r="MOV72" s="22"/>
      <c r="MOW72" s="22"/>
      <c r="MOX72" s="22"/>
      <c r="MOY72" s="22"/>
      <c r="MOZ72" s="22"/>
      <c r="MPA72" s="22"/>
      <c r="MPB72" s="22"/>
      <c r="MPC72" s="22"/>
      <c r="MPD72" s="22"/>
      <c r="MPE72" s="22"/>
      <c r="MPF72" s="22"/>
      <c r="MPG72" s="22"/>
      <c r="MPH72" s="22"/>
      <c r="MPI72" s="22"/>
      <c r="MPJ72" s="22"/>
      <c r="MPK72" s="22"/>
      <c r="MPL72" s="22"/>
      <c r="MPM72" s="22"/>
      <c r="MPN72" s="22"/>
      <c r="MPO72" s="22"/>
      <c r="MPP72" s="22"/>
      <c r="MPQ72" s="22"/>
      <c r="MPR72" s="22"/>
      <c r="MPS72" s="22"/>
      <c r="MPT72" s="22"/>
      <c r="MPU72" s="22"/>
      <c r="MPV72" s="22"/>
      <c r="MPW72" s="22"/>
      <c r="MPX72" s="22"/>
      <c r="MPY72" s="22"/>
      <c r="MPZ72" s="22"/>
      <c r="MQA72" s="22"/>
      <c r="MQB72" s="22"/>
      <c r="MQC72" s="22"/>
      <c r="MQD72" s="22"/>
      <c r="MQE72" s="22"/>
      <c r="MQF72" s="22"/>
      <c r="MQG72" s="22"/>
      <c r="MQH72" s="22"/>
      <c r="MQI72" s="22"/>
      <c r="MQJ72" s="22"/>
      <c r="MQK72" s="22"/>
      <c r="MQL72" s="22"/>
      <c r="MQM72" s="22"/>
      <c r="MQN72" s="22"/>
      <c r="MQO72" s="22"/>
      <c r="MQP72" s="22"/>
      <c r="MQQ72" s="22"/>
      <c r="MQR72" s="22"/>
      <c r="MQS72" s="22"/>
      <c r="MQT72" s="22"/>
      <c r="MQU72" s="22"/>
      <c r="MQV72" s="22"/>
      <c r="MQW72" s="22"/>
      <c r="MQX72" s="22"/>
      <c r="MQY72" s="22"/>
      <c r="MQZ72" s="22"/>
      <c r="MRA72" s="22"/>
      <c r="MRB72" s="22"/>
      <c r="MRC72" s="22"/>
      <c r="MRD72" s="22"/>
      <c r="MRE72" s="22"/>
      <c r="MRF72" s="22"/>
      <c r="MRG72" s="22"/>
      <c r="MRH72" s="22"/>
      <c r="MRI72" s="22"/>
      <c r="MRJ72" s="22"/>
      <c r="MRK72" s="22"/>
      <c r="MRL72" s="22"/>
      <c r="MRM72" s="22"/>
      <c r="MRN72" s="22"/>
      <c r="MRO72" s="22"/>
      <c r="MRP72" s="22"/>
      <c r="MRQ72" s="22"/>
      <c r="MRR72" s="22"/>
      <c r="MRS72" s="22"/>
      <c r="MRT72" s="22"/>
      <c r="MRU72" s="22"/>
      <c r="MRV72" s="22"/>
      <c r="MRW72" s="22"/>
      <c r="MRX72" s="22"/>
      <c r="MRY72" s="22"/>
      <c r="MRZ72" s="22"/>
      <c r="MSA72" s="22"/>
      <c r="MSB72" s="22"/>
      <c r="MSC72" s="22"/>
      <c r="MSD72" s="22"/>
      <c r="MSE72" s="22"/>
      <c r="MSF72" s="22"/>
      <c r="MSG72" s="22"/>
      <c r="MSH72" s="22"/>
      <c r="MSI72" s="22"/>
      <c r="MSJ72" s="22"/>
      <c r="MSK72" s="22"/>
      <c r="MSL72" s="22"/>
      <c r="MSM72" s="22"/>
      <c r="MSN72" s="22"/>
      <c r="MSO72" s="22"/>
      <c r="MSP72" s="22"/>
      <c r="MSQ72" s="22"/>
      <c r="MSR72" s="22"/>
      <c r="MSS72" s="22"/>
      <c r="MST72" s="22"/>
      <c r="MSU72" s="22"/>
      <c r="MSV72" s="22"/>
      <c r="MSW72" s="22"/>
      <c r="MSX72" s="22"/>
      <c r="MSY72" s="22"/>
      <c r="MSZ72" s="22"/>
      <c r="MTA72" s="22"/>
      <c r="MTB72" s="22"/>
      <c r="MTC72" s="22"/>
      <c r="MTD72" s="22"/>
      <c r="MTE72" s="22"/>
      <c r="MTF72" s="22"/>
      <c r="MTG72" s="22"/>
      <c r="MTH72" s="22"/>
      <c r="MTI72" s="22"/>
      <c r="MTJ72" s="22"/>
      <c r="MTK72" s="22"/>
      <c r="MTL72" s="22"/>
      <c r="MTM72" s="22"/>
      <c r="MTN72" s="22"/>
      <c r="MTO72" s="22"/>
      <c r="MTP72" s="22"/>
      <c r="MTQ72" s="22"/>
      <c r="MTR72" s="22"/>
      <c r="MTS72" s="22"/>
      <c r="MTT72" s="22"/>
      <c r="MTU72" s="22"/>
      <c r="MTV72" s="22"/>
      <c r="MTW72" s="22"/>
      <c r="MTX72" s="22"/>
      <c r="MTY72" s="22"/>
      <c r="MTZ72" s="22"/>
      <c r="MUA72" s="22"/>
      <c r="MUB72" s="22"/>
      <c r="MUC72" s="22"/>
      <c r="MUD72" s="22"/>
      <c r="MUE72" s="22"/>
      <c r="MUF72" s="22"/>
      <c r="MUG72" s="22"/>
      <c r="MUH72" s="22"/>
      <c r="MUI72" s="22"/>
      <c r="MUJ72" s="22"/>
      <c r="MUK72" s="22"/>
      <c r="MUL72" s="22"/>
      <c r="MUM72" s="22"/>
      <c r="MUN72" s="22"/>
      <c r="MUO72" s="22"/>
      <c r="MUP72" s="22"/>
      <c r="MUQ72" s="22"/>
      <c r="MUR72" s="22"/>
      <c r="MUS72" s="22"/>
      <c r="MUT72" s="22"/>
      <c r="MUU72" s="22"/>
      <c r="MUV72" s="22"/>
      <c r="MUW72" s="22"/>
      <c r="MUX72" s="22"/>
      <c r="MUY72" s="22"/>
      <c r="MUZ72" s="22"/>
      <c r="MVA72" s="22"/>
      <c r="MVB72" s="22"/>
      <c r="MVC72" s="22"/>
      <c r="MVD72" s="22"/>
      <c r="MVE72" s="22"/>
      <c r="MVF72" s="22"/>
      <c r="MVG72" s="22"/>
      <c r="MVH72" s="22"/>
      <c r="MVI72" s="22"/>
      <c r="MVJ72" s="22"/>
      <c r="MVK72" s="22"/>
      <c r="MVL72" s="22"/>
      <c r="MVM72" s="22"/>
      <c r="MVN72" s="22"/>
      <c r="MVO72" s="22"/>
      <c r="MVP72" s="22"/>
      <c r="MVQ72" s="22"/>
      <c r="MVR72" s="22"/>
      <c r="MVS72" s="22"/>
      <c r="MVT72" s="22"/>
      <c r="MVU72" s="22"/>
      <c r="MVV72" s="22"/>
      <c r="MVW72" s="22"/>
      <c r="MVX72" s="22"/>
      <c r="MVY72" s="22"/>
      <c r="MVZ72" s="22"/>
      <c r="MWA72" s="22"/>
      <c r="MWB72" s="22"/>
      <c r="MWC72" s="22"/>
      <c r="MWD72" s="22"/>
      <c r="MWE72" s="22"/>
      <c r="MWF72" s="22"/>
      <c r="MWG72" s="22"/>
      <c r="MWH72" s="22"/>
      <c r="MWI72" s="22"/>
      <c r="MWJ72" s="22"/>
      <c r="MWK72" s="22"/>
      <c r="MWL72" s="22"/>
      <c r="MWM72" s="22"/>
      <c r="MWN72" s="22"/>
      <c r="MWO72" s="22"/>
      <c r="MWP72" s="22"/>
      <c r="MWQ72" s="22"/>
      <c r="MWR72" s="22"/>
      <c r="MWS72" s="22"/>
      <c r="MWT72" s="22"/>
      <c r="MWU72" s="22"/>
      <c r="MWV72" s="22"/>
      <c r="MWW72" s="22"/>
      <c r="MWX72" s="22"/>
      <c r="MWY72" s="22"/>
      <c r="MWZ72" s="22"/>
      <c r="MXA72" s="22"/>
      <c r="MXB72" s="22"/>
      <c r="MXC72" s="22"/>
      <c r="MXD72" s="22"/>
      <c r="MXE72" s="22"/>
      <c r="MXF72" s="22"/>
      <c r="MXG72" s="22"/>
      <c r="MXH72" s="22"/>
      <c r="MXI72" s="22"/>
      <c r="MXJ72" s="22"/>
      <c r="MXK72" s="22"/>
      <c r="MXL72" s="22"/>
      <c r="MXM72" s="22"/>
      <c r="MXN72" s="22"/>
      <c r="MXO72" s="22"/>
      <c r="MXP72" s="22"/>
      <c r="MXQ72" s="22"/>
      <c r="MXR72" s="22"/>
      <c r="MXS72" s="22"/>
      <c r="MXT72" s="22"/>
      <c r="MXU72" s="22"/>
      <c r="MXV72" s="22"/>
      <c r="MXW72" s="22"/>
      <c r="MXX72" s="22"/>
      <c r="MXY72" s="22"/>
      <c r="MXZ72" s="22"/>
      <c r="MYA72" s="22"/>
      <c r="MYB72" s="22"/>
      <c r="MYC72" s="22"/>
      <c r="MYD72" s="22"/>
      <c r="MYE72" s="22"/>
      <c r="MYF72" s="22"/>
      <c r="MYG72" s="22"/>
      <c r="MYH72" s="22"/>
      <c r="MYI72" s="22"/>
      <c r="MYJ72" s="22"/>
      <c r="MYK72" s="22"/>
      <c r="MYL72" s="22"/>
      <c r="MYM72" s="22"/>
      <c r="MYN72" s="22"/>
      <c r="MYO72" s="22"/>
      <c r="MYP72" s="22"/>
      <c r="MYQ72" s="22"/>
      <c r="MYR72" s="22"/>
      <c r="MYS72" s="22"/>
      <c r="MYT72" s="22"/>
      <c r="MYU72" s="22"/>
      <c r="MYV72" s="22"/>
      <c r="MYW72" s="22"/>
      <c r="MYX72" s="22"/>
      <c r="MYY72" s="22"/>
      <c r="MYZ72" s="22"/>
      <c r="MZA72" s="22"/>
      <c r="MZB72" s="22"/>
      <c r="MZC72" s="22"/>
      <c r="MZD72" s="22"/>
      <c r="MZE72" s="22"/>
      <c r="MZF72" s="22"/>
      <c r="MZG72" s="22"/>
      <c r="MZH72" s="22"/>
      <c r="MZI72" s="22"/>
      <c r="MZJ72" s="22"/>
      <c r="MZK72" s="22"/>
      <c r="MZL72" s="22"/>
      <c r="MZM72" s="22"/>
      <c r="MZN72" s="22"/>
      <c r="MZO72" s="22"/>
      <c r="MZP72" s="22"/>
      <c r="MZQ72" s="22"/>
      <c r="MZR72" s="22"/>
      <c r="MZS72" s="22"/>
      <c r="MZT72" s="22"/>
      <c r="MZU72" s="22"/>
      <c r="MZV72" s="22"/>
      <c r="MZW72" s="22"/>
      <c r="MZX72" s="22"/>
      <c r="MZY72" s="22"/>
      <c r="MZZ72" s="22"/>
      <c r="NAA72" s="22"/>
      <c r="NAB72" s="22"/>
      <c r="NAC72" s="22"/>
      <c r="NAD72" s="22"/>
      <c r="NAE72" s="22"/>
      <c r="NAF72" s="22"/>
      <c r="NAG72" s="22"/>
      <c r="NAH72" s="22"/>
      <c r="NAI72" s="22"/>
      <c r="NAJ72" s="22"/>
      <c r="NAK72" s="22"/>
      <c r="NAL72" s="22"/>
      <c r="NAM72" s="22"/>
      <c r="NAN72" s="22"/>
      <c r="NAO72" s="22"/>
      <c r="NAP72" s="22"/>
      <c r="NAQ72" s="22"/>
      <c r="NAR72" s="22"/>
      <c r="NAS72" s="22"/>
      <c r="NAT72" s="22"/>
      <c r="NAU72" s="22"/>
      <c r="NAV72" s="22"/>
      <c r="NAW72" s="22"/>
      <c r="NAX72" s="22"/>
      <c r="NAY72" s="22"/>
      <c r="NAZ72" s="22"/>
      <c r="NBA72" s="22"/>
      <c r="NBB72" s="22"/>
      <c r="NBC72" s="22"/>
      <c r="NBD72" s="22"/>
      <c r="NBE72" s="22"/>
      <c r="NBF72" s="22"/>
      <c r="NBG72" s="22"/>
      <c r="NBH72" s="22"/>
      <c r="NBI72" s="22"/>
      <c r="NBJ72" s="22"/>
      <c r="NBK72" s="22"/>
      <c r="NBL72" s="22"/>
      <c r="NBM72" s="22"/>
      <c r="NBN72" s="22"/>
      <c r="NBO72" s="22"/>
      <c r="NBP72" s="22"/>
      <c r="NBQ72" s="22"/>
      <c r="NBR72" s="22"/>
      <c r="NBS72" s="22"/>
      <c r="NBT72" s="22"/>
      <c r="NBU72" s="22"/>
      <c r="NBV72" s="22"/>
      <c r="NBW72" s="22"/>
      <c r="NBX72" s="22"/>
      <c r="NBY72" s="22"/>
      <c r="NBZ72" s="22"/>
      <c r="NCA72" s="22"/>
      <c r="NCB72" s="22"/>
      <c r="NCC72" s="22"/>
      <c r="NCD72" s="22"/>
      <c r="NCE72" s="22"/>
      <c r="NCF72" s="22"/>
      <c r="NCG72" s="22"/>
      <c r="NCH72" s="22"/>
      <c r="NCI72" s="22"/>
      <c r="NCJ72" s="22"/>
      <c r="NCK72" s="22"/>
      <c r="NCL72" s="22"/>
      <c r="NCM72" s="22"/>
      <c r="NCN72" s="22"/>
      <c r="NCO72" s="22"/>
      <c r="NCP72" s="22"/>
      <c r="NCQ72" s="22"/>
      <c r="NCR72" s="22"/>
      <c r="NCS72" s="22"/>
      <c r="NCT72" s="22"/>
      <c r="NCU72" s="22"/>
      <c r="NCV72" s="22"/>
      <c r="NCW72" s="22"/>
      <c r="NCX72" s="22"/>
      <c r="NCY72" s="22"/>
      <c r="NCZ72" s="22"/>
      <c r="NDA72" s="22"/>
      <c r="NDB72" s="22"/>
      <c r="NDC72" s="22"/>
      <c r="NDD72" s="22"/>
      <c r="NDE72" s="22"/>
      <c r="NDF72" s="22"/>
      <c r="NDG72" s="22"/>
      <c r="NDH72" s="22"/>
      <c r="NDI72" s="22"/>
      <c r="NDJ72" s="22"/>
      <c r="NDK72" s="22"/>
      <c r="NDL72" s="22"/>
      <c r="NDM72" s="22"/>
      <c r="NDN72" s="22"/>
      <c r="NDO72" s="22"/>
      <c r="NDP72" s="22"/>
      <c r="NDQ72" s="22"/>
      <c r="NDR72" s="22"/>
      <c r="NDS72" s="22"/>
      <c r="NDT72" s="22"/>
      <c r="NDU72" s="22"/>
      <c r="NDV72" s="22"/>
      <c r="NDW72" s="22"/>
      <c r="NDX72" s="22"/>
      <c r="NDY72" s="22"/>
      <c r="NDZ72" s="22"/>
      <c r="NEA72" s="22"/>
      <c r="NEB72" s="22"/>
      <c r="NEC72" s="22"/>
      <c r="NED72" s="22"/>
      <c r="NEE72" s="22"/>
      <c r="NEF72" s="22"/>
      <c r="NEG72" s="22"/>
      <c r="NEH72" s="22"/>
      <c r="NEI72" s="22"/>
      <c r="NEJ72" s="22"/>
      <c r="NEK72" s="22"/>
      <c r="NEL72" s="22"/>
      <c r="NEM72" s="22"/>
      <c r="NEN72" s="22"/>
      <c r="NEO72" s="22"/>
      <c r="NEP72" s="22"/>
      <c r="NEQ72" s="22"/>
      <c r="NER72" s="22"/>
      <c r="NES72" s="22"/>
      <c r="NET72" s="22"/>
      <c r="NEU72" s="22"/>
      <c r="NEV72" s="22"/>
      <c r="NEW72" s="22"/>
      <c r="NEX72" s="22"/>
      <c r="NEY72" s="22"/>
      <c r="NEZ72" s="22"/>
      <c r="NFA72" s="22"/>
      <c r="NFB72" s="22"/>
      <c r="NFC72" s="22"/>
      <c r="NFD72" s="22"/>
      <c r="NFE72" s="22"/>
      <c r="NFF72" s="22"/>
      <c r="NFG72" s="22"/>
      <c r="NFH72" s="22"/>
      <c r="NFI72" s="22"/>
      <c r="NFJ72" s="22"/>
      <c r="NFK72" s="22"/>
      <c r="NFL72" s="22"/>
      <c r="NFM72" s="22"/>
      <c r="NFN72" s="22"/>
      <c r="NFO72" s="22"/>
      <c r="NFP72" s="22"/>
      <c r="NFQ72" s="22"/>
      <c r="NFR72" s="22"/>
      <c r="NFS72" s="22"/>
      <c r="NFT72" s="22"/>
      <c r="NFU72" s="22"/>
      <c r="NFV72" s="22"/>
      <c r="NFW72" s="22"/>
      <c r="NFX72" s="22"/>
      <c r="NFY72" s="22"/>
      <c r="NFZ72" s="22"/>
      <c r="NGA72" s="22"/>
      <c r="NGB72" s="22"/>
      <c r="NGC72" s="22"/>
      <c r="NGD72" s="22"/>
      <c r="NGE72" s="22"/>
      <c r="NGF72" s="22"/>
      <c r="NGG72" s="22"/>
      <c r="NGH72" s="22"/>
      <c r="NGI72" s="22"/>
      <c r="NGJ72" s="22"/>
      <c r="NGK72" s="22"/>
      <c r="NGL72" s="22"/>
      <c r="NGM72" s="22"/>
      <c r="NGN72" s="22"/>
      <c r="NGO72" s="22"/>
      <c r="NGP72" s="22"/>
      <c r="NGQ72" s="22"/>
      <c r="NGR72" s="22"/>
      <c r="NGS72" s="22"/>
      <c r="NGT72" s="22"/>
      <c r="NGU72" s="22"/>
      <c r="NGV72" s="22"/>
      <c r="NGW72" s="22"/>
      <c r="NGX72" s="22"/>
      <c r="NGY72" s="22"/>
      <c r="NGZ72" s="22"/>
      <c r="NHA72" s="22"/>
      <c r="NHB72" s="22"/>
      <c r="NHC72" s="22"/>
      <c r="NHD72" s="22"/>
      <c r="NHE72" s="22"/>
      <c r="NHF72" s="22"/>
      <c r="NHG72" s="22"/>
      <c r="NHH72" s="22"/>
      <c r="NHI72" s="22"/>
      <c r="NHJ72" s="22"/>
      <c r="NHK72" s="22"/>
      <c r="NHL72" s="22"/>
      <c r="NHM72" s="22"/>
      <c r="NHN72" s="22"/>
      <c r="NHO72" s="22"/>
      <c r="NHP72" s="22"/>
      <c r="NHQ72" s="22"/>
      <c r="NHR72" s="22"/>
      <c r="NHS72" s="22"/>
      <c r="NHT72" s="22"/>
      <c r="NHU72" s="22"/>
      <c r="NHV72" s="22"/>
      <c r="NHW72" s="22"/>
      <c r="NHX72" s="22"/>
      <c r="NHY72" s="22"/>
      <c r="NHZ72" s="22"/>
      <c r="NIA72" s="22"/>
      <c r="NIB72" s="22"/>
      <c r="NIC72" s="22"/>
      <c r="NID72" s="22"/>
      <c r="NIE72" s="22"/>
      <c r="NIF72" s="22"/>
      <c r="NIG72" s="22"/>
      <c r="NIH72" s="22"/>
      <c r="NII72" s="22"/>
      <c r="NIJ72" s="22"/>
      <c r="NIK72" s="22"/>
      <c r="NIL72" s="22"/>
      <c r="NIM72" s="22"/>
      <c r="NIN72" s="22"/>
      <c r="NIO72" s="22"/>
      <c r="NIP72" s="22"/>
      <c r="NIQ72" s="22"/>
      <c r="NIR72" s="22"/>
      <c r="NIS72" s="22"/>
      <c r="NIT72" s="22"/>
      <c r="NIU72" s="22"/>
      <c r="NIV72" s="22"/>
      <c r="NIW72" s="22"/>
      <c r="NIX72" s="22"/>
      <c r="NIY72" s="22"/>
      <c r="NIZ72" s="22"/>
      <c r="NJA72" s="22"/>
      <c r="NJB72" s="22"/>
      <c r="NJC72" s="22"/>
      <c r="NJD72" s="22"/>
      <c r="NJE72" s="22"/>
      <c r="NJF72" s="22"/>
      <c r="NJG72" s="22"/>
      <c r="NJH72" s="22"/>
      <c r="NJI72" s="22"/>
      <c r="NJJ72" s="22"/>
      <c r="NJK72" s="22"/>
      <c r="NJL72" s="22"/>
      <c r="NJM72" s="22"/>
      <c r="NJN72" s="22"/>
      <c r="NJO72" s="22"/>
      <c r="NJP72" s="22"/>
      <c r="NJQ72" s="22"/>
      <c r="NJR72" s="22"/>
      <c r="NJS72" s="22"/>
      <c r="NJT72" s="22"/>
      <c r="NJU72" s="22"/>
      <c r="NJV72" s="22"/>
      <c r="NJW72" s="22"/>
      <c r="NJX72" s="22"/>
      <c r="NJY72" s="22"/>
      <c r="NJZ72" s="22"/>
      <c r="NKA72" s="22"/>
      <c r="NKB72" s="22"/>
      <c r="NKC72" s="22"/>
      <c r="NKD72" s="22"/>
      <c r="NKE72" s="22"/>
      <c r="NKF72" s="22"/>
      <c r="NKG72" s="22"/>
      <c r="NKH72" s="22"/>
      <c r="NKI72" s="22"/>
      <c r="NKJ72" s="22"/>
      <c r="NKK72" s="22"/>
      <c r="NKL72" s="22"/>
      <c r="NKM72" s="22"/>
      <c r="NKN72" s="22"/>
      <c r="NKO72" s="22"/>
      <c r="NKP72" s="22"/>
      <c r="NKQ72" s="22"/>
      <c r="NKR72" s="22"/>
      <c r="NKS72" s="22"/>
      <c r="NKT72" s="22"/>
      <c r="NKU72" s="22"/>
      <c r="NKV72" s="22"/>
      <c r="NKW72" s="22"/>
      <c r="NKX72" s="22"/>
      <c r="NKY72" s="22"/>
      <c r="NKZ72" s="22"/>
      <c r="NLA72" s="22"/>
      <c r="NLB72" s="22"/>
      <c r="NLC72" s="22"/>
      <c r="NLD72" s="22"/>
      <c r="NLE72" s="22"/>
      <c r="NLF72" s="22"/>
      <c r="NLG72" s="22"/>
      <c r="NLH72" s="22"/>
      <c r="NLI72" s="22"/>
      <c r="NLJ72" s="22"/>
      <c r="NLK72" s="22"/>
      <c r="NLL72" s="22"/>
      <c r="NLM72" s="22"/>
      <c r="NLN72" s="22"/>
      <c r="NLO72" s="22"/>
      <c r="NLP72" s="22"/>
      <c r="NLQ72" s="22"/>
      <c r="NLR72" s="22"/>
      <c r="NLS72" s="22"/>
      <c r="NLT72" s="22"/>
      <c r="NLU72" s="22"/>
      <c r="NLV72" s="22"/>
      <c r="NLW72" s="22"/>
      <c r="NLX72" s="22"/>
      <c r="NLY72" s="22"/>
      <c r="NLZ72" s="22"/>
      <c r="NMA72" s="22"/>
      <c r="NMB72" s="22"/>
      <c r="NMC72" s="22"/>
      <c r="NMD72" s="22"/>
      <c r="NME72" s="22"/>
      <c r="NMF72" s="22"/>
      <c r="NMG72" s="22"/>
      <c r="NMH72" s="22"/>
      <c r="NMI72" s="22"/>
      <c r="NMJ72" s="22"/>
      <c r="NMK72" s="22"/>
      <c r="NML72" s="22"/>
      <c r="NMM72" s="22"/>
      <c r="NMN72" s="22"/>
      <c r="NMO72" s="22"/>
      <c r="NMP72" s="22"/>
      <c r="NMQ72" s="22"/>
      <c r="NMR72" s="22"/>
      <c r="NMS72" s="22"/>
      <c r="NMT72" s="22"/>
      <c r="NMU72" s="22"/>
      <c r="NMV72" s="22"/>
      <c r="NMW72" s="22"/>
      <c r="NMX72" s="22"/>
      <c r="NMY72" s="22"/>
      <c r="NMZ72" s="22"/>
      <c r="NNA72" s="22"/>
      <c r="NNB72" s="22"/>
      <c r="NNC72" s="22"/>
      <c r="NND72" s="22"/>
      <c r="NNE72" s="22"/>
      <c r="NNF72" s="22"/>
      <c r="NNG72" s="22"/>
      <c r="NNH72" s="22"/>
      <c r="NNI72" s="22"/>
      <c r="NNJ72" s="22"/>
      <c r="NNK72" s="22"/>
      <c r="NNL72" s="22"/>
      <c r="NNM72" s="22"/>
      <c r="NNN72" s="22"/>
      <c r="NNO72" s="22"/>
      <c r="NNP72" s="22"/>
      <c r="NNQ72" s="22"/>
      <c r="NNR72" s="22"/>
      <c r="NNS72" s="22"/>
      <c r="NNT72" s="22"/>
      <c r="NNU72" s="22"/>
      <c r="NNV72" s="22"/>
      <c r="NNW72" s="22"/>
      <c r="NNX72" s="22"/>
      <c r="NNY72" s="22"/>
      <c r="NNZ72" s="22"/>
      <c r="NOA72" s="22"/>
      <c r="NOB72" s="22"/>
      <c r="NOC72" s="22"/>
      <c r="NOD72" s="22"/>
      <c r="NOE72" s="22"/>
      <c r="NOF72" s="22"/>
      <c r="NOG72" s="22"/>
      <c r="NOH72" s="22"/>
      <c r="NOI72" s="22"/>
      <c r="NOJ72" s="22"/>
      <c r="NOK72" s="22"/>
      <c r="NOL72" s="22"/>
      <c r="NOM72" s="22"/>
      <c r="NON72" s="22"/>
      <c r="NOO72" s="22"/>
      <c r="NOP72" s="22"/>
      <c r="NOQ72" s="22"/>
      <c r="NOR72" s="22"/>
      <c r="NOS72" s="22"/>
      <c r="NOT72" s="22"/>
      <c r="NOU72" s="22"/>
      <c r="NOV72" s="22"/>
      <c r="NOW72" s="22"/>
      <c r="NOX72" s="22"/>
      <c r="NOY72" s="22"/>
      <c r="NOZ72" s="22"/>
      <c r="NPA72" s="22"/>
      <c r="NPB72" s="22"/>
      <c r="NPC72" s="22"/>
      <c r="NPD72" s="22"/>
      <c r="NPE72" s="22"/>
      <c r="NPF72" s="22"/>
      <c r="NPG72" s="22"/>
      <c r="NPH72" s="22"/>
      <c r="NPI72" s="22"/>
      <c r="NPJ72" s="22"/>
      <c r="NPK72" s="22"/>
      <c r="NPL72" s="22"/>
      <c r="NPM72" s="22"/>
      <c r="NPN72" s="22"/>
      <c r="NPO72" s="22"/>
      <c r="NPP72" s="22"/>
      <c r="NPQ72" s="22"/>
      <c r="NPR72" s="22"/>
      <c r="NPS72" s="22"/>
      <c r="NPT72" s="22"/>
      <c r="NPU72" s="22"/>
      <c r="NPV72" s="22"/>
      <c r="NPW72" s="22"/>
      <c r="NPX72" s="22"/>
      <c r="NPY72" s="22"/>
      <c r="NPZ72" s="22"/>
      <c r="NQA72" s="22"/>
      <c r="NQB72" s="22"/>
      <c r="NQC72" s="22"/>
      <c r="NQD72" s="22"/>
      <c r="NQE72" s="22"/>
      <c r="NQF72" s="22"/>
      <c r="NQG72" s="22"/>
      <c r="NQH72" s="22"/>
      <c r="NQI72" s="22"/>
      <c r="NQJ72" s="22"/>
      <c r="NQK72" s="22"/>
      <c r="NQL72" s="22"/>
      <c r="NQM72" s="22"/>
      <c r="NQN72" s="22"/>
      <c r="NQO72" s="22"/>
      <c r="NQP72" s="22"/>
      <c r="NQQ72" s="22"/>
      <c r="NQR72" s="22"/>
      <c r="NQS72" s="22"/>
      <c r="NQT72" s="22"/>
      <c r="NQU72" s="22"/>
      <c r="NQV72" s="22"/>
      <c r="NQW72" s="22"/>
      <c r="NQX72" s="22"/>
      <c r="NQY72" s="22"/>
      <c r="NQZ72" s="22"/>
      <c r="NRA72" s="22"/>
      <c r="NRB72" s="22"/>
      <c r="NRC72" s="22"/>
      <c r="NRD72" s="22"/>
      <c r="NRE72" s="22"/>
      <c r="NRF72" s="22"/>
      <c r="NRG72" s="22"/>
      <c r="NRH72" s="22"/>
      <c r="NRI72" s="22"/>
      <c r="NRJ72" s="22"/>
      <c r="NRK72" s="22"/>
      <c r="NRL72" s="22"/>
      <c r="NRM72" s="22"/>
      <c r="NRN72" s="22"/>
      <c r="NRO72" s="22"/>
      <c r="NRP72" s="22"/>
      <c r="NRQ72" s="22"/>
      <c r="NRR72" s="22"/>
      <c r="NRS72" s="22"/>
      <c r="NRT72" s="22"/>
      <c r="NRU72" s="22"/>
      <c r="NRV72" s="22"/>
      <c r="NRW72" s="22"/>
      <c r="NRX72" s="22"/>
      <c r="NRY72" s="22"/>
      <c r="NRZ72" s="22"/>
      <c r="NSA72" s="22"/>
      <c r="NSB72" s="22"/>
      <c r="NSC72" s="22"/>
      <c r="NSD72" s="22"/>
      <c r="NSE72" s="22"/>
      <c r="NSF72" s="22"/>
      <c r="NSG72" s="22"/>
      <c r="NSH72" s="22"/>
      <c r="NSI72" s="22"/>
      <c r="NSJ72" s="22"/>
      <c r="NSK72" s="22"/>
      <c r="NSL72" s="22"/>
      <c r="NSM72" s="22"/>
      <c r="NSN72" s="22"/>
      <c r="NSO72" s="22"/>
      <c r="NSP72" s="22"/>
      <c r="NSQ72" s="22"/>
      <c r="NSR72" s="22"/>
      <c r="NSS72" s="22"/>
      <c r="NST72" s="22"/>
      <c r="NSU72" s="22"/>
      <c r="NSV72" s="22"/>
      <c r="NSW72" s="22"/>
      <c r="NSX72" s="22"/>
      <c r="NSY72" s="22"/>
      <c r="NSZ72" s="22"/>
      <c r="NTA72" s="22"/>
      <c r="NTB72" s="22"/>
      <c r="NTC72" s="22"/>
      <c r="NTD72" s="22"/>
      <c r="NTE72" s="22"/>
      <c r="NTF72" s="22"/>
      <c r="NTG72" s="22"/>
      <c r="NTH72" s="22"/>
      <c r="NTI72" s="22"/>
      <c r="NTJ72" s="22"/>
      <c r="NTK72" s="22"/>
      <c r="NTL72" s="22"/>
      <c r="NTM72" s="22"/>
      <c r="NTN72" s="22"/>
      <c r="NTO72" s="22"/>
      <c r="NTP72" s="22"/>
      <c r="NTQ72" s="22"/>
      <c r="NTR72" s="22"/>
      <c r="NTS72" s="22"/>
      <c r="NTT72" s="22"/>
      <c r="NTU72" s="22"/>
      <c r="NTV72" s="22"/>
      <c r="NTW72" s="22"/>
      <c r="NTX72" s="22"/>
      <c r="NTY72" s="22"/>
      <c r="NTZ72" s="22"/>
      <c r="NUA72" s="22"/>
      <c r="NUB72" s="22"/>
      <c r="NUC72" s="22"/>
      <c r="NUD72" s="22"/>
      <c r="NUE72" s="22"/>
      <c r="NUF72" s="22"/>
      <c r="NUG72" s="22"/>
      <c r="NUH72" s="22"/>
      <c r="NUI72" s="22"/>
      <c r="NUJ72" s="22"/>
      <c r="NUK72" s="22"/>
      <c r="NUL72" s="22"/>
      <c r="NUM72" s="22"/>
      <c r="NUN72" s="22"/>
      <c r="NUO72" s="22"/>
      <c r="NUP72" s="22"/>
      <c r="NUQ72" s="22"/>
      <c r="NUR72" s="22"/>
      <c r="NUS72" s="22"/>
      <c r="NUT72" s="22"/>
      <c r="NUU72" s="22"/>
      <c r="NUV72" s="22"/>
      <c r="NUW72" s="22"/>
      <c r="NUX72" s="22"/>
      <c r="NUY72" s="22"/>
      <c r="NUZ72" s="22"/>
      <c r="NVA72" s="22"/>
      <c r="NVB72" s="22"/>
      <c r="NVC72" s="22"/>
      <c r="NVD72" s="22"/>
      <c r="NVE72" s="22"/>
      <c r="NVF72" s="22"/>
      <c r="NVG72" s="22"/>
      <c r="NVH72" s="22"/>
      <c r="NVI72" s="22"/>
      <c r="NVJ72" s="22"/>
      <c r="NVK72" s="22"/>
      <c r="NVL72" s="22"/>
      <c r="NVM72" s="22"/>
      <c r="NVN72" s="22"/>
      <c r="NVO72" s="22"/>
      <c r="NVP72" s="22"/>
      <c r="NVQ72" s="22"/>
      <c r="NVR72" s="22"/>
      <c r="NVS72" s="22"/>
      <c r="NVT72" s="22"/>
      <c r="NVU72" s="22"/>
      <c r="NVV72" s="22"/>
      <c r="NVW72" s="22"/>
      <c r="NVX72" s="22"/>
      <c r="NVY72" s="22"/>
      <c r="NVZ72" s="22"/>
      <c r="NWA72" s="22"/>
      <c r="NWB72" s="22"/>
      <c r="NWC72" s="22"/>
      <c r="NWD72" s="22"/>
      <c r="NWE72" s="22"/>
      <c r="NWF72" s="22"/>
      <c r="NWG72" s="22"/>
      <c r="NWH72" s="22"/>
      <c r="NWI72" s="22"/>
      <c r="NWJ72" s="22"/>
      <c r="NWK72" s="22"/>
      <c r="NWL72" s="22"/>
      <c r="NWM72" s="22"/>
      <c r="NWN72" s="22"/>
      <c r="NWO72" s="22"/>
      <c r="NWP72" s="22"/>
      <c r="NWQ72" s="22"/>
      <c r="NWR72" s="22"/>
      <c r="NWS72" s="22"/>
      <c r="NWT72" s="22"/>
      <c r="NWU72" s="22"/>
      <c r="NWV72" s="22"/>
      <c r="NWW72" s="22"/>
      <c r="NWX72" s="22"/>
      <c r="NWY72" s="22"/>
      <c r="NWZ72" s="22"/>
      <c r="NXA72" s="22"/>
      <c r="NXB72" s="22"/>
      <c r="NXC72" s="22"/>
      <c r="NXD72" s="22"/>
      <c r="NXE72" s="22"/>
      <c r="NXF72" s="22"/>
      <c r="NXG72" s="22"/>
      <c r="NXH72" s="22"/>
      <c r="NXI72" s="22"/>
      <c r="NXJ72" s="22"/>
      <c r="NXK72" s="22"/>
      <c r="NXL72" s="22"/>
      <c r="NXM72" s="22"/>
      <c r="NXN72" s="22"/>
      <c r="NXO72" s="22"/>
      <c r="NXP72" s="22"/>
      <c r="NXQ72" s="22"/>
      <c r="NXR72" s="22"/>
      <c r="NXS72" s="22"/>
      <c r="NXT72" s="22"/>
      <c r="NXU72" s="22"/>
      <c r="NXV72" s="22"/>
      <c r="NXW72" s="22"/>
      <c r="NXX72" s="22"/>
      <c r="NXY72" s="22"/>
      <c r="NXZ72" s="22"/>
      <c r="NYA72" s="22"/>
      <c r="NYB72" s="22"/>
      <c r="NYC72" s="22"/>
      <c r="NYD72" s="22"/>
      <c r="NYE72" s="22"/>
      <c r="NYF72" s="22"/>
      <c r="NYG72" s="22"/>
      <c r="NYH72" s="22"/>
      <c r="NYI72" s="22"/>
      <c r="NYJ72" s="22"/>
      <c r="NYK72" s="22"/>
      <c r="NYL72" s="22"/>
      <c r="NYM72" s="22"/>
      <c r="NYN72" s="22"/>
      <c r="NYO72" s="22"/>
      <c r="NYP72" s="22"/>
      <c r="NYQ72" s="22"/>
      <c r="NYR72" s="22"/>
      <c r="NYS72" s="22"/>
      <c r="NYT72" s="22"/>
      <c r="NYU72" s="22"/>
      <c r="NYV72" s="22"/>
      <c r="NYW72" s="22"/>
      <c r="NYX72" s="22"/>
      <c r="NYY72" s="22"/>
      <c r="NYZ72" s="22"/>
      <c r="NZA72" s="22"/>
      <c r="NZB72" s="22"/>
      <c r="NZC72" s="22"/>
      <c r="NZD72" s="22"/>
      <c r="NZE72" s="22"/>
      <c r="NZF72" s="22"/>
      <c r="NZG72" s="22"/>
      <c r="NZH72" s="22"/>
      <c r="NZI72" s="22"/>
      <c r="NZJ72" s="22"/>
      <c r="NZK72" s="22"/>
      <c r="NZL72" s="22"/>
      <c r="NZM72" s="22"/>
      <c r="NZN72" s="22"/>
      <c r="NZO72" s="22"/>
      <c r="NZP72" s="22"/>
      <c r="NZQ72" s="22"/>
      <c r="NZR72" s="22"/>
      <c r="NZS72" s="22"/>
      <c r="NZT72" s="22"/>
      <c r="NZU72" s="22"/>
      <c r="NZV72" s="22"/>
      <c r="NZW72" s="22"/>
      <c r="NZX72" s="22"/>
      <c r="NZY72" s="22"/>
      <c r="NZZ72" s="22"/>
      <c r="OAA72" s="22"/>
      <c r="OAB72" s="22"/>
      <c r="OAC72" s="22"/>
      <c r="OAD72" s="22"/>
      <c r="OAE72" s="22"/>
      <c r="OAF72" s="22"/>
      <c r="OAG72" s="22"/>
      <c r="OAH72" s="22"/>
      <c r="OAI72" s="22"/>
      <c r="OAJ72" s="22"/>
      <c r="OAK72" s="22"/>
      <c r="OAL72" s="22"/>
      <c r="OAM72" s="22"/>
      <c r="OAN72" s="22"/>
      <c r="OAO72" s="22"/>
      <c r="OAP72" s="22"/>
      <c r="OAQ72" s="22"/>
      <c r="OAR72" s="22"/>
      <c r="OAS72" s="22"/>
      <c r="OAT72" s="22"/>
      <c r="OAU72" s="22"/>
      <c r="OAV72" s="22"/>
      <c r="OAW72" s="22"/>
      <c r="OAX72" s="22"/>
      <c r="OAY72" s="22"/>
      <c r="OAZ72" s="22"/>
      <c r="OBA72" s="22"/>
      <c r="OBB72" s="22"/>
      <c r="OBC72" s="22"/>
      <c r="OBD72" s="22"/>
      <c r="OBE72" s="22"/>
      <c r="OBF72" s="22"/>
      <c r="OBG72" s="22"/>
      <c r="OBH72" s="22"/>
      <c r="OBI72" s="22"/>
      <c r="OBJ72" s="22"/>
      <c r="OBK72" s="22"/>
      <c r="OBL72" s="22"/>
      <c r="OBM72" s="22"/>
      <c r="OBN72" s="22"/>
      <c r="OBO72" s="22"/>
      <c r="OBP72" s="22"/>
      <c r="OBQ72" s="22"/>
      <c r="OBR72" s="22"/>
      <c r="OBS72" s="22"/>
      <c r="OBT72" s="22"/>
      <c r="OBU72" s="22"/>
      <c r="OBV72" s="22"/>
      <c r="OBW72" s="22"/>
      <c r="OBX72" s="22"/>
      <c r="OBY72" s="22"/>
      <c r="OBZ72" s="22"/>
      <c r="OCA72" s="22"/>
      <c r="OCB72" s="22"/>
      <c r="OCC72" s="22"/>
      <c r="OCD72" s="22"/>
      <c r="OCE72" s="22"/>
      <c r="OCF72" s="22"/>
      <c r="OCG72" s="22"/>
      <c r="OCH72" s="22"/>
      <c r="OCI72" s="22"/>
      <c r="OCJ72" s="22"/>
      <c r="OCK72" s="22"/>
      <c r="OCL72" s="22"/>
      <c r="OCM72" s="22"/>
      <c r="OCN72" s="22"/>
      <c r="OCO72" s="22"/>
      <c r="OCP72" s="22"/>
      <c r="OCQ72" s="22"/>
      <c r="OCR72" s="22"/>
      <c r="OCS72" s="22"/>
      <c r="OCT72" s="22"/>
      <c r="OCU72" s="22"/>
      <c r="OCV72" s="22"/>
      <c r="OCW72" s="22"/>
      <c r="OCX72" s="22"/>
      <c r="OCY72" s="22"/>
      <c r="OCZ72" s="22"/>
      <c r="ODA72" s="22"/>
      <c r="ODB72" s="22"/>
      <c r="ODC72" s="22"/>
      <c r="ODD72" s="22"/>
      <c r="ODE72" s="22"/>
      <c r="ODF72" s="22"/>
      <c r="ODG72" s="22"/>
      <c r="ODH72" s="22"/>
      <c r="ODI72" s="22"/>
      <c r="ODJ72" s="22"/>
      <c r="ODK72" s="22"/>
      <c r="ODL72" s="22"/>
      <c r="ODM72" s="22"/>
      <c r="ODN72" s="22"/>
      <c r="ODO72" s="22"/>
      <c r="ODP72" s="22"/>
      <c r="ODQ72" s="22"/>
      <c r="ODR72" s="22"/>
      <c r="ODS72" s="22"/>
      <c r="ODT72" s="22"/>
      <c r="ODU72" s="22"/>
      <c r="ODV72" s="22"/>
      <c r="ODW72" s="22"/>
      <c r="ODX72" s="22"/>
      <c r="ODY72" s="22"/>
      <c r="ODZ72" s="22"/>
      <c r="OEA72" s="22"/>
      <c r="OEB72" s="22"/>
      <c r="OEC72" s="22"/>
      <c r="OED72" s="22"/>
      <c r="OEE72" s="22"/>
      <c r="OEF72" s="22"/>
      <c r="OEG72" s="22"/>
      <c r="OEH72" s="22"/>
      <c r="OEI72" s="22"/>
      <c r="OEJ72" s="22"/>
      <c r="OEK72" s="22"/>
      <c r="OEL72" s="22"/>
      <c r="OEM72" s="22"/>
      <c r="OEN72" s="22"/>
      <c r="OEO72" s="22"/>
      <c r="OEP72" s="22"/>
      <c r="OEQ72" s="22"/>
      <c r="OER72" s="22"/>
      <c r="OES72" s="22"/>
      <c r="OET72" s="22"/>
      <c r="OEU72" s="22"/>
      <c r="OEV72" s="22"/>
      <c r="OEW72" s="22"/>
      <c r="OEX72" s="22"/>
      <c r="OEY72" s="22"/>
      <c r="OEZ72" s="22"/>
      <c r="OFA72" s="22"/>
      <c r="OFB72" s="22"/>
      <c r="OFC72" s="22"/>
      <c r="OFD72" s="22"/>
      <c r="OFE72" s="22"/>
      <c r="OFF72" s="22"/>
      <c r="OFG72" s="22"/>
      <c r="OFH72" s="22"/>
      <c r="OFI72" s="22"/>
      <c r="OFJ72" s="22"/>
      <c r="OFK72" s="22"/>
      <c r="OFL72" s="22"/>
      <c r="OFM72" s="22"/>
      <c r="OFN72" s="22"/>
      <c r="OFO72" s="22"/>
      <c r="OFP72" s="22"/>
      <c r="OFQ72" s="22"/>
      <c r="OFR72" s="22"/>
      <c r="OFS72" s="22"/>
      <c r="OFT72" s="22"/>
      <c r="OFU72" s="22"/>
      <c r="OFV72" s="22"/>
      <c r="OFW72" s="22"/>
      <c r="OFX72" s="22"/>
      <c r="OFY72" s="22"/>
      <c r="OFZ72" s="22"/>
      <c r="OGA72" s="22"/>
      <c r="OGB72" s="22"/>
      <c r="OGC72" s="22"/>
      <c r="OGD72" s="22"/>
      <c r="OGE72" s="22"/>
      <c r="OGF72" s="22"/>
      <c r="OGG72" s="22"/>
      <c r="OGH72" s="22"/>
      <c r="OGI72" s="22"/>
      <c r="OGJ72" s="22"/>
      <c r="OGK72" s="22"/>
      <c r="OGL72" s="22"/>
      <c r="OGM72" s="22"/>
      <c r="OGN72" s="22"/>
      <c r="OGO72" s="22"/>
      <c r="OGP72" s="22"/>
      <c r="OGQ72" s="22"/>
      <c r="OGR72" s="22"/>
      <c r="OGS72" s="22"/>
      <c r="OGT72" s="22"/>
      <c r="OGU72" s="22"/>
      <c r="OGV72" s="22"/>
      <c r="OGW72" s="22"/>
      <c r="OGX72" s="22"/>
      <c r="OGY72" s="22"/>
      <c r="OGZ72" s="22"/>
      <c r="OHA72" s="22"/>
      <c r="OHB72" s="22"/>
      <c r="OHC72" s="22"/>
      <c r="OHD72" s="22"/>
      <c r="OHE72" s="22"/>
      <c r="OHF72" s="22"/>
      <c r="OHG72" s="22"/>
      <c r="OHH72" s="22"/>
      <c r="OHI72" s="22"/>
      <c r="OHJ72" s="22"/>
      <c r="OHK72" s="22"/>
      <c r="OHL72" s="22"/>
      <c r="OHM72" s="22"/>
      <c r="OHN72" s="22"/>
      <c r="OHO72" s="22"/>
      <c r="OHP72" s="22"/>
      <c r="OHQ72" s="22"/>
      <c r="OHR72" s="22"/>
      <c r="OHS72" s="22"/>
      <c r="OHT72" s="22"/>
      <c r="OHU72" s="22"/>
      <c r="OHV72" s="22"/>
      <c r="OHW72" s="22"/>
      <c r="OHX72" s="22"/>
      <c r="OHY72" s="22"/>
      <c r="OHZ72" s="22"/>
      <c r="OIA72" s="22"/>
      <c r="OIB72" s="22"/>
      <c r="OIC72" s="22"/>
      <c r="OID72" s="22"/>
      <c r="OIE72" s="22"/>
      <c r="OIF72" s="22"/>
      <c r="OIG72" s="22"/>
      <c r="OIH72" s="22"/>
      <c r="OII72" s="22"/>
      <c r="OIJ72" s="22"/>
      <c r="OIK72" s="22"/>
      <c r="OIL72" s="22"/>
      <c r="OIM72" s="22"/>
      <c r="OIN72" s="22"/>
      <c r="OIO72" s="22"/>
      <c r="OIP72" s="22"/>
      <c r="OIQ72" s="22"/>
      <c r="OIR72" s="22"/>
      <c r="OIS72" s="22"/>
      <c r="OIT72" s="22"/>
      <c r="OIU72" s="22"/>
      <c r="OIV72" s="22"/>
      <c r="OIW72" s="22"/>
      <c r="OIX72" s="22"/>
      <c r="OIY72" s="22"/>
      <c r="OIZ72" s="22"/>
      <c r="OJA72" s="22"/>
      <c r="OJB72" s="22"/>
      <c r="OJC72" s="22"/>
      <c r="OJD72" s="22"/>
      <c r="OJE72" s="22"/>
      <c r="OJF72" s="22"/>
      <c r="OJG72" s="22"/>
      <c r="OJH72" s="22"/>
      <c r="OJI72" s="22"/>
      <c r="OJJ72" s="22"/>
      <c r="OJK72" s="22"/>
      <c r="OJL72" s="22"/>
      <c r="OJM72" s="22"/>
      <c r="OJN72" s="22"/>
      <c r="OJO72" s="22"/>
      <c r="OJP72" s="22"/>
      <c r="OJQ72" s="22"/>
      <c r="OJR72" s="22"/>
      <c r="OJS72" s="22"/>
      <c r="OJT72" s="22"/>
      <c r="OJU72" s="22"/>
      <c r="OJV72" s="22"/>
      <c r="OJW72" s="22"/>
      <c r="OJX72" s="22"/>
      <c r="OJY72" s="22"/>
      <c r="OJZ72" s="22"/>
      <c r="OKA72" s="22"/>
      <c r="OKB72" s="22"/>
      <c r="OKC72" s="22"/>
      <c r="OKD72" s="22"/>
      <c r="OKE72" s="22"/>
      <c r="OKF72" s="22"/>
      <c r="OKG72" s="22"/>
      <c r="OKH72" s="22"/>
      <c r="OKI72" s="22"/>
      <c r="OKJ72" s="22"/>
      <c r="OKK72" s="22"/>
      <c r="OKL72" s="22"/>
      <c r="OKM72" s="22"/>
      <c r="OKN72" s="22"/>
      <c r="OKO72" s="22"/>
      <c r="OKP72" s="22"/>
      <c r="OKQ72" s="22"/>
      <c r="OKR72" s="22"/>
      <c r="OKS72" s="22"/>
      <c r="OKT72" s="22"/>
      <c r="OKU72" s="22"/>
      <c r="OKV72" s="22"/>
      <c r="OKW72" s="22"/>
      <c r="OKX72" s="22"/>
      <c r="OKY72" s="22"/>
      <c r="OKZ72" s="22"/>
      <c r="OLA72" s="22"/>
      <c r="OLB72" s="22"/>
      <c r="OLC72" s="22"/>
      <c r="OLD72" s="22"/>
      <c r="OLE72" s="22"/>
      <c r="OLF72" s="22"/>
      <c r="OLG72" s="22"/>
      <c r="OLH72" s="22"/>
      <c r="OLI72" s="22"/>
      <c r="OLJ72" s="22"/>
      <c r="OLK72" s="22"/>
      <c r="OLL72" s="22"/>
      <c r="OLM72" s="22"/>
      <c r="OLN72" s="22"/>
      <c r="OLO72" s="22"/>
      <c r="OLP72" s="22"/>
      <c r="OLQ72" s="22"/>
      <c r="OLR72" s="22"/>
      <c r="OLS72" s="22"/>
      <c r="OLT72" s="22"/>
      <c r="OLU72" s="22"/>
      <c r="OLV72" s="22"/>
      <c r="OLW72" s="22"/>
      <c r="OLX72" s="22"/>
      <c r="OLY72" s="22"/>
      <c r="OLZ72" s="22"/>
      <c r="OMA72" s="22"/>
      <c r="OMB72" s="22"/>
      <c r="OMC72" s="22"/>
      <c r="OMD72" s="22"/>
      <c r="OME72" s="22"/>
      <c r="OMF72" s="22"/>
      <c r="OMG72" s="22"/>
      <c r="OMH72" s="22"/>
      <c r="OMI72" s="22"/>
      <c r="OMJ72" s="22"/>
      <c r="OMK72" s="22"/>
      <c r="OML72" s="22"/>
      <c r="OMM72" s="22"/>
      <c r="OMN72" s="22"/>
      <c r="OMO72" s="22"/>
      <c r="OMP72" s="22"/>
      <c r="OMQ72" s="22"/>
      <c r="OMR72" s="22"/>
      <c r="OMS72" s="22"/>
      <c r="OMT72" s="22"/>
      <c r="OMU72" s="22"/>
      <c r="OMV72" s="22"/>
      <c r="OMW72" s="22"/>
      <c r="OMX72" s="22"/>
      <c r="OMY72" s="22"/>
      <c r="OMZ72" s="22"/>
      <c r="ONA72" s="22"/>
      <c r="ONB72" s="22"/>
      <c r="ONC72" s="22"/>
      <c r="OND72" s="22"/>
      <c r="ONE72" s="22"/>
      <c r="ONF72" s="22"/>
      <c r="ONG72" s="22"/>
      <c r="ONH72" s="22"/>
      <c r="ONI72" s="22"/>
      <c r="ONJ72" s="22"/>
      <c r="ONK72" s="22"/>
      <c r="ONL72" s="22"/>
      <c r="ONM72" s="22"/>
      <c r="ONN72" s="22"/>
      <c r="ONO72" s="22"/>
      <c r="ONP72" s="22"/>
      <c r="ONQ72" s="22"/>
      <c r="ONR72" s="22"/>
      <c r="ONS72" s="22"/>
      <c r="ONT72" s="22"/>
      <c r="ONU72" s="22"/>
      <c r="ONV72" s="22"/>
      <c r="ONW72" s="22"/>
      <c r="ONX72" s="22"/>
      <c r="ONY72" s="22"/>
      <c r="ONZ72" s="22"/>
      <c r="OOA72" s="22"/>
      <c r="OOB72" s="22"/>
      <c r="OOC72" s="22"/>
      <c r="OOD72" s="22"/>
      <c r="OOE72" s="22"/>
      <c r="OOF72" s="22"/>
      <c r="OOG72" s="22"/>
      <c r="OOH72" s="22"/>
      <c r="OOI72" s="22"/>
      <c r="OOJ72" s="22"/>
      <c r="OOK72" s="22"/>
      <c r="OOL72" s="22"/>
      <c r="OOM72" s="22"/>
      <c r="OON72" s="22"/>
      <c r="OOO72" s="22"/>
      <c r="OOP72" s="22"/>
      <c r="OOQ72" s="22"/>
      <c r="OOR72" s="22"/>
      <c r="OOS72" s="22"/>
      <c r="OOT72" s="22"/>
      <c r="OOU72" s="22"/>
      <c r="OOV72" s="22"/>
      <c r="OOW72" s="22"/>
      <c r="OOX72" s="22"/>
      <c r="OOY72" s="22"/>
      <c r="OOZ72" s="22"/>
      <c r="OPA72" s="22"/>
      <c r="OPB72" s="22"/>
      <c r="OPC72" s="22"/>
      <c r="OPD72" s="22"/>
      <c r="OPE72" s="22"/>
      <c r="OPF72" s="22"/>
      <c r="OPG72" s="22"/>
      <c r="OPH72" s="22"/>
      <c r="OPI72" s="22"/>
      <c r="OPJ72" s="22"/>
      <c r="OPK72" s="22"/>
      <c r="OPL72" s="22"/>
      <c r="OPM72" s="22"/>
      <c r="OPN72" s="22"/>
      <c r="OPO72" s="22"/>
      <c r="OPP72" s="22"/>
      <c r="OPQ72" s="22"/>
      <c r="OPR72" s="22"/>
      <c r="OPS72" s="22"/>
      <c r="OPT72" s="22"/>
      <c r="OPU72" s="22"/>
      <c r="OPV72" s="22"/>
      <c r="OPW72" s="22"/>
      <c r="OPX72" s="22"/>
      <c r="OPY72" s="22"/>
      <c r="OPZ72" s="22"/>
      <c r="OQA72" s="22"/>
      <c r="OQB72" s="22"/>
      <c r="OQC72" s="22"/>
      <c r="OQD72" s="22"/>
      <c r="OQE72" s="22"/>
      <c r="OQF72" s="22"/>
      <c r="OQG72" s="22"/>
      <c r="OQH72" s="22"/>
      <c r="OQI72" s="22"/>
      <c r="OQJ72" s="22"/>
      <c r="OQK72" s="22"/>
      <c r="OQL72" s="22"/>
      <c r="OQM72" s="22"/>
      <c r="OQN72" s="22"/>
      <c r="OQO72" s="22"/>
      <c r="OQP72" s="22"/>
      <c r="OQQ72" s="22"/>
      <c r="OQR72" s="22"/>
      <c r="OQS72" s="22"/>
      <c r="OQT72" s="22"/>
      <c r="OQU72" s="22"/>
      <c r="OQV72" s="22"/>
      <c r="OQW72" s="22"/>
      <c r="OQX72" s="22"/>
      <c r="OQY72" s="22"/>
      <c r="OQZ72" s="22"/>
      <c r="ORA72" s="22"/>
      <c r="ORB72" s="22"/>
      <c r="ORC72" s="22"/>
      <c r="ORD72" s="22"/>
      <c r="ORE72" s="22"/>
      <c r="ORF72" s="22"/>
      <c r="ORG72" s="22"/>
      <c r="ORH72" s="22"/>
      <c r="ORI72" s="22"/>
      <c r="ORJ72" s="22"/>
      <c r="ORK72" s="22"/>
      <c r="ORL72" s="22"/>
      <c r="ORM72" s="22"/>
      <c r="ORN72" s="22"/>
      <c r="ORO72" s="22"/>
      <c r="ORP72" s="22"/>
      <c r="ORQ72" s="22"/>
      <c r="ORR72" s="22"/>
      <c r="ORS72" s="22"/>
      <c r="ORT72" s="22"/>
      <c r="ORU72" s="22"/>
      <c r="ORV72" s="22"/>
      <c r="ORW72" s="22"/>
      <c r="ORX72" s="22"/>
      <c r="ORY72" s="22"/>
      <c r="ORZ72" s="22"/>
      <c r="OSA72" s="22"/>
      <c r="OSB72" s="22"/>
      <c r="OSC72" s="22"/>
      <c r="OSD72" s="22"/>
      <c r="OSE72" s="22"/>
      <c r="OSF72" s="22"/>
      <c r="OSG72" s="22"/>
      <c r="OSH72" s="22"/>
      <c r="OSI72" s="22"/>
      <c r="OSJ72" s="22"/>
      <c r="OSK72" s="22"/>
      <c r="OSL72" s="22"/>
      <c r="OSM72" s="22"/>
      <c r="OSN72" s="22"/>
      <c r="OSO72" s="22"/>
      <c r="OSP72" s="22"/>
      <c r="OSQ72" s="22"/>
      <c r="OSR72" s="22"/>
      <c r="OSS72" s="22"/>
      <c r="OST72" s="22"/>
      <c r="OSU72" s="22"/>
      <c r="OSV72" s="22"/>
      <c r="OSW72" s="22"/>
      <c r="OSX72" s="22"/>
      <c r="OSY72" s="22"/>
      <c r="OSZ72" s="22"/>
      <c r="OTA72" s="22"/>
      <c r="OTB72" s="22"/>
      <c r="OTC72" s="22"/>
      <c r="OTD72" s="22"/>
      <c r="OTE72" s="22"/>
      <c r="OTF72" s="22"/>
      <c r="OTG72" s="22"/>
      <c r="OTH72" s="22"/>
      <c r="OTI72" s="22"/>
      <c r="OTJ72" s="22"/>
      <c r="OTK72" s="22"/>
      <c r="OTL72" s="22"/>
      <c r="OTM72" s="22"/>
      <c r="OTN72" s="22"/>
      <c r="OTO72" s="22"/>
      <c r="OTP72" s="22"/>
      <c r="OTQ72" s="22"/>
      <c r="OTR72" s="22"/>
      <c r="OTS72" s="22"/>
      <c r="OTT72" s="22"/>
      <c r="OTU72" s="22"/>
      <c r="OTV72" s="22"/>
      <c r="OTW72" s="22"/>
      <c r="OTX72" s="22"/>
      <c r="OTY72" s="22"/>
      <c r="OTZ72" s="22"/>
      <c r="OUA72" s="22"/>
      <c r="OUB72" s="22"/>
      <c r="OUC72" s="22"/>
      <c r="OUD72" s="22"/>
      <c r="OUE72" s="22"/>
      <c r="OUF72" s="22"/>
      <c r="OUG72" s="22"/>
      <c r="OUH72" s="22"/>
      <c r="OUI72" s="22"/>
      <c r="OUJ72" s="22"/>
      <c r="OUK72" s="22"/>
      <c r="OUL72" s="22"/>
      <c r="OUM72" s="22"/>
      <c r="OUN72" s="22"/>
      <c r="OUO72" s="22"/>
      <c r="OUP72" s="22"/>
      <c r="OUQ72" s="22"/>
      <c r="OUR72" s="22"/>
      <c r="OUS72" s="22"/>
      <c r="OUT72" s="22"/>
      <c r="OUU72" s="22"/>
      <c r="OUV72" s="22"/>
      <c r="OUW72" s="22"/>
      <c r="OUX72" s="22"/>
      <c r="OUY72" s="22"/>
      <c r="OUZ72" s="22"/>
      <c r="OVA72" s="22"/>
      <c r="OVB72" s="22"/>
      <c r="OVC72" s="22"/>
      <c r="OVD72" s="22"/>
      <c r="OVE72" s="22"/>
      <c r="OVF72" s="22"/>
      <c r="OVG72" s="22"/>
      <c r="OVH72" s="22"/>
      <c r="OVI72" s="22"/>
      <c r="OVJ72" s="22"/>
      <c r="OVK72" s="22"/>
      <c r="OVL72" s="22"/>
      <c r="OVM72" s="22"/>
      <c r="OVN72" s="22"/>
      <c r="OVO72" s="22"/>
      <c r="OVP72" s="22"/>
      <c r="OVQ72" s="22"/>
      <c r="OVR72" s="22"/>
      <c r="OVS72" s="22"/>
      <c r="OVT72" s="22"/>
      <c r="OVU72" s="22"/>
      <c r="OVV72" s="22"/>
      <c r="OVW72" s="22"/>
      <c r="OVX72" s="22"/>
      <c r="OVY72" s="22"/>
      <c r="OVZ72" s="22"/>
      <c r="OWA72" s="22"/>
      <c r="OWB72" s="22"/>
      <c r="OWC72" s="22"/>
      <c r="OWD72" s="22"/>
      <c r="OWE72" s="22"/>
      <c r="OWF72" s="22"/>
      <c r="OWG72" s="22"/>
      <c r="OWH72" s="22"/>
      <c r="OWI72" s="22"/>
      <c r="OWJ72" s="22"/>
      <c r="OWK72" s="22"/>
      <c r="OWL72" s="22"/>
      <c r="OWM72" s="22"/>
      <c r="OWN72" s="22"/>
      <c r="OWO72" s="22"/>
      <c r="OWP72" s="22"/>
      <c r="OWQ72" s="22"/>
      <c r="OWR72" s="22"/>
      <c r="OWS72" s="22"/>
      <c r="OWT72" s="22"/>
      <c r="OWU72" s="22"/>
      <c r="OWV72" s="22"/>
      <c r="OWW72" s="22"/>
      <c r="OWX72" s="22"/>
      <c r="OWY72" s="22"/>
      <c r="OWZ72" s="22"/>
      <c r="OXA72" s="22"/>
      <c r="OXB72" s="22"/>
      <c r="OXC72" s="22"/>
      <c r="OXD72" s="22"/>
      <c r="OXE72" s="22"/>
      <c r="OXF72" s="22"/>
      <c r="OXG72" s="22"/>
      <c r="OXH72" s="22"/>
      <c r="OXI72" s="22"/>
      <c r="OXJ72" s="22"/>
      <c r="OXK72" s="22"/>
      <c r="OXL72" s="22"/>
      <c r="OXM72" s="22"/>
      <c r="OXN72" s="22"/>
      <c r="OXO72" s="22"/>
      <c r="OXP72" s="22"/>
      <c r="OXQ72" s="22"/>
      <c r="OXR72" s="22"/>
      <c r="OXS72" s="22"/>
      <c r="OXT72" s="22"/>
      <c r="OXU72" s="22"/>
      <c r="OXV72" s="22"/>
      <c r="OXW72" s="22"/>
      <c r="OXX72" s="22"/>
      <c r="OXY72" s="22"/>
      <c r="OXZ72" s="22"/>
      <c r="OYA72" s="22"/>
      <c r="OYB72" s="22"/>
      <c r="OYC72" s="22"/>
      <c r="OYD72" s="22"/>
      <c r="OYE72" s="22"/>
      <c r="OYF72" s="22"/>
      <c r="OYG72" s="22"/>
      <c r="OYH72" s="22"/>
      <c r="OYI72" s="22"/>
      <c r="OYJ72" s="22"/>
      <c r="OYK72" s="22"/>
      <c r="OYL72" s="22"/>
      <c r="OYM72" s="22"/>
      <c r="OYN72" s="22"/>
      <c r="OYO72" s="22"/>
      <c r="OYP72" s="22"/>
      <c r="OYQ72" s="22"/>
      <c r="OYR72" s="22"/>
      <c r="OYS72" s="22"/>
      <c r="OYT72" s="22"/>
      <c r="OYU72" s="22"/>
      <c r="OYV72" s="22"/>
      <c r="OYW72" s="22"/>
      <c r="OYX72" s="22"/>
      <c r="OYY72" s="22"/>
      <c r="OYZ72" s="22"/>
      <c r="OZA72" s="22"/>
      <c r="OZB72" s="22"/>
      <c r="OZC72" s="22"/>
      <c r="OZD72" s="22"/>
      <c r="OZE72" s="22"/>
      <c r="OZF72" s="22"/>
      <c r="OZG72" s="22"/>
      <c r="OZH72" s="22"/>
      <c r="OZI72" s="22"/>
      <c r="OZJ72" s="22"/>
      <c r="OZK72" s="22"/>
      <c r="OZL72" s="22"/>
      <c r="OZM72" s="22"/>
      <c r="OZN72" s="22"/>
      <c r="OZO72" s="22"/>
      <c r="OZP72" s="22"/>
      <c r="OZQ72" s="22"/>
      <c r="OZR72" s="22"/>
      <c r="OZS72" s="22"/>
      <c r="OZT72" s="22"/>
      <c r="OZU72" s="22"/>
      <c r="OZV72" s="22"/>
      <c r="OZW72" s="22"/>
      <c r="OZX72" s="22"/>
      <c r="OZY72" s="22"/>
      <c r="OZZ72" s="22"/>
      <c r="PAA72" s="22"/>
      <c r="PAB72" s="22"/>
      <c r="PAC72" s="22"/>
      <c r="PAD72" s="22"/>
      <c r="PAE72" s="22"/>
      <c r="PAF72" s="22"/>
      <c r="PAG72" s="22"/>
      <c r="PAH72" s="22"/>
      <c r="PAI72" s="22"/>
      <c r="PAJ72" s="22"/>
      <c r="PAK72" s="22"/>
      <c r="PAL72" s="22"/>
      <c r="PAM72" s="22"/>
      <c r="PAN72" s="22"/>
      <c r="PAO72" s="22"/>
      <c r="PAP72" s="22"/>
      <c r="PAQ72" s="22"/>
      <c r="PAR72" s="22"/>
      <c r="PAS72" s="22"/>
      <c r="PAT72" s="22"/>
      <c r="PAU72" s="22"/>
      <c r="PAV72" s="22"/>
      <c r="PAW72" s="22"/>
      <c r="PAX72" s="22"/>
      <c r="PAY72" s="22"/>
      <c r="PAZ72" s="22"/>
      <c r="PBA72" s="22"/>
      <c r="PBB72" s="22"/>
      <c r="PBC72" s="22"/>
      <c r="PBD72" s="22"/>
      <c r="PBE72" s="22"/>
      <c r="PBF72" s="22"/>
      <c r="PBG72" s="22"/>
      <c r="PBH72" s="22"/>
      <c r="PBI72" s="22"/>
      <c r="PBJ72" s="22"/>
      <c r="PBK72" s="22"/>
      <c r="PBL72" s="22"/>
      <c r="PBM72" s="22"/>
      <c r="PBN72" s="22"/>
      <c r="PBO72" s="22"/>
      <c r="PBP72" s="22"/>
      <c r="PBQ72" s="22"/>
      <c r="PBR72" s="22"/>
      <c r="PBS72" s="22"/>
      <c r="PBT72" s="22"/>
      <c r="PBU72" s="22"/>
      <c r="PBV72" s="22"/>
      <c r="PBW72" s="22"/>
      <c r="PBX72" s="22"/>
      <c r="PBY72" s="22"/>
      <c r="PBZ72" s="22"/>
      <c r="PCA72" s="22"/>
      <c r="PCB72" s="22"/>
      <c r="PCC72" s="22"/>
      <c r="PCD72" s="22"/>
      <c r="PCE72" s="22"/>
      <c r="PCF72" s="22"/>
      <c r="PCG72" s="22"/>
      <c r="PCH72" s="22"/>
      <c r="PCI72" s="22"/>
      <c r="PCJ72" s="22"/>
      <c r="PCK72" s="22"/>
      <c r="PCL72" s="22"/>
      <c r="PCM72" s="22"/>
      <c r="PCN72" s="22"/>
      <c r="PCO72" s="22"/>
      <c r="PCP72" s="22"/>
      <c r="PCQ72" s="22"/>
      <c r="PCR72" s="22"/>
      <c r="PCS72" s="22"/>
      <c r="PCT72" s="22"/>
      <c r="PCU72" s="22"/>
      <c r="PCV72" s="22"/>
      <c r="PCW72" s="22"/>
      <c r="PCX72" s="22"/>
      <c r="PCY72" s="22"/>
      <c r="PCZ72" s="22"/>
      <c r="PDA72" s="22"/>
      <c r="PDB72" s="22"/>
      <c r="PDC72" s="22"/>
      <c r="PDD72" s="22"/>
      <c r="PDE72" s="22"/>
      <c r="PDF72" s="22"/>
      <c r="PDG72" s="22"/>
      <c r="PDH72" s="22"/>
      <c r="PDI72" s="22"/>
      <c r="PDJ72" s="22"/>
      <c r="PDK72" s="22"/>
      <c r="PDL72" s="22"/>
      <c r="PDM72" s="22"/>
      <c r="PDN72" s="22"/>
      <c r="PDO72" s="22"/>
      <c r="PDP72" s="22"/>
      <c r="PDQ72" s="22"/>
      <c r="PDR72" s="22"/>
      <c r="PDS72" s="22"/>
      <c r="PDT72" s="22"/>
      <c r="PDU72" s="22"/>
      <c r="PDV72" s="22"/>
      <c r="PDW72" s="22"/>
      <c r="PDX72" s="22"/>
      <c r="PDY72" s="22"/>
      <c r="PDZ72" s="22"/>
      <c r="PEA72" s="22"/>
      <c r="PEB72" s="22"/>
      <c r="PEC72" s="22"/>
      <c r="PED72" s="22"/>
      <c r="PEE72" s="22"/>
      <c r="PEF72" s="22"/>
      <c r="PEG72" s="22"/>
      <c r="PEH72" s="22"/>
      <c r="PEI72" s="22"/>
      <c r="PEJ72" s="22"/>
      <c r="PEK72" s="22"/>
      <c r="PEL72" s="22"/>
      <c r="PEM72" s="22"/>
      <c r="PEN72" s="22"/>
      <c r="PEO72" s="22"/>
      <c r="PEP72" s="22"/>
      <c r="PEQ72" s="22"/>
      <c r="PER72" s="22"/>
      <c r="PES72" s="22"/>
      <c r="PET72" s="22"/>
      <c r="PEU72" s="22"/>
      <c r="PEV72" s="22"/>
      <c r="PEW72" s="22"/>
      <c r="PEX72" s="22"/>
      <c r="PEY72" s="22"/>
      <c r="PEZ72" s="22"/>
      <c r="PFA72" s="22"/>
      <c r="PFB72" s="22"/>
      <c r="PFC72" s="22"/>
      <c r="PFD72" s="22"/>
      <c r="PFE72" s="22"/>
      <c r="PFF72" s="22"/>
      <c r="PFG72" s="22"/>
      <c r="PFH72" s="22"/>
      <c r="PFI72" s="22"/>
      <c r="PFJ72" s="22"/>
      <c r="PFK72" s="22"/>
      <c r="PFL72" s="22"/>
      <c r="PFM72" s="22"/>
      <c r="PFN72" s="22"/>
      <c r="PFO72" s="22"/>
      <c r="PFP72" s="22"/>
      <c r="PFQ72" s="22"/>
      <c r="PFR72" s="22"/>
      <c r="PFS72" s="22"/>
      <c r="PFT72" s="22"/>
      <c r="PFU72" s="22"/>
      <c r="PFV72" s="22"/>
      <c r="PFW72" s="22"/>
      <c r="PFX72" s="22"/>
      <c r="PFY72" s="22"/>
      <c r="PFZ72" s="22"/>
      <c r="PGA72" s="22"/>
      <c r="PGB72" s="22"/>
      <c r="PGC72" s="22"/>
      <c r="PGD72" s="22"/>
      <c r="PGE72" s="22"/>
      <c r="PGF72" s="22"/>
      <c r="PGG72" s="22"/>
      <c r="PGH72" s="22"/>
      <c r="PGI72" s="22"/>
      <c r="PGJ72" s="22"/>
      <c r="PGK72" s="22"/>
      <c r="PGL72" s="22"/>
      <c r="PGM72" s="22"/>
      <c r="PGN72" s="22"/>
      <c r="PGO72" s="22"/>
      <c r="PGP72" s="22"/>
      <c r="PGQ72" s="22"/>
      <c r="PGR72" s="22"/>
      <c r="PGS72" s="22"/>
      <c r="PGT72" s="22"/>
      <c r="PGU72" s="22"/>
      <c r="PGV72" s="22"/>
      <c r="PGW72" s="22"/>
      <c r="PGX72" s="22"/>
      <c r="PGY72" s="22"/>
      <c r="PGZ72" s="22"/>
      <c r="PHA72" s="22"/>
      <c r="PHB72" s="22"/>
      <c r="PHC72" s="22"/>
      <c r="PHD72" s="22"/>
      <c r="PHE72" s="22"/>
      <c r="PHF72" s="22"/>
      <c r="PHG72" s="22"/>
      <c r="PHH72" s="22"/>
      <c r="PHI72" s="22"/>
      <c r="PHJ72" s="22"/>
      <c r="PHK72" s="22"/>
      <c r="PHL72" s="22"/>
      <c r="PHM72" s="22"/>
      <c r="PHN72" s="22"/>
      <c r="PHO72" s="22"/>
      <c r="PHP72" s="22"/>
      <c r="PHQ72" s="22"/>
      <c r="PHR72" s="22"/>
      <c r="PHS72" s="22"/>
      <c r="PHT72" s="22"/>
      <c r="PHU72" s="22"/>
      <c r="PHV72" s="22"/>
      <c r="PHW72" s="22"/>
      <c r="PHX72" s="22"/>
      <c r="PHY72" s="22"/>
      <c r="PHZ72" s="22"/>
      <c r="PIA72" s="22"/>
      <c r="PIB72" s="22"/>
      <c r="PIC72" s="22"/>
      <c r="PID72" s="22"/>
      <c r="PIE72" s="22"/>
      <c r="PIF72" s="22"/>
      <c r="PIG72" s="22"/>
      <c r="PIH72" s="22"/>
      <c r="PII72" s="22"/>
      <c r="PIJ72" s="22"/>
      <c r="PIK72" s="22"/>
      <c r="PIL72" s="22"/>
      <c r="PIM72" s="22"/>
      <c r="PIN72" s="22"/>
      <c r="PIO72" s="22"/>
      <c r="PIP72" s="22"/>
      <c r="PIQ72" s="22"/>
      <c r="PIR72" s="22"/>
      <c r="PIS72" s="22"/>
      <c r="PIT72" s="22"/>
      <c r="PIU72" s="22"/>
      <c r="PIV72" s="22"/>
      <c r="PIW72" s="22"/>
      <c r="PIX72" s="22"/>
      <c r="PIY72" s="22"/>
      <c r="PIZ72" s="22"/>
      <c r="PJA72" s="22"/>
      <c r="PJB72" s="22"/>
      <c r="PJC72" s="22"/>
      <c r="PJD72" s="22"/>
      <c r="PJE72" s="22"/>
      <c r="PJF72" s="22"/>
      <c r="PJG72" s="22"/>
      <c r="PJH72" s="22"/>
      <c r="PJI72" s="22"/>
      <c r="PJJ72" s="22"/>
      <c r="PJK72" s="22"/>
      <c r="PJL72" s="22"/>
      <c r="PJM72" s="22"/>
      <c r="PJN72" s="22"/>
      <c r="PJO72" s="22"/>
      <c r="PJP72" s="22"/>
      <c r="PJQ72" s="22"/>
      <c r="PJR72" s="22"/>
      <c r="PJS72" s="22"/>
      <c r="PJT72" s="22"/>
      <c r="PJU72" s="22"/>
      <c r="PJV72" s="22"/>
      <c r="PJW72" s="22"/>
      <c r="PJX72" s="22"/>
      <c r="PJY72" s="22"/>
      <c r="PJZ72" s="22"/>
      <c r="PKA72" s="22"/>
      <c r="PKB72" s="22"/>
      <c r="PKC72" s="22"/>
      <c r="PKD72" s="22"/>
      <c r="PKE72" s="22"/>
      <c r="PKF72" s="22"/>
      <c r="PKG72" s="22"/>
      <c r="PKH72" s="22"/>
      <c r="PKI72" s="22"/>
      <c r="PKJ72" s="22"/>
      <c r="PKK72" s="22"/>
      <c r="PKL72" s="22"/>
      <c r="PKM72" s="22"/>
      <c r="PKN72" s="22"/>
      <c r="PKO72" s="22"/>
      <c r="PKP72" s="22"/>
      <c r="PKQ72" s="22"/>
      <c r="PKR72" s="22"/>
      <c r="PKS72" s="22"/>
      <c r="PKT72" s="22"/>
      <c r="PKU72" s="22"/>
      <c r="PKV72" s="22"/>
      <c r="PKW72" s="22"/>
      <c r="PKX72" s="22"/>
      <c r="PKY72" s="22"/>
      <c r="PKZ72" s="22"/>
      <c r="PLA72" s="22"/>
      <c r="PLB72" s="22"/>
      <c r="PLC72" s="22"/>
      <c r="PLD72" s="22"/>
      <c r="PLE72" s="22"/>
      <c r="PLF72" s="22"/>
      <c r="PLG72" s="22"/>
      <c r="PLH72" s="22"/>
      <c r="PLI72" s="22"/>
      <c r="PLJ72" s="22"/>
      <c r="PLK72" s="22"/>
      <c r="PLL72" s="22"/>
      <c r="PLM72" s="22"/>
      <c r="PLN72" s="22"/>
      <c r="PLO72" s="22"/>
      <c r="PLP72" s="22"/>
      <c r="PLQ72" s="22"/>
      <c r="PLR72" s="22"/>
      <c r="PLS72" s="22"/>
      <c r="PLT72" s="22"/>
      <c r="PLU72" s="22"/>
      <c r="PLV72" s="22"/>
      <c r="PLW72" s="22"/>
      <c r="PLX72" s="22"/>
      <c r="PLY72" s="22"/>
      <c r="PLZ72" s="22"/>
      <c r="PMA72" s="22"/>
      <c r="PMB72" s="22"/>
      <c r="PMC72" s="22"/>
      <c r="PMD72" s="22"/>
      <c r="PME72" s="22"/>
      <c r="PMF72" s="22"/>
      <c r="PMG72" s="22"/>
      <c r="PMH72" s="22"/>
      <c r="PMI72" s="22"/>
      <c r="PMJ72" s="22"/>
      <c r="PMK72" s="22"/>
      <c r="PML72" s="22"/>
      <c r="PMM72" s="22"/>
      <c r="PMN72" s="22"/>
      <c r="PMO72" s="22"/>
      <c r="PMP72" s="22"/>
      <c r="PMQ72" s="22"/>
      <c r="PMR72" s="22"/>
      <c r="PMS72" s="22"/>
      <c r="PMT72" s="22"/>
      <c r="PMU72" s="22"/>
      <c r="PMV72" s="22"/>
      <c r="PMW72" s="22"/>
      <c r="PMX72" s="22"/>
      <c r="PMY72" s="22"/>
      <c r="PMZ72" s="22"/>
      <c r="PNA72" s="22"/>
      <c r="PNB72" s="22"/>
      <c r="PNC72" s="22"/>
      <c r="PND72" s="22"/>
      <c r="PNE72" s="22"/>
      <c r="PNF72" s="22"/>
      <c r="PNG72" s="22"/>
      <c r="PNH72" s="22"/>
      <c r="PNI72" s="22"/>
      <c r="PNJ72" s="22"/>
      <c r="PNK72" s="22"/>
      <c r="PNL72" s="22"/>
      <c r="PNM72" s="22"/>
      <c r="PNN72" s="22"/>
      <c r="PNO72" s="22"/>
      <c r="PNP72" s="22"/>
      <c r="PNQ72" s="22"/>
      <c r="PNR72" s="22"/>
      <c r="PNS72" s="22"/>
      <c r="PNT72" s="22"/>
      <c r="PNU72" s="22"/>
      <c r="PNV72" s="22"/>
      <c r="PNW72" s="22"/>
      <c r="PNX72" s="22"/>
      <c r="PNY72" s="22"/>
      <c r="PNZ72" s="22"/>
      <c r="POA72" s="22"/>
      <c r="POB72" s="22"/>
      <c r="POC72" s="22"/>
      <c r="POD72" s="22"/>
      <c r="POE72" s="22"/>
      <c r="POF72" s="22"/>
      <c r="POG72" s="22"/>
      <c r="POH72" s="22"/>
      <c r="POI72" s="22"/>
      <c r="POJ72" s="22"/>
      <c r="POK72" s="22"/>
      <c r="POL72" s="22"/>
      <c r="POM72" s="22"/>
      <c r="PON72" s="22"/>
      <c r="POO72" s="22"/>
      <c r="POP72" s="22"/>
      <c r="POQ72" s="22"/>
      <c r="POR72" s="22"/>
      <c r="POS72" s="22"/>
      <c r="POT72" s="22"/>
      <c r="POU72" s="22"/>
      <c r="POV72" s="22"/>
      <c r="POW72" s="22"/>
      <c r="POX72" s="22"/>
      <c r="POY72" s="22"/>
      <c r="POZ72" s="22"/>
      <c r="PPA72" s="22"/>
      <c r="PPB72" s="22"/>
      <c r="PPC72" s="22"/>
      <c r="PPD72" s="22"/>
      <c r="PPE72" s="22"/>
      <c r="PPF72" s="22"/>
      <c r="PPG72" s="22"/>
      <c r="PPH72" s="22"/>
      <c r="PPI72" s="22"/>
      <c r="PPJ72" s="22"/>
      <c r="PPK72" s="22"/>
      <c r="PPL72" s="22"/>
      <c r="PPM72" s="22"/>
      <c r="PPN72" s="22"/>
      <c r="PPO72" s="22"/>
      <c r="PPP72" s="22"/>
      <c r="PPQ72" s="22"/>
      <c r="PPR72" s="22"/>
      <c r="PPS72" s="22"/>
      <c r="PPT72" s="22"/>
      <c r="PPU72" s="22"/>
      <c r="PPV72" s="22"/>
      <c r="PPW72" s="22"/>
      <c r="PPX72" s="22"/>
      <c r="PPY72" s="22"/>
      <c r="PPZ72" s="22"/>
      <c r="PQA72" s="22"/>
      <c r="PQB72" s="22"/>
      <c r="PQC72" s="22"/>
      <c r="PQD72" s="22"/>
      <c r="PQE72" s="22"/>
      <c r="PQF72" s="22"/>
      <c r="PQG72" s="22"/>
      <c r="PQH72" s="22"/>
      <c r="PQI72" s="22"/>
      <c r="PQJ72" s="22"/>
      <c r="PQK72" s="22"/>
      <c r="PQL72" s="22"/>
      <c r="PQM72" s="22"/>
      <c r="PQN72" s="22"/>
      <c r="PQO72" s="22"/>
      <c r="PQP72" s="22"/>
      <c r="PQQ72" s="22"/>
      <c r="PQR72" s="22"/>
      <c r="PQS72" s="22"/>
      <c r="PQT72" s="22"/>
      <c r="PQU72" s="22"/>
      <c r="PQV72" s="22"/>
      <c r="PQW72" s="22"/>
      <c r="PQX72" s="22"/>
      <c r="PQY72" s="22"/>
      <c r="PQZ72" s="22"/>
      <c r="PRA72" s="22"/>
      <c r="PRB72" s="22"/>
      <c r="PRC72" s="22"/>
      <c r="PRD72" s="22"/>
      <c r="PRE72" s="22"/>
      <c r="PRF72" s="22"/>
      <c r="PRG72" s="22"/>
      <c r="PRH72" s="22"/>
      <c r="PRI72" s="22"/>
      <c r="PRJ72" s="22"/>
      <c r="PRK72" s="22"/>
      <c r="PRL72" s="22"/>
      <c r="PRM72" s="22"/>
      <c r="PRN72" s="22"/>
      <c r="PRO72" s="22"/>
      <c r="PRP72" s="22"/>
      <c r="PRQ72" s="22"/>
      <c r="PRR72" s="22"/>
      <c r="PRS72" s="22"/>
      <c r="PRT72" s="22"/>
      <c r="PRU72" s="22"/>
      <c r="PRV72" s="22"/>
      <c r="PRW72" s="22"/>
      <c r="PRX72" s="22"/>
      <c r="PRY72" s="22"/>
      <c r="PRZ72" s="22"/>
      <c r="PSA72" s="22"/>
      <c r="PSB72" s="22"/>
      <c r="PSC72" s="22"/>
      <c r="PSD72" s="22"/>
      <c r="PSE72" s="22"/>
      <c r="PSF72" s="22"/>
      <c r="PSG72" s="22"/>
      <c r="PSH72" s="22"/>
      <c r="PSI72" s="22"/>
      <c r="PSJ72" s="22"/>
      <c r="PSK72" s="22"/>
      <c r="PSL72" s="22"/>
      <c r="PSM72" s="22"/>
      <c r="PSN72" s="22"/>
      <c r="PSO72" s="22"/>
      <c r="PSP72" s="22"/>
      <c r="PSQ72" s="22"/>
      <c r="PSR72" s="22"/>
      <c r="PSS72" s="22"/>
      <c r="PST72" s="22"/>
      <c r="PSU72" s="22"/>
      <c r="PSV72" s="22"/>
      <c r="PSW72" s="22"/>
      <c r="PSX72" s="22"/>
      <c r="PSY72" s="22"/>
      <c r="PSZ72" s="22"/>
      <c r="PTA72" s="22"/>
      <c r="PTB72" s="22"/>
      <c r="PTC72" s="22"/>
      <c r="PTD72" s="22"/>
      <c r="PTE72" s="22"/>
      <c r="PTF72" s="22"/>
      <c r="PTG72" s="22"/>
      <c r="PTH72" s="22"/>
      <c r="PTI72" s="22"/>
      <c r="PTJ72" s="22"/>
      <c r="PTK72" s="22"/>
      <c r="PTL72" s="22"/>
      <c r="PTM72" s="22"/>
      <c r="PTN72" s="22"/>
      <c r="PTO72" s="22"/>
      <c r="PTP72" s="22"/>
      <c r="PTQ72" s="22"/>
      <c r="PTR72" s="22"/>
      <c r="PTS72" s="22"/>
      <c r="PTT72" s="22"/>
      <c r="PTU72" s="22"/>
      <c r="PTV72" s="22"/>
      <c r="PTW72" s="22"/>
      <c r="PTX72" s="22"/>
      <c r="PTY72" s="22"/>
      <c r="PTZ72" s="22"/>
      <c r="PUA72" s="22"/>
      <c r="PUB72" s="22"/>
      <c r="PUC72" s="22"/>
      <c r="PUD72" s="22"/>
      <c r="PUE72" s="22"/>
      <c r="PUF72" s="22"/>
      <c r="PUG72" s="22"/>
      <c r="PUH72" s="22"/>
      <c r="PUI72" s="22"/>
      <c r="PUJ72" s="22"/>
      <c r="PUK72" s="22"/>
      <c r="PUL72" s="22"/>
      <c r="PUM72" s="22"/>
      <c r="PUN72" s="22"/>
      <c r="PUO72" s="22"/>
      <c r="PUP72" s="22"/>
      <c r="PUQ72" s="22"/>
      <c r="PUR72" s="22"/>
      <c r="PUS72" s="22"/>
      <c r="PUT72" s="22"/>
      <c r="PUU72" s="22"/>
      <c r="PUV72" s="22"/>
      <c r="PUW72" s="22"/>
      <c r="PUX72" s="22"/>
      <c r="PUY72" s="22"/>
      <c r="PUZ72" s="22"/>
      <c r="PVA72" s="22"/>
      <c r="PVB72" s="22"/>
      <c r="PVC72" s="22"/>
      <c r="PVD72" s="22"/>
      <c r="PVE72" s="22"/>
      <c r="PVF72" s="22"/>
      <c r="PVG72" s="22"/>
      <c r="PVH72" s="22"/>
      <c r="PVI72" s="22"/>
      <c r="PVJ72" s="22"/>
      <c r="PVK72" s="22"/>
      <c r="PVL72" s="22"/>
      <c r="PVM72" s="22"/>
      <c r="PVN72" s="22"/>
      <c r="PVO72" s="22"/>
      <c r="PVP72" s="22"/>
      <c r="PVQ72" s="22"/>
      <c r="PVR72" s="22"/>
      <c r="PVS72" s="22"/>
      <c r="PVT72" s="22"/>
      <c r="PVU72" s="22"/>
      <c r="PVV72" s="22"/>
      <c r="PVW72" s="22"/>
      <c r="PVX72" s="22"/>
      <c r="PVY72" s="22"/>
      <c r="PVZ72" s="22"/>
      <c r="PWA72" s="22"/>
      <c r="PWB72" s="22"/>
      <c r="PWC72" s="22"/>
      <c r="PWD72" s="22"/>
      <c r="PWE72" s="22"/>
      <c r="PWF72" s="22"/>
      <c r="PWG72" s="22"/>
      <c r="PWH72" s="22"/>
      <c r="PWI72" s="22"/>
      <c r="PWJ72" s="22"/>
      <c r="PWK72" s="22"/>
      <c r="PWL72" s="22"/>
      <c r="PWM72" s="22"/>
      <c r="PWN72" s="22"/>
      <c r="PWO72" s="22"/>
      <c r="PWP72" s="22"/>
      <c r="PWQ72" s="22"/>
      <c r="PWR72" s="22"/>
      <c r="PWS72" s="22"/>
      <c r="PWT72" s="22"/>
      <c r="PWU72" s="22"/>
      <c r="PWV72" s="22"/>
      <c r="PWW72" s="22"/>
      <c r="PWX72" s="22"/>
      <c r="PWY72" s="22"/>
      <c r="PWZ72" s="22"/>
      <c r="PXA72" s="22"/>
      <c r="PXB72" s="22"/>
      <c r="PXC72" s="22"/>
      <c r="PXD72" s="22"/>
      <c r="PXE72" s="22"/>
      <c r="PXF72" s="22"/>
      <c r="PXG72" s="22"/>
      <c r="PXH72" s="22"/>
      <c r="PXI72" s="22"/>
      <c r="PXJ72" s="22"/>
      <c r="PXK72" s="22"/>
      <c r="PXL72" s="22"/>
      <c r="PXM72" s="22"/>
      <c r="PXN72" s="22"/>
      <c r="PXO72" s="22"/>
      <c r="PXP72" s="22"/>
      <c r="PXQ72" s="22"/>
      <c r="PXR72" s="22"/>
      <c r="PXS72" s="22"/>
      <c r="PXT72" s="22"/>
      <c r="PXU72" s="22"/>
      <c r="PXV72" s="22"/>
      <c r="PXW72" s="22"/>
      <c r="PXX72" s="22"/>
      <c r="PXY72" s="22"/>
      <c r="PXZ72" s="22"/>
      <c r="PYA72" s="22"/>
      <c r="PYB72" s="22"/>
      <c r="PYC72" s="22"/>
      <c r="PYD72" s="22"/>
      <c r="PYE72" s="22"/>
      <c r="PYF72" s="22"/>
      <c r="PYG72" s="22"/>
      <c r="PYH72" s="22"/>
      <c r="PYI72" s="22"/>
      <c r="PYJ72" s="22"/>
      <c r="PYK72" s="22"/>
      <c r="PYL72" s="22"/>
      <c r="PYM72" s="22"/>
      <c r="PYN72" s="22"/>
      <c r="PYO72" s="22"/>
      <c r="PYP72" s="22"/>
      <c r="PYQ72" s="22"/>
      <c r="PYR72" s="22"/>
      <c r="PYS72" s="22"/>
      <c r="PYT72" s="22"/>
      <c r="PYU72" s="22"/>
      <c r="PYV72" s="22"/>
      <c r="PYW72" s="22"/>
      <c r="PYX72" s="22"/>
      <c r="PYY72" s="22"/>
      <c r="PYZ72" s="22"/>
      <c r="PZA72" s="22"/>
      <c r="PZB72" s="22"/>
      <c r="PZC72" s="22"/>
      <c r="PZD72" s="22"/>
      <c r="PZE72" s="22"/>
      <c r="PZF72" s="22"/>
      <c r="PZG72" s="22"/>
      <c r="PZH72" s="22"/>
      <c r="PZI72" s="22"/>
      <c r="PZJ72" s="22"/>
      <c r="PZK72" s="22"/>
      <c r="PZL72" s="22"/>
      <c r="PZM72" s="22"/>
      <c r="PZN72" s="22"/>
      <c r="PZO72" s="22"/>
      <c r="PZP72" s="22"/>
      <c r="PZQ72" s="22"/>
      <c r="PZR72" s="22"/>
      <c r="PZS72" s="22"/>
      <c r="PZT72" s="22"/>
      <c r="PZU72" s="22"/>
      <c r="PZV72" s="22"/>
      <c r="PZW72" s="22"/>
      <c r="PZX72" s="22"/>
      <c r="PZY72" s="22"/>
      <c r="PZZ72" s="22"/>
      <c r="QAA72" s="22"/>
      <c r="QAB72" s="22"/>
      <c r="QAC72" s="22"/>
      <c r="QAD72" s="22"/>
      <c r="QAE72" s="22"/>
      <c r="QAF72" s="22"/>
      <c r="QAG72" s="22"/>
      <c r="QAH72" s="22"/>
      <c r="QAI72" s="22"/>
      <c r="QAJ72" s="22"/>
      <c r="QAK72" s="22"/>
      <c r="QAL72" s="22"/>
      <c r="QAM72" s="22"/>
      <c r="QAN72" s="22"/>
      <c r="QAO72" s="22"/>
      <c r="QAP72" s="22"/>
      <c r="QAQ72" s="22"/>
      <c r="QAR72" s="22"/>
      <c r="QAS72" s="22"/>
      <c r="QAT72" s="22"/>
      <c r="QAU72" s="22"/>
      <c r="QAV72" s="22"/>
      <c r="QAW72" s="22"/>
      <c r="QAX72" s="22"/>
      <c r="QAY72" s="22"/>
      <c r="QAZ72" s="22"/>
      <c r="QBA72" s="22"/>
      <c r="QBB72" s="22"/>
      <c r="QBC72" s="22"/>
      <c r="QBD72" s="22"/>
      <c r="QBE72" s="22"/>
      <c r="QBF72" s="22"/>
      <c r="QBG72" s="22"/>
      <c r="QBH72" s="22"/>
      <c r="QBI72" s="22"/>
      <c r="QBJ72" s="22"/>
      <c r="QBK72" s="22"/>
      <c r="QBL72" s="22"/>
      <c r="QBM72" s="22"/>
      <c r="QBN72" s="22"/>
      <c r="QBO72" s="22"/>
      <c r="QBP72" s="22"/>
      <c r="QBQ72" s="22"/>
      <c r="QBR72" s="22"/>
      <c r="QBS72" s="22"/>
      <c r="QBT72" s="22"/>
      <c r="QBU72" s="22"/>
      <c r="QBV72" s="22"/>
      <c r="QBW72" s="22"/>
      <c r="QBX72" s="22"/>
      <c r="QBY72" s="22"/>
      <c r="QBZ72" s="22"/>
      <c r="QCA72" s="22"/>
      <c r="QCB72" s="22"/>
      <c r="QCC72" s="22"/>
      <c r="QCD72" s="22"/>
      <c r="QCE72" s="22"/>
      <c r="QCF72" s="22"/>
      <c r="QCG72" s="22"/>
      <c r="QCH72" s="22"/>
      <c r="QCI72" s="22"/>
      <c r="QCJ72" s="22"/>
      <c r="QCK72" s="22"/>
      <c r="QCL72" s="22"/>
      <c r="QCM72" s="22"/>
      <c r="QCN72" s="22"/>
      <c r="QCO72" s="22"/>
      <c r="QCP72" s="22"/>
      <c r="QCQ72" s="22"/>
      <c r="QCR72" s="22"/>
      <c r="QCS72" s="22"/>
      <c r="QCT72" s="22"/>
      <c r="QCU72" s="22"/>
      <c r="QCV72" s="22"/>
      <c r="QCW72" s="22"/>
      <c r="QCX72" s="22"/>
      <c r="QCY72" s="22"/>
      <c r="QCZ72" s="22"/>
      <c r="QDA72" s="22"/>
      <c r="QDB72" s="22"/>
      <c r="QDC72" s="22"/>
      <c r="QDD72" s="22"/>
      <c r="QDE72" s="22"/>
      <c r="QDF72" s="22"/>
      <c r="QDG72" s="22"/>
      <c r="QDH72" s="22"/>
      <c r="QDI72" s="22"/>
      <c r="QDJ72" s="22"/>
      <c r="QDK72" s="22"/>
      <c r="QDL72" s="22"/>
      <c r="QDM72" s="22"/>
      <c r="QDN72" s="22"/>
      <c r="QDO72" s="22"/>
      <c r="QDP72" s="22"/>
      <c r="QDQ72" s="22"/>
      <c r="QDR72" s="22"/>
      <c r="QDS72" s="22"/>
      <c r="QDT72" s="22"/>
      <c r="QDU72" s="22"/>
      <c r="QDV72" s="22"/>
      <c r="QDW72" s="22"/>
      <c r="QDX72" s="22"/>
      <c r="QDY72" s="22"/>
      <c r="QDZ72" s="22"/>
      <c r="QEA72" s="22"/>
      <c r="QEB72" s="22"/>
      <c r="QEC72" s="22"/>
      <c r="QED72" s="22"/>
      <c r="QEE72" s="22"/>
      <c r="QEF72" s="22"/>
      <c r="QEG72" s="22"/>
      <c r="QEH72" s="22"/>
      <c r="QEI72" s="22"/>
      <c r="QEJ72" s="22"/>
      <c r="QEK72" s="22"/>
      <c r="QEL72" s="22"/>
      <c r="QEM72" s="22"/>
      <c r="QEN72" s="22"/>
      <c r="QEO72" s="22"/>
      <c r="QEP72" s="22"/>
      <c r="QEQ72" s="22"/>
      <c r="QER72" s="22"/>
      <c r="QES72" s="22"/>
      <c r="QET72" s="22"/>
      <c r="QEU72" s="22"/>
      <c r="QEV72" s="22"/>
      <c r="QEW72" s="22"/>
      <c r="QEX72" s="22"/>
      <c r="QEY72" s="22"/>
      <c r="QEZ72" s="22"/>
      <c r="QFA72" s="22"/>
      <c r="QFB72" s="22"/>
      <c r="QFC72" s="22"/>
      <c r="QFD72" s="22"/>
      <c r="QFE72" s="22"/>
      <c r="QFF72" s="22"/>
      <c r="QFG72" s="22"/>
      <c r="QFH72" s="22"/>
      <c r="QFI72" s="22"/>
      <c r="QFJ72" s="22"/>
      <c r="QFK72" s="22"/>
      <c r="QFL72" s="22"/>
      <c r="QFM72" s="22"/>
      <c r="QFN72" s="22"/>
      <c r="QFO72" s="22"/>
      <c r="QFP72" s="22"/>
      <c r="QFQ72" s="22"/>
      <c r="QFR72" s="22"/>
      <c r="QFS72" s="22"/>
      <c r="QFT72" s="22"/>
      <c r="QFU72" s="22"/>
      <c r="QFV72" s="22"/>
      <c r="QFW72" s="22"/>
      <c r="QFX72" s="22"/>
      <c r="QFY72" s="22"/>
      <c r="QFZ72" s="22"/>
      <c r="QGA72" s="22"/>
      <c r="QGB72" s="22"/>
      <c r="QGC72" s="22"/>
      <c r="QGD72" s="22"/>
      <c r="QGE72" s="22"/>
      <c r="QGF72" s="22"/>
      <c r="QGG72" s="22"/>
      <c r="QGH72" s="22"/>
      <c r="QGI72" s="22"/>
      <c r="QGJ72" s="22"/>
      <c r="QGK72" s="22"/>
      <c r="QGL72" s="22"/>
      <c r="QGM72" s="22"/>
      <c r="QGN72" s="22"/>
      <c r="QGO72" s="22"/>
      <c r="QGP72" s="22"/>
      <c r="QGQ72" s="22"/>
      <c r="QGR72" s="22"/>
      <c r="QGS72" s="22"/>
      <c r="QGT72" s="22"/>
      <c r="QGU72" s="22"/>
      <c r="QGV72" s="22"/>
      <c r="QGW72" s="22"/>
      <c r="QGX72" s="22"/>
      <c r="QGY72" s="22"/>
      <c r="QGZ72" s="22"/>
      <c r="QHA72" s="22"/>
      <c r="QHB72" s="22"/>
      <c r="QHC72" s="22"/>
      <c r="QHD72" s="22"/>
      <c r="QHE72" s="22"/>
      <c r="QHF72" s="22"/>
      <c r="QHG72" s="22"/>
      <c r="QHH72" s="22"/>
      <c r="QHI72" s="22"/>
      <c r="QHJ72" s="22"/>
      <c r="QHK72" s="22"/>
      <c r="QHL72" s="22"/>
      <c r="QHM72" s="22"/>
      <c r="QHN72" s="22"/>
      <c r="QHO72" s="22"/>
      <c r="QHP72" s="22"/>
      <c r="QHQ72" s="22"/>
      <c r="QHR72" s="22"/>
      <c r="QHS72" s="22"/>
      <c r="QHT72" s="22"/>
      <c r="QHU72" s="22"/>
      <c r="QHV72" s="22"/>
      <c r="QHW72" s="22"/>
      <c r="QHX72" s="22"/>
      <c r="QHY72" s="22"/>
      <c r="QHZ72" s="22"/>
      <c r="QIA72" s="22"/>
      <c r="QIB72" s="22"/>
      <c r="QIC72" s="22"/>
      <c r="QID72" s="22"/>
      <c r="QIE72" s="22"/>
      <c r="QIF72" s="22"/>
      <c r="QIG72" s="22"/>
      <c r="QIH72" s="22"/>
      <c r="QII72" s="22"/>
      <c r="QIJ72" s="22"/>
      <c r="QIK72" s="22"/>
      <c r="QIL72" s="22"/>
      <c r="QIM72" s="22"/>
      <c r="QIN72" s="22"/>
      <c r="QIO72" s="22"/>
      <c r="QIP72" s="22"/>
      <c r="QIQ72" s="22"/>
      <c r="QIR72" s="22"/>
      <c r="QIS72" s="22"/>
      <c r="QIT72" s="22"/>
      <c r="QIU72" s="22"/>
      <c r="QIV72" s="22"/>
      <c r="QIW72" s="22"/>
      <c r="QIX72" s="22"/>
      <c r="QIY72" s="22"/>
      <c r="QIZ72" s="22"/>
      <c r="QJA72" s="22"/>
      <c r="QJB72" s="22"/>
      <c r="QJC72" s="22"/>
      <c r="QJD72" s="22"/>
      <c r="QJE72" s="22"/>
      <c r="QJF72" s="22"/>
      <c r="QJG72" s="22"/>
      <c r="QJH72" s="22"/>
      <c r="QJI72" s="22"/>
      <c r="QJJ72" s="22"/>
      <c r="QJK72" s="22"/>
      <c r="QJL72" s="22"/>
      <c r="QJM72" s="22"/>
      <c r="QJN72" s="22"/>
      <c r="QJO72" s="22"/>
      <c r="QJP72" s="22"/>
      <c r="QJQ72" s="22"/>
      <c r="QJR72" s="22"/>
      <c r="QJS72" s="22"/>
      <c r="QJT72" s="22"/>
      <c r="QJU72" s="22"/>
      <c r="QJV72" s="22"/>
      <c r="QJW72" s="22"/>
      <c r="QJX72" s="22"/>
      <c r="QJY72" s="22"/>
      <c r="QJZ72" s="22"/>
      <c r="QKA72" s="22"/>
      <c r="QKB72" s="22"/>
      <c r="QKC72" s="22"/>
      <c r="QKD72" s="22"/>
      <c r="QKE72" s="22"/>
      <c r="QKF72" s="22"/>
      <c r="QKG72" s="22"/>
      <c r="QKH72" s="22"/>
      <c r="QKI72" s="22"/>
      <c r="QKJ72" s="22"/>
      <c r="QKK72" s="22"/>
      <c r="QKL72" s="22"/>
      <c r="QKM72" s="22"/>
      <c r="QKN72" s="22"/>
      <c r="QKO72" s="22"/>
      <c r="QKP72" s="22"/>
      <c r="QKQ72" s="22"/>
      <c r="QKR72" s="22"/>
      <c r="QKS72" s="22"/>
      <c r="QKT72" s="22"/>
      <c r="QKU72" s="22"/>
      <c r="QKV72" s="22"/>
      <c r="QKW72" s="22"/>
      <c r="QKX72" s="22"/>
      <c r="QKY72" s="22"/>
      <c r="QKZ72" s="22"/>
      <c r="QLA72" s="22"/>
      <c r="QLB72" s="22"/>
      <c r="QLC72" s="22"/>
      <c r="QLD72" s="22"/>
      <c r="QLE72" s="22"/>
      <c r="QLF72" s="22"/>
      <c r="QLG72" s="22"/>
      <c r="QLH72" s="22"/>
      <c r="QLI72" s="22"/>
      <c r="QLJ72" s="22"/>
      <c r="QLK72" s="22"/>
      <c r="QLL72" s="22"/>
      <c r="QLM72" s="22"/>
      <c r="QLN72" s="22"/>
      <c r="QLO72" s="22"/>
      <c r="QLP72" s="22"/>
      <c r="QLQ72" s="22"/>
      <c r="QLR72" s="22"/>
      <c r="QLS72" s="22"/>
      <c r="QLT72" s="22"/>
      <c r="QLU72" s="22"/>
      <c r="QLV72" s="22"/>
      <c r="QLW72" s="22"/>
      <c r="QLX72" s="22"/>
      <c r="QLY72" s="22"/>
      <c r="QLZ72" s="22"/>
      <c r="QMA72" s="22"/>
      <c r="QMB72" s="22"/>
      <c r="QMC72" s="22"/>
      <c r="QMD72" s="22"/>
      <c r="QME72" s="22"/>
      <c r="QMF72" s="22"/>
      <c r="QMG72" s="22"/>
      <c r="QMH72" s="22"/>
      <c r="QMI72" s="22"/>
      <c r="QMJ72" s="22"/>
      <c r="QMK72" s="22"/>
      <c r="QML72" s="22"/>
      <c r="QMM72" s="22"/>
      <c r="QMN72" s="22"/>
      <c r="QMO72" s="22"/>
      <c r="QMP72" s="22"/>
      <c r="QMQ72" s="22"/>
      <c r="QMR72" s="22"/>
      <c r="QMS72" s="22"/>
      <c r="QMT72" s="22"/>
      <c r="QMU72" s="22"/>
      <c r="QMV72" s="22"/>
      <c r="QMW72" s="22"/>
      <c r="QMX72" s="22"/>
      <c r="QMY72" s="22"/>
      <c r="QMZ72" s="22"/>
      <c r="QNA72" s="22"/>
      <c r="QNB72" s="22"/>
      <c r="QNC72" s="22"/>
      <c r="QND72" s="22"/>
      <c r="QNE72" s="22"/>
      <c r="QNF72" s="22"/>
      <c r="QNG72" s="22"/>
      <c r="QNH72" s="22"/>
      <c r="QNI72" s="22"/>
      <c r="QNJ72" s="22"/>
      <c r="QNK72" s="22"/>
      <c r="QNL72" s="22"/>
      <c r="QNM72" s="22"/>
      <c r="QNN72" s="22"/>
      <c r="QNO72" s="22"/>
      <c r="QNP72" s="22"/>
      <c r="QNQ72" s="22"/>
      <c r="QNR72" s="22"/>
      <c r="QNS72" s="22"/>
      <c r="QNT72" s="22"/>
      <c r="QNU72" s="22"/>
      <c r="QNV72" s="22"/>
      <c r="QNW72" s="22"/>
      <c r="QNX72" s="22"/>
      <c r="QNY72" s="22"/>
      <c r="QNZ72" s="22"/>
      <c r="QOA72" s="22"/>
      <c r="QOB72" s="22"/>
      <c r="QOC72" s="22"/>
      <c r="QOD72" s="22"/>
      <c r="QOE72" s="22"/>
      <c r="QOF72" s="22"/>
      <c r="QOG72" s="22"/>
      <c r="QOH72" s="22"/>
      <c r="QOI72" s="22"/>
      <c r="QOJ72" s="22"/>
      <c r="QOK72" s="22"/>
      <c r="QOL72" s="22"/>
      <c r="QOM72" s="22"/>
      <c r="QON72" s="22"/>
      <c r="QOO72" s="22"/>
      <c r="QOP72" s="22"/>
      <c r="QOQ72" s="22"/>
      <c r="QOR72" s="22"/>
      <c r="QOS72" s="22"/>
      <c r="QOT72" s="22"/>
      <c r="QOU72" s="22"/>
      <c r="QOV72" s="22"/>
      <c r="QOW72" s="22"/>
      <c r="QOX72" s="22"/>
      <c r="QOY72" s="22"/>
      <c r="QOZ72" s="22"/>
      <c r="QPA72" s="22"/>
      <c r="QPB72" s="22"/>
      <c r="QPC72" s="22"/>
      <c r="QPD72" s="22"/>
      <c r="QPE72" s="22"/>
      <c r="QPF72" s="22"/>
      <c r="QPG72" s="22"/>
      <c r="QPH72" s="22"/>
      <c r="QPI72" s="22"/>
      <c r="QPJ72" s="22"/>
      <c r="QPK72" s="22"/>
      <c r="QPL72" s="22"/>
      <c r="QPM72" s="22"/>
      <c r="QPN72" s="22"/>
      <c r="QPO72" s="22"/>
      <c r="QPP72" s="22"/>
      <c r="QPQ72" s="22"/>
      <c r="QPR72" s="22"/>
      <c r="QPS72" s="22"/>
      <c r="QPT72" s="22"/>
      <c r="QPU72" s="22"/>
      <c r="QPV72" s="22"/>
      <c r="QPW72" s="22"/>
      <c r="QPX72" s="22"/>
      <c r="QPY72" s="22"/>
      <c r="QPZ72" s="22"/>
      <c r="QQA72" s="22"/>
      <c r="QQB72" s="22"/>
      <c r="QQC72" s="22"/>
      <c r="QQD72" s="22"/>
      <c r="QQE72" s="22"/>
      <c r="QQF72" s="22"/>
      <c r="QQG72" s="22"/>
      <c r="QQH72" s="22"/>
      <c r="QQI72" s="22"/>
      <c r="QQJ72" s="22"/>
      <c r="QQK72" s="22"/>
      <c r="QQL72" s="22"/>
      <c r="QQM72" s="22"/>
      <c r="QQN72" s="22"/>
      <c r="QQO72" s="22"/>
      <c r="QQP72" s="22"/>
      <c r="QQQ72" s="22"/>
      <c r="QQR72" s="22"/>
      <c r="QQS72" s="22"/>
      <c r="QQT72" s="22"/>
      <c r="QQU72" s="22"/>
      <c r="QQV72" s="22"/>
      <c r="QQW72" s="22"/>
      <c r="QQX72" s="22"/>
      <c r="QQY72" s="22"/>
      <c r="QQZ72" s="22"/>
      <c r="QRA72" s="22"/>
      <c r="QRB72" s="22"/>
      <c r="QRC72" s="22"/>
      <c r="QRD72" s="22"/>
      <c r="QRE72" s="22"/>
      <c r="QRF72" s="22"/>
      <c r="QRG72" s="22"/>
      <c r="QRH72" s="22"/>
      <c r="QRI72" s="22"/>
      <c r="QRJ72" s="22"/>
      <c r="QRK72" s="22"/>
      <c r="QRL72" s="22"/>
      <c r="QRM72" s="22"/>
      <c r="QRN72" s="22"/>
      <c r="QRO72" s="22"/>
      <c r="QRP72" s="22"/>
      <c r="QRQ72" s="22"/>
      <c r="QRR72" s="22"/>
      <c r="QRS72" s="22"/>
      <c r="QRT72" s="22"/>
      <c r="QRU72" s="22"/>
      <c r="QRV72" s="22"/>
      <c r="QRW72" s="22"/>
      <c r="QRX72" s="22"/>
      <c r="QRY72" s="22"/>
      <c r="QRZ72" s="22"/>
      <c r="QSA72" s="22"/>
      <c r="QSB72" s="22"/>
      <c r="QSC72" s="22"/>
      <c r="QSD72" s="22"/>
      <c r="QSE72" s="22"/>
      <c r="QSF72" s="22"/>
      <c r="QSG72" s="22"/>
      <c r="QSH72" s="22"/>
      <c r="QSI72" s="22"/>
      <c r="QSJ72" s="22"/>
      <c r="QSK72" s="22"/>
      <c r="QSL72" s="22"/>
      <c r="QSM72" s="22"/>
      <c r="QSN72" s="22"/>
      <c r="QSO72" s="22"/>
      <c r="QSP72" s="22"/>
      <c r="QSQ72" s="22"/>
      <c r="QSR72" s="22"/>
      <c r="QSS72" s="22"/>
      <c r="QST72" s="22"/>
      <c r="QSU72" s="22"/>
      <c r="QSV72" s="22"/>
      <c r="QSW72" s="22"/>
      <c r="QSX72" s="22"/>
      <c r="QSY72" s="22"/>
      <c r="QSZ72" s="22"/>
      <c r="QTA72" s="22"/>
      <c r="QTB72" s="22"/>
      <c r="QTC72" s="22"/>
      <c r="QTD72" s="22"/>
      <c r="QTE72" s="22"/>
      <c r="QTF72" s="22"/>
      <c r="QTG72" s="22"/>
      <c r="QTH72" s="22"/>
      <c r="QTI72" s="22"/>
      <c r="QTJ72" s="22"/>
      <c r="QTK72" s="22"/>
      <c r="QTL72" s="22"/>
      <c r="QTM72" s="22"/>
      <c r="QTN72" s="22"/>
      <c r="QTO72" s="22"/>
      <c r="QTP72" s="22"/>
      <c r="QTQ72" s="22"/>
      <c r="QTR72" s="22"/>
      <c r="QTS72" s="22"/>
      <c r="QTT72" s="22"/>
      <c r="QTU72" s="22"/>
      <c r="QTV72" s="22"/>
      <c r="QTW72" s="22"/>
      <c r="QTX72" s="22"/>
      <c r="QTY72" s="22"/>
      <c r="QTZ72" s="22"/>
      <c r="QUA72" s="22"/>
      <c r="QUB72" s="22"/>
      <c r="QUC72" s="22"/>
      <c r="QUD72" s="22"/>
      <c r="QUE72" s="22"/>
      <c r="QUF72" s="22"/>
      <c r="QUG72" s="22"/>
      <c r="QUH72" s="22"/>
      <c r="QUI72" s="22"/>
      <c r="QUJ72" s="22"/>
      <c r="QUK72" s="22"/>
      <c r="QUL72" s="22"/>
      <c r="QUM72" s="22"/>
      <c r="QUN72" s="22"/>
      <c r="QUO72" s="22"/>
      <c r="QUP72" s="22"/>
      <c r="QUQ72" s="22"/>
      <c r="QUR72" s="22"/>
      <c r="QUS72" s="22"/>
      <c r="QUT72" s="22"/>
      <c r="QUU72" s="22"/>
      <c r="QUV72" s="22"/>
      <c r="QUW72" s="22"/>
      <c r="QUX72" s="22"/>
      <c r="QUY72" s="22"/>
      <c r="QUZ72" s="22"/>
      <c r="QVA72" s="22"/>
      <c r="QVB72" s="22"/>
      <c r="QVC72" s="22"/>
      <c r="QVD72" s="22"/>
      <c r="QVE72" s="22"/>
      <c r="QVF72" s="22"/>
      <c r="QVG72" s="22"/>
      <c r="QVH72" s="22"/>
      <c r="QVI72" s="22"/>
      <c r="QVJ72" s="22"/>
      <c r="QVK72" s="22"/>
      <c r="QVL72" s="22"/>
      <c r="QVM72" s="22"/>
      <c r="QVN72" s="22"/>
      <c r="QVO72" s="22"/>
      <c r="QVP72" s="22"/>
      <c r="QVQ72" s="22"/>
      <c r="QVR72" s="22"/>
      <c r="QVS72" s="22"/>
      <c r="QVT72" s="22"/>
      <c r="QVU72" s="22"/>
      <c r="QVV72" s="22"/>
      <c r="QVW72" s="22"/>
      <c r="QVX72" s="22"/>
      <c r="QVY72" s="22"/>
      <c r="QVZ72" s="22"/>
      <c r="QWA72" s="22"/>
      <c r="QWB72" s="22"/>
      <c r="QWC72" s="22"/>
      <c r="QWD72" s="22"/>
      <c r="QWE72" s="22"/>
      <c r="QWF72" s="22"/>
      <c r="QWG72" s="22"/>
      <c r="QWH72" s="22"/>
      <c r="QWI72" s="22"/>
      <c r="QWJ72" s="22"/>
      <c r="QWK72" s="22"/>
      <c r="QWL72" s="22"/>
      <c r="QWM72" s="22"/>
      <c r="QWN72" s="22"/>
      <c r="QWO72" s="22"/>
      <c r="QWP72" s="22"/>
      <c r="QWQ72" s="22"/>
      <c r="QWR72" s="22"/>
      <c r="QWS72" s="22"/>
      <c r="QWT72" s="22"/>
      <c r="QWU72" s="22"/>
      <c r="QWV72" s="22"/>
      <c r="QWW72" s="22"/>
      <c r="QWX72" s="22"/>
      <c r="QWY72" s="22"/>
      <c r="QWZ72" s="22"/>
      <c r="QXA72" s="22"/>
      <c r="QXB72" s="22"/>
      <c r="QXC72" s="22"/>
      <c r="QXD72" s="22"/>
      <c r="QXE72" s="22"/>
      <c r="QXF72" s="22"/>
      <c r="QXG72" s="22"/>
      <c r="QXH72" s="22"/>
      <c r="QXI72" s="22"/>
      <c r="QXJ72" s="22"/>
      <c r="QXK72" s="22"/>
      <c r="QXL72" s="22"/>
      <c r="QXM72" s="22"/>
      <c r="QXN72" s="22"/>
      <c r="QXO72" s="22"/>
      <c r="QXP72" s="22"/>
      <c r="QXQ72" s="22"/>
      <c r="QXR72" s="22"/>
      <c r="QXS72" s="22"/>
      <c r="QXT72" s="22"/>
      <c r="QXU72" s="22"/>
      <c r="QXV72" s="22"/>
      <c r="QXW72" s="22"/>
      <c r="QXX72" s="22"/>
      <c r="QXY72" s="22"/>
      <c r="QXZ72" s="22"/>
      <c r="QYA72" s="22"/>
      <c r="QYB72" s="22"/>
      <c r="QYC72" s="22"/>
      <c r="QYD72" s="22"/>
      <c r="QYE72" s="22"/>
      <c r="QYF72" s="22"/>
      <c r="QYG72" s="22"/>
      <c r="QYH72" s="22"/>
      <c r="QYI72" s="22"/>
      <c r="QYJ72" s="22"/>
      <c r="QYK72" s="22"/>
      <c r="QYL72" s="22"/>
      <c r="QYM72" s="22"/>
      <c r="QYN72" s="22"/>
      <c r="QYO72" s="22"/>
      <c r="QYP72" s="22"/>
      <c r="QYQ72" s="22"/>
      <c r="QYR72" s="22"/>
      <c r="QYS72" s="22"/>
      <c r="QYT72" s="22"/>
      <c r="QYU72" s="22"/>
      <c r="QYV72" s="22"/>
      <c r="QYW72" s="22"/>
      <c r="QYX72" s="22"/>
      <c r="QYY72" s="22"/>
      <c r="QYZ72" s="22"/>
      <c r="QZA72" s="22"/>
      <c r="QZB72" s="22"/>
      <c r="QZC72" s="22"/>
      <c r="QZD72" s="22"/>
      <c r="QZE72" s="22"/>
      <c r="QZF72" s="22"/>
      <c r="QZG72" s="22"/>
      <c r="QZH72" s="22"/>
      <c r="QZI72" s="22"/>
      <c r="QZJ72" s="22"/>
      <c r="QZK72" s="22"/>
      <c r="QZL72" s="22"/>
      <c r="QZM72" s="22"/>
      <c r="QZN72" s="22"/>
      <c r="QZO72" s="22"/>
      <c r="QZP72" s="22"/>
      <c r="QZQ72" s="22"/>
      <c r="QZR72" s="22"/>
      <c r="QZS72" s="22"/>
      <c r="QZT72" s="22"/>
      <c r="QZU72" s="22"/>
      <c r="QZV72" s="22"/>
      <c r="QZW72" s="22"/>
      <c r="QZX72" s="22"/>
      <c r="QZY72" s="22"/>
      <c r="QZZ72" s="22"/>
      <c r="RAA72" s="22"/>
      <c r="RAB72" s="22"/>
      <c r="RAC72" s="22"/>
      <c r="RAD72" s="22"/>
      <c r="RAE72" s="22"/>
      <c r="RAF72" s="22"/>
      <c r="RAG72" s="22"/>
      <c r="RAH72" s="22"/>
      <c r="RAI72" s="22"/>
      <c r="RAJ72" s="22"/>
      <c r="RAK72" s="22"/>
      <c r="RAL72" s="22"/>
      <c r="RAM72" s="22"/>
      <c r="RAN72" s="22"/>
      <c r="RAO72" s="22"/>
      <c r="RAP72" s="22"/>
      <c r="RAQ72" s="22"/>
      <c r="RAR72" s="22"/>
      <c r="RAS72" s="22"/>
      <c r="RAT72" s="22"/>
      <c r="RAU72" s="22"/>
      <c r="RAV72" s="22"/>
      <c r="RAW72" s="22"/>
      <c r="RAX72" s="22"/>
      <c r="RAY72" s="22"/>
      <c r="RAZ72" s="22"/>
      <c r="RBA72" s="22"/>
      <c r="RBB72" s="22"/>
      <c r="RBC72" s="22"/>
      <c r="RBD72" s="22"/>
      <c r="RBE72" s="22"/>
      <c r="RBF72" s="22"/>
      <c r="RBG72" s="22"/>
      <c r="RBH72" s="22"/>
      <c r="RBI72" s="22"/>
      <c r="RBJ72" s="22"/>
      <c r="RBK72" s="22"/>
      <c r="RBL72" s="22"/>
      <c r="RBM72" s="22"/>
      <c r="RBN72" s="22"/>
      <c r="RBO72" s="22"/>
      <c r="RBP72" s="22"/>
      <c r="RBQ72" s="22"/>
      <c r="RBR72" s="22"/>
      <c r="RBS72" s="22"/>
      <c r="RBT72" s="22"/>
      <c r="RBU72" s="22"/>
      <c r="RBV72" s="22"/>
      <c r="RBW72" s="22"/>
      <c r="RBX72" s="22"/>
      <c r="RBY72" s="22"/>
      <c r="RBZ72" s="22"/>
      <c r="RCA72" s="22"/>
      <c r="RCB72" s="22"/>
      <c r="RCC72" s="22"/>
      <c r="RCD72" s="22"/>
      <c r="RCE72" s="22"/>
      <c r="RCF72" s="22"/>
      <c r="RCG72" s="22"/>
      <c r="RCH72" s="22"/>
      <c r="RCI72" s="22"/>
      <c r="RCJ72" s="22"/>
      <c r="RCK72" s="22"/>
      <c r="RCL72" s="22"/>
      <c r="RCM72" s="22"/>
      <c r="RCN72" s="22"/>
      <c r="RCO72" s="22"/>
      <c r="RCP72" s="22"/>
      <c r="RCQ72" s="22"/>
      <c r="RCR72" s="22"/>
      <c r="RCS72" s="22"/>
      <c r="RCT72" s="22"/>
      <c r="RCU72" s="22"/>
      <c r="RCV72" s="22"/>
      <c r="RCW72" s="22"/>
      <c r="RCX72" s="22"/>
      <c r="RCY72" s="22"/>
      <c r="RCZ72" s="22"/>
      <c r="RDA72" s="22"/>
      <c r="RDB72" s="22"/>
      <c r="RDC72" s="22"/>
      <c r="RDD72" s="22"/>
      <c r="RDE72" s="22"/>
      <c r="RDF72" s="22"/>
      <c r="RDG72" s="22"/>
      <c r="RDH72" s="22"/>
      <c r="RDI72" s="22"/>
      <c r="RDJ72" s="22"/>
      <c r="RDK72" s="22"/>
      <c r="RDL72" s="22"/>
      <c r="RDM72" s="22"/>
      <c r="RDN72" s="22"/>
      <c r="RDO72" s="22"/>
      <c r="RDP72" s="22"/>
      <c r="RDQ72" s="22"/>
      <c r="RDR72" s="22"/>
      <c r="RDS72" s="22"/>
      <c r="RDT72" s="22"/>
      <c r="RDU72" s="22"/>
      <c r="RDV72" s="22"/>
      <c r="RDW72" s="22"/>
      <c r="RDX72" s="22"/>
      <c r="RDY72" s="22"/>
      <c r="RDZ72" s="22"/>
      <c r="REA72" s="22"/>
      <c r="REB72" s="22"/>
      <c r="REC72" s="22"/>
      <c r="RED72" s="22"/>
      <c r="REE72" s="22"/>
      <c r="REF72" s="22"/>
      <c r="REG72" s="22"/>
      <c r="REH72" s="22"/>
      <c r="REI72" s="22"/>
      <c r="REJ72" s="22"/>
      <c r="REK72" s="22"/>
      <c r="REL72" s="22"/>
      <c r="REM72" s="22"/>
      <c r="REN72" s="22"/>
      <c r="REO72" s="22"/>
      <c r="REP72" s="22"/>
      <c r="REQ72" s="22"/>
      <c r="RER72" s="22"/>
      <c r="RES72" s="22"/>
      <c r="RET72" s="22"/>
      <c r="REU72" s="22"/>
      <c r="REV72" s="22"/>
      <c r="REW72" s="22"/>
      <c r="REX72" s="22"/>
      <c r="REY72" s="22"/>
      <c r="REZ72" s="22"/>
      <c r="RFA72" s="22"/>
      <c r="RFB72" s="22"/>
      <c r="RFC72" s="22"/>
      <c r="RFD72" s="22"/>
      <c r="RFE72" s="22"/>
      <c r="RFF72" s="22"/>
      <c r="RFG72" s="22"/>
      <c r="RFH72" s="22"/>
      <c r="RFI72" s="22"/>
      <c r="RFJ72" s="22"/>
      <c r="RFK72" s="22"/>
      <c r="RFL72" s="22"/>
      <c r="RFM72" s="22"/>
      <c r="RFN72" s="22"/>
      <c r="RFO72" s="22"/>
      <c r="RFP72" s="22"/>
      <c r="RFQ72" s="22"/>
      <c r="RFR72" s="22"/>
      <c r="RFS72" s="22"/>
      <c r="RFT72" s="22"/>
      <c r="RFU72" s="22"/>
      <c r="RFV72" s="22"/>
      <c r="RFW72" s="22"/>
      <c r="RFX72" s="22"/>
      <c r="RFY72" s="22"/>
      <c r="RFZ72" s="22"/>
      <c r="RGA72" s="22"/>
      <c r="RGB72" s="22"/>
      <c r="RGC72" s="22"/>
      <c r="RGD72" s="22"/>
      <c r="RGE72" s="22"/>
      <c r="RGF72" s="22"/>
      <c r="RGG72" s="22"/>
      <c r="RGH72" s="22"/>
      <c r="RGI72" s="22"/>
      <c r="RGJ72" s="22"/>
      <c r="RGK72" s="22"/>
      <c r="RGL72" s="22"/>
      <c r="RGM72" s="22"/>
      <c r="RGN72" s="22"/>
      <c r="RGO72" s="22"/>
      <c r="RGP72" s="22"/>
      <c r="RGQ72" s="22"/>
      <c r="RGR72" s="22"/>
      <c r="RGS72" s="22"/>
      <c r="RGT72" s="22"/>
      <c r="RGU72" s="22"/>
      <c r="RGV72" s="22"/>
      <c r="RGW72" s="22"/>
      <c r="RGX72" s="22"/>
      <c r="RGY72" s="22"/>
      <c r="RGZ72" s="22"/>
      <c r="RHA72" s="22"/>
      <c r="RHB72" s="22"/>
      <c r="RHC72" s="22"/>
      <c r="RHD72" s="22"/>
      <c r="RHE72" s="22"/>
      <c r="RHF72" s="22"/>
      <c r="RHG72" s="22"/>
      <c r="RHH72" s="22"/>
      <c r="RHI72" s="22"/>
      <c r="RHJ72" s="22"/>
      <c r="RHK72" s="22"/>
      <c r="RHL72" s="22"/>
      <c r="RHM72" s="22"/>
      <c r="RHN72" s="22"/>
      <c r="RHO72" s="22"/>
      <c r="RHP72" s="22"/>
      <c r="RHQ72" s="22"/>
      <c r="RHR72" s="22"/>
      <c r="RHS72" s="22"/>
      <c r="RHT72" s="22"/>
      <c r="RHU72" s="22"/>
      <c r="RHV72" s="22"/>
      <c r="RHW72" s="22"/>
      <c r="RHX72" s="22"/>
      <c r="RHY72" s="22"/>
      <c r="RHZ72" s="22"/>
      <c r="RIA72" s="22"/>
      <c r="RIB72" s="22"/>
      <c r="RIC72" s="22"/>
      <c r="RID72" s="22"/>
      <c r="RIE72" s="22"/>
      <c r="RIF72" s="22"/>
      <c r="RIG72" s="22"/>
      <c r="RIH72" s="22"/>
      <c r="RII72" s="22"/>
      <c r="RIJ72" s="22"/>
      <c r="RIK72" s="22"/>
      <c r="RIL72" s="22"/>
      <c r="RIM72" s="22"/>
      <c r="RIN72" s="22"/>
      <c r="RIO72" s="22"/>
      <c r="RIP72" s="22"/>
      <c r="RIQ72" s="22"/>
      <c r="RIR72" s="22"/>
      <c r="RIS72" s="22"/>
      <c r="RIT72" s="22"/>
      <c r="RIU72" s="22"/>
      <c r="RIV72" s="22"/>
      <c r="RIW72" s="22"/>
      <c r="RIX72" s="22"/>
      <c r="RIY72" s="22"/>
      <c r="RIZ72" s="22"/>
      <c r="RJA72" s="22"/>
      <c r="RJB72" s="22"/>
      <c r="RJC72" s="22"/>
      <c r="RJD72" s="22"/>
      <c r="RJE72" s="22"/>
      <c r="RJF72" s="22"/>
      <c r="RJG72" s="22"/>
      <c r="RJH72" s="22"/>
      <c r="RJI72" s="22"/>
      <c r="RJJ72" s="22"/>
      <c r="RJK72" s="22"/>
      <c r="RJL72" s="22"/>
      <c r="RJM72" s="22"/>
      <c r="RJN72" s="22"/>
      <c r="RJO72" s="22"/>
      <c r="RJP72" s="22"/>
      <c r="RJQ72" s="22"/>
      <c r="RJR72" s="22"/>
      <c r="RJS72" s="22"/>
      <c r="RJT72" s="22"/>
      <c r="RJU72" s="22"/>
      <c r="RJV72" s="22"/>
      <c r="RJW72" s="22"/>
      <c r="RJX72" s="22"/>
      <c r="RJY72" s="22"/>
      <c r="RJZ72" s="22"/>
      <c r="RKA72" s="22"/>
      <c r="RKB72" s="22"/>
      <c r="RKC72" s="22"/>
      <c r="RKD72" s="22"/>
      <c r="RKE72" s="22"/>
      <c r="RKF72" s="22"/>
      <c r="RKG72" s="22"/>
      <c r="RKH72" s="22"/>
      <c r="RKI72" s="22"/>
      <c r="RKJ72" s="22"/>
      <c r="RKK72" s="22"/>
      <c r="RKL72" s="22"/>
      <c r="RKM72" s="22"/>
      <c r="RKN72" s="22"/>
      <c r="RKO72" s="22"/>
      <c r="RKP72" s="22"/>
      <c r="RKQ72" s="22"/>
      <c r="RKR72" s="22"/>
      <c r="RKS72" s="22"/>
      <c r="RKT72" s="22"/>
      <c r="RKU72" s="22"/>
      <c r="RKV72" s="22"/>
      <c r="RKW72" s="22"/>
      <c r="RKX72" s="22"/>
      <c r="RKY72" s="22"/>
      <c r="RKZ72" s="22"/>
      <c r="RLA72" s="22"/>
      <c r="RLB72" s="22"/>
      <c r="RLC72" s="22"/>
      <c r="RLD72" s="22"/>
      <c r="RLE72" s="22"/>
      <c r="RLF72" s="22"/>
      <c r="RLG72" s="22"/>
      <c r="RLH72" s="22"/>
      <c r="RLI72" s="22"/>
      <c r="RLJ72" s="22"/>
      <c r="RLK72" s="22"/>
      <c r="RLL72" s="22"/>
      <c r="RLM72" s="22"/>
      <c r="RLN72" s="22"/>
      <c r="RLO72" s="22"/>
      <c r="RLP72" s="22"/>
      <c r="RLQ72" s="22"/>
      <c r="RLR72" s="22"/>
      <c r="RLS72" s="22"/>
      <c r="RLT72" s="22"/>
      <c r="RLU72" s="22"/>
      <c r="RLV72" s="22"/>
      <c r="RLW72" s="22"/>
      <c r="RLX72" s="22"/>
      <c r="RLY72" s="22"/>
      <c r="RLZ72" s="22"/>
      <c r="RMA72" s="22"/>
      <c r="RMB72" s="22"/>
      <c r="RMC72" s="22"/>
      <c r="RMD72" s="22"/>
      <c r="RME72" s="22"/>
      <c r="RMF72" s="22"/>
      <c r="RMG72" s="22"/>
      <c r="RMH72" s="22"/>
      <c r="RMI72" s="22"/>
      <c r="RMJ72" s="22"/>
      <c r="RMK72" s="22"/>
      <c r="RML72" s="22"/>
      <c r="RMM72" s="22"/>
      <c r="RMN72" s="22"/>
      <c r="RMO72" s="22"/>
      <c r="RMP72" s="22"/>
      <c r="RMQ72" s="22"/>
      <c r="RMR72" s="22"/>
      <c r="RMS72" s="22"/>
      <c r="RMT72" s="22"/>
      <c r="RMU72" s="22"/>
      <c r="RMV72" s="22"/>
      <c r="RMW72" s="22"/>
      <c r="RMX72" s="22"/>
      <c r="RMY72" s="22"/>
      <c r="RMZ72" s="22"/>
      <c r="RNA72" s="22"/>
      <c r="RNB72" s="22"/>
      <c r="RNC72" s="22"/>
      <c r="RND72" s="22"/>
      <c r="RNE72" s="22"/>
      <c r="RNF72" s="22"/>
      <c r="RNG72" s="22"/>
      <c r="RNH72" s="22"/>
      <c r="RNI72" s="22"/>
      <c r="RNJ72" s="22"/>
      <c r="RNK72" s="22"/>
      <c r="RNL72" s="22"/>
      <c r="RNM72" s="22"/>
      <c r="RNN72" s="22"/>
      <c r="RNO72" s="22"/>
      <c r="RNP72" s="22"/>
      <c r="RNQ72" s="22"/>
      <c r="RNR72" s="22"/>
      <c r="RNS72" s="22"/>
      <c r="RNT72" s="22"/>
      <c r="RNU72" s="22"/>
      <c r="RNV72" s="22"/>
      <c r="RNW72" s="22"/>
      <c r="RNX72" s="22"/>
      <c r="RNY72" s="22"/>
      <c r="RNZ72" s="22"/>
      <c r="ROA72" s="22"/>
      <c r="ROB72" s="22"/>
      <c r="ROC72" s="22"/>
      <c r="ROD72" s="22"/>
      <c r="ROE72" s="22"/>
      <c r="ROF72" s="22"/>
      <c r="ROG72" s="22"/>
      <c r="ROH72" s="22"/>
      <c r="ROI72" s="22"/>
      <c r="ROJ72" s="22"/>
      <c r="ROK72" s="22"/>
      <c r="ROL72" s="22"/>
      <c r="ROM72" s="22"/>
      <c r="RON72" s="22"/>
      <c r="ROO72" s="22"/>
      <c r="ROP72" s="22"/>
      <c r="ROQ72" s="22"/>
      <c r="ROR72" s="22"/>
      <c r="ROS72" s="22"/>
      <c r="ROT72" s="22"/>
      <c r="ROU72" s="22"/>
      <c r="ROV72" s="22"/>
      <c r="ROW72" s="22"/>
      <c r="ROX72" s="22"/>
      <c r="ROY72" s="22"/>
      <c r="ROZ72" s="22"/>
      <c r="RPA72" s="22"/>
      <c r="RPB72" s="22"/>
      <c r="RPC72" s="22"/>
      <c r="RPD72" s="22"/>
      <c r="RPE72" s="22"/>
      <c r="RPF72" s="22"/>
      <c r="RPG72" s="22"/>
      <c r="RPH72" s="22"/>
      <c r="RPI72" s="22"/>
      <c r="RPJ72" s="22"/>
      <c r="RPK72" s="22"/>
      <c r="RPL72" s="22"/>
      <c r="RPM72" s="22"/>
      <c r="RPN72" s="22"/>
      <c r="RPO72" s="22"/>
      <c r="RPP72" s="22"/>
      <c r="RPQ72" s="22"/>
      <c r="RPR72" s="22"/>
      <c r="RPS72" s="22"/>
      <c r="RPT72" s="22"/>
      <c r="RPU72" s="22"/>
      <c r="RPV72" s="22"/>
      <c r="RPW72" s="22"/>
      <c r="RPX72" s="22"/>
      <c r="RPY72" s="22"/>
      <c r="RPZ72" s="22"/>
      <c r="RQA72" s="22"/>
      <c r="RQB72" s="22"/>
      <c r="RQC72" s="22"/>
      <c r="RQD72" s="22"/>
      <c r="RQE72" s="22"/>
      <c r="RQF72" s="22"/>
      <c r="RQG72" s="22"/>
      <c r="RQH72" s="22"/>
      <c r="RQI72" s="22"/>
      <c r="RQJ72" s="22"/>
      <c r="RQK72" s="22"/>
      <c r="RQL72" s="22"/>
      <c r="RQM72" s="22"/>
      <c r="RQN72" s="22"/>
      <c r="RQO72" s="22"/>
      <c r="RQP72" s="22"/>
      <c r="RQQ72" s="22"/>
      <c r="RQR72" s="22"/>
      <c r="RQS72" s="22"/>
      <c r="RQT72" s="22"/>
      <c r="RQU72" s="22"/>
      <c r="RQV72" s="22"/>
      <c r="RQW72" s="22"/>
      <c r="RQX72" s="22"/>
      <c r="RQY72" s="22"/>
      <c r="RQZ72" s="22"/>
      <c r="RRA72" s="22"/>
      <c r="RRB72" s="22"/>
      <c r="RRC72" s="22"/>
      <c r="RRD72" s="22"/>
      <c r="RRE72" s="22"/>
      <c r="RRF72" s="22"/>
      <c r="RRG72" s="22"/>
      <c r="RRH72" s="22"/>
      <c r="RRI72" s="22"/>
      <c r="RRJ72" s="22"/>
      <c r="RRK72" s="22"/>
      <c r="RRL72" s="22"/>
      <c r="RRM72" s="22"/>
      <c r="RRN72" s="22"/>
      <c r="RRO72" s="22"/>
      <c r="RRP72" s="22"/>
      <c r="RRQ72" s="22"/>
      <c r="RRR72" s="22"/>
      <c r="RRS72" s="22"/>
      <c r="RRT72" s="22"/>
      <c r="RRU72" s="22"/>
      <c r="RRV72" s="22"/>
      <c r="RRW72" s="22"/>
      <c r="RRX72" s="22"/>
      <c r="RRY72" s="22"/>
      <c r="RRZ72" s="22"/>
      <c r="RSA72" s="22"/>
      <c r="RSB72" s="22"/>
      <c r="RSC72" s="22"/>
      <c r="RSD72" s="22"/>
      <c r="RSE72" s="22"/>
      <c r="RSF72" s="22"/>
      <c r="RSG72" s="22"/>
      <c r="RSH72" s="22"/>
      <c r="RSI72" s="22"/>
      <c r="RSJ72" s="22"/>
      <c r="RSK72" s="22"/>
      <c r="RSL72" s="22"/>
      <c r="RSM72" s="22"/>
      <c r="RSN72" s="22"/>
      <c r="RSO72" s="22"/>
      <c r="RSP72" s="22"/>
      <c r="RSQ72" s="22"/>
      <c r="RSR72" s="22"/>
      <c r="RSS72" s="22"/>
      <c r="RST72" s="22"/>
      <c r="RSU72" s="22"/>
      <c r="RSV72" s="22"/>
      <c r="RSW72" s="22"/>
      <c r="RSX72" s="22"/>
      <c r="RSY72" s="22"/>
      <c r="RSZ72" s="22"/>
      <c r="RTA72" s="22"/>
      <c r="RTB72" s="22"/>
      <c r="RTC72" s="22"/>
      <c r="RTD72" s="22"/>
      <c r="RTE72" s="22"/>
      <c r="RTF72" s="22"/>
      <c r="RTG72" s="22"/>
      <c r="RTH72" s="22"/>
      <c r="RTI72" s="22"/>
      <c r="RTJ72" s="22"/>
      <c r="RTK72" s="22"/>
      <c r="RTL72" s="22"/>
      <c r="RTM72" s="22"/>
      <c r="RTN72" s="22"/>
      <c r="RTO72" s="22"/>
      <c r="RTP72" s="22"/>
      <c r="RTQ72" s="22"/>
      <c r="RTR72" s="22"/>
      <c r="RTS72" s="22"/>
      <c r="RTT72" s="22"/>
      <c r="RTU72" s="22"/>
      <c r="RTV72" s="22"/>
      <c r="RTW72" s="22"/>
      <c r="RTX72" s="22"/>
      <c r="RTY72" s="22"/>
      <c r="RTZ72" s="22"/>
      <c r="RUA72" s="22"/>
      <c r="RUB72" s="22"/>
      <c r="RUC72" s="22"/>
      <c r="RUD72" s="22"/>
      <c r="RUE72" s="22"/>
      <c r="RUF72" s="22"/>
      <c r="RUG72" s="22"/>
      <c r="RUH72" s="22"/>
      <c r="RUI72" s="22"/>
      <c r="RUJ72" s="22"/>
      <c r="RUK72" s="22"/>
      <c r="RUL72" s="22"/>
      <c r="RUM72" s="22"/>
      <c r="RUN72" s="22"/>
      <c r="RUO72" s="22"/>
      <c r="RUP72" s="22"/>
      <c r="RUQ72" s="22"/>
      <c r="RUR72" s="22"/>
      <c r="RUS72" s="22"/>
      <c r="RUT72" s="22"/>
      <c r="RUU72" s="22"/>
      <c r="RUV72" s="22"/>
      <c r="RUW72" s="22"/>
      <c r="RUX72" s="22"/>
      <c r="RUY72" s="22"/>
      <c r="RUZ72" s="22"/>
      <c r="RVA72" s="22"/>
      <c r="RVB72" s="22"/>
      <c r="RVC72" s="22"/>
      <c r="RVD72" s="22"/>
      <c r="RVE72" s="22"/>
      <c r="RVF72" s="22"/>
      <c r="RVG72" s="22"/>
      <c r="RVH72" s="22"/>
      <c r="RVI72" s="22"/>
      <c r="RVJ72" s="22"/>
      <c r="RVK72" s="22"/>
      <c r="RVL72" s="22"/>
      <c r="RVM72" s="22"/>
      <c r="RVN72" s="22"/>
      <c r="RVO72" s="22"/>
      <c r="RVP72" s="22"/>
      <c r="RVQ72" s="22"/>
      <c r="RVR72" s="22"/>
      <c r="RVS72" s="22"/>
      <c r="RVT72" s="22"/>
      <c r="RVU72" s="22"/>
      <c r="RVV72" s="22"/>
      <c r="RVW72" s="22"/>
      <c r="RVX72" s="22"/>
      <c r="RVY72" s="22"/>
      <c r="RVZ72" s="22"/>
      <c r="RWA72" s="22"/>
      <c r="RWB72" s="22"/>
      <c r="RWC72" s="22"/>
      <c r="RWD72" s="22"/>
      <c r="RWE72" s="22"/>
      <c r="RWF72" s="22"/>
      <c r="RWG72" s="22"/>
      <c r="RWH72" s="22"/>
      <c r="RWI72" s="22"/>
      <c r="RWJ72" s="22"/>
      <c r="RWK72" s="22"/>
      <c r="RWL72" s="22"/>
      <c r="RWM72" s="22"/>
      <c r="RWN72" s="22"/>
      <c r="RWO72" s="22"/>
      <c r="RWP72" s="22"/>
      <c r="RWQ72" s="22"/>
      <c r="RWR72" s="22"/>
      <c r="RWS72" s="22"/>
      <c r="RWT72" s="22"/>
      <c r="RWU72" s="22"/>
      <c r="RWV72" s="22"/>
      <c r="RWW72" s="22"/>
      <c r="RWX72" s="22"/>
      <c r="RWY72" s="22"/>
      <c r="RWZ72" s="22"/>
      <c r="RXA72" s="22"/>
      <c r="RXB72" s="22"/>
      <c r="RXC72" s="22"/>
      <c r="RXD72" s="22"/>
      <c r="RXE72" s="22"/>
      <c r="RXF72" s="22"/>
      <c r="RXG72" s="22"/>
      <c r="RXH72" s="22"/>
      <c r="RXI72" s="22"/>
      <c r="RXJ72" s="22"/>
      <c r="RXK72" s="22"/>
      <c r="RXL72" s="22"/>
      <c r="RXM72" s="22"/>
      <c r="RXN72" s="22"/>
      <c r="RXO72" s="22"/>
      <c r="RXP72" s="22"/>
      <c r="RXQ72" s="22"/>
      <c r="RXR72" s="22"/>
      <c r="RXS72" s="22"/>
      <c r="RXT72" s="22"/>
      <c r="RXU72" s="22"/>
      <c r="RXV72" s="22"/>
      <c r="RXW72" s="22"/>
      <c r="RXX72" s="22"/>
      <c r="RXY72" s="22"/>
      <c r="RXZ72" s="22"/>
      <c r="RYA72" s="22"/>
      <c r="RYB72" s="22"/>
      <c r="RYC72" s="22"/>
      <c r="RYD72" s="22"/>
      <c r="RYE72" s="22"/>
      <c r="RYF72" s="22"/>
      <c r="RYG72" s="22"/>
      <c r="RYH72" s="22"/>
      <c r="RYI72" s="22"/>
      <c r="RYJ72" s="22"/>
      <c r="RYK72" s="22"/>
      <c r="RYL72" s="22"/>
      <c r="RYM72" s="22"/>
      <c r="RYN72" s="22"/>
      <c r="RYO72" s="22"/>
      <c r="RYP72" s="22"/>
      <c r="RYQ72" s="22"/>
      <c r="RYR72" s="22"/>
      <c r="RYS72" s="22"/>
      <c r="RYT72" s="22"/>
      <c r="RYU72" s="22"/>
      <c r="RYV72" s="22"/>
      <c r="RYW72" s="22"/>
      <c r="RYX72" s="22"/>
      <c r="RYY72" s="22"/>
      <c r="RYZ72" s="22"/>
      <c r="RZA72" s="22"/>
      <c r="RZB72" s="22"/>
      <c r="RZC72" s="22"/>
      <c r="RZD72" s="22"/>
      <c r="RZE72" s="22"/>
      <c r="RZF72" s="22"/>
      <c r="RZG72" s="22"/>
      <c r="RZH72" s="22"/>
      <c r="RZI72" s="22"/>
      <c r="RZJ72" s="22"/>
      <c r="RZK72" s="22"/>
      <c r="RZL72" s="22"/>
      <c r="RZM72" s="22"/>
      <c r="RZN72" s="22"/>
      <c r="RZO72" s="22"/>
      <c r="RZP72" s="22"/>
      <c r="RZQ72" s="22"/>
      <c r="RZR72" s="22"/>
      <c r="RZS72" s="22"/>
      <c r="RZT72" s="22"/>
      <c r="RZU72" s="22"/>
      <c r="RZV72" s="22"/>
      <c r="RZW72" s="22"/>
      <c r="RZX72" s="22"/>
      <c r="RZY72" s="22"/>
      <c r="RZZ72" s="22"/>
      <c r="SAA72" s="22"/>
      <c r="SAB72" s="22"/>
      <c r="SAC72" s="22"/>
      <c r="SAD72" s="22"/>
      <c r="SAE72" s="22"/>
      <c r="SAF72" s="22"/>
      <c r="SAG72" s="22"/>
      <c r="SAH72" s="22"/>
      <c r="SAI72" s="22"/>
      <c r="SAJ72" s="22"/>
      <c r="SAK72" s="22"/>
      <c r="SAL72" s="22"/>
      <c r="SAM72" s="22"/>
      <c r="SAN72" s="22"/>
      <c r="SAO72" s="22"/>
      <c r="SAP72" s="22"/>
      <c r="SAQ72" s="22"/>
      <c r="SAR72" s="22"/>
      <c r="SAS72" s="22"/>
      <c r="SAT72" s="22"/>
      <c r="SAU72" s="22"/>
      <c r="SAV72" s="22"/>
      <c r="SAW72" s="22"/>
      <c r="SAX72" s="22"/>
      <c r="SAY72" s="22"/>
      <c r="SAZ72" s="22"/>
      <c r="SBA72" s="22"/>
      <c r="SBB72" s="22"/>
      <c r="SBC72" s="22"/>
      <c r="SBD72" s="22"/>
      <c r="SBE72" s="22"/>
      <c r="SBF72" s="22"/>
      <c r="SBG72" s="22"/>
      <c r="SBH72" s="22"/>
      <c r="SBI72" s="22"/>
      <c r="SBJ72" s="22"/>
      <c r="SBK72" s="22"/>
      <c r="SBL72" s="22"/>
      <c r="SBM72" s="22"/>
      <c r="SBN72" s="22"/>
      <c r="SBO72" s="22"/>
      <c r="SBP72" s="22"/>
      <c r="SBQ72" s="22"/>
      <c r="SBR72" s="22"/>
      <c r="SBS72" s="22"/>
      <c r="SBT72" s="22"/>
      <c r="SBU72" s="22"/>
      <c r="SBV72" s="22"/>
      <c r="SBW72" s="22"/>
      <c r="SBX72" s="22"/>
      <c r="SBY72" s="22"/>
      <c r="SBZ72" s="22"/>
      <c r="SCA72" s="22"/>
      <c r="SCB72" s="22"/>
      <c r="SCC72" s="22"/>
      <c r="SCD72" s="22"/>
      <c r="SCE72" s="22"/>
      <c r="SCF72" s="22"/>
      <c r="SCG72" s="22"/>
      <c r="SCH72" s="22"/>
      <c r="SCI72" s="22"/>
      <c r="SCJ72" s="22"/>
      <c r="SCK72" s="22"/>
      <c r="SCL72" s="22"/>
      <c r="SCM72" s="22"/>
      <c r="SCN72" s="22"/>
      <c r="SCO72" s="22"/>
      <c r="SCP72" s="22"/>
      <c r="SCQ72" s="22"/>
      <c r="SCR72" s="22"/>
      <c r="SCS72" s="22"/>
      <c r="SCT72" s="22"/>
      <c r="SCU72" s="22"/>
      <c r="SCV72" s="22"/>
      <c r="SCW72" s="22"/>
      <c r="SCX72" s="22"/>
      <c r="SCY72" s="22"/>
      <c r="SCZ72" s="22"/>
      <c r="SDA72" s="22"/>
      <c r="SDB72" s="22"/>
      <c r="SDC72" s="22"/>
      <c r="SDD72" s="22"/>
      <c r="SDE72" s="22"/>
      <c r="SDF72" s="22"/>
      <c r="SDG72" s="22"/>
      <c r="SDH72" s="22"/>
      <c r="SDI72" s="22"/>
      <c r="SDJ72" s="22"/>
      <c r="SDK72" s="22"/>
      <c r="SDL72" s="22"/>
      <c r="SDM72" s="22"/>
      <c r="SDN72" s="22"/>
      <c r="SDO72" s="22"/>
      <c r="SDP72" s="22"/>
      <c r="SDQ72" s="22"/>
      <c r="SDR72" s="22"/>
      <c r="SDS72" s="22"/>
      <c r="SDT72" s="22"/>
      <c r="SDU72" s="22"/>
      <c r="SDV72" s="22"/>
      <c r="SDW72" s="22"/>
      <c r="SDX72" s="22"/>
      <c r="SDY72" s="22"/>
      <c r="SDZ72" s="22"/>
      <c r="SEA72" s="22"/>
      <c r="SEB72" s="22"/>
      <c r="SEC72" s="22"/>
      <c r="SED72" s="22"/>
      <c r="SEE72" s="22"/>
      <c r="SEF72" s="22"/>
      <c r="SEG72" s="22"/>
      <c r="SEH72" s="22"/>
      <c r="SEI72" s="22"/>
      <c r="SEJ72" s="22"/>
      <c r="SEK72" s="22"/>
      <c r="SEL72" s="22"/>
      <c r="SEM72" s="22"/>
      <c r="SEN72" s="22"/>
      <c r="SEO72" s="22"/>
      <c r="SEP72" s="22"/>
      <c r="SEQ72" s="22"/>
      <c r="SER72" s="22"/>
      <c r="SES72" s="22"/>
      <c r="SET72" s="22"/>
      <c r="SEU72" s="22"/>
      <c r="SEV72" s="22"/>
      <c r="SEW72" s="22"/>
      <c r="SEX72" s="22"/>
      <c r="SEY72" s="22"/>
      <c r="SEZ72" s="22"/>
      <c r="SFA72" s="22"/>
      <c r="SFB72" s="22"/>
      <c r="SFC72" s="22"/>
      <c r="SFD72" s="22"/>
      <c r="SFE72" s="22"/>
      <c r="SFF72" s="22"/>
      <c r="SFG72" s="22"/>
      <c r="SFH72" s="22"/>
      <c r="SFI72" s="22"/>
      <c r="SFJ72" s="22"/>
      <c r="SFK72" s="22"/>
      <c r="SFL72" s="22"/>
      <c r="SFM72" s="22"/>
      <c r="SFN72" s="22"/>
      <c r="SFO72" s="22"/>
      <c r="SFP72" s="22"/>
      <c r="SFQ72" s="22"/>
      <c r="SFR72" s="22"/>
      <c r="SFS72" s="22"/>
      <c r="SFT72" s="22"/>
      <c r="SFU72" s="22"/>
      <c r="SFV72" s="22"/>
      <c r="SFW72" s="22"/>
      <c r="SFX72" s="22"/>
      <c r="SFY72" s="22"/>
      <c r="SFZ72" s="22"/>
      <c r="SGA72" s="22"/>
      <c r="SGB72" s="22"/>
      <c r="SGC72" s="22"/>
      <c r="SGD72" s="22"/>
      <c r="SGE72" s="22"/>
      <c r="SGF72" s="22"/>
      <c r="SGG72" s="22"/>
      <c r="SGH72" s="22"/>
      <c r="SGI72" s="22"/>
      <c r="SGJ72" s="22"/>
      <c r="SGK72" s="22"/>
      <c r="SGL72" s="22"/>
      <c r="SGM72" s="22"/>
      <c r="SGN72" s="22"/>
      <c r="SGO72" s="22"/>
      <c r="SGP72" s="22"/>
      <c r="SGQ72" s="22"/>
      <c r="SGR72" s="22"/>
      <c r="SGS72" s="22"/>
      <c r="SGT72" s="22"/>
      <c r="SGU72" s="22"/>
      <c r="SGV72" s="22"/>
      <c r="SGW72" s="22"/>
      <c r="SGX72" s="22"/>
      <c r="SGY72" s="22"/>
      <c r="SGZ72" s="22"/>
      <c r="SHA72" s="22"/>
      <c r="SHB72" s="22"/>
      <c r="SHC72" s="22"/>
      <c r="SHD72" s="22"/>
      <c r="SHE72" s="22"/>
      <c r="SHF72" s="22"/>
      <c r="SHG72" s="22"/>
      <c r="SHH72" s="22"/>
      <c r="SHI72" s="22"/>
      <c r="SHJ72" s="22"/>
      <c r="SHK72" s="22"/>
      <c r="SHL72" s="22"/>
      <c r="SHM72" s="22"/>
      <c r="SHN72" s="22"/>
      <c r="SHO72" s="22"/>
      <c r="SHP72" s="22"/>
      <c r="SHQ72" s="22"/>
      <c r="SHR72" s="22"/>
      <c r="SHS72" s="22"/>
      <c r="SHT72" s="22"/>
      <c r="SHU72" s="22"/>
      <c r="SHV72" s="22"/>
      <c r="SHW72" s="22"/>
      <c r="SHX72" s="22"/>
      <c r="SHY72" s="22"/>
      <c r="SHZ72" s="22"/>
      <c r="SIA72" s="22"/>
      <c r="SIB72" s="22"/>
      <c r="SIC72" s="22"/>
      <c r="SID72" s="22"/>
      <c r="SIE72" s="22"/>
      <c r="SIF72" s="22"/>
      <c r="SIG72" s="22"/>
      <c r="SIH72" s="22"/>
      <c r="SII72" s="22"/>
      <c r="SIJ72" s="22"/>
      <c r="SIK72" s="22"/>
      <c r="SIL72" s="22"/>
      <c r="SIM72" s="22"/>
      <c r="SIN72" s="22"/>
      <c r="SIO72" s="22"/>
      <c r="SIP72" s="22"/>
      <c r="SIQ72" s="22"/>
      <c r="SIR72" s="22"/>
      <c r="SIS72" s="22"/>
      <c r="SIT72" s="22"/>
      <c r="SIU72" s="22"/>
      <c r="SIV72" s="22"/>
      <c r="SIW72" s="22"/>
      <c r="SIX72" s="22"/>
      <c r="SIY72" s="22"/>
      <c r="SIZ72" s="22"/>
      <c r="SJA72" s="22"/>
      <c r="SJB72" s="22"/>
      <c r="SJC72" s="22"/>
      <c r="SJD72" s="22"/>
      <c r="SJE72" s="22"/>
      <c r="SJF72" s="22"/>
      <c r="SJG72" s="22"/>
      <c r="SJH72" s="22"/>
      <c r="SJI72" s="22"/>
      <c r="SJJ72" s="22"/>
      <c r="SJK72" s="22"/>
      <c r="SJL72" s="22"/>
      <c r="SJM72" s="22"/>
      <c r="SJN72" s="22"/>
      <c r="SJO72" s="22"/>
      <c r="SJP72" s="22"/>
      <c r="SJQ72" s="22"/>
      <c r="SJR72" s="22"/>
      <c r="SJS72" s="22"/>
      <c r="SJT72" s="22"/>
      <c r="SJU72" s="22"/>
      <c r="SJV72" s="22"/>
      <c r="SJW72" s="22"/>
      <c r="SJX72" s="22"/>
      <c r="SJY72" s="22"/>
      <c r="SJZ72" s="22"/>
      <c r="SKA72" s="22"/>
      <c r="SKB72" s="22"/>
      <c r="SKC72" s="22"/>
      <c r="SKD72" s="22"/>
      <c r="SKE72" s="22"/>
      <c r="SKF72" s="22"/>
      <c r="SKG72" s="22"/>
      <c r="SKH72" s="22"/>
      <c r="SKI72" s="22"/>
      <c r="SKJ72" s="22"/>
      <c r="SKK72" s="22"/>
      <c r="SKL72" s="22"/>
      <c r="SKM72" s="22"/>
      <c r="SKN72" s="22"/>
      <c r="SKO72" s="22"/>
      <c r="SKP72" s="22"/>
      <c r="SKQ72" s="22"/>
      <c r="SKR72" s="22"/>
      <c r="SKS72" s="22"/>
      <c r="SKT72" s="22"/>
      <c r="SKU72" s="22"/>
      <c r="SKV72" s="22"/>
      <c r="SKW72" s="22"/>
      <c r="SKX72" s="22"/>
      <c r="SKY72" s="22"/>
      <c r="SKZ72" s="22"/>
      <c r="SLA72" s="22"/>
      <c r="SLB72" s="22"/>
      <c r="SLC72" s="22"/>
      <c r="SLD72" s="22"/>
      <c r="SLE72" s="22"/>
      <c r="SLF72" s="22"/>
      <c r="SLG72" s="22"/>
      <c r="SLH72" s="22"/>
      <c r="SLI72" s="22"/>
      <c r="SLJ72" s="22"/>
      <c r="SLK72" s="22"/>
      <c r="SLL72" s="22"/>
      <c r="SLM72" s="22"/>
      <c r="SLN72" s="22"/>
      <c r="SLO72" s="22"/>
      <c r="SLP72" s="22"/>
      <c r="SLQ72" s="22"/>
      <c r="SLR72" s="22"/>
      <c r="SLS72" s="22"/>
      <c r="SLT72" s="22"/>
      <c r="SLU72" s="22"/>
      <c r="SLV72" s="22"/>
      <c r="SLW72" s="22"/>
      <c r="SLX72" s="22"/>
      <c r="SLY72" s="22"/>
      <c r="SLZ72" s="22"/>
      <c r="SMA72" s="22"/>
      <c r="SMB72" s="22"/>
      <c r="SMC72" s="22"/>
      <c r="SMD72" s="22"/>
      <c r="SME72" s="22"/>
      <c r="SMF72" s="22"/>
      <c r="SMG72" s="22"/>
      <c r="SMH72" s="22"/>
      <c r="SMI72" s="22"/>
      <c r="SMJ72" s="22"/>
      <c r="SMK72" s="22"/>
      <c r="SML72" s="22"/>
      <c r="SMM72" s="22"/>
      <c r="SMN72" s="22"/>
      <c r="SMO72" s="22"/>
      <c r="SMP72" s="22"/>
      <c r="SMQ72" s="22"/>
      <c r="SMR72" s="22"/>
      <c r="SMS72" s="22"/>
      <c r="SMT72" s="22"/>
      <c r="SMU72" s="22"/>
      <c r="SMV72" s="22"/>
      <c r="SMW72" s="22"/>
      <c r="SMX72" s="22"/>
      <c r="SMY72" s="22"/>
      <c r="SMZ72" s="22"/>
      <c r="SNA72" s="22"/>
      <c r="SNB72" s="22"/>
      <c r="SNC72" s="22"/>
      <c r="SND72" s="22"/>
      <c r="SNE72" s="22"/>
      <c r="SNF72" s="22"/>
      <c r="SNG72" s="22"/>
      <c r="SNH72" s="22"/>
      <c r="SNI72" s="22"/>
      <c r="SNJ72" s="22"/>
      <c r="SNK72" s="22"/>
      <c r="SNL72" s="22"/>
      <c r="SNM72" s="22"/>
      <c r="SNN72" s="22"/>
      <c r="SNO72" s="22"/>
      <c r="SNP72" s="22"/>
      <c r="SNQ72" s="22"/>
      <c r="SNR72" s="22"/>
      <c r="SNS72" s="22"/>
      <c r="SNT72" s="22"/>
      <c r="SNU72" s="22"/>
      <c r="SNV72" s="22"/>
      <c r="SNW72" s="22"/>
      <c r="SNX72" s="22"/>
      <c r="SNY72" s="22"/>
      <c r="SNZ72" s="22"/>
      <c r="SOA72" s="22"/>
      <c r="SOB72" s="22"/>
      <c r="SOC72" s="22"/>
      <c r="SOD72" s="22"/>
      <c r="SOE72" s="22"/>
      <c r="SOF72" s="22"/>
      <c r="SOG72" s="22"/>
      <c r="SOH72" s="22"/>
      <c r="SOI72" s="22"/>
      <c r="SOJ72" s="22"/>
      <c r="SOK72" s="22"/>
      <c r="SOL72" s="22"/>
      <c r="SOM72" s="22"/>
      <c r="SON72" s="22"/>
      <c r="SOO72" s="22"/>
      <c r="SOP72" s="22"/>
      <c r="SOQ72" s="22"/>
      <c r="SOR72" s="22"/>
      <c r="SOS72" s="22"/>
      <c r="SOT72" s="22"/>
      <c r="SOU72" s="22"/>
      <c r="SOV72" s="22"/>
      <c r="SOW72" s="22"/>
      <c r="SOX72" s="22"/>
      <c r="SOY72" s="22"/>
      <c r="SOZ72" s="22"/>
      <c r="SPA72" s="22"/>
      <c r="SPB72" s="22"/>
      <c r="SPC72" s="22"/>
      <c r="SPD72" s="22"/>
      <c r="SPE72" s="22"/>
      <c r="SPF72" s="22"/>
      <c r="SPG72" s="22"/>
      <c r="SPH72" s="22"/>
      <c r="SPI72" s="22"/>
      <c r="SPJ72" s="22"/>
      <c r="SPK72" s="22"/>
      <c r="SPL72" s="22"/>
      <c r="SPM72" s="22"/>
      <c r="SPN72" s="22"/>
      <c r="SPO72" s="22"/>
      <c r="SPP72" s="22"/>
      <c r="SPQ72" s="22"/>
      <c r="SPR72" s="22"/>
      <c r="SPS72" s="22"/>
      <c r="SPT72" s="22"/>
      <c r="SPU72" s="22"/>
      <c r="SPV72" s="22"/>
      <c r="SPW72" s="22"/>
      <c r="SPX72" s="22"/>
      <c r="SPY72" s="22"/>
      <c r="SPZ72" s="22"/>
      <c r="SQA72" s="22"/>
      <c r="SQB72" s="22"/>
      <c r="SQC72" s="22"/>
      <c r="SQD72" s="22"/>
      <c r="SQE72" s="22"/>
      <c r="SQF72" s="22"/>
      <c r="SQG72" s="22"/>
      <c r="SQH72" s="22"/>
      <c r="SQI72" s="22"/>
      <c r="SQJ72" s="22"/>
      <c r="SQK72" s="22"/>
      <c r="SQL72" s="22"/>
      <c r="SQM72" s="22"/>
      <c r="SQN72" s="22"/>
      <c r="SQO72" s="22"/>
      <c r="SQP72" s="22"/>
      <c r="SQQ72" s="22"/>
      <c r="SQR72" s="22"/>
      <c r="SQS72" s="22"/>
      <c r="SQT72" s="22"/>
      <c r="SQU72" s="22"/>
      <c r="SQV72" s="22"/>
      <c r="SQW72" s="22"/>
      <c r="SQX72" s="22"/>
      <c r="SQY72" s="22"/>
      <c r="SQZ72" s="22"/>
      <c r="SRA72" s="22"/>
      <c r="SRB72" s="22"/>
      <c r="SRC72" s="22"/>
      <c r="SRD72" s="22"/>
      <c r="SRE72" s="22"/>
      <c r="SRF72" s="22"/>
      <c r="SRG72" s="22"/>
      <c r="SRH72" s="22"/>
      <c r="SRI72" s="22"/>
      <c r="SRJ72" s="22"/>
      <c r="SRK72" s="22"/>
      <c r="SRL72" s="22"/>
      <c r="SRM72" s="22"/>
      <c r="SRN72" s="22"/>
      <c r="SRO72" s="22"/>
      <c r="SRP72" s="22"/>
      <c r="SRQ72" s="22"/>
      <c r="SRR72" s="22"/>
      <c r="SRS72" s="22"/>
      <c r="SRT72" s="22"/>
      <c r="SRU72" s="22"/>
      <c r="SRV72" s="22"/>
      <c r="SRW72" s="22"/>
      <c r="SRX72" s="22"/>
      <c r="SRY72" s="22"/>
      <c r="SRZ72" s="22"/>
      <c r="SSA72" s="22"/>
      <c r="SSB72" s="22"/>
      <c r="SSC72" s="22"/>
      <c r="SSD72" s="22"/>
      <c r="SSE72" s="22"/>
      <c r="SSF72" s="22"/>
      <c r="SSG72" s="22"/>
      <c r="SSH72" s="22"/>
      <c r="SSI72" s="22"/>
      <c r="SSJ72" s="22"/>
      <c r="SSK72" s="22"/>
      <c r="SSL72" s="22"/>
      <c r="SSM72" s="22"/>
      <c r="SSN72" s="22"/>
      <c r="SSO72" s="22"/>
      <c r="SSP72" s="22"/>
      <c r="SSQ72" s="22"/>
      <c r="SSR72" s="22"/>
      <c r="SSS72" s="22"/>
      <c r="SST72" s="22"/>
      <c r="SSU72" s="22"/>
      <c r="SSV72" s="22"/>
      <c r="SSW72" s="22"/>
      <c r="SSX72" s="22"/>
      <c r="SSY72" s="22"/>
      <c r="SSZ72" s="22"/>
      <c r="STA72" s="22"/>
      <c r="STB72" s="22"/>
      <c r="STC72" s="22"/>
      <c r="STD72" s="22"/>
      <c r="STE72" s="22"/>
      <c r="STF72" s="22"/>
      <c r="STG72" s="22"/>
      <c r="STH72" s="22"/>
      <c r="STI72" s="22"/>
      <c r="STJ72" s="22"/>
      <c r="STK72" s="22"/>
      <c r="STL72" s="22"/>
      <c r="STM72" s="22"/>
      <c r="STN72" s="22"/>
      <c r="STO72" s="22"/>
      <c r="STP72" s="22"/>
      <c r="STQ72" s="22"/>
      <c r="STR72" s="22"/>
      <c r="STS72" s="22"/>
      <c r="STT72" s="22"/>
      <c r="STU72" s="22"/>
      <c r="STV72" s="22"/>
      <c r="STW72" s="22"/>
      <c r="STX72" s="22"/>
      <c r="STY72" s="22"/>
      <c r="STZ72" s="22"/>
      <c r="SUA72" s="22"/>
      <c r="SUB72" s="22"/>
      <c r="SUC72" s="22"/>
      <c r="SUD72" s="22"/>
      <c r="SUE72" s="22"/>
      <c r="SUF72" s="22"/>
      <c r="SUG72" s="22"/>
      <c r="SUH72" s="22"/>
      <c r="SUI72" s="22"/>
      <c r="SUJ72" s="22"/>
      <c r="SUK72" s="22"/>
      <c r="SUL72" s="22"/>
      <c r="SUM72" s="22"/>
      <c r="SUN72" s="22"/>
      <c r="SUO72" s="22"/>
      <c r="SUP72" s="22"/>
      <c r="SUQ72" s="22"/>
      <c r="SUR72" s="22"/>
      <c r="SUS72" s="22"/>
      <c r="SUT72" s="22"/>
      <c r="SUU72" s="22"/>
      <c r="SUV72" s="22"/>
      <c r="SUW72" s="22"/>
      <c r="SUX72" s="22"/>
      <c r="SUY72" s="22"/>
      <c r="SUZ72" s="22"/>
      <c r="SVA72" s="22"/>
      <c r="SVB72" s="22"/>
      <c r="SVC72" s="22"/>
      <c r="SVD72" s="22"/>
      <c r="SVE72" s="22"/>
      <c r="SVF72" s="22"/>
      <c r="SVG72" s="22"/>
      <c r="SVH72" s="22"/>
      <c r="SVI72" s="22"/>
      <c r="SVJ72" s="22"/>
      <c r="SVK72" s="22"/>
      <c r="SVL72" s="22"/>
      <c r="SVM72" s="22"/>
      <c r="SVN72" s="22"/>
      <c r="SVO72" s="22"/>
      <c r="SVP72" s="22"/>
      <c r="SVQ72" s="22"/>
      <c r="SVR72" s="22"/>
      <c r="SVS72" s="22"/>
      <c r="SVT72" s="22"/>
      <c r="SVU72" s="22"/>
      <c r="SVV72" s="22"/>
      <c r="SVW72" s="22"/>
      <c r="SVX72" s="22"/>
      <c r="SVY72" s="22"/>
      <c r="SVZ72" s="22"/>
      <c r="SWA72" s="22"/>
      <c r="SWB72" s="22"/>
      <c r="SWC72" s="22"/>
      <c r="SWD72" s="22"/>
      <c r="SWE72" s="22"/>
      <c r="SWF72" s="22"/>
      <c r="SWG72" s="22"/>
      <c r="SWH72" s="22"/>
      <c r="SWI72" s="22"/>
      <c r="SWJ72" s="22"/>
      <c r="SWK72" s="22"/>
      <c r="SWL72" s="22"/>
      <c r="SWM72" s="22"/>
      <c r="SWN72" s="22"/>
      <c r="SWO72" s="22"/>
      <c r="SWP72" s="22"/>
      <c r="SWQ72" s="22"/>
      <c r="SWR72" s="22"/>
      <c r="SWS72" s="22"/>
      <c r="SWT72" s="22"/>
      <c r="SWU72" s="22"/>
      <c r="SWV72" s="22"/>
      <c r="SWW72" s="22"/>
      <c r="SWX72" s="22"/>
      <c r="SWY72" s="22"/>
      <c r="SWZ72" s="22"/>
      <c r="SXA72" s="22"/>
      <c r="SXB72" s="22"/>
      <c r="SXC72" s="22"/>
      <c r="SXD72" s="22"/>
      <c r="SXE72" s="22"/>
      <c r="SXF72" s="22"/>
      <c r="SXG72" s="22"/>
      <c r="SXH72" s="22"/>
      <c r="SXI72" s="22"/>
      <c r="SXJ72" s="22"/>
      <c r="SXK72" s="22"/>
      <c r="SXL72" s="22"/>
      <c r="SXM72" s="22"/>
      <c r="SXN72" s="22"/>
      <c r="SXO72" s="22"/>
      <c r="SXP72" s="22"/>
      <c r="SXQ72" s="22"/>
      <c r="SXR72" s="22"/>
      <c r="SXS72" s="22"/>
      <c r="SXT72" s="22"/>
      <c r="SXU72" s="22"/>
      <c r="SXV72" s="22"/>
      <c r="SXW72" s="22"/>
      <c r="SXX72" s="22"/>
      <c r="SXY72" s="22"/>
      <c r="SXZ72" s="22"/>
      <c r="SYA72" s="22"/>
      <c r="SYB72" s="22"/>
      <c r="SYC72" s="22"/>
      <c r="SYD72" s="22"/>
      <c r="SYE72" s="22"/>
      <c r="SYF72" s="22"/>
      <c r="SYG72" s="22"/>
      <c r="SYH72" s="22"/>
      <c r="SYI72" s="22"/>
      <c r="SYJ72" s="22"/>
      <c r="SYK72" s="22"/>
      <c r="SYL72" s="22"/>
      <c r="SYM72" s="22"/>
      <c r="SYN72" s="22"/>
      <c r="SYO72" s="22"/>
      <c r="SYP72" s="22"/>
      <c r="SYQ72" s="22"/>
      <c r="SYR72" s="22"/>
      <c r="SYS72" s="22"/>
      <c r="SYT72" s="22"/>
      <c r="SYU72" s="22"/>
      <c r="SYV72" s="22"/>
      <c r="SYW72" s="22"/>
      <c r="SYX72" s="22"/>
      <c r="SYY72" s="22"/>
      <c r="SYZ72" s="22"/>
      <c r="SZA72" s="22"/>
      <c r="SZB72" s="22"/>
      <c r="SZC72" s="22"/>
      <c r="SZD72" s="22"/>
      <c r="SZE72" s="22"/>
      <c r="SZF72" s="22"/>
      <c r="SZG72" s="22"/>
      <c r="SZH72" s="22"/>
      <c r="SZI72" s="22"/>
      <c r="SZJ72" s="22"/>
      <c r="SZK72" s="22"/>
      <c r="SZL72" s="22"/>
      <c r="SZM72" s="22"/>
      <c r="SZN72" s="22"/>
      <c r="SZO72" s="22"/>
      <c r="SZP72" s="22"/>
      <c r="SZQ72" s="22"/>
      <c r="SZR72" s="22"/>
      <c r="SZS72" s="22"/>
      <c r="SZT72" s="22"/>
      <c r="SZU72" s="22"/>
      <c r="SZV72" s="22"/>
      <c r="SZW72" s="22"/>
      <c r="SZX72" s="22"/>
      <c r="SZY72" s="22"/>
      <c r="SZZ72" s="22"/>
      <c r="TAA72" s="22"/>
      <c r="TAB72" s="22"/>
      <c r="TAC72" s="22"/>
      <c r="TAD72" s="22"/>
      <c r="TAE72" s="22"/>
      <c r="TAF72" s="22"/>
      <c r="TAG72" s="22"/>
      <c r="TAH72" s="22"/>
      <c r="TAI72" s="22"/>
      <c r="TAJ72" s="22"/>
      <c r="TAK72" s="22"/>
      <c r="TAL72" s="22"/>
      <c r="TAM72" s="22"/>
      <c r="TAN72" s="22"/>
      <c r="TAO72" s="22"/>
      <c r="TAP72" s="22"/>
      <c r="TAQ72" s="22"/>
      <c r="TAR72" s="22"/>
      <c r="TAS72" s="22"/>
      <c r="TAT72" s="22"/>
      <c r="TAU72" s="22"/>
      <c r="TAV72" s="22"/>
      <c r="TAW72" s="22"/>
      <c r="TAX72" s="22"/>
      <c r="TAY72" s="22"/>
      <c r="TAZ72" s="22"/>
      <c r="TBA72" s="22"/>
      <c r="TBB72" s="22"/>
      <c r="TBC72" s="22"/>
      <c r="TBD72" s="22"/>
      <c r="TBE72" s="22"/>
      <c r="TBF72" s="22"/>
      <c r="TBG72" s="22"/>
      <c r="TBH72" s="22"/>
      <c r="TBI72" s="22"/>
      <c r="TBJ72" s="22"/>
      <c r="TBK72" s="22"/>
      <c r="TBL72" s="22"/>
      <c r="TBM72" s="22"/>
      <c r="TBN72" s="22"/>
      <c r="TBO72" s="22"/>
      <c r="TBP72" s="22"/>
      <c r="TBQ72" s="22"/>
      <c r="TBR72" s="22"/>
      <c r="TBS72" s="22"/>
      <c r="TBT72" s="22"/>
      <c r="TBU72" s="22"/>
      <c r="TBV72" s="22"/>
      <c r="TBW72" s="22"/>
      <c r="TBX72" s="22"/>
      <c r="TBY72" s="22"/>
      <c r="TBZ72" s="22"/>
      <c r="TCA72" s="22"/>
      <c r="TCB72" s="22"/>
      <c r="TCC72" s="22"/>
      <c r="TCD72" s="22"/>
      <c r="TCE72" s="22"/>
      <c r="TCF72" s="22"/>
      <c r="TCG72" s="22"/>
      <c r="TCH72" s="22"/>
      <c r="TCI72" s="22"/>
      <c r="TCJ72" s="22"/>
      <c r="TCK72" s="22"/>
      <c r="TCL72" s="22"/>
      <c r="TCM72" s="22"/>
      <c r="TCN72" s="22"/>
      <c r="TCO72" s="22"/>
      <c r="TCP72" s="22"/>
      <c r="TCQ72" s="22"/>
      <c r="TCR72" s="22"/>
      <c r="TCS72" s="22"/>
      <c r="TCT72" s="22"/>
      <c r="TCU72" s="22"/>
      <c r="TCV72" s="22"/>
      <c r="TCW72" s="22"/>
      <c r="TCX72" s="22"/>
      <c r="TCY72" s="22"/>
      <c r="TCZ72" s="22"/>
      <c r="TDA72" s="22"/>
      <c r="TDB72" s="22"/>
      <c r="TDC72" s="22"/>
      <c r="TDD72" s="22"/>
      <c r="TDE72" s="22"/>
      <c r="TDF72" s="22"/>
      <c r="TDG72" s="22"/>
      <c r="TDH72" s="22"/>
      <c r="TDI72" s="22"/>
      <c r="TDJ72" s="22"/>
      <c r="TDK72" s="22"/>
      <c r="TDL72" s="22"/>
      <c r="TDM72" s="22"/>
      <c r="TDN72" s="22"/>
      <c r="TDO72" s="22"/>
      <c r="TDP72" s="22"/>
      <c r="TDQ72" s="22"/>
      <c r="TDR72" s="22"/>
      <c r="TDS72" s="22"/>
      <c r="TDT72" s="22"/>
      <c r="TDU72" s="22"/>
      <c r="TDV72" s="22"/>
      <c r="TDW72" s="22"/>
      <c r="TDX72" s="22"/>
      <c r="TDY72" s="22"/>
      <c r="TDZ72" s="22"/>
      <c r="TEA72" s="22"/>
      <c r="TEB72" s="22"/>
      <c r="TEC72" s="22"/>
      <c r="TED72" s="22"/>
      <c r="TEE72" s="22"/>
      <c r="TEF72" s="22"/>
      <c r="TEG72" s="22"/>
      <c r="TEH72" s="22"/>
      <c r="TEI72" s="22"/>
      <c r="TEJ72" s="22"/>
      <c r="TEK72" s="22"/>
      <c r="TEL72" s="22"/>
      <c r="TEM72" s="22"/>
      <c r="TEN72" s="22"/>
      <c r="TEO72" s="22"/>
      <c r="TEP72" s="22"/>
      <c r="TEQ72" s="22"/>
      <c r="TER72" s="22"/>
      <c r="TES72" s="22"/>
      <c r="TET72" s="22"/>
      <c r="TEU72" s="22"/>
      <c r="TEV72" s="22"/>
      <c r="TEW72" s="22"/>
      <c r="TEX72" s="22"/>
      <c r="TEY72" s="22"/>
      <c r="TEZ72" s="22"/>
      <c r="TFA72" s="22"/>
      <c r="TFB72" s="22"/>
      <c r="TFC72" s="22"/>
      <c r="TFD72" s="22"/>
      <c r="TFE72" s="22"/>
      <c r="TFF72" s="22"/>
      <c r="TFG72" s="22"/>
      <c r="TFH72" s="22"/>
      <c r="TFI72" s="22"/>
      <c r="TFJ72" s="22"/>
      <c r="TFK72" s="22"/>
      <c r="TFL72" s="22"/>
      <c r="TFM72" s="22"/>
      <c r="TFN72" s="22"/>
      <c r="TFO72" s="22"/>
      <c r="TFP72" s="22"/>
      <c r="TFQ72" s="22"/>
      <c r="TFR72" s="22"/>
      <c r="TFS72" s="22"/>
      <c r="TFT72" s="22"/>
      <c r="TFU72" s="22"/>
      <c r="TFV72" s="22"/>
      <c r="TFW72" s="22"/>
      <c r="TFX72" s="22"/>
      <c r="TFY72" s="22"/>
      <c r="TFZ72" s="22"/>
      <c r="TGA72" s="22"/>
      <c r="TGB72" s="22"/>
      <c r="TGC72" s="22"/>
      <c r="TGD72" s="22"/>
      <c r="TGE72" s="22"/>
      <c r="TGF72" s="22"/>
      <c r="TGG72" s="22"/>
      <c r="TGH72" s="22"/>
      <c r="TGI72" s="22"/>
      <c r="TGJ72" s="22"/>
      <c r="TGK72" s="22"/>
      <c r="TGL72" s="22"/>
      <c r="TGM72" s="22"/>
      <c r="TGN72" s="22"/>
      <c r="TGO72" s="22"/>
      <c r="TGP72" s="22"/>
      <c r="TGQ72" s="22"/>
      <c r="TGR72" s="22"/>
      <c r="TGS72" s="22"/>
      <c r="TGT72" s="22"/>
      <c r="TGU72" s="22"/>
      <c r="TGV72" s="22"/>
      <c r="TGW72" s="22"/>
      <c r="TGX72" s="22"/>
      <c r="TGY72" s="22"/>
      <c r="TGZ72" s="22"/>
      <c r="THA72" s="22"/>
      <c r="THB72" s="22"/>
      <c r="THC72" s="22"/>
      <c r="THD72" s="22"/>
      <c r="THE72" s="22"/>
      <c r="THF72" s="22"/>
      <c r="THG72" s="22"/>
      <c r="THH72" s="22"/>
      <c r="THI72" s="22"/>
      <c r="THJ72" s="22"/>
      <c r="THK72" s="22"/>
      <c r="THL72" s="22"/>
      <c r="THM72" s="22"/>
      <c r="THN72" s="22"/>
      <c r="THO72" s="22"/>
      <c r="THP72" s="22"/>
      <c r="THQ72" s="22"/>
      <c r="THR72" s="22"/>
      <c r="THS72" s="22"/>
      <c r="THT72" s="22"/>
      <c r="THU72" s="22"/>
      <c r="THV72" s="22"/>
      <c r="THW72" s="22"/>
      <c r="THX72" s="22"/>
      <c r="THY72" s="22"/>
      <c r="THZ72" s="22"/>
      <c r="TIA72" s="22"/>
      <c r="TIB72" s="22"/>
      <c r="TIC72" s="22"/>
      <c r="TID72" s="22"/>
      <c r="TIE72" s="22"/>
      <c r="TIF72" s="22"/>
      <c r="TIG72" s="22"/>
      <c r="TIH72" s="22"/>
      <c r="TII72" s="22"/>
      <c r="TIJ72" s="22"/>
      <c r="TIK72" s="22"/>
      <c r="TIL72" s="22"/>
      <c r="TIM72" s="22"/>
      <c r="TIN72" s="22"/>
      <c r="TIO72" s="22"/>
      <c r="TIP72" s="22"/>
      <c r="TIQ72" s="22"/>
      <c r="TIR72" s="22"/>
      <c r="TIS72" s="22"/>
      <c r="TIT72" s="22"/>
      <c r="TIU72" s="22"/>
      <c r="TIV72" s="22"/>
      <c r="TIW72" s="22"/>
      <c r="TIX72" s="22"/>
      <c r="TIY72" s="22"/>
      <c r="TIZ72" s="22"/>
      <c r="TJA72" s="22"/>
      <c r="TJB72" s="22"/>
      <c r="TJC72" s="22"/>
      <c r="TJD72" s="22"/>
      <c r="TJE72" s="22"/>
      <c r="TJF72" s="22"/>
      <c r="TJG72" s="22"/>
      <c r="TJH72" s="22"/>
      <c r="TJI72" s="22"/>
      <c r="TJJ72" s="22"/>
      <c r="TJK72" s="22"/>
      <c r="TJL72" s="22"/>
      <c r="TJM72" s="22"/>
      <c r="TJN72" s="22"/>
      <c r="TJO72" s="22"/>
      <c r="TJP72" s="22"/>
      <c r="TJQ72" s="22"/>
      <c r="TJR72" s="22"/>
      <c r="TJS72" s="22"/>
      <c r="TJT72" s="22"/>
      <c r="TJU72" s="22"/>
      <c r="TJV72" s="22"/>
      <c r="TJW72" s="22"/>
      <c r="TJX72" s="22"/>
      <c r="TJY72" s="22"/>
      <c r="TJZ72" s="22"/>
      <c r="TKA72" s="22"/>
      <c r="TKB72" s="22"/>
      <c r="TKC72" s="22"/>
      <c r="TKD72" s="22"/>
      <c r="TKE72" s="22"/>
      <c r="TKF72" s="22"/>
      <c r="TKG72" s="22"/>
      <c r="TKH72" s="22"/>
      <c r="TKI72" s="22"/>
      <c r="TKJ72" s="22"/>
      <c r="TKK72" s="22"/>
      <c r="TKL72" s="22"/>
      <c r="TKM72" s="22"/>
      <c r="TKN72" s="22"/>
      <c r="TKO72" s="22"/>
      <c r="TKP72" s="22"/>
      <c r="TKQ72" s="22"/>
      <c r="TKR72" s="22"/>
      <c r="TKS72" s="22"/>
      <c r="TKT72" s="22"/>
      <c r="TKU72" s="22"/>
      <c r="TKV72" s="22"/>
      <c r="TKW72" s="22"/>
      <c r="TKX72" s="22"/>
      <c r="TKY72" s="22"/>
      <c r="TKZ72" s="22"/>
      <c r="TLA72" s="22"/>
      <c r="TLB72" s="22"/>
      <c r="TLC72" s="22"/>
      <c r="TLD72" s="22"/>
      <c r="TLE72" s="22"/>
      <c r="TLF72" s="22"/>
      <c r="TLG72" s="22"/>
      <c r="TLH72" s="22"/>
      <c r="TLI72" s="22"/>
      <c r="TLJ72" s="22"/>
      <c r="TLK72" s="22"/>
      <c r="TLL72" s="22"/>
      <c r="TLM72" s="22"/>
      <c r="TLN72" s="22"/>
      <c r="TLO72" s="22"/>
      <c r="TLP72" s="22"/>
      <c r="TLQ72" s="22"/>
      <c r="TLR72" s="22"/>
      <c r="TLS72" s="22"/>
      <c r="TLT72" s="22"/>
      <c r="TLU72" s="22"/>
      <c r="TLV72" s="22"/>
      <c r="TLW72" s="22"/>
      <c r="TLX72" s="22"/>
      <c r="TLY72" s="22"/>
      <c r="TLZ72" s="22"/>
      <c r="TMA72" s="22"/>
      <c r="TMB72" s="22"/>
      <c r="TMC72" s="22"/>
      <c r="TMD72" s="22"/>
      <c r="TME72" s="22"/>
      <c r="TMF72" s="22"/>
      <c r="TMG72" s="22"/>
      <c r="TMH72" s="22"/>
      <c r="TMI72" s="22"/>
      <c r="TMJ72" s="22"/>
      <c r="TMK72" s="22"/>
      <c r="TML72" s="22"/>
      <c r="TMM72" s="22"/>
      <c r="TMN72" s="22"/>
      <c r="TMO72" s="22"/>
      <c r="TMP72" s="22"/>
      <c r="TMQ72" s="22"/>
      <c r="TMR72" s="22"/>
      <c r="TMS72" s="22"/>
      <c r="TMT72" s="22"/>
      <c r="TMU72" s="22"/>
      <c r="TMV72" s="22"/>
      <c r="TMW72" s="22"/>
      <c r="TMX72" s="22"/>
      <c r="TMY72" s="22"/>
      <c r="TMZ72" s="22"/>
      <c r="TNA72" s="22"/>
      <c r="TNB72" s="22"/>
      <c r="TNC72" s="22"/>
      <c r="TND72" s="22"/>
      <c r="TNE72" s="22"/>
      <c r="TNF72" s="22"/>
      <c r="TNG72" s="22"/>
      <c r="TNH72" s="22"/>
      <c r="TNI72" s="22"/>
      <c r="TNJ72" s="22"/>
      <c r="TNK72" s="22"/>
      <c r="TNL72" s="22"/>
      <c r="TNM72" s="22"/>
      <c r="TNN72" s="22"/>
      <c r="TNO72" s="22"/>
      <c r="TNP72" s="22"/>
      <c r="TNQ72" s="22"/>
      <c r="TNR72" s="22"/>
      <c r="TNS72" s="22"/>
      <c r="TNT72" s="22"/>
      <c r="TNU72" s="22"/>
      <c r="TNV72" s="22"/>
      <c r="TNW72" s="22"/>
      <c r="TNX72" s="22"/>
      <c r="TNY72" s="22"/>
      <c r="TNZ72" s="22"/>
      <c r="TOA72" s="22"/>
      <c r="TOB72" s="22"/>
      <c r="TOC72" s="22"/>
      <c r="TOD72" s="22"/>
      <c r="TOE72" s="22"/>
      <c r="TOF72" s="22"/>
      <c r="TOG72" s="22"/>
      <c r="TOH72" s="22"/>
      <c r="TOI72" s="22"/>
      <c r="TOJ72" s="22"/>
      <c r="TOK72" s="22"/>
      <c r="TOL72" s="22"/>
      <c r="TOM72" s="22"/>
      <c r="TON72" s="22"/>
      <c r="TOO72" s="22"/>
      <c r="TOP72" s="22"/>
      <c r="TOQ72" s="22"/>
      <c r="TOR72" s="22"/>
      <c r="TOS72" s="22"/>
      <c r="TOT72" s="22"/>
      <c r="TOU72" s="22"/>
      <c r="TOV72" s="22"/>
      <c r="TOW72" s="22"/>
      <c r="TOX72" s="22"/>
      <c r="TOY72" s="22"/>
      <c r="TOZ72" s="22"/>
      <c r="TPA72" s="22"/>
      <c r="TPB72" s="22"/>
      <c r="TPC72" s="22"/>
      <c r="TPD72" s="22"/>
      <c r="TPE72" s="22"/>
      <c r="TPF72" s="22"/>
      <c r="TPG72" s="22"/>
      <c r="TPH72" s="22"/>
      <c r="TPI72" s="22"/>
      <c r="TPJ72" s="22"/>
      <c r="TPK72" s="22"/>
      <c r="TPL72" s="22"/>
      <c r="TPM72" s="22"/>
      <c r="TPN72" s="22"/>
      <c r="TPO72" s="22"/>
      <c r="TPP72" s="22"/>
      <c r="TPQ72" s="22"/>
      <c r="TPR72" s="22"/>
      <c r="TPS72" s="22"/>
      <c r="TPT72" s="22"/>
      <c r="TPU72" s="22"/>
      <c r="TPV72" s="22"/>
      <c r="TPW72" s="22"/>
      <c r="TPX72" s="22"/>
      <c r="TPY72" s="22"/>
      <c r="TPZ72" s="22"/>
      <c r="TQA72" s="22"/>
      <c r="TQB72" s="22"/>
      <c r="TQC72" s="22"/>
      <c r="TQD72" s="22"/>
      <c r="TQE72" s="22"/>
      <c r="TQF72" s="22"/>
      <c r="TQG72" s="22"/>
      <c r="TQH72" s="22"/>
      <c r="TQI72" s="22"/>
      <c r="TQJ72" s="22"/>
      <c r="TQK72" s="22"/>
      <c r="TQL72" s="22"/>
      <c r="TQM72" s="22"/>
      <c r="TQN72" s="22"/>
      <c r="TQO72" s="22"/>
      <c r="TQP72" s="22"/>
      <c r="TQQ72" s="22"/>
      <c r="TQR72" s="22"/>
      <c r="TQS72" s="22"/>
      <c r="TQT72" s="22"/>
      <c r="TQU72" s="22"/>
      <c r="TQV72" s="22"/>
      <c r="TQW72" s="22"/>
      <c r="TQX72" s="22"/>
      <c r="TQY72" s="22"/>
      <c r="TQZ72" s="22"/>
      <c r="TRA72" s="22"/>
      <c r="TRB72" s="22"/>
      <c r="TRC72" s="22"/>
      <c r="TRD72" s="22"/>
      <c r="TRE72" s="22"/>
      <c r="TRF72" s="22"/>
      <c r="TRG72" s="22"/>
      <c r="TRH72" s="22"/>
      <c r="TRI72" s="22"/>
      <c r="TRJ72" s="22"/>
      <c r="TRK72" s="22"/>
      <c r="TRL72" s="22"/>
      <c r="TRM72" s="22"/>
      <c r="TRN72" s="22"/>
      <c r="TRO72" s="22"/>
      <c r="TRP72" s="22"/>
      <c r="TRQ72" s="22"/>
      <c r="TRR72" s="22"/>
      <c r="TRS72" s="22"/>
      <c r="TRT72" s="22"/>
      <c r="TRU72" s="22"/>
      <c r="TRV72" s="22"/>
      <c r="TRW72" s="22"/>
      <c r="TRX72" s="22"/>
      <c r="TRY72" s="22"/>
      <c r="TRZ72" s="22"/>
      <c r="TSA72" s="22"/>
      <c r="TSB72" s="22"/>
      <c r="TSC72" s="22"/>
      <c r="TSD72" s="22"/>
      <c r="TSE72" s="22"/>
      <c r="TSF72" s="22"/>
      <c r="TSG72" s="22"/>
      <c r="TSH72" s="22"/>
      <c r="TSI72" s="22"/>
      <c r="TSJ72" s="22"/>
      <c r="TSK72" s="22"/>
      <c r="TSL72" s="22"/>
      <c r="TSM72" s="22"/>
      <c r="TSN72" s="22"/>
      <c r="TSO72" s="22"/>
      <c r="TSP72" s="22"/>
      <c r="TSQ72" s="22"/>
      <c r="TSR72" s="22"/>
      <c r="TSS72" s="22"/>
      <c r="TST72" s="22"/>
      <c r="TSU72" s="22"/>
      <c r="TSV72" s="22"/>
      <c r="TSW72" s="22"/>
      <c r="TSX72" s="22"/>
      <c r="TSY72" s="22"/>
      <c r="TSZ72" s="22"/>
      <c r="TTA72" s="22"/>
      <c r="TTB72" s="22"/>
      <c r="TTC72" s="22"/>
      <c r="TTD72" s="22"/>
      <c r="TTE72" s="22"/>
      <c r="TTF72" s="22"/>
      <c r="TTG72" s="22"/>
      <c r="TTH72" s="22"/>
      <c r="TTI72" s="22"/>
      <c r="TTJ72" s="22"/>
      <c r="TTK72" s="22"/>
      <c r="TTL72" s="22"/>
      <c r="TTM72" s="22"/>
      <c r="TTN72" s="22"/>
      <c r="TTO72" s="22"/>
      <c r="TTP72" s="22"/>
      <c r="TTQ72" s="22"/>
      <c r="TTR72" s="22"/>
      <c r="TTS72" s="22"/>
      <c r="TTT72" s="22"/>
      <c r="TTU72" s="22"/>
      <c r="TTV72" s="22"/>
      <c r="TTW72" s="22"/>
      <c r="TTX72" s="22"/>
      <c r="TTY72" s="22"/>
      <c r="TTZ72" s="22"/>
      <c r="TUA72" s="22"/>
      <c r="TUB72" s="22"/>
      <c r="TUC72" s="22"/>
      <c r="TUD72" s="22"/>
      <c r="TUE72" s="22"/>
      <c r="TUF72" s="22"/>
      <c r="TUG72" s="22"/>
      <c r="TUH72" s="22"/>
      <c r="TUI72" s="22"/>
      <c r="TUJ72" s="22"/>
      <c r="TUK72" s="22"/>
      <c r="TUL72" s="22"/>
      <c r="TUM72" s="22"/>
      <c r="TUN72" s="22"/>
      <c r="TUO72" s="22"/>
      <c r="TUP72" s="22"/>
      <c r="TUQ72" s="22"/>
      <c r="TUR72" s="22"/>
      <c r="TUS72" s="22"/>
      <c r="TUT72" s="22"/>
      <c r="TUU72" s="22"/>
      <c r="TUV72" s="22"/>
      <c r="TUW72" s="22"/>
      <c r="TUX72" s="22"/>
      <c r="TUY72" s="22"/>
      <c r="TUZ72" s="22"/>
      <c r="TVA72" s="22"/>
      <c r="TVB72" s="22"/>
      <c r="TVC72" s="22"/>
      <c r="TVD72" s="22"/>
      <c r="TVE72" s="22"/>
      <c r="TVF72" s="22"/>
      <c r="TVG72" s="22"/>
      <c r="TVH72" s="22"/>
      <c r="TVI72" s="22"/>
      <c r="TVJ72" s="22"/>
      <c r="TVK72" s="22"/>
      <c r="TVL72" s="22"/>
      <c r="TVM72" s="22"/>
      <c r="TVN72" s="22"/>
      <c r="TVO72" s="22"/>
      <c r="TVP72" s="22"/>
      <c r="TVQ72" s="22"/>
      <c r="TVR72" s="22"/>
      <c r="TVS72" s="22"/>
      <c r="TVT72" s="22"/>
      <c r="TVU72" s="22"/>
      <c r="TVV72" s="22"/>
      <c r="TVW72" s="22"/>
      <c r="TVX72" s="22"/>
      <c r="TVY72" s="22"/>
      <c r="TVZ72" s="22"/>
      <c r="TWA72" s="22"/>
      <c r="TWB72" s="22"/>
      <c r="TWC72" s="22"/>
      <c r="TWD72" s="22"/>
      <c r="TWE72" s="22"/>
      <c r="TWF72" s="22"/>
      <c r="TWG72" s="22"/>
      <c r="TWH72" s="22"/>
      <c r="TWI72" s="22"/>
      <c r="TWJ72" s="22"/>
      <c r="TWK72" s="22"/>
      <c r="TWL72" s="22"/>
      <c r="TWM72" s="22"/>
      <c r="TWN72" s="22"/>
      <c r="TWO72" s="22"/>
      <c r="TWP72" s="22"/>
      <c r="TWQ72" s="22"/>
      <c r="TWR72" s="22"/>
      <c r="TWS72" s="22"/>
      <c r="TWT72" s="22"/>
      <c r="TWU72" s="22"/>
      <c r="TWV72" s="22"/>
      <c r="TWW72" s="22"/>
      <c r="TWX72" s="22"/>
      <c r="TWY72" s="22"/>
      <c r="TWZ72" s="22"/>
      <c r="TXA72" s="22"/>
      <c r="TXB72" s="22"/>
      <c r="TXC72" s="22"/>
      <c r="TXD72" s="22"/>
      <c r="TXE72" s="22"/>
      <c r="TXF72" s="22"/>
      <c r="TXG72" s="22"/>
      <c r="TXH72" s="22"/>
      <c r="TXI72" s="22"/>
      <c r="TXJ72" s="22"/>
      <c r="TXK72" s="22"/>
      <c r="TXL72" s="22"/>
      <c r="TXM72" s="22"/>
      <c r="TXN72" s="22"/>
      <c r="TXO72" s="22"/>
      <c r="TXP72" s="22"/>
      <c r="TXQ72" s="22"/>
      <c r="TXR72" s="22"/>
      <c r="TXS72" s="22"/>
      <c r="TXT72" s="22"/>
      <c r="TXU72" s="22"/>
      <c r="TXV72" s="22"/>
      <c r="TXW72" s="22"/>
      <c r="TXX72" s="22"/>
      <c r="TXY72" s="22"/>
      <c r="TXZ72" s="22"/>
      <c r="TYA72" s="22"/>
      <c r="TYB72" s="22"/>
      <c r="TYC72" s="22"/>
      <c r="TYD72" s="22"/>
      <c r="TYE72" s="22"/>
      <c r="TYF72" s="22"/>
      <c r="TYG72" s="22"/>
      <c r="TYH72" s="22"/>
      <c r="TYI72" s="22"/>
      <c r="TYJ72" s="22"/>
      <c r="TYK72" s="22"/>
      <c r="TYL72" s="22"/>
      <c r="TYM72" s="22"/>
      <c r="TYN72" s="22"/>
      <c r="TYO72" s="22"/>
      <c r="TYP72" s="22"/>
      <c r="TYQ72" s="22"/>
      <c r="TYR72" s="22"/>
      <c r="TYS72" s="22"/>
      <c r="TYT72" s="22"/>
      <c r="TYU72" s="22"/>
      <c r="TYV72" s="22"/>
      <c r="TYW72" s="22"/>
      <c r="TYX72" s="22"/>
      <c r="TYY72" s="22"/>
      <c r="TYZ72" s="22"/>
      <c r="TZA72" s="22"/>
      <c r="TZB72" s="22"/>
      <c r="TZC72" s="22"/>
      <c r="TZD72" s="22"/>
      <c r="TZE72" s="22"/>
      <c r="TZF72" s="22"/>
      <c r="TZG72" s="22"/>
      <c r="TZH72" s="22"/>
      <c r="TZI72" s="22"/>
      <c r="TZJ72" s="22"/>
      <c r="TZK72" s="22"/>
      <c r="TZL72" s="22"/>
      <c r="TZM72" s="22"/>
      <c r="TZN72" s="22"/>
      <c r="TZO72" s="22"/>
      <c r="TZP72" s="22"/>
      <c r="TZQ72" s="22"/>
      <c r="TZR72" s="22"/>
      <c r="TZS72" s="22"/>
      <c r="TZT72" s="22"/>
      <c r="TZU72" s="22"/>
      <c r="TZV72" s="22"/>
      <c r="TZW72" s="22"/>
      <c r="TZX72" s="22"/>
      <c r="TZY72" s="22"/>
      <c r="TZZ72" s="22"/>
      <c r="UAA72" s="22"/>
      <c r="UAB72" s="22"/>
      <c r="UAC72" s="22"/>
      <c r="UAD72" s="22"/>
      <c r="UAE72" s="22"/>
      <c r="UAF72" s="22"/>
      <c r="UAG72" s="22"/>
      <c r="UAH72" s="22"/>
      <c r="UAI72" s="22"/>
      <c r="UAJ72" s="22"/>
      <c r="UAK72" s="22"/>
      <c r="UAL72" s="22"/>
      <c r="UAM72" s="22"/>
      <c r="UAN72" s="22"/>
      <c r="UAO72" s="22"/>
      <c r="UAP72" s="22"/>
      <c r="UAQ72" s="22"/>
      <c r="UAR72" s="22"/>
      <c r="UAS72" s="22"/>
      <c r="UAT72" s="22"/>
      <c r="UAU72" s="22"/>
      <c r="UAV72" s="22"/>
      <c r="UAW72" s="22"/>
      <c r="UAX72" s="22"/>
      <c r="UAY72" s="22"/>
      <c r="UAZ72" s="22"/>
      <c r="UBA72" s="22"/>
      <c r="UBB72" s="22"/>
      <c r="UBC72" s="22"/>
      <c r="UBD72" s="22"/>
      <c r="UBE72" s="22"/>
      <c r="UBF72" s="22"/>
      <c r="UBG72" s="22"/>
      <c r="UBH72" s="22"/>
      <c r="UBI72" s="22"/>
      <c r="UBJ72" s="22"/>
      <c r="UBK72" s="22"/>
      <c r="UBL72" s="22"/>
      <c r="UBM72" s="22"/>
      <c r="UBN72" s="22"/>
      <c r="UBO72" s="22"/>
      <c r="UBP72" s="22"/>
      <c r="UBQ72" s="22"/>
      <c r="UBR72" s="22"/>
      <c r="UBS72" s="22"/>
      <c r="UBT72" s="22"/>
      <c r="UBU72" s="22"/>
      <c r="UBV72" s="22"/>
      <c r="UBW72" s="22"/>
      <c r="UBX72" s="22"/>
      <c r="UBY72" s="22"/>
      <c r="UBZ72" s="22"/>
      <c r="UCA72" s="22"/>
      <c r="UCB72" s="22"/>
      <c r="UCC72" s="22"/>
      <c r="UCD72" s="22"/>
      <c r="UCE72" s="22"/>
      <c r="UCF72" s="22"/>
      <c r="UCG72" s="22"/>
      <c r="UCH72" s="22"/>
      <c r="UCI72" s="22"/>
      <c r="UCJ72" s="22"/>
      <c r="UCK72" s="22"/>
      <c r="UCL72" s="22"/>
      <c r="UCM72" s="22"/>
      <c r="UCN72" s="22"/>
      <c r="UCO72" s="22"/>
      <c r="UCP72" s="22"/>
      <c r="UCQ72" s="22"/>
      <c r="UCR72" s="22"/>
      <c r="UCS72" s="22"/>
      <c r="UCT72" s="22"/>
      <c r="UCU72" s="22"/>
      <c r="UCV72" s="22"/>
      <c r="UCW72" s="22"/>
      <c r="UCX72" s="22"/>
      <c r="UCY72" s="22"/>
      <c r="UCZ72" s="22"/>
      <c r="UDA72" s="22"/>
      <c r="UDB72" s="22"/>
      <c r="UDC72" s="22"/>
      <c r="UDD72" s="22"/>
      <c r="UDE72" s="22"/>
      <c r="UDF72" s="22"/>
      <c r="UDG72" s="22"/>
      <c r="UDH72" s="22"/>
      <c r="UDI72" s="22"/>
      <c r="UDJ72" s="22"/>
      <c r="UDK72" s="22"/>
      <c r="UDL72" s="22"/>
      <c r="UDM72" s="22"/>
      <c r="UDN72" s="22"/>
      <c r="UDO72" s="22"/>
      <c r="UDP72" s="22"/>
      <c r="UDQ72" s="22"/>
      <c r="UDR72" s="22"/>
      <c r="UDS72" s="22"/>
      <c r="UDT72" s="22"/>
      <c r="UDU72" s="22"/>
      <c r="UDV72" s="22"/>
      <c r="UDW72" s="22"/>
      <c r="UDX72" s="22"/>
      <c r="UDY72" s="22"/>
      <c r="UDZ72" s="22"/>
      <c r="UEA72" s="22"/>
      <c r="UEB72" s="22"/>
      <c r="UEC72" s="22"/>
      <c r="UED72" s="22"/>
      <c r="UEE72" s="22"/>
      <c r="UEF72" s="22"/>
      <c r="UEG72" s="22"/>
      <c r="UEH72" s="22"/>
      <c r="UEI72" s="22"/>
      <c r="UEJ72" s="22"/>
      <c r="UEK72" s="22"/>
      <c r="UEL72" s="22"/>
      <c r="UEM72" s="22"/>
      <c r="UEN72" s="22"/>
      <c r="UEO72" s="22"/>
      <c r="UEP72" s="22"/>
      <c r="UEQ72" s="22"/>
      <c r="UER72" s="22"/>
      <c r="UES72" s="22"/>
      <c r="UET72" s="22"/>
      <c r="UEU72" s="22"/>
      <c r="UEV72" s="22"/>
      <c r="UEW72" s="22"/>
      <c r="UEX72" s="22"/>
      <c r="UEY72" s="22"/>
      <c r="UEZ72" s="22"/>
      <c r="UFA72" s="22"/>
      <c r="UFB72" s="22"/>
      <c r="UFC72" s="22"/>
      <c r="UFD72" s="22"/>
      <c r="UFE72" s="22"/>
      <c r="UFF72" s="22"/>
      <c r="UFG72" s="22"/>
      <c r="UFH72" s="22"/>
      <c r="UFI72" s="22"/>
      <c r="UFJ72" s="22"/>
      <c r="UFK72" s="22"/>
      <c r="UFL72" s="22"/>
      <c r="UFM72" s="22"/>
      <c r="UFN72" s="22"/>
      <c r="UFO72" s="22"/>
      <c r="UFP72" s="22"/>
      <c r="UFQ72" s="22"/>
      <c r="UFR72" s="22"/>
      <c r="UFS72" s="22"/>
      <c r="UFT72" s="22"/>
      <c r="UFU72" s="22"/>
      <c r="UFV72" s="22"/>
      <c r="UFW72" s="22"/>
      <c r="UFX72" s="22"/>
      <c r="UFY72" s="22"/>
      <c r="UFZ72" s="22"/>
      <c r="UGA72" s="22"/>
      <c r="UGB72" s="22"/>
      <c r="UGC72" s="22"/>
      <c r="UGD72" s="22"/>
      <c r="UGE72" s="22"/>
      <c r="UGF72" s="22"/>
      <c r="UGG72" s="22"/>
      <c r="UGH72" s="22"/>
      <c r="UGI72" s="22"/>
      <c r="UGJ72" s="22"/>
      <c r="UGK72" s="22"/>
      <c r="UGL72" s="22"/>
      <c r="UGM72" s="22"/>
      <c r="UGN72" s="22"/>
      <c r="UGO72" s="22"/>
      <c r="UGP72" s="22"/>
      <c r="UGQ72" s="22"/>
      <c r="UGR72" s="22"/>
      <c r="UGS72" s="22"/>
      <c r="UGT72" s="22"/>
      <c r="UGU72" s="22"/>
      <c r="UGV72" s="22"/>
      <c r="UGW72" s="22"/>
      <c r="UGX72" s="22"/>
      <c r="UGY72" s="22"/>
      <c r="UGZ72" s="22"/>
      <c r="UHA72" s="22"/>
      <c r="UHB72" s="22"/>
      <c r="UHC72" s="22"/>
      <c r="UHD72" s="22"/>
      <c r="UHE72" s="22"/>
      <c r="UHF72" s="22"/>
      <c r="UHG72" s="22"/>
      <c r="UHH72" s="22"/>
      <c r="UHI72" s="22"/>
      <c r="UHJ72" s="22"/>
      <c r="UHK72" s="22"/>
      <c r="UHL72" s="22"/>
      <c r="UHM72" s="22"/>
      <c r="UHN72" s="22"/>
      <c r="UHO72" s="22"/>
      <c r="UHP72" s="22"/>
      <c r="UHQ72" s="22"/>
      <c r="UHR72" s="22"/>
      <c r="UHS72" s="22"/>
      <c r="UHT72" s="22"/>
      <c r="UHU72" s="22"/>
      <c r="UHV72" s="22"/>
      <c r="UHW72" s="22"/>
      <c r="UHX72" s="22"/>
      <c r="UHY72" s="22"/>
      <c r="UHZ72" s="22"/>
      <c r="UIA72" s="22"/>
      <c r="UIB72" s="22"/>
      <c r="UIC72" s="22"/>
      <c r="UID72" s="22"/>
      <c r="UIE72" s="22"/>
      <c r="UIF72" s="22"/>
      <c r="UIG72" s="22"/>
      <c r="UIH72" s="22"/>
      <c r="UII72" s="22"/>
      <c r="UIJ72" s="22"/>
      <c r="UIK72" s="22"/>
      <c r="UIL72" s="22"/>
      <c r="UIM72" s="22"/>
      <c r="UIN72" s="22"/>
      <c r="UIO72" s="22"/>
      <c r="UIP72" s="22"/>
      <c r="UIQ72" s="22"/>
      <c r="UIR72" s="22"/>
      <c r="UIS72" s="22"/>
      <c r="UIT72" s="22"/>
      <c r="UIU72" s="22"/>
      <c r="UIV72" s="22"/>
      <c r="UIW72" s="22"/>
      <c r="UIX72" s="22"/>
      <c r="UIY72" s="22"/>
      <c r="UIZ72" s="22"/>
      <c r="UJA72" s="22"/>
      <c r="UJB72" s="22"/>
      <c r="UJC72" s="22"/>
      <c r="UJD72" s="22"/>
      <c r="UJE72" s="22"/>
      <c r="UJF72" s="22"/>
      <c r="UJG72" s="22"/>
      <c r="UJH72" s="22"/>
      <c r="UJI72" s="22"/>
      <c r="UJJ72" s="22"/>
      <c r="UJK72" s="22"/>
      <c r="UJL72" s="22"/>
      <c r="UJM72" s="22"/>
      <c r="UJN72" s="22"/>
      <c r="UJO72" s="22"/>
      <c r="UJP72" s="22"/>
      <c r="UJQ72" s="22"/>
      <c r="UJR72" s="22"/>
      <c r="UJS72" s="22"/>
      <c r="UJT72" s="22"/>
      <c r="UJU72" s="22"/>
      <c r="UJV72" s="22"/>
      <c r="UJW72" s="22"/>
      <c r="UJX72" s="22"/>
      <c r="UJY72" s="22"/>
      <c r="UJZ72" s="22"/>
      <c r="UKA72" s="22"/>
      <c r="UKB72" s="22"/>
      <c r="UKC72" s="22"/>
      <c r="UKD72" s="22"/>
      <c r="UKE72" s="22"/>
      <c r="UKF72" s="22"/>
      <c r="UKG72" s="22"/>
      <c r="UKH72" s="22"/>
      <c r="UKI72" s="22"/>
      <c r="UKJ72" s="22"/>
      <c r="UKK72" s="22"/>
      <c r="UKL72" s="22"/>
      <c r="UKM72" s="22"/>
      <c r="UKN72" s="22"/>
      <c r="UKO72" s="22"/>
      <c r="UKP72" s="22"/>
      <c r="UKQ72" s="22"/>
      <c r="UKR72" s="22"/>
      <c r="UKS72" s="22"/>
      <c r="UKT72" s="22"/>
      <c r="UKU72" s="22"/>
      <c r="UKV72" s="22"/>
      <c r="UKW72" s="22"/>
      <c r="UKX72" s="22"/>
      <c r="UKY72" s="22"/>
      <c r="UKZ72" s="22"/>
      <c r="ULA72" s="22"/>
      <c r="ULB72" s="22"/>
      <c r="ULC72" s="22"/>
      <c r="ULD72" s="22"/>
      <c r="ULE72" s="22"/>
      <c r="ULF72" s="22"/>
      <c r="ULG72" s="22"/>
      <c r="ULH72" s="22"/>
      <c r="ULI72" s="22"/>
      <c r="ULJ72" s="22"/>
      <c r="ULK72" s="22"/>
      <c r="ULL72" s="22"/>
      <c r="ULM72" s="22"/>
      <c r="ULN72" s="22"/>
      <c r="ULO72" s="22"/>
      <c r="ULP72" s="22"/>
      <c r="ULQ72" s="22"/>
      <c r="ULR72" s="22"/>
      <c r="ULS72" s="22"/>
      <c r="ULT72" s="22"/>
      <c r="ULU72" s="22"/>
      <c r="ULV72" s="22"/>
      <c r="ULW72" s="22"/>
      <c r="ULX72" s="22"/>
      <c r="ULY72" s="22"/>
      <c r="ULZ72" s="22"/>
      <c r="UMA72" s="22"/>
      <c r="UMB72" s="22"/>
      <c r="UMC72" s="22"/>
      <c r="UMD72" s="22"/>
      <c r="UME72" s="22"/>
      <c r="UMF72" s="22"/>
      <c r="UMG72" s="22"/>
      <c r="UMH72" s="22"/>
      <c r="UMI72" s="22"/>
      <c r="UMJ72" s="22"/>
      <c r="UMK72" s="22"/>
      <c r="UML72" s="22"/>
      <c r="UMM72" s="22"/>
      <c r="UMN72" s="22"/>
      <c r="UMO72" s="22"/>
      <c r="UMP72" s="22"/>
      <c r="UMQ72" s="22"/>
      <c r="UMR72" s="22"/>
      <c r="UMS72" s="22"/>
      <c r="UMT72" s="22"/>
      <c r="UMU72" s="22"/>
      <c r="UMV72" s="22"/>
      <c r="UMW72" s="22"/>
      <c r="UMX72" s="22"/>
      <c r="UMY72" s="22"/>
      <c r="UMZ72" s="22"/>
      <c r="UNA72" s="22"/>
      <c r="UNB72" s="22"/>
      <c r="UNC72" s="22"/>
      <c r="UND72" s="22"/>
      <c r="UNE72" s="22"/>
      <c r="UNF72" s="22"/>
      <c r="UNG72" s="22"/>
      <c r="UNH72" s="22"/>
      <c r="UNI72" s="22"/>
      <c r="UNJ72" s="22"/>
      <c r="UNK72" s="22"/>
      <c r="UNL72" s="22"/>
      <c r="UNM72" s="22"/>
      <c r="UNN72" s="22"/>
      <c r="UNO72" s="22"/>
      <c r="UNP72" s="22"/>
      <c r="UNQ72" s="22"/>
      <c r="UNR72" s="22"/>
      <c r="UNS72" s="22"/>
      <c r="UNT72" s="22"/>
      <c r="UNU72" s="22"/>
      <c r="UNV72" s="22"/>
      <c r="UNW72" s="22"/>
      <c r="UNX72" s="22"/>
      <c r="UNY72" s="22"/>
      <c r="UNZ72" s="22"/>
      <c r="UOA72" s="22"/>
      <c r="UOB72" s="22"/>
      <c r="UOC72" s="22"/>
      <c r="UOD72" s="22"/>
      <c r="UOE72" s="22"/>
      <c r="UOF72" s="22"/>
      <c r="UOG72" s="22"/>
      <c r="UOH72" s="22"/>
      <c r="UOI72" s="22"/>
      <c r="UOJ72" s="22"/>
      <c r="UOK72" s="22"/>
      <c r="UOL72" s="22"/>
      <c r="UOM72" s="22"/>
      <c r="UON72" s="22"/>
      <c r="UOO72" s="22"/>
      <c r="UOP72" s="22"/>
      <c r="UOQ72" s="22"/>
      <c r="UOR72" s="22"/>
      <c r="UOS72" s="22"/>
      <c r="UOT72" s="22"/>
      <c r="UOU72" s="22"/>
      <c r="UOV72" s="22"/>
      <c r="UOW72" s="22"/>
      <c r="UOX72" s="22"/>
      <c r="UOY72" s="22"/>
      <c r="UOZ72" s="22"/>
      <c r="UPA72" s="22"/>
      <c r="UPB72" s="22"/>
      <c r="UPC72" s="22"/>
      <c r="UPD72" s="22"/>
      <c r="UPE72" s="22"/>
      <c r="UPF72" s="22"/>
      <c r="UPG72" s="22"/>
      <c r="UPH72" s="22"/>
      <c r="UPI72" s="22"/>
      <c r="UPJ72" s="22"/>
      <c r="UPK72" s="22"/>
      <c r="UPL72" s="22"/>
      <c r="UPM72" s="22"/>
      <c r="UPN72" s="22"/>
      <c r="UPO72" s="22"/>
      <c r="UPP72" s="22"/>
      <c r="UPQ72" s="22"/>
      <c r="UPR72" s="22"/>
      <c r="UPS72" s="22"/>
      <c r="UPT72" s="22"/>
      <c r="UPU72" s="22"/>
      <c r="UPV72" s="22"/>
      <c r="UPW72" s="22"/>
      <c r="UPX72" s="22"/>
      <c r="UPY72" s="22"/>
      <c r="UPZ72" s="22"/>
      <c r="UQA72" s="22"/>
      <c r="UQB72" s="22"/>
      <c r="UQC72" s="22"/>
      <c r="UQD72" s="22"/>
      <c r="UQE72" s="22"/>
      <c r="UQF72" s="22"/>
      <c r="UQG72" s="22"/>
      <c r="UQH72" s="22"/>
      <c r="UQI72" s="22"/>
      <c r="UQJ72" s="22"/>
      <c r="UQK72" s="22"/>
      <c r="UQL72" s="22"/>
      <c r="UQM72" s="22"/>
      <c r="UQN72" s="22"/>
      <c r="UQO72" s="22"/>
      <c r="UQP72" s="22"/>
      <c r="UQQ72" s="22"/>
      <c r="UQR72" s="22"/>
      <c r="UQS72" s="22"/>
      <c r="UQT72" s="22"/>
      <c r="UQU72" s="22"/>
      <c r="UQV72" s="22"/>
      <c r="UQW72" s="22"/>
      <c r="UQX72" s="22"/>
      <c r="UQY72" s="22"/>
      <c r="UQZ72" s="22"/>
      <c r="URA72" s="22"/>
      <c r="URB72" s="22"/>
      <c r="URC72" s="22"/>
      <c r="URD72" s="22"/>
      <c r="URE72" s="22"/>
      <c r="URF72" s="22"/>
      <c r="URG72" s="22"/>
      <c r="URH72" s="22"/>
      <c r="URI72" s="22"/>
      <c r="URJ72" s="22"/>
      <c r="URK72" s="22"/>
      <c r="URL72" s="22"/>
      <c r="URM72" s="22"/>
      <c r="URN72" s="22"/>
      <c r="URO72" s="22"/>
      <c r="URP72" s="22"/>
      <c r="URQ72" s="22"/>
      <c r="URR72" s="22"/>
      <c r="URS72" s="22"/>
      <c r="URT72" s="22"/>
      <c r="URU72" s="22"/>
      <c r="URV72" s="22"/>
      <c r="URW72" s="22"/>
      <c r="URX72" s="22"/>
      <c r="URY72" s="22"/>
      <c r="URZ72" s="22"/>
      <c r="USA72" s="22"/>
      <c r="USB72" s="22"/>
      <c r="USC72" s="22"/>
      <c r="USD72" s="22"/>
      <c r="USE72" s="22"/>
      <c r="USF72" s="22"/>
      <c r="USG72" s="22"/>
      <c r="USH72" s="22"/>
      <c r="USI72" s="22"/>
      <c r="USJ72" s="22"/>
      <c r="USK72" s="22"/>
      <c r="USL72" s="22"/>
      <c r="USM72" s="22"/>
      <c r="USN72" s="22"/>
      <c r="USO72" s="22"/>
      <c r="USP72" s="22"/>
      <c r="USQ72" s="22"/>
      <c r="USR72" s="22"/>
      <c r="USS72" s="22"/>
      <c r="UST72" s="22"/>
      <c r="USU72" s="22"/>
      <c r="USV72" s="22"/>
      <c r="USW72" s="22"/>
      <c r="USX72" s="22"/>
      <c r="USY72" s="22"/>
      <c r="USZ72" s="22"/>
      <c r="UTA72" s="22"/>
      <c r="UTB72" s="22"/>
      <c r="UTC72" s="22"/>
      <c r="UTD72" s="22"/>
      <c r="UTE72" s="22"/>
      <c r="UTF72" s="22"/>
      <c r="UTG72" s="22"/>
      <c r="UTH72" s="22"/>
      <c r="UTI72" s="22"/>
      <c r="UTJ72" s="22"/>
      <c r="UTK72" s="22"/>
      <c r="UTL72" s="22"/>
      <c r="UTM72" s="22"/>
      <c r="UTN72" s="22"/>
      <c r="UTO72" s="22"/>
      <c r="UTP72" s="22"/>
      <c r="UTQ72" s="22"/>
      <c r="UTR72" s="22"/>
      <c r="UTS72" s="22"/>
      <c r="UTT72" s="22"/>
      <c r="UTU72" s="22"/>
      <c r="UTV72" s="22"/>
      <c r="UTW72" s="22"/>
      <c r="UTX72" s="22"/>
      <c r="UTY72" s="22"/>
      <c r="UTZ72" s="22"/>
      <c r="UUA72" s="22"/>
      <c r="UUB72" s="22"/>
      <c r="UUC72" s="22"/>
      <c r="UUD72" s="22"/>
      <c r="UUE72" s="22"/>
      <c r="UUF72" s="22"/>
      <c r="UUG72" s="22"/>
      <c r="UUH72" s="22"/>
      <c r="UUI72" s="22"/>
      <c r="UUJ72" s="22"/>
      <c r="UUK72" s="22"/>
      <c r="UUL72" s="22"/>
      <c r="UUM72" s="22"/>
      <c r="UUN72" s="22"/>
      <c r="UUO72" s="22"/>
      <c r="UUP72" s="22"/>
      <c r="UUQ72" s="22"/>
      <c r="UUR72" s="22"/>
      <c r="UUS72" s="22"/>
      <c r="UUT72" s="22"/>
      <c r="UUU72" s="22"/>
      <c r="UUV72" s="22"/>
      <c r="UUW72" s="22"/>
      <c r="UUX72" s="22"/>
      <c r="UUY72" s="22"/>
      <c r="UUZ72" s="22"/>
      <c r="UVA72" s="22"/>
      <c r="UVB72" s="22"/>
      <c r="UVC72" s="22"/>
      <c r="UVD72" s="22"/>
      <c r="UVE72" s="22"/>
      <c r="UVF72" s="22"/>
      <c r="UVG72" s="22"/>
      <c r="UVH72" s="22"/>
      <c r="UVI72" s="22"/>
      <c r="UVJ72" s="22"/>
      <c r="UVK72" s="22"/>
      <c r="UVL72" s="22"/>
      <c r="UVM72" s="22"/>
      <c r="UVN72" s="22"/>
      <c r="UVO72" s="22"/>
      <c r="UVP72" s="22"/>
      <c r="UVQ72" s="22"/>
      <c r="UVR72" s="22"/>
      <c r="UVS72" s="22"/>
      <c r="UVT72" s="22"/>
      <c r="UVU72" s="22"/>
      <c r="UVV72" s="22"/>
      <c r="UVW72" s="22"/>
      <c r="UVX72" s="22"/>
      <c r="UVY72" s="22"/>
      <c r="UVZ72" s="22"/>
      <c r="UWA72" s="22"/>
      <c r="UWB72" s="22"/>
      <c r="UWC72" s="22"/>
      <c r="UWD72" s="22"/>
      <c r="UWE72" s="22"/>
      <c r="UWF72" s="22"/>
      <c r="UWG72" s="22"/>
      <c r="UWH72" s="22"/>
      <c r="UWI72" s="22"/>
      <c r="UWJ72" s="22"/>
      <c r="UWK72" s="22"/>
      <c r="UWL72" s="22"/>
      <c r="UWM72" s="22"/>
      <c r="UWN72" s="22"/>
      <c r="UWO72" s="22"/>
      <c r="UWP72" s="22"/>
      <c r="UWQ72" s="22"/>
      <c r="UWR72" s="22"/>
      <c r="UWS72" s="22"/>
      <c r="UWT72" s="22"/>
      <c r="UWU72" s="22"/>
      <c r="UWV72" s="22"/>
      <c r="UWW72" s="22"/>
      <c r="UWX72" s="22"/>
      <c r="UWY72" s="22"/>
      <c r="UWZ72" s="22"/>
      <c r="UXA72" s="22"/>
      <c r="UXB72" s="22"/>
      <c r="UXC72" s="22"/>
      <c r="UXD72" s="22"/>
      <c r="UXE72" s="22"/>
      <c r="UXF72" s="22"/>
      <c r="UXG72" s="22"/>
      <c r="UXH72" s="22"/>
      <c r="UXI72" s="22"/>
      <c r="UXJ72" s="22"/>
      <c r="UXK72" s="22"/>
      <c r="UXL72" s="22"/>
      <c r="UXM72" s="22"/>
      <c r="UXN72" s="22"/>
      <c r="UXO72" s="22"/>
      <c r="UXP72" s="22"/>
      <c r="UXQ72" s="22"/>
      <c r="UXR72" s="22"/>
      <c r="UXS72" s="22"/>
      <c r="UXT72" s="22"/>
      <c r="UXU72" s="22"/>
      <c r="UXV72" s="22"/>
      <c r="UXW72" s="22"/>
      <c r="UXX72" s="22"/>
      <c r="UXY72" s="22"/>
      <c r="UXZ72" s="22"/>
      <c r="UYA72" s="22"/>
      <c r="UYB72" s="22"/>
      <c r="UYC72" s="22"/>
      <c r="UYD72" s="22"/>
      <c r="UYE72" s="22"/>
      <c r="UYF72" s="22"/>
      <c r="UYG72" s="22"/>
      <c r="UYH72" s="22"/>
      <c r="UYI72" s="22"/>
      <c r="UYJ72" s="22"/>
      <c r="UYK72" s="22"/>
      <c r="UYL72" s="22"/>
      <c r="UYM72" s="22"/>
      <c r="UYN72" s="22"/>
      <c r="UYO72" s="22"/>
      <c r="UYP72" s="22"/>
      <c r="UYQ72" s="22"/>
      <c r="UYR72" s="22"/>
      <c r="UYS72" s="22"/>
      <c r="UYT72" s="22"/>
      <c r="UYU72" s="22"/>
      <c r="UYV72" s="22"/>
      <c r="UYW72" s="22"/>
      <c r="UYX72" s="22"/>
      <c r="UYY72" s="22"/>
      <c r="UYZ72" s="22"/>
      <c r="UZA72" s="22"/>
      <c r="UZB72" s="22"/>
      <c r="UZC72" s="22"/>
      <c r="UZD72" s="22"/>
      <c r="UZE72" s="22"/>
      <c r="UZF72" s="22"/>
      <c r="UZG72" s="22"/>
      <c r="UZH72" s="22"/>
      <c r="UZI72" s="22"/>
      <c r="UZJ72" s="22"/>
      <c r="UZK72" s="22"/>
      <c r="UZL72" s="22"/>
      <c r="UZM72" s="22"/>
      <c r="UZN72" s="22"/>
      <c r="UZO72" s="22"/>
      <c r="UZP72" s="22"/>
      <c r="UZQ72" s="22"/>
      <c r="UZR72" s="22"/>
      <c r="UZS72" s="22"/>
      <c r="UZT72" s="22"/>
      <c r="UZU72" s="22"/>
      <c r="UZV72" s="22"/>
      <c r="UZW72" s="22"/>
      <c r="UZX72" s="22"/>
      <c r="UZY72" s="22"/>
      <c r="UZZ72" s="22"/>
      <c r="VAA72" s="22"/>
      <c r="VAB72" s="22"/>
      <c r="VAC72" s="22"/>
      <c r="VAD72" s="22"/>
      <c r="VAE72" s="22"/>
      <c r="VAF72" s="22"/>
      <c r="VAG72" s="22"/>
      <c r="VAH72" s="22"/>
      <c r="VAI72" s="22"/>
      <c r="VAJ72" s="22"/>
      <c r="VAK72" s="22"/>
      <c r="VAL72" s="22"/>
      <c r="VAM72" s="22"/>
      <c r="VAN72" s="22"/>
      <c r="VAO72" s="22"/>
      <c r="VAP72" s="22"/>
      <c r="VAQ72" s="22"/>
      <c r="VAR72" s="22"/>
      <c r="VAS72" s="22"/>
      <c r="VAT72" s="22"/>
      <c r="VAU72" s="22"/>
      <c r="VAV72" s="22"/>
      <c r="VAW72" s="22"/>
      <c r="VAX72" s="22"/>
      <c r="VAY72" s="22"/>
      <c r="VAZ72" s="22"/>
      <c r="VBA72" s="22"/>
      <c r="VBB72" s="22"/>
      <c r="VBC72" s="22"/>
      <c r="VBD72" s="22"/>
      <c r="VBE72" s="22"/>
      <c r="VBF72" s="22"/>
      <c r="VBG72" s="22"/>
      <c r="VBH72" s="22"/>
      <c r="VBI72" s="22"/>
      <c r="VBJ72" s="22"/>
      <c r="VBK72" s="22"/>
      <c r="VBL72" s="22"/>
      <c r="VBM72" s="22"/>
      <c r="VBN72" s="22"/>
      <c r="VBO72" s="22"/>
      <c r="VBP72" s="22"/>
      <c r="VBQ72" s="22"/>
      <c r="VBR72" s="22"/>
      <c r="VBS72" s="22"/>
      <c r="VBT72" s="22"/>
      <c r="VBU72" s="22"/>
      <c r="VBV72" s="22"/>
      <c r="VBW72" s="22"/>
      <c r="VBX72" s="22"/>
      <c r="VBY72" s="22"/>
      <c r="VBZ72" s="22"/>
      <c r="VCA72" s="22"/>
      <c r="VCB72" s="22"/>
      <c r="VCC72" s="22"/>
      <c r="VCD72" s="22"/>
      <c r="VCE72" s="22"/>
      <c r="VCF72" s="22"/>
      <c r="VCG72" s="22"/>
      <c r="VCH72" s="22"/>
      <c r="VCI72" s="22"/>
      <c r="VCJ72" s="22"/>
      <c r="VCK72" s="22"/>
      <c r="VCL72" s="22"/>
      <c r="VCM72" s="22"/>
      <c r="VCN72" s="22"/>
      <c r="VCO72" s="22"/>
      <c r="VCP72" s="22"/>
      <c r="VCQ72" s="22"/>
      <c r="VCR72" s="22"/>
      <c r="VCS72" s="22"/>
      <c r="VCT72" s="22"/>
      <c r="VCU72" s="22"/>
      <c r="VCV72" s="22"/>
      <c r="VCW72" s="22"/>
      <c r="VCX72" s="22"/>
      <c r="VCY72" s="22"/>
      <c r="VCZ72" s="22"/>
      <c r="VDA72" s="22"/>
      <c r="VDB72" s="22"/>
      <c r="VDC72" s="22"/>
      <c r="VDD72" s="22"/>
      <c r="VDE72" s="22"/>
      <c r="VDF72" s="22"/>
      <c r="VDG72" s="22"/>
      <c r="VDH72" s="22"/>
      <c r="VDI72" s="22"/>
      <c r="VDJ72" s="22"/>
      <c r="VDK72" s="22"/>
      <c r="VDL72" s="22"/>
      <c r="VDM72" s="22"/>
      <c r="VDN72" s="22"/>
      <c r="VDO72" s="22"/>
      <c r="VDP72" s="22"/>
      <c r="VDQ72" s="22"/>
      <c r="VDR72" s="22"/>
      <c r="VDS72" s="22"/>
      <c r="VDT72" s="22"/>
      <c r="VDU72" s="22"/>
      <c r="VDV72" s="22"/>
      <c r="VDW72" s="22"/>
      <c r="VDX72" s="22"/>
      <c r="VDY72" s="22"/>
      <c r="VDZ72" s="22"/>
      <c r="VEA72" s="22"/>
      <c r="VEB72" s="22"/>
      <c r="VEC72" s="22"/>
      <c r="VED72" s="22"/>
      <c r="VEE72" s="22"/>
      <c r="VEF72" s="22"/>
      <c r="VEG72" s="22"/>
      <c r="VEH72" s="22"/>
      <c r="VEI72" s="22"/>
      <c r="VEJ72" s="22"/>
      <c r="VEK72" s="22"/>
      <c r="VEL72" s="22"/>
      <c r="VEM72" s="22"/>
      <c r="VEN72" s="22"/>
      <c r="VEO72" s="22"/>
      <c r="VEP72" s="22"/>
      <c r="VEQ72" s="22"/>
      <c r="VER72" s="22"/>
      <c r="VES72" s="22"/>
      <c r="VET72" s="22"/>
      <c r="VEU72" s="22"/>
      <c r="VEV72" s="22"/>
      <c r="VEW72" s="22"/>
      <c r="VEX72" s="22"/>
      <c r="VEY72" s="22"/>
      <c r="VEZ72" s="22"/>
      <c r="VFA72" s="22"/>
      <c r="VFB72" s="22"/>
      <c r="VFC72" s="22"/>
      <c r="VFD72" s="22"/>
      <c r="VFE72" s="22"/>
      <c r="VFF72" s="22"/>
      <c r="VFG72" s="22"/>
      <c r="VFH72" s="22"/>
      <c r="VFI72" s="22"/>
      <c r="VFJ72" s="22"/>
      <c r="VFK72" s="22"/>
      <c r="VFL72" s="22"/>
      <c r="VFM72" s="22"/>
      <c r="VFN72" s="22"/>
      <c r="VFO72" s="22"/>
      <c r="VFP72" s="22"/>
      <c r="VFQ72" s="22"/>
      <c r="VFR72" s="22"/>
      <c r="VFS72" s="22"/>
      <c r="VFT72" s="22"/>
      <c r="VFU72" s="22"/>
      <c r="VFV72" s="22"/>
      <c r="VFW72" s="22"/>
      <c r="VFX72" s="22"/>
      <c r="VFY72" s="22"/>
      <c r="VFZ72" s="22"/>
      <c r="VGA72" s="22"/>
      <c r="VGB72" s="22"/>
      <c r="VGC72" s="22"/>
      <c r="VGD72" s="22"/>
      <c r="VGE72" s="22"/>
      <c r="VGF72" s="22"/>
      <c r="VGG72" s="22"/>
      <c r="VGH72" s="22"/>
      <c r="VGI72" s="22"/>
      <c r="VGJ72" s="22"/>
      <c r="VGK72" s="22"/>
      <c r="VGL72" s="22"/>
      <c r="VGM72" s="22"/>
      <c r="VGN72" s="22"/>
      <c r="VGO72" s="22"/>
      <c r="VGP72" s="22"/>
      <c r="VGQ72" s="22"/>
      <c r="VGR72" s="22"/>
      <c r="VGS72" s="22"/>
      <c r="VGT72" s="22"/>
      <c r="VGU72" s="22"/>
      <c r="VGV72" s="22"/>
      <c r="VGW72" s="22"/>
      <c r="VGX72" s="22"/>
      <c r="VGY72" s="22"/>
      <c r="VGZ72" s="22"/>
      <c r="VHA72" s="22"/>
      <c r="VHB72" s="22"/>
      <c r="VHC72" s="22"/>
      <c r="VHD72" s="22"/>
      <c r="VHE72" s="22"/>
      <c r="VHF72" s="22"/>
      <c r="VHG72" s="22"/>
      <c r="VHH72" s="22"/>
      <c r="VHI72" s="22"/>
      <c r="VHJ72" s="22"/>
      <c r="VHK72" s="22"/>
      <c r="VHL72" s="22"/>
      <c r="VHM72" s="22"/>
      <c r="VHN72" s="22"/>
      <c r="VHO72" s="22"/>
      <c r="VHP72" s="22"/>
      <c r="VHQ72" s="22"/>
      <c r="VHR72" s="22"/>
      <c r="VHS72" s="22"/>
      <c r="VHT72" s="22"/>
      <c r="VHU72" s="22"/>
      <c r="VHV72" s="22"/>
      <c r="VHW72" s="22"/>
      <c r="VHX72" s="22"/>
      <c r="VHY72" s="22"/>
      <c r="VHZ72" s="22"/>
      <c r="VIA72" s="22"/>
      <c r="VIB72" s="22"/>
      <c r="VIC72" s="22"/>
      <c r="VID72" s="22"/>
      <c r="VIE72" s="22"/>
      <c r="VIF72" s="22"/>
      <c r="VIG72" s="22"/>
      <c r="VIH72" s="22"/>
      <c r="VII72" s="22"/>
      <c r="VIJ72" s="22"/>
      <c r="VIK72" s="22"/>
      <c r="VIL72" s="22"/>
      <c r="VIM72" s="22"/>
      <c r="VIN72" s="22"/>
      <c r="VIO72" s="22"/>
      <c r="VIP72" s="22"/>
      <c r="VIQ72" s="22"/>
      <c r="VIR72" s="22"/>
      <c r="VIS72" s="22"/>
      <c r="VIT72" s="22"/>
      <c r="VIU72" s="22"/>
      <c r="VIV72" s="22"/>
      <c r="VIW72" s="22"/>
      <c r="VIX72" s="22"/>
      <c r="VIY72" s="22"/>
      <c r="VIZ72" s="22"/>
      <c r="VJA72" s="22"/>
      <c r="VJB72" s="22"/>
      <c r="VJC72" s="22"/>
      <c r="VJD72" s="22"/>
      <c r="VJE72" s="22"/>
      <c r="VJF72" s="22"/>
      <c r="VJG72" s="22"/>
      <c r="VJH72" s="22"/>
      <c r="VJI72" s="22"/>
      <c r="VJJ72" s="22"/>
      <c r="VJK72" s="22"/>
      <c r="VJL72" s="22"/>
      <c r="VJM72" s="22"/>
      <c r="VJN72" s="22"/>
      <c r="VJO72" s="22"/>
      <c r="VJP72" s="22"/>
      <c r="VJQ72" s="22"/>
      <c r="VJR72" s="22"/>
      <c r="VJS72" s="22"/>
      <c r="VJT72" s="22"/>
      <c r="VJU72" s="22"/>
      <c r="VJV72" s="22"/>
      <c r="VJW72" s="22"/>
      <c r="VJX72" s="22"/>
      <c r="VJY72" s="22"/>
      <c r="VJZ72" s="22"/>
      <c r="VKA72" s="22"/>
      <c r="VKB72" s="22"/>
      <c r="VKC72" s="22"/>
      <c r="VKD72" s="22"/>
      <c r="VKE72" s="22"/>
      <c r="VKF72" s="22"/>
      <c r="VKG72" s="22"/>
      <c r="VKH72" s="22"/>
      <c r="VKI72" s="22"/>
      <c r="VKJ72" s="22"/>
      <c r="VKK72" s="22"/>
      <c r="VKL72" s="22"/>
      <c r="VKM72" s="22"/>
      <c r="VKN72" s="22"/>
      <c r="VKO72" s="22"/>
      <c r="VKP72" s="22"/>
      <c r="VKQ72" s="22"/>
      <c r="VKR72" s="22"/>
      <c r="VKS72" s="22"/>
      <c r="VKT72" s="22"/>
      <c r="VKU72" s="22"/>
      <c r="VKV72" s="22"/>
      <c r="VKW72" s="22"/>
      <c r="VKX72" s="22"/>
      <c r="VKY72" s="22"/>
      <c r="VKZ72" s="22"/>
      <c r="VLA72" s="22"/>
      <c r="VLB72" s="22"/>
      <c r="VLC72" s="22"/>
      <c r="VLD72" s="22"/>
      <c r="VLE72" s="22"/>
      <c r="VLF72" s="22"/>
      <c r="VLG72" s="22"/>
      <c r="VLH72" s="22"/>
      <c r="VLI72" s="22"/>
      <c r="VLJ72" s="22"/>
      <c r="VLK72" s="22"/>
      <c r="VLL72" s="22"/>
      <c r="VLM72" s="22"/>
      <c r="VLN72" s="22"/>
      <c r="VLO72" s="22"/>
      <c r="VLP72" s="22"/>
      <c r="VLQ72" s="22"/>
      <c r="VLR72" s="22"/>
      <c r="VLS72" s="22"/>
      <c r="VLT72" s="22"/>
      <c r="VLU72" s="22"/>
      <c r="VLV72" s="22"/>
      <c r="VLW72" s="22"/>
      <c r="VLX72" s="22"/>
      <c r="VLY72" s="22"/>
      <c r="VLZ72" s="22"/>
      <c r="VMA72" s="22"/>
      <c r="VMB72" s="22"/>
      <c r="VMC72" s="22"/>
      <c r="VMD72" s="22"/>
      <c r="VME72" s="22"/>
      <c r="VMF72" s="22"/>
      <c r="VMG72" s="22"/>
      <c r="VMH72" s="22"/>
      <c r="VMI72" s="22"/>
      <c r="VMJ72" s="22"/>
      <c r="VMK72" s="22"/>
      <c r="VML72" s="22"/>
      <c r="VMM72" s="22"/>
      <c r="VMN72" s="22"/>
      <c r="VMO72" s="22"/>
      <c r="VMP72" s="22"/>
      <c r="VMQ72" s="22"/>
      <c r="VMR72" s="22"/>
      <c r="VMS72" s="22"/>
      <c r="VMT72" s="22"/>
      <c r="VMU72" s="22"/>
      <c r="VMV72" s="22"/>
      <c r="VMW72" s="22"/>
      <c r="VMX72" s="22"/>
      <c r="VMY72" s="22"/>
      <c r="VMZ72" s="22"/>
      <c r="VNA72" s="22"/>
      <c r="VNB72" s="22"/>
      <c r="VNC72" s="22"/>
      <c r="VND72" s="22"/>
      <c r="VNE72" s="22"/>
      <c r="VNF72" s="22"/>
      <c r="VNG72" s="22"/>
      <c r="VNH72" s="22"/>
      <c r="VNI72" s="22"/>
      <c r="VNJ72" s="22"/>
      <c r="VNK72" s="22"/>
      <c r="VNL72" s="22"/>
      <c r="VNM72" s="22"/>
      <c r="VNN72" s="22"/>
      <c r="VNO72" s="22"/>
      <c r="VNP72" s="22"/>
      <c r="VNQ72" s="22"/>
      <c r="VNR72" s="22"/>
      <c r="VNS72" s="22"/>
      <c r="VNT72" s="22"/>
      <c r="VNU72" s="22"/>
      <c r="VNV72" s="22"/>
      <c r="VNW72" s="22"/>
      <c r="VNX72" s="22"/>
      <c r="VNY72" s="22"/>
      <c r="VNZ72" s="22"/>
      <c r="VOA72" s="22"/>
      <c r="VOB72" s="22"/>
      <c r="VOC72" s="22"/>
      <c r="VOD72" s="22"/>
      <c r="VOE72" s="22"/>
      <c r="VOF72" s="22"/>
      <c r="VOG72" s="22"/>
      <c r="VOH72" s="22"/>
      <c r="VOI72" s="22"/>
      <c r="VOJ72" s="22"/>
      <c r="VOK72" s="22"/>
      <c r="VOL72" s="22"/>
      <c r="VOM72" s="22"/>
      <c r="VON72" s="22"/>
      <c r="VOO72" s="22"/>
      <c r="VOP72" s="22"/>
      <c r="VOQ72" s="22"/>
      <c r="VOR72" s="22"/>
      <c r="VOS72" s="22"/>
      <c r="VOT72" s="22"/>
      <c r="VOU72" s="22"/>
      <c r="VOV72" s="22"/>
      <c r="VOW72" s="22"/>
      <c r="VOX72" s="22"/>
      <c r="VOY72" s="22"/>
      <c r="VOZ72" s="22"/>
      <c r="VPA72" s="22"/>
      <c r="VPB72" s="22"/>
      <c r="VPC72" s="22"/>
      <c r="VPD72" s="22"/>
      <c r="VPE72" s="22"/>
      <c r="VPF72" s="22"/>
      <c r="VPG72" s="22"/>
      <c r="VPH72" s="22"/>
      <c r="VPI72" s="22"/>
      <c r="VPJ72" s="22"/>
      <c r="VPK72" s="22"/>
      <c r="VPL72" s="22"/>
      <c r="VPM72" s="22"/>
      <c r="VPN72" s="22"/>
      <c r="VPO72" s="22"/>
      <c r="VPP72" s="22"/>
      <c r="VPQ72" s="22"/>
      <c r="VPR72" s="22"/>
      <c r="VPS72" s="22"/>
      <c r="VPT72" s="22"/>
      <c r="VPU72" s="22"/>
      <c r="VPV72" s="22"/>
      <c r="VPW72" s="22"/>
      <c r="VPX72" s="22"/>
      <c r="VPY72" s="22"/>
      <c r="VPZ72" s="22"/>
      <c r="VQA72" s="22"/>
      <c r="VQB72" s="22"/>
      <c r="VQC72" s="22"/>
      <c r="VQD72" s="22"/>
      <c r="VQE72" s="22"/>
      <c r="VQF72" s="22"/>
      <c r="VQG72" s="22"/>
      <c r="VQH72" s="22"/>
      <c r="VQI72" s="22"/>
      <c r="VQJ72" s="22"/>
      <c r="VQK72" s="22"/>
      <c r="VQL72" s="22"/>
      <c r="VQM72" s="22"/>
      <c r="VQN72" s="22"/>
      <c r="VQO72" s="22"/>
      <c r="VQP72" s="22"/>
      <c r="VQQ72" s="22"/>
      <c r="VQR72" s="22"/>
      <c r="VQS72" s="22"/>
      <c r="VQT72" s="22"/>
      <c r="VQU72" s="22"/>
      <c r="VQV72" s="22"/>
      <c r="VQW72" s="22"/>
      <c r="VQX72" s="22"/>
      <c r="VQY72" s="22"/>
      <c r="VQZ72" s="22"/>
      <c r="VRA72" s="22"/>
      <c r="VRB72" s="22"/>
      <c r="VRC72" s="22"/>
      <c r="VRD72" s="22"/>
      <c r="VRE72" s="22"/>
      <c r="VRF72" s="22"/>
      <c r="VRG72" s="22"/>
      <c r="VRH72" s="22"/>
      <c r="VRI72" s="22"/>
      <c r="VRJ72" s="22"/>
      <c r="VRK72" s="22"/>
      <c r="VRL72" s="22"/>
      <c r="VRM72" s="22"/>
      <c r="VRN72" s="22"/>
      <c r="VRO72" s="22"/>
      <c r="VRP72" s="22"/>
      <c r="VRQ72" s="22"/>
      <c r="VRR72" s="22"/>
      <c r="VRS72" s="22"/>
      <c r="VRT72" s="22"/>
      <c r="VRU72" s="22"/>
      <c r="VRV72" s="22"/>
      <c r="VRW72" s="22"/>
      <c r="VRX72" s="22"/>
      <c r="VRY72" s="22"/>
      <c r="VRZ72" s="22"/>
      <c r="VSA72" s="22"/>
      <c r="VSB72" s="22"/>
      <c r="VSC72" s="22"/>
      <c r="VSD72" s="22"/>
      <c r="VSE72" s="22"/>
      <c r="VSF72" s="22"/>
      <c r="VSG72" s="22"/>
      <c r="VSH72" s="22"/>
      <c r="VSI72" s="22"/>
      <c r="VSJ72" s="22"/>
      <c r="VSK72" s="22"/>
      <c r="VSL72" s="22"/>
      <c r="VSM72" s="22"/>
      <c r="VSN72" s="22"/>
      <c r="VSO72" s="22"/>
      <c r="VSP72" s="22"/>
      <c r="VSQ72" s="22"/>
      <c r="VSR72" s="22"/>
      <c r="VSS72" s="22"/>
      <c r="VST72" s="22"/>
      <c r="VSU72" s="22"/>
      <c r="VSV72" s="22"/>
      <c r="VSW72" s="22"/>
      <c r="VSX72" s="22"/>
      <c r="VSY72" s="22"/>
      <c r="VSZ72" s="22"/>
      <c r="VTA72" s="22"/>
      <c r="VTB72" s="22"/>
      <c r="VTC72" s="22"/>
      <c r="VTD72" s="22"/>
      <c r="VTE72" s="22"/>
      <c r="VTF72" s="22"/>
      <c r="VTG72" s="22"/>
      <c r="VTH72" s="22"/>
      <c r="VTI72" s="22"/>
      <c r="VTJ72" s="22"/>
      <c r="VTK72" s="22"/>
      <c r="VTL72" s="22"/>
      <c r="VTM72" s="22"/>
      <c r="VTN72" s="22"/>
      <c r="VTO72" s="22"/>
      <c r="VTP72" s="22"/>
      <c r="VTQ72" s="22"/>
      <c r="VTR72" s="22"/>
      <c r="VTS72" s="22"/>
      <c r="VTT72" s="22"/>
      <c r="VTU72" s="22"/>
      <c r="VTV72" s="22"/>
      <c r="VTW72" s="22"/>
      <c r="VTX72" s="22"/>
      <c r="VTY72" s="22"/>
      <c r="VTZ72" s="22"/>
      <c r="VUA72" s="22"/>
      <c r="VUB72" s="22"/>
      <c r="VUC72" s="22"/>
      <c r="VUD72" s="22"/>
      <c r="VUE72" s="22"/>
      <c r="VUF72" s="22"/>
      <c r="VUG72" s="22"/>
      <c r="VUH72" s="22"/>
      <c r="VUI72" s="22"/>
      <c r="VUJ72" s="22"/>
      <c r="VUK72" s="22"/>
      <c r="VUL72" s="22"/>
      <c r="VUM72" s="22"/>
      <c r="VUN72" s="22"/>
      <c r="VUO72" s="22"/>
      <c r="VUP72" s="22"/>
      <c r="VUQ72" s="22"/>
      <c r="VUR72" s="22"/>
      <c r="VUS72" s="22"/>
      <c r="VUT72" s="22"/>
      <c r="VUU72" s="22"/>
      <c r="VUV72" s="22"/>
      <c r="VUW72" s="22"/>
      <c r="VUX72" s="22"/>
      <c r="VUY72" s="22"/>
      <c r="VUZ72" s="22"/>
      <c r="VVA72" s="22"/>
      <c r="VVB72" s="22"/>
      <c r="VVC72" s="22"/>
      <c r="VVD72" s="22"/>
      <c r="VVE72" s="22"/>
      <c r="VVF72" s="22"/>
      <c r="VVG72" s="22"/>
      <c r="VVH72" s="22"/>
      <c r="VVI72" s="22"/>
      <c r="VVJ72" s="22"/>
      <c r="VVK72" s="22"/>
      <c r="VVL72" s="22"/>
      <c r="VVM72" s="22"/>
      <c r="VVN72" s="22"/>
      <c r="VVO72" s="22"/>
      <c r="VVP72" s="22"/>
      <c r="VVQ72" s="22"/>
      <c r="VVR72" s="22"/>
      <c r="VVS72" s="22"/>
      <c r="VVT72" s="22"/>
      <c r="VVU72" s="22"/>
      <c r="VVV72" s="22"/>
      <c r="VVW72" s="22"/>
      <c r="VVX72" s="22"/>
      <c r="VVY72" s="22"/>
      <c r="VVZ72" s="22"/>
      <c r="VWA72" s="22"/>
      <c r="VWB72" s="22"/>
      <c r="VWC72" s="22"/>
      <c r="VWD72" s="22"/>
      <c r="VWE72" s="22"/>
      <c r="VWF72" s="22"/>
      <c r="VWG72" s="22"/>
      <c r="VWH72" s="22"/>
      <c r="VWI72" s="22"/>
      <c r="VWJ72" s="22"/>
      <c r="VWK72" s="22"/>
      <c r="VWL72" s="22"/>
      <c r="VWM72" s="22"/>
      <c r="VWN72" s="22"/>
      <c r="VWO72" s="22"/>
      <c r="VWP72" s="22"/>
      <c r="VWQ72" s="22"/>
      <c r="VWR72" s="22"/>
      <c r="VWS72" s="22"/>
      <c r="VWT72" s="22"/>
      <c r="VWU72" s="22"/>
      <c r="VWV72" s="22"/>
      <c r="VWW72" s="22"/>
      <c r="VWX72" s="22"/>
      <c r="VWY72" s="22"/>
      <c r="VWZ72" s="22"/>
      <c r="VXA72" s="22"/>
      <c r="VXB72" s="22"/>
      <c r="VXC72" s="22"/>
      <c r="VXD72" s="22"/>
      <c r="VXE72" s="22"/>
      <c r="VXF72" s="22"/>
      <c r="VXG72" s="22"/>
      <c r="VXH72" s="22"/>
      <c r="VXI72" s="22"/>
      <c r="VXJ72" s="22"/>
      <c r="VXK72" s="22"/>
      <c r="VXL72" s="22"/>
      <c r="VXM72" s="22"/>
      <c r="VXN72" s="22"/>
      <c r="VXO72" s="22"/>
      <c r="VXP72" s="22"/>
      <c r="VXQ72" s="22"/>
      <c r="VXR72" s="22"/>
      <c r="VXS72" s="22"/>
      <c r="VXT72" s="22"/>
      <c r="VXU72" s="22"/>
      <c r="VXV72" s="22"/>
      <c r="VXW72" s="22"/>
      <c r="VXX72" s="22"/>
      <c r="VXY72" s="22"/>
      <c r="VXZ72" s="22"/>
      <c r="VYA72" s="22"/>
      <c r="VYB72" s="22"/>
      <c r="VYC72" s="22"/>
      <c r="VYD72" s="22"/>
      <c r="VYE72" s="22"/>
      <c r="VYF72" s="22"/>
      <c r="VYG72" s="22"/>
      <c r="VYH72" s="22"/>
      <c r="VYI72" s="22"/>
      <c r="VYJ72" s="22"/>
      <c r="VYK72" s="22"/>
      <c r="VYL72" s="22"/>
      <c r="VYM72" s="22"/>
      <c r="VYN72" s="22"/>
      <c r="VYO72" s="22"/>
      <c r="VYP72" s="22"/>
      <c r="VYQ72" s="22"/>
      <c r="VYR72" s="22"/>
      <c r="VYS72" s="22"/>
      <c r="VYT72" s="22"/>
      <c r="VYU72" s="22"/>
      <c r="VYV72" s="22"/>
      <c r="VYW72" s="22"/>
      <c r="VYX72" s="22"/>
      <c r="VYY72" s="22"/>
      <c r="VYZ72" s="22"/>
      <c r="VZA72" s="22"/>
      <c r="VZB72" s="22"/>
      <c r="VZC72" s="22"/>
      <c r="VZD72" s="22"/>
      <c r="VZE72" s="22"/>
      <c r="VZF72" s="22"/>
      <c r="VZG72" s="22"/>
      <c r="VZH72" s="22"/>
      <c r="VZI72" s="22"/>
      <c r="VZJ72" s="22"/>
      <c r="VZK72" s="22"/>
      <c r="VZL72" s="22"/>
      <c r="VZM72" s="22"/>
      <c r="VZN72" s="22"/>
      <c r="VZO72" s="22"/>
      <c r="VZP72" s="22"/>
      <c r="VZQ72" s="22"/>
      <c r="VZR72" s="22"/>
      <c r="VZS72" s="22"/>
      <c r="VZT72" s="22"/>
      <c r="VZU72" s="22"/>
      <c r="VZV72" s="22"/>
      <c r="VZW72" s="22"/>
      <c r="VZX72" s="22"/>
      <c r="VZY72" s="22"/>
      <c r="VZZ72" s="22"/>
      <c r="WAA72" s="22"/>
      <c r="WAB72" s="22"/>
      <c r="WAC72" s="22"/>
      <c r="WAD72" s="22"/>
      <c r="WAE72" s="22"/>
      <c r="WAF72" s="22"/>
      <c r="WAG72" s="22"/>
      <c r="WAH72" s="22"/>
      <c r="WAI72" s="22"/>
      <c r="WAJ72" s="22"/>
      <c r="WAK72" s="22"/>
      <c r="WAL72" s="22"/>
      <c r="WAM72" s="22"/>
      <c r="WAN72" s="22"/>
      <c r="WAO72" s="22"/>
      <c r="WAP72" s="22"/>
      <c r="WAQ72" s="22"/>
      <c r="WAR72" s="22"/>
      <c r="WAS72" s="22"/>
      <c r="WAT72" s="22"/>
      <c r="WAU72" s="22"/>
      <c r="WAV72" s="22"/>
      <c r="WAW72" s="22"/>
      <c r="WAX72" s="22"/>
      <c r="WAY72" s="22"/>
      <c r="WAZ72" s="22"/>
      <c r="WBA72" s="22"/>
      <c r="WBB72" s="22"/>
      <c r="WBC72" s="22"/>
      <c r="WBD72" s="22"/>
      <c r="WBE72" s="22"/>
      <c r="WBF72" s="22"/>
      <c r="WBG72" s="22"/>
      <c r="WBH72" s="22"/>
      <c r="WBI72" s="22"/>
      <c r="WBJ72" s="22"/>
      <c r="WBK72" s="22"/>
      <c r="WBL72" s="22"/>
      <c r="WBM72" s="22"/>
      <c r="WBN72" s="22"/>
      <c r="WBO72" s="22"/>
      <c r="WBP72" s="22"/>
      <c r="WBQ72" s="22"/>
      <c r="WBR72" s="22"/>
      <c r="WBS72" s="22"/>
      <c r="WBT72" s="22"/>
      <c r="WBU72" s="22"/>
      <c r="WBV72" s="22"/>
      <c r="WBW72" s="22"/>
      <c r="WBX72" s="22"/>
      <c r="WBY72" s="22"/>
      <c r="WBZ72" s="22"/>
      <c r="WCA72" s="22"/>
      <c r="WCB72" s="22"/>
      <c r="WCC72" s="22"/>
      <c r="WCD72" s="22"/>
      <c r="WCE72" s="22"/>
      <c r="WCF72" s="22"/>
      <c r="WCG72" s="22"/>
      <c r="WCH72" s="22"/>
      <c r="WCI72" s="22"/>
      <c r="WCJ72" s="22"/>
      <c r="WCK72" s="22"/>
      <c r="WCL72" s="22"/>
      <c r="WCM72" s="22"/>
      <c r="WCN72" s="22"/>
      <c r="WCO72" s="22"/>
      <c r="WCP72" s="22"/>
      <c r="WCQ72" s="22"/>
      <c r="WCR72" s="22"/>
      <c r="WCS72" s="22"/>
      <c r="WCT72" s="22"/>
      <c r="WCU72" s="22"/>
      <c r="WCV72" s="22"/>
      <c r="WCW72" s="22"/>
      <c r="WCX72" s="22"/>
      <c r="WCY72" s="22"/>
      <c r="WCZ72" s="22"/>
      <c r="WDA72" s="22"/>
      <c r="WDB72" s="22"/>
      <c r="WDC72" s="22"/>
      <c r="WDD72" s="22"/>
      <c r="WDE72" s="22"/>
      <c r="WDF72" s="22"/>
      <c r="WDG72" s="22"/>
      <c r="WDH72" s="22"/>
      <c r="WDI72" s="22"/>
      <c r="WDJ72" s="22"/>
      <c r="WDK72" s="22"/>
      <c r="WDL72" s="22"/>
      <c r="WDM72" s="22"/>
      <c r="WDN72" s="22"/>
      <c r="WDO72" s="22"/>
      <c r="WDP72" s="22"/>
      <c r="WDQ72" s="22"/>
      <c r="WDR72" s="22"/>
      <c r="WDS72" s="22"/>
      <c r="WDT72" s="22"/>
      <c r="WDU72" s="22"/>
      <c r="WDV72" s="22"/>
      <c r="WDW72" s="22"/>
      <c r="WDX72" s="22"/>
      <c r="WDY72" s="22"/>
      <c r="WDZ72" s="22"/>
      <c r="WEA72" s="22"/>
      <c r="WEB72" s="22"/>
      <c r="WEC72" s="22"/>
      <c r="WED72" s="22"/>
      <c r="WEE72" s="22"/>
      <c r="WEF72" s="22"/>
      <c r="WEG72" s="22"/>
      <c r="WEH72" s="22"/>
      <c r="WEI72" s="22"/>
      <c r="WEJ72" s="22"/>
      <c r="WEK72" s="22"/>
      <c r="WEL72" s="22"/>
      <c r="WEM72" s="22"/>
      <c r="WEN72" s="22"/>
      <c r="WEO72" s="22"/>
      <c r="WEP72" s="22"/>
      <c r="WEQ72" s="22"/>
      <c r="WER72" s="22"/>
      <c r="WES72" s="22"/>
      <c r="WET72" s="22"/>
      <c r="WEU72" s="22"/>
      <c r="WEV72" s="22"/>
      <c r="WEW72" s="22"/>
      <c r="WEX72" s="22"/>
      <c r="WEY72" s="22"/>
      <c r="WEZ72" s="22"/>
      <c r="WFA72" s="22"/>
      <c r="WFB72" s="22"/>
      <c r="WFC72" s="22"/>
      <c r="WFD72" s="22"/>
      <c r="WFE72" s="22"/>
      <c r="WFF72" s="22"/>
      <c r="WFG72" s="22"/>
      <c r="WFH72" s="22"/>
      <c r="WFI72" s="22"/>
      <c r="WFJ72" s="22"/>
      <c r="WFK72" s="22"/>
      <c r="WFL72" s="22"/>
      <c r="WFM72" s="22"/>
      <c r="WFN72" s="22"/>
      <c r="WFO72" s="22"/>
      <c r="WFP72" s="22"/>
      <c r="WFQ72" s="22"/>
      <c r="WFR72" s="22"/>
      <c r="WFS72" s="22"/>
      <c r="WFT72" s="22"/>
      <c r="WFU72" s="22"/>
      <c r="WFV72" s="22"/>
      <c r="WFW72" s="22"/>
      <c r="WFX72" s="22"/>
      <c r="WFY72" s="22"/>
      <c r="WFZ72" s="22"/>
      <c r="WGA72" s="22"/>
      <c r="WGB72" s="22"/>
      <c r="WGC72" s="22"/>
      <c r="WGD72" s="22"/>
      <c r="WGE72" s="22"/>
      <c r="WGF72" s="22"/>
      <c r="WGG72" s="22"/>
      <c r="WGH72" s="22"/>
      <c r="WGI72" s="22"/>
      <c r="WGJ72" s="22"/>
      <c r="WGK72" s="22"/>
      <c r="WGL72" s="22"/>
      <c r="WGM72" s="22"/>
      <c r="WGN72" s="22"/>
      <c r="WGO72" s="22"/>
      <c r="WGP72" s="22"/>
      <c r="WGQ72" s="22"/>
      <c r="WGR72" s="22"/>
      <c r="WGS72" s="22"/>
      <c r="WGT72" s="22"/>
      <c r="WGU72" s="22"/>
      <c r="WGV72" s="22"/>
      <c r="WGW72" s="22"/>
      <c r="WGX72" s="22"/>
      <c r="WGY72" s="22"/>
      <c r="WGZ72" s="22"/>
      <c r="WHA72" s="22"/>
      <c r="WHB72" s="22"/>
      <c r="WHC72" s="22"/>
      <c r="WHD72" s="22"/>
      <c r="WHE72" s="22"/>
      <c r="WHF72" s="22"/>
      <c r="WHG72" s="22"/>
      <c r="WHH72" s="22"/>
      <c r="WHI72" s="22"/>
      <c r="WHJ72" s="22"/>
      <c r="WHK72" s="22"/>
      <c r="WHL72" s="22"/>
      <c r="WHM72" s="22"/>
      <c r="WHN72" s="22"/>
      <c r="WHO72" s="22"/>
      <c r="WHP72" s="22"/>
      <c r="WHQ72" s="22"/>
      <c r="WHR72" s="22"/>
      <c r="WHS72" s="22"/>
      <c r="WHT72" s="22"/>
      <c r="WHU72" s="22"/>
      <c r="WHV72" s="22"/>
      <c r="WHW72" s="22"/>
      <c r="WHX72" s="22"/>
      <c r="WHY72" s="22"/>
      <c r="WHZ72" s="22"/>
      <c r="WIA72" s="22"/>
      <c r="WIB72" s="22"/>
      <c r="WIC72" s="22"/>
      <c r="WID72" s="22"/>
      <c r="WIE72" s="22"/>
      <c r="WIF72" s="22"/>
      <c r="WIG72" s="22"/>
      <c r="WIH72" s="22"/>
      <c r="WII72" s="22"/>
      <c r="WIJ72" s="22"/>
      <c r="WIK72" s="22"/>
      <c r="WIL72" s="22"/>
      <c r="WIM72" s="22"/>
      <c r="WIN72" s="22"/>
      <c r="WIO72" s="22"/>
      <c r="WIP72" s="22"/>
      <c r="WIQ72" s="22"/>
      <c r="WIR72" s="22"/>
      <c r="WIS72" s="22"/>
      <c r="WIT72" s="22"/>
      <c r="WIU72" s="22"/>
      <c r="WIV72" s="22"/>
      <c r="WIW72" s="22"/>
      <c r="WIX72" s="22"/>
      <c r="WIY72" s="22"/>
      <c r="WIZ72" s="22"/>
      <c r="WJA72" s="22"/>
      <c r="WJB72" s="22"/>
      <c r="WJC72" s="22"/>
      <c r="WJD72" s="22"/>
      <c r="WJE72" s="22"/>
      <c r="WJF72" s="22"/>
      <c r="WJG72" s="22"/>
      <c r="WJH72" s="22"/>
      <c r="WJI72" s="22"/>
      <c r="WJJ72" s="22"/>
      <c r="WJK72" s="22"/>
      <c r="WJL72" s="22"/>
      <c r="WJM72" s="22"/>
      <c r="WJN72" s="22"/>
      <c r="WJO72" s="22"/>
      <c r="WJP72" s="22"/>
      <c r="WJQ72" s="22"/>
      <c r="WJR72" s="22"/>
      <c r="WJS72" s="22"/>
      <c r="WJT72" s="22"/>
      <c r="WJU72" s="22"/>
      <c r="WJV72" s="22"/>
      <c r="WJW72" s="22"/>
      <c r="WJX72" s="22"/>
      <c r="WJY72" s="22"/>
      <c r="WJZ72" s="22"/>
      <c r="WKA72" s="22"/>
      <c r="WKB72" s="22"/>
      <c r="WKC72" s="22"/>
      <c r="WKD72" s="22"/>
      <c r="WKE72" s="22"/>
      <c r="WKF72" s="22"/>
      <c r="WKG72" s="22"/>
      <c r="WKH72" s="22"/>
      <c r="WKI72" s="22"/>
      <c r="WKJ72" s="22"/>
      <c r="WKK72" s="22"/>
      <c r="WKL72" s="22"/>
      <c r="WKM72" s="22"/>
      <c r="WKN72" s="22"/>
      <c r="WKO72" s="22"/>
      <c r="WKP72" s="22"/>
      <c r="WKQ72" s="22"/>
      <c r="WKR72" s="22"/>
      <c r="WKS72" s="22"/>
      <c r="WKT72" s="22"/>
      <c r="WKU72" s="22"/>
      <c r="WKV72" s="22"/>
      <c r="WKW72" s="22"/>
      <c r="WKX72" s="22"/>
      <c r="WKY72" s="22"/>
      <c r="WKZ72" s="22"/>
      <c r="WLA72" s="22"/>
      <c r="WLB72" s="22"/>
      <c r="WLC72" s="22"/>
      <c r="WLD72" s="22"/>
      <c r="WLE72" s="22"/>
      <c r="WLF72" s="22"/>
      <c r="WLG72" s="22"/>
      <c r="WLH72" s="22"/>
      <c r="WLI72" s="22"/>
      <c r="WLJ72" s="22"/>
      <c r="WLK72" s="22"/>
      <c r="WLL72" s="22"/>
      <c r="WLM72" s="22"/>
      <c r="WLN72" s="22"/>
      <c r="WLO72" s="22"/>
      <c r="WLP72" s="22"/>
      <c r="WLQ72" s="22"/>
      <c r="WLR72" s="22"/>
      <c r="WLS72" s="22"/>
      <c r="WLT72" s="22"/>
      <c r="WLU72" s="22"/>
      <c r="WLV72" s="22"/>
      <c r="WLW72" s="22"/>
      <c r="WLX72" s="22"/>
      <c r="WLY72" s="22"/>
      <c r="WLZ72" s="22"/>
      <c r="WMA72" s="22"/>
      <c r="WMB72" s="22"/>
      <c r="WMC72" s="22"/>
      <c r="WMD72" s="22"/>
      <c r="WME72" s="22"/>
      <c r="WMF72" s="22"/>
      <c r="WMG72" s="22"/>
      <c r="WMH72" s="22"/>
      <c r="WMI72" s="22"/>
      <c r="WMJ72" s="22"/>
      <c r="WMK72" s="22"/>
      <c r="WML72" s="22"/>
      <c r="WMM72" s="22"/>
      <c r="WMN72" s="22"/>
      <c r="WMO72" s="22"/>
      <c r="WMP72" s="22"/>
      <c r="WMQ72" s="22"/>
      <c r="WMR72" s="22"/>
      <c r="WMS72" s="22"/>
      <c r="WMT72" s="22"/>
      <c r="WMU72" s="22"/>
      <c r="WMV72" s="22"/>
      <c r="WMW72" s="22"/>
      <c r="WMX72" s="22"/>
      <c r="WMY72" s="22"/>
      <c r="WMZ72" s="22"/>
      <c r="WNA72" s="22"/>
      <c r="WNB72" s="22"/>
      <c r="WNC72" s="22"/>
      <c r="WND72" s="22"/>
      <c r="WNE72" s="22"/>
      <c r="WNF72" s="22"/>
      <c r="WNG72" s="22"/>
      <c r="WNH72" s="22"/>
      <c r="WNI72" s="22"/>
      <c r="WNJ72" s="22"/>
      <c r="WNK72" s="22"/>
      <c r="WNL72" s="22"/>
      <c r="WNM72" s="22"/>
      <c r="WNN72" s="22"/>
      <c r="WNO72" s="22"/>
      <c r="WNP72" s="22"/>
      <c r="WNQ72" s="22"/>
      <c r="WNR72" s="22"/>
      <c r="WNS72" s="22"/>
      <c r="WNT72" s="22"/>
      <c r="WNU72" s="22"/>
      <c r="WNV72" s="22"/>
      <c r="WNW72" s="22"/>
      <c r="WNX72" s="22"/>
      <c r="WNY72" s="22"/>
      <c r="WNZ72" s="22"/>
      <c r="WOA72" s="22"/>
      <c r="WOB72" s="22"/>
      <c r="WOC72" s="22"/>
      <c r="WOD72" s="22"/>
      <c r="WOE72" s="22"/>
      <c r="WOF72" s="22"/>
      <c r="WOG72" s="22"/>
      <c r="WOH72" s="22"/>
      <c r="WOI72" s="22"/>
      <c r="WOJ72" s="22"/>
      <c r="WOK72" s="22"/>
      <c r="WOL72" s="22"/>
      <c r="WOM72" s="22"/>
      <c r="WON72" s="22"/>
      <c r="WOO72" s="22"/>
      <c r="WOP72" s="22"/>
      <c r="WOQ72" s="22"/>
      <c r="WOR72" s="22"/>
      <c r="WOS72" s="22"/>
      <c r="WOT72" s="22"/>
      <c r="WOU72" s="22"/>
      <c r="WOV72" s="22"/>
      <c r="WOW72" s="22"/>
      <c r="WOX72" s="22"/>
      <c r="WOY72" s="22"/>
      <c r="WOZ72" s="22"/>
      <c r="WPA72" s="22"/>
      <c r="WPB72" s="22"/>
      <c r="WPC72" s="22"/>
      <c r="WPD72" s="22"/>
      <c r="WPE72" s="22"/>
      <c r="WPF72" s="22"/>
      <c r="WPG72" s="22"/>
      <c r="WPH72" s="22"/>
      <c r="WPI72" s="22"/>
      <c r="WPJ72" s="22"/>
      <c r="WPK72" s="22"/>
      <c r="WPL72" s="22"/>
      <c r="WPM72" s="22"/>
      <c r="WPN72" s="22"/>
      <c r="WPO72" s="22"/>
      <c r="WPP72" s="22"/>
      <c r="WPQ72" s="22"/>
      <c r="WPR72" s="22"/>
      <c r="WPS72" s="22"/>
      <c r="WPT72" s="22"/>
      <c r="WPU72" s="22"/>
      <c r="WPV72" s="22"/>
      <c r="WPW72" s="22"/>
      <c r="WPX72" s="22"/>
      <c r="WPY72" s="22"/>
      <c r="WPZ72" s="22"/>
      <c r="WQA72" s="22"/>
      <c r="WQB72" s="22"/>
      <c r="WQC72" s="22"/>
      <c r="WQD72" s="22"/>
      <c r="WQE72" s="22"/>
      <c r="WQF72" s="22"/>
      <c r="WQG72" s="22"/>
      <c r="WQH72" s="22"/>
      <c r="WQI72" s="22"/>
      <c r="WQJ72" s="22"/>
      <c r="WQK72" s="22"/>
      <c r="WQL72" s="22"/>
      <c r="WQM72" s="22"/>
      <c r="WQN72" s="22"/>
      <c r="WQO72" s="22"/>
      <c r="WQP72" s="22"/>
      <c r="WQQ72" s="22"/>
      <c r="WQR72" s="22"/>
      <c r="WQS72" s="22"/>
      <c r="WQT72" s="22"/>
      <c r="WQU72" s="22"/>
      <c r="WQV72" s="22"/>
      <c r="WQW72" s="22"/>
      <c r="WQX72" s="22"/>
      <c r="WQY72" s="22"/>
      <c r="WQZ72" s="22"/>
      <c r="WRA72" s="22"/>
      <c r="WRB72" s="22"/>
      <c r="WRC72" s="22"/>
      <c r="WRD72" s="22"/>
      <c r="WRE72" s="22"/>
      <c r="WRF72" s="22"/>
      <c r="WRG72" s="22"/>
      <c r="WRH72" s="22"/>
      <c r="WRI72" s="22"/>
      <c r="WRJ72" s="22"/>
      <c r="WRK72" s="22"/>
      <c r="WRL72" s="22"/>
      <c r="WRM72" s="22"/>
      <c r="WRN72" s="22"/>
      <c r="WRO72" s="22"/>
      <c r="WRP72" s="22"/>
      <c r="WRQ72" s="22"/>
      <c r="WRR72" s="22"/>
      <c r="WRS72" s="22"/>
      <c r="WRT72" s="22"/>
      <c r="WRU72" s="22"/>
      <c r="WRV72" s="22"/>
      <c r="WRW72" s="22"/>
      <c r="WRX72" s="22"/>
      <c r="WRY72" s="22"/>
      <c r="WRZ72" s="22"/>
      <c r="WSA72" s="22"/>
      <c r="WSB72" s="22"/>
      <c r="WSC72" s="22"/>
      <c r="WSD72" s="22"/>
      <c r="WSE72" s="22"/>
      <c r="WSF72" s="22"/>
      <c r="WSG72" s="22"/>
      <c r="WSH72" s="22"/>
      <c r="WSI72" s="22"/>
      <c r="WSJ72" s="22"/>
      <c r="WSK72" s="22"/>
      <c r="WSL72" s="22"/>
      <c r="WSM72" s="22"/>
      <c r="WSN72" s="22"/>
      <c r="WSO72" s="22"/>
      <c r="WSP72" s="22"/>
      <c r="WSQ72" s="22"/>
      <c r="WSR72" s="22"/>
      <c r="WSS72" s="22"/>
      <c r="WST72" s="22"/>
      <c r="WSU72" s="22"/>
      <c r="WSV72" s="22"/>
      <c r="WSW72" s="22"/>
      <c r="WSX72" s="22"/>
      <c r="WSY72" s="22"/>
      <c r="WSZ72" s="22"/>
      <c r="WTA72" s="22"/>
      <c r="WTB72" s="22"/>
      <c r="WTC72" s="22"/>
      <c r="WTD72" s="22"/>
      <c r="WTE72" s="22"/>
      <c r="WTF72" s="22"/>
      <c r="WTG72" s="22"/>
      <c r="WTH72" s="22"/>
      <c r="WTI72" s="22"/>
      <c r="WTJ72" s="22"/>
      <c r="WTK72" s="22"/>
      <c r="WTL72" s="22"/>
      <c r="WTM72" s="22"/>
      <c r="WTN72" s="22"/>
      <c r="WTO72" s="22"/>
      <c r="WTP72" s="22"/>
      <c r="WTQ72" s="22"/>
      <c r="WTR72" s="22"/>
      <c r="WTS72" s="22"/>
      <c r="WTT72" s="22"/>
      <c r="WTU72" s="22"/>
      <c r="WTV72" s="22"/>
      <c r="WTW72" s="22"/>
      <c r="WTX72" s="22"/>
      <c r="WTY72" s="22"/>
      <c r="WTZ72" s="22"/>
      <c r="WUA72" s="22"/>
      <c r="WUB72" s="22"/>
      <c r="WUC72" s="22"/>
      <c r="WUD72" s="22"/>
      <c r="WUE72" s="22"/>
      <c r="WUF72" s="22"/>
      <c r="WUG72" s="22"/>
      <c r="WUH72" s="22"/>
      <c r="WUI72" s="22"/>
      <c r="WUJ72" s="22"/>
      <c r="WUK72" s="22"/>
      <c r="WUL72" s="22"/>
      <c r="WUM72" s="22"/>
      <c r="WUN72" s="22"/>
      <c r="WUO72" s="22"/>
      <c r="WUP72" s="22"/>
      <c r="WUQ72" s="22"/>
      <c r="WUR72" s="22"/>
      <c r="WUS72" s="22"/>
      <c r="WUT72" s="22"/>
      <c r="WUU72" s="22"/>
      <c r="WUV72" s="22"/>
      <c r="WUW72" s="22"/>
      <c r="WUX72" s="22"/>
      <c r="WUY72" s="22"/>
      <c r="WUZ72" s="22"/>
      <c r="WVA72" s="22"/>
      <c r="WVB72" s="22"/>
      <c r="WVC72" s="22"/>
      <c r="WVD72" s="22"/>
      <c r="WVE72" s="22"/>
      <c r="WVF72" s="22"/>
      <c r="WVG72" s="22"/>
      <c r="WVH72" s="22"/>
      <c r="WVI72" s="22"/>
      <c r="WVJ72" s="22"/>
      <c r="WVK72" s="22"/>
      <c r="WVL72" s="22"/>
      <c r="WVM72" s="22"/>
      <c r="WVN72" s="22"/>
      <c r="WVO72" s="22"/>
      <c r="WVP72" s="22"/>
      <c r="WVQ72" s="22"/>
      <c r="WVR72" s="22"/>
      <c r="WVS72" s="22"/>
      <c r="WVT72" s="22"/>
      <c r="WVU72" s="22"/>
      <c r="WVV72" s="22"/>
      <c r="WVW72" s="22"/>
      <c r="WVX72" s="22"/>
      <c r="WVY72" s="22"/>
      <c r="WVZ72" s="22"/>
      <c r="WWA72" s="22"/>
      <c r="WWB72" s="22"/>
      <c r="WWC72" s="22"/>
      <c r="WWD72" s="22"/>
      <c r="WWE72" s="22"/>
      <c r="WWF72" s="22"/>
      <c r="WWG72" s="22"/>
      <c r="WWH72" s="22"/>
      <c r="WWI72" s="22"/>
      <c r="WWJ72" s="22"/>
      <c r="WWK72" s="22"/>
      <c r="WWL72" s="22"/>
      <c r="WWM72" s="22"/>
      <c r="WWN72" s="22"/>
      <c r="WWO72" s="22"/>
      <c r="WWP72" s="22"/>
      <c r="WWQ72" s="22"/>
      <c r="WWR72" s="22"/>
      <c r="WWS72" s="22"/>
      <c r="WWT72" s="22"/>
      <c r="WWU72" s="22"/>
      <c r="WWV72" s="22"/>
      <c r="WWW72" s="22"/>
      <c r="WWX72" s="22"/>
      <c r="WWY72" s="22"/>
      <c r="WWZ72" s="22"/>
      <c r="WXA72" s="22"/>
      <c r="WXB72" s="22"/>
      <c r="WXC72" s="22"/>
      <c r="WXD72" s="22"/>
      <c r="WXE72" s="22"/>
      <c r="WXF72" s="22"/>
      <c r="WXG72" s="22"/>
      <c r="WXH72" s="22"/>
      <c r="WXI72" s="22"/>
      <c r="WXJ72" s="22"/>
      <c r="WXK72" s="22"/>
      <c r="WXL72" s="22"/>
      <c r="WXM72" s="22"/>
      <c r="WXN72" s="22"/>
      <c r="WXO72" s="22"/>
      <c r="WXP72" s="22"/>
      <c r="WXQ72" s="22"/>
      <c r="WXR72" s="22"/>
      <c r="WXS72" s="22"/>
      <c r="WXT72" s="22"/>
      <c r="WXU72" s="22"/>
      <c r="WXV72" s="22"/>
      <c r="WXW72" s="22"/>
      <c r="WXX72" s="22"/>
      <c r="WXY72" s="22"/>
      <c r="WXZ72" s="22"/>
      <c r="WYA72" s="22"/>
      <c r="WYB72" s="22"/>
      <c r="WYC72" s="22"/>
      <c r="WYD72" s="22"/>
      <c r="WYE72" s="22"/>
      <c r="WYF72" s="22"/>
      <c r="WYG72" s="22"/>
      <c r="WYH72" s="22"/>
      <c r="WYI72" s="22"/>
      <c r="WYJ72" s="22"/>
      <c r="WYK72" s="22"/>
      <c r="WYL72" s="22"/>
      <c r="WYM72" s="22"/>
      <c r="WYN72" s="22"/>
      <c r="WYO72" s="22"/>
      <c r="WYP72" s="22"/>
      <c r="WYQ72" s="22"/>
      <c r="WYR72" s="22"/>
      <c r="WYS72" s="22"/>
      <c r="WYT72" s="22"/>
      <c r="WYU72" s="22"/>
      <c r="WYV72" s="22"/>
      <c r="WYW72" s="22"/>
      <c r="WYX72" s="22"/>
      <c r="WYY72" s="22"/>
      <c r="WYZ72" s="22"/>
      <c r="WZA72" s="22"/>
      <c r="WZB72" s="22"/>
      <c r="WZC72" s="22"/>
      <c r="WZD72" s="22"/>
      <c r="WZE72" s="22"/>
      <c r="WZF72" s="22"/>
      <c r="WZG72" s="22"/>
      <c r="WZH72" s="22"/>
      <c r="WZI72" s="22"/>
      <c r="WZJ72" s="22"/>
      <c r="WZK72" s="22"/>
      <c r="WZL72" s="22"/>
      <c r="WZM72" s="22"/>
      <c r="WZN72" s="22"/>
      <c r="WZO72" s="22"/>
      <c r="WZP72" s="22"/>
      <c r="WZQ72" s="22"/>
      <c r="WZR72" s="22"/>
      <c r="WZS72" s="22"/>
      <c r="WZT72" s="22"/>
      <c r="WZU72" s="22"/>
      <c r="WZV72" s="22"/>
      <c r="WZW72" s="22"/>
      <c r="WZX72" s="22"/>
      <c r="WZY72" s="22"/>
      <c r="WZZ72" s="22"/>
      <c r="XAA72" s="22"/>
      <c r="XAB72" s="22"/>
      <c r="XAC72" s="22"/>
      <c r="XAD72" s="22"/>
      <c r="XAE72" s="22"/>
      <c r="XAF72" s="22"/>
      <c r="XAG72" s="22"/>
      <c r="XAH72" s="22"/>
      <c r="XAI72" s="22"/>
      <c r="XAJ72" s="22"/>
      <c r="XAK72" s="22"/>
      <c r="XAL72" s="22"/>
      <c r="XAM72" s="22"/>
      <c r="XAN72" s="22"/>
      <c r="XAO72" s="22"/>
      <c r="XAP72" s="22"/>
      <c r="XAQ72" s="22"/>
      <c r="XAR72" s="22"/>
      <c r="XAS72" s="22"/>
      <c r="XAT72" s="22"/>
      <c r="XAU72" s="22"/>
      <c r="XAV72" s="22"/>
      <c r="XAW72" s="22"/>
      <c r="XAX72" s="22"/>
      <c r="XAY72" s="22"/>
      <c r="XAZ72" s="22"/>
      <c r="XBA72" s="22"/>
      <c r="XBB72" s="22"/>
      <c r="XBC72" s="22"/>
      <c r="XBD72" s="22"/>
      <c r="XBE72" s="22"/>
      <c r="XBF72" s="22"/>
      <c r="XBG72" s="22"/>
      <c r="XBH72" s="22"/>
      <c r="XBI72" s="22"/>
      <c r="XBJ72" s="22"/>
      <c r="XBK72" s="22"/>
      <c r="XBL72" s="22"/>
      <c r="XBM72" s="22"/>
      <c r="XBN72" s="22"/>
      <c r="XBO72" s="22"/>
      <c r="XBP72" s="22"/>
      <c r="XBQ72" s="22"/>
      <c r="XBR72" s="22"/>
      <c r="XBS72" s="22"/>
      <c r="XBT72" s="22"/>
      <c r="XBU72" s="22"/>
      <c r="XBV72" s="22"/>
      <c r="XBW72" s="22"/>
      <c r="XBX72" s="22"/>
      <c r="XBY72" s="22"/>
      <c r="XBZ72" s="22"/>
      <c r="XCA72" s="22"/>
      <c r="XCB72" s="22"/>
      <c r="XCC72" s="22"/>
      <c r="XCD72" s="22"/>
      <c r="XCE72" s="22"/>
      <c r="XCF72" s="22"/>
      <c r="XCG72" s="22"/>
      <c r="XCH72" s="22"/>
      <c r="XCI72" s="22"/>
      <c r="XCJ72" s="22"/>
      <c r="XCK72" s="22"/>
      <c r="XCL72" s="22"/>
      <c r="XCM72" s="22"/>
      <c r="XCN72" s="22"/>
      <c r="XCO72" s="22"/>
      <c r="XCP72" s="22"/>
      <c r="XCQ72" s="22"/>
      <c r="XCR72" s="22"/>
      <c r="XCS72" s="22"/>
      <c r="XCT72" s="22"/>
      <c r="XCU72" s="22"/>
      <c r="XCV72" s="22"/>
      <c r="XCW72" s="22"/>
      <c r="XCX72" s="22"/>
      <c r="XCY72" s="22"/>
      <c r="XCZ72" s="22"/>
      <c r="XDA72" s="22"/>
      <c r="XDB72" s="22"/>
      <c r="XDC72" s="22"/>
      <c r="XDD72" s="22"/>
      <c r="XDE72" s="22"/>
      <c r="XDF72" s="22"/>
      <c r="XDG72" s="22"/>
      <c r="XDH72" s="22"/>
      <c r="XDI72" s="22"/>
      <c r="XDJ72" s="22"/>
      <c r="XDK72" s="22"/>
      <c r="XDL72" s="22"/>
      <c r="XDM72" s="22"/>
      <c r="XDN72" s="22"/>
      <c r="XDO72" s="22"/>
      <c r="XDP72" s="22"/>
      <c r="XDQ72" s="22"/>
      <c r="XDR72" s="22"/>
      <c r="XDS72" s="22"/>
      <c r="XDT72" s="22"/>
      <c r="XDU72" s="22"/>
      <c r="XDV72" s="22"/>
      <c r="XDW72" s="22"/>
      <c r="XDX72" s="22"/>
      <c r="XDY72" s="22"/>
      <c r="XDZ72" s="22"/>
      <c r="XEA72" s="22"/>
      <c r="XEB72" s="22"/>
      <c r="XEC72" s="22"/>
      <c r="XED72" s="22"/>
      <c r="XEE72" s="22"/>
      <c r="XEF72" s="22"/>
      <c r="XEG72" s="22"/>
      <c r="XEH72" s="22"/>
      <c r="XEI72" s="22"/>
      <c r="XEJ72" s="22"/>
      <c r="XEK72" s="22"/>
      <c r="XEL72" s="22"/>
      <c r="XEM72" s="22"/>
      <c r="XEN72" s="22"/>
      <c r="XEO72" s="22"/>
      <c r="XEP72" s="22"/>
      <c r="XEQ72" s="22"/>
      <c r="XER72" s="22"/>
      <c r="XES72" s="22"/>
      <c r="XET72" s="22"/>
      <c r="XEU72" s="22"/>
      <c r="XEV72" s="22"/>
    </row>
    <row r="73" spans="1:16376" outlineLevel="2" x14ac:dyDescent="0.15">
      <c r="C73" s="54"/>
      <c r="D73" s="22"/>
      <c r="F73" s="14"/>
      <c r="L73" s="175"/>
      <c r="M73" s="72"/>
      <c r="N73" s="72"/>
      <c r="O73" s="72"/>
      <c r="P73" s="72"/>
      <c r="Q73" s="72"/>
      <c r="R73" s="72"/>
      <c r="S73" s="72"/>
      <c r="T73" s="72"/>
      <c r="U73" s="7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C73" s="22"/>
      <c r="DD73" s="22"/>
      <c r="DE73" s="22"/>
      <c r="DF73" s="22"/>
      <c r="DG73" s="22"/>
      <c r="DH73" s="22"/>
      <c r="DI73" s="22"/>
      <c r="DJ73" s="22"/>
      <c r="DK73" s="22"/>
      <c r="DL73" s="22"/>
      <c r="DM73" s="22"/>
      <c r="DN73" s="22"/>
      <c r="DO73" s="22"/>
      <c r="DP73" s="22"/>
      <c r="DQ73" s="22"/>
      <c r="DR73" s="22"/>
      <c r="DS73" s="22"/>
      <c r="DT73" s="22"/>
      <c r="DU73" s="22"/>
      <c r="DV73" s="22"/>
      <c r="DW73" s="22"/>
      <c r="DX73" s="22"/>
      <c r="DY73" s="22"/>
      <c r="DZ73" s="22"/>
      <c r="EA73" s="22"/>
      <c r="EB73" s="22"/>
      <c r="EC73" s="22"/>
      <c r="ED73" s="22"/>
      <c r="EE73" s="22"/>
      <c r="EF73" s="22"/>
      <c r="EG73" s="22"/>
      <c r="EH73" s="22"/>
      <c r="EI73" s="22"/>
      <c r="EJ73" s="22"/>
      <c r="EK73" s="22"/>
      <c r="EL73" s="22"/>
      <c r="EM73" s="22"/>
      <c r="EN73" s="22"/>
      <c r="EO73" s="22"/>
      <c r="EP73" s="22"/>
      <c r="EQ73" s="22"/>
      <c r="ER73" s="22"/>
      <c r="ES73" s="22"/>
      <c r="ET73" s="22"/>
      <c r="EU73" s="22"/>
      <c r="EV73" s="22"/>
      <c r="EW73" s="22"/>
      <c r="EX73" s="22"/>
      <c r="EY73" s="22"/>
      <c r="EZ73" s="22"/>
      <c r="FA73" s="22"/>
      <c r="FB73" s="22"/>
      <c r="FC73" s="22"/>
      <c r="FD73" s="22"/>
      <c r="FE73" s="22"/>
      <c r="FF73" s="22"/>
      <c r="FG73" s="22"/>
      <c r="FH73" s="22"/>
      <c r="FI73" s="22"/>
      <c r="FJ73" s="22"/>
      <c r="FK73" s="22"/>
      <c r="FL73" s="22"/>
      <c r="FM73" s="22"/>
      <c r="FN73" s="22"/>
      <c r="FO73" s="22"/>
      <c r="FP73" s="22"/>
      <c r="FQ73" s="22"/>
      <c r="FR73" s="22"/>
      <c r="FS73" s="22"/>
      <c r="FT73" s="22"/>
      <c r="FU73" s="22"/>
      <c r="FV73" s="22"/>
      <c r="FW73" s="22"/>
      <c r="FX73" s="22"/>
      <c r="FY73" s="22"/>
      <c r="FZ73" s="22"/>
      <c r="GA73" s="22"/>
      <c r="GB73" s="22"/>
      <c r="GC73" s="22"/>
      <c r="GD73" s="22"/>
      <c r="GE73" s="22"/>
      <c r="GF73" s="22"/>
      <c r="GG73" s="22"/>
      <c r="GH73" s="22"/>
      <c r="GI73" s="22"/>
      <c r="GJ73" s="22"/>
      <c r="GK73" s="22"/>
      <c r="GL73" s="22"/>
      <c r="GM73" s="22"/>
      <c r="GN73" s="22"/>
      <c r="GO73" s="22"/>
      <c r="GP73" s="22"/>
      <c r="GQ73" s="22"/>
      <c r="GR73" s="22"/>
      <c r="GS73" s="22"/>
      <c r="GT73" s="22"/>
      <c r="GU73" s="22"/>
      <c r="GV73" s="22"/>
      <c r="GW73" s="22"/>
      <c r="GX73" s="22"/>
      <c r="GY73" s="22"/>
      <c r="GZ73" s="22"/>
      <c r="HA73" s="22"/>
      <c r="HB73" s="22"/>
      <c r="HC73" s="22"/>
      <c r="HD73" s="22"/>
      <c r="HE73" s="22"/>
      <c r="HF73" s="22"/>
      <c r="HG73" s="22"/>
      <c r="HH73" s="22"/>
      <c r="HI73" s="22"/>
      <c r="HJ73" s="22"/>
      <c r="HK73" s="22"/>
      <c r="HL73" s="22"/>
      <c r="HM73" s="22"/>
      <c r="HN73" s="22"/>
      <c r="HO73" s="22"/>
      <c r="HP73" s="22"/>
      <c r="HQ73" s="22"/>
      <c r="HR73" s="22"/>
      <c r="HS73" s="22"/>
      <c r="HT73" s="22"/>
      <c r="HU73" s="22"/>
      <c r="HV73" s="22"/>
      <c r="HW73" s="22"/>
      <c r="HX73" s="22"/>
      <c r="HY73" s="22"/>
      <c r="HZ73" s="22"/>
      <c r="IA73" s="22"/>
      <c r="IB73" s="22"/>
      <c r="IC73" s="22"/>
      <c r="ID73" s="22"/>
      <c r="IE73" s="22"/>
      <c r="IF73" s="22"/>
      <c r="IG73" s="22"/>
      <c r="IH73" s="22"/>
      <c r="II73" s="22"/>
      <c r="IJ73" s="22"/>
      <c r="IK73" s="22"/>
      <c r="IL73" s="22"/>
      <c r="IM73" s="22"/>
      <c r="IN73" s="22"/>
      <c r="IO73" s="22"/>
      <c r="IP73" s="22"/>
      <c r="IQ73" s="22"/>
      <c r="IR73" s="22"/>
      <c r="IS73" s="22"/>
      <c r="IT73" s="22"/>
      <c r="IU73" s="22"/>
      <c r="IV73" s="22"/>
      <c r="IW73" s="22"/>
      <c r="IX73" s="22"/>
      <c r="IY73" s="22"/>
      <c r="IZ73" s="22"/>
      <c r="JA73" s="22"/>
      <c r="JB73" s="22"/>
      <c r="JC73" s="22"/>
      <c r="JD73" s="22"/>
      <c r="JE73" s="22"/>
      <c r="JF73" s="22"/>
      <c r="JG73" s="22"/>
      <c r="JH73" s="22"/>
      <c r="JI73" s="22"/>
      <c r="JJ73" s="22"/>
      <c r="JK73" s="22"/>
      <c r="JL73" s="22"/>
      <c r="JM73" s="22"/>
      <c r="JN73" s="22"/>
      <c r="JO73" s="22"/>
      <c r="JP73" s="22"/>
      <c r="JQ73" s="22"/>
      <c r="JR73" s="22"/>
      <c r="JS73" s="22"/>
      <c r="JT73" s="22"/>
      <c r="JU73" s="22"/>
      <c r="JV73" s="22"/>
      <c r="JW73" s="22"/>
      <c r="JX73" s="22"/>
      <c r="JY73" s="22"/>
      <c r="JZ73" s="22"/>
      <c r="KA73" s="22"/>
      <c r="KB73" s="22"/>
      <c r="KC73" s="22"/>
      <c r="KD73" s="22"/>
      <c r="KE73" s="22"/>
      <c r="KF73" s="22"/>
      <c r="KG73" s="22"/>
      <c r="KH73" s="22"/>
      <c r="KI73" s="22"/>
      <c r="KJ73" s="22"/>
      <c r="KK73" s="22"/>
      <c r="KL73" s="22"/>
      <c r="KM73" s="22"/>
      <c r="KN73" s="22"/>
      <c r="KO73" s="22"/>
      <c r="KP73" s="22"/>
      <c r="KQ73" s="22"/>
      <c r="KR73" s="22"/>
      <c r="KS73" s="22"/>
      <c r="KT73" s="22"/>
      <c r="KU73" s="22"/>
      <c r="KV73" s="22"/>
      <c r="KW73" s="22"/>
      <c r="KX73" s="22"/>
      <c r="KY73" s="22"/>
      <c r="KZ73" s="22"/>
      <c r="LA73" s="22"/>
      <c r="LB73" s="22"/>
      <c r="LC73" s="22"/>
      <c r="LD73" s="22"/>
      <c r="LE73" s="22"/>
      <c r="LF73" s="22"/>
      <c r="LG73" s="22"/>
      <c r="LH73" s="22"/>
      <c r="LI73" s="22"/>
      <c r="LJ73" s="22"/>
      <c r="LK73" s="22"/>
      <c r="LL73" s="22"/>
      <c r="LM73" s="22"/>
      <c r="LN73" s="22"/>
      <c r="LO73" s="22"/>
      <c r="LP73" s="22"/>
      <c r="LQ73" s="22"/>
      <c r="LR73" s="22"/>
      <c r="LS73" s="22"/>
      <c r="LT73" s="22"/>
      <c r="LU73" s="22"/>
      <c r="LV73" s="22"/>
      <c r="LW73" s="22"/>
      <c r="LX73" s="22"/>
      <c r="LY73" s="22"/>
      <c r="LZ73" s="22"/>
      <c r="MA73" s="22"/>
      <c r="MB73" s="22"/>
      <c r="MC73" s="22"/>
      <c r="MD73" s="22"/>
      <c r="ME73" s="22"/>
      <c r="MF73" s="22"/>
      <c r="MG73" s="22"/>
      <c r="MH73" s="22"/>
      <c r="MI73" s="22"/>
      <c r="MJ73" s="22"/>
      <c r="MK73" s="22"/>
      <c r="ML73" s="22"/>
      <c r="MM73" s="22"/>
      <c r="MN73" s="22"/>
      <c r="MO73" s="22"/>
      <c r="MP73" s="22"/>
      <c r="MQ73" s="22"/>
      <c r="MR73" s="22"/>
      <c r="MS73" s="22"/>
      <c r="MT73" s="22"/>
      <c r="MU73" s="22"/>
      <c r="MV73" s="22"/>
      <c r="MW73" s="22"/>
      <c r="MX73" s="22"/>
      <c r="MY73" s="22"/>
      <c r="MZ73" s="22"/>
      <c r="NA73" s="22"/>
      <c r="NB73" s="22"/>
      <c r="NC73" s="22"/>
      <c r="ND73" s="22"/>
      <c r="NE73" s="22"/>
      <c r="NF73" s="22"/>
      <c r="NG73" s="22"/>
      <c r="NH73" s="22"/>
      <c r="NI73" s="22"/>
      <c r="NJ73" s="22"/>
      <c r="NK73" s="22"/>
      <c r="NL73" s="22"/>
      <c r="NM73" s="22"/>
      <c r="NN73" s="22"/>
      <c r="NO73" s="22"/>
      <c r="NP73" s="22"/>
      <c r="NQ73" s="22"/>
      <c r="NR73" s="22"/>
      <c r="NS73" s="22"/>
      <c r="NT73" s="22"/>
      <c r="NU73" s="22"/>
      <c r="NV73" s="22"/>
      <c r="NW73" s="22"/>
      <c r="NX73" s="22"/>
      <c r="NY73" s="22"/>
      <c r="NZ73" s="22"/>
      <c r="OA73" s="22"/>
      <c r="OB73" s="22"/>
      <c r="OC73" s="22"/>
      <c r="OD73" s="22"/>
      <c r="OE73" s="22"/>
      <c r="OF73" s="22"/>
      <c r="OG73" s="22"/>
      <c r="OH73" s="22"/>
      <c r="OI73" s="22"/>
      <c r="OJ73" s="22"/>
      <c r="OK73" s="22"/>
      <c r="OL73" s="22"/>
      <c r="OM73" s="22"/>
      <c r="ON73" s="22"/>
      <c r="OO73" s="22"/>
      <c r="OP73" s="22"/>
      <c r="OQ73" s="22"/>
      <c r="OR73" s="22"/>
      <c r="OS73" s="22"/>
      <c r="OT73" s="22"/>
      <c r="OU73" s="22"/>
      <c r="OV73" s="22"/>
      <c r="OW73" s="22"/>
      <c r="OX73" s="22"/>
      <c r="OY73" s="22"/>
      <c r="OZ73" s="22"/>
      <c r="PA73" s="22"/>
      <c r="PB73" s="22"/>
      <c r="PC73" s="22"/>
      <c r="PD73" s="22"/>
      <c r="PE73" s="22"/>
      <c r="PF73" s="22"/>
      <c r="PG73" s="22"/>
      <c r="PH73" s="22"/>
      <c r="PI73" s="22"/>
      <c r="PJ73" s="22"/>
      <c r="PK73" s="22"/>
      <c r="PL73" s="22"/>
      <c r="PM73" s="22"/>
      <c r="PN73" s="22"/>
      <c r="PO73" s="22"/>
      <c r="PP73" s="22"/>
      <c r="PQ73" s="22"/>
      <c r="PR73" s="22"/>
      <c r="PS73" s="22"/>
      <c r="PT73" s="22"/>
      <c r="PU73" s="22"/>
      <c r="PV73" s="22"/>
      <c r="PW73" s="22"/>
      <c r="PX73" s="22"/>
      <c r="PY73" s="22"/>
      <c r="PZ73" s="22"/>
      <c r="QA73" s="22"/>
      <c r="QB73" s="22"/>
      <c r="QC73" s="22"/>
      <c r="QD73" s="22"/>
      <c r="QE73" s="22"/>
      <c r="QF73" s="22"/>
      <c r="QG73" s="22"/>
      <c r="QH73" s="22"/>
      <c r="QI73" s="22"/>
      <c r="QJ73" s="22"/>
      <c r="QK73" s="22"/>
      <c r="QL73" s="22"/>
      <c r="QM73" s="22"/>
      <c r="QN73" s="22"/>
      <c r="QO73" s="22"/>
      <c r="QP73" s="22"/>
      <c r="QQ73" s="22"/>
      <c r="QR73" s="22"/>
      <c r="QS73" s="22"/>
      <c r="QT73" s="22"/>
      <c r="QU73" s="22"/>
      <c r="QV73" s="22"/>
      <c r="QW73" s="22"/>
      <c r="QX73" s="22"/>
      <c r="QY73" s="22"/>
      <c r="QZ73" s="22"/>
      <c r="RA73" s="22"/>
      <c r="RB73" s="22"/>
      <c r="RC73" s="22"/>
      <c r="RD73" s="22"/>
      <c r="RE73" s="22"/>
      <c r="RF73" s="22"/>
      <c r="RG73" s="22"/>
      <c r="RH73" s="22"/>
      <c r="RI73" s="22"/>
      <c r="RJ73" s="22"/>
      <c r="RK73" s="22"/>
      <c r="RL73" s="22"/>
      <c r="RM73" s="22"/>
      <c r="RN73" s="22"/>
      <c r="RO73" s="22"/>
      <c r="RP73" s="22"/>
      <c r="RQ73" s="22"/>
      <c r="RR73" s="22"/>
      <c r="RS73" s="22"/>
      <c r="RT73" s="22"/>
      <c r="RU73" s="22"/>
      <c r="RV73" s="22"/>
      <c r="RW73" s="22"/>
      <c r="RX73" s="22"/>
      <c r="RY73" s="22"/>
      <c r="RZ73" s="22"/>
      <c r="SA73" s="22"/>
      <c r="SB73" s="22"/>
      <c r="SC73" s="22"/>
      <c r="SD73" s="22"/>
      <c r="SE73" s="22"/>
      <c r="SF73" s="22"/>
      <c r="SG73" s="22"/>
      <c r="SH73" s="22"/>
      <c r="SI73" s="22"/>
      <c r="SJ73" s="22"/>
      <c r="SK73" s="22"/>
      <c r="SL73" s="22"/>
      <c r="SM73" s="22"/>
      <c r="SN73" s="22"/>
      <c r="SO73" s="22"/>
      <c r="SP73" s="22"/>
      <c r="SQ73" s="22"/>
      <c r="SR73" s="22"/>
      <c r="SS73" s="22"/>
      <c r="ST73" s="22"/>
      <c r="SU73" s="22"/>
      <c r="SV73" s="22"/>
      <c r="SW73" s="22"/>
      <c r="SX73" s="22"/>
      <c r="SY73" s="22"/>
      <c r="SZ73" s="22"/>
      <c r="TA73" s="22"/>
      <c r="TB73" s="22"/>
      <c r="TC73" s="22"/>
      <c r="TD73" s="22"/>
      <c r="TE73" s="22"/>
      <c r="TF73" s="22"/>
      <c r="TG73" s="22"/>
      <c r="TH73" s="22"/>
      <c r="TI73" s="22"/>
      <c r="TJ73" s="22"/>
      <c r="TK73" s="22"/>
      <c r="TL73" s="22"/>
      <c r="TM73" s="22"/>
      <c r="TN73" s="22"/>
      <c r="TO73" s="22"/>
      <c r="TP73" s="22"/>
      <c r="TQ73" s="22"/>
      <c r="TR73" s="22"/>
      <c r="TS73" s="22"/>
      <c r="TT73" s="22"/>
      <c r="TU73" s="22"/>
      <c r="TV73" s="22"/>
      <c r="TW73" s="22"/>
      <c r="TX73" s="22"/>
      <c r="TY73" s="22"/>
      <c r="TZ73" s="22"/>
      <c r="UA73" s="22"/>
      <c r="UB73" s="22"/>
      <c r="UC73" s="22"/>
      <c r="UD73" s="22"/>
      <c r="UE73" s="22"/>
      <c r="UF73" s="22"/>
      <c r="UG73" s="22"/>
      <c r="UH73" s="22"/>
      <c r="UI73" s="22"/>
      <c r="UJ73" s="22"/>
      <c r="UK73" s="22"/>
      <c r="UL73" s="22"/>
      <c r="UM73" s="22"/>
      <c r="UN73" s="22"/>
      <c r="UO73" s="22"/>
      <c r="UP73" s="22"/>
      <c r="UQ73" s="22"/>
      <c r="UR73" s="22"/>
      <c r="US73" s="22"/>
      <c r="UT73" s="22"/>
      <c r="UU73" s="22"/>
      <c r="UV73" s="22"/>
      <c r="UW73" s="22"/>
      <c r="UX73" s="22"/>
      <c r="UY73" s="22"/>
      <c r="UZ73" s="22"/>
      <c r="VA73" s="22"/>
      <c r="VB73" s="22"/>
      <c r="VC73" s="22"/>
      <c r="VD73" s="22"/>
      <c r="VE73" s="22"/>
      <c r="VF73" s="22"/>
      <c r="VG73" s="22"/>
      <c r="VH73" s="22"/>
      <c r="VI73" s="22"/>
      <c r="VJ73" s="22"/>
      <c r="VK73" s="22"/>
      <c r="VL73" s="22"/>
      <c r="VM73" s="22"/>
      <c r="VN73" s="22"/>
      <c r="VO73" s="22"/>
      <c r="VP73" s="22"/>
      <c r="VQ73" s="22"/>
      <c r="VR73" s="22"/>
      <c r="VS73" s="22"/>
      <c r="VT73" s="22"/>
      <c r="VU73" s="22"/>
      <c r="VV73" s="22"/>
      <c r="VW73" s="22"/>
      <c r="VX73" s="22"/>
      <c r="VY73" s="22"/>
      <c r="VZ73" s="22"/>
      <c r="WA73" s="22"/>
      <c r="WB73" s="22"/>
      <c r="WC73" s="22"/>
      <c r="WD73" s="22"/>
      <c r="WE73" s="22"/>
      <c r="WF73" s="22"/>
      <c r="WG73" s="22"/>
      <c r="WH73" s="22"/>
      <c r="WI73" s="22"/>
      <c r="WJ73" s="22"/>
      <c r="WK73" s="22"/>
      <c r="WL73" s="22"/>
      <c r="WM73" s="22"/>
      <c r="WN73" s="22"/>
      <c r="WO73" s="22"/>
      <c r="WP73" s="22"/>
      <c r="WQ73" s="22"/>
      <c r="WR73" s="22"/>
      <c r="WS73" s="22"/>
      <c r="WT73" s="22"/>
      <c r="WU73" s="22"/>
      <c r="WV73" s="22"/>
      <c r="WW73" s="22"/>
      <c r="WX73" s="22"/>
      <c r="WY73" s="22"/>
      <c r="WZ73" s="22"/>
      <c r="XA73" s="22"/>
      <c r="XB73" s="22"/>
      <c r="XC73" s="22"/>
      <c r="XD73" s="22"/>
      <c r="XE73" s="22"/>
      <c r="XF73" s="22"/>
      <c r="XG73" s="22"/>
      <c r="XH73" s="22"/>
      <c r="XI73" s="22"/>
      <c r="XJ73" s="22"/>
      <c r="XK73" s="22"/>
      <c r="XL73" s="22"/>
      <c r="XM73" s="22"/>
      <c r="XN73" s="22"/>
      <c r="XO73" s="22"/>
      <c r="XP73" s="22"/>
      <c r="XQ73" s="22"/>
      <c r="XR73" s="22"/>
      <c r="XS73" s="22"/>
      <c r="XT73" s="22"/>
      <c r="XU73" s="22"/>
      <c r="XV73" s="22"/>
      <c r="XW73" s="22"/>
      <c r="XX73" s="22"/>
      <c r="XY73" s="22"/>
      <c r="XZ73" s="22"/>
      <c r="YA73" s="22"/>
      <c r="YB73" s="22"/>
      <c r="YC73" s="22"/>
      <c r="YD73" s="22"/>
      <c r="YE73" s="22"/>
      <c r="YF73" s="22"/>
      <c r="YG73" s="22"/>
      <c r="YH73" s="22"/>
      <c r="YI73" s="22"/>
      <c r="YJ73" s="22"/>
      <c r="YK73" s="22"/>
      <c r="YL73" s="22"/>
      <c r="YM73" s="22"/>
      <c r="YN73" s="22"/>
      <c r="YO73" s="22"/>
      <c r="YP73" s="22"/>
      <c r="YQ73" s="22"/>
      <c r="YR73" s="22"/>
      <c r="YS73" s="22"/>
      <c r="YT73" s="22"/>
      <c r="YU73" s="22"/>
      <c r="YV73" s="22"/>
      <c r="YW73" s="22"/>
      <c r="YX73" s="22"/>
      <c r="YY73" s="22"/>
      <c r="YZ73" s="22"/>
      <c r="ZA73" s="22"/>
      <c r="ZB73" s="22"/>
      <c r="ZC73" s="22"/>
      <c r="ZD73" s="22"/>
      <c r="ZE73" s="22"/>
      <c r="ZF73" s="22"/>
      <c r="ZG73" s="22"/>
      <c r="ZH73" s="22"/>
      <c r="ZI73" s="22"/>
      <c r="ZJ73" s="22"/>
      <c r="ZK73" s="22"/>
      <c r="ZL73" s="22"/>
      <c r="ZM73" s="22"/>
      <c r="ZN73" s="22"/>
      <c r="ZO73" s="22"/>
      <c r="ZP73" s="22"/>
      <c r="ZQ73" s="22"/>
      <c r="ZR73" s="22"/>
      <c r="ZS73" s="22"/>
      <c r="ZT73" s="22"/>
      <c r="ZU73" s="22"/>
      <c r="ZV73" s="22"/>
      <c r="ZW73" s="22"/>
      <c r="ZX73" s="22"/>
      <c r="ZY73" s="22"/>
      <c r="ZZ73" s="22"/>
      <c r="AAA73" s="22"/>
      <c r="AAB73" s="22"/>
      <c r="AAC73" s="22"/>
      <c r="AAD73" s="22"/>
      <c r="AAE73" s="22"/>
      <c r="AAF73" s="22"/>
      <c r="AAG73" s="22"/>
      <c r="AAH73" s="22"/>
      <c r="AAI73" s="22"/>
      <c r="AAJ73" s="22"/>
      <c r="AAK73" s="22"/>
      <c r="AAL73" s="22"/>
      <c r="AAM73" s="22"/>
      <c r="AAN73" s="22"/>
      <c r="AAO73" s="22"/>
      <c r="AAP73" s="22"/>
      <c r="AAQ73" s="22"/>
      <c r="AAR73" s="22"/>
      <c r="AAS73" s="22"/>
      <c r="AAT73" s="22"/>
      <c r="AAU73" s="22"/>
      <c r="AAV73" s="22"/>
      <c r="AAW73" s="22"/>
      <c r="AAX73" s="22"/>
      <c r="AAY73" s="22"/>
      <c r="AAZ73" s="22"/>
      <c r="ABA73" s="22"/>
      <c r="ABB73" s="22"/>
      <c r="ABC73" s="22"/>
      <c r="ABD73" s="22"/>
      <c r="ABE73" s="22"/>
      <c r="ABF73" s="22"/>
      <c r="ABG73" s="22"/>
      <c r="ABH73" s="22"/>
      <c r="ABI73" s="22"/>
      <c r="ABJ73" s="22"/>
      <c r="ABK73" s="22"/>
      <c r="ABL73" s="22"/>
      <c r="ABM73" s="22"/>
      <c r="ABN73" s="22"/>
      <c r="ABO73" s="22"/>
      <c r="ABP73" s="22"/>
      <c r="ABQ73" s="22"/>
      <c r="ABR73" s="22"/>
      <c r="ABS73" s="22"/>
      <c r="ABT73" s="22"/>
      <c r="ABU73" s="22"/>
      <c r="ABV73" s="22"/>
      <c r="ABW73" s="22"/>
      <c r="ABX73" s="22"/>
      <c r="ABY73" s="22"/>
      <c r="ABZ73" s="22"/>
      <c r="ACA73" s="22"/>
      <c r="ACB73" s="22"/>
      <c r="ACC73" s="22"/>
      <c r="ACD73" s="22"/>
      <c r="ACE73" s="22"/>
      <c r="ACF73" s="22"/>
      <c r="ACG73" s="22"/>
      <c r="ACH73" s="22"/>
      <c r="ACI73" s="22"/>
      <c r="ACJ73" s="22"/>
      <c r="ACK73" s="22"/>
      <c r="ACL73" s="22"/>
      <c r="ACM73" s="22"/>
      <c r="ACN73" s="22"/>
      <c r="ACO73" s="22"/>
      <c r="ACP73" s="22"/>
      <c r="ACQ73" s="22"/>
      <c r="ACR73" s="22"/>
      <c r="ACS73" s="22"/>
      <c r="ACT73" s="22"/>
      <c r="ACU73" s="22"/>
      <c r="ACV73" s="22"/>
      <c r="ACW73" s="22"/>
      <c r="ACX73" s="22"/>
      <c r="ACY73" s="22"/>
      <c r="ACZ73" s="22"/>
      <c r="ADA73" s="22"/>
      <c r="ADB73" s="22"/>
      <c r="ADC73" s="22"/>
      <c r="ADD73" s="22"/>
      <c r="ADE73" s="22"/>
      <c r="ADF73" s="22"/>
      <c r="ADG73" s="22"/>
      <c r="ADH73" s="22"/>
      <c r="ADI73" s="22"/>
      <c r="ADJ73" s="22"/>
      <c r="ADK73" s="22"/>
      <c r="ADL73" s="22"/>
      <c r="ADM73" s="22"/>
      <c r="ADN73" s="22"/>
      <c r="ADO73" s="22"/>
      <c r="ADP73" s="22"/>
      <c r="ADQ73" s="22"/>
      <c r="ADR73" s="22"/>
      <c r="ADS73" s="22"/>
      <c r="ADT73" s="22"/>
      <c r="ADU73" s="22"/>
      <c r="ADV73" s="22"/>
      <c r="ADW73" s="22"/>
      <c r="ADX73" s="22"/>
      <c r="ADY73" s="22"/>
      <c r="ADZ73" s="22"/>
      <c r="AEA73" s="22"/>
      <c r="AEB73" s="22"/>
      <c r="AEC73" s="22"/>
      <c r="AED73" s="22"/>
      <c r="AEE73" s="22"/>
      <c r="AEF73" s="22"/>
      <c r="AEG73" s="22"/>
      <c r="AEH73" s="22"/>
      <c r="AEI73" s="22"/>
      <c r="AEJ73" s="22"/>
      <c r="AEK73" s="22"/>
      <c r="AEL73" s="22"/>
      <c r="AEM73" s="22"/>
      <c r="AEN73" s="22"/>
      <c r="AEO73" s="22"/>
      <c r="AEP73" s="22"/>
      <c r="AEQ73" s="22"/>
      <c r="AER73" s="22"/>
      <c r="AES73" s="22"/>
      <c r="AET73" s="22"/>
      <c r="AEU73" s="22"/>
      <c r="AEV73" s="22"/>
      <c r="AEW73" s="22"/>
      <c r="AEX73" s="22"/>
      <c r="AEY73" s="22"/>
      <c r="AEZ73" s="22"/>
      <c r="AFA73" s="22"/>
      <c r="AFB73" s="22"/>
      <c r="AFC73" s="22"/>
      <c r="AFD73" s="22"/>
      <c r="AFE73" s="22"/>
      <c r="AFF73" s="22"/>
      <c r="AFG73" s="22"/>
      <c r="AFH73" s="22"/>
      <c r="AFI73" s="22"/>
      <c r="AFJ73" s="22"/>
      <c r="AFK73" s="22"/>
      <c r="AFL73" s="22"/>
      <c r="AFM73" s="22"/>
      <c r="AFN73" s="22"/>
      <c r="AFO73" s="22"/>
      <c r="AFP73" s="22"/>
      <c r="AFQ73" s="22"/>
      <c r="AFR73" s="22"/>
      <c r="AFS73" s="22"/>
      <c r="AFT73" s="22"/>
      <c r="AFU73" s="22"/>
      <c r="AFV73" s="22"/>
      <c r="AFW73" s="22"/>
      <c r="AFX73" s="22"/>
      <c r="AFY73" s="22"/>
      <c r="AFZ73" s="22"/>
      <c r="AGA73" s="22"/>
      <c r="AGB73" s="22"/>
      <c r="AGC73" s="22"/>
      <c r="AGD73" s="22"/>
      <c r="AGE73" s="22"/>
      <c r="AGF73" s="22"/>
      <c r="AGG73" s="22"/>
      <c r="AGH73" s="22"/>
      <c r="AGI73" s="22"/>
      <c r="AGJ73" s="22"/>
      <c r="AGK73" s="22"/>
      <c r="AGL73" s="22"/>
      <c r="AGM73" s="22"/>
      <c r="AGN73" s="22"/>
      <c r="AGO73" s="22"/>
      <c r="AGP73" s="22"/>
      <c r="AGQ73" s="22"/>
      <c r="AGR73" s="22"/>
      <c r="AGS73" s="22"/>
      <c r="AGT73" s="22"/>
      <c r="AGU73" s="22"/>
      <c r="AGV73" s="22"/>
      <c r="AGW73" s="22"/>
      <c r="AGX73" s="22"/>
      <c r="AGY73" s="22"/>
      <c r="AGZ73" s="22"/>
      <c r="AHA73" s="22"/>
      <c r="AHB73" s="22"/>
      <c r="AHC73" s="22"/>
      <c r="AHD73" s="22"/>
      <c r="AHE73" s="22"/>
      <c r="AHF73" s="22"/>
      <c r="AHG73" s="22"/>
      <c r="AHH73" s="22"/>
      <c r="AHI73" s="22"/>
      <c r="AHJ73" s="22"/>
      <c r="AHK73" s="22"/>
      <c r="AHL73" s="22"/>
      <c r="AHM73" s="22"/>
      <c r="AHN73" s="22"/>
      <c r="AHO73" s="22"/>
      <c r="AHP73" s="22"/>
      <c r="AHQ73" s="22"/>
      <c r="AHR73" s="22"/>
      <c r="AHS73" s="22"/>
      <c r="AHT73" s="22"/>
      <c r="AHU73" s="22"/>
      <c r="AHV73" s="22"/>
      <c r="AHW73" s="22"/>
      <c r="AHX73" s="22"/>
      <c r="AHY73" s="22"/>
      <c r="AHZ73" s="22"/>
      <c r="AIA73" s="22"/>
      <c r="AIB73" s="22"/>
      <c r="AIC73" s="22"/>
      <c r="AID73" s="22"/>
      <c r="AIE73" s="22"/>
      <c r="AIF73" s="22"/>
      <c r="AIG73" s="22"/>
      <c r="AIH73" s="22"/>
      <c r="AII73" s="22"/>
      <c r="AIJ73" s="22"/>
      <c r="AIK73" s="22"/>
      <c r="AIL73" s="22"/>
      <c r="AIM73" s="22"/>
      <c r="AIN73" s="22"/>
      <c r="AIO73" s="22"/>
      <c r="AIP73" s="22"/>
      <c r="AIQ73" s="22"/>
      <c r="AIR73" s="22"/>
      <c r="AIS73" s="22"/>
      <c r="AIT73" s="22"/>
      <c r="AIU73" s="22"/>
      <c r="AIV73" s="22"/>
      <c r="AIW73" s="22"/>
      <c r="AIX73" s="22"/>
      <c r="AIY73" s="22"/>
      <c r="AIZ73" s="22"/>
      <c r="AJA73" s="22"/>
      <c r="AJB73" s="22"/>
      <c r="AJC73" s="22"/>
      <c r="AJD73" s="22"/>
      <c r="AJE73" s="22"/>
      <c r="AJF73" s="22"/>
      <c r="AJG73" s="22"/>
      <c r="AJH73" s="22"/>
      <c r="AJI73" s="22"/>
      <c r="AJJ73" s="22"/>
      <c r="AJK73" s="22"/>
      <c r="AJL73" s="22"/>
      <c r="AJM73" s="22"/>
      <c r="AJN73" s="22"/>
      <c r="AJO73" s="22"/>
      <c r="AJP73" s="22"/>
      <c r="AJQ73" s="22"/>
      <c r="AJR73" s="22"/>
      <c r="AJS73" s="22"/>
      <c r="AJT73" s="22"/>
      <c r="AJU73" s="22"/>
      <c r="AJV73" s="22"/>
      <c r="AJW73" s="22"/>
      <c r="AJX73" s="22"/>
      <c r="AJY73" s="22"/>
      <c r="AJZ73" s="22"/>
      <c r="AKA73" s="22"/>
      <c r="AKB73" s="22"/>
      <c r="AKC73" s="22"/>
      <c r="AKD73" s="22"/>
      <c r="AKE73" s="22"/>
      <c r="AKF73" s="22"/>
      <c r="AKG73" s="22"/>
      <c r="AKH73" s="22"/>
      <c r="AKI73" s="22"/>
      <c r="AKJ73" s="22"/>
      <c r="AKK73" s="22"/>
      <c r="AKL73" s="22"/>
      <c r="AKM73" s="22"/>
      <c r="AKN73" s="22"/>
      <c r="AKO73" s="22"/>
      <c r="AKP73" s="22"/>
      <c r="AKQ73" s="22"/>
      <c r="AKR73" s="22"/>
      <c r="AKS73" s="22"/>
      <c r="AKT73" s="22"/>
      <c r="AKU73" s="22"/>
      <c r="AKV73" s="22"/>
      <c r="AKW73" s="22"/>
      <c r="AKX73" s="22"/>
      <c r="AKY73" s="22"/>
      <c r="AKZ73" s="22"/>
      <c r="ALA73" s="22"/>
      <c r="ALB73" s="22"/>
      <c r="ALC73" s="22"/>
      <c r="ALD73" s="22"/>
      <c r="ALE73" s="22"/>
      <c r="ALF73" s="22"/>
      <c r="ALG73" s="22"/>
      <c r="ALH73" s="22"/>
      <c r="ALI73" s="22"/>
      <c r="ALJ73" s="22"/>
      <c r="ALK73" s="22"/>
      <c r="ALL73" s="22"/>
      <c r="ALM73" s="22"/>
      <c r="ALN73" s="22"/>
      <c r="ALO73" s="22"/>
      <c r="ALP73" s="22"/>
      <c r="ALQ73" s="22"/>
      <c r="ALR73" s="22"/>
      <c r="ALS73" s="22"/>
      <c r="ALT73" s="22"/>
      <c r="ALU73" s="22"/>
      <c r="ALV73" s="22"/>
      <c r="ALW73" s="22"/>
      <c r="ALX73" s="22"/>
      <c r="ALY73" s="22"/>
      <c r="ALZ73" s="22"/>
      <c r="AMA73" s="22"/>
      <c r="AMB73" s="22"/>
      <c r="AMC73" s="22"/>
      <c r="AMD73" s="22"/>
      <c r="AME73" s="22"/>
      <c r="AMF73" s="22"/>
      <c r="AMG73" s="22"/>
      <c r="AMH73" s="22"/>
      <c r="AMI73" s="22"/>
      <c r="AMJ73" s="22"/>
      <c r="AMK73" s="22"/>
      <c r="AML73" s="22"/>
      <c r="AMM73" s="22"/>
      <c r="AMN73" s="22"/>
      <c r="AMO73" s="22"/>
      <c r="AMP73" s="22"/>
      <c r="AMQ73" s="22"/>
      <c r="AMR73" s="22"/>
      <c r="AMS73" s="22"/>
      <c r="AMT73" s="22"/>
      <c r="AMU73" s="22"/>
      <c r="AMV73" s="22"/>
      <c r="AMW73" s="22"/>
      <c r="AMX73" s="22"/>
      <c r="AMY73" s="22"/>
      <c r="AMZ73" s="22"/>
      <c r="ANA73" s="22"/>
      <c r="ANB73" s="22"/>
      <c r="ANC73" s="22"/>
      <c r="AND73" s="22"/>
      <c r="ANE73" s="22"/>
      <c r="ANF73" s="22"/>
      <c r="ANG73" s="22"/>
      <c r="ANH73" s="22"/>
      <c r="ANI73" s="22"/>
      <c r="ANJ73" s="22"/>
      <c r="ANK73" s="22"/>
      <c r="ANL73" s="22"/>
      <c r="ANM73" s="22"/>
      <c r="ANN73" s="22"/>
      <c r="ANO73" s="22"/>
      <c r="ANP73" s="22"/>
      <c r="ANQ73" s="22"/>
      <c r="ANR73" s="22"/>
      <c r="ANS73" s="22"/>
      <c r="ANT73" s="22"/>
      <c r="ANU73" s="22"/>
      <c r="ANV73" s="22"/>
      <c r="ANW73" s="22"/>
      <c r="ANX73" s="22"/>
      <c r="ANY73" s="22"/>
      <c r="ANZ73" s="22"/>
      <c r="AOA73" s="22"/>
      <c r="AOB73" s="22"/>
      <c r="AOC73" s="22"/>
      <c r="AOD73" s="22"/>
      <c r="AOE73" s="22"/>
      <c r="AOF73" s="22"/>
      <c r="AOG73" s="22"/>
      <c r="AOH73" s="22"/>
      <c r="AOI73" s="22"/>
      <c r="AOJ73" s="22"/>
      <c r="AOK73" s="22"/>
      <c r="AOL73" s="22"/>
      <c r="AOM73" s="22"/>
      <c r="AON73" s="22"/>
      <c r="AOO73" s="22"/>
      <c r="AOP73" s="22"/>
      <c r="AOQ73" s="22"/>
      <c r="AOR73" s="22"/>
      <c r="AOS73" s="22"/>
      <c r="AOT73" s="22"/>
      <c r="AOU73" s="22"/>
      <c r="AOV73" s="22"/>
      <c r="AOW73" s="22"/>
      <c r="AOX73" s="22"/>
      <c r="AOY73" s="22"/>
      <c r="AOZ73" s="22"/>
      <c r="APA73" s="22"/>
      <c r="APB73" s="22"/>
      <c r="APC73" s="22"/>
      <c r="APD73" s="22"/>
      <c r="APE73" s="22"/>
      <c r="APF73" s="22"/>
      <c r="APG73" s="22"/>
      <c r="APH73" s="22"/>
      <c r="API73" s="22"/>
      <c r="APJ73" s="22"/>
      <c r="APK73" s="22"/>
      <c r="APL73" s="22"/>
      <c r="APM73" s="22"/>
      <c r="APN73" s="22"/>
      <c r="APO73" s="22"/>
      <c r="APP73" s="22"/>
      <c r="APQ73" s="22"/>
      <c r="APR73" s="22"/>
      <c r="APS73" s="22"/>
      <c r="APT73" s="22"/>
      <c r="APU73" s="22"/>
      <c r="APV73" s="22"/>
      <c r="APW73" s="22"/>
      <c r="APX73" s="22"/>
      <c r="APY73" s="22"/>
      <c r="APZ73" s="22"/>
      <c r="AQA73" s="22"/>
      <c r="AQB73" s="22"/>
      <c r="AQC73" s="22"/>
      <c r="AQD73" s="22"/>
      <c r="AQE73" s="22"/>
      <c r="AQF73" s="22"/>
      <c r="AQG73" s="22"/>
      <c r="AQH73" s="22"/>
      <c r="AQI73" s="22"/>
      <c r="AQJ73" s="22"/>
      <c r="AQK73" s="22"/>
      <c r="AQL73" s="22"/>
      <c r="AQM73" s="22"/>
      <c r="AQN73" s="22"/>
      <c r="AQO73" s="22"/>
      <c r="AQP73" s="22"/>
      <c r="AQQ73" s="22"/>
      <c r="AQR73" s="22"/>
      <c r="AQS73" s="22"/>
      <c r="AQT73" s="22"/>
      <c r="AQU73" s="22"/>
      <c r="AQV73" s="22"/>
      <c r="AQW73" s="22"/>
      <c r="AQX73" s="22"/>
      <c r="AQY73" s="22"/>
      <c r="AQZ73" s="22"/>
      <c r="ARA73" s="22"/>
      <c r="ARB73" s="22"/>
      <c r="ARC73" s="22"/>
      <c r="ARD73" s="22"/>
      <c r="ARE73" s="22"/>
      <c r="ARF73" s="22"/>
      <c r="ARG73" s="22"/>
      <c r="ARH73" s="22"/>
      <c r="ARI73" s="22"/>
      <c r="ARJ73" s="22"/>
      <c r="ARK73" s="22"/>
      <c r="ARL73" s="22"/>
      <c r="ARM73" s="22"/>
      <c r="ARN73" s="22"/>
      <c r="ARO73" s="22"/>
      <c r="ARP73" s="22"/>
      <c r="ARQ73" s="22"/>
      <c r="ARR73" s="22"/>
      <c r="ARS73" s="22"/>
      <c r="ART73" s="22"/>
      <c r="ARU73" s="22"/>
      <c r="ARV73" s="22"/>
      <c r="ARW73" s="22"/>
      <c r="ARX73" s="22"/>
      <c r="ARY73" s="22"/>
      <c r="ARZ73" s="22"/>
      <c r="ASA73" s="22"/>
      <c r="ASB73" s="22"/>
      <c r="ASC73" s="22"/>
      <c r="ASD73" s="22"/>
      <c r="ASE73" s="22"/>
      <c r="ASF73" s="22"/>
      <c r="ASG73" s="22"/>
      <c r="ASH73" s="22"/>
      <c r="ASI73" s="22"/>
      <c r="ASJ73" s="22"/>
      <c r="ASK73" s="22"/>
      <c r="ASL73" s="22"/>
      <c r="ASM73" s="22"/>
      <c r="ASN73" s="22"/>
      <c r="ASO73" s="22"/>
      <c r="ASP73" s="22"/>
      <c r="ASQ73" s="22"/>
      <c r="ASR73" s="22"/>
      <c r="ASS73" s="22"/>
      <c r="AST73" s="22"/>
      <c r="ASU73" s="22"/>
      <c r="ASV73" s="22"/>
      <c r="ASW73" s="22"/>
      <c r="ASX73" s="22"/>
      <c r="ASY73" s="22"/>
      <c r="ASZ73" s="22"/>
      <c r="ATA73" s="22"/>
      <c r="ATB73" s="22"/>
      <c r="ATC73" s="22"/>
      <c r="ATD73" s="22"/>
      <c r="ATE73" s="22"/>
      <c r="ATF73" s="22"/>
      <c r="ATG73" s="22"/>
      <c r="ATH73" s="22"/>
      <c r="ATI73" s="22"/>
      <c r="ATJ73" s="22"/>
      <c r="ATK73" s="22"/>
      <c r="ATL73" s="22"/>
      <c r="ATM73" s="22"/>
      <c r="ATN73" s="22"/>
      <c r="ATO73" s="22"/>
      <c r="ATP73" s="22"/>
      <c r="ATQ73" s="22"/>
      <c r="ATR73" s="22"/>
      <c r="ATS73" s="22"/>
      <c r="ATT73" s="22"/>
      <c r="ATU73" s="22"/>
      <c r="ATV73" s="22"/>
      <c r="ATW73" s="22"/>
      <c r="ATX73" s="22"/>
      <c r="ATY73" s="22"/>
      <c r="ATZ73" s="22"/>
      <c r="AUA73" s="22"/>
      <c r="AUB73" s="22"/>
      <c r="AUC73" s="22"/>
      <c r="AUD73" s="22"/>
      <c r="AUE73" s="22"/>
      <c r="AUF73" s="22"/>
      <c r="AUG73" s="22"/>
      <c r="AUH73" s="22"/>
      <c r="AUI73" s="22"/>
      <c r="AUJ73" s="22"/>
      <c r="AUK73" s="22"/>
      <c r="AUL73" s="22"/>
      <c r="AUM73" s="22"/>
      <c r="AUN73" s="22"/>
      <c r="AUO73" s="22"/>
      <c r="AUP73" s="22"/>
      <c r="AUQ73" s="22"/>
      <c r="AUR73" s="22"/>
      <c r="AUS73" s="22"/>
      <c r="AUT73" s="22"/>
      <c r="AUU73" s="22"/>
      <c r="AUV73" s="22"/>
      <c r="AUW73" s="22"/>
      <c r="AUX73" s="22"/>
      <c r="AUY73" s="22"/>
      <c r="AUZ73" s="22"/>
      <c r="AVA73" s="22"/>
      <c r="AVB73" s="22"/>
      <c r="AVC73" s="22"/>
      <c r="AVD73" s="22"/>
      <c r="AVE73" s="22"/>
      <c r="AVF73" s="22"/>
      <c r="AVG73" s="22"/>
      <c r="AVH73" s="22"/>
      <c r="AVI73" s="22"/>
      <c r="AVJ73" s="22"/>
      <c r="AVK73" s="22"/>
      <c r="AVL73" s="22"/>
      <c r="AVM73" s="22"/>
      <c r="AVN73" s="22"/>
      <c r="AVO73" s="22"/>
      <c r="AVP73" s="22"/>
      <c r="AVQ73" s="22"/>
      <c r="AVR73" s="22"/>
      <c r="AVS73" s="22"/>
      <c r="AVT73" s="22"/>
      <c r="AVU73" s="22"/>
      <c r="AVV73" s="22"/>
      <c r="AVW73" s="22"/>
      <c r="AVX73" s="22"/>
      <c r="AVY73" s="22"/>
      <c r="AVZ73" s="22"/>
      <c r="AWA73" s="22"/>
      <c r="AWB73" s="22"/>
      <c r="AWC73" s="22"/>
      <c r="AWD73" s="22"/>
      <c r="AWE73" s="22"/>
      <c r="AWF73" s="22"/>
      <c r="AWG73" s="22"/>
      <c r="AWH73" s="22"/>
      <c r="AWI73" s="22"/>
      <c r="AWJ73" s="22"/>
      <c r="AWK73" s="22"/>
      <c r="AWL73" s="22"/>
      <c r="AWM73" s="22"/>
      <c r="AWN73" s="22"/>
      <c r="AWO73" s="22"/>
      <c r="AWP73" s="22"/>
      <c r="AWQ73" s="22"/>
      <c r="AWR73" s="22"/>
      <c r="AWS73" s="22"/>
      <c r="AWT73" s="22"/>
      <c r="AWU73" s="22"/>
      <c r="AWV73" s="22"/>
      <c r="AWW73" s="22"/>
      <c r="AWX73" s="22"/>
      <c r="AWY73" s="22"/>
      <c r="AWZ73" s="22"/>
      <c r="AXA73" s="22"/>
      <c r="AXB73" s="22"/>
      <c r="AXC73" s="22"/>
      <c r="AXD73" s="22"/>
      <c r="AXE73" s="22"/>
      <c r="AXF73" s="22"/>
      <c r="AXG73" s="22"/>
      <c r="AXH73" s="22"/>
      <c r="AXI73" s="22"/>
      <c r="AXJ73" s="22"/>
      <c r="AXK73" s="22"/>
      <c r="AXL73" s="22"/>
      <c r="AXM73" s="22"/>
      <c r="AXN73" s="22"/>
      <c r="AXO73" s="22"/>
      <c r="AXP73" s="22"/>
      <c r="AXQ73" s="22"/>
      <c r="AXR73" s="22"/>
      <c r="AXS73" s="22"/>
      <c r="AXT73" s="22"/>
      <c r="AXU73" s="22"/>
      <c r="AXV73" s="22"/>
      <c r="AXW73" s="22"/>
      <c r="AXX73" s="22"/>
      <c r="AXY73" s="22"/>
      <c r="AXZ73" s="22"/>
      <c r="AYA73" s="22"/>
      <c r="AYB73" s="22"/>
      <c r="AYC73" s="22"/>
      <c r="AYD73" s="22"/>
      <c r="AYE73" s="22"/>
      <c r="AYF73" s="22"/>
      <c r="AYG73" s="22"/>
      <c r="AYH73" s="22"/>
      <c r="AYI73" s="22"/>
      <c r="AYJ73" s="22"/>
      <c r="AYK73" s="22"/>
      <c r="AYL73" s="22"/>
      <c r="AYM73" s="22"/>
      <c r="AYN73" s="22"/>
      <c r="AYO73" s="22"/>
      <c r="AYP73" s="22"/>
      <c r="AYQ73" s="22"/>
      <c r="AYR73" s="22"/>
      <c r="AYS73" s="22"/>
      <c r="AYT73" s="22"/>
      <c r="AYU73" s="22"/>
      <c r="AYV73" s="22"/>
      <c r="AYW73" s="22"/>
      <c r="AYX73" s="22"/>
      <c r="AYY73" s="22"/>
      <c r="AYZ73" s="22"/>
      <c r="AZA73" s="22"/>
      <c r="AZB73" s="22"/>
      <c r="AZC73" s="22"/>
      <c r="AZD73" s="22"/>
      <c r="AZE73" s="22"/>
      <c r="AZF73" s="22"/>
      <c r="AZG73" s="22"/>
      <c r="AZH73" s="22"/>
      <c r="AZI73" s="22"/>
      <c r="AZJ73" s="22"/>
      <c r="AZK73" s="22"/>
      <c r="AZL73" s="22"/>
      <c r="AZM73" s="22"/>
      <c r="AZN73" s="22"/>
      <c r="AZO73" s="22"/>
      <c r="AZP73" s="22"/>
      <c r="AZQ73" s="22"/>
      <c r="AZR73" s="22"/>
      <c r="AZS73" s="22"/>
      <c r="AZT73" s="22"/>
      <c r="AZU73" s="22"/>
      <c r="AZV73" s="22"/>
      <c r="AZW73" s="22"/>
      <c r="AZX73" s="22"/>
      <c r="AZY73" s="22"/>
      <c r="AZZ73" s="22"/>
      <c r="BAA73" s="22"/>
      <c r="BAB73" s="22"/>
      <c r="BAC73" s="22"/>
      <c r="BAD73" s="22"/>
      <c r="BAE73" s="22"/>
      <c r="BAF73" s="22"/>
      <c r="BAG73" s="22"/>
      <c r="BAH73" s="22"/>
      <c r="BAI73" s="22"/>
      <c r="BAJ73" s="22"/>
      <c r="BAK73" s="22"/>
      <c r="BAL73" s="22"/>
      <c r="BAM73" s="22"/>
      <c r="BAN73" s="22"/>
      <c r="BAO73" s="22"/>
      <c r="BAP73" s="22"/>
      <c r="BAQ73" s="22"/>
      <c r="BAR73" s="22"/>
      <c r="BAS73" s="22"/>
      <c r="BAT73" s="22"/>
      <c r="BAU73" s="22"/>
      <c r="BAV73" s="22"/>
      <c r="BAW73" s="22"/>
      <c r="BAX73" s="22"/>
      <c r="BAY73" s="22"/>
      <c r="BAZ73" s="22"/>
      <c r="BBA73" s="22"/>
      <c r="BBB73" s="22"/>
      <c r="BBC73" s="22"/>
      <c r="BBD73" s="22"/>
      <c r="BBE73" s="22"/>
      <c r="BBF73" s="22"/>
      <c r="BBG73" s="22"/>
      <c r="BBH73" s="22"/>
      <c r="BBI73" s="22"/>
      <c r="BBJ73" s="22"/>
      <c r="BBK73" s="22"/>
      <c r="BBL73" s="22"/>
      <c r="BBM73" s="22"/>
      <c r="BBN73" s="22"/>
      <c r="BBO73" s="22"/>
      <c r="BBP73" s="22"/>
      <c r="BBQ73" s="22"/>
      <c r="BBR73" s="22"/>
      <c r="BBS73" s="22"/>
      <c r="BBT73" s="22"/>
      <c r="BBU73" s="22"/>
      <c r="BBV73" s="22"/>
      <c r="BBW73" s="22"/>
      <c r="BBX73" s="22"/>
      <c r="BBY73" s="22"/>
      <c r="BBZ73" s="22"/>
      <c r="BCA73" s="22"/>
      <c r="BCB73" s="22"/>
      <c r="BCC73" s="22"/>
      <c r="BCD73" s="22"/>
      <c r="BCE73" s="22"/>
      <c r="BCF73" s="22"/>
      <c r="BCG73" s="22"/>
      <c r="BCH73" s="22"/>
      <c r="BCI73" s="22"/>
      <c r="BCJ73" s="22"/>
      <c r="BCK73" s="22"/>
      <c r="BCL73" s="22"/>
      <c r="BCM73" s="22"/>
      <c r="BCN73" s="22"/>
      <c r="BCO73" s="22"/>
      <c r="BCP73" s="22"/>
      <c r="BCQ73" s="22"/>
      <c r="BCR73" s="22"/>
      <c r="BCS73" s="22"/>
      <c r="BCT73" s="22"/>
      <c r="BCU73" s="22"/>
      <c r="BCV73" s="22"/>
      <c r="BCW73" s="22"/>
      <c r="BCX73" s="22"/>
      <c r="BCY73" s="22"/>
      <c r="BCZ73" s="22"/>
      <c r="BDA73" s="22"/>
      <c r="BDB73" s="22"/>
      <c r="BDC73" s="22"/>
      <c r="BDD73" s="22"/>
      <c r="BDE73" s="22"/>
      <c r="BDF73" s="22"/>
      <c r="BDG73" s="22"/>
      <c r="BDH73" s="22"/>
      <c r="BDI73" s="22"/>
      <c r="BDJ73" s="22"/>
      <c r="BDK73" s="22"/>
      <c r="BDL73" s="22"/>
      <c r="BDM73" s="22"/>
      <c r="BDN73" s="22"/>
      <c r="BDO73" s="22"/>
      <c r="BDP73" s="22"/>
      <c r="BDQ73" s="22"/>
      <c r="BDR73" s="22"/>
      <c r="BDS73" s="22"/>
      <c r="BDT73" s="22"/>
      <c r="BDU73" s="22"/>
      <c r="BDV73" s="22"/>
      <c r="BDW73" s="22"/>
      <c r="BDX73" s="22"/>
      <c r="BDY73" s="22"/>
      <c r="BDZ73" s="22"/>
      <c r="BEA73" s="22"/>
      <c r="BEB73" s="22"/>
      <c r="BEC73" s="22"/>
      <c r="BED73" s="22"/>
      <c r="BEE73" s="22"/>
      <c r="BEF73" s="22"/>
      <c r="BEG73" s="22"/>
      <c r="BEH73" s="22"/>
      <c r="BEI73" s="22"/>
      <c r="BEJ73" s="22"/>
      <c r="BEK73" s="22"/>
      <c r="BEL73" s="22"/>
      <c r="BEM73" s="22"/>
      <c r="BEN73" s="22"/>
      <c r="BEO73" s="22"/>
      <c r="BEP73" s="22"/>
      <c r="BEQ73" s="22"/>
      <c r="BER73" s="22"/>
      <c r="BES73" s="22"/>
      <c r="BET73" s="22"/>
      <c r="BEU73" s="22"/>
      <c r="BEV73" s="22"/>
      <c r="BEW73" s="22"/>
      <c r="BEX73" s="22"/>
      <c r="BEY73" s="22"/>
      <c r="BEZ73" s="22"/>
      <c r="BFA73" s="22"/>
      <c r="BFB73" s="22"/>
      <c r="BFC73" s="22"/>
      <c r="BFD73" s="22"/>
      <c r="BFE73" s="22"/>
      <c r="BFF73" s="22"/>
      <c r="BFG73" s="22"/>
      <c r="BFH73" s="22"/>
      <c r="BFI73" s="22"/>
      <c r="BFJ73" s="22"/>
      <c r="BFK73" s="22"/>
      <c r="BFL73" s="22"/>
      <c r="BFM73" s="22"/>
      <c r="BFN73" s="22"/>
      <c r="BFO73" s="22"/>
      <c r="BFP73" s="22"/>
      <c r="BFQ73" s="22"/>
      <c r="BFR73" s="22"/>
      <c r="BFS73" s="22"/>
      <c r="BFT73" s="22"/>
      <c r="BFU73" s="22"/>
      <c r="BFV73" s="22"/>
      <c r="BFW73" s="22"/>
      <c r="BFX73" s="22"/>
      <c r="BFY73" s="22"/>
      <c r="BFZ73" s="22"/>
      <c r="BGA73" s="22"/>
      <c r="BGB73" s="22"/>
      <c r="BGC73" s="22"/>
      <c r="BGD73" s="22"/>
      <c r="BGE73" s="22"/>
      <c r="BGF73" s="22"/>
      <c r="BGG73" s="22"/>
      <c r="BGH73" s="22"/>
      <c r="BGI73" s="22"/>
      <c r="BGJ73" s="22"/>
      <c r="BGK73" s="22"/>
      <c r="BGL73" s="22"/>
      <c r="BGM73" s="22"/>
      <c r="BGN73" s="22"/>
      <c r="BGO73" s="22"/>
      <c r="BGP73" s="22"/>
      <c r="BGQ73" s="22"/>
      <c r="BGR73" s="22"/>
      <c r="BGS73" s="22"/>
      <c r="BGT73" s="22"/>
      <c r="BGU73" s="22"/>
      <c r="BGV73" s="22"/>
      <c r="BGW73" s="22"/>
      <c r="BGX73" s="22"/>
      <c r="BGY73" s="22"/>
      <c r="BGZ73" s="22"/>
      <c r="BHA73" s="22"/>
      <c r="BHB73" s="22"/>
      <c r="BHC73" s="22"/>
      <c r="BHD73" s="22"/>
      <c r="BHE73" s="22"/>
      <c r="BHF73" s="22"/>
      <c r="BHG73" s="22"/>
      <c r="BHH73" s="22"/>
      <c r="BHI73" s="22"/>
      <c r="BHJ73" s="22"/>
      <c r="BHK73" s="22"/>
      <c r="BHL73" s="22"/>
      <c r="BHM73" s="22"/>
      <c r="BHN73" s="22"/>
      <c r="BHO73" s="22"/>
      <c r="BHP73" s="22"/>
      <c r="BHQ73" s="22"/>
      <c r="BHR73" s="22"/>
      <c r="BHS73" s="22"/>
      <c r="BHT73" s="22"/>
      <c r="BHU73" s="22"/>
      <c r="BHV73" s="22"/>
      <c r="BHW73" s="22"/>
      <c r="BHX73" s="22"/>
      <c r="BHY73" s="22"/>
      <c r="BHZ73" s="22"/>
      <c r="BIA73" s="22"/>
      <c r="BIB73" s="22"/>
      <c r="BIC73" s="22"/>
      <c r="BID73" s="22"/>
      <c r="BIE73" s="22"/>
      <c r="BIF73" s="22"/>
      <c r="BIG73" s="22"/>
      <c r="BIH73" s="22"/>
      <c r="BII73" s="22"/>
      <c r="BIJ73" s="22"/>
      <c r="BIK73" s="22"/>
      <c r="BIL73" s="22"/>
      <c r="BIM73" s="22"/>
      <c r="BIN73" s="22"/>
      <c r="BIO73" s="22"/>
      <c r="BIP73" s="22"/>
      <c r="BIQ73" s="22"/>
      <c r="BIR73" s="22"/>
      <c r="BIS73" s="22"/>
      <c r="BIT73" s="22"/>
      <c r="BIU73" s="22"/>
      <c r="BIV73" s="22"/>
      <c r="BIW73" s="22"/>
      <c r="BIX73" s="22"/>
      <c r="BIY73" s="22"/>
      <c r="BIZ73" s="22"/>
      <c r="BJA73" s="22"/>
      <c r="BJB73" s="22"/>
      <c r="BJC73" s="22"/>
      <c r="BJD73" s="22"/>
      <c r="BJE73" s="22"/>
      <c r="BJF73" s="22"/>
      <c r="BJG73" s="22"/>
      <c r="BJH73" s="22"/>
      <c r="BJI73" s="22"/>
      <c r="BJJ73" s="22"/>
      <c r="BJK73" s="22"/>
      <c r="BJL73" s="22"/>
      <c r="BJM73" s="22"/>
      <c r="BJN73" s="22"/>
      <c r="BJO73" s="22"/>
      <c r="BJP73" s="22"/>
      <c r="BJQ73" s="22"/>
      <c r="BJR73" s="22"/>
      <c r="BJS73" s="22"/>
      <c r="BJT73" s="22"/>
      <c r="BJU73" s="22"/>
      <c r="BJV73" s="22"/>
      <c r="BJW73" s="22"/>
      <c r="BJX73" s="22"/>
      <c r="BJY73" s="22"/>
      <c r="BJZ73" s="22"/>
      <c r="BKA73" s="22"/>
      <c r="BKB73" s="22"/>
      <c r="BKC73" s="22"/>
      <c r="BKD73" s="22"/>
      <c r="BKE73" s="22"/>
      <c r="BKF73" s="22"/>
      <c r="BKG73" s="22"/>
      <c r="BKH73" s="22"/>
      <c r="BKI73" s="22"/>
      <c r="BKJ73" s="22"/>
      <c r="BKK73" s="22"/>
      <c r="BKL73" s="22"/>
      <c r="BKM73" s="22"/>
      <c r="BKN73" s="22"/>
      <c r="BKO73" s="22"/>
      <c r="BKP73" s="22"/>
      <c r="BKQ73" s="22"/>
      <c r="BKR73" s="22"/>
      <c r="BKS73" s="22"/>
      <c r="BKT73" s="22"/>
      <c r="BKU73" s="22"/>
      <c r="BKV73" s="22"/>
      <c r="BKW73" s="22"/>
      <c r="BKX73" s="22"/>
      <c r="BKY73" s="22"/>
      <c r="BKZ73" s="22"/>
      <c r="BLA73" s="22"/>
      <c r="BLB73" s="22"/>
      <c r="BLC73" s="22"/>
      <c r="BLD73" s="22"/>
      <c r="BLE73" s="22"/>
      <c r="BLF73" s="22"/>
      <c r="BLG73" s="22"/>
      <c r="BLH73" s="22"/>
      <c r="BLI73" s="22"/>
      <c r="BLJ73" s="22"/>
      <c r="BLK73" s="22"/>
      <c r="BLL73" s="22"/>
      <c r="BLM73" s="22"/>
      <c r="BLN73" s="22"/>
      <c r="BLO73" s="22"/>
      <c r="BLP73" s="22"/>
      <c r="BLQ73" s="22"/>
      <c r="BLR73" s="22"/>
      <c r="BLS73" s="22"/>
      <c r="BLT73" s="22"/>
      <c r="BLU73" s="22"/>
      <c r="BLV73" s="22"/>
      <c r="BLW73" s="22"/>
      <c r="BLX73" s="22"/>
      <c r="BLY73" s="22"/>
      <c r="BLZ73" s="22"/>
      <c r="BMA73" s="22"/>
      <c r="BMB73" s="22"/>
      <c r="BMC73" s="22"/>
      <c r="BMD73" s="22"/>
      <c r="BME73" s="22"/>
      <c r="BMF73" s="22"/>
      <c r="BMG73" s="22"/>
      <c r="BMH73" s="22"/>
      <c r="BMI73" s="22"/>
      <c r="BMJ73" s="22"/>
      <c r="BMK73" s="22"/>
      <c r="BML73" s="22"/>
      <c r="BMM73" s="22"/>
      <c r="BMN73" s="22"/>
      <c r="BMO73" s="22"/>
      <c r="BMP73" s="22"/>
      <c r="BMQ73" s="22"/>
      <c r="BMR73" s="22"/>
      <c r="BMS73" s="22"/>
      <c r="BMT73" s="22"/>
      <c r="BMU73" s="22"/>
      <c r="BMV73" s="22"/>
      <c r="BMW73" s="22"/>
      <c r="BMX73" s="22"/>
      <c r="BMY73" s="22"/>
      <c r="BMZ73" s="22"/>
      <c r="BNA73" s="22"/>
      <c r="BNB73" s="22"/>
      <c r="BNC73" s="22"/>
      <c r="BND73" s="22"/>
      <c r="BNE73" s="22"/>
      <c r="BNF73" s="22"/>
      <c r="BNG73" s="22"/>
      <c r="BNH73" s="22"/>
      <c r="BNI73" s="22"/>
      <c r="BNJ73" s="22"/>
      <c r="BNK73" s="22"/>
      <c r="BNL73" s="22"/>
      <c r="BNM73" s="22"/>
      <c r="BNN73" s="22"/>
      <c r="BNO73" s="22"/>
      <c r="BNP73" s="22"/>
      <c r="BNQ73" s="22"/>
      <c r="BNR73" s="22"/>
      <c r="BNS73" s="22"/>
      <c r="BNT73" s="22"/>
      <c r="BNU73" s="22"/>
      <c r="BNV73" s="22"/>
      <c r="BNW73" s="22"/>
      <c r="BNX73" s="22"/>
      <c r="BNY73" s="22"/>
      <c r="BNZ73" s="22"/>
      <c r="BOA73" s="22"/>
      <c r="BOB73" s="22"/>
      <c r="BOC73" s="22"/>
      <c r="BOD73" s="22"/>
      <c r="BOE73" s="22"/>
      <c r="BOF73" s="22"/>
      <c r="BOG73" s="22"/>
      <c r="BOH73" s="22"/>
      <c r="BOI73" s="22"/>
      <c r="BOJ73" s="22"/>
      <c r="BOK73" s="22"/>
      <c r="BOL73" s="22"/>
      <c r="BOM73" s="22"/>
      <c r="BON73" s="22"/>
      <c r="BOO73" s="22"/>
      <c r="BOP73" s="22"/>
      <c r="BOQ73" s="22"/>
      <c r="BOR73" s="22"/>
      <c r="BOS73" s="22"/>
      <c r="BOT73" s="22"/>
      <c r="BOU73" s="22"/>
      <c r="BOV73" s="22"/>
      <c r="BOW73" s="22"/>
      <c r="BOX73" s="22"/>
      <c r="BOY73" s="22"/>
      <c r="BOZ73" s="22"/>
      <c r="BPA73" s="22"/>
      <c r="BPB73" s="22"/>
      <c r="BPC73" s="22"/>
      <c r="BPD73" s="22"/>
      <c r="BPE73" s="22"/>
      <c r="BPF73" s="22"/>
      <c r="BPG73" s="22"/>
      <c r="BPH73" s="22"/>
      <c r="BPI73" s="22"/>
      <c r="BPJ73" s="22"/>
      <c r="BPK73" s="22"/>
      <c r="BPL73" s="22"/>
      <c r="BPM73" s="22"/>
      <c r="BPN73" s="22"/>
      <c r="BPO73" s="22"/>
      <c r="BPP73" s="22"/>
      <c r="BPQ73" s="22"/>
      <c r="BPR73" s="22"/>
      <c r="BPS73" s="22"/>
      <c r="BPT73" s="22"/>
      <c r="BPU73" s="22"/>
      <c r="BPV73" s="22"/>
      <c r="BPW73" s="22"/>
      <c r="BPX73" s="22"/>
      <c r="BPY73" s="22"/>
      <c r="BPZ73" s="22"/>
      <c r="BQA73" s="22"/>
      <c r="BQB73" s="22"/>
      <c r="BQC73" s="22"/>
      <c r="BQD73" s="22"/>
      <c r="BQE73" s="22"/>
      <c r="BQF73" s="22"/>
      <c r="BQG73" s="22"/>
      <c r="BQH73" s="22"/>
      <c r="BQI73" s="22"/>
      <c r="BQJ73" s="22"/>
      <c r="BQK73" s="22"/>
      <c r="BQL73" s="22"/>
      <c r="BQM73" s="22"/>
      <c r="BQN73" s="22"/>
      <c r="BQO73" s="22"/>
      <c r="BQP73" s="22"/>
      <c r="BQQ73" s="22"/>
      <c r="BQR73" s="22"/>
      <c r="BQS73" s="22"/>
      <c r="BQT73" s="22"/>
      <c r="BQU73" s="22"/>
      <c r="BQV73" s="22"/>
      <c r="BQW73" s="22"/>
      <c r="BQX73" s="22"/>
      <c r="BQY73" s="22"/>
      <c r="BQZ73" s="22"/>
      <c r="BRA73" s="22"/>
      <c r="BRB73" s="22"/>
      <c r="BRC73" s="22"/>
      <c r="BRD73" s="22"/>
      <c r="BRE73" s="22"/>
      <c r="BRF73" s="22"/>
      <c r="BRG73" s="22"/>
      <c r="BRH73" s="22"/>
      <c r="BRI73" s="22"/>
      <c r="BRJ73" s="22"/>
      <c r="BRK73" s="22"/>
      <c r="BRL73" s="22"/>
      <c r="BRM73" s="22"/>
      <c r="BRN73" s="22"/>
      <c r="BRO73" s="22"/>
      <c r="BRP73" s="22"/>
      <c r="BRQ73" s="22"/>
      <c r="BRR73" s="22"/>
      <c r="BRS73" s="22"/>
      <c r="BRT73" s="22"/>
      <c r="BRU73" s="22"/>
      <c r="BRV73" s="22"/>
      <c r="BRW73" s="22"/>
      <c r="BRX73" s="22"/>
      <c r="BRY73" s="22"/>
      <c r="BRZ73" s="22"/>
      <c r="BSA73" s="22"/>
      <c r="BSB73" s="22"/>
      <c r="BSC73" s="22"/>
      <c r="BSD73" s="22"/>
      <c r="BSE73" s="22"/>
      <c r="BSF73" s="22"/>
      <c r="BSG73" s="22"/>
      <c r="BSH73" s="22"/>
      <c r="BSI73" s="22"/>
      <c r="BSJ73" s="22"/>
      <c r="BSK73" s="22"/>
      <c r="BSL73" s="22"/>
      <c r="BSM73" s="22"/>
      <c r="BSN73" s="22"/>
      <c r="BSO73" s="22"/>
      <c r="BSP73" s="22"/>
      <c r="BSQ73" s="22"/>
      <c r="BSR73" s="22"/>
      <c r="BSS73" s="22"/>
      <c r="BST73" s="22"/>
      <c r="BSU73" s="22"/>
      <c r="BSV73" s="22"/>
      <c r="BSW73" s="22"/>
      <c r="BSX73" s="22"/>
      <c r="BSY73" s="22"/>
      <c r="BSZ73" s="22"/>
      <c r="BTA73" s="22"/>
      <c r="BTB73" s="22"/>
      <c r="BTC73" s="22"/>
      <c r="BTD73" s="22"/>
      <c r="BTE73" s="22"/>
      <c r="BTF73" s="22"/>
      <c r="BTG73" s="22"/>
      <c r="BTH73" s="22"/>
      <c r="BTI73" s="22"/>
      <c r="BTJ73" s="22"/>
      <c r="BTK73" s="22"/>
      <c r="BTL73" s="22"/>
      <c r="BTM73" s="22"/>
      <c r="BTN73" s="22"/>
      <c r="BTO73" s="22"/>
      <c r="BTP73" s="22"/>
      <c r="BTQ73" s="22"/>
      <c r="BTR73" s="22"/>
      <c r="BTS73" s="22"/>
      <c r="BTT73" s="22"/>
      <c r="BTU73" s="22"/>
      <c r="BTV73" s="22"/>
      <c r="BTW73" s="22"/>
      <c r="BTX73" s="22"/>
      <c r="BTY73" s="22"/>
      <c r="BTZ73" s="22"/>
      <c r="BUA73" s="22"/>
      <c r="BUB73" s="22"/>
      <c r="BUC73" s="22"/>
      <c r="BUD73" s="22"/>
      <c r="BUE73" s="22"/>
      <c r="BUF73" s="22"/>
      <c r="BUG73" s="22"/>
      <c r="BUH73" s="22"/>
      <c r="BUI73" s="22"/>
      <c r="BUJ73" s="22"/>
      <c r="BUK73" s="22"/>
      <c r="BUL73" s="22"/>
      <c r="BUM73" s="22"/>
      <c r="BUN73" s="22"/>
      <c r="BUO73" s="22"/>
      <c r="BUP73" s="22"/>
      <c r="BUQ73" s="22"/>
      <c r="BUR73" s="22"/>
      <c r="BUS73" s="22"/>
      <c r="BUT73" s="22"/>
      <c r="BUU73" s="22"/>
      <c r="BUV73" s="22"/>
      <c r="BUW73" s="22"/>
      <c r="BUX73" s="22"/>
      <c r="BUY73" s="22"/>
      <c r="BUZ73" s="22"/>
      <c r="BVA73" s="22"/>
      <c r="BVB73" s="22"/>
      <c r="BVC73" s="22"/>
      <c r="BVD73" s="22"/>
      <c r="BVE73" s="22"/>
      <c r="BVF73" s="22"/>
      <c r="BVG73" s="22"/>
      <c r="BVH73" s="22"/>
      <c r="BVI73" s="22"/>
      <c r="BVJ73" s="22"/>
      <c r="BVK73" s="22"/>
      <c r="BVL73" s="22"/>
      <c r="BVM73" s="22"/>
      <c r="BVN73" s="22"/>
      <c r="BVO73" s="22"/>
      <c r="BVP73" s="22"/>
      <c r="BVQ73" s="22"/>
      <c r="BVR73" s="22"/>
      <c r="BVS73" s="22"/>
      <c r="BVT73" s="22"/>
      <c r="BVU73" s="22"/>
      <c r="BVV73" s="22"/>
      <c r="BVW73" s="22"/>
      <c r="BVX73" s="22"/>
      <c r="BVY73" s="22"/>
      <c r="BVZ73" s="22"/>
      <c r="BWA73" s="22"/>
      <c r="BWB73" s="22"/>
      <c r="BWC73" s="22"/>
      <c r="BWD73" s="22"/>
      <c r="BWE73" s="22"/>
      <c r="BWF73" s="22"/>
      <c r="BWG73" s="22"/>
      <c r="BWH73" s="22"/>
      <c r="BWI73" s="22"/>
      <c r="BWJ73" s="22"/>
      <c r="BWK73" s="22"/>
      <c r="BWL73" s="22"/>
      <c r="BWM73" s="22"/>
      <c r="BWN73" s="22"/>
      <c r="BWO73" s="22"/>
      <c r="BWP73" s="22"/>
      <c r="BWQ73" s="22"/>
      <c r="BWR73" s="22"/>
      <c r="BWS73" s="22"/>
      <c r="BWT73" s="22"/>
      <c r="BWU73" s="22"/>
      <c r="BWV73" s="22"/>
      <c r="BWW73" s="22"/>
      <c r="BWX73" s="22"/>
      <c r="BWY73" s="22"/>
      <c r="BWZ73" s="22"/>
      <c r="BXA73" s="22"/>
      <c r="BXB73" s="22"/>
      <c r="BXC73" s="22"/>
      <c r="BXD73" s="22"/>
      <c r="BXE73" s="22"/>
      <c r="BXF73" s="22"/>
      <c r="BXG73" s="22"/>
      <c r="BXH73" s="22"/>
      <c r="BXI73" s="22"/>
      <c r="BXJ73" s="22"/>
      <c r="BXK73" s="22"/>
      <c r="BXL73" s="22"/>
      <c r="BXM73" s="22"/>
      <c r="BXN73" s="22"/>
      <c r="BXO73" s="22"/>
      <c r="BXP73" s="22"/>
      <c r="BXQ73" s="22"/>
      <c r="BXR73" s="22"/>
      <c r="BXS73" s="22"/>
      <c r="BXT73" s="22"/>
      <c r="BXU73" s="22"/>
      <c r="BXV73" s="22"/>
      <c r="BXW73" s="22"/>
      <c r="BXX73" s="22"/>
      <c r="BXY73" s="22"/>
      <c r="BXZ73" s="22"/>
      <c r="BYA73" s="22"/>
      <c r="BYB73" s="22"/>
      <c r="BYC73" s="22"/>
      <c r="BYD73" s="22"/>
      <c r="BYE73" s="22"/>
      <c r="BYF73" s="22"/>
      <c r="BYG73" s="22"/>
      <c r="BYH73" s="22"/>
      <c r="BYI73" s="22"/>
      <c r="BYJ73" s="22"/>
      <c r="BYK73" s="22"/>
      <c r="BYL73" s="22"/>
      <c r="BYM73" s="22"/>
      <c r="BYN73" s="22"/>
      <c r="BYO73" s="22"/>
      <c r="BYP73" s="22"/>
      <c r="BYQ73" s="22"/>
      <c r="BYR73" s="22"/>
      <c r="BYS73" s="22"/>
      <c r="BYT73" s="22"/>
      <c r="BYU73" s="22"/>
      <c r="BYV73" s="22"/>
      <c r="BYW73" s="22"/>
      <c r="BYX73" s="22"/>
      <c r="BYY73" s="22"/>
      <c r="BYZ73" s="22"/>
      <c r="BZA73" s="22"/>
      <c r="BZB73" s="22"/>
      <c r="BZC73" s="22"/>
      <c r="BZD73" s="22"/>
      <c r="BZE73" s="22"/>
      <c r="BZF73" s="22"/>
      <c r="BZG73" s="22"/>
      <c r="BZH73" s="22"/>
      <c r="BZI73" s="22"/>
      <c r="BZJ73" s="22"/>
      <c r="BZK73" s="22"/>
      <c r="BZL73" s="22"/>
      <c r="BZM73" s="22"/>
      <c r="BZN73" s="22"/>
      <c r="BZO73" s="22"/>
      <c r="BZP73" s="22"/>
      <c r="BZQ73" s="22"/>
      <c r="BZR73" s="22"/>
      <c r="BZS73" s="22"/>
      <c r="BZT73" s="22"/>
      <c r="BZU73" s="22"/>
      <c r="BZV73" s="22"/>
      <c r="BZW73" s="22"/>
      <c r="BZX73" s="22"/>
      <c r="BZY73" s="22"/>
      <c r="BZZ73" s="22"/>
      <c r="CAA73" s="22"/>
      <c r="CAB73" s="22"/>
      <c r="CAC73" s="22"/>
      <c r="CAD73" s="22"/>
      <c r="CAE73" s="22"/>
      <c r="CAF73" s="22"/>
      <c r="CAG73" s="22"/>
      <c r="CAH73" s="22"/>
      <c r="CAI73" s="22"/>
      <c r="CAJ73" s="22"/>
      <c r="CAK73" s="22"/>
      <c r="CAL73" s="22"/>
      <c r="CAM73" s="22"/>
      <c r="CAN73" s="22"/>
      <c r="CAO73" s="22"/>
      <c r="CAP73" s="22"/>
      <c r="CAQ73" s="22"/>
      <c r="CAR73" s="22"/>
      <c r="CAS73" s="22"/>
      <c r="CAT73" s="22"/>
      <c r="CAU73" s="22"/>
      <c r="CAV73" s="22"/>
      <c r="CAW73" s="22"/>
      <c r="CAX73" s="22"/>
      <c r="CAY73" s="22"/>
      <c r="CAZ73" s="22"/>
      <c r="CBA73" s="22"/>
      <c r="CBB73" s="22"/>
      <c r="CBC73" s="22"/>
      <c r="CBD73" s="22"/>
      <c r="CBE73" s="22"/>
      <c r="CBF73" s="22"/>
      <c r="CBG73" s="22"/>
      <c r="CBH73" s="22"/>
      <c r="CBI73" s="22"/>
      <c r="CBJ73" s="22"/>
      <c r="CBK73" s="22"/>
      <c r="CBL73" s="22"/>
      <c r="CBM73" s="22"/>
      <c r="CBN73" s="22"/>
      <c r="CBO73" s="22"/>
      <c r="CBP73" s="22"/>
      <c r="CBQ73" s="22"/>
      <c r="CBR73" s="22"/>
      <c r="CBS73" s="22"/>
      <c r="CBT73" s="22"/>
      <c r="CBU73" s="22"/>
      <c r="CBV73" s="22"/>
      <c r="CBW73" s="22"/>
      <c r="CBX73" s="22"/>
      <c r="CBY73" s="22"/>
      <c r="CBZ73" s="22"/>
      <c r="CCA73" s="22"/>
      <c r="CCB73" s="22"/>
      <c r="CCC73" s="22"/>
      <c r="CCD73" s="22"/>
      <c r="CCE73" s="22"/>
      <c r="CCF73" s="22"/>
      <c r="CCG73" s="22"/>
      <c r="CCH73" s="22"/>
      <c r="CCI73" s="22"/>
      <c r="CCJ73" s="22"/>
      <c r="CCK73" s="22"/>
      <c r="CCL73" s="22"/>
      <c r="CCM73" s="22"/>
      <c r="CCN73" s="22"/>
      <c r="CCO73" s="22"/>
      <c r="CCP73" s="22"/>
      <c r="CCQ73" s="22"/>
      <c r="CCR73" s="22"/>
      <c r="CCS73" s="22"/>
      <c r="CCT73" s="22"/>
      <c r="CCU73" s="22"/>
      <c r="CCV73" s="22"/>
      <c r="CCW73" s="22"/>
      <c r="CCX73" s="22"/>
      <c r="CCY73" s="22"/>
      <c r="CCZ73" s="22"/>
      <c r="CDA73" s="22"/>
      <c r="CDB73" s="22"/>
      <c r="CDC73" s="22"/>
      <c r="CDD73" s="22"/>
      <c r="CDE73" s="22"/>
      <c r="CDF73" s="22"/>
      <c r="CDG73" s="22"/>
      <c r="CDH73" s="22"/>
      <c r="CDI73" s="22"/>
      <c r="CDJ73" s="22"/>
      <c r="CDK73" s="22"/>
      <c r="CDL73" s="22"/>
      <c r="CDM73" s="22"/>
      <c r="CDN73" s="22"/>
      <c r="CDO73" s="22"/>
      <c r="CDP73" s="22"/>
      <c r="CDQ73" s="22"/>
      <c r="CDR73" s="22"/>
      <c r="CDS73" s="22"/>
      <c r="CDT73" s="22"/>
      <c r="CDU73" s="22"/>
      <c r="CDV73" s="22"/>
      <c r="CDW73" s="22"/>
      <c r="CDX73" s="22"/>
      <c r="CDY73" s="22"/>
      <c r="CDZ73" s="22"/>
      <c r="CEA73" s="22"/>
      <c r="CEB73" s="22"/>
      <c r="CEC73" s="22"/>
      <c r="CED73" s="22"/>
      <c r="CEE73" s="22"/>
      <c r="CEF73" s="22"/>
      <c r="CEG73" s="22"/>
      <c r="CEH73" s="22"/>
      <c r="CEI73" s="22"/>
      <c r="CEJ73" s="22"/>
      <c r="CEK73" s="22"/>
      <c r="CEL73" s="22"/>
      <c r="CEM73" s="22"/>
      <c r="CEN73" s="22"/>
      <c r="CEO73" s="22"/>
      <c r="CEP73" s="22"/>
      <c r="CEQ73" s="22"/>
      <c r="CER73" s="22"/>
      <c r="CES73" s="22"/>
      <c r="CET73" s="22"/>
      <c r="CEU73" s="22"/>
      <c r="CEV73" s="22"/>
      <c r="CEW73" s="22"/>
      <c r="CEX73" s="22"/>
      <c r="CEY73" s="22"/>
      <c r="CEZ73" s="22"/>
      <c r="CFA73" s="22"/>
      <c r="CFB73" s="22"/>
      <c r="CFC73" s="22"/>
      <c r="CFD73" s="22"/>
      <c r="CFE73" s="22"/>
      <c r="CFF73" s="22"/>
      <c r="CFG73" s="22"/>
      <c r="CFH73" s="22"/>
      <c r="CFI73" s="22"/>
      <c r="CFJ73" s="22"/>
      <c r="CFK73" s="22"/>
      <c r="CFL73" s="22"/>
      <c r="CFM73" s="22"/>
      <c r="CFN73" s="22"/>
      <c r="CFO73" s="22"/>
      <c r="CFP73" s="22"/>
      <c r="CFQ73" s="22"/>
      <c r="CFR73" s="22"/>
      <c r="CFS73" s="22"/>
      <c r="CFT73" s="22"/>
      <c r="CFU73" s="22"/>
      <c r="CFV73" s="22"/>
      <c r="CFW73" s="22"/>
      <c r="CFX73" s="22"/>
      <c r="CFY73" s="22"/>
      <c r="CFZ73" s="22"/>
      <c r="CGA73" s="22"/>
      <c r="CGB73" s="22"/>
      <c r="CGC73" s="22"/>
      <c r="CGD73" s="22"/>
      <c r="CGE73" s="22"/>
      <c r="CGF73" s="22"/>
      <c r="CGG73" s="22"/>
      <c r="CGH73" s="22"/>
      <c r="CGI73" s="22"/>
      <c r="CGJ73" s="22"/>
      <c r="CGK73" s="22"/>
      <c r="CGL73" s="22"/>
      <c r="CGM73" s="22"/>
      <c r="CGN73" s="22"/>
      <c r="CGO73" s="22"/>
      <c r="CGP73" s="22"/>
      <c r="CGQ73" s="22"/>
      <c r="CGR73" s="22"/>
      <c r="CGS73" s="22"/>
      <c r="CGT73" s="22"/>
      <c r="CGU73" s="22"/>
      <c r="CGV73" s="22"/>
      <c r="CGW73" s="22"/>
      <c r="CGX73" s="22"/>
      <c r="CGY73" s="22"/>
      <c r="CGZ73" s="22"/>
      <c r="CHA73" s="22"/>
      <c r="CHB73" s="22"/>
      <c r="CHC73" s="22"/>
      <c r="CHD73" s="22"/>
      <c r="CHE73" s="22"/>
      <c r="CHF73" s="22"/>
      <c r="CHG73" s="22"/>
      <c r="CHH73" s="22"/>
      <c r="CHI73" s="22"/>
      <c r="CHJ73" s="22"/>
      <c r="CHK73" s="22"/>
      <c r="CHL73" s="22"/>
      <c r="CHM73" s="22"/>
      <c r="CHN73" s="22"/>
      <c r="CHO73" s="22"/>
      <c r="CHP73" s="22"/>
      <c r="CHQ73" s="22"/>
      <c r="CHR73" s="22"/>
      <c r="CHS73" s="22"/>
      <c r="CHT73" s="22"/>
      <c r="CHU73" s="22"/>
      <c r="CHV73" s="22"/>
      <c r="CHW73" s="22"/>
      <c r="CHX73" s="22"/>
      <c r="CHY73" s="22"/>
      <c r="CHZ73" s="22"/>
      <c r="CIA73" s="22"/>
      <c r="CIB73" s="22"/>
      <c r="CIC73" s="22"/>
      <c r="CID73" s="22"/>
      <c r="CIE73" s="22"/>
      <c r="CIF73" s="22"/>
      <c r="CIG73" s="22"/>
      <c r="CIH73" s="22"/>
      <c r="CII73" s="22"/>
      <c r="CIJ73" s="22"/>
      <c r="CIK73" s="22"/>
      <c r="CIL73" s="22"/>
      <c r="CIM73" s="22"/>
      <c r="CIN73" s="22"/>
      <c r="CIO73" s="22"/>
      <c r="CIP73" s="22"/>
      <c r="CIQ73" s="22"/>
      <c r="CIR73" s="22"/>
      <c r="CIS73" s="22"/>
      <c r="CIT73" s="22"/>
      <c r="CIU73" s="22"/>
      <c r="CIV73" s="22"/>
      <c r="CIW73" s="22"/>
      <c r="CIX73" s="22"/>
      <c r="CIY73" s="22"/>
      <c r="CIZ73" s="22"/>
      <c r="CJA73" s="22"/>
      <c r="CJB73" s="22"/>
      <c r="CJC73" s="22"/>
      <c r="CJD73" s="22"/>
      <c r="CJE73" s="22"/>
      <c r="CJF73" s="22"/>
      <c r="CJG73" s="22"/>
      <c r="CJH73" s="22"/>
      <c r="CJI73" s="22"/>
      <c r="CJJ73" s="22"/>
      <c r="CJK73" s="22"/>
      <c r="CJL73" s="22"/>
      <c r="CJM73" s="22"/>
      <c r="CJN73" s="22"/>
      <c r="CJO73" s="22"/>
      <c r="CJP73" s="22"/>
      <c r="CJQ73" s="22"/>
      <c r="CJR73" s="22"/>
      <c r="CJS73" s="22"/>
      <c r="CJT73" s="22"/>
      <c r="CJU73" s="22"/>
      <c r="CJV73" s="22"/>
      <c r="CJW73" s="22"/>
      <c r="CJX73" s="22"/>
      <c r="CJY73" s="22"/>
      <c r="CJZ73" s="22"/>
      <c r="CKA73" s="22"/>
      <c r="CKB73" s="22"/>
      <c r="CKC73" s="22"/>
      <c r="CKD73" s="22"/>
      <c r="CKE73" s="22"/>
      <c r="CKF73" s="22"/>
      <c r="CKG73" s="22"/>
      <c r="CKH73" s="22"/>
      <c r="CKI73" s="22"/>
      <c r="CKJ73" s="22"/>
      <c r="CKK73" s="22"/>
      <c r="CKL73" s="22"/>
      <c r="CKM73" s="22"/>
      <c r="CKN73" s="22"/>
      <c r="CKO73" s="22"/>
      <c r="CKP73" s="22"/>
      <c r="CKQ73" s="22"/>
      <c r="CKR73" s="22"/>
      <c r="CKS73" s="22"/>
      <c r="CKT73" s="22"/>
      <c r="CKU73" s="22"/>
      <c r="CKV73" s="22"/>
      <c r="CKW73" s="22"/>
      <c r="CKX73" s="22"/>
      <c r="CKY73" s="22"/>
      <c r="CKZ73" s="22"/>
      <c r="CLA73" s="22"/>
      <c r="CLB73" s="22"/>
      <c r="CLC73" s="22"/>
      <c r="CLD73" s="22"/>
      <c r="CLE73" s="22"/>
      <c r="CLF73" s="22"/>
      <c r="CLG73" s="22"/>
      <c r="CLH73" s="22"/>
      <c r="CLI73" s="22"/>
      <c r="CLJ73" s="22"/>
      <c r="CLK73" s="22"/>
      <c r="CLL73" s="22"/>
      <c r="CLM73" s="22"/>
      <c r="CLN73" s="22"/>
      <c r="CLO73" s="22"/>
      <c r="CLP73" s="22"/>
      <c r="CLQ73" s="22"/>
      <c r="CLR73" s="22"/>
      <c r="CLS73" s="22"/>
      <c r="CLT73" s="22"/>
      <c r="CLU73" s="22"/>
      <c r="CLV73" s="22"/>
      <c r="CLW73" s="22"/>
      <c r="CLX73" s="22"/>
      <c r="CLY73" s="22"/>
      <c r="CLZ73" s="22"/>
      <c r="CMA73" s="22"/>
      <c r="CMB73" s="22"/>
      <c r="CMC73" s="22"/>
      <c r="CMD73" s="22"/>
      <c r="CME73" s="22"/>
      <c r="CMF73" s="22"/>
      <c r="CMG73" s="22"/>
      <c r="CMH73" s="22"/>
      <c r="CMI73" s="22"/>
      <c r="CMJ73" s="22"/>
      <c r="CMK73" s="22"/>
      <c r="CML73" s="22"/>
      <c r="CMM73" s="22"/>
      <c r="CMN73" s="22"/>
      <c r="CMO73" s="22"/>
      <c r="CMP73" s="22"/>
      <c r="CMQ73" s="22"/>
      <c r="CMR73" s="22"/>
      <c r="CMS73" s="22"/>
      <c r="CMT73" s="22"/>
      <c r="CMU73" s="22"/>
      <c r="CMV73" s="22"/>
      <c r="CMW73" s="22"/>
      <c r="CMX73" s="22"/>
      <c r="CMY73" s="22"/>
      <c r="CMZ73" s="22"/>
      <c r="CNA73" s="22"/>
      <c r="CNB73" s="22"/>
      <c r="CNC73" s="22"/>
      <c r="CND73" s="22"/>
      <c r="CNE73" s="22"/>
      <c r="CNF73" s="22"/>
      <c r="CNG73" s="22"/>
      <c r="CNH73" s="22"/>
      <c r="CNI73" s="22"/>
      <c r="CNJ73" s="22"/>
      <c r="CNK73" s="22"/>
      <c r="CNL73" s="22"/>
      <c r="CNM73" s="22"/>
      <c r="CNN73" s="22"/>
      <c r="CNO73" s="22"/>
      <c r="CNP73" s="22"/>
      <c r="CNQ73" s="22"/>
      <c r="CNR73" s="22"/>
      <c r="CNS73" s="22"/>
      <c r="CNT73" s="22"/>
      <c r="CNU73" s="22"/>
      <c r="CNV73" s="22"/>
      <c r="CNW73" s="22"/>
      <c r="CNX73" s="22"/>
      <c r="CNY73" s="22"/>
      <c r="CNZ73" s="22"/>
      <c r="COA73" s="22"/>
      <c r="COB73" s="22"/>
      <c r="COC73" s="22"/>
      <c r="COD73" s="22"/>
      <c r="COE73" s="22"/>
      <c r="COF73" s="22"/>
      <c r="COG73" s="22"/>
      <c r="COH73" s="22"/>
      <c r="COI73" s="22"/>
      <c r="COJ73" s="22"/>
      <c r="COK73" s="22"/>
      <c r="COL73" s="22"/>
      <c r="COM73" s="22"/>
      <c r="CON73" s="22"/>
      <c r="COO73" s="22"/>
      <c r="COP73" s="22"/>
      <c r="COQ73" s="22"/>
      <c r="COR73" s="22"/>
      <c r="COS73" s="22"/>
      <c r="COT73" s="22"/>
      <c r="COU73" s="22"/>
      <c r="COV73" s="22"/>
      <c r="COW73" s="22"/>
      <c r="COX73" s="22"/>
      <c r="COY73" s="22"/>
      <c r="COZ73" s="22"/>
      <c r="CPA73" s="22"/>
      <c r="CPB73" s="22"/>
      <c r="CPC73" s="22"/>
      <c r="CPD73" s="22"/>
      <c r="CPE73" s="22"/>
      <c r="CPF73" s="22"/>
      <c r="CPG73" s="22"/>
      <c r="CPH73" s="22"/>
      <c r="CPI73" s="22"/>
      <c r="CPJ73" s="22"/>
      <c r="CPK73" s="22"/>
      <c r="CPL73" s="22"/>
      <c r="CPM73" s="22"/>
      <c r="CPN73" s="22"/>
      <c r="CPO73" s="22"/>
      <c r="CPP73" s="22"/>
      <c r="CPQ73" s="22"/>
      <c r="CPR73" s="22"/>
      <c r="CPS73" s="22"/>
      <c r="CPT73" s="22"/>
      <c r="CPU73" s="22"/>
      <c r="CPV73" s="22"/>
      <c r="CPW73" s="22"/>
      <c r="CPX73" s="22"/>
      <c r="CPY73" s="22"/>
      <c r="CPZ73" s="22"/>
      <c r="CQA73" s="22"/>
      <c r="CQB73" s="22"/>
      <c r="CQC73" s="22"/>
      <c r="CQD73" s="22"/>
      <c r="CQE73" s="22"/>
      <c r="CQF73" s="22"/>
      <c r="CQG73" s="22"/>
      <c r="CQH73" s="22"/>
      <c r="CQI73" s="22"/>
      <c r="CQJ73" s="22"/>
      <c r="CQK73" s="22"/>
      <c r="CQL73" s="22"/>
      <c r="CQM73" s="22"/>
      <c r="CQN73" s="22"/>
      <c r="CQO73" s="22"/>
      <c r="CQP73" s="22"/>
      <c r="CQQ73" s="22"/>
      <c r="CQR73" s="22"/>
      <c r="CQS73" s="22"/>
      <c r="CQT73" s="22"/>
      <c r="CQU73" s="22"/>
      <c r="CQV73" s="22"/>
      <c r="CQW73" s="22"/>
      <c r="CQX73" s="22"/>
      <c r="CQY73" s="22"/>
      <c r="CQZ73" s="22"/>
      <c r="CRA73" s="22"/>
      <c r="CRB73" s="22"/>
      <c r="CRC73" s="22"/>
      <c r="CRD73" s="22"/>
      <c r="CRE73" s="22"/>
      <c r="CRF73" s="22"/>
      <c r="CRG73" s="22"/>
      <c r="CRH73" s="22"/>
      <c r="CRI73" s="22"/>
      <c r="CRJ73" s="22"/>
      <c r="CRK73" s="22"/>
      <c r="CRL73" s="22"/>
      <c r="CRM73" s="22"/>
      <c r="CRN73" s="22"/>
      <c r="CRO73" s="22"/>
      <c r="CRP73" s="22"/>
      <c r="CRQ73" s="22"/>
      <c r="CRR73" s="22"/>
      <c r="CRS73" s="22"/>
      <c r="CRT73" s="22"/>
      <c r="CRU73" s="22"/>
      <c r="CRV73" s="22"/>
      <c r="CRW73" s="22"/>
      <c r="CRX73" s="22"/>
      <c r="CRY73" s="22"/>
      <c r="CRZ73" s="22"/>
      <c r="CSA73" s="22"/>
      <c r="CSB73" s="22"/>
      <c r="CSC73" s="22"/>
      <c r="CSD73" s="22"/>
      <c r="CSE73" s="22"/>
      <c r="CSF73" s="22"/>
      <c r="CSG73" s="22"/>
      <c r="CSH73" s="22"/>
      <c r="CSI73" s="22"/>
      <c r="CSJ73" s="22"/>
      <c r="CSK73" s="22"/>
      <c r="CSL73" s="22"/>
      <c r="CSM73" s="22"/>
      <c r="CSN73" s="22"/>
      <c r="CSO73" s="22"/>
      <c r="CSP73" s="22"/>
      <c r="CSQ73" s="22"/>
      <c r="CSR73" s="22"/>
      <c r="CSS73" s="22"/>
      <c r="CST73" s="22"/>
      <c r="CSU73" s="22"/>
      <c r="CSV73" s="22"/>
      <c r="CSW73" s="22"/>
      <c r="CSX73" s="22"/>
      <c r="CSY73" s="22"/>
      <c r="CSZ73" s="22"/>
      <c r="CTA73" s="22"/>
      <c r="CTB73" s="22"/>
      <c r="CTC73" s="22"/>
      <c r="CTD73" s="22"/>
      <c r="CTE73" s="22"/>
      <c r="CTF73" s="22"/>
      <c r="CTG73" s="22"/>
      <c r="CTH73" s="22"/>
      <c r="CTI73" s="22"/>
      <c r="CTJ73" s="22"/>
      <c r="CTK73" s="22"/>
      <c r="CTL73" s="22"/>
      <c r="CTM73" s="22"/>
      <c r="CTN73" s="22"/>
      <c r="CTO73" s="22"/>
      <c r="CTP73" s="22"/>
      <c r="CTQ73" s="22"/>
      <c r="CTR73" s="22"/>
      <c r="CTS73" s="22"/>
      <c r="CTT73" s="22"/>
      <c r="CTU73" s="22"/>
      <c r="CTV73" s="22"/>
      <c r="CTW73" s="22"/>
      <c r="CTX73" s="22"/>
      <c r="CTY73" s="22"/>
      <c r="CTZ73" s="22"/>
      <c r="CUA73" s="22"/>
      <c r="CUB73" s="22"/>
      <c r="CUC73" s="22"/>
      <c r="CUD73" s="22"/>
      <c r="CUE73" s="22"/>
      <c r="CUF73" s="22"/>
      <c r="CUG73" s="22"/>
      <c r="CUH73" s="22"/>
      <c r="CUI73" s="22"/>
      <c r="CUJ73" s="22"/>
      <c r="CUK73" s="22"/>
      <c r="CUL73" s="22"/>
      <c r="CUM73" s="22"/>
      <c r="CUN73" s="22"/>
      <c r="CUO73" s="22"/>
      <c r="CUP73" s="22"/>
      <c r="CUQ73" s="22"/>
      <c r="CUR73" s="22"/>
      <c r="CUS73" s="22"/>
      <c r="CUT73" s="22"/>
      <c r="CUU73" s="22"/>
      <c r="CUV73" s="22"/>
      <c r="CUW73" s="22"/>
      <c r="CUX73" s="22"/>
      <c r="CUY73" s="22"/>
      <c r="CUZ73" s="22"/>
      <c r="CVA73" s="22"/>
      <c r="CVB73" s="22"/>
      <c r="CVC73" s="22"/>
      <c r="CVD73" s="22"/>
      <c r="CVE73" s="22"/>
      <c r="CVF73" s="22"/>
      <c r="CVG73" s="22"/>
      <c r="CVH73" s="22"/>
      <c r="CVI73" s="22"/>
      <c r="CVJ73" s="22"/>
      <c r="CVK73" s="22"/>
      <c r="CVL73" s="22"/>
      <c r="CVM73" s="22"/>
      <c r="CVN73" s="22"/>
      <c r="CVO73" s="22"/>
      <c r="CVP73" s="22"/>
      <c r="CVQ73" s="22"/>
      <c r="CVR73" s="22"/>
      <c r="CVS73" s="22"/>
      <c r="CVT73" s="22"/>
      <c r="CVU73" s="22"/>
      <c r="CVV73" s="22"/>
      <c r="CVW73" s="22"/>
      <c r="CVX73" s="22"/>
      <c r="CVY73" s="22"/>
      <c r="CVZ73" s="22"/>
      <c r="CWA73" s="22"/>
      <c r="CWB73" s="22"/>
      <c r="CWC73" s="22"/>
      <c r="CWD73" s="22"/>
      <c r="CWE73" s="22"/>
      <c r="CWF73" s="22"/>
      <c r="CWG73" s="22"/>
      <c r="CWH73" s="22"/>
      <c r="CWI73" s="22"/>
      <c r="CWJ73" s="22"/>
      <c r="CWK73" s="22"/>
      <c r="CWL73" s="22"/>
      <c r="CWM73" s="22"/>
      <c r="CWN73" s="22"/>
      <c r="CWO73" s="22"/>
      <c r="CWP73" s="22"/>
      <c r="CWQ73" s="22"/>
      <c r="CWR73" s="22"/>
      <c r="CWS73" s="22"/>
      <c r="CWT73" s="22"/>
      <c r="CWU73" s="22"/>
      <c r="CWV73" s="22"/>
      <c r="CWW73" s="22"/>
      <c r="CWX73" s="22"/>
      <c r="CWY73" s="22"/>
      <c r="CWZ73" s="22"/>
      <c r="CXA73" s="22"/>
      <c r="CXB73" s="22"/>
      <c r="CXC73" s="22"/>
      <c r="CXD73" s="22"/>
      <c r="CXE73" s="22"/>
      <c r="CXF73" s="22"/>
      <c r="CXG73" s="22"/>
      <c r="CXH73" s="22"/>
      <c r="CXI73" s="22"/>
      <c r="CXJ73" s="22"/>
      <c r="CXK73" s="22"/>
      <c r="CXL73" s="22"/>
      <c r="CXM73" s="22"/>
      <c r="CXN73" s="22"/>
      <c r="CXO73" s="22"/>
      <c r="CXP73" s="22"/>
      <c r="CXQ73" s="22"/>
      <c r="CXR73" s="22"/>
      <c r="CXS73" s="22"/>
      <c r="CXT73" s="22"/>
      <c r="CXU73" s="22"/>
      <c r="CXV73" s="22"/>
      <c r="CXW73" s="22"/>
      <c r="CXX73" s="22"/>
      <c r="CXY73" s="22"/>
      <c r="CXZ73" s="22"/>
      <c r="CYA73" s="22"/>
      <c r="CYB73" s="22"/>
      <c r="CYC73" s="22"/>
      <c r="CYD73" s="22"/>
      <c r="CYE73" s="22"/>
      <c r="CYF73" s="22"/>
      <c r="CYG73" s="22"/>
      <c r="CYH73" s="22"/>
      <c r="CYI73" s="22"/>
      <c r="CYJ73" s="22"/>
      <c r="CYK73" s="22"/>
      <c r="CYL73" s="22"/>
      <c r="CYM73" s="22"/>
      <c r="CYN73" s="22"/>
      <c r="CYO73" s="22"/>
      <c r="CYP73" s="22"/>
      <c r="CYQ73" s="22"/>
      <c r="CYR73" s="22"/>
      <c r="CYS73" s="22"/>
      <c r="CYT73" s="22"/>
      <c r="CYU73" s="22"/>
      <c r="CYV73" s="22"/>
      <c r="CYW73" s="22"/>
      <c r="CYX73" s="22"/>
      <c r="CYY73" s="22"/>
      <c r="CYZ73" s="22"/>
      <c r="CZA73" s="22"/>
      <c r="CZB73" s="22"/>
      <c r="CZC73" s="22"/>
      <c r="CZD73" s="22"/>
      <c r="CZE73" s="22"/>
      <c r="CZF73" s="22"/>
      <c r="CZG73" s="22"/>
      <c r="CZH73" s="22"/>
      <c r="CZI73" s="22"/>
      <c r="CZJ73" s="22"/>
      <c r="CZK73" s="22"/>
      <c r="CZL73" s="22"/>
      <c r="CZM73" s="22"/>
      <c r="CZN73" s="22"/>
      <c r="CZO73" s="22"/>
      <c r="CZP73" s="22"/>
      <c r="CZQ73" s="22"/>
      <c r="CZR73" s="22"/>
      <c r="CZS73" s="22"/>
      <c r="CZT73" s="22"/>
      <c r="CZU73" s="22"/>
      <c r="CZV73" s="22"/>
      <c r="CZW73" s="22"/>
      <c r="CZX73" s="22"/>
      <c r="CZY73" s="22"/>
      <c r="CZZ73" s="22"/>
      <c r="DAA73" s="22"/>
      <c r="DAB73" s="22"/>
      <c r="DAC73" s="22"/>
      <c r="DAD73" s="22"/>
      <c r="DAE73" s="22"/>
      <c r="DAF73" s="22"/>
      <c r="DAG73" s="22"/>
      <c r="DAH73" s="22"/>
      <c r="DAI73" s="22"/>
      <c r="DAJ73" s="22"/>
      <c r="DAK73" s="22"/>
      <c r="DAL73" s="22"/>
      <c r="DAM73" s="22"/>
      <c r="DAN73" s="22"/>
      <c r="DAO73" s="22"/>
      <c r="DAP73" s="22"/>
      <c r="DAQ73" s="22"/>
      <c r="DAR73" s="22"/>
      <c r="DAS73" s="22"/>
      <c r="DAT73" s="22"/>
      <c r="DAU73" s="22"/>
      <c r="DAV73" s="22"/>
      <c r="DAW73" s="22"/>
      <c r="DAX73" s="22"/>
      <c r="DAY73" s="22"/>
      <c r="DAZ73" s="22"/>
      <c r="DBA73" s="22"/>
      <c r="DBB73" s="22"/>
      <c r="DBC73" s="22"/>
      <c r="DBD73" s="22"/>
      <c r="DBE73" s="22"/>
      <c r="DBF73" s="22"/>
      <c r="DBG73" s="22"/>
      <c r="DBH73" s="22"/>
      <c r="DBI73" s="22"/>
      <c r="DBJ73" s="22"/>
      <c r="DBK73" s="22"/>
      <c r="DBL73" s="22"/>
      <c r="DBM73" s="22"/>
      <c r="DBN73" s="22"/>
      <c r="DBO73" s="22"/>
      <c r="DBP73" s="22"/>
      <c r="DBQ73" s="22"/>
      <c r="DBR73" s="22"/>
      <c r="DBS73" s="22"/>
      <c r="DBT73" s="22"/>
      <c r="DBU73" s="22"/>
      <c r="DBV73" s="22"/>
      <c r="DBW73" s="22"/>
      <c r="DBX73" s="22"/>
      <c r="DBY73" s="22"/>
      <c r="DBZ73" s="22"/>
      <c r="DCA73" s="22"/>
      <c r="DCB73" s="22"/>
      <c r="DCC73" s="22"/>
      <c r="DCD73" s="22"/>
      <c r="DCE73" s="22"/>
      <c r="DCF73" s="22"/>
      <c r="DCG73" s="22"/>
      <c r="DCH73" s="22"/>
      <c r="DCI73" s="22"/>
      <c r="DCJ73" s="22"/>
      <c r="DCK73" s="22"/>
      <c r="DCL73" s="22"/>
      <c r="DCM73" s="22"/>
      <c r="DCN73" s="22"/>
      <c r="DCO73" s="22"/>
      <c r="DCP73" s="22"/>
      <c r="DCQ73" s="22"/>
      <c r="DCR73" s="22"/>
      <c r="DCS73" s="22"/>
      <c r="DCT73" s="22"/>
      <c r="DCU73" s="22"/>
      <c r="DCV73" s="22"/>
      <c r="DCW73" s="22"/>
      <c r="DCX73" s="22"/>
      <c r="DCY73" s="22"/>
      <c r="DCZ73" s="22"/>
      <c r="DDA73" s="22"/>
      <c r="DDB73" s="22"/>
      <c r="DDC73" s="22"/>
      <c r="DDD73" s="22"/>
      <c r="DDE73" s="22"/>
      <c r="DDF73" s="22"/>
      <c r="DDG73" s="22"/>
      <c r="DDH73" s="22"/>
      <c r="DDI73" s="22"/>
      <c r="DDJ73" s="22"/>
      <c r="DDK73" s="22"/>
      <c r="DDL73" s="22"/>
      <c r="DDM73" s="22"/>
      <c r="DDN73" s="22"/>
      <c r="DDO73" s="22"/>
      <c r="DDP73" s="22"/>
      <c r="DDQ73" s="22"/>
      <c r="DDR73" s="22"/>
      <c r="DDS73" s="22"/>
      <c r="DDT73" s="22"/>
      <c r="DDU73" s="22"/>
      <c r="DDV73" s="22"/>
      <c r="DDW73" s="22"/>
      <c r="DDX73" s="22"/>
      <c r="DDY73" s="22"/>
      <c r="DDZ73" s="22"/>
      <c r="DEA73" s="22"/>
      <c r="DEB73" s="22"/>
      <c r="DEC73" s="22"/>
      <c r="DED73" s="22"/>
      <c r="DEE73" s="22"/>
      <c r="DEF73" s="22"/>
      <c r="DEG73" s="22"/>
      <c r="DEH73" s="22"/>
      <c r="DEI73" s="22"/>
      <c r="DEJ73" s="22"/>
      <c r="DEK73" s="22"/>
      <c r="DEL73" s="22"/>
      <c r="DEM73" s="22"/>
      <c r="DEN73" s="22"/>
      <c r="DEO73" s="22"/>
      <c r="DEP73" s="22"/>
      <c r="DEQ73" s="22"/>
      <c r="DER73" s="22"/>
      <c r="DES73" s="22"/>
      <c r="DET73" s="22"/>
      <c r="DEU73" s="22"/>
      <c r="DEV73" s="22"/>
      <c r="DEW73" s="22"/>
      <c r="DEX73" s="22"/>
      <c r="DEY73" s="22"/>
      <c r="DEZ73" s="22"/>
      <c r="DFA73" s="22"/>
      <c r="DFB73" s="22"/>
      <c r="DFC73" s="22"/>
      <c r="DFD73" s="22"/>
      <c r="DFE73" s="22"/>
      <c r="DFF73" s="22"/>
      <c r="DFG73" s="22"/>
      <c r="DFH73" s="22"/>
      <c r="DFI73" s="22"/>
      <c r="DFJ73" s="22"/>
      <c r="DFK73" s="22"/>
      <c r="DFL73" s="22"/>
      <c r="DFM73" s="22"/>
      <c r="DFN73" s="22"/>
      <c r="DFO73" s="22"/>
      <c r="DFP73" s="22"/>
      <c r="DFQ73" s="22"/>
      <c r="DFR73" s="22"/>
      <c r="DFS73" s="22"/>
      <c r="DFT73" s="22"/>
      <c r="DFU73" s="22"/>
      <c r="DFV73" s="22"/>
      <c r="DFW73" s="22"/>
      <c r="DFX73" s="22"/>
      <c r="DFY73" s="22"/>
      <c r="DFZ73" s="22"/>
      <c r="DGA73" s="22"/>
      <c r="DGB73" s="22"/>
      <c r="DGC73" s="22"/>
      <c r="DGD73" s="22"/>
      <c r="DGE73" s="22"/>
      <c r="DGF73" s="22"/>
      <c r="DGG73" s="22"/>
      <c r="DGH73" s="22"/>
      <c r="DGI73" s="22"/>
      <c r="DGJ73" s="22"/>
      <c r="DGK73" s="22"/>
      <c r="DGL73" s="22"/>
      <c r="DGM73" s="22"/>
      <c r="DGN73" s="22"/>
      <c r="DGO73" s="22"/>
      <c r="DGP73" s="22"/>
      <c r="DGQ73" s="22"/>
      <c r="DGR73" s="22"/>
      <c r="DGS73" s="22"/>
      <c r="DGT73" s="22"/>
      <c r="DGU73" s="22"/>
      <c r="DGV73" s="22"/>
      <c r="DGW73" s="22"/>
      <c r="DGX73" s="22"/>
      <c r="DGY73" s="22"/>
      <c r="DGZ73" s="22"/>
      <c r="DHA73" s="22"/>
      <c r="DHB73" s="22"/>
      <c r="DHC73" s="22"/>
      <c r="DHD73" s="22"/>
      <c r="DHE73" s="22"/>
      <c r="DHF73" s="22"/>
      <c r="DHG73" s="22"/>
      <c r="DHH73" s="22"/>
      <c r="DHI73" s="22"/>
      <c r="DHJ73" s="22"/>
      <c r="DHK73" s="22"/>
      <c r="DHL73" s="22"/>
      <c r="DHM73" s="22"/>
      <c r="DHN73" s="22"/>
      <c r="DHO73" s="22"/>
      <c r="DHP73" s="22"/>
      <c r="DHQ73" s="22"/>
      <c r="DHR73" s="22"/>
      <c r="DHS73" s="22"/>
      <c r="DHT73" s="22"/>
      <c r="DHU73" s="22"/>
      <c r="DHV73" s="22"/>
      <c r="DHW73" s="22"/>
      <c r="DHX73" s="22"/>
      <c r="DHY73" s="22"/>
      <c r="DHZ73" s="22"/>
      <c r="DIA73" s="22"/>
      <c r="DIB73" s="22"/>
      <c r="DIC73" s="22"/>
      <c r="DID73" s="22"/>
      <c r="DIE73" s="22"/>
      <c r="DIF73" s="22"/>
      <c r="DIG73" s="22"/>
      <c r="DIH73" s="22"/>
      <c r="DII73" s="22"/>
      <c r="DIJ73" s="22"/>
      <c r="DIK73" s="22"/>
      <c r="DIL73" s="22"/>
      <c r="DIM73" s="22"/>
      <c r="DIN73" s="22"/>
      <c r="DIO73" s="22"/>
      <c r="DIP73" s="22"/>
      <c r="DIQ73" s="22"/>
      <c r="DIR73" s="22"/>
      <c r="DIS73" s="22"/>
      <c r="DIT73" s="22"/>
      <c r="DIU73" s="22"/>
      <c r="DIV73" s="22"/>
      <c r="DIW73" s="22"/>
      <c r="DIX73" s="22"/>
      <c r="DIY73" s="22"/>
      <c r="DIZ73" s="22"/>
      <c r="DJA73" s="22"/>
      <c r="DJB73" s="22"/>
      <c r="DJC73" s="22"/>
      <c r="DJD73" s="22"/>
      <c r="DJE73" s="22"/>
      <c r="DJF73" s="22"/>
      <c r="DJG73" s="22"/>
      <c r="DJH73" s="22"/>
      <c r="DJI73" s="22"/>
      <c r="DJJ73" s="22"/>
      <c r="DJK73" s="22"/>
      <c r="DJL73" s="22"/>
      <c r="DJM73" s="22"/>
      <c r="DJN73" s="22"/>
      <c r="DJO73" s="22"/>
      <c r="DJP73" s="22"/>
      <c r="DJQ73" s="22"/>
      <c r="DJR73" s="22"/>
      <c r="DJS73" s="22"/>
      <c r="DJT73" s="22"/>
      <c r="DJU73" s="22"/>
      <c r="DJV73" s="22"/>
      <c r="DJW73" s="22"/>
      <c r="DJX73" s="22"/>
      <c r="DJY73" s="22"/>
      <c r="DJZ73" s="22"/>
      <c r="DKA73" s="22"/>
      <c r="DKB73" s="22"/>
      <c r="DKC73" s="22"/>
      <c r="DKD73" s="22"/>
      <c r="DKE73" s="22"/>
      <c r="DKF73" s="22"/>
      <c r="DKG73" s="22"/>
      <c r="DKH73" s="22"/>
      <c r="DKI73" s="22"/>
      <c r="DKJ73" s="22"/>
      <c r="DKK73" s="22"/>
      <c r="DKL73" s="22"/>
      <c r="DKM73" s="22"/>
      <c r="DKN73" s="22"/>
      <c r="DKO73" s="22"/>
      <c r="DKP73" s="22"/>
      <c r="DKQ73" s="22"/>
      <c r="DKR73" s="22"/>
      <c r="DKS73" s="22"/>
      <c r="DKT73" s="22"/>
      <c r="DKU73" s="22"/>
      <c r="DKV73" s="22"/>
      <c r="DKW73" s="22"/>
      <c r="DKX73" s="22"/>
      <c r="DKY73" s="22"/>
      <c r="DKZ73" s="22"/>
      <c r="DLA73" s="22"/>
      <c r="DLB73" s="22"/>
      <c r="DLC73" s="22"/>
      <c r="DLD73" s="22"/>
      <c r="DLE73" s="22"/>
      <c r="DLF73" s="22"/>
      <c r="DLG73" s="22"/>
      <c r="DLH73" s="22"/>
      <c r="DLI73" s="22"/>
      <c r="DLJ73" s="22"/>
      <c r="DLK73" s="22"/>
      <c r="DLL73" s="22"/>
      <c r="DLM73" s="22"/>
      <c r="DLN73" s="22"/>
      <c r="DLO73" s="22"/>
      <c r="DLP73" s="22"/>
      <c r="DLQ73" s="22"/>
      <c r="DLR73" s="22"/>
      <c r="DLS73" s="22"/>
      <c r="DLT73" s="22"/>
      <c r="DLU73" s="22"/>
      <c r="DLV73" s="22"/>
      <c r="DLW73" s="22"/>
      <c r="DLX73" s="22"/>
      <c r="DLY73" s="22"/>
      <c r="DLZ73" s="22"/>
      <c r="DMA73" s="22"/>
      <c r="DMB73" s="22"/>
      <c r="DMC73" s="22"/>
      <c r="DMD73" s="22"/>
      <c r="DME73" s="22"/>
      <c r="DMF73" s="22"/>
      <c r="DMG73" s="22"/>
      <c r="DMH73" s="22"/>
      <c r="DMI73" s="22"/>
      <c r="DMJ73" s="22"/>
      <c r="DMK73" s="22"/>
      <c r="DML73" s="22"/>
      <c r="DMM73" s="22"/>
      <c r="DMN73" s="22"/>
      <c r="DMO73" s="22"/>
      <c r="DMP73" s="22"/>
      <c r="DMQ73" s="22"/>
      <c r="DMR73" s="22"/>
      <c r="DMS73" s="22"/>
      <c r="DMT73" s="22"/>
      <c r="DMU73" s="22"/>
      <c r="DMV73" s="22"/>
      <c r="DMW73" s="22"/>
      <c r="DMX73" s="22"/>
      <c r="DMY73" s="22"/>
      <c r="DMZ73" s="22"/>
      <c r="DNA73" s="22"/>
      <c r="DNB73" s="22"/>
      <c r="DNC73" s="22"/>
      <c r="DND73" s="22"/>
      <c r="DNE73" s="22"/>
      <c r="DNF73" s="22"/>
      <c r="DNG73" s="22"/>
      <c r="DNH73" s="22"/>
      <c r="DNI73" s="22"/>
      <c r="DNJ73" s="22"/>
      <c r="DNK73" s="22"/>
      <c r="DNL73" s="22"/>
      <c r="DNM73" s="22"/>
      <c r="DNN73" s="22"/>
      <c r="DNO73" s="22"/>
      <c r="DNP73" s="22"/>
      <c r="DNQ73" s="22"/>
      <c r="DNR73" s="22"/>
      <c r="DNS73" s="22"/>
      <c r="DNT73" s="22"/>
      <c r="DNU73" s="22"/>
      <c r="DNV73" s="22"/>
      <c r="DNW73" s="22"/>
      <c r="DNX73" s="22"/>
      <c r="DNY73" s="22"/>
      <c r="DNZ73" s="22"/>
      <c r="DOA73" s="22"/>
      <c r="DOB73" s="22"/>
      <c r="DOC73" s="22"/>
      <c r="DOD73" s="22"/>
      <c r="DOE73" s="22"/>
      <c r="DOF73" s="22"/>
      <c r="DOG73" s="22"/>
      <c r="DOH73" s="22"/>
      <c r="DOI73" s="22"/>
      <c r="DOJ73" s="22"/>
      <c r="DOK73" s="22"/>
      <c r="DOL73" s="22"/>
      <c r="DOM73" s="22"/>
      <c r="DON73" s="22"/>
      <c r="DOO73" s="22"/>
      <c r="DOP73" s="22"/>
      <c r="DOQ73" s="22"/>
      <c r="DOR73" s="22"/>
      <c r="DOS73" s="22"/>
      <c r="DOT73" s="22"/>
      <c r="DOU73" s="22"/>
      <c r="DOV73" s="22"/>
      <c r="DOW73" s="22"/>
      <c r="DOX73" s="22"/>
      <c r="DOY73" s="22"/>
      <c r="DOZ73" s="22"/>
      <c r="DPA73" s="22"/>
      <c r="DPB73" s="22"/>
      <c r="DPC73" s="22"/>
      <c r="DPD73" s="22"/>
      <c r="DPE73" s="22"/>
      <c r="DPF73" s="22"/>
      <c r="DPG73" s="22"/>
      <c r="DPH73" s="22"/>
      <c r="DPI73" s="22"/>
      <c r="DPJ73" s="22"/>
      <c r="DPK73" s="22"/>
      <c r="DPL73" s="22"/>
      <c r="DPM73" s="22"/>
      <c r="DPN73" s="22"/>
      <c r="DPO73" s="22"/>
      <c r="DPP73" s="22"/>
      <c r="DPQ73" s="22"/>
      <c r="DPR73" s="22"/>
      <c r="DPS73" s="22"/>
      <c r="DPT73" s="22"/>
      <c r="DPU73" s="22"/>
      <c r="DPV73" s="22"/>
      <c r="DPW73" s="22"/>
      <c r="DPX73" s="22"/>
      <c r="DPY73" s="22"/>
      <c r="DPZ73" s="22"/>
      <c r="DQA73" s="22"/>
      <c r="DQB73" s="22"/>
      <c r="DQC73" s="22"/>
      <c r="DQD73" s="22"/>
      <c r="DQE73" s="22"/>
      <c r="DQF73" s="22"/>
      <c r="DQG73" s="22"/>
      <c r="DQH73" s="22"/>
      <c r="DQI73" s="22"/>
      <c r="DQJ73" s="22"/>
      <c r="DQK73" s="22"/>
      <c r="DQL73" s="22"/>
      <c r="DQM73" s="22"/>
      <c r="DQN73" s="22"/>
      <c r="DQO73" s="22"/>
      <c r="DQP73" s="22"/>
      <c r="DQQ73" s="22"/>
      <c r="DQR73" s="22"/>
      <c r="DQS73" s="22"/>
      <c r="DQT73" s="22"/>
      <c r="DQU73" s="22"/>
      <c r="DQV73" s="22"/>
      <c r="DQW73" s="22"/>
      <c r="DQX73" s="22"/>
      <c r="DQY73" s="22"/>
      <c r="DQZ73" s="22"/>
      <c r="DRA73" s="22"/>
      <c r="DRB73" s="22"/>
      <c r="DRC73" s="22"/>
      <c r="DRD73" s="22"/>
      <c r="DRE73" s="22"/>
      <c r="DRF73" s="22"/>
      <c r="DRG73" s="22"/>
      <c r="DRH73" s="22"/>
      <c r="DRI73" s="22"/>
      <c r="DRJ73" s="22"/>
      <c r="DRK73" s="22"/>
      <c r="DRL73" s="22"/>
      <c r="DRM73" s="22"/>
      <c r="DRN73" s="22"/>
      <c r="DRO73" s="22"/>
      <c r="DRP73" s="22"/>
      <c r="DRQ73" s="22"/>
      <c r="DRR73" s="22"/>
      <c r="DRS73" s="22"/>
      <c r="DRT73" s="22"/>
      <c r="DRU73" s="22"/>
      <c r="DRV73" s="22"/>
      <c r="DRW73" s="22"/>
      <c r="DRX73" s="22"/>
      <c r="DRY73" s="22"/>
      <c r="DRZ73" s="22"/>
      <c r="DSA73" s="22"/>
      <c r="DSB73" s="22"/>
      <c r="DSC73" s="22"/>
      <c r="DSD73" s="22"/>
      <c r="DSE73" s="22"/>
      <c r="DSF73" s="22"/>
      <c r="DSG73" s="22"/>
      <c r="DSH73" s="22"/>
      <c r="DSI73" s="22"/>
      <c r="DSJ73" s="22"/>
      <c r="DSK73" s="22"/>
      <c r="DSL73" s="22"/>
      <c r="DSM73" s="22"/>
      <c r="DSN73" s="22"/>
      <c r="DSO73" s="22"/>
      <c r="DSP73" s="22"/>
      <c r="DSQ73" s="22"/>
      <c r="DSR73" s="22"/>
      <c r="DSS73" s="22"/>
      <c r="DST73" s="22"/>
      <c r="DSU73" s="22"/>
      <c r="DSV73" s="22"/>
      <c r="DSW73" s="22"/>
      <c r="DSX73" s="22"/>
      <c r="DSY73" s="22"/>
      <c r="DSZ73" s="22"/>
      <c r="DTA73" s="22"/>
      <c r="DTB73" s="22"/>
      <c r="DTC73" s="22"/>
      <c r="DTD73" s="22"/>
      <c r="DTE73" s="22"/>
      <c r="DTF73" s="22"/>
      <c r="DTG73" s="22"/>
      <c r="DTH73" s="22"/>
      <c r="DTI73" s="22"/>
      <c r="DTJ73" s="22"/>
      <c r="DTK73" s="22"/>
      <c r="DTL73" s="22"/>
      <c r="DTM73" s="22"/>
      <c r="DTN73" s="22"/>
      <c r="DTO73" s="22"/>
      <c r="DTP73" s="22"/>
      <c r="DTQ73" s="22"/>
      <c r="DTR73" s="22"/>
      <c r="DTS73" s="22"/>
      <c r="DTT73" s="22"/>
      <c r="DTU73" s="22"/>
      <c r="DTV73" s="22"/>
      <c r="DTW73" s="22"/>
      <c r="DTX73" s="22"/>
      <c r="DTY73" s="22"/>
      <c r="DTZ73" s="22"/>
      <c r="DUA73" s="22"/>
      <c r="DUB73" s="22"/>
      <c r="DUC73" s="22"/>
      <c r="DUD73" s="22"/>
      <c r="DUE73" s="22"/>
      <c r="DUF73" s="22"/>
      <c r="DUG73" s="22"/>
      <c r="DUH73" s="22"/>
      <c r="DUI73" s="22"/>
      <c r="DUJ73" s="22"/>
      <c r="DUK73" s="22"/>
      <c r="DUL73" s="22"/>
      <c r="DUM73" s="22"/>
      <c r="DUN73" s="22"/>
      <c r="DUO73" s="22"/>
      <c r="DUP73" s="22"/>
      <c r="DUQ73" s="22"/>
      <c r="DUR73" s="22"/>
      <c r="DUS73" s="22"/>
      <c r="DUT73" s="22"/>
      <c r="DUU73" s="22"/>
      <c r="DUV73" s="22"/>
      <c r="DUW73" s="22"/>
      <c r="DUX73" s="22"/>
      <c r="DUY73" s="22"/>
      <c r="DUZ73" s="22"/>
      <c r="DVA73" s="22"/>
      <c r="DVB73" s="22"/>
      <c r="DVC73" s="22"/>
      <c r="DVD73" s="22"/>
      <c r="DVE73" s="22"/>
      <c r="DVF73" s="22"/>
      <c r="DVG73" s="22"/>
      <c r="DVH73" s="22"/>
      <c r="DVI73" s="22"/>
      <c r="DVJ73" s="22"/>
      <c r="DVK73" s="22"/>
      <c r="DVL73" s="22"/>
      <c r="DVM73" s="22"/>
      <c r="DVN73" s="22"/>
      <c r="DVO73" s="22"/>
      <c r="DVP73" s="22"/>
      <c r="DVQ73" s="22"/>
      <c r="DVR73" s="22"/>
      <c r="DVS73" s="22"/>
      <c r="DVT73" s="22"/>
      <c r="DVU73" s="22"/>
      <c r="DVV73" s="22"/>
      <c r="DVW73" s="22"/>
      <c r="DVX73" s="22"/>
      <c r="DVY73" s="22"/>
      <c r="DVZ73" s="22"/>
      <c r="DWA73" s="22"/>
      <c r="DWB73" s="22"/>
      <c r="DWC73" s="22"/>
      <c r="DWD73" s="22"/>
      <c r="DWE73" s="22"/>
      <c r="DWF73" s="22"/>
      <c r="DWG73" s="22"/>
      <c r="DWH73" s="22"/>
      <c r="DWI73" s="22"/>
      <c r="DWJ73" s="22"/>
      <c r="DWK73" s="22"/>
      <c r="DWL73" s="22"/>
      <c r="DWM73" s="22"/>
      <c r="DWN73" s="22"/>
      <c r="DWO73" s="22"/>
      <c r="DWP73" s="22"/>
      <c r="DWQ73" s="22"/>
      <c r="DWR73" s="22"/>
      <c r="DWS73" s="22"/>
      <c r="DWT73" s="22"/>
      <c r="DWU73" s="22"/>
      <c r="DWV73" s="22"/>
      <c r="DWW73" s="22"/>
      <c r="DWX73" s="22"/>
      <c r="DWY73" s="22"/>
      <c r="DWZ73" s="22"/>
      <c r="DXA73" s="22"/>
      <c r="DXB73" s="22"/>
      <c r="DXC73" s="22"/>
      <c r="DXD73" s="22"/>
      <c r="DXE73" s="22"/>
      <c r="DXF73" s="22"/>
      <c r="DXG73" s="22"/>
      <c r="DXH73" s="22"/>
      <c r="DXI73" s="22"/>
      <c r="DXJ73" s="22"/>
      <c r="DXK73" s="22"/>
      <c r="DXL73" s="22"/>
      <c r="DXM73" s="22"/>
      <c r="DXN73" s="22"/>
      <c r="DXO73" s="22"/>
      <c r="DXP73" s="22"/>
      <c r="DXQ73" s="22"/>
      <c r="DXR73" s="22"/>
      <c r="DXS73" s="22"/>
      <c r="DXT73" s="22"/>
      <c r="DXU73" s="22"/>
      <c r="DXV73" s="22"/>
      <c r="DXW73" s="22"/>
      <c r="DXX73" s="22"/>
      <c r="DXY73" s="22"/>
      <c r="DXZ73" s="22"/>
      <c r="DYA73" s="22"/>
      <c r="DYB73" s="22"/>
      <c r="DYC73" s="22"/>
      <c r="DYD73" s="22"/>
      <c r="DYE73" s="22"/>
      <c r="DYF73" s="22"/>
      <c r="DYG73" s="22"/>
      <c r="DYH73" s="22"/>
      <c r="DYI73" s="22"/>
      <c r="DYJ73" s="22"/>
      <c r="DYK73" s="22"/>
      <c r="DYL73" s="22"/>
      <c r="DYM73" s="22"/>
      <c r="DYN73" s="22"/>
      <c r="DYO73" s="22"/>
      <c r="DYP73" s="22"/>
      <c r="DYQ73" s="22"/>
      <c r="DYR73" s="22"/>
      <c r="DYS73" s="22"/>
      <c r="DYT73" s="22"/>
      <c r="DYU73" s="22"/>
      <c r="DYV73" s="22"/>
      <c r="DYW73" s="22"/>
      <c r="DYX73" s="22"/>
      <c r="DYY73" s="22"/>
      <c r="DYZ73" s="22"/>
      <c r="DZA73" s="22"/>
      <c r="DZB73" s="22"/>
      <c r="DZC73" s="22"/>
      <c r="DZD73" s="22"/>
      <c r="DZE73" s="22"/>
      <c r="DZF73" s="22"/>
      <c r="DZG73" s="22"/>
      <c r="DZH73" s="22"/>
      <c r="DZI73" s="22"/>
      <c r="DZJ73" s="22"/>
      <c r="DZK73" s="22"/>
      <c r="DZL73" s="22"/>
      <c r="DZM73" s="22"/>
      <c r="DZN73" s="22"/>
      <c r="DZO73" s="22"/>
      <c r="DZP73" s="22"/>
      <c r="DZQ73" s="22"/>
      <c r="DZR73" s="22"/>
      <c r="DZS73" s="22"/>
      <c r="DZT73" s="22"/>
      <c r="DZU73" s="22"/>
      <c r="DZV73" s="22"/>
      <c r="DZW73" s="22"/>
      <c r="DZX73" s="22"/>
      <c r="DZY73" s="22"/>
      <c r="DZZ73" s="22"/>
      <c r="EAA73" s="22"/>
      <c r="EAB73" s="22"/>
      <c r="EAC73" s="22"/>
      <c r="EAD73" s="22"/>
      <c r="EAE73" s="22"/>
      <c r="EAF73" s="22"/>
      <c r="EAG73" s="22"/>
      <c r="EAH73" s="22"/>
      <c r="EAI73" s="22"/>
      <c r="EAJ73" s="22"/>
      <c r="EAK73" s="22"/>
      <c r="EAL73" s="22"/>
      <c r="EAM73" s="22"/>
      <c r="EAN73" s="22"/>
      <c r="EAO73" s="22"/>
      <c r="EAP73" s="22"/>
      <c r="EAQ73" s="22"/>
      <c r="EAR73" s="22"/>
      <c r="EAS73" s="22"/>
      <c r="EAT73" s="22"/>
      <c r="EAU73" s="22"/>
      <c r="EAV73" s="22"/>
      <c r="EAW73" s="22"/>
      <c r="EAX73" s="22"/>
      <c r="EAY73" s="22"/>
      <c r="EAZ73" s="22"/>
      <c r="EBA73" s="22"/>
      <c r="EBB73" s="22"/>
      <c r="EBC73" s="22"/>
      <c r="EBD73" s="22"/>
      <c r="EBE73" s="22"/>
      <c r="EBF73" s="22"/>
      <c r="EBG73" s="22"/>
      <c r="EBH73" s="22"/>
      <c r="EBI73" s="22"/>
      <c r="EBJ73" s="22"/>
      <c r="EBK73" s="22"/>
      <c r="EBL73" s="22"/>
      <c r="EBM73" s="22"/>
      <c r="EBN73" s="22"/>
      <c r="EBO73" s="22"/>
      <c r="EBP73" s="22"/>
      <c r="EBQ73" s="22"/>
      <c r="EBR73" s="22"/>
      <c r="EBS73" s="22"/>
      <c r="EBT73" s="22"/>
      <c r="EBU73" s="22"/>
      <c r="EBV73" s="22"/>
      <c r="EBW73" s="22"/>
      <c r="EBX73" s="22"/>
      <c r="EBY73" s="22"/>
      <c r="EBZ73" s="22"/>
      <c r="ECA73" s="22"/>
      <c r="ECB73" s="22"/>
      <c r="ECC73" s="22"/>
      <c r="ECD73" s="22"/>
      <c r="ECE73" s="22"/>
      <c r="ECF73" s="22"/>
      <c r="ECG73" s="22"/>
      <c r="ECH73" s="22"/>
      <c r="ECI73" s="22"/>
      <c r="ECJ73" s="22"/>
      <c r="ECK73" s="22"/>
      <c r="ECL73" s="22"/>
      <c r="ECM73" s="22"/>
      <c r="ECN73" s="22"/>
      <c r="ECO73" s="22"/>
      <c r="ECP73" s="22"/>
      <c r="ECQ73" s="22"/>
      <c r="ECR73" s="22"/>
      <c r="ECS73" s="22"/>
      <c r="ECT73" s="22"/>
      <c r="ECU73" s="22"/>
      <c r="ECV73" s="22"/>
      <c r="ECW73" s="22"/>
      <c r="ECX73" s="22"/>
      <c r="ECY73" s="22"/>
      <c r="ECZ73" s="22"/>
      <c r="EDA73" s="22"/>
      <c r="EDB73" s="22"/>
      <c r="EDC73" s="22"/>
      <c r="EDD73" s="22"/>
      <c r="EDE73" s="22"/>
      <c r="EDF73" s="22"/>
      <c r="EDG73" s="22"/>
      <c r="EDH73" s="22"/>
      <c r="EDI73" s="22"/>
      <c r="EDJ73" s="22"/>
      <c r="EDK73" s="22"/>
      <c r="EDL73" s="22"/>
      <c r="EDM73" s="22"/>
      <c r="EDN73" s="22"/>
      <c r="EDO73" s="22"/>
      <c r="EDP73" s="22"/>
      <c r="EDQ73" s="22"/>
      <c r="EDR73" s="22"/>
      <c r="EDS73" s="22"/>
      <c r="EDT73" s="22"/>
      <c r="EDU73" s="22"/>
      <c r="EDV73" s="22"/>
      <c r="EDW73" s="22"/>
      <c r="EDX73" s="22"/>
      <c r="EDY73" s="22"/>
      <c r="EDZ73" s="22"/>
      <c r="EEA73" s="22"/>
      <c r="EEB73" s="22"/>
      <c r="EEC73" s="22"/>
      <c r="EED73" s="22"/>
      <c r="EEE73" s="22"/>
      <c r="EEF73" s="22"/>
      <c r="EEG73" s="22"/>
      <c r="EEH73" s="22"/>
      <c r="EEI73" s="22"/>
      <c r="EEJ73" s="22"/>
      <c r="EEK73" s="22"/>
      <c r="EEL73" s="22"/>
      <c r="EEM73" s="22"/>
      <c r="EEN73" s="22"/>
      <c r="EEO73" s="22"/>
      <c r="EEP73" s="22"/>
      <c r="EEQ73" s="22"/>
      <c r="EER73" s="22"/>
      <c r="EES73" s="22"/>
      <c r="EET73" s="22"/>
      <c r="EEU73" s="22"/>
      <c r="EEV73" s="22"/>
      <c r="EEW73" s="22"/>
      <c r="EEX73" s="22"/>
      <c r="EEY73" s="22"/>
      <c r="EEZ73" s="22"/>
      <c r="EFA73" s="22"/>
      <c r="EFB73" s="22"/>
      <c r="EFC73" s="22"/>
      <c r="EFD73" s="22"/>
      <c r="EFE73" s="22"/>
      <c r="EFF73" s="22"/>
      <c r="EFG73" s="22"/>
      <c r="EFH73" s="22"/>
      <c r="EFI73" s="22"/>
      <c r="EFJ73" s="22"/>
      <c r="EFK73" s="22"/>
      <c r="EFL73" s="22"/>
      <c r="EFM73" s="22"/>
      <c r="EFN73" s="22"/>
      <c r="EFO73" s="22"/>
      <c r="EFP73" s="22"/>
      <c r="EFQ73" s="22"/>
      <c r="EFR73" s="22"/>
      <c r="EFS73" s="22"/>
      <c r="EFT73" s="22"/>
      <c r="EFU73" s="22"/>
      <c r="EFV73" s="22"/>
      <c r="EFW73" s="22"/>
      <c r="EFX73" s="22"/>
      <c r="EFY73" s="22"/>
      <c r="EFZ73" s="22"/>
      <c r="EGA73" s="22"/>
      <c r="EGB73" s="22"/>
      <c r="EGC73" s="22"/>
      <c r="EGD73" s="22"/>
      <c r="EGE73" s="22"/>
      <c r="EGF73" s="22"/>
      <c r="EGG73" s="22"/>
      <c r="EGH73" s="22"/>
      <c r="EGI73" s="22"/>
      <c r="EGJ73" s="22"/>
      <c r="EGK73" s="22"/>
      <c r="EGL73" s="22"/>
      <c r="EGM73" s="22"/>
      <c r="EGN73" s="22"/>
      <c r="EGO73" s="22"/>
      <c r="EGP73" s="22"/>
      <c r="EGQ73" s="22"/>
      <c r="EGR73" s="22"/>
      <c r="EGS73" s="22"/>
      <c r="EGT73" s="22"/>
      <c r="EGU73" s="22"/>
      <c r="EGV73" s="22"/>
      <c r="EGW73" s="22"/>
      <c r="EGX73" s="22"/>
      <c r="EGY73" s="22"/>
      <c r="EGZ73" s="22"/>
      <c r="EHA73" s="22"/>
      <c r="EHB73" s="22"/>
      <c r="EHC73" s="22"/>
      <c r="EHD73" s="22"/>
      <c r="EHE73" s="22"/>
      <c r="EHF73" s="22"/>
      <c r="EHG73" s="22"/>
      <c r="EHH73" s="22"/>
      <c r="EHI73" s="22"/>
      <c r="EHJ73" s="22"/>
      <c r="EHK73" s="22"/>
      <c r="EHL73" s="22"/>
      <c r="EHM73" s="22"/>
      <c r="EHN73" s="22"/>
      <c r="EHO73" s="22"/>
      <c r="EHP73" s="22"/>
      <c r="EHQ73" s="22"/>
      <c r="EHR73" s="22"/>
      <c r="EHS73" s="22"/>
      <c r="EHT73" s="22"/>
      <c r="EHU73" s="22"/>
      <c r="EHV73" s="22"/>
      <c r="EHW73" s="22"/>
      <c r="EHX73" s="22"/>
      <c r="EHY73" s="22"/>
      <c r="EHZ73" s="22"/>
      <c r="EIA73" s="22"/>
      <c r="EIB73" s="22"/>
      <c r="EIC73" s="22"/>
      <c r="EID73" s="22"/>
      <c r="EIE73" s="22"/>
      <c r="EIF73" s="22"/>
      <c r="EIG73" s="22"/>
      <c r="EIH73" s="22"/>
      <c r="EII73" s="22"/>
      <c r="EIJ73" s="22"/>
      <c r="EIK73" s="22"/>
      <c r="EIL73" s="22"/>
      <c r="EIM73" s="22"/>
      <c r="EIN73" s="22"/>
      <c r="EIO73" s="22"/>
      <c r="EIP73" s="22"/>
      <c r="EIQ73" s="22"/>
      <c r="EIR73" s="22"/>
      <c r="EIS73" s="22"/>
      <c r="EIT73" s="22"/>
      <c r="EIU73" s="22"/>
      <c r="EIV73" s="22"/>
      <c r="EIW73" s="22"/>
      <c r="EIX73" s="22"/>
      <c r="EIY73" s="22"/>
      <c r="EIZ73" s="22"/>
      <c r="EJA73" s="22"/>
      <c r="EJB73" s="22"/>
      <c r="EJC73" s="22"/>
      <c r="EJD73" s="22"/>
      <c r="EJE73" s="22"/>
      <c r="EJF73" s="22"/>
      <c r="EJG73" s="22"/>
      <c r="EJH73" s="22"/>
      <c r="EJI73" s="22"/>
      <c r="EJJ73" s="22"/>
      <c r="EJK73" s="22"/>
      <c r="EJL73" s="22"/>
      <c r="EJM73" s="22"/>
      <c r="EJN73" s="22"/>
      <c r="EJO73" s="22"/>
      <c r="EJP73" s="22"/>
      <c r="EJQ73" s="22"/>
      <c r="EJR73" s="22"/>
      <c r="EJS73" s="22"/>
      <c r="EJT73" s="22"/>
      <c r="EJU73" s="22"/>
      <c r="EJV73" s="22"/>
      <c r="EJW73" s="22"/>
      <c r="EJX73" s="22"/>
      <c r="EJY73" s="22"/>
      <c r="EJZ73" s="22"/>
      <c r="EKA73" s="22"/>
      <c r="EKB73" s="22"/>
      <c r="EKC73" s="22"/>
      <c r="EKD73" s="22"/>
      <c r="EKE73" s="22"/>
      <c r="EKF73" s="22"/>
      <c r="EKG73" s="22"/>
      <c r="EKH73" s="22"/>
      <c r="EKI73" s="22"/>
      <c r="EKJ73" s="22"/>
      <c r="EKK73" s="22"/>
      <c r="EKL73" s="22"/>
      <c r="EKM73" s="22"/>
      <c r="EKN73" s="22"/>
      <c r="EKO73" s="22"/>
      <c r="EKP73" s="22"/>
      <c r="EKQ73" s="22"/>
      <c r="EKR73" s="22"/>
      <c r="EKS73" s="22"/>
      <c r="EKT73" s="22"/>
      <c r="EKU73" s="22"/>
      <c r="EKV73" s="22"/>
      <c r="EKW73" s="22"/>
      <c r="EKX73" s="22"/>
      <c r="EKY73" s="22"/>
      <c r="EKZ73" s="22"/>
      <c r="ELA73" s="22"/>
      <c r="ELB73" s="22"/>
      <c r="ELC73" s="22"/>
      <c r="ELD73" s="22"/>
      <c r="ELE73" s="22"/>
      <c r="ELF73" s="22"/>
      <c r="ELG73" s="22"/>
      <c r="ELH73" s="22"/>
      <c r="ELI73" s="22"/>
      <c r="ELJ73" s="22"/>
      <c r="ELK73" s="22"/>
      <c r="ELL73" s="22"/>
      <c r="ELM73" s="22"/>
      <c r="ELN73" s="22"/>
      <c r="ELO73" s="22"/>
      <c r="ELP73" s="22"/>
      <c r="ELQ73" s="22"/>
      <c r="ELR73" s="22"/>
      <c r="ELS73" s="22"/>
      <c r="ELT73" s="22"/>
      <c r="ELU73" s="22"/>
      <c r="ELV73" s="22"/>
      <c r="ELW73" s="22"/>
      <c r="ELX73" s="22"/>
      <c r="ELY73" s="22"/>
      <c r="ELZ73" s="22"/>
      <c r="EMA73" s="22"/>
      <c r="EMB73" s="22"/>
      <c r="EMC73" s="22"/>
      <c r="EMD73" s="22"/>
      <c r="EME73" s="22"/>
      <c r="EMF73" s="22"/>
      <c r="EMG73" s="22"/>
      <c r="EMH73" s="22"/>
      <c r="EMI73" s="22"/>
      <c r="EMJ73" s="22"/>
      <c r="EMK73" s="22"/>
      <c r="EML73" s="22"/>
      <c r="EMM73" s="22"/>
      <c r="EMN73" s="22"/>
      <c r="EMO73" s="22"/>
      <c r="EMP73" s="22"/>
      <c r="EMQ73" s="22"/>
      <c r="EMR73" s="22"/>
      <c r="EMS73" s="22"/>
      <c r="EMT73" s="22"/>
      <c r="EMU73" s="22"/>
      <c r="EMV73" s="22"/>
      <c r="EMW73" s="22"/>
      <c r="EMX73" s="22"/>
      <c r="EMY73" s="22"/>
      <c r="EMZ73" s="22"/>
      <c r="ENA73" s="22"/>
      <c r="ENB73" s="22"/>
      <c r="ENC73" s="22"/>
      <c r="END73" s="22"/>
      <c r="ENE73" s="22"/>
      <c r="ENF73" s="22"/>
      <c r="ENG73" s="22"/>
      <c r="ENH73" s="22"/>
      <c r="ENI73" s="22"/>
      <c r="ENJ73" s="22"/>
      <c r="ENK73" s="22"/>
      <c r="ENL73" s="22"/>
      <c r="ENM73" s="22"/>
      <c r="ENN73" s="22"/>
      <c r="ENO73" s="22"/>
      <c r="ENP73" s="22"/>
      <c r="ENQ73" s="22"/>
      <c r="ENR73" s="22"/>
      <c r="ENS73" s="22"/>
      <c r="ENT73" s="22"/>
      <c r="ENU73" s="22"/>
      <c r="ENV73" s="22"/>
      <c r="ENW73" s="22"/>
      <c r="ENX73" s="22"/>
      <c r="ENY73" s="22"/>
      <c r="ENZ73" s="22"/>
      <c r="EOA73" s="22"/>
      <c r="EOB73" s="22"/>
      <c r="EOC73" s="22"/>
      <c r="EOD73" s="22"/>
      <c r="EOE73" s="22"/>
      <c r="EOF73" s="22"/>
      <c r="EOG73" s="22"/>
      <c r="EOH73" s="22"/>
      <c r="EOI73" s="22"/>
      <c r="EOJ73" s="22"/>
      <c r="EOK73" s="22"/>
      <c r="EOL73" s="22"/>
      <c r="EOM73" s="22"/>
      <c r="EON73" s="22"/>
      <c r="EOO73" s="22"/>
      <c r="EOP73" s="22"/>
      <c r="EOQ73" s="22"/>
      <c r="EOR73" s="22"/>
      <c r="EOS73" s="22"/>
      <c r="EOT73" s="22"/>
      <c r="EOU73" s="22"/>
      <c r="EOV73" s="22"/>
      <c r="EOW73" s="22"/>
      <c r="EOX73" s="22"/>
      <c r="EOY73" s="22"/>
      <c r="EOZ73" s="22"/>
      <c r="EPA73" s="22"/>
      <c r="EPB73" s="22"/>
      <c r="EPC73" s="22"/>
      <c r="EPD73" s="22"/>
      <c r="EPE73" s="22"/>
      <c r="EPF73" s="22"/>
      <c r="EPG73" s="22"/>
      <c r="EPH73" s="22"/>
      <c r="EPI73" s="22"/>
      <c r="EPJ73" s="22"/>
      <c r="EPK73" s="22"/>
      <c r="EPL73" s="22"/>
      <c r="EPM73" s="22"/>
      <c r="EPN73" s="22"/>
      <c r="EPO73" s="22"/>
      <c r="EPP73" s="22"/>
      <c r="EPQ73" s="22"/>
      <c r="EPR73" s="22"/>
      <c r="EPS73" s="22"/>
      <c r="EPT73" s="22"/>
      <c r="EPU73" s="22"/>
      <c r="EPV73" s="22"/>
      <c r="EPW73" s="22"/>
      <c r="EPX73" s="22"/>
      <c r="EPY73" s="22"/>
      <c r="EPZ73" s="22"/>
      <c r="EQA73" s="22"/>
      <c r="EQB73" s="22"/>
      <c r="EQC73" s="22"/>
      <c r="EQD73" s="22"/>
      <c r="EQE73" s="22"/>
      <c r="EQF73" s="22"/>
      <c r="EQG73" s="22"/>
      <c r="EQH73" s="22"/>
      <c r="EQI73" s="22"/>
      <c r="EQJ73" s="22"/>
      <c r="EQK73" s="22"/>
      <c r="EQL73" s="22"/>
      <c r="EQM73" s="22"/>
      <c r="EQN73" s="22"/>
      <c r="EQO73" s="22"/>
      <c r="EQP73" s="22"/>
      <c r="EQQ73" s="22"/>
      <c r="EQR73" s="22"/>
      <c r="EQS73" s="22"/>
      <c r="EQT73" s="22"/>
      <c r="EQU73" s="22"/>
      <c r="EQV73" s="22"/>
      <c r="EQW73" s="22"/>
      <c r="EQX73" s="22"/>
      <c r="EQY73" s="22"/>
      <c r="EQZ73" s="22"/>
      <c r="ERA73" s="22"/>
      <c r="ERB73" s="22"/>
      <c r="ERC73" s="22"/>
      <c r="ERD73" s="22"/>
      <c r="ERE73" s="22"/>
      <c r="ERF73" s="22"/>
      <c r="ERG73" s="22"/>
      <c r="ERH73" s="22"/>
      <c r="ERI73" s="22"/>
      <c r="ERJ73" s="22"/>
      <c r="ERK73" s="22"/>
      <c r="ERL73" s="22"/>
      <c r="ERM73" s="22"/>
      <c r="ERN73" s="22"/>
      <c r="ERO73" s="22"/>
      <c r="ERP73" s="22"/>
      <c r="ERQ73" s="22"/>
      <c r="ERR73" s="22"/>
      <c r="ERS73" s="22"/>
      <c r="ERT73" s="22"/>
      <c r="ERU73" s="22"/>
      <c r="ERV73" s="22"/>
      <c r="ERW73" s="22"/>
      <c r="ERX73" s="22"/>
      <c r="ERY73" s="22"/>
      <c r="ERZ73" s="22"/>
      <c r="ESA73" s="22"/>
      <c r="ESB73" s="22"/>
      <c r="ESC73" s="22"/>
      <c r="ESD73" s="22"/>
      <c r="ESE73" s="22"/>
      <c r="ESF73" s="22"/>
      <c r="ESG73" s="22"/>
      <c r="ESH73" s="22"/>
      <c r="ESI73" s="22"/>
      <c r="ESJ73" s="22"/>
      <c r="ESK73" s="22"/>
      <c r="ESL73" s="22"/>
      <c r="ESM73" s="22"/>
      <c r="ESN73" s="22"/>
      <c r="ESO73" s="22"/>
      <c r="ESP73" s="22"/>
      <c r="ESQ73" s="22"/>
      <c r="ESR73" s="22"/>
      <c r="ESS73" s="22"/>
      <c r="EST73" s="22"/>
      <c r="ESU73" s="22"/>
      <c r="ESV73" s="22"/>
      <c r="ESW73" s="22"/>
      <c r="ESX73" s="22"/>
      <c r="ESY73" s="22"/>
      <c r="ESZ73" s="22"/>
      <c r="ETA73" s="22"/>
      <c r="ETB73" s="22"/>
      <c r="ETC73" s="22"/>
      <c r="ETD73" s="22"/>
      <c r="ETE73" s="22"/>
      <c r="ETF73" s="22"/>
      <c r="ETG73" s="22"/>
      <c r="ETH73" s="22"/>
      <c r="ETI73" s="22"/>
      <c r="ETJ73" s="22"/>
      <c r="ETK73" s="22"/>
      <c r="ETL73" s="22"/>
      <c r="ETM73" s="22"/>
      <c r="ETN73" s="22"/>
      <c r="ETO73" s="22"/>
      <c r="ETP73" s="22"/>
      <c r="ETQ73" s="22"/>
      <c r="ETR73" s="22"/>
      <c r="ETS73" s="22"/>
      <c r="ETT73" s="22"/>
      <c r="ETU73" s="22"/>
      <c r="ETV73" s="22"/>
      <c r="ETW73" s="22"/>
      <c r="ETX73" s="22"/>
      <c r="ETY73" s="22"/>
      <c r="ETZ73" s="22"/>
      <c r="EUA73" s="22"/>
      <c r="EUB73" s="22"/>
      <c r="EUC73" s="22"/>
      <c r="EUD73" s="22"/>
      <c r="EUE73" s="22"/>
      <c r="EUF73" s="22"/>
      <c r="EUG73" s="22"/>
      <c r="EUH73" s="22"/>
      <c r="EUI73" s="22"/>
      <c r="EUJ73" s="22"/>
      <c r="EUK73" s="22"/>
      <c r="EUL73" s="22"/>
      <c r="EUM73" s="22"/>
      <c r="EUN73" s="22"/>
      <c r="EUO73" s="22"/>
      <c r="EUP73" s="22"/>
      <c r="EUQ73" s="22"/>
      <c r="EUR73" s="22"/>
      <c r="EUS73" s="22"/>
      <c r="EUT73" s="22"/>
      <c r="EUU73" s="22"/>
      <c r="EUV73" s="22"/>
      <c r="EUW73" s="22"/>
      <c r="EUX73" s="22"/>
      <c r="EUY73" s="22"/>
      <c r="EUZ73" s="22"/>
      <c r="EVA73" s="22"/>
      <c r="EVB73" s="22"/>
      <c r="EVC73" s="22"/>
      <c r="EVD73" s="22"/>
      <c r="EVE73" s="22"/>
      <c r="EVF73" s="22"/>
      <c r="EVG73" s="22"/>
      <c r="EVH73" s="22"/>
      <c r="EVI73" s="22"/>
      <c r="EVJ73" s="22"/>
      <c r="EVK73" s="22"/>
      <c r="EVL73" s="22"/>
      <c r="EVM73" s="22"/>
      <c r="EVN73" s="22"/>
      <c r="EVO73" s="22"/>
      <c r="EVP73" s="22"/>
      <c r="EVQ73" s="22"/>
      <c r="EVR73" s="22"/>
      <c r="EVS73" s="22"/>
      <c r="EVT73" s="22"/>
      <c r="EVU73" s="22"/>
      <c r="EVV73" s="22"/>
      <c r="EVW73" s="22"/>
      <c r="EVX73" s="22"/>
      <c r="EVY73" s="22"/>
      <c r="EVZ73" s="22"/>
      <c r="EWA73" s="22"/>
      <c r="EWB73" s="22"/>
      <c r="EWC73" s="22"/>
      <c r="EWD73" s="22"/>
      <c r="EWE73" s="22"/>
      <c r="EWF73" s="22"/>
      <c r="EWG73" s="22"/>
      <c r="EWH73" s="22"/>
      <c r="EWI73" s="22"/>
      <c r="EWJ73" s="22"/>
      <c r="EWK73" s="22"/>
      <c r="EWL73" s="22"/>
      <c r="EWM73" s="22"/>
      <c r="EWN73" s="22"/>
      <c r="EWO73" s="22"/>
      <c r="EWP73" s="22"/>
      <c r="EWQ73" s="22"/>
      <c r="EWR73" s="22"/>
      <c r="EWS73" s="22"/>
      <c r="EWT73" s="22"/>
      <c r="EWU73" s="22"/>
      <c r="EWV73" s="22"/>
      <c r="EWW73" s="22"/>
      <c r="EWX73" s="22"/>
      <c r="EWY73" s="22"/>
      <c r="EWZ73" s="22"/>
      <c r="EXA73" s="22"/>
      <c r="EXB73" s="22"/>
      <c r="EXC73" s="22"/>
      <c r="EXD73" s="22"/>
      <c r="EXE73" s="22"/>
      <c r="EXF73" s="22"/>
      <c r="EXG73" s="22"/>
      <c r="EXH73" s="22"/>
      <c r="EXI73" s="22"/>
      <c r="EXJ73" s="22"/>
      <c r="EXK73" s="22"/>
      <c r="EXL73" s="22"/>
      <c r="EXM73" s="22"/>
      <c r="EXN73" s="22"/>
      <c r="EXO73" s="22"/>
      <c r="EXP73" s="22"/>
      <c r="EXQ73" s="22"/>
      <c r="EXR73" s="22"/>
      <c r="EXS73" s="22"/>
      <c r="EXT73" s="22"/>
      <c r="EXU73" s="22"/>
      <c r="EXV73" s="22"/>
      <c r="EXW73" s="22"/>
      <c r="EXX73" s="22"/>
      <c r="EXY73" s="22"/>
      <c r="EXZ73" s="22"/>
      <c r="EYA73" s="22"/>
      <c r="EYB73" s="22"/>
      <c r="EYC73" s="22"/>
      <c r="EYD73" s="22"/>
      <c r="EYE73" s="22"/>
      <c r="EYF73" s="22"/>
      <c r="EYG73" s="22"/>
      <c r="EYH73" s="22"/>
      <c r="EYI73" s="22"/>
      <c r="EYJ73" s="22"/>
      <c r="EYK73" s="22"/>
      <c r="EYL73" s="22"/>
      <c r="EYM73" s="22"/>
      <c r="EYN73" s="22"/>
      <c r="EYO73" s="22"/>
      <c r="EYP73" s="22"/>
      <c r="EYQ73" s="22"/>
      <c r="EYR73" s="22"/>
      <c r="EYS73" s="22"/>
      <c r="EYT73" s="22"/>
      <c r="EYU73" s="22"/>
      <c r="EYV73" s="22"/>
      <c r="EYW73" s="22"/>
      <c r="EYX73" s="22"/>
      <c r="EYY73" s="22"/>
      <c r="EYZ73" s="22"/>
      <c r="EZA73" s="22"/>
      <c r="EZB73" s="22"/>
      <c r="EZC73" s="22"/>
      <c r="EZD73" s="22"/>
      <c r="EZE73" s="22"/>
      <c r="EZF73" s="22"/>
      <c r="EZG73" s="22"/>
      <c r="EZH73" s="22"/>
      <c r="EZI73" s="22"/>
      <c r="EZJ73" s="22"/>
      <c r="EZK73" s="22"/>
      <c r="EZL73" s="22"/>
      <c r="EZM73" s="22"/>
      <c r="EZN73" s="22"/>
      <c r="EZO73" s="22"/>
      <c r="EZP73" s="22"/>
      <c r="EZQ73" s="22"/>
      <c r="EZR73" s="22"/>
      <c r="EZS73" s="22"/>
      <c r="EZT73" s="22"/>
      <c r="EZU73" s="22"/>
      <c r="EZV73" s="22"/>
      <c r="EZW73" s="22"/>
      <c r="EZX73" s="22"/>
      <c r="EZY73" s="22"/>
      <c r="EZZ73" s="22"/>
      <c r="FAA73" s="22"/>
      <c r="FAB73" s="22"/>
      <c r="FAC73" s="22"/>
      <c r="FAD73" s="22"/>
      <c r="FAE73" s="22"/>
      <c r="FAF73" s="22"/>
      <c r="FAG73" s="22"/>
      <c r="FAH73" s="22"/>
      <c r="FAI73" s="22"/>
      <c r="FAJ73" s="22"/>
      <c r="FAK73" s="22"/>
      <c r="FAL73" s="22"/>
      <c r="FAM73" s="22"/>
      <c r="FAN73" s="22"/>
      <c r="FAO73" s="22"/>
      <c r="FAP73" s="22"/>
      <c r="FAQ73" s="22"/>
      <c r="FAR73" s="22"/>
      <c r="FAS73" s="22"/>
      <c r="FAT73" s="22"/>
      <c r="FAU73" s="22"/>
      <c r="FAV73" s="22"/>
      <c r="FAW73" s="22"/>
      <c r="FAX73" s="22"/>
      <c r="FAY73" s="22"/>
      <c r="FAZ73" s="22"/>
      <c r="FBA73" s="22"/>
      <c r="FBB73" s="22"/>
      <c r="FBC73" s="22"/>
      <c r="FBD73" s="22"/>
      <c r="FBE73" s="22"/>
      <c r="FBF73" s="22"/>
      <c r="FBG73" s="22"/>
      <c r="FBH73" s="22"/>
      <c r="FBI73" s="22"/>
      <c r="FBJ73" s="22"/>
      <c r="FBK73" s="22"/>
      <c r="FBL73" s="22"/>
      <c r="FBM73" s="22"/>
      <c r="FBN73" s="22"/>
      <c r="FBO73" s="22"/>
      <c r="FBP73" s="22"/>
      <c r="FBQ73" s="22"/>
      <c r="FBR73" s="22"/>
      <c r="FBS73" s="22"/>
      <c r="FBT73" s="22"/>
      <c r="FBU73" s="22"/>
      <c r="FBV73" s="22"/>
      <c r="FBW73" s="22"/>
      <c r="FBX73" s="22"/>
      <c r="FBY73" s="22"/>
      <c r="FBZ73" s="22"/>
      <c r="FCA73" s="22"/>
      <c r="FCB73" s="22"/>
      <c r="FCC73" s="22"/>
      <c r="FCD73" s="22"/>
      <c r="FCE73" s="22"/>
      <c r="FCF73" s="22"/>
      <c r="FCG73" s="22"/>
      <c r="FCH73" s="22"/>
      <c r="FCI73" s="22"/>
      <c r="FCJ73" s="22"/>
      <c r="FCK73" s="22"/>
      <c r="FCL73" s="22"/>
      <c r="FCM73" s="22"/>
      <c r="FCN73" s="22"/>
      <c r="FCO73" s="22"/>
      <c r="FCP73" s="22"/>
      <c r="FCQ73" s="22"/>
      <c r="FCR73" s="22"/>
      <c r="FCS73" s="22"/>
      <c r="FCT73" s="22"/>
      <c r="FCU73" s="22"/>
      <c r="FCV73" s="22"/>
      <c r="FCW73" s="22"/>
      <c r="FCX73" s="22"/>
      <c r="FCY73" s="22"/>
      <c r="FCZ73" s="22"/>
      <c r="FDA73" s="22"/>
      <c r="FDB73" s="22"/>
      <c r="FDC73" s="22"/>
      <c r="FDD73" s="22"/>
      <c r="FDE73" s="22"/>
      <c r="FDF73" s="22"/>
      <c r="FDG73" s="22"/>
      <c r="FDH73" s="22"/>
      <c r="FDI73" s="22"/>
      <c r="FDJ73" s="22"/>
      <c r="FDK73" s="22"/>
      <c r="FDL73" s="22"/>
      <c r="FDM73" s="22"/>
      <c r="FDN73" s="22"/>
      <c r="FDO73" s="22"/>
      <c r="FDP73" s="22"/>
      <c r="FDQ73" s="22"/>
      <c r="FDR73" s="22"/>
      <c r="FDS73" s="22"/>
      <c r="FDT73" s="22"/>
      <c r="FDU73" s="22"/>
      <c r="FDV73" s="22"/>
      <c r="FDW73" s="22"/>
      <c r="FDX73" s="22"/>
      <c r="FDY73" s="22"/>
      <c r="FDZ73" s="22"/>
      <c r="FEA73" s="22"/>
      <c r="FEB73" s="22"/>
      <c r="FEC73" s="22"/>
      <c r="FED73" s="22"/>
      <c r="FEE73" s="22"/>
      <c r="FEF73" s="22"/>
      <c r="FEG73" s="22"/>
      <c r="FEH73" s="22"/>
      <c r="FEI73" s="22"/>
      <c r="FEJ73" s="22"/>
      <c r="FEK73" s="22"/>
      <c r="FEL73" s="22"/>
      <c r="FEM73" s="22"/>
      <c r="FEN73" s="22"/>
      <c r="FEO73" s="22"/>
      <c r="FEP73" s="22"/>
      <c r="FEQ73" s="22"/>
      <c r="FER73" s="22"/>
      <c r="FES73" s="22"/>
      <c r="FET73" s="22"/>
      <c r="FEU73" s="22"/>
      <c r="FEV73" s="22"/>
      <c r="FEW73" s="22"/>
      <c r="FEX73" s="22"/>
      <c r="FEY73" s="22"/>
      <c r="FEZ73" s="22"/>
      <c r="FFA73" s="22"/>
      <c r="FFB73" s="22"/>
      <c r="FFC73" s="22"/>
      <c r="FFD73" s="22"/>
      <c r="FFE73" s="22"/>
      <c r="FFF73" s="22"/>
      <c r="FFG73" s="22"/>
      <c r="FFH73" s="22"/>
      <c r="FFI73" s="22"/>
      <c r="FFJ73" s="22"/>
      <c r="FFK73" s="22"/>
      <c r="FFL73" s="22"/>
      <c r="FFM73" s="22"/>
      <c r="FFN73" s="22"/>
      <c r="FFO73" s="22"/>
      <c r="FFP73" s="22"/>
      <c r="FFQ73" s="22"/>
      <c r="FFR73" s="22"/>
      <c r="FFS73" s="22"/>
      <c r="FFT73" s="22"/>
      <c r="FFU73" s="22"/>
      <c r="FFV73" s="22"/>
      <c r="FFW73" s="22"/>
      <c r="FFX73" s="22"/>
      <c r="FFY73" s="22"/>
      <c r="FFZ73" s="22"/>
      <c r="FGA73" s="22"/>
      <c r="FGB73" s="22"/>
      <c r="FGC73" s="22"/>
      <c r="FGD73" s="22"/>
      <c r="FGE73" s="22"/>
      <c r="FGF73" s="22"/>
      <c r="FGG73" s="22"/>
      <c r="FGH73" s="22"/>
      <c r="FGI73" s="22"/>
      <c r="FGJ73" s="22"/>
      <c r="FGK73" s="22"/>
      <c r="FGL73" s="22"/>
      <c r="FGM73" s="22"/>
      <c r="FGN73" s="22"/>
      <c r="FGO73" s="22"/>
      <c r="FGP73" s="22"/>
      <c r="FGQ73" s="22"/>
      <c r="FGR73" s="22"/>
      <c r="FGS73" s="22"/>
      <c r="FGT73" s="22"/>
      <c r="FGU73" s="22"/>
      <c r="FGV73" s="22"/>
      <c r="FGW73" s="22"/>
      <c r="FGX73" s="22"/>
      <c r="FGY73" s="22"/>
      <c r="FGZ73" s="22"/>
      <c r="FHA73" s="22"/>
      <c r="FHB73" s="22"/>
      <c r="FHC73" s="22"/>
      <c r="FHD73" s="22"/>
      <c r="FHE73" s="22"/>
      <c r="FHF73" s="22"/>
      <c r="FHG73" s="22"/>
      <c r="FHH73" s="22"/>
      <c r="FHI73" s="22"/>
      <c r="FHJ73" s="22"/>
      <c r="FHK73" s="22"/>
      <c r="FHL73" s="22"/>
      <c r="FHM73" s="22"/>
      <c r="FHN73" s="22"/>
      <c r="FHO73" s="22"/>
      <c r="FHP73" s="22"/>
      <c r="FHQ73" s="22"/>
      <c r="FHR73" s="22"/>
      <c r="FHS73" s="22"/>
      <c r="FHT73" s="22"/>
      <c r="FHU73" s="22"/>
      <c r="FHV73" s="22"/>
      <c r="FHW73" s="22"/>
      <c r="FHX73" s="22"/>
      <c r="FHY73" s="22"/>
      <c r="FHZ73" s="22"/>
      <c r="FIA73" s="22"/>
      <c r="FIB73" s="22"/>
      <c r="FIC73" s="22"/>
      <c r="FID73" s="22"/>
      <c r="FIE73" s="22"/>
      <c r="FIF73" s="22"/>
      <c r="FIG73" s="22"/>
      <c r="FIH73" s="22"/>
      <c r="FII73" s="22"/>
      <c r="FIJ73" s="22"/>
      <c r="FIK73" s="22"/>
      <c r="FIL73" s="22"/>
      <c r="FIM73" s="22"/>
      <c r="FIN73" s="22"/>
      <c r="FIO73" s="22"/>
      <c r="FIP73" s="22"/>
      <c r="FIQ73" s="22"/>
      <c r="FIR73" s="22"/>
      <c r="FIS73" s="22"/>
      <c r="FIT73" s="22"/>
      <c r="FIU73" s="22"/>
      <c r="FIV73" s="22"/>
      <c r="FIW73" s="22"/>
      <c r="FIX73" s="22"/>
      <c r="FIY73" s="22"/>
      <c r="FIZ73" s="22"/>
      <c r="FJA73" s="22"/>
      <c r="FJB73" s="22"/>
      <c r="FJC73" s="22"/>
      <c r="FJD73" s="22"/>
      <c r="FJE73" s="22"/>
      <c r="FJF73" s="22"/>
      <c r="FJG73" s="22"/>
      <c r="FJH73" s="22"/>
      <c r="FJI73" s="22"/>
      <c r="FJJ73" s="22"/>
      <c r="FJK73" s="22"/>
      <c r="FJL73" s="22"/>
      <c r="FJM73" s="22"/>
      <c r="FJN73" s="22"/>
      <c r="FJO73" s="22"/>
      <c r="FJP73" s="22"/>
      <c r="FJQ73" s="22"/>
      <c r="FJR73" s="22"/>
      <c r="FJS73" s="22"/>
      <c r="FJT73" s="22"/>
      <c r="FJU73" s="22"/>
      <c r="FJV73" s="22"/>
      <c r="FJW73" s="22"/>
      <c r="FJX73" s="22"/>
      <c r="FJY73" s="22"/>
      <c r="FJZ73" s="22"/>
      <c r="FKA73" s="22"/>
      <c r="FKB73" s="22"/>
      <c r="FKC73" s="22"/>
      <c r="FKD73" s="22"/>
      <c r="FKE73" s="22"/>
      <c r="FKF73" s="22"/>
      <c r="FKG73" s="22"/>
      <c r="FKH73" s="22"/>
      <c r="FKI73" s="22"/>
      <c r="FKJ73" s="22"/>
      <c r="FKK73" s="22"/>
      <c r="FKL73" s="22"/>
      <c r="FKM73" s="22"/>
      <c r="FKN73" s="22"/>
      <c r="FKO73" s="22"/>
      <c r="FKP73" s="22"/>
      <c r="FKQ73" s="22"/>
      <c r="FKR73" s="22"/>
      <c r="FKS73" s="22"/>
      <c r="FKT73" s="22"/>
      <c r="FKU73" s="22"/>
      <c r="FKV73" s="22"/>
      <c r="FKW73" s="22"/>
      <c r="FKX73" s="22"/>
      <c r="FKY73" s="22"/>
      <c r="FKZ73" s="22"/>
      <c r="FLA73" s="22"/>
      <c r="FLB73" s="22"/>
      <c r="FLC73" s="22"/>
      <c r="FLD73" s="22"/>
      <c r="FLE73" s="22"/>
      <c r="FLF73" s="22"/>
      <c r="FLG73" s="22"/>
      <c r="FLH73" s="22"/>
      <c r="FLI73" s="22"/>
      <c r="FLJ73" s="22"/>
      <c r="FLK73" s="22"/>
      <c r="FLL73" s="22"/>
      <c r="FLM73" s="22"/>
      <c r="FLN73" s="22"/>
      <c r="FLO73" s="22"/>
      <c r="FLP73" s="22"/>
      <c r="FLQ73" s="22"/>
      <c r="FLR73" s="22"/>
      <c r="FLS73" s="22"/>
      <c r="FLT73" s="22"/>
      <c r="FLU73" s="22"/>
      <c r="FLV73" s="22"/>
      <c r="FLW73" s="22"/>
      <c r="FLX73" s="22"/>
      <c r="FLY73" s="22"/>
      <c r="FLZ73" s="22"/>
      <c r="FMA73" s="22"/>
      <c r="FMB73" s="22"/>
      <c r="FMC73" s="22"/>
      <c r="FMD73" s="22"/>
      <c r="FME73" s="22"/>
      <c r="FMF73" s="22"/>
      <c r="FMG73" s="22"/>
      <c r="FMH73" s="22"/>
      <c r="FMI73" s="22"/>
      <c r="FMJ73" s="22"/>
      <c r="FMK73" s="22"/>
      <c r="FML73" s="22"/>
      <c r="FMM73" s="22"/>
      <c r="FMN73" s="22"/>
      <c r="FMO73" s="22"/>
      <c r="FMP73" s="22"/>
      <c r="FMQ73" s="22"/>
      <c r="FMR73" s="22"/>
      <c r="FMS73" s="22"/>
      <c r="FMT73" s="22"/>
      <c r="FMU73" s="22"/>
      <c r="FMV73" s="22"/>
      <c r="FMW73" s="22"/>
      <c r="FMX73" s="22"/>
      <c r="FMY73" s="22"/>
      <c r="FMZ73" s="22"/>
      <c r="FNA73" s="22"/>
      <c r="FNB73" s="22"/>
      <c r="FNC73" s="22"/>
      <c r="FND73" s="22"/>
      <c r="FNE73" s="22"/>
      <c r="FNF73" s="22"/>
      <c r="FNG73" s="22"/>
      <c r="FNH73" s="22"/>
      <c r="FNI73" s="22"/>
      <c r="FNJ73" s="22"/>
      <c r="FNK73" s="22"/>
      <c r="FNL73" s="22"/>
      <c r="FNM73" s="22"/>
      <c r="FNN73" s="22"/>
      <c r="FNO73" s="22"/>
      <c r="FNP73" s="22"/>
      <c r="FNQ73" s="22"/>
      <c r="FNR73" s="22"/>
      <c r="FNS73" s="22"/>
      <c r="FNT73" s="22"/>
      <c r="FNU73" s="22"/>
      <c r="FNV73" s="22"/>
      <c r="FNW73" s="22"/>
      <c r="FNX73" s="22"/>
      <c r="FNY73" s="22"/>
      <c r="FNZ73" s="22"/>
      <c r="FOA73" s="22"/>
      <c r="FOB73" s="22"/>
      <c r="FOC73" s="22"/>
      <c r="FOD73" s="22"/>
      <c r="FOE73" s="22"/>
      <c r="FOF73" s="22"/>
      <c r="FOG73" s="22"/>
      <c r="FOH73" s="22"/>
      <c r="FOI73" s="22"/>
      <c r="FOJ73" s="22"/>
      <c r="FOK73" s="22"/>
      <c r="FOL73" s="22"/>
      <c r="FOM73" s="22"/>
      <c r="FON73" s="22"/>
      <c r="FOO73" s="22"/>
      <c r="FOP73" s="22"/>
      <c r="FOQ73" s="22"/>
      <c r="FOR73" s="22"/>
      <c r="FOS73" s="22"/>
      <c r="FOT73" s="22"/>
      <c r="FOU73" s="22"/>
      <c r="FOV73" s="22"/>
      <c r="FOW73" s="22"/>
      <c r="FOX73" s="22"/>
      <c r="FOY73" s="22"/>
      <c r="FOZ73" s="22"/>
      <c r="FPA73" s="22"/>
      <c r="FPB73" s="22"/>
      <c r="FPC73" s="22"/>
      <c r="FPD73" s="22"/>
      <c r="FPE73" s="22"/>
      <c r="FPF73" s="22"/>
      <c r="FPG73" s="22"/>
      <c r="FPH73" s="22"/>
      <c r="FPI73" s="22"/>
      <c r="FPJ73" s="22"/>
      <c r="FPK73" s="22"/>
      <c r="FPL73" s="22"/>
      <c r="FPM73" s="22"/>
      <c r="FPN73" s="22"/>
      <c r="FPO73" s="22"/>
      <c r="FPP73" s="22"/>
      <c r="FPQ73" s="22"/>
      <c r="FPR73" s="22"/>
      <c r="FPS73" s="22"/>
      <c r="FPT73" s="22"/>
      <c r="FPU73" s="22"/>
      <c r="FPV73" s="22"/>
      <c r="FPW73" s="22"/>
      <c r="FPX73" s="22"/>
      <c r="FPY73" s="22"/>
      <c r="FPZ73" s="22"/>
      <c r="FQA73" s="22"/>
      <c r="FQB73" s="22"/>
      <c r="FQC73" s="22"/>
      <c r="FQD73" s="22"/>
      <c r="FQE73" s="22"/>
      <c r="FQF73" s="22"/>
      <c r="FQG73" s="22"/>
      <c r="FQH73" s="22"/>
      <c r="FQI73" s="22"/>
      <c r="FQJ73" s="22"/>
      <c r="FQK73" s="22"/>
      <c r="FQL73" s="22"/>
      <c r="FQM73" s="22"/>
      <c r="FQN73" s="22"/>
      <c r="FQO73" s="22"/>
      <c r="FQP73" s="22"/>
      <c r="FQQ73" s="22"/>
      <c r="FQR73" s="22"/>
      <c r="FQS73" s="22"/>
      <c r="FQT73" s="22"/>
      <c r="FQU73" s="22"/>
      <c r="FQV73" s="22"/>
      <c r="FQW73" s="22"/>
      <c r="FQX73" s="22"/>
      <c r="FQY73" s="22"/>
      <c r="FQZ73" s="22"/>
      <c r="FRA73" s="22"/>
      <c r="FRB73" s="22"/>
      <c r="FRC73" s="22"/>
      <c r="FRD73" s="22"/>
      <c r="FRE73" s="22"/>
      <c r="FRF73" s="22"/>
      <c r="FRG73" s="22"/>
      <c r="FRH73" s="22"/>
      <c r="FRI73" s="22"/>
      <c r="FRJ73" s="22"/>
      <c r="FRK73" s="22"/>
      <c r="FRL73" s="22"/>
      <c r="FRM73" s="22"/>
      <c r="FRN73" s="22"/>
      <c r="FRO73" s="22"/>
      <c r="FRP73" s="22"/>
      <c r="FRQ73" s="22"/>
      <c r="FRR73" s="22"/>
      <c r="FRS73" s="22"/>
      <c r="FRT73" s="22"/>
      <c r="FRU73" s="22"/>
      <c r="FRV73" s="22"/>
      <c r="FRW73" s="22"/>
      <c r="FRX73" s="22"/>
      <c r="FRY73" s="22"/>
      <c r="FRZ73" s="22"/>
      <c r="FSA73" s="22"/>
      <c r="FSB73" s="22"/>
      <c r="FSC73" s="22"/>
      <c r="FSD73" s="22"/>
      <c r="FSE73" s="22"/>
      <c r="FSF73" s="22"/>
      <c r="FSG73" s="22"/>
      <c r="FSH73" s="22"/>
      <c r="FSI73" s="22"/>
      <c r="FSJ73" s="22"/>
      <c r="FSK73" s="22"/>
      <c r="FSL73" s="22"/>
      <c r="FSM73" s="22"/>
      <c r="FSN73" s="22"/>
      <c r="FSO73" s="22"/>
      <c r="FSP73" s="22"/>
      <c r="FSQ73" s="22"/>
      <c r="FSR73" s="22"/>
      <c r="FSS73" s="22"/>
      <c r="FST73" s="22"/>
      <c r="FSU73" s="22"/>
      <c r="FSV73" s="22"/>
      <c r="FSW73" s="22"/>
      <c r="FSX73" s="22"/>
      <c r="FSY73" s="22"/>
      <c r="FSZ73" s="22"/>
      <c r="FTA73" s="22"/>
      <c r="FTB73" s="22"/>
      <c r="FTC73" s="22"/>
      <c r="FTD73" s="22"/>
      <c r="FTE73" s="22"/>
      <c r="FTF73" s="22"/>
      <c r="FTG73" s="22"/>
      <c r="FTH73" s="22"/>
      <c r="FTI73" s="22"/>
      <c r="FTJ73" s="22"/>
      <c r="FTK73" s="22"/>
      <c r="FTL73" s="22"/>
      <c r="FTM73" s="22"/>
      <c r="FTN73" s="22"/>
      <c r="FTO73" s="22"/>
      <c r="FTP73" s="22"/>
      <c r="FTQ73" s="22"/>
      <c r="FTR73" s="22"/>
      <c r="FTS73" s="22"/>
      <c r="FTT73" s="22"/>
      <c r="FTU73" s="22"/>
      <c r="FTV73" s="22"/>
      <c r="FTW73" s="22"/>
      <c r="FTX73" s="22"/>
      <c r="FTY73" s="22"/>
      <c r="FTZ73" s="22"/>
      <c r="FUA73" s="22"/>
      <c r="FUB73" s="22"/>
      <c r="FUC73" s="22"/>
      <c r="FUD73" s="22"/>
      <c r="FUE73" s="22"/>
      <c r="FUF73" s="22"/>
      <c r="FUG73" s="22"/>
      <c r="FUH73" s="22"/>
      <c r="FUI73" s="22"/>
      <c r="FUJ73" s="22"/>
      <c r="FUK73" s="22"/>
      <c r="FUL73" s="22"/>
      <c r="FUM73" s="22"/>
      <c r="FUN73" s="22"/>
      <c r="FUO73" s="22"/>
      <c r="FUP73" s="22"/>
      <c r="FUQ73" s="22"/>
      <c r="FUR73" s="22"/>
      <c r="FUS73" s="22"/>
      <c r="FUT73" s="22"/>
      <c r="FUU73" s="22"/>
      <c r="FUV73" s="22"/>
      <c r="FUW73" s="22"/>
      <c r="FUX73" s="22"/>
      <c r="FUY73" s="22"/>
      <c r="FUZ73" s="22"/>
      <c r="FVA73" s="22"/>
      <c r="FVB73" s="22"/>
      <c r="FVC73" s="22"/>
      <c r="FVD73" s="22"/>
      <c r="FVE73" s="22"/>
      <c r="FVF73" s="22"/>
      <c r="FVG73" s="22"/>
      <c r="FVH73" s="22"/>
      <c r="FVI73" s="22"/>
      <c r="FVJ73" s="22"/>
      <c r="FVK73" s="22"/>
      <c r="FVL73" s="22"/>
      <c r="FVM73" s="22"/>
      <c r="FVN73" s="22"/>
      <c r="FVO73" s="22"/>
      <c r="FVP73" s="22"/>
      <c r="FVQ73" s="22"/>
      <c r="FVR73" s="22"/>
      <c r="FVS73" s="22"/>
      <c r="FVT73" s="22"/>
      <c r="FVU73" s="22"/>
      <c r="FVV73" s="22"/>
      <c r="FVW73" s="22"/>
      <c r="FVX73" s="22"/>
      <c r="FVY73" s="22"/>
      <c r="FVZ73" s="22"/>
      <c r="FWA73" s="22"/>
      <c r="FWB73" s="22"/>
      <c r="FWC73" s="22"/>
      <c r="FWD73" s="22"/>
      <c r="FWE73" s="22"/>
      <c r="FWF73" s="22"/>
      <c r="FWG73" s="22"/>
      <c r="FWH73" s="22"/>
      <c r="FWI73" s="22"/>
      <c r="FWJ73" s="22"/>
      <c r="FWK73" s="22"/>
      <c r="FWL73" s="22"/>
      <c r="FWM73" s="22"/>
      <c r="FWN73" s="22"/>
      <c r="FWO73" s="22"/>
      <c r="FWP73" s="22"/>
      <c r="FWQ73" s="22"/>
      <c r="FWR73" s="22"/>
      <c r="FWS73" s="22"/>
      <c r="FWT73" s="22"/>
      <c r="FWU73" s="22"/>
      <c r="FWV73" s="22"/>
      <c r="FWW73" s="22"/>
      <c r="FWX73" s="22"/>
      <c r="FWY73" s="22"/>
      <c r="FWZ73" s="22"/>
      <c r="FXA73" s="22"/>
      <c r="FXB73" s="22"/>
      <c r="FXC73" s="22"/>
      <c r="FXD73" s="22"/>
      <c r="FXE73" s="22"/>
      <c r="FXF73" s="22"/>
      <c r="FXG73" s="22"/>
      <c r="FXH73" s="22"/>
      <c r="FXI73" s="22"/>
      <c r="FXJ73" s="22"/>
      <c r="FXK73" s="22"/>
      <c r="FXL73" s="22"/>
      <c r="FXM73" s="22"/>
      <c r="FXN73" s="22"/>
      <c r="FXO73" s="22"/>
      <c r="FXP73" s="22"/>
      <c r="FXQ73" s="22"/>
      <c r="FXR73" s="22"/>
      <c r="FXS73" s="22"/>
      <c r="FXT73" s="22"/>
      <c r="FXU73" s="22"/>
      <c r="FXV73" s="22"/>
      <c r="FXW73" s="22"/>
      <c r="FXX73" s="22"/>
      <c r="FXY73" s="22"/>
      <c r="FXZ73" s="22"/>
      <c r="FYA73" s="22"/>
      <c r="FYB73" s="22"/>
      <c r="FYC73" s="22"/>
      <c r="FYD73" s="22"/>
      <c r="FYE73" s="22"/>
      <c r="FYF73" s="22"/>
      <c r="FYG73" s="22"/>
      <c r="FYH73" s="22"/>
      <c r="FYI73" s="22"/>
      <c r="FYJ73" s="22"/>
      <c r="FYK73" s="22"/>
      <c r="FYL73" s="22"/>
      <c r="FYM73" s="22"/>
      <c r="FYN73" s="22"/>
      <c r="FYO73" s="22"/>
      <c r="FYP73" s="22"/>
      <c r="FYQ73" s="22"/>
      <c r="FYR73" s="22"/>
      <c r="FYS73" s="22"/>
      <c r="FYT73" s="22"/>
      <c r="FYU73" s="22"/>
      <c r="FYV73" s="22"/>
      <c r="FYW73" s="22"/>
      <c r="FYX73" s="22"/>
      <c r="FYY73" s="22"/>
      <c r="FYZ73" s="22"/>
      <c r="FZA73" s="22"/>
      <c r="FZB73" s="22"/>
      <c r="FZC73" s="22"/>
      <c r="FZD73" s="22"/>
      <c r="FZE73" s="22"/>
      <c r="FZF73" s="22"/>
      <c r="FZG73" s="22"/>
      <c r="FZH73" s="22"/>
      <c r="FZI73" s="22"/>
      <c r="FZJ73" s="22"/>
      <c r="FZK73" s="22"/>
      <c r="FZL73" s="22"/>
      <c r="FZM73" s="22"/>
      <c r="FZN73" s="22"/>
      <c r="FZO73" s="22"/>
      <c r="FZP73" s="22"/>
      <c r="FZQ73" s="22"/>
      <c r="FZR73" s="22"/>
      <c r="FZS73" s="22"/>
      <c r="FZT73" s="22"/>
      <c r="FZU73" s="22"/>
      <c r="FZV73" s="22"/>
      <c r="FZW73" s="22"/>
      <c r="FZX73" s="22"/>
      <c r="FZY73" s="22"/>
      <c r="FZZ73" s="22"/>
      <c r="GAA73" s="22"/>
      <c r="GAB73" s="22"/>
      <c r="GAC73" s="22"/>
      <c r="GAD73" s="22"/>
      <c r="GAE73" s="22"/>
      <c r="GAF73" s="22"/>
      <c r="GAG73" s="22"/>
      <c r="GAH73" s="22"/>
      <c r="GAI73" s="22"/>
      <c r="GAJ73" s="22"/>
      <c r="GAK73" s="22"/>
      <c r="GAL73" s="22"/>
      <c r="GAM73" s="22"/>
      <c r="GAN73" s="22"/>
      <c r="GAO73" s="22"/>
      <c r="GAP73" s="22"/>
      <c r="GAQ73" s="22"/>
      <c r="GAR73" s="22"/>
      <c r="GAS73" s="22"/>
      <c r="GAT73" s="22"/>
      <c r="GAU73" s="22"/>
      <c r="GAV73" s="22"/>
      <c r="GAW73" s="22"/>
      <c r="GAX73" s="22"/>
      <c r="GAY73" s="22"/>
      <c r="GAZ73" s="22"/>
      <c r="GBA73" s="22"/>
      <c r="GBB73" s="22"/>
      <c r="GBC73" s="22"/>
      <c r="GBD73" s="22"/>
      <c r="GBE73" s="22"/>
      <c r="GBF73" s="22"/>
      <c r="GBG73" s="22"/>
      <c r="GBH73" s="22"/>
      <c r="GBI73" s="22"/>
      <c r="GBJ73" s="22"/>
      <c r="GBK73" s="22"/>
      <c r="GBL73" s="22"/>
      <c r="GBM73" s="22"/>
      <c r="GBN73" s="22"/>
      <c r="GBO73" s="22"/>
      <c r="GBP73" s="22"/>
      <c r="GBQ73" s="22"/>
      <c r="GBR73" s="22"/>
      <c r="GBS73" s="22"/>
      <c r="GBT73" s="22"/>
      <c r="GBU73" s="22"/>
      <c r="GBV73" s="22"/>
      <c r="GBW73" s="22"/>
      <c r="GBX73" s="22"/>
      <c r="GBY73" s="22"/>
      <c r="GBZ73" s="22"/>
      <c r="GCA73" s="22"/>
      <c r="GCB73" s="22"/>
      <c r="GCC73" s="22"/>
      <c r="GCD73" s="22"/>
      <c r="GCE73" s="22"/>
      <c r="GCF73" s="22"/>
      <c r="GCG73" s="22"/>
      <c r="GCH73" s="22"/>
      <c r="GCI73" s="22"/>
      <c r="GCJ73" s="22"/>
      <c r="GCK73" s="22"/>
      <c r="GCL73" s="22"/>
      <c r="GCM73" s="22"/>
      <c r="GCN73" s="22"/>
      <c r="GCO73" s="22"/>
      <c r="GCP73" s="22"/>
      <c r="GCQ73" s="22"/>
      <c r="GCR73" s="22"/>
      <c r="GCS73" s="22"/>
      <c r="GCT73" s="22"/>
      <c r="GCU73" s="22"/>
      <c r="GCV73" s="22"/>
      <c r="GCW73" s="22"/>
      <c r="GCX73" s="22"/>
      <c r="GCY73" s="22"/>
      <c r="GCZ73" s="22"/>
      <c r="GDA73" s="22"/>
      <c r="GDB73" s="22"/>
      <c r="GDC73" s="22"/>
      <c r="GDD73" s="22"/>
      <c r="GDE73" s="22"/>
      <c r="GDF73" s="22"/>
      <c r="GDG73" s="22"/>
      <c r="GDH73" s="22"/>
      <c r="GDI73" s="22"/>
      <c r="GDJ73" s="22"/>
      <c r="GDK73" s="22"/>
      <c r="GDL73" s="22"/>
      <c r="GDM73" s="22"/>
      <c r="GDN73" s="22"/>
      <c r="GDO73" s="22"/>
      <c r="GDP73" s="22"/>
      <c r="GDQ73" s="22"/>
      <c r="GDR73" s="22"/>
      <c r="GDS73" s="22"/>
      <c r="GDT73" s="22"/>
      <c r="GDU73" s="22"/>
      <c r="GDV73" s="22"/>
      <c r="GDW73" s="22"/>
      <c r="GDX73" s="22"/>
      <c r="GDY73" s="22"/>
      <c r="GDZ73" s="22"/>
      <c r="GEA73" s="22"/>
      <c r="GEB73" s="22"/>
      <c r="GEC73" s="22"/>
      <c r="GED73" s="22"/>
      <c r="GEE73" s="22"/>
      <c r="GEF73" s="22"/>
      <c r="GEG73" s="22"/>
      <c r="GEH73" s="22"/>
      <c r="GEI73" s="22"/>
      <c r="GEJ73" s="22"/>
      <c r="GEK73" s="22"/>
      <c r="GEL73" s="22"/>
      <c r="GEM73" s="22"/>
      <c r="GEN73" s="22"/>
      <c r="GEO73" s="22"/>
      <c r="GEP73" s="22"/>
      <c r="GEQ73" s="22"/>
      <c r="GER73" s="22"/>
      <c r="GES73" s="22"/>
      <c r="GET73" s="22"/>
      <c r="GEU73" s="22"/>
      <c r="GEV73" s="22"/>
      <c r="GEW73" s="22"/>
      <c r="GEX73" s="22"/>
      <c r="GEY73" s="22"/>
      <c r="GEZ73" s="22"/>
      <c r="GFA73" s="22"/>
      <c r="GFB73" s="22"/>
      <c r="GFC73" s="22"/>
      <c r="GFD73" s="22"/>
      <c r="GFE73" s="22"/>
      <c r="GFF73" s="22"/>
      <c r="GFG73" s="22"/>
      <c r="GFH73" s="22"/>
      <c r="GFI73" s="22"/>
      <c r="GFJ73" s="22"/>
      <c r="GFK73" s="22"/>
      <c r="GFL73" s="22"/>
      <c r="GFM73" s="22"/>
      <c r="GFN73" s="22"/>
      <c r="GFO73" s="22"/>
      <c r="GFP73" s="22"/>
      <c r="GFQ73" s="22"/>
      <c r="GFR73" s="22"/>
      <c r="GFS73" s="22"/>
      <c r="GFT73" s="22"/>
      <c r="GFU73" s="22"/>
      <c r="GFV73" s="22"/>
      <c r="GFW73" s="22"/>
      <c r="GFX73" s="22"/>
      <c r="GFY73" s="22"/>
      <c r="GFZ73" s="22"/>
      <c r="GGA73" s="22"/>
      <c r="GGB73" s="22"/>
      <c r="GGC73" s="22"/>
      <c r="GGD73" s="22"/>
      <c r="GGE73" s="22"/>
      <c r="GGF73" s="22"/>
      <c r="GGG73" s="22"/>
      <c r="GGH73" s="22"/>
      <c r="GGI73" s="22"/>
      <c r="GGJ73" s="22"/>
      <c r="GGK73" s="22"/>
      <c r="GGL73" s="22"/>
      <c r="GGM73" s="22"/>
      <c r="GGN73" s="22"/>
      <c r="GGO73" s="22"/>
      <c r="GGP73" s="22"/>
      <c r="GGQ73" s="22"/>
      <c r="GGR73" s="22"/>
      <c r="GGS73" s="22"/>
      <c r="GGT73" s="22"/>
      <c r="GGU73" s="22"/>
      <c r="GGV73" s="22"/>
      <c r="GGW73" s="22"/>
      <c r="GGX73" s="22"/>
      <c r="GGY73" s="22"/>
      <c r="GGZ73" s="22"/>
      <c r="GHA73" s="22"/>
      <c r="GHB73" s="22"/>
      <c r="GHC73" s="22"/>
      <c r="GHD73" s="22"/>
      <c r="GHE73" s="22"/>
      <c r="GHF73" s="22"/>
      <c r="GHG73" s="22"/>
      <c r="GHH73" s="22"/>
      <c r="GHI73" s="22"/>
      <c r="GHJ73" s="22"/>
      <c r="GHK73" s="22"/>
      <c r="GHL73" s="22"/>
      <c r="GHM73" s="22"/>
      <c r="GHN73" s="22"/>
      <c r="GHO73" s="22"/>
      <c r="GHP73" s="22"/>
      <c r="GHQ73" s="22"/>
      <c r="GHR73" s="22"/>
      <c r="GHS73" s="22"/>
      <c r="GHT73" s="22"/>
      <c r="GHU73" s="22"/>
      <c r="GHV73" s="22"/>
      <c r="GHW73" s="22"/>
      <c r="GHX73" s="22"/>
      <c r="GHY73" s="22"/>
      <c r="GHZ73" s="22"/>
      <c r="GIA73" s="22"/>
      <c r="GIB73" s="22"/>
      <c r="GIC73" s="22"/>
      <c r="GID73" s="22"/>
      <c r="GIE73" s="22"/>
      <c r="GIF73" s="22"/>
      <c r="GIG73" s="22"/>
      <c r="GIH73" s="22"/>
      <c r="GII73" s="22"/>
      <c r="GIJ73" s="22"/>
      <c r="GIK73" s="22"/>
      <c r="GIL73" s="22"/>
      <c r="GIM73" s="22"/>
      <c r="GIN73" s="22"/>
      <c r="GIO73" s="22"/>
      <c r="GIP73" s="22"/>
      <c r="GIQ73" s="22"/>
      <c r="GIR73" s="22"/>
      <c r="GIS73" s="22"/>
      <c r="GIT73" s="22"/>
      <c r="GIU73" s="22"/>
      <c r="GIV73" s="22"/>
      <c r="GIW73" s="22"/>
      <c r="GIX73" s="22"/>
      <c r="GIY73" s="22"/>
      <c r="GIZ73" s="22"/>
      <c r="GJA73" s="22"/>
      <c r="GJB73" s="22"/>
      <c r="GJC73" s="22"/>
      <c r="GJD73" s="22"/>
      <c r="GJE73" s="22"/>
      <c r="GJF73" s="22"/>
      <c r="GJG73" s="22"/>
      <c r="GJH73" s="22"/>
      <c r="GJI73" s="22"/>
      <c r="GJJ73" s="22"/>
      <c r="GJK73" s="22"/>
      <c r="GJL73" s="22"/>
      <c r="GJM73" s="22"/>
      <c r="GJN73" s="22"/>
      <c r="GJO73" s="22"/>
      <c r="GJP73" s="22"/>
      <c r="GJQ73" s="22"/>
      <c r="GJR73" s="22"/>
      <c r="GJS73" s="22"/>
      <c r="GJT73" s="22"/>
      <c r="GJU73" s="22"/>
      <c r="GJV73" s="22"/>
      <c r="GJW73" s="22"/>
      <c r="GJX73" s="22"/>
      <c r="GJY73" s="22"/>
      <c r="GJZ73" s="22"/>
      <c r="GKA73" s="22"/>
      <c r="GKB73" s="22"/>
      <c r="GKC73" s="22"/>
      <c r="GKD73" s="22"/>
      <c r="GKE73" s="22"/>
      <c r="GKF73" s="22"/>
      <c r="GKG73" s="22"/>
      <c r="GKH73" s="22"/>
      <c r="GKI73" s="22"/>
      <c r="GKJ73" s="22"/>
      <c r="GKK73" s="22"/>
      <c r="GKL73" s="22"/>
      <c r="GKM73" s="22"/>
      <c r="GKN73" s="22"/>
      <c r="GKO73" s="22"/>
      <c r="GKP73" s="22"/>
      <c r="GKQ73" s="22"/>
      <c r="GKR73" s="22"/>
      <c r="GKS73" s="22"/>
      <c r="GKT73" s="22"/>
      <c r="GKU73" s="22"/>
      <c r="GKV73" s="22"/>
      <c r="GKW73" s="22"/>
      <c r="GKX73" s="22"/>
      <c r="GKY73" s="22"/>
      <c r="GKZ73" s="22"/>
      <c r="GLA73" s="22"/>
      <c r="GLB73" s="22"/>
      <c r="GLC73" s="22"/>
      <c r="GLD73" s="22"/>
      <c r="GLE73" s="22"/>
      <c r="GLF73" s="22"/>
      <c r="GLG73" s="22"/>
      <c r="GLH73" s="22"/>
      <c r="GLI73" s="22"/>
      <c r="GLJ73" s="22"/>
      <c r="GLK73" s="22"/>
      <c r="GLL73" s="22"/>
      <c r="GLM73" s="22"/>
      <c r="GLN73" s="22"/>
      <c r="GLO73" s="22"/>
      <c r="GLP73" s="22"/>
      <c r="GLQ73" s="22"/>
      <c r="GLR73" s="22"/>
      <c r="GLS73" s="22"/>
      <c r="GLT73" s="22"/>
      <c r="GLU73" s="22"/>
      <c r="GLV73" s="22"/>
      <c r="GLW73" s="22"/>
      <c r="GLX73" s="22"/>
      <c r="GLY73" s="22"/>
      <c r="GLZ73" s="22"/>
      <c r="GMA73" s="22"/>
      <c r="GMB73" s="22"/>
      <c r="GMC73" s="22"/>
      <c r="GMD73" s="22"/>
      <c r="GME73" s="22"/>
      <c r="GMF73" s="22"/>
      <c r="GMG73" s="22"/>
      <c r="GMH73" s="22"/>
      <c r="GMI73" s="22"/>
      <c r="GMJ73" s="22"/>
      <c r="GMK73" s="22"/>
      <c r="GML73" s="22"/>
      <c r="GMM73" s="22"/>
      <c r="GMN73" s="22"/>
      <c r="GMO73" s="22"/>
      <c r="GMP73" s="22"/>
      <c r="GMQ73" s="22"/>
      <c r="GMR73" s="22"/>
      <c r="GMS73" s="22"/>
      <c r="GMT73" s="22"/>
      <c r="GMU73" s="22"/>
      <c r="GMV73" s="22"/>
      <c r="GMW73" s="22"/>
      <c r="GMX73" s="22"/>
      <c r="GMY73" s="22"/>
      <c r="GMZ73" s="22"/>
      <c r="GNA73" s="22"/>
      <c r="GNB73" s="22"/>
      <c r="GNC73" s="22"/>
      <c r="GND73" s="22"/>
      <c r="GNE73" s="22"/>
      <c r="GNF73" s="22"/>
      <c r="GNG73" s="22"/>
      <c r="GNH73" s="22"/>
      <c r="GNI73" s="22"/>
      <c r="GNJ73" s="22"/>
      <c r="GNK73" s="22"/>
      <c r="GNL73" s="22"/>
      <c r="GNM73" s="22"/>
      <c r="GNN73" s="22"/>
      <c r="GNO73" s="22"/>
      <c r="GNP73" s="22"/>
      <c r="GNQ73" s="22"/>
      <c r="GNR73" s="22"/>
      <c r="GNS73" s="22"/>
      <c r="GNT73" s="22"/>
      <c r="GNU73" s="22"/>
      <c r="GNV73" s="22"/>
      <c r="GNW73" s="22"/>
      <c r="GNX73" s="22"/>
      <c r="GNY73" s="22"/>
      <c r="GNZ73" s="22"/>
      <c r="GOA73" s="22"/>
      <c r="GOB73" s="22"/>
      <c r="GOC73" s="22"/>
      <c r="GOD73" s="22"/>
      <c r="GOE73" s="22"/>
      <c r="GOF73" s="22"/>
      <c r="GOG73" s="22"/>
      <c r="GOH73" s="22"/>
      <c r="GOI73" s="22"/>
      <c r="GOJ73" s="22"/>
      <c r="GOK73" s="22"/>
      <c r="GOL73" s="22"/>
      <c r="GOM73" s="22"/>
      <c r="GON73" s="22"/>
      <c r="GOO73" s="22"/>
      <c r="GOP73" s="22"/>
      <c r="GOQ73" s="22"/>
      <c r="GOR73" s="22"/>
      <c r="GOS73" s="22"/>
      <c r="GOT73" s="22"/>
      <c r="GOU73" s="22"/>
      <c r="GOV73" s="22"/>
      <c r="GOW73" s="22"/>
      <c r="GOX73" s="22"/>
      <c r="GOY73" s="22"/>
      <c r="GOZ73" s="22"/>
      <c r="GPA73" s="22"/>
      <c r="GPB73" s="22"/>
      <c r="GPC73" s="22"/>
      <c r="GPD73" s="22"/>
      <c r="GPE73" s="22"/>
      <c r="GPF73" s="22"/>
      <c r="GPG73" s="22"/>
      <c r="GPH73" s="22"/>
      <c r="GPI73" s="22"/>
      <c r="GPJ73" s="22"/>
      <c r="GPK73" s="22"/>
      <c r="GPL73" s="22"/>
      <c r="GPM73" s="22"/>
      <c r="GPN73" s="22"/>
      <c r="GPO73" s="22"/>
      <c r="GPP73" s="22"/>
      <c r="GPQ73" s="22"/>
      <c r="GPR73" s="22"/>
      <c r="GPS73" s="22"/>
      <c r="GPT73" s="22"/>
      <c r="GPU73" s="22"/>
      <c r="GPV73" s="22"/>
      <c r="GPW73" s="22"/>
      <c r="GPX73" s="22"/>
      <c r="GPY73" s="22"/>
      <c r="GPZ73" s="22"/>
      <c r="GQA73" s="22"/>
      <c r="GQB73" s="22"/>
      <c r="GQC73" s="22"/>
      <c r="GQD73" s="22"/>
      <c r="GQE73" s="22"/>
      <c r="GQF73" s="22"/>
      <c r="GQG73" s="22"/>
      <c r="GQH73" s="22"/>
      <c r="GQI73" s="22"/>
      <c r="GQJ73" s="22"/>
      <c r="GQK73" s="22"/>
      <c r="GQL73" s="22"/>
      <c r="GQM73" s="22"/>
      <c r="GQN73" s="22"/>
      <c r="GQO73" s="22"/>
      <c r="GQP73" s="22"/>
      <c r="GQQ73" s="22"/>
      <c r="GQR73" s="22"/>
      <c r="GQS73" s="22"/>
      <c r="GQT73" s="22"/>
      <c r="GQU73" s="22"/>
      <c r="GQV73" s="22"/>
      <c r="GQW73" s="22"/>
      <c r="GQX73" s="22"/>
      <c r="GQY73" s="22"/>
      <c r="GQZ73" s="22"/>
      <c r="GRA73" s="22"/>
      <c r="GRB73" s="22"/>
      <c r="GRC73" s="22"/>
      <c r="GRD73" s="22"/>
      <c r="GRE73" s="22"/>
      <c r="GRF73" s="22"/>
      <c r="GRG73" s="22"/>
      <c r="GRH73" s="22"/>
      <c r="GRI73" s="22"/>
      <c r="GRJ73" s="22"/>
      <c r="GRK73" s="22"/>
      <c r="GRL73" s="22"/>
      <c r="GRM73" s="22"/>
      <c r="GRN73" s="22"/>
      <c r="GRO73" s="22"/>
      <c r="GRP73" s="22"/>
      <c r="GRQ73" s="22"/>
      <c r="GRR73" s="22"/>
      <c r="GRS73" s="22"/>
      <c r="GRT73" s="22"/>
      <c r="GRU73" s="22"/>
      <c r="GRV73" s="22"/>
      <c r="GRW73" s="22"/>
      <c r="GRX73" s="22"/>
      <c r="GRY73" s="22"/>
      <c r="GRZ73" s="22"/>
      <c r="GSA73" s="22"/>
      <c r="GSB73" s="22"/>
      <c r="GSC73" s="22"/>
      <c r="GSD73" s="22"/>
      <c r="GSE73" s="22"/>
      <c r="GSF73" s="22"/>
      <c r="GSG73" s="22"/>
      <c r="GSH73" s="22"/>
      <c r="GSI73" s="22"/>
      <c r="GSJ73" s="22"/>
      <c r="GSK73" s="22"/>
      <c r="GSL73" s="22"/>
      <c r="GSM73" s="22"/>
      <c r="GSN73" s="22"/>
      <c r="GSO73" s="22"/>
      <c r="GSP73" s="22"/>
      <c r="GSQ73" s="22"/>
      <c r="GSR73" s="22"/>
      <c r="GSS73" s="22"/>
      <c r="GST73" s="22"/>
      <c r="GSU73" s="22"/>
      <c r="GSV73" s="22"/>
      <c r="GSW73" s="22"/>
      <c r="GSX73" s="22"/>
      <c r="GSY73" s="22"/>
      <c r="GSZ73" s="22"/>
      <c r="GTA73" s="22"/>
      <c r="GTB73" s="22"/>
      <c r="GTC73" s="22"/>
      <c r="GTD73" s="22"/>
      <c r="GTE73" s="22"/>
      <c r="GTF73" s="22"/>
      <c r="GTG73" s="22"/>
      <c r="GTH73" s="22"/>
      <c r="GTI73" s="22"/>
      <c r="GTJ73" s="22"/>
      <c r="GTK73" s="22"/>
      <c r="GTL73" s="22"/>
      <c r="GTM73" s="22"/>
      <c r="GTN73" s="22"/>
      <c r="GTO73" s="22"/>
      <c r="GTP73" s="22"/>
      <c r="GTQ73" s="22"/>
      <c r="GTR73" s="22"/>
      <c r="GTS73" s="22"/>
      <c r="GTT73" s="22"/>
      <c r="GTU73" s="22"/>
      <c r="GTV73" s="22"/>
      <c r="GTW73" s="22"/>
      <c r="GTX73" s="22"/>
      <c r="GTY73" s="22"/>
      <c r="GTZ73" s="22"/>
      <c r="GUA73" s="22"/>
      <c r="GUB73" s="22"/>
      <c r="GUC73" s="22"/>
      <c r="GUD73" s="22"/>
      <c r="GUE73" s="22"/>
      <c r="GUF73" s="22"/>
      <c r="GUG73" s="22"/>
      <c r="GUH73" s="22"/>
      <c r="GUI73" s="22"/>
      <c r="GUJ73" s="22"/>
      <c r="GUK73" s="22"/>
      <c r="GUL73" s="22"/>
      <c r="GUM73" s="22"/>
      <c r="GUN73" s="22"/>
      <c r="GUO73" s="22"/>
      <c r="GUP73" s="22"/>
      <c r="GUQ73" s="22"/>
      <c r="GUR73" s="22"/>
      <c r="GUS73" s="22"/>
      <c r="GUT73" s="22"/>
      <c r="GUU73" s="22"/>
      <c r="GUV73" s="22"/>
      <c r="GUW73" s="22"/>
      <c r="GUX73" s="22"/>
      <c r="GUY73" s="22"/>
      <c r="GUZ73" s="22"/>
      <c r="GVA73" s="22"/>
      <c r="GVB73" s="22"/>
      <c r="GVC73" s="22"/>
      <c r="GVD73" s="22"/>
      <c r="GVE73" s="22"/>
      <c r="GVF73" s="22"/>
      <c r="GVG73" s="22"/>
      <c r="GVH73" s="22"/>
      <c r="GVI73" s="22"/>
      <c r="GVJ73" s="22"/>
      <c r="GVK73" s="22"/>
      <c r="GVL73" s="22"/>
      <c r="GVM73" s="22"/>
      <c r="GVN73" s="22"/>
      <c r="GVO73" s="22"/>
      <c r="GVP73" s="22"/>
      <c r="GVQ73" s="22"/>
      <c r="GVR73" s="22"/>
      <c r="GVS73" s="22"/>
      <c r="GVT73" s="22"/>
      <c r="GVU73" s="22"/>
      <c r="GVV73" s="22"/>
      <c r="GVW73" s="22"/>
      <c r="GVX73" s="22"/>
      <c r="GVY73" s="22"/>
      <c r="GVZ73" s="22"/>
      <c r="GWA73" s="22"/>
      <c r="GWB73" s="22"/>
      <c r="GWC73" s="22"/>
      <c r="GWD73" s="22"/>
      <c r="GWE73" s="22"/>
      <c r="GWF73" s="22"/>
      <c r="GWG73" s="22"/>
      <c r="GWH73" s="22"/>
      <c r="GWI73" s="22"/>
      <c r="GWJ73" s="22"/>
      <c r="GWK73" s="22"/>
      <c r="GWL73" s="22"/>
      <c r="GWM73" s="22"/>
      <c r="GWN73" s="22"/>
      <c r="GWO73" s="22"/>
      <c r="GWP73" s="22"/>
      <c r="GWQ73" s="22"/>
      <c r="GWR73" s="22"/>
      <c r="GWS73" s="22"/>
      <c r="GWT73" s="22"/>
      <c r="GWU73" s="22"/>
      <c r="GWV73" s="22"/>
      <c r="GWW73" s="22"/>
      <c r="GWX73" s="22"/>
      <c r="GWY73" s="22"/>
      <c r="GWZ73" s="22"/>
      <c r="GXA73" s="22"/>
      <c r="GXB73" s="22"/>
      <c r="GXC73" s="22"/>
      <c r="GXD73" s="22"/>
      <c r="GXE73" s="22"/>
      <c r="GXF73" s="22"/>
      <c r="GXG73" s="22"/>
      <c r="GXH73" s="22"/>
      <c r="GXI73" s="22"/>
      <c r="GXJ73" s="22"/>
      <c r="GXK73" s="22"/>
      <c r="GXL73" s="22"/>
      <c r="GXM73" s="22"/>
      <c r="GXN73" s="22"/>
      <c r="GXO73" s="22"/>
      <c r="GXP73" s="22"/>
      <c r="GXQ73" s="22"/>
      <c r="GXR73" s="22"/>
      <c r="GXS73" s="22"/>
      <c r="GXT73" s="22"/>
      <c r="GXU73" s="22"/>
      <c r="GXV73" s="22"/>
      <c r="GXW73" s="22"/>
      <c r="GXX73" s="22"/>
      <c r="GXY73" s="22"/>
      <c r="GXZ73" s="22"/>
      <c r="GYA73" s="22"/>
      <c r="GYB73" s="22"/>
      <c r="GYC73" s="22"/>
      <c r="GYD73" s="22"/>
      <c r="GYE73" s="22"/>
      <c r="GYF73" s="22"/>
      <c r="GYG73" s="22"/>
      <c r="GYH73" s="22"/>
      <c r="GYI73" s="22"/>
      <c r="GYJ73" s="22"/>
      <c r="GYK73" s="22"/>
      <c r="GYL73" s="22"/>
      <c r="GYM73" s="22"/>
      <c r="GYN73" s="22"/>
      <c r="GYO73" s="22"/>
      <c r="GYP73" s="22"/>
      <c r="GYQ73" s="22"/>
      <c r="GYR73" s="22"/>
      <c r="GYS73" s="22"/>
      <c r="GYT73" s="22"/>
      <c r="GYU73" s="22"/>
      <c r="GYV73" s="22"/>
      <c r="GYW73" s="22"/>
      <c r="GYX73" s="22"/>
      <c r="GYY73" s="22"/>
      <c r="GYZ73" s="22"/>
      <c r="GZA73" s="22"/>
      <c r="GZB73" s="22"/>
      <c r="GZC73" s="22"/>
      <c r="GZD73" s="22"/>
      <c r="GZE73" s="22"/>
      <c r="GZF73" s="22"/>
      <c r="GZG73" s="22"/>
      <c r="GZH73" s="22"/>
      <c r="GZI73" s="22"/>
      <c r="GZJ73" s="22"/>
      <c r="GZK73" s="22"/>
      <c r="GZL73" s="22"/>
      <c r="GZM73" s="22"/>
      <c r="GZN73" s="22"/>
      <c r="GZO73" s="22"/>
      <c r="GZP73" s="22"/>
      <c r="GZQ73" s="22"/>
      <c r="GZR73" s="22"/>
      <c r="GZS73" s="22"/>
      <c r="GZT73" s="22"/>
      <c r="GZU73" s="22"/>
      <c r="GZV73" s="22"/>
      <c r="GZW73" s="22"/>
      <c r="GZX73" s="22"/>
      <c r="GZY73" s="22"/>
      <c r="GZZ73" s="22"/>
      <c r="HAA73" s="22"/>
      <c r="HAB73" s="22"/>
      <c r="HAC73" s="22"/>
      <c r="HAD73" s="22"/>
      <c r="HAE73" s="22"/>
      <c r="HAF73" s="22"/>
      <c r="HAG73" s="22"/>
      <c r="HAH73" s="22"/>
      <c r="HAI73" s="22"/>
      <c r="HAJ73" s="22"/>
      <c r="HAK73" s="22"/>
      <c r="HAL73" s="22"/>
      <c r="HAM73" s="22"/>
      <c r="HAN73" s="22"/>
      <c r="HAO73" s="22"/>
      <c r="HAP73" s="22"/>
      <c r="HAQ73" s="22"/>
      <c r="HAR73" s="22"/>
      <c r="HAS73" s="22"/>
      <c r="HAT73" s="22"/>
      <c r="HAU73" s="22"/>
      <c r="HAV73" s="22"/>
      <c r="HAW73" s="22"/>
      <c r="HAX73" s="22"/>
      <c r="HAY73" s="22"/>
      <c r="HAZ73" s="22"/>
      <c r="HBA73" s="22"/>
      <c r="HBB73" s="22"/>
      <c r="HBC73" s="22"/>
      <c r="HBD73" s="22"/>
      <c r="HBE73" s="22"/>
      <c r="HBF73" s="22"/>
      <c r="HBG73" s="22"/>
      <c r="HBH73" s="22"/>
      <c r="HBI73" s="22"/>
      <c r="HBJ73" s="22"/>
      <c r="HBK73" s="22"/>
      <c r="HBL73" s="22"/>
      <c r="HBM73" s="22"/>
      <c r="HBN73" s="22"/>
      <c r="HBO73" s="22"/>
      <c r="HBP73" s="22"/>
      <c r="HBQ73" s="22"/>
      <c r="HBR73" s="22"/>
      <c r="HBS73" s="22"/>
      <c r="HBT73" s="22"/>
      <c r="HBU73" s="22"/>
      <c r="HBV73" s="22"/>
      <c r="HBW73" s="22"/>
      <c r="HBX73" s="22"/>
      <c r="HBY73" s="22"/>
      <c r="HBZ73" s="22"/>
      <c r="HCA73" s="22"/>
      <c r="HCB73" s="22"/>
      <c r="HCC73" s="22"/>
      <c r="HCD73" s="22"/>
      <c r="HCE73" s="22"/>
      <c r="HCF73" s="22"/>
      <c r="HCG73" s="22"/>
      <c r="HCH73" s="22"/>
      <c r="HCI73" s="22"/>
      <c r="HCJ73" s="22"/>
      <c r="HCK73" s="22"/>
      <c r="HCL73" s="22"/>
      <c r="HCM73" s="22"/>
      <c r="HCN73" s="22"/>
      <c r="HCO73" s="22"/>
      <c r="HCP73" s="22"/>
      <c r="HCQ73" s="22"/>
      <c r="HCR73" s="22"/>
      <c r="HCS73" s="22"/>
      <c r="HCT73" s="22"/>
      <c r="HCU73" s="22"/>
      <c r="HCV73" s="22"/>
      <c r="HCW73" s="22"/>
      <c r="HCX73" s="22"/>
      <c r="HCY73" s="22"/>
      <c r="HCZ73" s="22"/>
      <c r="HDA73" s="22"/>
      <c r="HDB73" s="22"/>
      <c r="HDC73" s="22"/>
      <c r="HDD73" s="22"/>
      <c r="HDE73" s="22"/>
      <c r="HDF73" s="22"/>
      <c r="HDG73" s="22"/>
      <c r="HDH73" s="22"/>
      <c r="HDI73" s="22"/>
      <c r="HDJ73" s="22"/>
      <c r="HDK73" s="22"/>
      <c r="HDL73" s="22"/>
      <c r="HDM73" s="22"/>
      <c r="HDN73" s="22"/>
      <c r="HDO73" s="22"/>
      <c r="HDP73" s="22"/>
      <c r="HDQ73" s="22"/>
      <c r="HDR73" s="22"/>
      <c r="HDS73" s="22"/>
      <c r="HDT73" s="22"/>
      <c r="HDU73" s="22"/>
      <c r="HDV73" s="22"/>
      <c r="HDW73" s="22"/>
      <c r="HDX73" s="22"/>
      <c r="HDY73" s="22"/>
      <c r="HDZ73" s="22"/>
      <c r="HEA73" s="22"/>
      <c r="HEB73" s="22"/>
      <c r="HEC73" s="22"/>
      <c r="HED73" s="22"/>
      <c r="HEE73" s="22"/>
      <c r="HEF73" s="22"/>
      <c r="HEG73" s="22"/>
      <c r="HEH73" s="22"/>
      <c r="HEI73" s="22"/>
      <c r="HEJ73" s="22"/>
      <c r="HEK73" s="22"/>
      <c r="HEL73" s="22"/>
      <c r="HEM73" s="22"/>
      <c r="HEN73" s="22"/>
      <c r="HEO73" s="22"/>
      <c r="HEP73" s="22"/>
      <c r="HEQ73" s="22"/>
      <c r="HER73" s="22"/>
      <c r="HES73" s="22"/>
      <c r="HET73" s="22"/>
      <c r="HEU73" s="22"/>
      <c r="HEV73" s="22"/>
      <c r="HEW73" s="22"/>
      <c r="HEX73" s="22"/>
      <c r="HEY73" s="22"/>
      <c r="HEZ73" s="22"/>
      <c r="HFA73" s="22"/>
      <c r="HFB73" s="22"/>
      <c r="HFC73" s="22"/>
      <c r="HFD73" s="22"/>
      <c r="HFE73" s="22"/>
      <c r="HFF73" s="22"/>
      <c r="HFG73" s="22"/>
      <c r="HFH73" s="22"/>
      <c r="HFI73" s="22"/>
      <c r="HFJ73" s="22"/>
      <c r="HFK73" s="22"/>
      <c r="HFL73" s="22"/>
      <c r="HFM73" s="22"/>
      <c r="HFN73" s="22"/>
      <c r="HFO73" s="22"/>
      <c r="HFP73" s="22"/>
      <c r="HFQ73" s="22"/>
      <c r="HFR73" s="22"/>
      <c r="HFS73" s="22"/>
      <c r="HFT73" s="22"/>
      <c r="HFU73" s="22"/>
      <c r="HFV73" s="22"/>
      <c r="HFW73" s="22"/>
      <c r="HFX73" s="22"/>
      <c r="HFY73" s="22"/>
      <c r="HFZ73" s="22"/>
      <c r="HGA73" s="22"/>
      <c r="HGB73" s="22"/>
      <c r="HGC73" s="22"/>
      <c r="HGD73" s="22"/>
      <c r="HGE73" s="22"/>
      <c r="HGF73" s="22"/>
      <c r="HGG73" s="22"/>
      <c r="HGH73" s="22"/>
      <c r="HGI73" s="22"/>
      <c r="HGJ73" s="22"/>
      <c r="HGK73" s="22"/>
      <c r="HGL73" s="22"/>
      <c r="HGM73" s="22"/>
      <c r="HGN73" s="22"/>
      <c r="HGO73" s="22"/>
      <c r="HGP73" s="22"/>
      <c r="HGQ73" s="22"/>
      <c r="HGR73" s="22"/>
      <c r="HGS73" s="22"/>
      <c r="HGT73" s="22"/>
      <c r="HGU73" s="22"/>
      <c r="HGV73" s="22"/>
      <c r="HGW73" s="22"/>
      <c r="HGX73" s="22"/>
      <c r="HGY73" s="22"/>
      <c r="HGZ73" s="22"/>
      <c r="HHA73" s="22"/>
      <c r="HHB73" s="22"/>
      <c r="HHC73" s="22"/>
      <c r="HHD73" s="22"/>
      <c r="HHE73" s="22"/>
      <c r="HHF73" s="22"/>
      <c r="HHG73" s="22"/>
      <c r="HHH73" s="22"/>
      <c r="HHI73" s="22"/>
      <c r="HHJ73" s="22"/>
      <c r="HHK73" s="22"/>
      <c r="HHL73" s="22"/>
      <c r="HHM73" s="22"/>
      <c r="HHN73" s="22"/>
      <c r="HHO73" s="22"/>
      <c r="HHP73" s="22"/>
      <c r="HHQ73" s="22"/>
      <c r="HHR73" s="22"/>
      <c r="HHS73" s="22"/>
      <c r="HHT73" s="22"/>
      <c r="HHU73" s="22"/>
      <c r="HHV73" s="22"/>
      <c r="HHW73" s="22"/>
      <c r="HHX73" s="22"/>
      <c r="HHY73" s="22"/>
      <c r="HHZ73" s="22"/>
      <c r="HIA73" s="22"/>
      <c r="HIB73" s="22"/>
      <c r="HIC73" s="22"/>
      <c r="HID73" s="22"/>
      <c r="HIE73" s="22"/>
      <c r="HIF73" s="22"/>
      <c r="HIG73" s="22"/>
      <c r="HIH73" s="22"/>
      <c r="HII73" s="22"/>
      <c r="HIJ73" s="22"/>
      <c r="HIK73" s="22"/>
      <c r="HIL73" s="22"/>
      <c r="HIM73" s="22"/>
      <c r="HIN73" s="22"/>
      <c r="HIO73" s="22"/>
      <c r="HIP73" s="22"/>
      <c r="HIQ73" s="22"/>
      <c r="HIR73" s="22"/>
      <c r="HIS73" s="22"/>
      <c r="HIT73" s="22"/>
      <c r="HIU73" s="22"/>
      <c r="HIV73" s="22"/>
      <c r="HIW73" s="22"/>
      <c r="HIX73" s="22"/>
      <c r="HIY73" s="22"/>
      <c r="HIZ73" s="22"/>
      <c r="HJA73" s="22"/>
      <c r="HJB73" s="22"/>
      <c r="HJC73" s="22"/>
      <c r="HJD73" s="22"/>
      <c r="HJE73" s="22"/>
      <c r="HJF73" s="22"/>
      <c r="HJG73" s="22"/>
      <c r="HJH73" s="22"/>
      <c r="HJI73" s="22"/>
      <c r="HJJ73" s="22"/>
      <c r="HJK73" s="22"/>
      <c r="HJL73" s="22"/>
      <c r="HJM73" s="22"/>
      <c r="HJN73" s="22"/>
      <c r="HJO73" s="22"/>
      <c r="HJP73" s="22"/>
      <c r="HJQ73" s="22"/>
      <c r="HJR73" s="22"/>
      <c r="HJS73" s="22"/>
      <c r="HJT73" s="22"/>
      <c r="HJU73" s="22"/>
      <c r="HJV73" s="22"/>
      <c r="HJW73" s="22"/>
      <c r="HJX73" s="22"/>
      <c r="HJY73" s="22"/>
      <c r="HJZ73" s="22"/>
      <c r="HKA73" s="22"/>
      <c r="HKB73" s="22"/>
      <c r="HKC73" s="22"/>
      <c r="HKD73" s="22"/>
      <c r="HKE73" s="22"/>
      <c r="HKF73" s="22"/>
      <c r="HKG73" s="22"/>
      <c r="HKH73" s="22"/>
      <c r="HKI73" s="22"/>
      <c r="HKJ73" s="22"/>
      <c r="HKK73" s="22"/>
      <c r="HKL73" s="22"/>
      <c r="HKM73" s="22"/>
      <c r="HKN73" s="22"/>
      <c r="HKO73" s="22"/>
      <c r="HKP73" s="22"/>
      <c r="HKQ73" s="22"/>
      <c r="HKR73" s="22"/>
      <c r="HKS73" s="22"/>
      <c r="HKT73" s="22"/>
      <c r="HKU73" s="22"/>
      <c r="HKV73" s="22"/>
      <c r="HKW73" s="22"/>
      <c r="HKX73" s="22"/>
      <c r="HKY73" s="22"/>
      <c r="HKZ73" s="22"/>
      <c r="HLA73" s="22"/>
      <c r="HLB73" s="22"/>
      <c r="HLC73" s="22"/>
      <c r="HLD73" s="22"/>
      <c r="HLE73" s="22"/>
      <c r="HLF73" s="22"/>
      <c r="HLG73" s="22"/>
      <c r="HLH73" s="22"/>
      <c r="HLI73" s="22"/>
      <c r="HLJ73" s="22"/>
      <c r="HLK73" s="22"/>
      <c r="HLL73" s="22"/>
      <c r="HLM73" s="22"/>
      <c r="HLN73" s="22"/>
      <c r="HLO73" s="22"/>
      <c r="HLP73" s="22"/>
      <c r="HLQ73" s="22"/>
      <c r="HLR73" s="22"/>
      <c r="HLS73" s="22"/>
      <c r="HLT73" s="22"/>
      <c r="HLU73" s="22"/>
      <c r="HLV73" s="22"/>
      <c r="HLW73" s="22"/>
      <c r="HLX73" s="22"/>
      <c r="HLY73" s="22"/>
      <c r="HLZ73" s="22"/>
      <c r="HMA73" s="22"/>
      <c r="HMB73" s="22"/>
      <c r="HMC73" s="22"/>
      <c r="HMD73" s="22"/>
      <c r="HME73" s="22"/>
      <c r="HMF73" s="22"/>
      <c r="HMG73" s="22"/>
      <c r="HMH73" s="22"/>
      <c r="HMI73" s="22"/>
      <c r="HMJ73" s="22"/>
      <c r="HMK73" s="22"/>
      <c r="HML73" s="22"/>
      <c r="HMM73" s="22"/>
      <c r="HMN73" s="22"/>
      <c r="HMO73" s="22"/>
      <c r="HMP73" s="22"/>
      <c r="HMQ73" s="22"/>
      <c r="HMR73" s="22"/>
      <c r="HMS73" s="22"/>
      <c r="HMT73" s="22"/>
      <c r="HMU73" s="22"/>
      <c r="HMV73" s="22"/>
      <c r="HMW73" s="22"/>
      <c r="HMX73" s="22"/>
      <c r="HMY73" s="22"/>
      <c r="HMZ73" s="22"/>
      <c r="HNA73" s="22"/>
      <c r="HNB73" s="22"/>
      <c r="HNC73" s="22"/>
      <c r="HND73" s="22"/>
      <c r="HNE73" s="22"/>
      <c r="HNF73" s="22"/>
      <c r="HNG73" s="22"/>
      <c r="HNH73" s="22"/>
      <c r="HNI73" s="22"/>
      <c r="HNJ73" s="22"/>
      <c r="HNK73" s="22"/>
      <c r="HNL73" s="22"/>
      <c r="HNM73" s="22"/>
      <c r="HNN73" s="22"/>
      <c r="HNO73" s="22"/>
      <c r="HNP73" s="22"/>
      <c r="HNQ73" s="22"/>
      <c r="HNR73" s="22"/>
      <c r="HNS73" s="22"/>
      <c r="HNT73" s="22"/>
      <c r="HNU73" s="22"/>
      <c r="HNV73" s="22"/>
      <c r="HNW73" s="22"/>
      <c r="HNX73" s="22"/>
      <c r="HNY73" s="22"/>
      <c r="HNZ73" s="22"/>
      <c r="HOA73" s="22"/>
      <c r="HOB73" s="22"/>
      <c r="HOC73" s="22"/>
      <c r="HOD73" s="22"/>
      <c r="HOE73" s="22"/>
      <c r="HOF73" s="22"/>
      <c r="HOG73" s="22"/>
      <c r="HOH73" s="22"/>
      <c r="HOI73" s="22"/>
      <c r="HOJ73" s="22"/>
      <c r="HOK73" s="22"/>
      <c r="HOL73" s="22"/>
      <c r="HOM73" s="22"/>
      <c r="HON73" s="22"/>
      <c r="HOO73" s="22"/>
      <c r="HOP73" s="22"/>
      <c r="HOQ73" s="22"/>
      <c r="HOR73" s="22"/>
      <c r="HOS73" s="22"/>
      <c r="HOT73" s="22"/>
      <c r="HOU73" s="22"/>
      <c r="HOV73" s="22"/>
      <c r="HOW73" s="22"/>
      <c r="HOX73" s="22"/>
      <c r="HOY73" s="22"/>
      <c r="HOZ73" s="22"/>
      <c r="HPA73" s="22"/>
      <c r="HPB73" s="22"/>
      <c r="HPC73" s="22"/>
      <c r="HPD73" s="22"/>
      <c r="HPE73" s="22"/>
      <c r="HPF73" s="22"/>
      <c r="HPG73" s="22"/>
      <c r="HPH73" s="22"/>
      <c r="HPI73" s="22"/>
      <c r="HPJ73" s="22"/>
      <c r="HPK73" s="22"/>
      <c r="HPL73" s="22"/>
      <c r="HPM73" s="22"/>
      <c r="HPN73" s="22"/>
      <c r="HPO73" s="22"/>
      <c r="HPP73" s="22"/>
      <c r="HPQ73" s="22"/>
      <c r="HPR73" s="22"/>
      <c r="HPS73" s="22"/>
      <c r="HPT73" s="22"/>
      <c r="HPU73" s="22"/>
      <c r="HPV73" s="22"/>
      <c r="HPW73" s="22"/>
      <c r="HPX73" s="22"/>
      <c r="HPY73" s="22"/>
      <c r="HPZ73" s="22"/>
      <c r="HQA73" s="22"/>
      <c r="HQB73" s="22"/>
      <c r="HQC73" s="22"/>
      <c r="HQD73" s="22"/>
      <c r="HQE73" s="22"/>
      <c r="HQF73" s="22"/>
      <c r="HQG73" s="22"/>
      <c r="HQH73" s="22"/>
      <c r="HQI73" s="22"/>
      <c r="HQJ73" s="22"/>
      <c r="HQK73" s="22"/>
      <c r="HQL73" s="22"/>
      <c r="HQM73" s="22"/>
      <c r="HQN73" s="22"/>
      <c r="HQO73" s="22"/>
      <c r="HQP73" s="22"/>
      <c r="HQQ73" s="22"/>
      <c r="HQR73" s="22"/>
      <c r="HQS73" s="22"/>
      <c r="HQT73" s="22"/>
      <c r="HQU73" s="22"/>
      <c r="HQV73" s="22"/>
      <c r="HQW73" s="22"/>
      <c r="HQX73" s="22"/>
      <c r="HQY73" s="22"/>
      <c r="HQZ73" s="22"/>
      <c r="HRA73" s="22"/>
      <c r="HRB73" s="22"/>
      <c r="HRC73" s="22"/>
      <c r="HRD73" s="22"/>
      <c r="HRE73" s="22"/>
      <c r="HRF73" s="22"/>
      <c r="HRG73" s="22"/>
      <c r="HRH73" s="22"/>
      <c r="HRI73" s="22"/>
      <c r="HRJ73" s="22"/>
      <c r="HRK73" s="22"/>
      <c r="HRL73" s="22"/>
      <c r="HRM73" s="22"/>
      <c r="HRN73" s="22"/>
      <c r="HRO73" s="22"/>
      <c r="HRP73" s="22"/>
      <c r="HRQ73" s="22"/>
      <c r="HRR73" s="22"/>
      <c r="HRS73" s="22"/>
      <c r="HRT73" s="22"/>
      <c r="HRU73" s="22"/>
      <c r="HRV73" s="22"/>
      <c r="HRW73" s="22"/>
      <c r="HRX73" s="22"/>
      <c r="HRY73" s="22"/>
      <c r="HRZ73" s="22"/>
      <c r="HSA73" s="22"/>
      <c r="HSB73" s="22"/>
      <c r="HSC73" s="22"/>
      <c r="HSD73" s="22"/>
      <c r="HSE73" s="22"/>
      <c r="HSF73" s="22"/>
      <c r="HSG73" s="22"/>
      <c r="HSH73" s="22"/>
      <c r="HSI73" s="22"/>
      <c r="HSJ73" s="22"/>
      <c r="HSK73" s="22"/>
      <c r="HSL73" s="22"/>
      <c r="HSM73" s="22"/>
      <c r="HSN73" s="22"/>
      <c r="HSO73" s="22"/>
      <c r="HSP73" s="22"/>
      <c r="HSQ73" s="22"/>
      <c r="HSR73" s="22"/>
      <c r="HSS73" s="22"/>
      <c r="HST73" s="22"/>
      <c r="HSU73" s="22"/>
      <c r="HSV73" s="22"/>
      <c r="HSW73" s="22"/>
      <c r="HSX73" s="22"/>
      <c r="HSY73" s="22"/>
      <c r="HSZ73" s="22"/>
      <c r="HTA73" s="22"/>
      <c r="HTB73" s="22"/>
      <c r="HTC73" s="22"/>
      <c r="HTD73" s="22"/>
      <c r="HTE73" s="22"/>
      <c r="HTF73" s="22"/>
      <c r="HTG73" s="22"/>
      <c r="HTH73" s="22"/>
      <c r="HTI73" s="22"/>
      <c r="HTJ73" s="22"/>
      <c r="HTK73" s="22"/>
      <c r="HTL73" s="22"/>
      <c r="HTM73" s="22"/>
      <c r="HTN73" s="22"/>
      <c r="HTO73" s="22"/>
      <c r="HTP73" s="22"/>
      <c r="HTQ73" s="22"/>
      <c r="HTR73" s="22"/>
      <c r="HTS73" s="22"/>
      <c r="HTT73" s="22"/>
      <c r="HTU73" s="22"/>
      <c r="HTV73" s="22"/>
      <c r="HTW73" s="22"/>
      <c r="HTX73" s="22"/>
      <c r="HTY73" s="22"/>
      <c r="HTZ73" s="22"/>
      <c r="HUA73" s="22"/>
      <c r="HUB73" s="22"/>
      <c r="HUC73" s="22"/>
      <c r="HUD73" s="22"/>
      <c r="HUE73" s="22"/>
      <c r="HUF73" s="22"/>
      <c r="HUG73" s="22"/>
      <c r="HUH73" s="22"/>
      <c r="HUI73" s="22"/>
      <c r="HUJ73" s="22"/>
      <c r="HUK73" s="22"/>
      <c r="HUL73" s="22"/>
      <c r="HUM73" s="22"/>
      <c r="HUN73" s="22"/>
      <c r="HUO73" s="22"/>
      <c r="HUP73" s="22"/>
      <c r="HUQ73" s="22"/>
      <c r="HUR73" s="22"/>
      <c r="HUS73" s="22"/>
      <c r="HUT73" s="22"/>
      <c r="HUU73" s="22"/>
      <c r="HUV73" s="22"/>
      <c r="HUW73" s="22"/>
      <c r="HUX73" s="22"/>
      <c r="HUY73" s="22"/>
      <c r="HUZ73" s="22"/>
      <c r="HVA73" s="22"/>
      <c r="HVB73" s="22"/>
      <c r="HVC73" s="22"/>
      <c r="HVD73" s="22"/>
      <c r="HVE73" s="22"/>
      <c r="HVF73" s="22"/>
      <c r="HVG73" s="22"/>
      <c r="HVH73" s="22"/>
      <c r="HVI73" s="22"/>
      <c r="HVJ73" s="22"/>
      <c r="HVK73" s="22"/>
      <c r="HVL73" s="22"/>
      <c r="HVM73" s="22"/>
      <c r="HVN73" s="22"/>
      <c r="HVO73" s="22"/>
      <c r="HVP73" s="22"/>
      <c r="HVQ73" s="22"/>
      <c r="HVR73" s="22"/>
      <c r="HVS73" s="22"/>
      <c r="HVT73" s="22"/>
      <c r="HVU73" s="22"/>
      <c r="HVV73" s="22"/>
      <c r="HVW73" s="22"/>
      <c r="HVX73" s="22"/>
      <c r="HVY73" s="22"/>
      <c r="HVZ73" s="22"/>
      <c r="HWA73" s="22"/>
      <c r="HWB73" s="22"/>
      <c r="HWC73" s="22"/>
      <c r="HWD73" s="22"/>
      <c r="HWE73" s="22"/>
      <c r="HWF73" s="22"/>
      <c r="HWG73" s="22"/>
      <c r="HWH73" s="22"/>
      <c r="HWI73" s="22"/>
      <c r="HWJ73" s="22"/>
      <c r="HWK73" s="22"/>
      <c r="HWL73" s="22"/>
      <c r="HWM73" s="22"/>
      <c r="HWN73" s="22"/>
      <c r="HWO73" s="22"/>
      <c r="HWP73" s="22"/>
      <c r="HWQ73" s="22"/>
      <c r="HWR73" s="22"/>
      <c r="HWS73" s="22"/>
      <c r="HWT73" s="22"/>
      <c r="HWU73" s="22"/>
      <c r="HWV73" s="22"/>
      <c r="HWW73" s="22"/>
      <c r="HWX73" s="22"/>
      <c r="HWY73" s="22"/>
      <c r="HWZ73" s="22"/>
      <c r="HXA73" s="22"/>
      <c r="HXB73" s="22"/>
      <c r="HXC73" s="22"/>
      <c r="HXD73" s="22"/>
      <c r="HXE73" s="22"/>
      <c r="HXF73" s="22"/>
      <c r="HXG73" s="22"/>
      <c r="HXH73" s="22"/>
      <c r="HXI73" s="22"/>
      <c r="HXJ73" s="22"/>
      <c r="HXK73" s="22"/>
      <c r="HXL73" s="22"/>
      <c r="HXM73" s="22"/>
      <c r="HXN73" s="22"/>
      <c r="HXO73" s="22"/>
      <c r="HXP73" s="22"/>
      <c r="HXQ73" s="22"/>
      <c r="HXR73" s="22"/>
      <c r="HXS73" s="22"/>
      <c r="HXT73" s="22"/>
      <c r="HXU73" s="22"/>
      <c r="HXV73" s="22"/>
      <c r="HXW73" s="22"/>
      <c r="HXX73" s="22"/>
      <c r="HXY73" s="22"/>
      <c r="HXZ73" s="22"/>
      <c r="HYA73" s="22"/>
      <c r="HYB73" s="22"/>
      <c r="HYC73" s="22"/>
      <c r="HYD73" s="22"/>
      <c r="HYE73" s="22"/>
      <c r="HYF73" s="22"/>
      <c r="HYG73" s="22"/>
      <c r="HYH73" s="22"/>
      <c r="HYI73" s="22"/>
      <c r="HYJ73" s="22"/>
      <c r="HYK73" s="22"/>
      <c r="HYL73" s="22"/>
      <c r="HYM73" s="22"/>
      <c r="HYN73" s="22"/>
      <c r="HYO73" s="22"/>
      <c r="HYP73" s="22"/>
      <c r="HYQ73" s="22"/>
      <c r="HYR73" s="22"/>
      <c r="HYS73" s="22"/>
      <c r="HYT73" s="22"/>
      <c r="HYU73" s="22"/>
      <c r="HYV73" s="22"/>
      <c r="HYW73" s="22"/>
      <c r="HYX73" s="22"/>
      <c r="HYY73" s="22"/>
      <c r="HYZ73" s="22"/>
      <c r="HZA73" s="22"/>
      <c r="HZB73" s="22"/>
      <c r="HZC73" s="22"/>
      <c r="HZD73" s="22"/>
      <c r="HZE73" s="22"/>
      <c r="HZF73" s="22"/>
      <c r="HZG73" s="22"/>
      <c r="HZH73" s="22"/>
      <c r="HZI73" s="22"/>
      <c r="HZJ73" s="22"/>
      <c r="HZK73" s="22"/>
      <c r="HZL73" s="22"/>
      <c r="HZM73" s="22"/>
      <c r="HZN73" s="22"/>
      <c r="HZO73" s="22"/>
      <c r="HZP73" s="22"/>
      <c r="HZQ73" s="22"/>
      <c r="HZR73" s="22"/>
      <c r="HZS73" s="22"/>
      <c r="HZT73" s="22"/>
      <c r="HZU73" s="22"/>
      <c r="HZV73" s="22"/>
      <c r="HZW73" s="22"/>
      <c r="HZX73" s="22"/>
      <c r="HZY73" s="22"/>
      <c r="HZZ73" s="22"/>
      <c r="IAA73" s="22"/>
      <c r="IAB73" s="22"/>
      <c r="IAC73" s="22"/>
      <c r="IAD73" s="22"/>
      <c r="IAE73" s="22"/>
      <c r="IAF73" s="22"/>
      <c r="IAG73" s="22"/>
      <c r="IAH73" s="22"/>
      <c r="IAI73" s="22"/>
      <c r="IAJ73" s="22"/>
      <c r="IAK73" s="22"/>
      <c r="IAL73" s="22"/>
      <c r="IAM73" s="22"/>
      <c r="IAN73" s="22"/>
      <c r="IAO73" s="22"/>
      <c r="IAP73" s="22"/>
      <c r="IAQ73" s="22"/>
      <c r="IAR73" s="22"/>
      <c r="IAS73" s="22"/>
      <c r="IAT73" s="22"/>
      <c r="IAU73" s="22"/>
      <c r="IAV73" s="22"/>
      <c r="IAW73" s="22"/>
      <c r="IAX73" s="22"/>
      <c r="IAY73" s="22"/>
      <c r="IAZ73" s="22"/>
      <c r="IBA73" s="22"/>
      <c r="IBB73" s="22"/>
      <c r="IBC73" s="22"/>
      <c r="IBD73" s="22"/>
      <c r="IBE73" s="22"/>
      <c r="IBF73" s="22"/>
      <c r="IBG73" s="22"/>
      <c r="IBH73" s="22"/>
      <c r="IBI73" s="22"/>
      <c r="IBJ73" s="22"/>
      <c r="IBK73" s="22"/>
      <c r="IBL73" s="22"/>
      <c r="IBM73" s="22"/>
      <c r="IBN73" s="22"/>
      <c r="IBO73" s="22"/>
      <c r="IBP73" s="22"/>
      <c r="IBQ73" s="22"/>
      <c r="IBR73" s="22"/>
      <c r="IBS73" s="22"/>
      <c r="IBT73" s="22"/>
      <c r="IBU73" s="22"/>
      <c r="IBV73" s="22"/>
      <c r="IBW73" s="22"/>
      <c r="IBX73" s="22"/>
      <c r="IBY73" s="22"/>
      <c r="IBZ73" s="22"/>
      <c r="ICA73" s="22"/>
      <c r="ICB73" s="22"/>
      <c r="ICC73" s="22"/>
      <c r="ICD73" s="22"/>
      <c r="ICE73" s="22"/>
      <c r="ICF73" s="22"/>
      <c r="ICG73" s="22"/>
      <c r="ICH73" s="22"/>
      <c r="ICI73" s="22"/>
      <c r="ICJ73" s="22"/>
      <c r="ICK73" s="22"/>
      <c r="ICL73" s="22"/>
      <c r="ICM73" s="22"/>
      <c r="ICN73" s="22"/>
      <c r="ICO73" s="22"/>
      <c r="ICP73" s="22"/>
      <c r="ICQ73" s="22"/>
      <c r="ICR73" s="22"/>
      <c r="ICS73" s="22"/>
      <c r="ICT73" s="22"/>
      <c r="ICU73" s="22"/>
      <c r="ICV73" s="22"/>
      <c r="ICW73" s="22"/>
      <c r="ICX73" s="22"/>
      <c r="ICY73" s="22"/>
      <c r="ICZ73" s="22"/>
      <c r="IDA73" s="22"/>
      <c r="IDB73" s="22"/>
      <c r="IDC73" s="22"/>
      <c r="IDD73" s="22"/>
      <c r="IDE73" s="22"/>
      <c r="IDF73" s="22"/>
      <c r="IDG73" s="22"/>
      <c r="IDH73" s="22"/>
      <c r="IDI73" s="22"/>
      <c r="IDJ73" s="22"/>
      <c r="IDK73" s="22"/>
      <c r="IDL73" s="22"/>
      <c r="IDM73" s="22"/>
      <c r="IDN73" s="22"/>
      <c r="IDO73" s="22"/>
      <c r="IDP73" s="22"/>
      <c r="IDQ73" s="22"/>
      <c r="IDR73" s="22"/>
      <c r="IDS73" s="22"/>
      <c r="IDT73" s="22"/>
      <c r="IDU73" s="22"/>
      <c r="IDV73" s="22"/>
      <c r="IDW73" s="22"/>
      <c r="IDX73" s="22"/>
      <c r="IDY73" s="22"/>
      <c r="IDZ73" s="22"/>
      <c r="IEA73" s="22"/>
      <c r="IEB73" s="22"/>
      <c r="IEC73" s="22"/>
      <c r="IED73" s="22"/>
      <c r="IEE73" s="22"/>
      <c r="IEF73" s="22"/>
      <c r="IEG73" s="22"/>
      <c r="IEH73" s="22"/>
      <c r="IEI73" s="22"/>
      <c r="IEJ73" s="22"/>
      <c r="IEK73" s="22"/>
      <c r="IEL73" s="22"/>
      <c r="IEM73" s="22"/>
      <c r="IEN73" s="22"/>
      <c r="IEO73" s="22"/>
      <c r="IEP73" s="22"/>
      <c r="IEQ73" s="22"/>
      <c r="IER73" s="22"/>
      <c r="IES73" s="22"/>
      <c r="IET73" s="22"/>
      <c r="IEU73" s="22"/>
      <c r="IEV73" s="22"/>
      <c r="IEW73" s="22"/>
      <c r="IEX73" s="22"/>
      <c r="IEY73" s="22"/>
      <c r="IEZ73" s="22"/>
      <c r="IFA73" s="22"/>
      <c r="IFB73" s="22"/>
      <c r="IFC73" s="22"/>
      <c r="IFD73" s="22"/>
      <c r="IFE73" s="22"/>
      <c r="IFF73" s="22"/>
      <c r="IFG73" s="22"/>
      <c r="IFH73" s="22"/>
      <c r="IFI73" s="22"/>
      <c r="IFJ73" s="22"/>
      <c r="IFK73" s="22"/>
      <c r="IFL73" s="22"/>
      <c r="IFM73" s="22"/>
      <c r="IFN73" s="22"/>
      <c r="IFO73" s="22"/>
      <c r="IFP73" s="22"/>
      <c r="IFQ73" s="22"/>
      <c r="IFR73" s="22"/>
      <c r="IFS73" s="22"/>
      <c r="IFT73" s="22"/>
      <c r="IFU73" s="22"/>
      <c r="IFV73" s="22"/>
      <c r="IFW73" s="22"/>
      <c r="IFX73" s="22"/>
      <c r="IFY73" s="22"/>
      <c r="IFZ73" s="22"/>
      <c r="IGA73" s="22"/>
      <c r="IGB73" s="22"/>
      <c r="IGC73" s="22"/>
      <c r="IGD73" s="22"/>
      <c r="IGE73" s="22"/>
      <c r="IGF73" s="22"/>
      <c r="IGG73" s="22"/>
      <c r="IGH73" s="22"/>
      <c r="IGI73" s="22"/>
      <c r="IGJ73" s="22"/>
      <c r="IGK73" s="22"/>
      <c r="IGL73" s="22"/>
      <c r="IGM73" s="22"/>
      <c r="IGN73" s="22"/>
      <c r="IGO73" s="22"/>
      <c r="IGP73" s="22"/>
      <c r="IGQ73" s="22"/>
      <c r="IGR73" s="22"/>
      <c r="IGS73" s="22"/>
      <c r="IGT73" s="22"/>
      <c r="IGU73" s="22"/>
      <c r="IGV73" s="22"/>
      <c r="IGW73" s="22"/>
      <c r="IGX73" s="22"/>
      <c r="IGY73" s="22"/>
      <c r="IGZ73" s="22"/>
      <c r="IHA73" s="22"/>
      <c r="IHB73" s="22"/>
      <c r="IHC73" s="22"/>
      <c r="IHD73" s="22"/>
      <c r="IHE73" s="22"/>
      <c r="IHF73" s="22"/>
      <c r="IHG73" s="22"/>
      <c r="IHH73" s="22"/>
      <c r="IHI73" s="22"/>
      <c r="IHJ73" s="22"/>
      <c r="IHK73" s="22"/>
      <c r="IHL73" s="22"/>
      <c r="IHM73" s="22"/>
      <c r="IHN73" s="22"/>
      <c r="IHO73" s="22"/>
      <c r="IHP73" s="22"/>
      <c r="IHQ73" s="22"/>
      <c r="IHR73" s="22"/>
      <c r="IHS73" s="22"/>
      <c r="IHT73" s="22"/>
      <c r="IHU73" s="22"/>
      <c r="IHV73" s="22"/>
      <c r="IHW73" s="22"/>
      <c r="IHX73" s="22"/>
      <c r="IHY73" s="22"/>
      <c r="IHZ73" s="22"/>
      <c r="IIA73" s="22"/>
      <c r="IIB73" s="22"/>
      <c r="IIC73" s="22"/>
      <c r="IID73" s="22"/>
      <c r="IIE73" s="22"/>
      <c r="IIF73" s="22"/>
      <c r="IIG73" s="22"/>
      <c r="IIH73" s="22"/>
      <c r="III73" s="22"/>
      <c r="IIJ73" s="22"/>
      <c r="IIK73" s="22"/>
      <c r="IIL73" s="22"/>
      <c r="IIM73" s="22"/>
      <c r="IIN73" s="22"/>
      <c r="IIO73" s="22"/>
      <c r="IIP73" s="22"/>
      <c r="IIQ73" s="22"/>
      <c r="IIR73" s="22"/>
      <c r="IIS73" s="22"/>
      <c r="IIT73" s="22"/>
      <c r="IIU73" s="22"/>
      <c r="IIV73" s="22"/>
      <c r="IIW73" s="22"/>
      <c r="IIX73" s="22"/>
      <c r="IIY73" s="22"/>
      <c r="IIZ73" s="22"/>
      <c r="IJA73" s="22"/>
      <c r="IJB73" s="22"/>
      <c r="IJC73" s="22"/>
      <c r="IJD73" s="22"/>
      <c r="IJE73" s="22"/>
      <c r="IJF73" s="22"/>
      <c r="IJG73" s="22"/>
      <c r="IJH73" s="22"/>
      <c r="IJI73" s="22"/>
      <c r="IJJ73" s="22"/>
      <c r="IJK73" s="22"/>
      <c r="IJL73" s="22"/>
      <c r="IJM73" s="22"/>
      <c r="IJN73" s="22"/>
      <c r="IJO73" s="22"/>
      <c r="IJP73" s="22"/>
      <c r="IJQ73" s="22"/>
      <c r="IJR73" s="22"/>
      <c r="IJS73" s="22"/>
      <c r="IJT73" s="22"/>
      <c r="IJU73" s="22"/>
      <c r="IJV73" s="22"/>
      <c r="IJW73" s="22"/>
      <c r="IJX73" s="22"/>
      <c r="IJY73" s="22"/>
      <c r="IJZ73" s="22"/>
      <c r="IKA73" s="22"/>
      <c r="IKB73" s="22"/>
      <c r="IKC73" s="22"/>
      <c r="IKD73" s="22"/>
      <c r="IKE73" s="22"/>
      <c r="IKF73" s="22"/>
      <c r="IKG73" s="22"/>
      <c r="IKH73" s="22"/>
      <c r="IKI73" s="22"/>
      <c r="IKJ73" s="22"/>
      <c r="IKK73" s="22"/>
      <c r="IKL73" s="22"/>
      <c r="IKM73" s="22"/>
      <c r="IKN73" s="22"/>
      <c r="IKO73" s="22"/>
      <c r="IKP73" s="22"/>
      <c r="IKQ73" s="22"/>
      <c r="IKR73" s="22"/>
      <c r="IKS73" s="22"/>
      <c r="IKT73" s="22"/>
      <c r="IKU73" s="22"/>
      <c r="IKV73" s="22"/>
      <c r="IKW73" s="22"/>
      <c r="IKX73" s="22"/>
      <c r="IKY73" s="22"/>
      <c r="IKZ73" s="22"/>
      <c r="ILA73" s="22"/>
      <c r="ILB73" s="22"/>
      <c r="ILC73" s="22"/>
      <c r="ILD73" s="22"/>
      <c r="ILE73" s="22"/>
      <c r="ILF73" s="22"/>
      <c r="ILG73" s="22"/>
      <c r="ILH73" s="22"/>
      <c r="ILI73" s="22"/>
      <c r="ILJ73" s="22"/>
      <c r="ILK73" s="22"/>
      <c r="ILL73" s="22"/>
      <c r="ILM73" s="22"/>
      <c r="ILN73" s="22"/>
      <c r="ILO73" s="22"/>
      <c r="ILP73" s="22"/>
      <c r="ILQ73" s="22"/>
      <c r="ILR73" s="22"/>
      <c r="ILS73" s="22"/>
      <c r="ILT73" s="22"/>
      <c r="ILU73" s="22"/>
      <c r="ILV73" s="22"/>
      <c r="ILW73" s="22"/>
      <c r="ILX73" s="22"/>
      <c r="ILY73" s="22"/>
      <c r="ILZ73" s="22"/>
      <c r="IMA73" s="22"/>
      <c r="IMB73" s="22"/>
      <c r="IMC73" s="22"/>
      <c r="IMD73" s="22"/>
      <c r="IME73" s="22"/>
      <c r="IMF73" s="22"/>
      <c r="IMG73" s="22"/>
      <c r="IMH73" s="22"/>
      <c r="IMI73" s="22"/>
      <c r="IMJ73" s="22"/>
      <c r="IMK73" s="22"/>
      <c r="IML73" s="22"/>
      <c r="IMM73" s="22"/>
      <c r="IMN73" s="22"/>
      <c r="IMO73" s="22"/>
      <c r="IMP73" s="22"/>
      <c r="IMQ73" s="22"/>
      <c r="IMR73" s="22"/>
      <c r="IMS73" s="22"/>
      <c r="IMT73" s="22"/>
      <c r="IMU73" s="22"/>
      <c r="IMV73" s="22"/>
      <c r="IMW73" s="22"/>
      <c r="IMX73" s="22"/>
      <c r="IMY73" s="22"/>
      <c r="IMZ73" s="22"/>
      <c r="INA73" s="22"/>
      <c r="INB73" s="22"/>
      <c r="INC73" s="22"/>
      <c r="IND73" s="22"/>
      <c r="INE73" s="22"/>
      <c r="INF73" s="22"/>
      <c r="ING73" s="22"/>
      <c r="INH73" s="22"/>
      <c r="INI73" s="22"/>
      <c r="INJ73" s="22"/>
      <c r="INK73" s="22"/>
      <c r="INL73" s="22"/>
      <c r="INM73" s="22"/>
      <c r="INN73" s="22"/>
      <c r="INO73" s="22"/>
      <c r="INP73" s="22"/>
      <c r="INQ73" s="22"/>
      <c r="INR73" s="22"/>
      <c r="INS73" s="22"/>
      <c r="INT73" s="22"/>
      <c r="INU73" s="22"/>
      <c r="INV73" s="22"/>
      <c r="INW73" s="22"/>
      <c r="INX73" s="22"/>
      <c r="INY73" s="22"/>
      <c r="INZ73" s="22"/>
      <c r="IOA73" s="22"/>
      <c r="IOB73" s="22"/>
      <c r="IOC73" s="22"/>
      <c r="IOD73" s="22"/>
      <c r="IOE73" s="22"/>
      <c r="IOF73" s="22"/>
      <c r="IOG73" s="22"/>
      <c r="IOH73" s="22"/>
      <c r="IOI73" s="22"/>
      <c r="IOJ73" s="22"/>
      <c r="IOK73" s="22"/>
      <c r="IOL73" s="22"/>
      <c r="IOM73" s="22"/>
      <c r="ION73" s="22"/>
      <c r="IOO73" s="22"/>
      <c r="IOP73" s="22"/>
      <c r="IOQ73" s="22"/>
      <c r="IOR73" s="22"/>
      <c r="IOS73" s="22"/>
      <c r="IOT73" s="22"/>
      <c r="IOU73" s="22"/>
      <c r="IOV73" s="22"/>
      <c r="IOW73" s="22"/>
      <c r="IOX73" s="22"/>
      <c r="IOY73" s="22"/>
      <c r="IOZ73" s="22"/>
      <c r="IPA73" s="22"/>
      <c r="IPB73" s="22"/>
      <c r="IPC73" s="22"/>
      <c r="IPD73" s="22"/>
      <c r="IPE73" s="22"/>
      <c r="IPF73" s="22"/>
      <c r="IPG73" s="22"/>
      <c r="IPH73" s="22"/>
      <c r="IPI73" s="22"/>
      <c r="IPJ73" s="22"/>
      <c r="IPK73" s="22"/>
      <c r="IPL73" s="22"/>
      <c r="IPM73" s="22"/>
      <c r="IPN73" s="22"/>
      <c r="IPO73" s="22"/>
      <c r="IPP73" s="22"/>
      <c r="IPQ73" s="22"/>
      <c r="IPR73" s="22"/>
      <c r="IPS73" s="22"/>
      <c r="IPT73" s="22"/>
      <c r="IPU73" s="22"/>
      <c r="IPV73" s="22"/>
      <c r="IPW73" s="22"/>
      <c r="IPX73" s="22"/>
      <c r="IPY73" s="22"/>
      <c r="IPZ73" s="22"/>
      <c r="IQA73" s="22"/>
      <c r="IQB73" s="22"/>
      <c r="IQC73" s="22"/>
      <c r="IQD73" s="22"/>
      <c r="IQE73" s="22"/>
      <c r="IQF73" s="22"/>
      <c r="IQG73" s="22"/>
      <c r="IQH73" s="22"/>
      <c r="IQI73" s="22"/>
      <c r="IQJ73" s="22"/>
      <c r="IQK73" s="22"/>
      <c r="IQL73" s="22"/>
      <c r="IQM73" s="22"/>
      <c r="IQN73" s="22"/>
      <c r="IQO73" s="22"/>
      <c r="IQP73" s="22"/>
      <c r="IQQ73" s="22"/>
      <c r="IQR73" s="22"/>
      <c r="IQS73" s="22"/>
      <c r="IQT73" s="22"/>
      <c r="IQU73" s="22"/>
      <c r="IQV73" s="22"/>
      <c r="IQW73" s="22"/>
      <c r="IQX73" s="22"/>
      <c r="IQY73" s="22"/>
      <c r="IQZ73" s="22"/>
      <c r="IRA73" s="22"/>
      <c r="IRB73" s="22"/>
      <c r="IRC73" s="22"/>
      <c r="IRD73" s="22"/>
      <c r="IRE73" s="22"/>
      <c r="IRF73" s="22"/>
      <c r="IRG73" s="22"/>
      <c r="IRH73" s="22"/>
      <c r="IRI73" s="22"/>
      <c r="IRJ73" s="22"/>
      <c r="IRK73" s="22"/>
      <c r="IRL73" s="22"/>
      <c r="IRM73" s="22"/>
      <c r="IRN73" s="22"/>
      <c r="IRO73" s="22"/>
      <c r="IRP73" s="22"/>
      <c r="IRQ73" s="22"/>
      <c r="IRR73" s="22"/>
      <c r="IRS73" s="22"/>
      <c r="IRT73" s="22"/>
      <c r="IRU73" s="22"/>
      <c r="IRV73" s="22"/>
      <c r="IRW73" s="22"/>
      <c r="IRX73" s="22"/>
      <c r="IRY73" s="22"/>
      <c r="IRZ73" s="22"/>
      <c r="ISA73" s="22"/>
      <c r="ISB73" s="22"/>
      <c r="ISC73" s="22"/>
      <c r="ISD73" s="22"/>
      <c r="ISE73" s="22"/>
      <c r="ISF73" s="22"/>
      <c r="ISG73" s="22"/>
      <c r="ISH73" s="22"/>
      <c r="ISI73" s="22"/>
      <c r="ISJ73" s="22"/>
      <c r="ISK73" s="22"/>
      <c r="ISL73" s="22"/>
      <c r="ISM73" s="22"/>
      <c r="ISN73" s="22"/>
      <c r="ISO73" s="22"/>
      <c r="ISP73" s="22"/>
      <c r="ISQ73" s="22"/>
      <c r="ISR73" s="22"/>
      <c r="ISS73" s="22"/>
      <c r="IST73" s="22"/>
      <c r="ISU73" s="22"/>
      <c r="ISV73" s="22"/>
      <c r="ISW73" s="22"/>
      <c r="ISX73" s="22"/>
      <c r="ISY73" s="22"/>
      <c r="ISZ73" s="22"/>
      <c r="ITA73" s="22"/>
      <c r="ITB73" s="22"/>
      <c r="ITC73" s="22"/>
      <c r="ITD73" s="22"/>
      <c r="ITE73" s="22"/>
      <c r="ITF73" s="22"/>
      <c r="ITG73" s="22"/>
      <c r="ITH73" s="22"/>
      <c r="ITI73" s="22"/>
      <c r="ITJ73" s="22"/>
      <c r="ITK73" s="22"/>
      <c r="ITL73" s="22"/>
      <c r="ITM73" s="22"/>
      <c r="ITN73" s="22"/>
      <c r="ITO73" s="22"/>
      <c r="ITP73" s="22"/>
      <c r="ITQ73" s="22"/>
      <c r="ITR73" s="22"/>
      <c r="ITS73" s="22"/>
      <c r="ITT73" s="22"/>
      <c r="ITU73" s="22"/>
      <c r="ITV73" s="22"/>
      <c r="ITW73" s="22"/>
      <c r="ITX73" s="22"/>
      <c r="ITY73" s="22"/>
      <c r="ITZ73" s="22"/>
      <c r="IUA73" s="22"/>
      <c r="IUB73" s="22"/>
      <c r="IUC73" s="22"/>
      <c r="IUD73" s="22"/>
      <c r="IUE73" s="22"/>
      <c r="IUF73" s="22"/>
      <c r="IUG73" s="22"/>
      <c r="IUH73" s="22"/>
      <c r="IUI73" s="22"/>
      <c r="IUJ73" s="22"/>
      <c r="IUK73" s="22"/>
      <c r="IUL73" s="22"/>
      <c r="IUM73" s="22"/>
      <c r="IUN73" s="22"/>
      <c r="IUO73" s="22"/>
      <c r="IUP73" s="22"/>
      <c r="IUQ73" s="22"/>
      <c r="IUR73" s="22"/>
      <c r="IUS73" s="22"/>
      <c r="IUT73" s="22"/>
      <c r="IUU73" s="22"/>
      <c r="IUV73" s="22"/>
      <c r="IUW73" s="22"/>
      <c r="IUX73" s="22"/>
      <c r="IUY73" s="22"/>
      <c r="IUZ73" s="22"/>
      <c r="IVA73" s="22"/>
      <c r="IVB73" s="22"/>
      <c r="IVC73" s="22"/>
      <c r="IVD73" s="22"/>
      <c r="IVE73" s="22"/>
      <c r="IVF73" s="22"/>
      <c r="IVG73" s="22"/>
      <c r="IVH73" s="22"/>
      <c r="IVI73" s="22"/>
      <c r="IVJ73" s="22"/>
      <c r="IVK73" s="22"/>
      <c r="IVL73" s="22"/>
      <c r="IVM73" s="22"/>
      <c r="IVN73" s="22"/>
      <c r="IVO73" s="22"/>
      <c r="IVP73" s="22"/>
      <c r="IVQ73" s="22"/>
      <c r="IVR73" s="22"/>
      <c r="IVS73" s="22"/>
      <c r="IVT73" s="22"/>
      <c r="IVU73" s="22"/>
      <c r="IVV73" s="22"/>
      <c r="IVW73" s="22"/>
      <c r="IVX73" s="22"/>
      <c r="IVY73" s="22"/>
      <c r="IVZ73" s="22"/>
      <c r="IWA73" s="22"/>
      <c r="IWB73" s="22"/>
      <c r="IWC73" s="22"/>
      <c r="IWD73" s="22"/>
      <c r="IWE73" s="22"/>
      <c r="IWF73" s="22"/>
      <c r="IWG73" s="22"/>
      <c r="IWH73" s="22"/>
      <c r="IWI73" s="22"/>
      <c r="IWJ73" s="22"/>
      <c r="IWK73" s="22"/>
      <c r="IWL73" s="22"/>
      <c r="IWM73" s="22"/>
      <c r="IWN73" s="22"/>
      <c r="IWO73" s="22"/>
      <c r="IWP73" s="22"/>
      <c r="IWQ73" s="22"/>
      <c r="IWR73" s="22"/>
      <c r="IWS73" s="22"/>
      <c r="IWT73" s="22"/>
      <c r="IWU73" s="22"/>
      <c r="IWV73" s="22"/>
      <c r="IWW73" s="22"/>
      <c r="IWX73" s="22"/>
      <c r="IWY73" s="22"/>
      <c r="IWZ73" s="22"/>
      <c r="IXA73" s="22"/>
      <c r="IXB73" s="22"/>
      <c r="IXC73" s="22"/>
      <c r="IXD73" s="22"/>
      <c r="IXE73" s="22"/>
      <c r="IXF73" s="22"/>
      <c r="IXG73" s="22"/>
      <c r="IXH73" s="22"/>
      <c r="IXI73" s="22"/>
      <c r="IXJ73" s="22"/>
      <c r="IXK73" s="22"/>
      <c r="IXL73" s="22"/>
      <c r="IXM73" s="22"/>
      <c r="IXN73" s="22"/>
      <c r="IXO73" s="22"/>
      <c r="IXP73" s="22"/>
      <c r="IXQ73" s="22"/>
      <c r="IXR73" s="22"/>
      <c r="IXS73" s="22"/>
      <c r="IXT73" s="22"/>
      <c r="IXU73" s="22"/>
      <c r="IXV73" s="22"/>
      <c r="IXW73" s="22"/>
      <c r="IXX73" s="22"/>
      <c r="IXY73" s="22"/>
      <c r="IXZ73" s="22"/>
      <c r="IYA73" s="22"/>
      <c r="IYB73" s="22"/>
      <c r="IYC73" s="22"/>
      <c r="IYD73" s="22"/>
      <c r="IYE73" s="22"/>
      <c r="IYF73" s="22"/>
      <c r="IYG73" s="22"/>
      <c r="IYH73" s="22"/>
      <c r="IYI73" s="22"/>
      <c r="IYJ73" s="22"/>
      <c r="IYK73" s="22"/>
      <c r="IYL73" s="22"/>
      <c r="IYM73" s="22"/>
      <c r="IYN73" s="22"/>
      <c r="IYO73" s="22"/>
      <c r="IYP73" s="22"/>
      <c r="IYQ73" s="22"/>
      <c r="IYR73" s="22"/>
      <c r="IYS73" s="22"/>
      <c r="IYT73" s="22"/>
      <c r="IYU73" s="22"/>
      <c r="IYV73" s="22"/>
      <c r="IYW73" s="22"/>
      <c r="IYX73" s="22"/>
      <c r="IYY73" s="22"/>
      <c r="IYZ73" s="22"/>
      <c r="IZA73" s="22"/>
      <c r="IZB73" s="22"/>
      <c r="IZC73" s="22"/>
      <c r="IZD73" s="22"/>
      <c r="IZE73" s="22"/>
      <c r="IZF73" s="22"/>
      <c r="IZG73" s="22"/>
      <c r="IZH73" s="22"/>
      <c r="IZI73" s="22"/>
      <c r="IZJ73" s="22"/>
      <c r="IZK73" s="22"/>
      <c r="IZL73" s="22"/>
      <c r="IZM73" s="22"/>
      <c r="IZN73" s="22"/>
      <c r="IZO73" s="22"/>
      <c r="IZP73" s="22"/>
      <c r="IZQ73" s="22"/>
      <c r="IZR73" s="22"/>
      <c r="IZS73" s="22"/>
      <c r="IZT73" s="22"/>
      <c r="IZU73" s="22"/>
      <c r="IZV73" s="22"/>
      <c r="IZW73" s="22"/>
      <c r="IZX73" s="22"/>
      <c r="IZY73" s="22"/>
      <c r="IZZ73" s="22"/>
      <c r="JAA73" s="22"/>
      <c r="JAB73" s="22"/>
      <c r="JAC73" s="22"/>
      <c r="JAD73" s="22"/>
      <c r="JAE73" s="22"/>
      <c r="JAF73" s="22"/>
      <c r="JAG73" s="22"/>
      <c r="JAH73" s="22"/>
      <c r="JAI73" s="22"/>
      <c r="JAJ73" s="22"/>
      <c r="JAK73" s="22"/>
      <c r="JAL73" s="22"/>
      <c r="JAM73" s="22"/>
      <c r="JAN73" s="22"/>
      <c r="JAO73" s="22"/>
      <c r="JAP73" s="22"/>
      <c r="JAQ73" s="22"/>
      <c r="JAR73" s="22"/>
      <c r="JAS73" s="22"/>
      <c r="JAT73" s="22"/>
      <c r="JAU73" s="22"/>
      <c r="JAV73" s="22"/>
      <c r="JAW73" s="22"/>
      <c r="JAX73" s="22"/>
      <c r="JAY73" s="22"/>
      <c r="JAZ73" s="22"/>
      <c r="JBA73" s="22"/>
      <c r="JBB73" s="22"/>
      <c r="JBC73" s="22"/>
      <c r="JBD73" s="22"/>
      <c r="JBE73" s="22"/>
      <c r="JBF73" s="22"/>
      <c r="JBG73" s="22"/>
      <c r="JBH73" s="22"/>
      <c r="JBI73" s="22"/>
      <c r="JBJ73" s="22"/>
      <c r="JBK73" s="22"/>
      <c r="JBL73" s="22"/>
      <c r="JBM73" s="22"/>
      <c r="JBN73" s="22"/>
      <c r="JBO73" s="22"/>
      <c r="JBP73" s="22"/>
      <c r="JBQ73" s="22"/>
      <c r="JBR73" s="22"/>
      <c r="JBS73" s="22"/>
      <c r="JBT73" s="22"/>
      <c r="JBU73" s="22"/>
      <c r="JBV73" s="22"/>
      <c r="JBW73" s="22"/>
      <c r="JBX73" s="22"/>
      <c r="JBY73" s="22"/>
      <c r="JBZ73" s="22"/>
      <c r="JCA73" s="22"/>
      <c r="JCB73" s="22"/>
      <c r="JCC73" s="22"/>
      <c r="JCD73" s="22"/>
      <c r="JCE73" s="22"/>
      <c r="JCF73" s="22"/>
      <c r="JCG73" s="22"/>
      <c r="JCH73" s="22"/>
      <c r="JCI73" s="22"/>
      <c r="JCJ73" s="22"/>
      <c r="JCK73" s="22"/>
      <c r="JCL73" s="22"/>
      <c r="JCM73" s="22"/>
      <c r="JCN73" s="22"/>
      <c r="JCO73" s="22"/>
      <c r="JCP73" s="22"/>
      <c r="JCQ73" s="22"/>
      <c r="JCR73" s="22"/>
      <c r="JCS73" s="22"/>
      <c r="JCT73" s="22"/>
      <c r="JCU73" s="22"/>
      <c r="JCV73" s="22"/>
      <c r="JCW73" s="22"/>
      <c r="JCX73" s="22"/>
      <c r="JCY73" s="22"/>
      <c r="JCZ73" s="22"/>
      <c r="JDA73" s="22"/>
      <c r="JDB73" s="22"/>
      <c r="JDC73" s="22"/>
      <c r="JDD73" s="22"/>
      <c r="JDE73" s="22"/>
      <c r="JDF73" s="22"/>
      <c r="JDG73" s="22"/>
      <c r="JDH73" s="22"/>
      <c r="JDI73" s="22"/>
      <c r="JDJ73" s="22"/>
      <c r="JDK73" s="22"/>
      <c r="JDL73" s="22"/>
      <c r="JDM73" s="22"/>
      <c r="JDN73" s="22"/>
      <c r="JDO73" s="22"/>
      <c r="JDP73" s="22"/>
      <c r="JDQ73" s="22"/>
      <c r="JDR73" s="22"/>
      <c r="JDS73" s="22"/>
      <c r="JDT73" s="22"/>
      <c r="JDU73" s="22"/>
      <c r="JDV73" s="22"/>
      <c r="JDW73" s="22"/>
      <c r="JDX73" s="22"/>
      <c r="JDY73" s="22"/>
      <c r="JDZ73" s="22"/>
      <c r="JEA73" s="22"/>
      <c r="JEB73" s="22"/>
      <c r="JEC73" s="22"/>
      <c r="JED73" s="22"/>
      <c r="JEE73" s="22"/>
      <c r="JEF73" s="22"/>
      <c r="JEG73" s="22"/>
      <c r="JEH73" s="22"/>
      <c r="JEI73" s="22"/>
      <c r="JEJ73" s="22"/>
      <c r="JEK73" s="22"/>
      <c r="JEL73" s="22"/>
      <c r="JEM73" s="22"/>
      <c r="JEN73" s="22"/>
      <c r="JEO73" s="22"/>
      <c r="JEP73" s="22"/>
      <c r="JEQ73" s="22"/>
      <c r="JER73" s="22"/>
      <c r="JES73" s="22"/>
      <c r="JET73" s="22"/>
      <c r="JEU73" s="22"/>
      <c r="JEV73" s="22"/>
      <c r="JEW73" s="22"/>
      <c r="JEX73" s="22"/>
      <c r="JEY73" s="22"/>
      <c r="JEZ73" s="22"/>
      <c r="JFA73" s="22"/>
      <c r="JFB73" s="22"/>
      <c r="JFC73" s="22"/>
      <c r="JFD73" s="22"/>
      <c r="JFE73" s="22"/>
      <c r="JFF73" s="22"/>
      <c r="JFG73" s="22"/>
      <c r="JFH73" s="22"/>
      <c r="JFI73" s="22"/>
      <c r="JFJ73" s="22"/>
      <c r="JFK73" s="22"/>
      <c r="JFL73" s="22"/>
      <c r="JFM73" s="22"/>
      <c r="JFN73" s="22"/>
      <c r="JFO73" s="22"/>
      <c r="JFP73" s="22"/>
      <c r="JFQ73" s="22"/>
      <c r="JFR73" s="22"/>
      <c r="JFS73" s="22"/>
      <c r="JFT73" s="22"/>
      <c r="JFU73" s="22"/>
      <c r="JFV73" s="22"/>
      <c r="JFW73" s="22"/>
      <c r="JFX73" s="22"/>
      <c r="JFY73" s="22"/>
      <c r="JFZ73" s="22"/>
      <c r="JGA73" s="22"/>
      <c r="JGB73" s="22"/>
      <c r="JGC73" s="22"/>
      <c r="JGD73" s="22"/>
      <c r="JGE73" s="22"/>
      <c r="JGF73" s="22"/>
      <c r="JGG73" s="22"/>
      <c r="JGH73" s="22"/>
      <c r="JGI73" s="22"/>
      <c r="JGJ73" s="22"/>
      <c r="JGK73" s="22"/>
      <c r="JGL73" s="22"/>
      <c r="JGM73" s="22"/>
      <c r="JGN73" s="22"/>
      <c r="JGO73" s="22"/>
      <c r="JGP73" s="22"/>
      <c r="JGQ73" s="22"/>
      <c r="JGR73" s="22"/>
      <c r="JGS73" s="22"/>
      <c r="JGT73" s="22"/>
      <c r="JGU73" s="22"/>
      <c r="JGV73" s="22"/>
      <c r="JGW73" s="22"/>
      <c r="JGX73" s="22"/>
      <c r="JGY73" s="22"/>
      <c r="JGZ73" s="22"/>
      <c r="JHA73" s="22"/>
      <c r="JHB73" s="22"/>
      <c r="JHC73" s="22"/>
      <c r="JHD73" s="22"/>
      <c r="JHE73" s="22"/>
      <c r="JHF73" s="22"/>
      <c r="JHG73" s="22"/>
      <c r="JHH73" s="22"/>
      <c r="JHI73" s="22"/>
      <c r="JHJ73" s="22"/>
      <c r="JHK73" s="22"/>
      <c r="JHL73" s="22"/>
      <c r="JHM73" s="22"/>
      <c r="JHN73" s="22"/>
      <c r="JHO73" s="22"/>
      <c r="JHP73" s="22"/>
      <c r="JHQ73" s="22"/>
      <c r="JHR73" s="22"/>
      <c r="JHS73" s="22"/>
      <c r="JHT73" s="22"/>
      <c r="JHU73" s="22"/>
      <c r="JHV73" s="22"/>
      <c r="JHW73" s="22"/>
      <c r="JHX73" s="22"/>
      <c r="JHY73" s="22"/>
      <c r="JHZ73" s="22"/>
      <c r="JIA73" s="22"/>
      <c r="JIB73" s="22"/>
      <c r="JIC73" s="22"/>
      <c r="JID73" s="22"/>
      <c r="JIE73" s="22"/>
      <c r="JIF73" s="22"/>
      <c r="JIG73" s="22"/>
      <c r="JIH73" s="22"/>
      <c r="JII73" s="22"/>
      <c r="JIJ73" s="22"/>
      <c r="JIK73" s="22"/>
      <c r="JIL73" s="22"/>
      <c r="JIM73" s="22"/>
      <c r="JIN73" s="22"/>
      <c r="JIO73" s="22"/>
      <c r="JIP73" s="22"/>
      <c r="JIQ73" s="22"/>
      <c r="JIR73" s="22"/>
      <c r="JIS73" s="22"/>
      <c r="JIT73" s="22"/>
      <c r="JIU73" s="22"/>
      <c r="JIV73" s="22"/>
      <c r="JIW73" s="22"/>
      <c r="JIX73" s="22"/>
      <c r="JIY73" s="22"/>
      <c r="JIZ73" s="22"/>
      <c r="JJA73" s="22"/>
      <c r="JJB73" s="22"/>
      <c r="JJC73" s="22"/>
      <c r="JJD73" s="22"/>
      <c r="JJE73" s="22"/>
      <c r="JJF73" s="22"/>
      <c r="JJG73" s="22"/>
      <c r="JJH73" s="22"/>
      <c r="JJI73" s="22"/>
      <c r="JJJ73" s="22"/>
      <c r="JJK73" s="22"/>
      <c r="JJL73" s="22"/>
      <c r="JJM73" s="22"/>
      <c r="JJN73" s="22"/>
      <c r="JJO73" s="22"/>
      <c r="JJP73" s="22"/>
      <c r="JJQ73" s="22"/>
      <c r="JJR73" s="22"/>
      <c r="JJS73" s="22"/>
      <c r="JJT73" s="22"/>
      <c r="JJU73" s="22"/>
      <c r="JJV73" s="22"/>
      <c r="JJW73" s="22"/>
      <c r="JJX73" s="22"/>
      <c r="JJY73" s="22"/>
      <c r="JJZ73" s="22"/>
      <c r="JKA73" s="22"/>
      <c r="JKB73" s="22"/>
      <c r="JKC73" s="22"/>
      <c r="JKD73" s="22"/>
      <c r="JKE73" s="22"/>
      <c r="JKF73" s="22"/>
      <c r="JKG73" s="22"/>
      <c r="JKH73" s="22"/>
      <c r="JKI73" s="22"/>
      <c r="JKJ73" s="22"/>
      <c r="JKK73" s="22"/>
      <c r="JKL73" s="22"/>
      <c r="JKM73" s="22"/>
      <c r="JKN73" s="22"/>
      <c r="JKO73" s="22"/>
      <c r="JKP73" s="22"/>
      <c r="JKQ73" s="22"/>
      <c r="JKR73" s="22"/>
      <c r="JKS73" s="22"/>
      <c r="JKT73" s="22"/>
      <c r="JKU73" s="22"/>
      <c r="JKV73" s="22"/>
      <c r="JKW73" s="22"/>
      <c r="JKX73" s="22"/>
      <c r="JKY73" s="22"/>
      <c r="JKZ73" s="22"/>
      <c r="JLA73" s="22"/>
      <c r="JLB73" s="22"/>
      <c r="JLC73" s="22"/>
      <c r="JLD73" s="22"/>
      <c r="JLE73" s="22"/>
      <c r="JLF73" s="22"/>
      <c r="JLG73" s="22"/>
      <c r="JLH73" s="22"/>
      <c r="JLI73" s="22"/>
      <c r="JLJ73" s="22"/>
      <c r="JLK73" s="22"/>
      <c r="JLL73" s="22"/>
      <c r="JLM73" s="22"/>
      <c r="JLN73" s="22"/>
      <c r="JLO73" s="22"/>
      <c r="JLP73" s="22"/>
      <c r="JLQ73" s="22"/>
      <c r="JLR73" s="22"/>
      <c r="JLS73" s="22"/>
      <c r="JLT73" s="22"/>
      <c r="JLU73" s="22"/>
      <c r="JLV73" s="22"/>
      <c r="JLW73" s="22"/>
      <c r="JLX73" s="22"/>
      <c r="JLY73" s="22"/>
      <c r="JLZ73" s="22"/>
      <c r="JMA73" s="22"/>
      <c r="JMB73" s="22"/>
      <c r="JMC73" s="22"/>
      <c r="JMD73" s="22"/>
      <c r="JME73" s="22"/>
      <c r="JMF73" s="22"/>
      <c r="JMG73" s="22"/>
      <c r="JMH73" s="22"/>
      <c r="JMI73" s="22"/>
      <c r="JMJ73" s="22"/>
      <c r="JMK73" s="22"/>
      <c r="JML73" s="22"/>
      <c r="JMM73" s="22"/>
      <c r="JMN73" s="22"/>
      <c r="JMO73" s="22"/>
      <c r="JMP73" s="22"/>
      <c r="JMQ73" s="22"/>
      <c r="JMR73" s="22"/>
      <c r="JMS73" s="22"/>
      <c r="JMT73" s="22"/>
      <c r="JMU73" s="22"/>
      <c r="JMV73" s="22"/>
      <c r="JMW73" s="22"/>
      <c r="JMX73" s="22"/>
      <c r="JMY73" s="22"/>
      <c r="JMZ73" s="22"/>
      <c r="JNA73" s="22"/>
      <c r="JNB73" s="22"/>
      <c r="JNC73" s="22"/>
      <c r="JND73" s="22"/>
      <c r="JNE73" s="22"/>
      <c r="JNF73" s="22"/>
      <c r="JNG73" s="22"/>
      <c r="JNH73" s="22"/>
      <c r="JNI73" s="22"/>
      <c r="JNJ73" s="22"/>
      <c r="JNK73" s="22"/>
      <c r="JNL73" s="22"/>
      <c r="JNM73" s="22"/>
      <c r="JNN73" s="22"/>
      <c r="JNO73" s="22"/>
      <c r="JNP73" s="22"/>
      <c r="JNQ73" s="22"/>
      <c r="JNR73" s="22"/>
      <c r="JNS73" s="22"/>
      <c r="JNT73" s="22"/>
      <c r="JNU73" s="22"/>
      <c r="JNV73" s="22"/>
      <c r="JNW73" s="22"/>
      <c r="JNX73" s="22"/>
      <c r="JNY73" s="22"/>
      <c r="JNZ73" s="22"/>
      <c r="JOA73" s="22"/>
      <c r="JOB73" s="22"/>
      <c r="JOC73" s="22"/>
      <c r="JOD73" s="22"/>
      <c r="JOE73" s="22"/>
      <c r="JOF73" s="22"/>
      <c r="JOG73" s="22"/>
      <c r="JOH73" s="22"/>
      <c r="JOI73" s="22"/>
      <c r="JOJ73" s="22"/>
      <c r="JOK73" s="22"/>
      <c r="JOL73" s="22"/>
      <c r="JOM73" s="22"/>
      <c r="JON73" s="22"/>
      <c r="JOO73" s="22"/>
      <c r="JOP73" s="22"/>
      <c r="JOQ73" s="22"/>
      <c r="JOR73" s="22"/>
      <c r="JOS73" s="22"/>
      <c r="JOT73" s="22"/>
      <c r="JOU73" s="22"/>
      <c r="JOV73" s="22"/>
      <c r="JOW73" s="22"/>
      <c r="JOX73" s="22"/>
      <c r="JOY73" s="22"/>
      <c r="JOZ73" s="22"/>
      <c r="JPA73" s="22"/>
      <c r="JPB73" s="22"/>
      <c r="JPC73" s="22"/>
      <c r="JPD73" s="22"/>
      <c r="JPE73" s="22"/>
      <c r="JPF73" s="22"/>
      <c r="JPG73" s="22"/>
      <c r="JPH73" s="22"/>
      <c r="JPI73" s="22"/>
      <c r="JPJ73" s="22"/>
      <c r="JPK73" s="22"/>
      <c r="JPL73" s="22"/>
      <c r="JPM73" s="22"/>
      <c r="JPN73" s="22"/>
      <c r="JPO73" s="22"/>
      <c r="JPP73" s="22"/>
      <c r="JPQ73" s="22"/>
      <c r="JPR73" s="22"/>
      <c r="JPS73" s="22"/>
      <c r="JPT73" s="22"/>
      <c r="JPU73" s="22"/>
      <c r="JPV73" s="22"/>
      <c r="JPW73" s="22"/>
      <c r="JPX73" s="22"/>
      <c r="JPY73" s="22"/>
      <c r="JPZ73" s="22"/>
      <c r="JQA73" s="22"/>
      <c r="JQB73" s="22"/>
      <c r="JQC73" s="22"/>
      <c r="JQD73" s="22"/>
      <c r="JQE73" s="22"/>
      <c r="JQF73" s="22"/>
      <c r="JQG73" s="22"/>
      <c r="JQH73" s="22"/>
      <c r="JQI73" s="22"/>
      <c r="JQJ73" s="22"/>
      <c r="JQK73" s="22"/>
      <c r="JQL73" s="22"/>
      <c r="JQM73" s="22"/>
      <c r="JQN73" s="22"/>
      <c r="JQO73" s="22"/>
      <c r="JQP73" s="22"/>
      <c r="JQQ73" s="22"/>
      <c r="JQR73" s="22"/>
      <c r="JQS73" s="22"/>
      <c r="JQT73" s="22"/>
      <c r="JQU73" s="22"/>
      <c r="JQV73" s="22"/>
      <c r="JQW73" s="22"/>
      <c r="JQX73" s="22"/>
      <c r="JQY73" s="22"/>
      <c r="JQZ73" s="22"/>
      <c r="JRA73" s="22"/>
      <c r="JRB73" s="22"/>
      <c r="JRC73" s="22"/>
      <c r="JRD73" s="22"/>
      <c r="JRE73" s="22"/>
      <c r="JRF73" s="22"/>
      <c r="JRG73" s="22"/>
      <c r="JRH73" s="22"/>
      <c r="JRI73" s="22"/>
      <c r="JRJ73" s="22"/>
      <c r="JRK73" s="22"/>
      <c r="JRL73" s="22"/>
      <c r="JRM73" s="22"/>
      <c r="JRN73" s="22"/>
      <c r="JRO73" s="22"/>
      <c r="JRP73" s="22"/>
      <c r="JRQ73" s="22"/>
      <c r="JRR73" s="22"/>
      <c r="JRS73" s="22"/>
      <c r="JRT73" s="22"/>
      <c r="JRU73" s="22"/>
      <c r="JRV73" s="22"/>
      <c r="JRW73" s="22"/>
      <c r="JRX73" s="22"/>
      <c r="JRY73" s="22"/>
      <c r="JRZ73" s="22"/>
      <c r="JSA73" s="22"/>
      <c r="JSB73" s="22"/>
      <c r="JSC73" s="22"/>
      <c r="JSD73" s="22"/>
      <c r="JSE73" s="22"/>
      <c r="JSF73" s="22"/>
      <c r="JSG73" s="22"/>
      <c r="JSH73" s="22"/>
      <c r="JSI73" s="22"/>
      <c r="JSJ73" s="22"/>
      <c r="JSK73" s="22"/>
      <c r="JSL73" s="22"/>
      <c r="JSM73" s="22"/>
      <c r="JSN73" s="22"/>
      <c r="JSO73" s="22"/>
      <c r="JSP73" s="22"/>
      <c r="JSQ73" s="22"/>
      <c r="JSR73" s="22"/>
      <c r="JSS73" s="22"/>
      <c r="JST73" s="22"/>
      <c r="JSU73" s="22"/>
      <c r="JSV73" s="22"/>
      <c r="JSW73" s="22"/>
      <c r="JSX73" s="22"/>
      <c r="JSY73" s="22"/>
      <c r="JSZ73" s="22"/>
      <c r="JTA73" s="22"/>
      <c r="JTB73" s="22"/>
      <c r="JTC73" s="22"/>
      <c r="JTD73" s="22"/>
      <c r="JTE73" s="22"/>
      <c r="JTF73" s="22"/>
      <c r="JTG73" s="22"/>
      <c r="JTH73" s="22"/>
      <c r="JTI73" s="22"/>
      <c r="JTJ73" s="22"/>
      <c r="JTK73" s="22"/>
      <c r="JTL73" s="22"/>
      <c r="JTM73" s="22"/>
      <c r="JTN73" s="22"/>
      <c r="JTO73" s="22"/>
      <c r="JTP73" s="22"/>
      <c r="JTQ73" s="22"/>
      <c r="JTR73" s="22"/>
      <c r="JTS73" s="22"/>
      <c r="JTT73" s="22"/>
      <c r="JTU73" s="22"/>
      <c r="JTV73" s="22"/>
      <c r="JTW73" s="22"/>
      <c r="JTX73" s="22"/>
      <c r="JTY73" s="22"/>
      <c r="JTZ73" s="22"/>
      <c r="JUA73" s="22"/>
      <c r="JUB73" s="22"/>
      <c r="JUC73" s="22"/>
      <c r="JUD73" s="22"/>
      <c r="JUE73" s="22"/>
      <c r="JUF73" s="22"/>
      <c r="JUG73" s="22"/>
      <c r="JUH73" s="22"/>
      <c r="JUI73" s="22"/>
      <c r="JUJ73" s="22"/>
      <c r="JUK73" s="22"/>
      <c r="JUL73" s="22"/>
      <c r="JUM73" s="22"/>
      <c r="JUN73" s="22"/>
      <c r="JUO73" s="22"/>
      <c r="JUP73" s="22"/>
      <c r="JUQ73" s="22"/>
      <c r="JUR73" s="22"/>
      <c r="JUS73" s="22"/>
      <c r="JUT73" s="22"/>
      <c r="JUU73" s="22"/>
      <c r="JUV73" s="22"/>
      <c r="JUW73" s="22"/>
      <c r="JUX73" s="22"/>
      <c r="JUY73" s="22"/>
      <c r="JUZ73" s="22"/>
      <c r="JVA73" s="22"/>
      <c r="JVB73" s="22"/>
      <c r="JVC73" s="22"/>
      <c r="JVD73" s="22"/>
      <c r="JVE73" s="22"/>
      <c r="JVF73" s="22"/>
      <c r="JVG73" s="22"/>
      <c r="JVH73" s="22"/>
      <c r="JVI73" s="22"/>
      <c r="JVJ73" s="22"/>
      <c r="JVK73" s="22"/>
      <c r="JVL73" s="22"/>
      <c r="JVM73" s="22"/>
      <c r="JVN73" s="22"/>
      <c r="JVO73" s="22"/>
      <c r="JVP73" s="22"/>
      <c r="JVQ73" s="22"/>
      <c r="JVR73" s="22"/>
      <c r="JVS73" s="22"/>
      <c r="JVT73" s="22"/>
      <c r="JVU73" s="22"/>
      <c r="JVV73" s="22"/>
      <c r="JVW73" s="22"/>
      <c r="JVX73" s="22"/>
      <c r="JVY73" s="22"/>
      <c r="JVZ73" s="22"/>
      <c r="JWA73" s="22"/>
      <c r="JWB73" s="22"/>
      <c r="JWC73" s="22"/>
      <c r="JWD73" s="22"/>
      <c r="JWE73" s="22"/>
      <c r="JWF73" s="22"/>
      <c r="JWG73" s="22"/>
      <c r="JWH73" s="22"/>
      <c r="JWI73" s="22"/>
      <c r="JWJ73" s="22"/>
      <c r="JWK73" s="22"/>
      <c r="JWL73" s="22"/>
      <c r="JWM73" s="22"/>
      <c r="JWN73" s="22"/>
      <c r="JWO73" s="22"/>
      <c r="JWP73" s="22"/>
      <c r="JWQ73" s="22"/>
      <c r="JWR73" s="22"/>
      <c r="JWS73" s="22"/>
      <c r="JWT73" s="22"/>
      <c r="JWU73" s="22"/>
      <c r="JWV73" s="22"/>
      <c r="JWW73" s="22"/>
      <c r="JWX73" s="22"/>
      <c r="JWY73" s="22"/>
      <c r="JWZ73" s="22"/>
      <c r="JXA73" s="22"/>
      <c r="JXB73" s="22"/>
      <c r="JXC73" s="22"/>
      <c r="JXD73" s="22"/>
      <c r="JXE73" s="22"/>
      <c r="JXF73" s="22"/>
      <c r="JXG73" s="22"/>
      <c r="JXH73" s="22"/>
      <c r="JXI73" s="22"/>
      <c r="JXJ73" s="22"/>
      <c r="JXK73" s="22"/>
      <c r="JXL73" s="22"/>
      <c r="JXM73" s="22"/>
      <c r="JXN73" s="22"/>
      <c r="JXO73" s="22"/>
      <c r="JXP73" s="22"/>
      <c r="JXQ73" s="22"/>
      <c r="JXR73" s="22"/>
      <c r="JXS73" s="22"/>
      <c r="JXT73" s="22"/>
      <c r="JXU73" s="22"/>
      <c r="JXV73" s="22"/>
      <c r="JXW73" s="22"/>
      <c r="JXX73" s="22"/>
      <c r="JXY73" s="22"/>
      <c r="JXZ73" s="22"/>
      <c r="JYA73" s="22"/>
      <c r="JYB73" s="22"/>
      <c r="JYC73" s="22"/>
      <c r="JYD73" s="22"/>
      <c r="JYE73" s="22"/>
      <c r="JYF73" s="22"/>
      <c r="JYG73" s="22"/>
      <c r="JYH73" s="22"/>
      <c r="JYI73" s="22"/>
      <c r="JYJ73" s="22"/>
      <c r="JYK73" s="22"/>
      <c r="JYL73" s="22"/>
      <c r="JYM73" s="22"/>
      <c r="JYN73" s="22"/>
      <c r="JYO73" s="22"/>
      <c r="JYP73" s="22"/>
      <c r="JYQ73" s="22"/>
      <c r="JYR73" s="22"/>
      <c r="JYS73" s="22"/>
      <c r="JYT73" s="22"/>
      <c r="JYU73" s="22"/>
      <c r="JYV73" s="22"/>
      <c r="JYW73" s="22"/>
      <c r="JYX73" s="22"/>
      <c r="JYY73" s="22"/>
      <c r="JYZ73" s="22"/>
      <c r="JZA73" s="22"/>
      <c r="JZB73" s="22"/>
      <c r="JZC73" s="22"/>
      <c r="JZD73" s="22"/>
      <c r="JZE73" s="22"/>
      <c r="JZF73" s="22"/>
      <c r="JZG73" s="22"/>
      <c r="JZH73" s="22"/>
      <c r="JZI73" s="22"/>
      <c r="JZJ73" s="22"/>
      <c r="JZK73" s="22"/>
      <c r="JZL73" s="22"/>
      <c r="JZM73" s="22"/>
      <c r="JZN73" s="22"/>
      <c r="JZO73" s="22"/>
      <c r="JZP73" s="22"/>
      <c r="JZQ73" s="22"/>
      <c r="JZR73" s="22"/>
      <c r="JZS73" s="22"/>
      <c r="JZT73" s="22"/>
      <c r="JZU73" s="22"/>
      <c r="JZV73" s="22"/>
      <c r="JZW73" s="22"/>
      <c r="JZX73" s="22"/>
      <c r="JZY73" s="22"/>
      <c r="JZZ73" s="22"/>
      <c r="KAA73" s="22"/>
      <c r="KAB73" s="22"/>
      <c r="KAC73" s="22"/>
      <c r="KAD73" s="22"/>
      <c r="KAE73" s="22"/>
      <c r="KAF73" s="22"/>
      <c r="KAG73" s="22"/>
      <c r="KAH73" s="22"/>
      <c r="KAI73" s="22"/>
      <c r="KAJ73" s="22"/>
      <c r="KAK73" s="22"/>
      <c r="KAL73" s="22"/>
      <c r="KAM73" s="22"/>
      <c r="KAN73" s="22"/>
      <c r="KAO73" s="22"/>
      <c r="KAP73" s="22"/>
      <c r="KAQ73" s="22"/>
      <c r="KAR73" s="22"/>
      <c r="KAS73" s="22"/>
      <c r="KAT73" s="22"/>
      <c r="KAU73" s="22"/>
      <c r="KAV73" s="22"/>
      <c r="KAW73" s="22"/>
      <c r="KAX73" s="22"/>
      <c r="KAY73" s="22"/>
      <c r="KAZ73" s="22"/>
      <c r="KBA73" s="22"/>
      <c r="KBB73" s="22"/>
      <c r="KBC73" s="22"/>
      <c r="KBD73" s="22"/>
      <c r="KBE73" s="22"/>
      <c r="KBF73" s="22"/>
      <c r="KBG73" s="22"/>
      <c r="KBH73" s="22"/>
      <c r="KBI73" s="22"/>
      <c r="KBJ73" s="22"/>
      <c r="KBK73" s="22"/>
      <c r="KBL73" s="22"/>
      <c r="KBM73" s="22"/>
      <c r="KBN73" s="22"/>
      <c r="KBO73" s="22"/>
      <c r="KBP73" s="22"/>
      <c r="KBQ73" s="22"/>
      <c r="KBR73" s="22"/>
      <c r="KBS73" s="22"/>
      <c r="KBT73" s="22"/>
      <c r="KBU73" s="22"/>
      <c r="KBV73" s="22"/>
      <c r="KBW73" s="22"/>
      <c r="KBX73" s="22"/>
      <c r="KBY73" s="22"/>
      <c r="KBZ73" s="22"/>
      <c r="KCA73" s="22"/>
      <c r="KCB73" s="22"/>
      <c r="KCC73" s="22"/>
      <c r="KCD73" s="22"/>
      <c r="KCE73" s="22"/>
      <c r="KCF73" s="22"/>
      <c r="KCG73" s="22"/>
      <c r="KCH73" s="22"/>
      <c r="KCI73" s="22"/>
      <c r="KCJ73" s="22"/>
      <c r="KCK73" s="22"/>
      <c r="KCL73" s="22"/>
      <c r="KCM73" s="22"/>
      <c r="KCN73" s="22"/>
      <c r="KCO73" s="22"/>
      <c r="KCP73" s="22"/>
      <c r="KCQ73" s="22"/>
      <c r="KCR73" s="22"/>
      <c r="KCS73" s="22"/>
      <c r="KCT73" s="22"/>
      <c r="KCU73" s="22"/>
      <c r="KCV73" s="22"/>
      <c r="KCW73" s="22"/>
      <c r="KCX73" s="22"/>
      <c r="KCY73" s="22"/>
      <c r="KCZ73" s="22"/>
      <c r="KDA73" s="22"/>
      <c r="KDB73" s="22"/>
      <c r="KDC73" s="22"/>
      <c r="KDD73" s="22"/>
      <c r="KDE73" s="22"/>
      <c r="KDF73" s="22"/>
      <c r="KDG73" s="22"/>
      <c r="KDH73" s="22"/>
      <c r="KDI73" s="22"/>
      <c r="KDJ73" s="22"/>
      <c r="KDK73" s="22"/>
      <c r="KDL73" s="22"/>
      <c r="KDM73" s="22"/>
      <c r="KDN73" s="22"/>
      <c r="KDO73" s="22"/>
      <c r="KDP73" s="22"/>
      <c r="KDQ73" s="22"/>
      <c r="KDR73" s="22"/>
      <c r="KDS73" s="22"/>
      <c r="KDT73" s="22"/>
      <c r="KDU73" s="22"/>
      <c r="KDV73" s="22"/>
      <c r="KDW73" s="22"/>
      <c r="KDX73" s="22"/>
      <c r="KDY73" s="22"/>
      <c r="KDZ73" s="22"/>
      <c r="KEA73" s="22"/>
      <c r="KEB73" s="22"/>
      <c r="KEC73" s="22"/>
      <c r="KED73" s="22"/>
      <c r="KEE73" s="22"/>
      <c r="KEF73" s="22"/>
      <c r="KEG73" s="22"/>
      <c r="KEH73" s="22"/>
      <c r="KEI73" s="22"/>
      <c r="KEJ73" s="22"/>
      <c r="KEK73" s="22"/>
      <c r="KEL73" s="22"/>
      <c r="KEM73" s="22"/>
      <c r="KEN73" s="22"/>
      <c r="KEO73" s="22"/>
      <c r="KEP73" s="22"/>
      <c r="KEQ73" s="22"/>
      <c r="KER73" s="22"/>
      <c r="KES73" s="22"/>
      <c r="KET73" s="22"/>
      <c r="KEU73" s="22"/>
      <c r="KEV73" s="22"/>
      <c r="KEW73" s="22"/>
      <c r="KEX73" s="22"/>
      <c r="KEY73" s="22"/>
      <c r="KEZ73" s="22"/>
      <c r="KFA73" s="22"/>
      <c r="KFB73" s="22"/>
      <c r="KFC73" s="22"/>
      <c r="KFD73" s="22"/>
      <c r="KFE73" s="22"/>
      <c r="KFF73" s="22"/>
      <c r="KFG73" s="22"/>
      <c r="KFH73" s="22"/>
      <c r="KFI73" s="22"/>
      <c r="KFJ73" s="22"/>
      <c r="KFK73" s="22"/>
      <c r="KFL73" s="22"/>
      <c r="KFM73" s="22"/>
      <c r="KFN73" s="22"/>
      <c r="KFO73" s="22"/>
      <c r="KFP73" s="22"/>
      <c r="KFQ73" s="22"/>
      <c r="KFR73" s="22"/>
      <c r="KFS73" s="22"/>
      <c r="KFT73" s="22"/>
      <c r="KFU73" s="22"/>
      <c r="KFV73" s="22"/>
      <c r="KFW73" s="22"/>
      <c r="KFX73" s="22"/>
      <c r="KFY73" s="22"/>
      <c r="KFZ73" s="22"/>
      <c r="KGA73" s="22"/>
      <c r="KGB73" s="22"/>
      <c r="KGC73" s="22"/>
      <c r="KGD73" s="22"/>
      <c r="KGE73" s="22"/>
      <c r="KGF73" s="22"/>
      <c r="KGG73" s="22"/>
      <c r="KGH73" s="22"/>
      <c r="KGI73" s="22"/>
      <c r="KGJ73" s="22"/>
      <c r="KGK73" s="22"/>
      <c r="KGL73" s="22"/>
      <c r="KGM73" s="22"/>
      <c r="KGN73" s="22"/>
      <c r="KGO73" s="22"/>
      <c r="KGP73" s="22"/>
      <c r="KGQ73" s="22"/>
      <c r="KGR73" s="22"/>
      <c r="KGS73" s="22"/>
      <c r="KGT73" s="22"/>
      <c r="KGU73" s="22"/>
      <c r="KGV73" s="22"/>
      <c r="KGW73" s="22"/>
      <c r="KGX73" s="22"/>
      <c r="KGY73" s="22"/>
      <c r="KGZ73" s="22"/>
      <c r="KHA73" s="22"/>
      <c r="KHB73" s="22"/>
      <c r="KHC73" s="22"/>
      <c r="KHD73" s="22"/>
      <c r="KHE73" s="22"/>
      <c r="KHF73" s="22"/>
      <c r="KHG73" s="22"/>
      <c r="KHH73" s="22"/>
      <c r="KHI73" s="22"/>
      <c r="KHJ73" s="22"/>
      <c r="KHK73" s="22"/>
      <c r="KHL73" s="22"/>
      <c r="KHM73" s="22"/>
      <c r="KHN73" s="22"/>
      <c r="KHO73" s="22"/>
      <c r="KHP73" s="22"/>
      <c r="KHQ73" s="22"/>
      <c r="KHR73" s="22"/>
      <c r="KHS73" s="22"/>
      <c r="KHT73" s="22"/>
      <c r="KHU73" s="22"/>
      <c r="KHV73" s="22"/>
      <c r="KHW73" s="22"/>
      <c r="KHX73" s="22"/>
      <c r="KHY73" s="22"/>
      <c r="KHZ73" s="22"/>
      <c r="KIA73" s="22"/>
      <c r="KIB73" s="22"/>
      <c r="KIC73" s="22"/>
      <c r="KID73" s="22"/>
      <c r="KIE73" s="22"/>
      <c r="KIF73" s="22"/>
      <c r="KIG73" s="22"/>
      <c r="KIH73" s="22"/>
      <c r="KII73" s="22"/>
      <c r="KIJ73" s="22"/>
      <c r="KIK73" s="22"/>
      <c r="KIL73" s="22"/>
      <c r="KIM73" s="22"/>
      <c r="KIN73" s="22"/>
      <c r="KIO73" s="22"/>
      <c r="KIP73" s="22"/>
      <c r="KIQ73" s="22"/>
      <c r="KIR73" s="22"/>
      <c r="KIS73" s="22"/>
      <c r="KIT73" s="22"/>
      <c r="KIU73" s="22"/>
      <c r="KIV73" s="22"/>
      <c r="KIW73" s="22"/>
      <c r="KIX73" s="22"/>
      <c r="KIY73" s="22"/>
      <c r="KIZ73" s="22"/>
      <c r="KJA73" s="22"/>
      <c r="KJB73" s="22"/>
      <c r="KJC73" s="22"/>
      <c r="KJD73" s="22"/>
      <c r="KJE73" s="22"/>
      <c r="KJF73" s="22"/>
      <c r="KJG73" s="22"/>
      <c r="KJH73" s="22"/>
      <c r="KJI73" s="22"/>
      <c r="KJJ73" s="22"/>
      <c r="KJK73" s="22"/>
      <c r="KJL73" s="22"/>
      <c r="KJM73" s="22"/>
      <c r="KJN73" s="22"/>
      <c r="KJO73" s="22"/>
      <c r="KJP73" s="22"/>
      <c r="KJQ73" s="22"/>
      <c r="KJR73" s="22"/>
      <c r="KJS73" s="22"/>
      <c r="KJT73" s="22"/>
      <c r="KJU73" s="22"/>
      <c r="KJV73" s="22"/>
      <c r="KJW73" s="22"/>
      <c r="KJX73" s="22"/>
      <c r="KJY73" s="22"/>
      <c r="KJZ73" s="22"/>
      <c r="KKA73" s="22"/>
      <c r="KKB73" s="22"/>
      <c r="KKC73" s="22"/>
      <c r="KKD73" s="22"/>
      <c r="KKE73" s="22"/>
      <c r="KKF73" s="22"/>
      <c r="KKG73" s="22"/>
      <c r="KKH73" s="22"/>
      <c r="KKI73" s="22"/>
      <c r="KKJ73" s="22"/>
      <c r="KKK73" s="22"/>
      <c r="KKL73" s="22"/>
      <c r="KKM73" s="22"/>
      <c r="KKN73" s="22"/>
      <c r="KKO73" s="22"/>
      <c r="KKP73" s="22"/>
      <c r="KKQ73" s="22"/>
      <c r="KKR73" s="22"/>
      <c r="KKS73" s="22"/>
      <c r="KKT73" s="22"/>
      <c r="KKU73" s="22"/>
      <c r="KKV73" s="22"/>
      <c r="KKW73" s="22"/>
      <c r="KKX73" s="22"/>
      <c r="KKY73" s="22"/>
      <c r="KKZ73" s="22"/>
      <c r="KLA73" s="22"/>
      <c r="KLB73" s="22"/>
      <c r="KLC73" s="22"/>
      <c r="KLD73" s="22"/>
      <c r="KLE73" s="22"/>
      <c r="KLF73" s="22"/>
      <c r="KLG73" s="22"/>
      <c r="KLH73" s="22"/>
      <c r="KLI73" s="22"/>
      <c r="KLJ73" s="22"/>
      <c r="KLK73" s="22"/>
      <c r="KLL73" s="22"/>
      <c r="KLM73" s="22"/>
      <c r="KLN73" s="22"/>
      <c r="KLO73" s="22"/>
      <c r="KLP73" s="22"/>
      <c r="KLQ73" s="22"/>
      <c r="KLR73" s="22"/>
      <c r="KLS73" s="22"/>
      <c r="KLT73" s="22"/>
      <c r="KLU73" s="22"/>
      <c r="KLV73" s="22"/>
      <c r="KLW73" s="22"/>
      <c r="KLX73" s="22"/>
      <c r="KLY73" s="22"/>
      <c r="KLZ73" s="22"/>
      <c r="KMA73" s="22"/>
      <c r="KMB73" s="22"/>
      <c r="KMC73" s="22"/>
      <c r="KMD73" s="22"/>
      <c r="KME73" s="22"/>
      <c r="KMF73" s="22"/>
      <c r="KMG73" s="22"/>
      <c r="KMH73" s="22"/>
      <c r="KMI73" s="22"/>
      <c r="KMJ73" s="22"/>
      <c r="KMK73" s="22"/>
      <c r="KML73" s="22"/>
      <c r="KMM73" s="22"/>
      <c r="KMN73" s="22"/>
      <c r="KMO73" s="22"/>
      <c r="KMP73" s="22"/>
      <c r="KMQ73" s="22"/>
      <c r="KMR73" s="22"/>
      <c r="KMS73" s="22"/>
      <c r="KMT73" s="22"/>
      <c r="KMU73" s="22"/>
      <c r="KMV73" s="22"/>
      <c r="KMW73" s="22"/>
      <c r="KMX73" s="22"/>
      <c r="KMY73" s="22"/>
      <c r="KMZ73" s="22"/>
      <c r="KNA73" s="22"/>
      <c r="KNB73" s="22"/>
      <c r="KNC73" s="22"/>
      <c r="KND73" s="22"/>
      <c r="KNE73" s="22"/>
      <c r="KNF73" s="22"/>
      <c r="KNG73" s="22"/>
      <c r="KNH73" s="22"/>
      <c r="KNI73" s="22"/>
      <c r="KNJ73" s="22"/>
      <c r="KNK73" s="22"/>
      <c r="KNL73" s="22"/>
      <c r="KNM73" s="22"/>
      <c r="KNN73" s="22"/>
      <c r="KNO73" s="22"/>
      <c r="KNP73" s="22"/>
      <c r="KNQ73" s="22"/>
      <c r="KNR73" s="22"/>
      <c r="KNS73" s="22"/>
      <c r="KNT73" s="22"/>
      <c r="KNU73" s="22"/>
      <c r="KNV73" s="22"/>
      <c r="KNW73" s="22"/>
      <c r="KNX73" s="22"/>
      <c r="KNY73" s="22"/>
      <c r="KNZ73" s="22"/>
      <c r="KOA73" s="22"/>
      <c r="KOB73" s="22"/>
      <c r="KOC73" s="22"/>
      <c r="KOD73" s="22"/>
      <c r="KOE73" s="22"/>
      <c r="KOF73" s="22"/>
      <c r="KOG73" s="22"/>
      <c r="KOH73" s="22"/>
      <c r="KOI73" s="22"/>
      <c r="KOJ73" s="22"/>
      <c r="KOK73" s="22"/>
      <c r="KOL73" s="22"/>
      <c r="KOM73" s="22"/>
      <c r="KON73" s="22"/>
      <c r="KOO73" s="22"/>
      <c r="KOP73" s="22"/>
      <c r="KOQ73" s="22"/>
      <c r="KOR73" s="22"/>
      <c r="KOS73" s="22"/>
      <c r="KOT73" s="22"/>
      <c r="KOU73" s="22"/>
      <c r="KOV73" s="22"/>
      <c r="KOW73" s="22"/>
      <c r="KOX73" s="22"/>
      <c r="KOY73" s="22"/>
      <c r="KOZ73" s="22"/>
      <c r="KPA73" s="22"/>
      <c r="KPB73" s="22"/>
      <c r="KPC73" s="22"/>
      <c r="KPD73" s="22"/>
      <c r="KPE73" s="22"/>
      <c r="KPF73" s="22"/>
      <c r="KPG73" s="22"/>
      <c r="KPH73" s="22"/>
      <c r="KPI73" s="22"/>
      <c r="KPJ73" s="22"/>
      <c r="KPK73" s="22"/>
      <c r="KPL73" s="22"/>
      <c r="KPM73" s="22"/>
      <c r="KPN73" s="22"/>
      <c r="KPO73" s="22"/>
      <c r="KPP73" s="22"/>
      <c r="KPQ73" s="22"/>
      <c r="KPR73" s="22"/>
      <c r="KPS73" s="22"/>
      <c r="KPT73" s="22"/>
      <c r="KPU73" s="22"/>
      <c r="KPV73" s="22"/>
      <c r="KPW73" s="22"/>
      <c r="KPX73" s="22"/>
      <c r="KPY73" s="22"/>
      <c r="KPZ73" s="22"/>
      <c r="KQA73" s="22"/>
      <c r="KQB73" s="22"/>
      <c r="KQC73" s="22"/>
      <c r="KQD73" s="22"/>
      <c r="KQE73" s="22"/>
      <c r="KQF73" s="22"/>
      <c r="KQG73" s="22"/>
      <c r="KQH73" s="22"/>
      <c r="KQI73" s="22"/>
      <c r="KQJ73" s="22"/>
      <c r="KQK73" s="22"/>
      <c r="KQL73" s="22"/>
      <c r="KQM73" s="22"/>
      <c r="KQN73" s="22"/>
      <c r="KQO73" s="22"/>
      <c r="KQP73" s="22"/>
      <c r="KQQ73" s="22"/>
      <c r="KQR73" s="22"/>
      <c r="KQS73" s="22"/>
      <c r="KQT73" s="22"/>
      <c r="KQU73" s="22"/>
      <c r="KQV73" s="22"/>
      <c r="KQW73" s="22"/>
      <c r="KQX73" s="22"/>
      <c r="KQY73" s="22"/>
      <c r="KQZ73" s="22"/>
      <c r="KRA73" s="22"/>
      <c r="KRB73" s="22"/>
      <c r="KRC73" s="22"/>
      <c r="KRD73" s="22"/>
      <c r="KRE73" s="22"/>
      <c r="KRF73" s="22"/>
      <c r="KRG73" s="22"/>
      <c r="KRH73" s="22"/>
      <c r="KRI73" s="22"/>
      <c r="KRJ73" s="22"/>
      <c r="KRK73" s="22"/>
      <c r="KRL73" s="22"/>
      <c r="KRM73" s="22"/>
      <c r="KRN73" s="22"/>
      <c r="KRO73" s="22"/>
      <c r="KRP73" s="22"/>
      <c r="KRQ73" s="22"/>
      <c r="KRR73" s="22"/>
      <c r="KRS73" s="22"/>
      <c r="KRT73" s="22"/>
      <c r="KRU73" s="22"/>
      <c r="KRV73" s="22"/>
      <c r="KRW73" s="22"/>
      <c r="KRX73" s="22"/>
      <c r="KRY73" s="22"/>
      <c r="KRZ73" s="22"/>
      <c r="KSA73" s="22"/>
      <c r="KSB73" s="22"/>
      <c r="KSC73" s="22"/>
      <c r="KSD73" s="22"/>
      <c r="KSE73" s="22"/>
      <c r="KSF73" s="22"/>
      <c r="KSG73" s="22"/>
      <c r="KSH73" s="22"/>
      <c r="KSI73" s="22"/>
      <c r="KSJ73" s="22"/>
      <c r="KSK73" s="22"/>
      <c r="KSL73" s="22"/>
      <c r="KSM73" s="22"/>
      <c r="KSN73" s="22"/>
      <c r="KSO73" s="22"/>
      <c r="KSP73" s="22"/>
      <c r="KSQ73" s="22"/>
      <c r="KSR73" s="22"/>
      <c r="KSS73" s="22"/>
      <c r="KST73" s="22"/>
      <c r="KSU73" s="22"/>
      <c r="KSV73" s="22"/>
      <c r="KSW73" s="22"/>
      <c r="KSX73" s="22"/>
      <c r="KSY73" s="22"/>
      <c r="KSZ73" s="22"/>
      <c r="KTA73" s="22"/>
      <c r="KTB73" s="22"/>
      <c r="KTC73" s="22"/>
      <c r="KTD73" s="22"/>
      <c r="KTE73" s="22"/>
      <c r="KTF73" s="22"/>
      <c r="KTG73" s="22"/>
      <c r="KTH73" s="22"/>
      <c r="KTI73" s="22"/>
      <c r="KTJ73" s="22"/>
      <c r="KTK73" s="22"/>
      <c r="KTL73" s="22"/>
      <c r="KTM73" s="22"/>
      <c r="KTN73" s="22"/>
      <c r="KTO73" s="22"/>
      <c r="KTP73" s="22"/>
      <c r="KTQ73" s="22"/>
      <c r="KTR73" s="22"/>
      <c r="KTS73" s="22"/>
      <c r="KTT73" s="22"/>
      <c r="KTU73" s="22"/>
      <c r="KTV73" s="22"/>
      <c r="KTW73" s="22"/>
      <c r="KTX73" s="22"/>
      <c r="KTY73" s="22"/>
      <c r="KTZ73" s="22"/>
      <c r="KUA73" s="22"/>
      <c r="KUB73" s="22"/>
      <c r="KUC73" s="22"/>
      <c r="KUD73" s="22"/>
      <c r="KUE73" s="22"/>
      <c r="KUF73" s="22"/>
      <c r="KUG73" s="22"/>
      <c r="KUH73" s="22"/>
      <c r="KUI73" s="22"/>
      <c r="KUJ73" s="22"/>
      <c r="KUK73" s="22"/>
      <c r="KUL73" s="22"/>
      <c r="KUM73" s="22"/>
      <c r="KUN73" s="22"/>
      <c r="KUO73" s="22"/>
      <c r="KUP73" s="22"/>
      <c r="KUQ73" s="22"/>
      <c r="KUR73" s="22"/>
      <c r="KUS73" s="22"/>
      <c r="KUT73" s="22"/>
      <c r="KUU73" s="22"/>
      <c r="KUV73" s="22"/>
      <c r="KUW73" s="22"/>
      <c r="KUX73" s="22"/>
      <c r="KUY73" s="22"/>
      <c r="KUZ73" s="22"/>
      <c r="KVA73" s="22"/>
      <c r="KVB73" s="22"/>
      <c r="KVC73" s="22"/>
      <c r="KVD73" s="22"/>
      <c r="KVE73" s="22"/>
      <c r="KVF73" s="22"/>
      <c r="KVG73" s="22"/>
      <c r="KVH73" s="22"/>
      <c r="KVI73" s="22"/>
      <c r="KVJ73" s="22"/>
      <c r="KVK73" s="22"/>
      <c r="KVL73" s="22"/>
      <c r="KVM73" s="22"/>
      <c r="KVN73" s="22"/>
      <c r="KVO73" s="22"/>
      <c r="KVP73" s="22"/>
      <c r="KVQ73" s="22"/>
      <c r="KVR73" s="22"/>
      <c r="KVS73" s="22"/>
      <c r="KVT73" s="22"/>
      <c r="KVU73" s="22"/>
      <c r="KVV73" s="22"/>
      <c r="KVW73" s="22"/>
      <c r="KVX73" s="22"/>
      <c r="KVY73" s="22"/>
      <c r="KVZ73" s="22"/>
      <c r="KWA73" s="22"/>
      <c r="KWB73" s="22"/>
      <c r="KWC73" s="22"/>
      <c r="KWD73" s="22"/>
      <c r="KWE73" s="22"/>
      <c r="KWF73" s="22"/>
      <c r="KWG73" s="22"/>
      <c r="KWH73" s="22"/>
      <c r="KWI73" s="22"/>
      <c r="KWJ73" s="22"/>
      <c r="KWK73" s="22"/>
      <c r="KWL73" s="22"/>
      <c r="KWM73" s="22"/>
      <c r="KWN73" s="22"/>
      <c r="KWO73" s="22"/>
      <c r="KWP73" s="22"/>
      <c r="KWQ73" s="22"/>
      <c r="KWR73" s="22"/>
      <c r="KWS73" s="22"/>
      <c r="KWT73" s="22"/>
      <c r="KWU73" s="22"/>
      <c r="KWV73" s="22"/>
      <c r="KWW73" s="22"/>
      <c r="KWX73" s="22"/>
      <c r="KWY73" s="22"/>
      <c r="KWZ73" s="22"/>
      <c r="KXA73" s="22"/>
      <c r="KXB73" s="22"/>
      <c r="KXC73" s="22"/>
      <c r="KXD73" s="22"/>
      <c r="KXE73" s="22"/>
      <c r="KXF73" s="22"/>
      <c r="KXG73" s="22"/>
      <c r="KXH73" s="22"/>
      <c r="KXI73" s="22"/>
      <c r="KXJ73" s="22"/>
      <c r="KXK73" s="22"/>
      <c r="KXL73" s="22"/>
      <c r="KXM73" s="22"/>
      <c r="KXN73" s="22"/>
      <c r="KXO73" s="22"/>
      <c r="KXP73" s="22"/>
      <c r="KXQ73" s="22"/>
      <c r="KXR73" s="22"/>
      <c r="KXS73" s="22"/>
      <c r="KXT73" s="22"/>
      <c r="KXU73" s="22"/>
      <c r="KXV73" s="22"/>
      <c r="KXW73" s="22"/>
      <c r="KXX73" s="22"/>
      <c r="KXY73" s="22"/>
      <c r="KXZ73" s="22"/>
      <c r="KYA73" s="22"/>
      <c r="KYB73" s="22"/>
      <c r="KYC73" s="22"/>
      <c r="KYD73" s="22"/>
      <c r="KYE73" s="22"/>
      <c r="KYF73" s="22"/>
      <c r="KYG73" s="22"/>
      <c r="KYH73" s="22"/>
      <c r="KYI73" s="22"/>
      <c r="KYJ73" s="22"/>
      <c r="KYK73" s="22"/>
      <c r="KYL73" s="22"/>
      <c r="KYM73" s="22"/>
      <c r="KYN73" s="22"/>
      <c r="KYO73" s="22"/>
      <c r="KYP73" s="22"/>
      <c r="KYQ73" s="22"/>
      <c r="KYR73" s="22"/>
      <c r="KYS73" s="22"/>
      <c r="KYT73" s="22"/>
      <c r="KYU73" s="22"/>
      <c r="KYV73" s="22"/>
      <c r="KYW73" s="22"/>
      <c r="KYX73" s="22"/>
      <c r="KYY73" s="22"/>
      <c r="KYZ73" s="22"/>
      <c r="KZA73" s="22"/>
      <c r="KZB73" s="22"/>
      <c r="KZC73" s="22"/>
      <c r="KZD73" s="22"/>
      <c r="KZE73" s="22"/>
      <c r="KZF73" s="22"/>
      <c r="KZG73" s="22"/>
      <c r="KZH73" s="22"/>
      <c r="KZI73" s="22"/>
      <c r="KZJ73" s="22"/>
      <c r="KZK73" s="22"/>
      <c r="KZL73" s="22"/>
      <c r="KZM73" s="22"/>
      <c r="KZN73" s="22"/>
      <c r="KZO73" s="22"/>
      <c r="KZP73" s="22"/>
      <c r="KZQ73" s="22"/>
      <c r="KZR73" s="22"/>
      <c r="KZS73" s="22"/>
      <c r="KZT73" s="22"/>
      <c r="KZU73" s="22"/>
      <c r="KZV73" s="22"/>
      <c r="KZW73" s="22"/>
      <c r="KZX73" s="22"/>
      <c r="KZY73" s="22"/>
      <c r="KZZ73" s="22"/>
      <c r="LAA73" s="22"/>
      <c r="LAB73" s="22"/>
      <c r="LAC73" s="22"/>
      <c r="LAD73" s="22"/>
      <c r="LAE73" s="22"/>
      <c r="LAF73" s="22"/>
      <c r="LAG73" s="22"/>
      <c r="LAH73" s="22"/>
      <c r="LAI73" s="22"/>
      <c r="LAJ73" s="22"/>
      <c r="LAK73" s="22"/>
      <c r="LAL73" s="22"/>
      <c r="LAM73" s="22"/>
      <c r="LAN73" s="22"/>
      <c r="LAO73" s="22"/>
      <c r="LAP73" s="22"/>
      <c r="LAQ73" s="22"/>
      <c r="LAR73" s="22"/>
      <c r="LAS73" s="22"/>
      <c r="LAT73" s="22"/>
      <c r="LAU73" s="22"/>
      <c r="LAV73" s="22"/>
      <c r="LAW73" s="22"/>
      <c r="LAX73" s="22"/>
      <c r="LAY73" s="22"/>
      <c r="LAZ73" s="22"/>
      <c r="LBA73" s="22"/>
      <c r="LBB73" s="22"/>
      <c r="LBC73" s="22"/>
      <c r="LBD73" s="22"/>
      <c r="LBE73" s="22"/>
      <c r="LBF73" s="22"/>
      <c r="LBG73" s="22"/>
      <c r="LBH73" s="22"/>
      <c r="LBI73" s="22"/>
      <c r="LBJ73" s="22"/>
      <c r="LBK73" s="22"/>
      <c r="LBL73" s="22"/>
      <c r="LBM73" s="22"/>
      <c r="LBN73" s="22"/>
      <c r="LBO73" s="22"/>
      <c r="LBP73" s="22"/>
      <c r="LBQ73" s="22"/>
      <c r="LBR73" s="22"/>
      <c r="LBS73" s="22"/>
      <c r="LBT73" s="22"/>
      <c r="LBU73" s="22"/>
      <c r="LBV73" s="22"/>
      <c r="LBW73" s="22"/>
      <c r="LBX73" s="22"/>
      <c r="LBY73" s="22"/>
      <c r="LBZ73" s="22"/>
      <c r="LCA73" s="22"/>
      <c r="LCB73" s="22"/>
      <c r="LCC73" s="22"/>
      <c r="LCD73" s="22"/>
      <c r="LCE73" s="22"/>
      <c r="LCF73" s="22"/>
      <c r="LCG73" s="22"/>
      <c r="LCH73" s="22"/>
      <c r="LCI73" s="22"/>
      <c r="LCJ73" s="22"/>
      <c r="LCK73" s="22"/>
      <c r="LCL73" s="22"/>
      <c r="LCM73" s="22"/>
      <c r="LCN73" s="22"/>
      <c r="LCO73" s="22"/>
      <c r="LCP73" s="22"/>
      <c r="LCQ73" s="22"/>
      <c r="LCR73" s="22"/>
      <c r="LCS73" s="22"/>
      <c r="LCT73" s="22"/>
      <c r="LCU73" s="22"/>
      <c r="LCV73" s="22"/>
      <c r="LCW73" s="22"/>
      <c r="LCX73" s="22"/>
      <c r="LCY73" s="22"/>
      <c r="LCZ73" s="22"/>
      <c r="LDA73" s="22"/>
      <c r="LDB73" s="22"/>
      <c r="LDC73" s="22"/>
      <c r="LDD73" s="22"/>
      <c r="LDE73" s="22"/>
      <c r="LDF73" s="22"/>
      <c r="LDG73" s="22"/>
      <c r="LDH73" s="22"/>
      <c r="LDI73" s="22"/>
      <c r="LDJ73" s="22"/>
      <c r="LDK73" s="22"/>
      <c r="LDL73" s="22"/>
      <c r="LDM73" s="22"/>
      <c r="LDN73" s="22"/>
      <c r="LDO73" s="22"/>
      <c r="LDP73" s="22"/>
      <c r="LDQ73" s="22"/>
      <c r="LDR73" s="22"/>
      <c r="LDS73" s="22"/>
      <c r="LDT73" s="22"/>
      <c r="LDU73" s="22"/>
      <c r="LDV73" s="22"/>
      <c r="LDW73" s="22"/>
      <c r="LDX73" s="22"/>
      <c r="LDY73" s="22"/>
      <c r="LDZ73" s="22"/>
      <c r="LEA73" s="22"/>
      <c r="LEB73" s="22"/>
      <c r="LEC73" s="22"/>
      <c r="LED73" s="22"/>
      <c r="LEE73" s="22"/>
      <c r="LEF73" s="22"/>
      <c r="LEG73" s="22"/>
      <c r="LEH73" s="22"/>
      <c r="LEI73" s="22"/>
      <c r="LEJ73" s="22"/>
      <c r="LEK73" s="22"/>
      <c r="LEL73" s="22"/>
      <c r="LEM73" s="22"/>
      <c r="LEN73" s="22"/>
      <c r="LEO73" s="22"/>
      <c r="LEP73" s="22"/>
      <c r="LEQ73" s="22"/>
      <c r="LER73" s="22"/>
      <c r="LES73" s="22"/>
      <c r="LET73" s="22"/>
      <c r="LEU73" s="22"/>
      <c r="LEV73" s="22"/>
      <c r="LEW73" s="22"/>
      <c r="LEX73" s="22"/>
      <c r="LEY73" s="22"/>
      <c r="LEZ73" s="22"/>
      <c r="LFA73" s="22"/>
      <c r="LFB73" s="22"/>
      <c r="LFC73" s="22"/>
      <c r="LFD73" s="22"/>
      <c r="LFE73" s="22"/>
      <c r="LFF73" s="22"/>
      <c r="LFG73" s="22"/>
      <c r="LFH73" s="22"/>
      <c r="LFI73" s="22"/>
      <c r="LFJ73" s="22"/>
      <c r="LFK73" s="22"/>
      <c r="LFL73" s="22"/>
      <c r="LFM73" s="22"/>
      <c r="LFN73" s="22"/>
      <c r="LFO73" s="22"/>
      <c r="LFP73" s="22"/>
      <c r="LFQ73" s="22"/>
      <c r="LFR73" s="22"/>
      <c r="LFS73" s="22"/>
      <c r="LFT73" s="22"/>
      <c r="LFU73" s="22"/>
      <c r="LFV73" s="22"/>
      <c r="LFW73" s="22"/>
      <c r="LFX73" s="22"/>
      <c r="LFY73" s="22"/>
      <c r="LFZ73" s="22"/>
      <c r="LGA73" s="22"/>
      <c r="LGB73" s="22"/>
      <c r="LGC73" s="22"/>
      <c r="LGD73" s="22"/>
      <c r="LGE73" s="22"/>
      <c r="LGF73" s="22"/>
      <c r="LGG73" s="22"/>
      <c r="LGH73" s="22"/>
      <c r="LGI73" s="22"/>
      <c r="LGJ73" s="22"/>
      <c r="LGK73" s="22"/>
      <c r="LGL73" s="22"/>
      <c r="LGM73" s="22"/>
      <c r="LGN73" s="22"/>
      <c r="LGO73" s="22"/>
      <c r="LGP73" s="22"/>
      <c r="LGQ73" s="22"/>
      <c r="LGR73" s="22"/>
      <c r="LGS73" s="22"/>
      <c r="LGT73" s="22"/>
      <c r="LGU73" s="22"/>
      <c r="LGV73" s="22"/>
      <c r="LGW73" s="22"/>
      <c r="LGX73" s="22"/>
      <c r="LGY73" s="22"/>
      <c r="LGZ73" s="22"/>
      <c r="LHA73" s="22"/>
      <c r="LHB73" s="22"/>
      <c r="LHC73" s="22"/>
      <c r="LHD73" s="22"/>
      <c r="LHE73" s="22"/>
      <c r="LHF73" s="22"/>
      <c r="LHG73" s="22"/>
      <c r="LHH73" s="22"/>
      <c r="LHI73" s="22"/>
      <c r="LHJ73" s="22"/>
      <c r="LHK73" s="22"/>
      <c r="LHL73" s="22"/>
      <c r="LHM73" s="22"/>
      <c r="LHN73" s="22"/>
      <c r="LHO73" s="22"/>
      <c r="LHP73" s="22"/>
      <c r="LHQ73" s="22"/>
      <c r="LHR73" s="22"/>
      <c r="LHS73" s="22"/>
      <c r="LHT73" s="22"/>
      <c r="LHU73" s="22"/>
      <c r="LHV73" s="22"/>
      <c r="LHW73" s="22"/>
      <c r="LHX73" s="22"/>
      <c r="LHY73" s="22"/>
      <c r="LHZ73" s="22"/>
      <c r="LIA73" s="22"/>
      <c r="LIB73" s="22"/>
      <c r="LIC73" s="22"/>
      <c r="LID73" s="22"/>
      <c r="LIE73" s="22"/>
      <c r="LIF73" s="22"/>
      <c r="LIG73" s="22"/>
      <c r="LIH73" s="22"/>
      <c r="LII73" s="22"/>
      <c r="LIJ73" s="22"/>
      <c r="LIK73" s="22"/>
      <c r="LIL73" s="22"/>
      <c r="LIM73" s="22"/>
      <c r="LIN73" s="22"/>
      <c r="LIO73" s="22"/>
      <c r="LIP73" s="22"/>
      <c r="LIQ73" s="22"/>
      <c r="LIR73" s="22"/>
      <c r="LIS73" s="22"/>
      <c r="LIT73" s="22"/>
      <c r="LIU73" s="22"/>
      <c r="LIV73" s="22"/>
      <c r="LIW73" s="22"/>
      <c r="LIX73" s="22"/>
      <c r="LIY73" s="22"/>
      <c r="LIZ73" s="22"/>
      <c r="LJA73" s="22"/>
      <c r="LJB73" s="22"/>
      <c r="LJC73" s="22"/>
      <c r="LJD73" s="22"/>
      <c r="LJE73" s="22"/>
      <c r="LJF73" s="22"/>
      <c r="LJG73" s="22"/>
      <c r="LJH73" s="22"/>
      <c r="LJI73" s="22"/>
      <c r="LJJ73" s="22"/>
      <c r="LJK73" s="22"/>
      <c r="LJL73" s="22"/>
      <c r="LJM73" s="22"/>
      <c r="LJN73" s="22"/>
      <c r="LJO73" s="22"/>
      <c r="LJP73" s="22"/>
      <c r="LJQ73" s="22"/>
      <c r="LJR73" s="22"/>
      <c r="LJS73" s="22"/>
      <c r="LJT73" s="22"/>
      <c r="LJU73" s="22"/>
      <c r="LJV73" s="22"/>
      <c r="LJW73" s="22"/>
      <c r="LJX73" s="22"/>
      <c r="LJY73" s="22"/>
      <c r="LJZ73" s="22"/>
      <c r="LKA73" s="22"/>
      <c r="LKB73" s="22"/>
      <c r="LKC73" s="22"/>
      <c r="LKD73" s="22"/>
      <c r="LKE73" s="22"/>
      <c r="LKF73" s="22"/>
      <c r="LKG73" s="22"/>
      <c r="LKH73" s="22"/>
      <c r="LKI73" s="22"/>
      <c r="LKJ73" s="22"/>
      <c r="LKK73" s="22"/>
      <c r="LKL73" s="22"/>
      <c r="LKM73" s="22"/>
      <c r="LKN73" s="22"/>
      <c r="LKO73" s="22"/>
      <c r="LKP73" s="22"/>
      <c r="LKQ73" s="22"/>
      <c r="LKR73" s="22"/>
      <c r="LKS73" s="22"/>
      <c r="LKT73" s="22"/>
      <c r="LKU73" s="22"/>
      <c r="LKV73" s="22"/>
      <c r="LKW73" s="22"/>
      <c r="LKX73" s="22"/>
      <c r="LKY73" s="22"/>
      <c r="LKZ73" s="22"/>
      <c r="LLA73" s="22"/>
      <c r="LLB73" s="22"/>
      <c r="LLC73" s="22"/>
      <c r="LLD73" s="22"/>
      <c r="LLE73" s="22"/>
      <c r="LLF73" s="22"/>
      <c r="LLG73" s="22"/>
      <c r="LLH73" s="22"/>
      <c r="LLI73" s="22"/>
      <c r="LLJ73" s="22"/>
      <c r="LLK73" s="22"/>
      <c r="LLL73" s="22"/>
      <c r="LLM73" s="22"/>
      <c r="LLN73" s="22"/>
      <c r="LLO73" s="22"/>
      <c r="LLP73" s="22"/>
      <c r="LLQ73" s="22"/>
      <c r="LLR73" s="22"/>
      <c r="LLS73" s="22"/>
      <c r="LLT73" s="22"/>
      <c r="LLU73" s="22"/>
      <c r="LLV73" s="22"/>
      <c r="LLW73" s="22"/>
      <c r="LLX73" s="22"/>
      <c r="LLY73" s="22"/>
      <c r="LLZ73" s="22"/>
      <c r="LMA73" s="22"/>
      <c r="LMB73" s="22"/>
      <c r="LMC73" s="22"/>
      <c r="LMD73" s="22"/>
      <c r="LME73" s="22"/>
      <c r="LMF73" s="22"/>
      <c r="LMG73" s="22"/>
      <c r="LMH73" s="22"/>
      <c r="LMI73" s="22"/>
      <c r="LMJ73" s="22"/>
      <c r="LMK73" s="22"/>
      <c r="LML73" s="22"/>
      <c r="LMM73" s="22"/>
      <c r="LMN73" s="22"/>
      <c r="LMO73" s="22"/>
      <c r="LMP73" s="22"/>
      <c r="LMQ73" s="22"/>
      <c r="LMR73" s="22"/>
      <c r="LMS73" s="22"/>
      <c r="LMT73" s="22"/>
      <c r="LMU73" s="22"/>
      <c r="LMV73" s="22"/>
      <c r="LMW73" s="22"/>
      <c r="LMX73" s="22"/>
      <c r="LMY73" s="22"/>
      <c r="LMZ73" s="22"/>
      <c r="LNA73" s="22"/>
      <c r="LNB73" s="22"/>
      <c r="LNC73" s="22"/>
      <c r="LND73" s="22"/>
      <c r="LNE73" s="22"/>
      <c r="LNF73" s="22"/>
      <c r="LNG73" s="22"/>
      <c r="LNH73" s="22"/>
      <c r="LNI73" s="22"/>
      <c r="LNJ73" s="22"/>
      <c r="LNK73" s="22"/>
      <c r="LNL73" s="22"/>
      <c r="LNM73" s="22"/>
      <c r="LNN73" s="22"/>
      <c r="LNO73" s="22"/>
      <c r="LNP73" s="22"/>
      <c r="LNQ73" s="22"/>
      <c r="LNR73" s="22"/>
      <c r="LNS73" s="22"/>
      <c r="LNT73" s="22"/>
      <c r="LNU73" s="22"/>
      <c r="LNV73" s="22"/>
      <c r="LNW73" s="22"/>
      <c r="LNX73" s="22"/>
      <c r="LNY73" s="22"/>
      <c r="LNZ73" s="22"/>
      <c r="LOA73" s="22"/>
      <c r="LOB73" s="22"/>
      <c r="LOC73" s="22"/>
      <c r="LOD73" s="22"/>
      <c r="LOE73" s="22"/>
      <c r="LOF73" s="22"/>
      <c r="LOG73" s="22"/>
      <c r="LOH73" s="22"/>
      <c r="LOI73" s="22"/>
      <c r="LOJ73" s="22"/>
      <c r="LOK73" s="22"/>
      <c r="LOL73" s="22"/>
      <c r="LOM73" s="22"/>
      <c r="LON73" s="22"/>
      <c r="LOO73" s="22"/>
      <c r="LOP73" s="22"/>
      <c r="LOQ73" s="22"/>
      <c r="LOR73" s="22"/>
      <c r="LOS73" s="22"/>
      <c r="LOT73" s="22"/>
      <c r="LOU73" s="22"/>
      <c r="LOV73" s="22"/>
      <c r="LOW73" s="22"/>
      <c r="LOX73" s="22"/>
      <c r="LOY73" s="22"/>
      <c r="LOZ73" s="22"/>
      <c r="LPA73" s="22"/>
      <c r="LPB73" s="22"/>
      <c r="LPC73" s="22"/>
      <c r="LPD73" s="22"/>
      <c r="LPE73" s="22"/>
      <c r="LPF73" s="22"/>
      <c r="LPG73" s="22"/>
      <c r="LPH73" s="22"/>
      <c r="LPI73" s="22"/>
      <c r="LPJ73" s="22"/>
      <c r="LPK73" s="22"/>
      <c r="LPL73" s="22"/>
      <c r="LPM73" s="22"/>
      <c r="LPN73" s="22"/>
      <c r="LPO73" s="22"/>
      <c r="LPP73" s="22"/>
      <c r="LPQ73" s="22"/>
      <c r="LPR73" s="22"/>
      <c r="LPS73" s="22"/>
      <c r="LPT73" s="22"/>
      <c r="LPU73" s="22"/>
      <c r="LPV73" s="22"/>
      <c r="LPW73" s="22"/>
      <c r="LPX73" s="22"/>
      <c r="LPY73" s="22"/>
      <c r="LPZ73" s="22"/>
      <c r="LQA73" s="22"/>
      <c r="LQB73" s="22"/>
      <c r="LQC73" s="22"/>
      <c r="LQD73" s="22"/>
      <c r="LQE73" s="22"/>
      <c r="LQF73" s="22"/>
      <c r="LQG73" s="22"/>
      <c r="LQH73" s="22"/>
      <c r="LQI73" s="22"/>
      <c r="LQJ73" s="22"/>
      <c r="LQK73" s="22"/>
      <c r="LQL73" s="22"/>
      <c r="LQM73" s="22"/>
      <c r="LQN73" s="22"/>
      <c r="LQO73" s="22"/>
      <c r="LQP73" s="22"/>
      <c r="LQQ73" s="22"/>
      <c r="LQR73" s="22"/>
      <c r="LQS73" s="22"/>
      <c r="LQT73" s="22"/>
      <c r="LQU73" s="22"/>
      <c r="LQV73" s="22"/>
      <c r="LQW73" s="22"/>
      <c r="LQX73" s="22"/>
      <c r="LQY73" s="22"/>
      <c r="LQZ73" s="22"/>
      <c r="LRA73" s="22"/>
      <c r="LRB73" s="22"/>
      <c r="LRC73" s="22"/>
      <c r="LRD73" s="22"/>
      <c r="LRE73" s="22"/>
      <c r="LRF73" s="22"/>
      <c r="LRG73" s="22"/>
      <c r="LRH73" s="22"/>
      <c r="LRI73" s="22"/>
      <c r="LRJ73" s="22"/>
      <c r="LRK73" s="22"/>
      <c r="LRL73" s="22"/>
      <c r="LRM73" s="22"/>
      <c r="LRN73" s="22"/>
      <c r="LRO73" s="22"/>
      <c r="LRP73" s="22"/>
      <c r="LRQ73" s="22"/>
      <c r="LRR73" s="22"/>
      <c r="LRS73" s="22"/>
      <c r="LRT73" s="22"/>
      <c r="LRU73" s="22"/>
      <c r="LRV73" s="22"/>
      <c r="LRW73" s="22"/>
      <c r="LRX73" s="22"/>
      <c r="LRY73" s="22"/>
      <c r="LRZ73" s="22"/>
      <c r="LSA73" s="22"/>
      <c r="LSB73" s="22"/>
      <c r="LSC73" s="22"/>
      <c r="LSD73" s="22"/>
      <c r="LSE73" s="22"/>
      <c r="LSF73" s="22"/>
      <c r="LSG73" s="22"/>
      <c r="LSH73" s="22"/>
      <c r="LSI73" s="22"/>
      <c r="LSJ73" s="22"/>
      <c r="LSK73" s="22"/>
      <c r="LSL73" s="22"/>
      <c r="LSM73" s="22"/>
      <c r="LSN73" s="22"/>
      <c r="LSO73" s="22"/>
      <c r="LSP73" s="22"/>
      <c r="LSQ73" s="22"/>
      <c r="LSR73" s="22"/>
      <c r="LSS73" s="22"/>
      <c r="LST73" s="22"/>
      <c r="LSU73" s="22"/>
      <c r="LSV73" s="22"/>
      <c r="LSW73" s="22"/>
      <c r="LSX73" s="22"/>
      <c r="LSY73" s="22"/>
      <c r="LSZ73" s="22"/>
      <c r="LTA73" s="22"/>
      <c r="LTB73" s="22"/>
      <c r="LTC73" s="22"/>
      <c r="LTD73" s="22"/>
      <c r="LTE73" s="22"/>
      <c r="LTF73" s="22"/>
      <c r="LTG73" s="22"/>
      <c r="LTH73" s="22"/>
      <c r="LTI73" s="22"/>
      <c r="LTJ73" s="22"/>
      <c r="LTK73" s="22"/>
      <c r="LTL73" s="22"/>
      <c r="LTM73" s="22"/>
      <c r="LTN73" s="22"/>
      <c r="LTO73" s="22"/>
      <c r="LTP73" s="22"/>
      <c r="LTQ73" s="22"/>
      <c r="LTR73" s="22"/>
      <c r="LTS73" s="22"/>
      <c r="LTT73" s="22"/>
      <c r="LTU73" s="22"/>
      <c r="LTV73" s="22"/>
      <c r="LTW73" s="22"/>
      <c r="LTX73" s="22"/>
      <c r="LTY73" s="22"/>
      <c r="LTZ73" s="22"/>
      <c r="LUA73" s="22"/>
      <c r="LUB73" s="22"/>
      <c r="LUC73" s="22"/>
      <c r="LUD73" s="22"/>
      <c r="LUE73" s="22"/>
      <c r="LUF73" s="22"/>
      <c r="LUG73" s="22"/>
      <c r="LUH73" s="22"/>
      <c r="LUI73" s="22"/>
      <c r="LUJ73" s="22"/>
      <c r="LUK73" s="22"/>
      <c r="LUL73" s="22"/>
      <c r="LUM73" s="22"/>
      <c r="LUN73" s="22"/>
      <c r="LUO73" s="22"/>
      <c r="LUP73" s="22"/>
      <c r="LUQ73" s="22"/>
      <c r="LUR73" s="22"/>
      <c r="LUS73" s="22"/>
      <c r="LUT73" s="22"/>
      <c r="LUU73" s="22"/>
      <c r="LUV73" s="22"/>
      <c r="LUW73" s="22"/>
      <c r="LUX73" s="22"/>
      <c r="LUY73" s="22"/>
      <c r="LUZ73" s="22"/>
      <c r="LVA73" s="22"/>
      <c r="LVB73" s="22"/>
      <c r="LVC73" s="22"/>
      <c r="LVD73" s="22"/>
      <c r="LVE73" s="22"/>
      <c r="LVF73" s="22"/>
      <c r="LVG73" s="22"/>
      <c r="LVH73" s="22"/>
      <c r="LVI73" s="22"/>
      <c r="LVJ73" s="22"/>
      <c r="LVK73" s="22"/>
      <c r="LVL73" s="22"/>
      <c r="LVM73" s="22"/>
      <c r="LVN73" s="22"/>
      <c r="LVO73" s="22"/>
      <c r="LVP73" s="22"/>
      <c r="LVQ73" s="22"/>
      <c r="LVR73" s="22"/>
      <c r="LVS73" s="22"/>
      <c r="LVT73" s="22"/>
      <c r="LVU73" s="22"/>
      <c r="LVV73" s="22"/>
      <c r="LVW73" s="22"/>
      <c r="LVX73" s="22"/>
      <c r="LVY73" s="22"/>
      <c r="LVZ73" s="22"/>
      <c r="LWA73" s="22"/>
      <c r="LWB73" s="22"/>
      <c r="LWC73" s="22"/>
      <c r="LWD73" s="22"/>
      <c r="LWE73" s="22"/>
      <c r="LWF73" s="22"/>
      <c r="LWG73" s="22"/>
      <c r="LWH73" s="22"/>
      <c r="LWI73" s="22"/>
      <c r="LWJ73" s="22"/>
      <c r="LWK73" s="22"/>
      <c r="LWL73" s="22"/>
      <c r="LWM73" s="22"/>
      <c r="LWN73" s="22"/>
      <c r="LWO73" s="22"/>
      <c r="LWP73" s="22"/>
      <c r="LWQ73" s="22"/>
      <c r="LWR73" s="22"/>
      <c r="LWS73" s="22"/>
      <c r="LWT73" s="22"/>
      <c r="LWU73" s="22"/>
      <c r="LWV73" s="22"/>
      <c r="LWW73" s="22"/>
      <c r="LWX73" s="22"/>
      <c r="LWY73" s="22"/>
      <c r="LWZ73" s="22"/>
      <c r="LXA73" s="22"/>
      <c r="LXB73" s="22"/>
      <c r="LXC73" s="22"/>
      <c r="LXD73" s="22"/>
      <c r="LXE73" s="22"/>
      <c r="LXF73" s="22"/>
      <c r="LXG73" s="22"/>
      <c r="LXH73" s="22"/>
      <c r="LXI73" s="22"/>
      <c r="LXJ73" s="22"/>
      <c r="LXK73" s="22"/>
      <c r="LXL73" s="22"/>
      <c r="LXM73" s="22"/>
      <c r="LXN73" s="22"/>
      <c r="LXO73" s="22"/>
      <c r="LXP73" s="22"/>
      <c r="LXQ73" s="22"/>
      <c r="LXR73" s="22"/>
      <c r="LXS73" s="22"/>
      <c r="LXT73" s="22"/>
      <c r="LXU73" s="22"/>
      <c r="LXV73" s="22"/>
      <c r="LXW73" s="22"/>
      <c r="LXX73" s="22"/>
      <c r="LXY73" s="22"/>
      <c r="LXZ73" s="22"/>
      <c r="LYA73" s="22"/>
      <c r="LYB73" s="22"/>
      <c r="LYC73" s="22"/>
      <c r="LYD73" s="22"/>
      <c r="LYE73" s="22"/>
      <c r="LYF73" s="22"/>
      <c r="LYG73" s="22"/>
      <c r="LYH73" s="22"/>
      <c r="LYI73" s="22"/>
      <c r="LYJ73" s="22"/>
      <c r="LYK73" s="22"/>
      <c r="LYL73" s="22"/>
      <c r="LYM73" s="22"/>
      <c r="LYN73" s="22"/>
      <c r="LYO73" s="22"/>
      <c r="LYP73" s="22"/>
      <c r="LYQ73" s="22"/>
      <c r="LYR73" s="22"/>
      <c r="LYS73" s="22"/>
      <c r="LYT73" s="22"/>
      <c r="LYU73" s="22"/>
      <c r="LYV73" s="22"/>
      <c r="LYW73" s="22"/>
      <c r="LYX73" s="22"/>
      <c r="LYY73" s="22"/>
      <c r="LYZ73" s="22"/>
      <c r="LZA73" s="22"/>
      <c r="LZB73" s="22"/>
      <c r="LZC73" s="22"/>
      <c r="LZD73" s="22"/>
      <c r="LZE73" s="22"/>
      <c r="LZF73" s="22"/>
      <c r="LZG73" s="22"/>
      <c r="LZH73" s="22"/>
      <c r="LZI73" s="22"/>
      <c r="LZJ73" s="22"/>
      <c r="LZK73" s="22"/>
      <c r="LZL73" s="22"/>
      <c r="LZM73" s="22"/>
      <c r="LZN73" s="22"/>
      <c r="LZO73" s="22"/>
      <c r="LZP73" s="22"/>
      <c r="LZQ73" s="22"/>
      <c r="LZR73" s="22"/>
      <c r="LZS73" s="22"/>
      <c r="LZT73" s="22"/>
      <c r="LZU73" s="22"/>
      <c r="LZV73" s="22"/>
      <c r="LZW73" s="22"/>
      <c r="LZX73" s="22"/>
      <c r="LZY73" s="22"/>
      <c r="LZZ73" s="22"/>
      <c r="MAA73" s="22"/>
      <c r="MAB73" s="22"/>
      <c r="MAC73" s="22"/>
      <c r="MAD73" s="22"/>
      <c r="MAE73" s="22"/>
      <c r="MAF73" s="22"/>
      <c r="MAG73" s="22"/>
      <c r="MAH73" s="22"/>
      <c r="MAI73" s="22"/>
      <c r="MAJ73" s="22"/>
      <c r="MAK73" s="22"/>
      <c r="MAL73" s="22"/>
      <c r="MAM73" s="22"/>
      <c r="MAN73" s="22"/>
      <c r="MAO73" s="22"/>
      <c r="MAP73" s="22"/>
      <c r="MAQ73" s="22"/>
      <c r="MAR73" s="22"/>
      <c r="MAS73" s="22"/>
      <c r="MAT73" s="22"/>
      <c r="MAU73" s="22"/>
      <c r="MAV73" s="22"/>
      <c r="MAW73" s="22"/>
      <c r="MAX73" s="22"/>
      <c r="MAY73" s="22"/>
      <c r="MAZ73" s="22"/>
      <c r="MBA73" s="22"/>
      <c r="MBB73" s="22"/>
      <c r="MBC73" s="22"/>
      <c r="MBD73" s="22"/>
      <c r="MBE73" s="22"/>
      <c r="MBF73" s="22"/>
      <c r="MBG73" s="22"/>
      <c r="MBH73" s="22"/>
      <c r="MBI73" s="22"/>
      <c r="MBJ73" s="22"/>
      <c r="MBK73" s="22"/>
      <c r="MBL73" s="22"/>
      <c r="MBM73" s="22"/>
      <c r="MBN73" s="22"/>
      <c r="MBO73" s="22"/>
      <c r="MBP73" s="22"/>
      <c r="MBQ73" s="22"/>
      <c r="MBR73" s="22"/>
      <c r="MBS73" s="22"/>
      <c r="MBT73" s="22"/>
      <c r="MBU73" s="22"/>
      <c r="MBV73" s="22"/>
      <c r="MBW73" s="22"/>
      <c r="MBX73" s="22"/>
      <c r="MBY73" s="22"/>
      <c r="MBZ73" s="22"/>
      <c r="MCA73" s="22"/>
      <c r="MCB73" s="22"/>
      <c r="MCC73" s="22"/>
      <c r="MCD73" s="22"/>
      <c r="MCE73" s="22"/>
      <c r="MCF73" s="22"/>
      <c r="MCG73" s="22"/>
      <c r="MCH73" s="22"/>
      <c r="MCI73" s="22"/>
      <c r="MCJ73" s="22"/>
      <c r="MCK73" s="22"/>
      <c r="MCL73" s="22"/>
      <c r="MCM73" s="22"/>
      <c r="MCN73" s="22"/>
      <c r="MCO73" s="22"/>
      <c r="MCP73" s="22"/>
      <c r="MCQ73" s="22"/>
      <c r="MCR73" s="22"/>
      <c r="MCS73" s="22"/>
      <c r="MCT73" s="22"/>
      <c r="MCU73" s="22"/>
      <c r="MCV73" s="22"/>
      <c r="MCW73" s="22"/>
      <c r="MCX73" s="22"/>
      <c r="MCY73" s="22"/>
      <c r="MCZ73" s="22"/>
      <c r="MDA73" s="22"/>
      <c r="MDB73" s="22"/>
      <c r="MDC73" s="22"/>
      <c r="MDD73" s="22"/>
      <c r="MDE73" s="22"/>
      <c r="MDF73" s="22"/>
      <c r="MDG73" s="22"/>
      <c r="MDH73" s="22"/>
      <c r="MDI73" s="22"/>
      <c r="MDJ73" s="22"/>
      <c r="MDK73" s="22"/>
      <c r="MDL73" s="22"/>
      <c r="MDM73" s="22"/>
      <c r="MDN73" s="22"/>
      <c r="MDO73" s="22"/>
      <c r="MDP73" s="22"/>
      <c r="MDQ73" s="22"/>
      <c r="MDR73" s="22"/>
      <c r="MDS73" s="22"/>
      <c r="MDT73" s="22"/>
      <c r="MDU73" s="22"/>
      <c r="MDV73" s="22"/>
      <c r="MDW73" s="22"/>
      <c r="MDX73" s="22"/>
      <c r="MDY73" s="22"/>
      <c r="MDZ73" s="22"/>
      <c r="MEA73" s="22"/>
      <c r="MEB73" s="22"/>
      <c r="MEC73" s="22"/>
      <c r="MED73" s="22"/>
      <c r="MEE73" s="22"/>
      <c r="MEF73" s="22"/>
      <c r="MEG73" s="22"/>
      <c r="MEH73" s="22"/>
      <c r="MEI73" s="22"/>
      <c r="MEJ73" s="22"/>
      <c r="MEK73" s="22"/>
      <c r="MEL73" s="22"/>
      <c r="MEM73" s="22"/>
      <c r="MEN73" s="22"/>
      <c r="MEO73" s="22"/>
      <c r="MEP73" s="22"/>
      <c r="MEQ73" s="22"/>
      <c r="MER73" s="22"/>
      <c r="MES73" s="22"/>
      <c r="MET73" s="22"/>
      <c r="MEU73" s="22"/>
      <c r="MEV73" s="22"/>
      <c r="MEW73" s="22"/>
      <c r="MEX73" s="22"/>
      <c r="MEY73" s="22"/>
      <c r="MEZ73" s="22"/>
      <c r="MFA73" s="22"/>
      <c r="MFB73" s="22"/>
      <c r="MFC73" s="22"/>
      <c r="MFD73" s="22"/>
      <c r="MFE73" s="22"/>
      <c r="MFF73" s="22"/>
      <c r="MFG73" s="22"/>
      <c r="MFH73" s="22"/>
      <c r="MFI73" s="22"/>
      <c r="MFJ73" s="22"/>
      <c r="MFK73" s="22"/>
      <c r="MFL73" s="22"/>
      <c r="MFM73" s="22"/>
      <c r="MFN73" s="22"/>
      <c r="MFO73" s="22"/>
      <c r="MFP73" s="22"/>
      <c r="MFQ73" s="22"/>
      <c r="MFR73" s="22"/>
      <c r="MFS73" s="22"/>
      <c r="MFT73" s="22"/>
      <c r="MFU73" s="22"/>
      <c r="MFV73" s="22"/>
      <c r="MFW73" s="22"/>
      <c r="MFX73" s="22"/>
      <c r="MFY73" s="22"/>
      <c r="MFZ73" s="22"/>
      <c r="MGA73" s="22"/>
      <c r="MGB73" s="22"/>
      <c r="MGC73" s="22"/>
      <c r="MGD73" s="22"/>
      <c r="MGE73" s="22"/>
      <c r="MGF73" s="22"/>
      <c r="MGG73" s="22"/>
      <c r="MGH73" s="22"/>
      <c r="MGI73" s="22"/>
      <c r="MGJ73" s="22"/>
      <c r="MGK73" s="22"/>
      <c r="MGL73" s="22"/>
      <c r="MGM73" s="22"/>
      <c r="MGN73" s="22"/>
      <c r="MGO73" s="22"/>
      <c r="MGP73" s="22"/>
      <c r="MGQ73" s="22"/>
      <c r="MGR73" s="22"/>
      <c r="MGS73" s="22"/>
      <c r="MGT73" s="22"/>
      <c r="MGU73" s="22"/>
      <c r="MGV73" s="22"/>
      <c r="MGW73" s="22"/>
      <c r="MGX73" s="22"/>
      <c r="MGY73" s="22"/>
      <c r="MGZ73" s="22"/>
      <c r="MHA73" s="22"/>
      <c r="MHB73" s="22"/>
      <c r="MHC73" s="22"/>
      <c r="MHD73" s="22"/>
      <c r="MHE73" s="22"/>
      <c r="MHF73" s="22"/>
      <c r="MHG73" s="22"/>
      <c r="MHH73" s="22"/>
      <c r="MHI73" s="22"/>
      <c r="MHJ73" s="22"/>
      <c r="MHK73" s="22"/>
      <c r="MHL73" s="22"/>
      <c r="MHM73" s="22"/>
      <c r="MHN73" s="22"/>
      <c r="MHO73" s="22"/>
      <c r="MHP73" s="22"/>
      <c r="MHQ73" s="22"/>
      <c r="MHR73" s="22"/>
      <c r="MHS73" s="22"/>
      <c r="MHT73" s="22"/>
      <c r="MHU73" s="22"/>
      <c r="MHV73" s="22"/>
      <c r="MHW73" s="22"/>
      <c r="MHX73" s="22"/>
      <c r="MHY73" s="22"/>
      <c r="MHZ73" s="22"/>
      <c r="MIA73" s="22"/>
      <c r="MIB73" s="22"/>
      <c r="MIC73" s="22"/>
      <c r="MID73" s="22"/>
      <c r="MIE73" s="22"/>
      <c r="MIF73" s="22"/>
      <c r="MIG73" s="22"/>
      <c r="MIH73" s="22"/>
      <c r="MII73" s="22"/>
      <c r="MIJ73" s="22"/>
      <c r="MIK73" s="22"/>
      <c r="MIL73" s="22"/>
      <c r="MIM73" s="22"/>
      <c r="MIN73" s="22"/>
      <c r="MIO73" s="22"/>
      <c r="MIP73" s="22"/>
      <c r="MIQ73" s="22"/>
      <c r="MIR73" s="22"/>
      <c r="MIS73" s="22"/>
      <c r="MIT73" s="22"/>
      <c r="MIU73" s="22"/>
      <c r="MIV73" s="22"/>
      <c r="MIW73" s="22"/>
      <c r="MIX73" s="22"/>
      <c r="MIY73" s="22"/>
      <c r="MIZ73" s="22"/>
      <c r="MJA73" s="22"/>
      <c r="MJB73" s="22"/>
      <c r="MJC73" s="22"/>
      <c r="MJD73" s="22"/>
      <c r="MJE73" s="22"/>
      <c r="MJF73" s="22"/>
      <c r="MJG73" s="22"/>
      <c r="MJH73" s="22"/>
      <c r="MJI73" s="22"/>
      <c r="MJJ73" s="22"/>
      <c r="MJK73" s="22"/>
      <c r="MJL73" s="22"/>
      <c r="MJM73" s="22"/>
      <c r="MJN73" s="22"/>
      <c r="MJO73" s="22"/>
      <c r="MJP73" s="22"/>
      <c r="MJQ73" s="22"/>
      <c r="MJR73" s="22"/>
      <c r="MJS73" s="22"/>
      <c r="MJT73" s="22"/>
      <c r="MJU73" s="22"/>
      <c r="MJV73" s="22"/>
      <c r="MJW73" s="22"/>
      <c r="MJX73" s="22"/>
      <c r="MJY73" s="22"/>
      <c r="MJZ73" s="22"/>
      <c r="MKA73" s="22"/>
      <c r="MKB73" s="22"/>
      <c r="MKC73" s="22"/>
      <c r="MKD73" s="22"/>
      <c r="MKE73" s="22"/>
      <c r="MKF73" s="22"/>
      <c r="MKG73" s="22"/>
      <c r="MKH73" s="22"/>
      <c r="MKI73" s="22"/>
      <c r="MKJ73" s="22"/>
      <c r="MKK73" s="22"/>
      <c r="MKL73" s="22"/>
      <c r="MKM73" s="22"/>
      <c r="MKN73" s="22"/>
      <c r="MKO73" s="22"/>
      <c r="MKP73" s="22"/>
      <c r="MKQ73" s="22"/>
      <c r="MKR73" s="22"/>
      <c r="MKS73" s="22"/>
      <c r="MKT73" s="22"/>
      <c r="MKU73" s="22"/>
      <c r="MKV73" s="22"/>
      <c r="MKW73" s="22"/>
      <c r="MKX73" s="22"/>
      <c r="MKY73" s="22"/>
      <c r="MKZ73" s="22"/>
      <c r="MLA73" s="22"/>
      <c r="MLB73" s="22"/>
      <c r="MLC73" s="22"/>
      <c r="MLD73" s="22"/>
      <c r="MLE73" s="22"/>
      <c r="MLF73" s="22"/>
      <c r="MLG73" s="22"/>
      <c r="MLH73" s="22"/>
      <c r="MLI73" s="22"/>
      <c r="MLJ73" s="22"/>
      <c r="MLK73" s="22"/>
      <c r="MLL73" s="22"/>
      <c r="MLM73" s="22"/>
      <c r="MLN73" s="22"/>
      <c r="MLO73" s="22"/>
      <c r="MLP73" s="22"/>
      <c r="MLQ73" s="22"/>
      <c r="MLR73" s="22"/>
      <c r="MLS73" s="22"/>
      <c r="MLT73" s="22"/>
      <c r="MLU73" s="22"/>
      <c r="MLV73" s="22"/>
      <c r="MLW73" s="22"/>
      <c r="MLX73" s="22"/>
      <c r="MLY73" s="22"/>
      <c r="MLZ73" s="22"/>
      <c r="MMA73" s="22"/>
      <c r="MMB73" s="22"/>
      <c r="MMC73" s="22"/>
      <c r="MMD73" s="22"/>
      <c r="MME73" s="22"/>
      <c r="MMF73" s="22"/>
      <c r="MMG73" s="22"/>
      <c r="MMH73" s="22"/>
      <c r="MMI73" s="22"/>
      <c r="MMJ73" s="22"/>
      <c r="MMK73" s="22"/>
      <c r="MML73" s="22"/>
      <c r="MMM73" s="22"/>
      <c r="MMN73" s="22"/>
      <c r="MMO73" s="22"/>
      <c r="MMP73" s="22"/>
      <c r="MMQ73" s="22"/>
      <c r="MMR73" s="22"/>
      <c r="MMS73" s="22"/>
      <c r="MMT73" s="22"/>
      <c r="MMU73" s="22"/>
      <c r="MMV73" s="22"/>
      <c r="MMW73" s="22"/>
      <c r="MMX73" s="22"/>
      <c r="MMY73" s="22"/>
      <c r="MMZ73" s="22"/>
      <c r="MNA73" s="22"/>
      <c r="MNB73" s="22"/>
      <c r="MNC73" s="22"/>
      <c r="MND73" s="22"/>
      <c r="MNE73" s="22"/>
      <c r="MNF73" s="22"/>
      <c r="MNG73" s="22"/>
      <c r="MNH73" s="22"/>
      <c r="MNI73" s="22"/>
      <c r="MNJ73" s="22"/>
      <c r="MNK73" s="22"/>
      <c r="MNL73" s="22"/>
      <c r="MNM73" s="22"/>
      <c r="MNN73" s="22"/>
      <c r="MNO73" s="22"/>
      <c r="MNP73" s="22"/>
      <c r="MNQ73" s="22"/>
      <c r="MNR73" s="22"/>
      <c r="MNS73" s="22"/>
      <c r="MNT73" s="22"/>
      <c r="MNU73" s="22"/>
      <c r="MNV73" s="22"/>
      <c r="MNW73" s="22"/>
      <c r="MNX73" s="22"/>
      <c r="MNY73" s="22"/>
      <c r="MNZ73" s="22"/>
      <c r="MOA73" s="22"/>
      <c r="MOB73" s="22"/>
      <c r="MOC73" s="22"/>
      <c r="MOD73" s="22"/>
      <c r="MOE73" s="22"/>
      <c r="MOF73" s="22"/>
      <c r="MOG73" s="22"/>
      <c r="MOH73" s="22"/>
      <c r="MOI73" s="22"/>
      <c r="MOJ73" s="22"/>
      <c r="MOK73" s="22"/>
      <c r="MOL73" s="22"/>
      <c r="MOM73" s="22"/>
      <c r="MON73" s="22"/>
      <c r="MOO73" s="22"/>
      <c r="MOP73" s="22"/>
      <c r="MOQ73" s="22"/>
      <c r="MOR73" s="22"/>
      <c r="MOS73" s="22"/>
      <c r="MOT73" s="22"/>
      <c r="MOU73" s="22"/>
      <c r="MOV73" s="22"/>
      <c r="MOW73" s="22"/>
      <c r="MOX73" s="22"/>
      <c r="MOY73" s="22"/>
      <c r="MOZ73" s="22"/>
      <c r="MPA73" s="22"/>
      <c r="MPB73" s="22"/>
      <c r="MPC73" s="22"/>
      <c r="MPD73" s="22"/>
      <c r="MPE73" s="22"/>
      <c r="MPF73" s="22"/>
      <c r="MPG73" s="22"/>
      <c r="MPH73" s="22"/>
      <c r="MPI73" s="22"/>
      <c r="MPJ73" s="22"/>
      <c r="MPK73" s="22"/>
      <c r="MPL73" s="22"/>
      <c r="MPM73" s="22"/>
      <c r="MPN73" s="22"/>
      <c r="MPO73" s="22"/>
      <c r="MPP73" s="22"/>
      <c r="MPQ73" s="22"/>
      <c r="MPR73" s="22"/>
      <c r="MPS73" s="22"/>
      <c r="MPT73" s="22"/>
      <c r="MPU73" s="22"/>
      <c r="MPV73" s="22"/>
      <c r="MPW73" s="22"/>
      <c r="MPX73" s="22"/>
      <c r="MPY73" s="22"/>
      <c r="MPZ73" s="22"/>
      <c r="MQA73" s="22"/>
      <c r="MQB73" s="22"/>
      <c r="MQC73" s="22"/>
      <c r="MQD73" s="22"/>
      <c r="MQE73" s="22"/>
      <c r="MQF73" s="22"/>
      <c r="MQG73" s="22"/>
      <c r="MQH73" s="22"/>
      <c r="MQI73" s="22"/>
      <c r="MQJ73" s="22"/>
      <c r="MQK73" s="22"/>
      <c r="MQL73" s="22"/>
      <c r="MQM73" s="22"/>
      <c r="MQN73" s="22"/>
      <c r="MQO73" s="22"/>
      <c r="MQP73" s="22"/>
      <c r="MQQ73" s="22"/>
      <c r="MQR73" s="22"/>
      <c r="MQS73" s="22"/>
      <c r="MQT73" s="22"/>
      <c r="MQU73" s="22"/>
      <c r="MQV73" s="22"/>
      <c r="MQW73" s="22"/>
      <c r="MQX73" s="22"/>
      <c r="MQY73" s="22"/>
      <c r="MQZ73" s="22"/>
      <c r="MRA73" s="22"/>
      <c r="MRB73" s="22"/>
      <c r="MRC73" s="22"/>
      <c r="MRD73" s="22"/>
      <c r="MRE73" s="22"/>
      <c r="MRF73" s="22"/>
      <c r="MRG73" s="22"/>
      <c r="MRH73" s="22"/>
      <c r="MRI73" s="22"/>
      <c r="MRJ73" s="22"/>
      <c r="MRK73" s="22"/>
      <c r="MRL73" s="22"/>
      <c r="MRM73" s="22"/>
      <c r="MRN73" s="22"/>
      <c r="MRO73" s="22"/>
      <c r="MRP73" s="22"/>
      <c r="MRQ73" s="22"/>
      <c r="MRR73" s="22"/>
      <c r="MRS73" s="22"/>
      <c r="MRT73" s="22"/>
      <c r="MRU73" s="22"/>
      <c r="MRV73" s="22"/>
      <c r="MRW73" s="22"/>
      <c r="MRX73" s="22"/>
      <c r="MRY73" s="22"/>
      <c r="MRZ73" s="22"/>
      <c r="MSA73" s="22"/>
      <c r="MSB73" s="22"/>
      <c r="MSC73" s="22"/>
      <c r="MSD73" s="22"/>
      <c r="MSE73" s="22"/>
      <c r="MSF73" s="22"/>
      <c r="MSG73" s="22"/>
      <c r="MSH73" s="22"/>
      <c r="MSI73" s="22"/>
      <c r="MSJ73" s="22"/>
      <c r="MSK73" s="22"/>
      <c r="MSL73" s="22"/>
      <c r="MSM73" s="22"/>
      <c r="MSN73" s="22"/>
      <c r="MSO73" s="22"/>
      <c r="MSP73" s="22"/>
      <c r="MSQ73" s="22"/>
      <c r="MSR73" s="22"/>
      <c r="MSS73" s="22"/>
      <c r="MST73" s="22"/>
      <c r="MSU73" s="22"/>
      <c r="MSV73" s="22"/>
      <c r="MSW73" s="22"/>
      <c r="MSX73" s="22"/>
      <c r="MSY73" s="22"/>
      <c r="MSZ73" s="22"/>
      <c r="MTA73" s="22"/>
      <c r="MTB73" s="22"/>
      <c r="MTC73" s="22"/>
      <c r="MTD73" s="22"/>
      <c r="MTE73" s="22"/>
      <c r="MTF73" s="22"/>
      <c r="MTG73" s="22"/>
      <c r="MTH73" s="22"/>
      <c r="MTI73" s="22"/>
      <c r="MTJ73" s="22"/>
      <c r="MTK73" s="22"/>
      <c r="MTL73" s="22"/>
      <c r="MTM73" s="22"/>
      <c r="MTN73" s="22"/>
      <c r="MTO73" s="22"/>
      <c r="MTP73" s="22"/>
      <c r="MTQ73" s="22"/>
      <c r="MTR73" s="22"/>
      <c r="MTS73" s="22"/>
      <c r="MTT73" s="22"/>
      <c r="MTU73" s="22"/>
      <c r="MTV73" s="22"/>
      <c r="MTW73" s="22"/>
      <c r="MTX73" s="22"/>
      <c r="MTY73" s="22"/>
      <c r="MTZ73" s="22"/>
      <c r="MUA73" s="22"/>
      <c r="MUB73" s="22"/>
      <c r="MUC73" s="22"/>
      <c r="MUD73" s="22"/>
      <c r="MUE73" s="22"/>
      <c r="MUF73" s="22"/>
      <c r="MUG73" s="22"/>
      <c r="MUH73" s="22"/>
      <c r="MUI73" s="22"/>
      <c r="MUJ73" s="22"/>
      <c r="MUK73" s="22"/>
      <c r="MUL73" s="22"/>
      <c r="MUM73" s="22"/>
      <c r="MUN73" s="22"/>
      <c r="MUO73" s="22"/>
      <c r="MUP73" s="22"/>
      <c r="MUQ73" s="22"/>
      <c r="MUR73" s="22"/>
      <c r="MUS73" s="22"/>
      <c r="MUT73" s="22"/>
      <c r="MUU73" s="22"/>
      <c r="MUV73" s="22"/>
      <c r="MUW73" s="22"/>
      <c r="MUX73" s="22"/>
      <c r="MUY73" s="22"/>
      <c r="MUZ73" s="22"/>
      <c r="MVA73" s="22"/>
      <c r="MVB73" s="22"/>
      <c r="MVC73" s="22"/>
      <c r="MVD73" s="22"/>
      <c r="MVE73" s="22"/>
      <c r="MVF73" s="22"/>
      <c r="MVG73" s="22"/>
      <c r="MVH73" s="22"/>
      <c r="MVI73" s="22"/>
      <c r="MVJ73" s="22"/>
      <c r="MVK73" s="22"/>
      <c r="MVL73" s="22"/>
      <c r="MVM73" s="22"/>
      <c r="MVN73" s="22"/>
      <c r="MVO73" s="22"/>
      <c r="MVP73" s="22"/>
      <c r="MVQ73" s="22"/>
      <c r="MVR73" s="22"/>
      <c r="MVS73" s="22"/>
      <c r="MVT73" s="22"/>
      <c r="MVU73" s="22"/>
      <c r="MVV73" s="22"/>
      <c r="MVW73" s="22"/>
      <c r="MVX73" s="22"/>
      <c r="MVY73" s="22"/>
      <c r="MVZ73" s="22"/>
      <c r="MWA73" s="22"/>
      <c r="MWB73" s="22"/>
      <c r="MWC73" s="22"/>
      <c r="MWD73" s="22"/>
      <c r="MWE73" s="22"/>
      <c r="MWF73" s="22"/>
      <c r="MWG73" s="22"/>
      <c r="MWH73" s="22"/>
      <c r="MWI73" s="22"/>
      <c r="MWJ73" s="22"/>
      <c r="MWK73" s="22"/>
      <c r="MWL73" s="22"/>
      <c r="MWM73" s="22"/>
      <c r="MWN73" s="22"/>
      <c r="MWO73" s="22"/>
      <c r="MWP73" s="22"/>
      <c r="MWQ73" s="22"/>
      <c r="MWR73" s="22"/>
      <c r="MWS73" s="22"/>
      <c r="MWT73" s="22"/>
      <c r="MWU73" s="22"/>
      <c r="MWV73" s="22"/>
      <c r="MWW73" s="22"/>
      <c r="MWX73" s="22"/>
      <c r="MWY73" s="22"/>
      <c r="MWZ73" s="22"/>
      <c r="MXA73" s="22"/>
      <c r="MXB73" s="22"/>
      <c r="MXC73" s="22"/>
      <c r="MXD73" s="22"/>
      <c r="MXE73" s="22"/>
      <c r="MXF73" s="22"/>
      <c r="MXG73" s="22"/>
      <c r="MXH73" s="22"/>
      <c r="MXI73" s="22"/>
      <c r="MXJ73" s="22"/>
      <c r="MXK73" s="22"/>
      <c r="MXL73" s="22"/>
      <c r="MXM73" s="22"/>
      <c r="MXN73" s="22"/>
      <c r="MXO73" s="22"/>
      <c r="MXP73" s="22"/>
      <c r="MXQ73" s="22"/>
      <c r="MXR73" s="22"/>
      <c r="MXS73" s="22"/>
      <c r="MXT73" s="22"/>
      <c r="MXU73" s="22"/>
      <c r="MXV73" s="22"/>
      <c r="MXW73" s="22"/>
      <c r="MXX73" s="22"/>
      <c r="MXY73" s="22"/>
      <c r="MXZ73" s="22"/>
      <c r="MYA73" s="22"/>
      <c r="MYB73" s="22"/>
      <c r="MYC73" s="22"/>
      <c r="MYD73" s="22"/>
      <c r="MYE73" s="22"/>
      <c r="MYF73" s="22"/>
      <c r="MYG73" s="22"/>
      <c r="MYH73" s="22"/>
      <c r="MYI73" s="22"/>
      <c r="MYJ73" s="22"/>
      <c r="MYK73" s="22"/>
      <c r="MYL73" s="22"/>
      <c r="MYM73" s="22"/>
      <c r="MYN73" s="22"/>
      <c r="MYO73" s="22"/>
      <c r="MYP73" s="22"/>
      <c r="MYQ73" s="22"/>
      <c r="MYR73" s="22"/>
      <c r="MYS73" s="22"/>
      <c r="MYT73" s="22"/>
      <c r="MYU73" s="22"/>
      <c r="MYV73" s="22"/>
      <c r="MYW73" s="22"/>
      <c r="MYX73" s="22"/>
      <c r="MYY73" s="22"/>
      <c r="MYZ73" s="22"/>
      <c r="MZA73" s="22"/>
      <c r="MZB73" s="22"/>
      <c r="MZC73" s="22"/>
      <c r="MZD73" s="22"/>
      <c r="MZE73" s="22"/>
      <c r="MZF73" s="22"/>
      <c r="MZG73" s="22"/>
      <c r="MZH73" s="22"/>
      <c r="MZI73" s="22"/>
      <c r="MZJ73" s="22"/>
      <c r="MZK73" s="22"/>
      <c r="MZL73" s="22"/>
      <c r="MZM73" s="22"/>
      <c r="MZN73" s="22"/>
      <c r="MZO73" s="22"/>
      <c r="MZP73" s="22"/>
      <c r="MZQ73" s="22"/>
      <c r="MZR73" s="22"/>
      <c r="MZS73" s="22"/>
      <c r="MZT73" s="22"/>
      <c r="MZU73" s="22"/>
      <c r="MZV73" s="22"/>
      <c r="MZW73" s="22"/>
      <c r="MZX73" s="22"/>
      <c r="MZY73" s="22"/>
      <c r="MZZ73" s="22"/>
      <c r="NAA73" s="22"/>
      <c r="NAB73" s="22"/>
      <c r="NAC73" s="22"/>
      <c r="NAD73" s="22"/>
      <c r="NAE73" s="22"/>
      <c r="NAF73" s="22"/>
      <c r="NAG73" s="22"/>
      <c r="NAH73" s="22"/>
      <c r="NAI73" s="22"/>
      <c r="NAJ73" s="22"/>
      <c r="NAK73" s="22"/>
      <c r="NAL73" s="22"/>
      <c r="NAM73" s="22"/>
      <c r="NAN73" s="22"/>
      <c r="NAO73" s="22"/>
      <c r="NAP73" s="22"/>
      <c r="NAQ73" s="22"/>
      <c r="NAR73" s="22"/>
      <c r="NAS73" s="22"/>
      <c r="NAT73" s="22"/>
      <c r="NAU73" s="22"/>
      <c r="NAV73" s="22"/>
      <c r="NAW73" s="22"/>
      <c r="NAX73" s="22"/>
      <c r="NAY73" s="22"/>
      <c r="NAZ73" s="22"/>
      <c r="NBA73" s="22"/>
      <c r="NBB73" s="22"/>
      <c r="NBC73" s="22"/>
      <c r="NBD73" s="22"/>
      <c r="NBE73" s="22"/>
      <c r="NBF73" s="22"/>
      <c r="NBG73" s="22"/>
      <c r="NBH73" s="22"/>
      <c r="NBI73" s="22"/>
      <c r="NBJ73" s="22"/>
      <c r="NBK73" s="22"/>
      <c r="NBL73" s="22"/>
      <c r="NBM73" s="22"/>
      <c r="NBN73" s="22"/>
      <c r="NBO73" s="22"/>
      <c r="NBP73" s="22"/>
      <c r="NBQ73" s="22"/>
      <c r="NBR73" s="22"/>
      <c r="NBS73" s="22"/>
      <c r="NBT73" s="22"/>
      <c r="NBU73" s="22"/>
      <c r="NBV73" s="22"/>
      <c r="NBW73" s="22"/>
      <c r="NBX73" s="22"/>
      <c r="NBY73" s="22"/>
      <c r="NBZ73" s="22"/>
      <c r="NCA73" s="22"/>
      <c r="NCB73" s="22"/>
      <c r="NCC73" s="22"/>
      <c r="NCD73" s="22"/>
      <c r="NCE73" s="22"/>
      <c r="NCF73" s="22"/>
      <c r="NCG73" s="22"/>
      <c r="NCH73" s="22"/>
      <c r="NCI73" s="22"/>
      <c r="NCJ73" s="22"/>
      <c r="NCK73" s="22"/>
      <c r="NCL73" s="22"/>
      <c r="NCM73" s="22"/>
      <c r="NCN73" s="22"/>
      <c r="NCO73" s="22"/>
      <c r="NCP73" s="22"/>
      <c r="NCQ73" s="22"/>
      <c r="NCR73" s="22"/>
      <c r="NCS73" s="22"/>
      <c r="NCT73" s="22"/>
      <c r="NCU73" s="22"/>
      <c r="NCV73" s="22"/>
      <c r="NCW73" s="22"/>
      <c r="NCX73" s="22"/>
      <c r="NCY73" s="22"/>
      <c r="NCZ73" s="22"/>
      <c r="NDA73" s="22"/>
      <c r="NDB73" s="22"/>
      <c r="NDC73" s="22"/>
      <c r="NDD73" s="22"/>
      <c r="NDE73" s="22"/>
      <c r="NDF73" s="22"/>
      <c r="NDG73" s="22"/>
      <c r="NDH73" s="22"/>
      <c r="NDI73" s="22"/>
      <c r="NDJ73" s="22"/>
      <c r="NDK73" s="22"/>
      <c r="NDL73" s="22"/>
      <c r="NDM73" s="22"/>
      <c r="NDN73" s="22"/>
      <c r="NDO73" s="22"/>
      <c r="NDP73" s="22"/>
      <c r="NDQ73" s="22"/>
      <c r="NDR73" s="22"/>
      <c r="NDS73" s="22"/>
      <c r="NDT73" s="22"/>
      <c r="NDU73" s="22"/>
      <c r="NDV73" s="22"/>
      <c r="NDW73" s="22"/>
      <c r="NDX73" s="22"/>
      <c r="NDY73" s="22"/>
      <c r="NDZ73" s="22"/>
      <c r="NEA73" s="22"/>
      <c r="NEB73" s="22"/>
      <c r="NEC73" s="22"/>
      <c r="NED73" s="22"/>
      <c r="NEE73" s="22"/>
      <c r="NEF73" s="22"/>
      <c r="NEG73" s="22"/>
      <c r="NEH73" s="22"/>
      <c r="NEI73" s="22"/>
      <c r="NEJ73" s="22"/>
      <c r="NEK73" s="22"/>
      <c r="NEL73" s="22"/>
      <c r="NEM73" s="22"/>
      <c r="NEN73" s="22"/>
      <c r="NEO73" s="22"/>
      <c r="NEP73" s="22"/>
      <c r="NEQ73" s="22"/>
      <c r="NER73" s="22"/>
      <c r="NES73" s="22"/>
      <c r="NET73" s="22"/>
      <c r="NEU73" s="22"/>
      <c r="NEV73" s="22"/>
      <c r="NEW73" s="22"/>
      <c r="NEX73" s="22"/>
      <c r="NEY73" s="22"/>
      <c r="NEZ73" s="22"/>
      <c r="NFA73" s="22"/>
      <c r="NFB73" s="22"/>
      <c r="NFC73" s="22"/>
      <c r="NFD73" s="22"/>
      <c r="NFE73" s="22"/>
      <c r="NFF73" s="22"/>
      <c r="NFG73" s="22"/>
      <c r="NFH73" s="22"/>
      <c r="NFI73" s="22"/>
      <c r="NFJ73" s="22"/>
      <c r="NFK73" s="22"/>
      <c r="NFL73" s="22"/>
      <c r="NFM73" s="22"/>
      <c r="NFN73" s="22"/>
      <c r="NFO73" s="22"/>
      <c r="NFP73" s="22"/>
      <c r="NFQ73" s="22"/>
      <c r="NFR73" s="22"/>
      <c r="NFS73" s="22"/>
      <c r="NFT73" s="22"/>
      <c r="NFU73" s="22"/>
      <c r="NFV73" s="22"/>
      <c r="NFW73" s="22"/>
      <c r="NFX73" s="22"/>
      <c r="NFY73" s="22"/>
      <c r="NFZ73" s="22"/>
      <c r="NGA73" s="22"/>
      <c r="NGB73" s="22"/>
      <c r="NGC73" s="22"/>
      <c r="NGD73" s="22"/>
      <c r="NGE73" s="22"/>
      <c r="NGF73" s="22"/>
      <c r="NGG73" s="22"/>
      <c r="NGH73" s="22"/>
      <c r="NGI73" s="22"/>
      <c r="NGJ73" s="22"/>
      <c r="NGK73" s="22"/>
      <c r="NGL73" s="22"/>
      <c r="NGM73" s="22"/>
      <c r="NGN73" s="22"/>
      <c r="NGO73" s="22"/>
      <c r="NGP73" s="22"/>
      <c r="NGQ73" s="22"/>
      <c r="NGR73" s="22"/>
      <c r="NGS73" s="22"/>
      <c r="NGT73" s="22"/>
      <c r="NGU73" s="22"/>
      <c r="NGV73" s="22"/>
      <c r="NGW73" s="22"/>
      <c r="NGX73" s="22"/>
      <c r="NGY73" s="22"/>
      <c r="NGZ73" s="22"/>
      <c r="NHA73" s="22"/>
      <c r="NHB73" s="22"/>
      <c r="NHC73" s="22"/>
      <c r="NHD73" s="22"/>
      <c r="NHE73" s="22"/>
      <c r="NHF73" s="22"/>
      <c r="NHG73" s="22"/>
      <c r="NHH73" s="22"/>
      <c r="NHI73" s="22"/>
      <c r="NHJ73" s="22"/>
      <c r="NHK73" s="22"/>
      <c r="NHL73" s="22"/>
      <c r="NHM73" s="22"/>
      <c r="NHN73" s="22"/>
      <c r="NHO73" s="22"/>
      <c r="NHP73" s="22"/>
      <c r="NHQ73" s="22"/>
      <c r="NHR73" s="22"/>
      <c r="NHS73" s="22"/>
      <c r="NHT73" s="22"/>
      <c r="NHU73" s="22"/>
      <c r="NHV73" s="22"/>
      <c r="NHW73" s="22"/>
      <c r="NHX73" s="22"/>
      <c r="NHY73" s="22"/>
      <c r="NHZ73" s="22"/>
      <c r="NIA73" s="22"/>
      <c r="NIB73" s="22"/>
      <c r="NIC73" s="22"/>
      <c r="NID73" s="22"/>
      <c r="NIE73" s="22"/>
      <c r="NIF73" s="22"/>
      <c r="NIG73" s="22"/>
      <c r="NIH73" s="22"/>
      <c r="NII73" s="22"/>
      <c r="NIJ73" s="22"/>
      <c r="NIK73" s="22"/>
      <c r="NIL73" s="22"/>
      <c r="NIM73" s="22"/>
      <c r="NIN73" s="22"/>
      <c r="NIO73" s="22"/>
      <c r="NIP73" s="22"/>
      <c r="NIQ73" s="22"/>
      <c r="NIR73" s="22"/>
      <c r="NIS73" s="22"/>
      <c r="NIT73" s="22"/>
      <c r="NIU73" s="22"/>
      <c r="NIV73" s="22"/>
      <c r="NIW73" s="22"/>
      <c r="NIX73" s="22"/>
      <c r="NIY73" s="22"/>
      <c r="NIZ73" s="22"/>
      <c r="NJA73" s="22"/>
      <c r="NJB73" s="22"/>
      <c r="NJC73" s="22"/>
      <c r="NJD73" s="22"/>
      <c r="NJE73" s="22"/>
      <c r="NJF73" s="22"/>
      <c r="NJG73" s="22"/>
      <c r="NJH73" s="22"/>
      <c r="NJI73" s="22"/>
      <c r="NJJ73" s="22"/>
      <c r="NJK73" s="22"/>
      <c r="NJL73" s="22"/>
      <c r="NJM73" s="22"/>
      <c r="NJN73" s="22"/>
      <c r="NJO73" s="22"/>
      <c r="NJP73" s="22"/>
      <c r="NJQ73" s="22"/>
      <c r="NJR73" s="22"/>
      <c r="NJS73" s="22"/>
      <c r="NJT73" s="22"/>
      <c r="NJU73" s="22"/>
      <c r="NJV73" s="22"/>
      <c r="NJW73" s="22"/>
      <c r="NJX73" s="22"/>
      <c r="NJY73" s="22"/>
      <c r="NJZ73" s="22"/>
      <c r="NKA73" s="22"/>
      <c r="NKB73" s="22"/>
      <c r="NKC73" s="22"/>
      <c r="NKD73" s="22"/>
      <c r="NKE73" s="22"/>
      <c r="NKF73" s="22"/>
      <c r="NKG73" s="22"/>
      <c r="NKH73" s="22"/>
      <c r="NKI73" s="22"/>
      <c r="NKJ73" s="22"/>
      <c r="NKK73" s="22"/>
      <c r="NKL73" s="22"/>
      <c r="NKM73" s="22"/>
      <c r="NKN73" s="22"/>
      <c r="NKO73" s="22"/>
      <c r="NKP73" s="22"/>
      <c r="NKQ73" s="22"/>
      <c r="NKR73" s="22"/>
      <c r="NKS73" s="22"/>
      <c r="NKT73" s="22"/>
      <c r="NKU73" s="22"/>
      <c r="NKV73" s="22"/>
      <c r="NKW73" s="22"/>
      <c r="NKX73" s="22"/>
      <c r="NKY73" s="22"/>
      <c r="NKZ73" s="22"/>
      <c r="NLA73" s="22"/>
      <c r="NLB73" s="22"/>
      <c r="NLC73" s="22"/>
      <c r="NLD73" s="22"/>
      <c r="NLE73" s="22"/>
      <c r="NLF73" s="22"/>
      <c r="NLG73" s="22"/>
      <c r="NLH73" s="22"/>
      <c r="NLI73" s="22"/>
      <c r="NLJ73" s="22"/>
      <c r="NLK73" s="22"/>
      <c r="NLL73" s="22"/>
      <c r="NLM73" s="22"/>
      <c r="NLN73" s="22"/>
      <c r="NLO73" s="22"/>
      <c r="NLP73" s="22"/>
      <c r="NLQ73" s="22"/>
      <c r="NLR73" s="22"/>
      <c r="NLS73" s="22"/>
      <c r="NLT73" s="22"/>
      <c r="NLU73" s="22"/>
      <c r="NLV73" s="22"/>
      <c r="NLW73" s="22"/>
      <c r="NLX73" s="22"/>
      <c r="NLY73" s="22"/>
      <c r="NLZ73" s="22"/>
      <c r="NMA73" s="22"/>
      <c r="NMB73" s="22"/>
      <c r="NMC73" s="22"/>
      <c r="NMD73" s="22"/>
      <c r="NME73" s="22"/>
      <c r="NMF73" s="22"/>
      <c r="NMG73" s="22"/>
      <c r="NMH73" s="22"/>
      <c r="NMI73" s="22"/>
      <c r="NMJ73" s="22"/>
      <c r="NMK73" s="22"/>
      <c r="NML73" s="22"/>
      <c r="NMM73" s="22"/>
      <c r="NMN73" s="22"/>
      <c r="NMO73" s="22"/>
      <c r="NMP73" s="22"/>
      <c r="NMQ73" s="22"/>
      <c r="NMR73" s="22"/>
      <c r="NMS73" s="22"/>
      <c r="NMT73" s="22"/>
      <c r="NMU73" s="22"/>
      <c r="NMV73" s="22"/>
      <c r="NMW73" s="22"/>
      <c r="NMX73" s="22"/>
      <c r="NMY73" s="22"/>
      <c r="NMZ73" s="22"/>
      <c r="NNA73" s="22"/>
      <c r="NNB73" s="22"/>
      <c r="NNC73" s="22"/>
      <c r="NND73" s="22"/>
      <c r="NNE73" s="22"/>
      <c r="NNF73" s="22"/>
      <c r="NNG73" s="22"/>
      <c r="NNH73" s="22"/>
      <c r="NNI73" s="22"/>
      <c r="NNJ73" s="22"/>
      <c r="NNK73" s="22"/>
      <c r="NNL73" s="22"/>
      <c r="NNM73" s="22"/>
      <c r="NNN73" s="22"/>
      <c r="NNO73" s="22"/>
      <c r="NNP73" s="22"/>
      <c r="NNQ73" s="22"/>
      <c r="NNR73" s="22"/>
      <c r="NNS73" s="22"/>
      <c r="NNT73" s="22"/>
      <c r="NNU73" s="22"/>
      <c r="NNV73" s="22"/>
      <c r="NNW73" s="22"/>
      <c r="NNX73" s="22"/>
      <c r="NNY73" s="22"/>
      <c r="NNZ73" s="22"/>
      <c r="NOA73" s="22"/>
      <c r="NOB73" s="22"/>
      <c r="NOC73" s="22"/>
      <c r="NOD73" s="22"/>
      <c r="NOE73" s="22"/>
      <c r="NOF73" s="22"/>
      <c r="NOG73" s="22"/>
      <c r="NOH73" s="22"/>
      <c r="NOI73" s="22"/>
      <c r="NOJ73" s="22"/>
      <c r="NOK73" s="22"/>
      <c r="NOL73" s="22"/>
      <c r="NOM73" s="22"/>
      <c r="NON73" s="22"/>
      <c r="NOO73" s="22"/>
      <c r="NOP73" s="22"/>
      <c r="NOQ73" s="22"/>
      <c r="NOR73" s="22"/>
      <c r="NOS73" s="22"/>
      <c r="NOT73" s="22"/>
      <c r="NOU73" s="22"/>
      <c r="NOV73" s="22"/>
      <c r="NOW73" s="22"/>
      <c r="NOX73" s="22"/>
      <c r="NOY73" s="22"/>
      <c r="NOZ73" s="22"/>
      <c r="NPA73" s="22"/>
      <c r="NPB73" s="22"/>
      <c r="NPC73" s="22"/>
      <c r="NPD73" s="22"/>
      <c r="NPE73" s="22"/>
      <c r="NPF73" s="22"/>
      <c r="NPG73" s="22"/>
      <c r="NPH73" s="22"/>
      <c r="NPI73" s="22"/>
      <c r="NPJ73" s="22"/>
      <c r="NPK73" s="22"/>
      <c r="NPL73" s="22"/>
      <c r="NPM73" s="22"/>
      <c r="NPN73" s="22"/>
      <c r="NPO73" s="22"/>
      <c r="NPP73" s="22"/>
      <c r="NPQ73" s="22"/>
      <c r="NPR73" s="22"/>
      <c r="NPS73" s="22"/>
      <c r="NPT73" s="22"/>
      <c r="NPU73" s="22"/>
      <c r="NPV73" s="22"/>
      <c r="NPW73" s="22"/>
      <c r="NPX73" s="22"/>
      <c r="NPY73" s="22"/>
      <c r="NPZ73" s="22"/>
      <c r="NQA73" s="22"/>
      <c r="NQB73" s="22"/>
      <c r="NQC73" s="22"/>
      <c r="NQD73" s="22"/>
      <c r="NQE73" s="22"/>
      <c r="NQF73" s="22"/>
      <c r="NQG73" s="22"/>
      <c r="NQH73" s="22"/>
      <c r="NQI73" s="22"/>
      <c r="NQJ73" s="22"/>
      <c r="NQK73" s="22"/>
      <c r="NQL73" s="22"/>
      <c r="NQM73" s="22"/>
      <c r="NQN73" s="22"/>
      <c r="NQO73" s="22"/>
      <c r="NQP73" s="22"/>
      <c r="NQQ73" s="22"/>
      <c r="NQR73" s="22"/>
      <c r="NQS73" s="22"/>
      <c r="NQT73" s="22"/>
      <c r="NQU73" s="22"/>
      <c r="NQV73" s="22"/>
      <c r="NQW73" s="22"/>
      <c r="NQX73" s="22"/>
      <c r="NQY73" s="22"/>
      <c r="NQZ73" s="22"/>
      <c r="NRA73" s="22"/>
      <c r="NRB73" s="22"/>
      <c r="NRC73" s="22"/>
      <c r="NRD73" s="22"/>
      <c r="NRE73" s="22"/>
      <c r="NRF73" s="22"/>
      <c r="NRG73" s="22"/>
      <c r="NRH73" s="22"/>
      <c r="NRI73" s="22"/>
      <c r="NRJ73" s="22"/>
      <c r="NRK73" s="22"/>
      <c r="NRL73" s="22"/>
      <c r="NRM73" s="22"/>
      <c r="NRN73" s="22"/>
      <c r="NRO73" s="22"/>
      <c r="NRP73" s="22"/>
      <c r="NRQ73" s="22"/>
      <c r="NRR73" s="22"/>
      <c r="NRS73" s="22"/>
      <c r="NRT73" s="22"/>
      <c r="NRU73" s="22"/>
      <c r="NRV73" s="22"/>
      <c r="NRW73" s="22"/>
      <c r="NRX73" s="22"/>
      <c r="NRY73" s="22"/>
      <c r="NRZ73" s="22"/>
      <c r="NSA73" s="22"/>
      <c r="NSB73" s="22"/>
      <c r="NSC73" s="22"/>
      <c r="NSD73" s="22"/>
      <c r="NSE73" s="22"/>
      <c r="NSF73" s="22"/>
      <c r="NSG73" s="22"/>
      <c r="NSH73" s="22"/>
      <c r="NSI73" s="22"/>
      <c r="NSJ73" s="22"/>
      <c r="NSK73" s="22"/>
      <c r="NSL73" s="22"/>
      <c r="NSM73" s="22"/>
      <c r="NSN73" s="22"/>
      <c r="NSO73" s="22"/>
      <c r="NSP73" s="22"/>
      <c r="NSQ73" s="22"/>
      <c r="NSR73" s="22"/>
      <c r="NSS73" s="22"/>
      <c r="NST73" s="22"/>
      <c r="NSU73" s="22"/>
      <c r="NSV73" s="22"/>
      <c r="NSW73" s="22"/>
      <c r="NSX73" s="22"/>
      <c r="NSY73" s="22"/>
      <c r="NSZ73" s="22"/>
      <c r="NTA73" s="22"/>
      <c r="NTB73" s="22"/>
      <c r="NTC73" s="22"/>
      <c r="NTD73" s="22"/>
      <c r="NTE73" s="22"/>
      <c r="NTF73" s="22"/>
      <c r="NTG73" s="22"/>
      <c r="NTH73" s="22"/>
      <c r="NTI73" s="22"/>
      <c r="NTJ73" s="22"/>
      <c r="NTK73" s="22"/>
      <c r="NTL73" s="22"/>
      <c r="NTM73" s="22"/>
      <c r="NTN73" s="22"/>
      <c r="NTO73" s="22"/>
      <c r="NTP73" s="22"/>
      <c r="NTQ73" s="22"/>
      <c r="NTR73" s="22"/>
      <c r="NTS73" s="22"/>
      <c r="NTT73" s="22"/>
      <c r="NTU73" s="22"/>
      <c r="NTV73" s="22"/>
      <c r="NTW73" s="22"/>
      <c r="NTX73" s="22"/>
      <c r="NTY73" s="22"/>
      <c r="NTZ73" s="22"/>
      <c r="NUA73" s="22"/>
      <c r="NUB73" s="22"/>
      <c r="NUC73" s="22"/>
      <c r="NUD73" s="22"/>
      <c r="NUE73" s="22"/>
      <c r="NUF73" s="22"/>
      <c r="NUG73" s="22"/>
      <c r="NUH73" s="22"/>
      <c r="NUI73" s="22"/>
      <c r="NUJ73" s="22"/>
      <c r="NUK73" s="22"/>
      <c r="NUL73" s="22"/>
      <c r="NUM73" s="22"/>
      <c r="NUN73" s="22"/>
      <c r="NUO73" s="22"/>
      <c r="NUP73" s="22"/>
      <c r="NUQ73" s="22"/>
      <c r="NUR73" s="22"/>
      <c r="NUS73" s="22"/>
      <c r="NUT73" s="22"/>
      <c r="NUU73" s="22"/>
      <c r="NUV73" s="22"/>
      <c r="NUW73" s="22"/>
      <c r="NUX73" s="22"/>
      <c r="NUY73" s="22"/>
      <c r="NUZ73" s="22"/>
      <c r="NVA73" s="22"/>
      <c r="NVB73" s="22"/>
      <c r="NVC73" s="22"/>
      <c r="NVD73" s="22"/>
      <c r="NVE73" s="22"/>
      <c r="NVF73" s="22"/>
      <c r="NVG73" s="22"/>
      <c r="NVH73" s="22"/>
      <c r="NVI73" s="22"/>
      <c r="NVJ73" s="22"/>
      <c r="NVK73" s="22"/>
      <c r="NVL73" s="22"/>
      <c r="NVM73" s="22"/>
      <c r="NVN73" s="22"/>
      <c r="NVO73" s="22"/>
      <c r="NVP73" s="22"/>
      <c r="NVQ73" s="22"/>
      <c r="NVR73" s="22"/>
      <c r="NVS73" s="22"/>
      <c r="NVT73" s="22"/>
      <c r="NVU73" s="22"/>
      <c r="NVV73" s="22"/>
      <c r="NVW73" s="22"/>
      <c r="NVX73" s="22"/>
      <c r="NVY73" s="22"/>
      <c r="NVZ73" s="22"/>
      <c r="NWA73" s="22"/>
      <c r="NWB73" s="22"/>
      <c r="NWC73" s="22"/>
      <c r="NWD73" s="22"/>
      <c r="NWE73" s="22"/>
      <c r="NWF73" s="22"/>
      <c r="NWG73" s="22"/>
      <c r="NWH73" s="22"/>
      <c r="NWI73" s="22"/>
      <c r="NWJ73" s="22"/>
      <c r="NWK73" s="22"/>
      <c r="NWL73" s="22"/>
      <c r="NWM73" s="22"/>
      <c r="NWN73" s="22"/>
      <c r="NWO73" s="22"/>
      <c r="NWP73" s="22"/>
      <c r="NWQ73" s="22"/>
      <c r="NWR73" s="22"/>
      <c r="NWS73" s="22"/>
      <c r="NWT73" s="22"/>
      <c r="NWU73" s="22"/>
      <c r="NWV73" s="22"/>
      <c r="NWW73" s="22"/>
      <c r="NWX73" s="22"/>
      <c r="NWY73" s="22"/>
      <c r="NWZ73" s="22"/>
      <c r="NXA73" s="22"/>
      <c r="NXB73" s="22"/>
      <c r="NXC73" s="22"/>
      <c r="NXD73" s="22"/>
      <c r="NXE73" s="22"/>
      <c r="NXF73" s="22"/>
      <c r="NXG73" s="22"/>
      <c r="NXH73" s="22"/>
      <c r="NXI73" s="22"/>
      <c r="NXJ73" s="22"/>
      <c r="NXK73" s="22"/>
      <c r="NXL73" s="22"/>
      <c r="NXM73" s="22"/>
      <c r="NXN73" s="22"/>
      <c r="NXO73" s="22"/>
      <c r="NXP73" s="22"/>
      <c r="NXQ73" s="22"/>
      <c r="NXR73" s="22"/>
      <c r="NXS73" s="22"/>
      <c r="NXT73" s="22"/>
      <c r="NXU73" s="22"/>
      <c r="NXV73" s="22"/>
      <c r="NXW73" s="22"/>
      <c r="NXX73" s="22"/>
      <c r="NXY73" s="22"/>
      <c r="NXZ73" s="22"/>
      <c r="NYA73" s="22"/>
      <c r="NYB73" s="22"/>
      <c r="NYC73" s="22"/>
      <c r="NYD73" s="22"/>
      <c r="NYE73" s="22"/>
      <c r="NYF73" s="22"/>
      <c r="NYG73" s="22"/>
      <c r="NYH73" s="22"/>
      <c r="NYI73" s="22"/>
      <c r="NYJ73" s="22"/>
      <c r="NYK73" s="22"/>
      <c r="NYL73" s="22"/>
      <c r="NYM73" s="22"/>
      <c r="NYN73" s="22"/>
      <c r="NYO73" s="22"/>
      <c r="NYP73" s="22"/>
      <c r="NYQ73" s="22"/>
      <c r="NYR73" s="22"/>
      <c r="NYS73" s="22"/>
      <c r="NYT73" s="22"/>
      <c r="NYU73" s="22"/>
      <c r="NYV73" s="22"/>
      <c r="NYW73" s="22"/>
      <c r="NYX73" s="22"/>
      <c r="NYY73" s="22"/>
      <c r="NYZ73" s="22"/>
      <c r="NZA73" s="22"/>
      <c r="NZB73" s="22"/>
      <c r="NZC73" s="22"/>
      <c r="NZD73" s="22"/>
      <c r="NZE73" s="22"/>
      <c r="NZF73" s="22"/>
      <c r="NZG73" s="22"/>
      <c r="NZH73" s="22"/>
      <c r="NZI73" s="22"/>
      <c r="NZJ73" s="22"/>
      <c r="NZK73" s="22"/>
      <c r="NZL73" s="22"/>
      <c r="NZM73" s="22"/>
      <c r="NZN73" s="22"/>
      <c r="NZO73" s="22"/>
      <c r="NZP73" s="22"/>
      <c r="NZQ73" s="22"/>
      <c r="NZR73" s="22"/>
      <c r="NZS73" s="22"/>
      <c r="NZT73" s="22"/>
      <c r="NZU73" s="22"/>
      <c r="NZV73" s="22"/>
      <c r="NZW73" s="22"/>
      <c r="NZX73" s="22"/>
      <c r="NZY73" s="22"/>
      <c r="NZZ73" s="22"/>
      <c r="OAA73" s="22"/>
      <c r="OAB73" s="22"/>
      <c r="OAC73" s="22"/>
      <c r="OAD73" s="22"/>
      <c r="OAE73" s="22"/>
      <c r="OAF73" s="22"/>
      <c r="OAG73" s="22"/>
      <c r="OAH73" s="22"/>
      <c r="OAI73" s="22"/>
      <c r="OAJ73" s="22"/>
      <c r="OAK73" s="22"/>
      <c r="OAL73" s="22"/>
      <c r="OAM73" s="22"/>
      <c r="OAN73" s="22"/>
      <c r="OAO73" s="22"/>
      <c r="OAP73" s="22"/>
      <c r="OAQ73" s="22"/>
      <c r="OAR73" s="22"/>
      <c r="OAS73" s="22"/>
      <c r="OAT73" s="22"/>
      <c r="OAU73" s="22"/>
      <c r="OAV73" s="22"/>
      <c r="OAW73" s="22"/>
      <c r="OAX73" s="22"/>
      <c r="OAY73" s="22"/>
      <c r="OAZ73" s="22"/>
      <c r="OBA73" s="22"/>
      <c r="OBB73" s="22"/>
      <c r="OBC73" s="22"/>
      <c r="OBD73" s="22"/>
      <c r="OBE73" s="22"/>
      <c r="OBF73" s="22"/>
      <c r="OBG73" s="22"/>
      <c r="OBH73" s="22"/>
      <c r="OBI73" s="22"/>
      <c r="OBJ73" s="22"/>
      <c r="OBK73" s="22"/>
      <c r="OBL73" s="22"/>
      <c r="OBM73" s="22"/>
      <c r="OBN73" s="22"/>
      <c r="OBO73" s="22"/>
      <c r="OBP73" s="22"/>
      <c r="OBQ73" s="22"/>
      <c r="OBR73" s="22"/>
      <c r="OBS73" s="22"/>
      <c r="OBT73" s="22"/>
      <c r="OBU73" s="22"/>
      <c r="OBV73" s="22"/>
      <c r="OBW73" s="22"/>
      <c r="OBX73" s="22"/>
      <c r="OBY73" s="22"/>
      <c r="OBZ73" s="22"/>
      <c r="OCA73" s="22"/>
      <c r="OCB73" s="22"/>
      <c r="OCC73" s="22"/>
      <c r="OCD73" s="22"/>
      <c r="OCE73" s="22"/>
      <c r="OCF73" s="22"/>
      <c r="OCG73" s="22"/>
      <c r="OCH73" s="22"/>
      <c r="OCI73" s="22"/>
      <c r="OCJ73" s="22"/>
      <c r="OCK73" s="22"/>
      <c r="OCL73" s="22"/>
      <c r="OCM73" s="22"/>
      <c r="OCN73" s="22"/>
      <c r="OCO73" s="22"/>
      <c r="OCP73" s="22"/>
      <c r="OCQ73" s="22"/>
      <c r="OCR73" s="22"/>
      <c r="OCS73" s="22"/>
      <c r="OCT73" s="22"/>
      <c r="OCU73" s="22"/>
      <c r="OCV73" s="22"/>
      <c r="OCW73" s="22"/>
      <c r="OCX73" s="22"/>
      <c r="OCY73" s="22"/>
      <c r="OCZ73" s="22"/>
      <c r="ODA73" s="22"/>
      <c r="ODB73" s="22"/>
      <c r="ODC73" s="22"/>
      <c r="ODD73" s="22"/>
      <c r="ODE73" s="22"/>
      <c r="ODF73" s="22"/>
      <c r="ODG73" s="22"/>
      <c r="ODH73" s="22"/>
      <c r="ODI73" s="22"/>
      <c r="ODJ73" s="22"/>
      <c r="ODK73" s="22"/>
      <c r="ODL73" s="22"/>
      <c r="ODM73" s="22"/>
      <c r="ODN73" s="22"/>
      <c r="ODO73" s="22"/>
      <c r="ODP73" s="22"/>
      <c r="ODQ73" s="22"/>
      <c r="ODR73" s="22"/>
      <c r="ODS73" s="22"/>
      <c r="ODT73" s="22"/>
      <c r="ODU73" s="22"/>
      <c r="ODV73" s="22"/>
      <c r="ODW73" s="22"/>
      <c r="ODX73" s="22"/>
      <c r="ODY73" s="22"/>
      <c r="ODZ73" s="22"/>
      <c r="OEA73" s="22"/>
      <c r="OEB73" s="22"/>
      <c r="OEC73" s="22"/>
      <c r="OED73" s="22"/>
      <c r="OEE73" s="22"/>
      <c r="OEF73" s="22"/>
      <c r="OEG73" s="22"/>
      <c r="OEH73" s="22"/>
      <c r="OEI73" s="22"/>
      <c r="OEJ73" s="22"/>
      <c r="OEK73" s="22"/>
      <c r="OEL73" s="22"/>
      <c r="OEM73" s="22"/>
      <c r="OEN73" s="22"/>
      <c r="OEO73" s="22"/>
      <c r="OEP73" s="22"/>
      <c r="OEQ73" s="22"/>
      <c r="OER73" s="22"/>
      <c r="OES73" s="22"/>
      <c r="OET73" s="22"/>
      <c r="OEU73" s="22"/>
      <c r="OEV73" s="22"/>
      <c r="OEW73" s="22"/>
      <c r="OEX73" s="22"/>
      <c r="OEY73" s="22"/>
      <c r="OEZ73" s="22"/>
      <c r="OFA73" s="22"/>
      <c r="OFB73" s="22"/>
      <c r="OFC73" s="22"/>
      <c r="OFD73" s="22"/>
      <c r="OFE73" s="22"/>
      <c r="OFF73" s="22"/>
      <c r="OFG73" s="22"/>
      <c r="OFH73" s="22"/>
      <c r="OFI73" s="22"/>
      <c r="OFJ73" s="22"/>
      <c r="OFK73" s="22"/>
      <c r="OFL73" s="22"/>
      <c r="OFM73" s="22"/>
      <c r="OFN73" s="22"/>
      <c r="OFO73" s="22"/>
      <c r="OFP73" s="22"/>
      <c r="OFQ73" s="22"/>
      <c r="OFR73" s="22"/>
      <c r="OFS73" s="22"/>
      <c r="OFT73" s="22"/>
      <c r="OFU73" s="22"/>
      <c r="OFV73" s="22"/>
      <c r="OFW73" s="22"/>
      <c r="OFX73" s="22"/>
      <c r="OFY73" s="22"/>
      <c r="OFZ73" s="22"/>
      <c r="OGA73" s="22"/>
      <c r="OGB73" s="22"/>
      <c r="OGC73" s="22"/>
      <c r="OGD73" s="22"/>
      <c r="OGE73" s="22"/>
      <c r="OGF73" s="22"/>
      <c r="OGG73" s="22"/>
      <c r="OGH73" s="22"/>
      <c r="OGI73" s="22"/>
      <c r="OGJ73" s="22"/>
      <c r="OGK73" s="22"/>
      <c r="OGL73" s="22"/>
      <c r="OGM73" s="22"/>
      <c r="OGN73" s="22"/>
      <c r="OGO73" s="22"/>
      <c r="OGP73" s="22"/>
      <c r="OGQ73" s="22"/>
      <c r="OGR73" s="22"/>
      <c r="OGS73" s="22"/>
      <c r="OGT73" s="22"/>
      <c r="OGU73" s="22"/>
      <c r="OGV73" s="22"/>
      <c r="OGW73" s="22"/>
      <c r="OGX73" s="22"/>
      <c r="OGY73" s="22"/>
      <c r="OGZ73" s="22"/>
      <c r="OHA73" s="22"/>
      <c r="OHB73" s="22"/>
      <c r="OHC73" s="22"/>
      <c r="OHD73" s="22"/>
      <c r="OHE73" s="22"/>
      <c r="OHF73" s="22"/>
      <c r="OHG73" s="22"/>
      <c r="OHH73" s="22"/>
      <c r="OHI73" s="22"/>
      <c r="OHJ73" s="22"/>
      <c r="OHK73" s="22"/>
      <c r="OHL73" s="22"/>
      <c r="OHM73" s="22"/>
      <c r="OHN73" s="22"/>
      <c r="OHO73" s="22"/>
      <c r="OHP73" s="22"/>
      <c r="OHQ73" s="22"/>
      <c r="OHR73" s="22"/>
      <c r="OHS73" s="22"/>
      <c r="OHT73" s="22"/>
      <c r="OHU73" s="22"/>
      <c r="OHV73" s="22"/>
      <c r="OHW73" s="22"/>
      <c r="OHX73" s="22"/>
      <c r="OHY73" s="22"/>
      <c r="OHZ73" s="22"/>
      <c r="OIA73" s="22"/>
      <c r="OIB73" s="22"/>
      <c r="OIC73" s="22"/>
      <c r="OID73" s="22"/>
      <c r="OIE73" s="22"/>
      <c r="OIF73" s="22"/>
      <c r="OIG73" s="22"/>
      <c r="OIH73" s="22"/>
      <c r="OII73" s="22"/>
      <c r="OIJ73" s="22"/>
      <c r="OIK73" s="22"/>
      <c r="OIL73" s="22"/>
      <c r="OIM73" s="22"/>
      <c r="OIN73" s="22"/>
      <c r="OIO73" s="22"/>
      <c r="OIP73" s="22"/>
      <c r="OIQ73" s="22"/>
      <c r="OIR73" s="22"/>
      <c r="OIS73" s="22"/>
      <c r="OIT73" s="22"/>
      <c r="OIU73" s="22"/>
      <c r="OIV73" s="22"/>
      <c r="OIW73" s="22"/>
      <c r="OIX73" s="22"/>
      <c r="OIY73" s="22"/>
      <c r="OIZ73" s="22"/>
      <c r="OJA73" s="22"/>
      <c r="OJB73" s="22"/>
      <c r="OJC73" s="22"/>
      <c r="OJD73" s="22"/>
      <c r="OJE73" s="22"/>
      <c r="OJF73" s="22"/>
      <c r="OJG73" s="22"/>
      <c r="OJH73" s="22"/>
      <c r="OJI73" s="22"/>
      <c r="OJJ73" s="22"/>
      <c r="OJK73" s="22"/>
      <c r="OJL73" s="22"/>
      <c r="OJM73" s="22"/>
      <c r="OJN73" s="22"/>
      <c r="OJO73" s="22"/>
      <c r="OJP73" s="22"/>
      <c r="OJQ73" s="22"/>
      <c r="OJR73" s="22"/>
      <c r="OJS73" s="22"/>
      <c r="OJT73" s="22"/>
      <c r="OJU73" s="22"/>
      <c r="OJV73" s="22"/>
      <c r="OJW73" s="22"/>
      <c r="OJX73" s="22"/>
      <c r="OJY73" s="22"/>
      <c r="OJZ73" s="22"/>
      <c r="OKA73" s="22"/>
      <c r="OKB73" s="22"/>
      <c r="OKC73" s="22"/>
      <c r="OKD73" s="22"/>
      <c r="OKE73" s="22"/>
      <c r="OKF73" s="22"/>
      <c r="OKG73" s="22"/>
      <c r="OKH73" s="22"/>
      <c r="OKI73" s="22"/>
      <c r="OKJ73" s="22"/>
      <c r="OKK73" s="22"/>
      <c r="OKL73" s="22"/>
      <c r="OKM73" s="22"/>
      <c r="OKN73" s="22"/>
      <c r="OKO73" s="22"/>
      <c r="OKP73" s="22"/>
      <c r="OKQ73" s="22"/>
      <c r="OKR73" s="22"/>
      <c r="OKS73" s="22"/>
      <c r="OKT73" s="22"/>
      <c r="OKU73" s="22"/>
      <c r="OKV73" s="22"/>
      <c r="OKW73" s="22"/>
      <c r="OKX73" s="22"/>
      <c r="OKY73" s="22"/>
      <c r="OKZ73" s="22"/>
      <c r="OLA73" s="22"/>
      <c r="OLB73" s="22"/>
      <c r="OLC73" s="22"/>
      <c r="OLD73" s="22"/>
      <c r="OLE73" s="22"/>
      <c r="OLF73" s="22"/>
      <c r="OLG73" s="22"/>
      <c r="OLH73" s="22"/>
      <c r="OLI73" s="22"/>
      <c r="OLJ73" s="22"/>
      <c r="OLK73" s="22"/>
      <c r="OLL73" s="22"/>
      <c r="OLM73" s="22"/>
      <c r="OLN73" s="22"/>
      <c r="OLO73" s="22"/>
      <c r="OLP73" s="22"/>
      <c r="OLQ73" s="22"/>
      <c r="OLR73" s="22"/>
      <c r="OLS73" s="22"/>
      <c r="OLT73" s="22"/>
      <c r="OLU73" s="22"/>
      <c r="OLV73" s="22"/>
      <c r="OLW73" s="22"/>
      <c r="OLX73" s="22"/>
      <c r="OLY73" s="22"/>
      <c r="OLZ73" s="22"/>
      <c r="OMA73" s="22"/>
      <c r="OMB73" s="22"/>
      <c r="OMC73" s="22"/>
      <c r="OMD73" s="22"/>
      <c r="OME73" s="22"/>
      <c r="OMF73" s="22"/>
      <c r="OMG73" s="22"/>
      <c r="OMH73" s="22"/>
      <c r="OMI73" s="22"/>
      <c r="OMJ73" s="22"/>
      <c r="OMK73" s="22"/>
      <c r="OML73" s="22"/>
      <c r="OMM73" s="22"/>
      <c r="OMN73" s="22"/>
      <c r="OMO73" s="22"/>
      <c r="OMP73" s="22"/>
      <c r="OMQ73" s="22"/>
      <c r="OMR73" s="22"/>
      <c r="OMS73" s="22"/>
      <c r="OMT73" s="22"/>
      <c r="OMU73" s="22"/>
      <c r="OMV73" s="22"/>
      <c r="OMW73" s="22"/>
      <c r="OMX73" s="22"/>
      <c r="OMY73" s="22"/>
      <c r="OMZ73" s="22"/>
      <c r="ONA73" s="22"/>
      <c r="ONB73" s="22"/>
      <c r="ONC73" s="22"/>
      <c r="OND73" s="22"/>
      <c r="ONE73" s="22"/>
      <c r="ONF73" s="22"/>
      <c r="ONG73" s="22"/>
      <c r="ONH73" s="22"/>
      <c r="ONI73" s="22"/>
      <c r="ONJ73" s="22"/>
      <c r="ONK73" s="22"/>
      <c r="ONL73" s="22"/>
      <c r="ONM73" s="22"/>
      <c r="ONN73" s="22"/>
      <c r="ONO73" s="22"/>
      <c r="ONP73" s="22"/>
      <c r="ONQ73" s="22"/>
      <c r="ONR73" s="22"/>
      <c r="ONS73" s="22"/>
      <c r="ONT73" s="22"/>
      <c r="ONU73" s="22"/>
      <c r="ONV73" s="22"/>
      <c r="ONW73" s="22"/>
      <c r="ONX73" s="22"/>
      <c r="ONY73" s="22"/>
      <c r="ONZ73" s="22"/>
      <c r="OOA73" s="22"/>
      <c r="OOB73" s="22"/>
      <c r="OOC73" s="22"/>
      <c r="OOD73" s="22"/>
      <c r="OOE73" s="22"/>
      <c r="OOF73" s="22"/>
      <c r="OOG73" s="22"/>
      <c r="OOH73" s="22"/>
      <c r="OOI73" s="22"/>
      <c r="OOJ73" s="22"/>
      <c r="OOK73" s="22"/>
      <c r="OOL73" s="22"/>
      <c r="OOM73" s="22"/>
      <c r="OON73" s="22"/>
      <c r="OOO73" s="22"/>
      <c r="OOP73" s="22"/>
      <c r="OOQ73" s="22"/>
      <c r="OOR73" s="22"/>
      <c r="OOS73" s="22"/>
      <c r="OOT73" s="22"/>
      <c r="OOU73" s="22"/>
      <c r="OOV73" s="22"/>
      <c r="OOW73" s="22"/>
      <c r="OOX73" s="22"/>
      <c r="OOY73" s="22"/>
      <c r="OOZ73" s="22"/>
      <c r="OPA73" s="22"/>
      <c r="OPB73" s="22"/>
      <c r="OPC73" s="22"/>
      <c r="OPD73" s="22"/>
      <c r="OPE73" s="22"/>
      <c r="OPF73" s="22"/>
      <c r="OPG73" s="22"/>
      <c r="OPH73" s="22"/>
      <c r="OPI73" s="22"/>
      <c r="OPJ73" s="22"/>
      <c r="OPK73" s="22"/>
      <c r="OPL73" s="22"/>
      <c r="OPM73" s="22"/>
      <c r="OPN73" s="22"/>
      <c r="OPO73" s="22"/>
      <c r="OPP73" s="22"/>
      <c r="OPQ73" s="22"/>
      <c r="OPR73" s="22"/>
      <c r="OPS73" s="22"/>
      <c r="OPT73" s="22"/>
      <c r="OPU73" s="22"/>
      <c r="OPV73" s="22"/>
      <c r="OPW73" s="22"/>
      <c r="OPX73" s="22"/>
      <c r="OPY73" s="22"/>
      <c r="OPZ73" s="22"/>
      <c r="OQA73" s="22"/>
      <c r="OQB73" s="22"/>
      <c r="OQC73" s="22"/>
      <c r="OQD73" s="22"/>
      <c r="OQE73" s="22"/>
      <c r="OQF73" s="22"/>
      <c r="OQG73" s="22"/>
      <c r="OQH73" s="22"/>
      <c r="OQI73" s="22"/>
      <c r="OQJ73" s="22"/>
      <c r="OQK73" s="22"/>
      <c r="OQL73" s="22"/>
      <c r="OQM73" s="22"/>
      <c r="OQN73" s="22"/>
      <c r="OQO73" s="22"/>
      <c r="OQP73" s="22"/>
      <c r="OQQ73" s="22"/>
      <c r="OQR73" s="22"/>
      <c r="OQS73" s="22"/>
      <c r="OQT73" s="22"/>
      <c r="OQU73" s="22"/>
      <c r="OQV73" s="22"/>
      <c r="OQW73" s="22"/>
      <c r="OQX73" s="22"/>
      <c r="OQY73" s="22"/>
      <c r="OQZ73" s="22"/>
      <c r="ORA73" s="22"/>
      <c r="ORB73" s="22"/>
      <c r="ORC73" s="22"/>
      <c r="ORD73" s="22"/>
      <c r="ORE73" s="22"/>
      <c r="ORF73" s="22"/>
      <c r="ORG73" s="22"/>
      <c r="ORH73" s="22"/>
      <c r="ORI73" s="22"/>
      <c r="ORJ73" s="22"/>
      <c r="ORK73" s="22"/>
      <c r="ORL73" s="22"/>
      <c r="ORM73" s="22"/>
      <c r="ORN73" s="22"/>
      <c r="ORO73" s="22"/>
      <c r="ORP73" s="22"/>
      <c r="ORQ73" s="22"/>
      <c r="ORR73" s="22"/>
      <c r="ORS73" s="22"/>
      <c r="ORT73" s="22"/>
      <c r="ORU73" s="22"/>
      <c r="ORV73" s="22"/>
      <c r="ORW73" s="22"/>
      <c r="ORX73" s="22"/>
      <c r="ORY73" s="22"/>
      <c r="ORZ73" s="22"/>
      <c r="OSA73" s="22"/>
      <c r="OSB73" s="22"/>
      <c r="OSC73" s="22"/>
      <c r="OSD73" s="22"/>
      <c r="OSE73" s="22"/>
      <c r="OSF73" s="22"/>
      <c r="OSG73" s="22"/>
      <c r="OSH73" s="22"/>
      <c r="OSI73" s="22"/>
      <c r="OSJ73" s="22"/>
      <c r="OSK73" s="22"/>
      <c r="OSL73" s="22"/>
      <c r="OSM73" s="22"/>
      <c r="OSN73" s="22"/>
      <c r="OSO73" s="22"/>
      <c r="OSP73" s="22"/>
      <c r="OSQ73" s="22"/>
      <c r="OSR73" s="22"/>
      <c r="OSS73" s="22"/>
      <c r="OST73" s="22"/>
      <c r="OSU73" s="22"/>
      <c r="OSV73" s="22"/>
      <c r="OSW73" s="22"/>
      <c r="OSX73" s="22"/>
      <c r="OSY73" s="22"/>
      <c r="OSZ73" s="22"/>
      <c r="OTA73" s="22"/>
      <c r="OTB73" s="22"/>
      <c r="OTC73" s="22"/>
      <c r="OTD73" s="22"/>
      <c r="OTE73" s="22"/>
      <c r="OTF73" s="22"/>
      <c r="OTG73" s="22"/>
      <c r="OTH73" s="22"/>
      <c r="OTI73" s="22"/>
      <c r="OTJ73" s="22"/>
      <c r="OTK73" s="22"/>
      <c r="OTL73" s="22"/>
      <c r="OTM73" s="22"/>
      <c r="OTN73" s="22"/>
      <c r="OTO73" s="22"/>
      <c r="OTP73" s="22"/>
      <c r="OTQ73" s="22"/>
      <c r="OTR73" s="22"/>
      <c r="OTS73" s="22"/>
      <c r="OTT73" s="22"/>
      <c r="OTU73" s="22"/>
      <c r="OTV73" s="22"/>
      <c r="OTW73" s="22"/>
      <c r="OTX73" s="22"/>
      <c r="OTY73" s="22"/>
      <c r="OTZ73" s="22"/>
      <c r="OUA73" s="22"/>
      <c r="OUB73" s="22"/>
      <c r="OUC73" s="22"/>
      <c r="OUD73" s="22"/>
      <c r="OUE73" s="22"/>
      <c r="OUF73" s="22"/>
      <c r="OUG73" s="22"/>
      <c r="OUH73" s="22"/>
      <c r="OUI73" s="22"/>
      <c r="OUJ73" s="22"/>
      <c r="OUK73" s="22"/>
      <c r="OUL73" s="22"/>
      <c r="OUM73" s="22"/>
      <c r="OUN73" s="22"/>
      <c r="OUO73" s="22"/>
      <c r="OUP73" s="22"/>
      <c r="OUQ73" s="22"/>
      <c r="OUR73" s="22"/>
      <c r="OUS73" s="22"/>
      <c r="OUT73" s="22"/>
      <c r="OUU73" s="22"/>
      <c r="OUV73" s="22"/>
      <c r="OUW73" s="22"/>
      <c r="OUX73" s="22"/>
      <c r="OUY73" s="22"/>
      <c r="OUZ73" s="22"/>
      <c r="OVA73" s="22"/>
      <c r="OVB73" s="22"/>
      <c r="OVC73" s="22"/>
      <c r="OVD73" s="22"/>
      <c r="OVE73" s="22"/>
      <c r="OVF73" s="22"/>
      <c r="OVG73" s="22"/>
      <c r="OVH73" s="22"/>
      <c r="OVI73" s="22"/>
      <c r="OVJ73" s="22"/>
      <c r="OVK73" s="22"/>
      <c r="OVL73" s="22"/>
      <c r="OVM73" s="22"/>
      <c r="OVN73" s="22"/>
      <c r="OVO73" s="22"/>
      <c r="OVP73" s="22"/>
      <c r="OVQ73" s="22"/>
      <c r="OVR73" s="22"/>
      <c r="OVS73" s="22"/>
      <c r="OVT73" s="22"/>
      <c r="OVU73" s="22"/>
      <c r="OVV73" s="22"/>
      <c r="OVW73" s="22"/>
      <c r="OVX73" s="22"/>
      <c r="OVY73" s="22"/>
      <c r="OVZ73" s="22"/>
      <c r="OWA73" s="22"/>
      <c r="OWB73" s="22"/>
      <c r="OWC73" s="22"/>
      <c r="OWD73" s="22"/>
      <c r="OWE73" s="22"/>
      <c r="OWF73" s="22"/>
      <c r="OWG73" s="22"/>
      <c r="OWH73" s="22"/>
      <c r="OWI73" s="22"/>
      <c r="OWJ73" s="22"/>
      <c r="OWK73" s="22"/>
      <c r="OWL73" s="22"/>
      <c r="OWM73" s="22"/>
      <c r="OWN73" s="22"/>
      <c r="OWO73" s="22"/>
      <c r="OWP73" s="22"/>
      <c r="OWQ73" s="22"/>
      <c r="OWR73" s="22"/>
      <c r="OWS73" s="22"/>
      <c r="OWT73" s="22"/>
      <c r="OWU73" s="22"/>
      <c r="OWV73" s="22"/>
      <c r="OWW73" s="22"/>
      <c r="OWX73" s="22"/>
      <c r="OWY73" s="22"/>
      <c r="OWZ73" s="22"/>
      <c r="OXA73" s="22"/>
      <c r="OXB73" s="22"/>
      <c r="OXC73" s="22"/>
      <c r="OXD73" s="22"/>
      <c r="OXE73" s="22"/>
      <c r="OXF73" s="22"/>
      <c r="OXG73" s="22"/>
      <c r="OXH73" s="22"/>
      <c r="OXI73" s="22"/>
      <c r="OXJ73" s="22"/>
      <c r="OXK73" s="22"/>
      <c r="OXL73" s="22"/>
      <c r="OXM73" s="22"/>
      <c r="OXN73" s="22"/>
      <c r="OXO73" s="22"/>
      <c r="OXP73" s="22"/>
      <c r="OXQ73" s="22"/>
      <c r="OXR73" s="22"/>
      <c r="OXS73" s="22"/>
      <c r="OXT73" s="22"/>
      <c r="OXU73" s="22"/>
      <c r="OXV73" s="22"/>
      <c r="OXW73" s="22"/>
      <c r="OXX73" s="22"/>
      <c r="OXY73" s="22"/>
      <c r="OXZ73" s="22"/>
      <c r="OYA73" s="22"/>
      <c r="OYB73" s="22"/>
      <c r="OYC73" s="22"/>
      <c r="OYD73" s="22"/>
      <c r="OYE73" s="22"/>
      <c r="OYF73" s="22"/>
      <c r="OYG73" s="22"/>
      <c r="OYH73" s="22"/>
      <c r="OYI73" s="22"/>
      <c r="OYJ73" s="22"/>
      <c r="OYK73" s="22"/>
      <c r="OYL73" s="22"/>
      <c r="OYM73" s="22"/>
      <c r="OYN73" s="22"/>
      <c r="OYO73" s="22"/>
      <c r="OYP73" s="22"/>
      <c r="OYQ73" s="22"/>
      <c r="OYR73" s="22"/>
      <c r="OYS73" s="22"/>
      <c r="OYT73" s="22"/>
      <c r="OYU73" s="22"/>
      <c r="OYV73" s="22"/>
      <c r="OYW73" s="22"/>
      <c r="OYX73" s="22"/>
      <c r="OYY73" s="22"/>
      <c r="OYZ73" s="22"/>
      <c r="OZA73" s="22"/>
      <c r="OZB73" s="22"/>
      <c r="OZC73" s="22"/>
      <c r="OZD73" s="22"/>
      <c r="OZE73" s="22"/>
      <c r="OZF73" s="22"/>
      <c r="OZG73" s="22"/>
      <c r="OZH73" s="22"/>
      <c r="OZI73" s="22"/>
      <c r="OZJ73" s="22"/>
      <c r="OZK73" s="22"/>
      <c r="OZL73" s="22"/>
      <c r="OZM73" s="22"/>
      <c r="OZN73" s="22"/>
      <c r="OZO73" s="22"/>
      <c r="OZP73" s="22"/>
      <c r="OZQ73" s="22"/>
      <c r="OZR73" s="22"/>
      <c r="OZS73" s="22"/>
      <c r="OZT73" s="22"/>
      <c r="OZU73" s="22"/>
      <c r="OZV73" s="22"/>
      <c r="OZW73" s="22"/>
      <c r="OZX73" s="22"/>
      <c r="OZY73" s="22"/>
      <c r="OZZ73" s="22"/>
      <c r="PAA73" s="22"/>
      <c r="PAB73" s="22"/>
      <c r="PAC73" s="22"/>
      <c r="PAD73" s="22"/>
      <c r="PAE73" s="22"/>
      <c r="PAF73" s="22"/>
      <c r="PAG73" s="22"/>
      <c r="PAH73" s="22"/>
      <c r="PAI73" s="22"/>
      <c r="PAJ73" s="22"/>
      <c r="PAK73" s="22"/>
      <c r="PAL73" s="22"/>
      <c r="PAM73" s="22"/>
      <c r="PAN73" s="22"/>
      <c r="PAO73" s="22"/>
      <c r="PAP73" s="22"/>
      <c r="PAQ73" s="22"/>
      <c r="PAR73" s="22"/>
      <c r="PAS73" s="22"/>
      <c r="PAT73" s="22"/>
      <c r="PAU73" s="22"/>
      <c r="PAV73" s="22"/>
      <c r="PAW73" s="22"/>
      <c r="PAX73" s="22"/>
      <c r="PAY73" s="22"/>
      <c r="PAZ73" s="22"/>
      <c r="PBA73" s="22"/>
      <c r="PBB73" s="22"/>
      <c r="PBC73" s="22"/>
      <c r="PBD73" s="22"/>
      <c r="PBE73" s="22"/>
      <c r="PBF73" s="22"/>
      <c r="PBG73" s="22"/>
      <c r="PBH73" s="22"/>
      <c r="PBI73" s="22"/>
      <c r="PBJ73" s="22"/>
      <c r="PBK73" s="22"/>
      <c r="PBL73" s="22"/>
      <c r="PBM73" s="22"/>
      <c r="PBN73" s="22"/>
      <c r="PBO73" s="22"/>
      <c r="PBP73" s="22"/>
      <c r="PBQ73" s="22"/>
      <c r="PBR73" s="22"/>
      <c r="PBS73" s="22"/>
      <c r="PBT73" s="22"/>
      <c r="PBU73" s="22"/>
      <c r="PBV73" s="22"/>
      <c r="PBW73" s="22"/>
      <c r="PBX73" s="22"/>
      <c r="PBY73" s="22"/>
      <c r="PBZ73" s="22"/>
      <c r="PCA73" s="22"/>
      <c r="PCB73" s="22"/>
      <c r="PCC73" s="22"/>
      <c r="PCD73" s="22"/>
      <c r="PCE73" s="22"/>
      <c r="PCF73" s="22"/>
      <c r="PCG73" s="22"/>
      <c r="PCH73" s="22"/>
      <c r="PCI73" s="22"/>
      <c r="PCJ73" s="22"/>
      <c r="PCK73" s="22"/>
      <c r="PCL73" s="22"/>
      <c r="PCM73" s="22"/>
      <c r="PCN73" s="22"/>
      <c r="PCO73" s="22"/>
      <c r="PCP73" s="22"/>
      <c r="PCQ73" s="22"/>
      <c r="PCR73" s="22"/>
      <c r="PCS73" s="22"/>
      <c r="PCT73" s="22"/>
      <c r="PCU73" s="22"/>
      <c r="PCV73" s="22"/>
      <c r="PCW73" s="22"/>
      <c r="PCX73" s="22"/>
      <c r="PCY73" s="22"/>
      <c r="PCZ73" s="22"/>
      <c r="PDA73" s="22"/>
      <c r="PDB73" s="22"/>
      <c r="PDC73" s="22"/>
      <c r="PDD73" s="22"/>
      <c r="PDE73" s="22"/>
      <c r="PDF73" s="22"/>
      <c r="PDG73" s="22"/>
      <c r="PDH73" s="22"/>
      <c r="PDI73" s="22"/>
      <c r="PDJ73" s="22"/>
      <c r="PDK73" s="22"/>
      <c r="PDL73" s="22"/>
      <c r="PDM73" s="22"/>
      <c r="PDN73" s="22"/>
      <c r="PDO73" s="22"/>
      <c r="PDP73" s="22"/>
      <c r="PDQ73" s="22"/>
      <c r="PDR73" s="22"/>
      <c r="PDS73" s="22"/>
      <c r="PDT73" s="22"/>
      <c r="PDU73" s="22"/>
      <c r="PDV73" s="22"/>
      <c r="PDW73" s="22"/>
      <c r="PDX73" s="22"/>
      <c r="PDY73" s="22"/>
      <c r="PDZ73" s="22"/>
      <c r="PEA73" s="22"/>
      <c r="PEB73" s="22"/>
      <c r="PEC73" s="22"/>
      <c r="PED73" s="22"/>
      <c r="PEE73" s="22"/>
      <c r="PEF73" s="22"/>
      <c r="PEG73" s="22"/>
      <c r="PEH73" s="22"/>
      <c r="PEI73" s="22"/>
      <c r="PEJ73" s="22"/>
      <c r="PEK73" s="22"/>
      <c r="PEL73" s="22"/>
      <c r="PEM73" s="22"/>
      <c r="PEN73" s="22"/>
      <c r="PEO73" s="22"/>
      <c r="PEP73" s="22"/>
      <c r="PEQ73" s="22"/>
      <c r="PER73" s="22"/>
      <c r="PES73" s="22"/>
      <c r="PET73" s="22"/>
      <c r="PEU73" s="22"/>
      <c r="PEV73" s="22"/>
      <c r="PEW73" s="22"/>
      <c r="PEX73" s="22"/>
      <c r="PEY73" s="22"/>
      <c r="PEZ73" s="22"/>
      <c r="PFA73" s="22"/>
      <c r="PFB73" s="22"/>
      <c r="PFC73" s="22"/>
      <c r="PFD73" s="22"/>
      <c r="PFE73" s="22"/>
      <c r="PFF73" s="22"/>
      <c r="PFG73" s="22"/>
      <c r="PFH73" s="22"/>
      <c r="PFI73" s="22"/>
      <c r="PFJ73" s="22"/>
      <c r="PFK73" s="22"/>
      <c r="PFL73" s="22"/>
      <c r="PFM73" s="22"/>
      <c r="PFN73" s="22"/>
      <c r="PFO73" s="22"/>
      <c r="PFP73" s="22"/>
      <c r="PFQ73" s="22"/>
      <c r="PFR73" s="22"/>
      <c r="PFS73" s="22"/>
      <c r="PFT73" s="22"/>
      <c r="PFU73" s="22"/>
      <c r="PFV73" s="22"/>
      <c r="PFW73" s="22"/>
      <c r="PFX73" s="22"/>
      <c r="PFY73" s="22"/>
      <c r="PFZ73" s="22"/>
      <c r="PGA73" s="22"/>
      <c r="PGB73" s="22"/>
      <c r="PGC73" s="22"/>
      <c r="PGD73" s="22"/>
      <c r="PGE73" s="22"/>
      <c r="PGF73" s="22"/>
      <c r="PGG73" s="22"/>
      <c r="PGH73" s="22"/>
      <c r="PGI73" s="22"/>
      <c r="PGJ73" s="22"/>
      <c r="PGK73" s="22"/>
      <c r="PGL73" s="22"/>
      <c r="PGM73" s="22"/>
      <c r="PGN73" s="22"/>
      <c r="PGO73" s="22"/>
      <c r="PGP73" s="22"/>
      <c r="PGQ73" s="22"/>
      <c r="PGR73" s="22"/>
      <c r="PGS73" s="22"/>
      <c r="PGT73" s="22"/>
      <c r="PGU73" s="22"/>
      <c r="PGV73" s="22"/>
      <c r="PGW73" s="22"/>
      <c r="PGX73" s="22"/>
      <c r="PGY73" s="22"/>
      <c r="PGZ73" s="22"/>
      <c r="PHA73" s="22"/>
      <c r="PHB73" s="22"/>
      <c r="PHC73" s="22"/>
      <c r="PHD73" s="22"/>
      <c r="PHE73" s="22"/>
      <c r="PHF73" s="22"/>
      <c r="PHG73" s="22"/>
      <c r="PHH73" s="22"/>
      <c r="PHI73" s="22"/>
      <c r="PHJ73" s="22"/>
      <c r="PHK73" s="22"/>
      <c r="PHL73" s="22"/>
      <c r="PHM73" s="22"/>
      <c r="PHN73" s="22"/>
      <c r="PHO73" s="22"/>
      <c r="PHP73" s="22"/>
      <c r="PHQ73" s="22"/>
      <c r="PHR73" s="22"/>
      <c r="PHS73" s="22"/>
      <c r="PHT73" s="22"/>
      <c r="PHU73" s="22"/>
      <c r="PHV73" s="22"/>
      <c r="PHW73" s="22"/>
      <c r="PHX73" s="22"/>
      <c r="PHY73" s="22"/>
      <c r="PHZ73" s="22"/>
      <c r="PIA73" s="22"/>
      <c r="PIB73" s="22"/>
      <c r="PIC73" s="22"/>
      <c r="PID73" s="22"/>
      <c r="PIE73" s="22"/>
      <c r="PIF73" s="22"/>
      <c r="PIG73" s="22"/>
      <c r="PIH73" s="22"/>
      <c r="PII73" s="22"/>
      <c r="PIJ73" s="22"/>
      <c r="PIK73" s="22"/>
      <c r="PIL73" s="22"/>
      <c r="PIM73" s="22"/>
      <c r="PIN73" s="22"/>
      <c r="PIO73" s="22"/>
      <c r="PIP73" s="22"/>
      <c r="PIQ73" s="22"/>
      <c r="PIR73" s="22"/>
      <c r="PIS73" s="22"/>
      <c r="PIT73" s="22"/>
      <c r="PIU73" s="22"/>
      <c r="PIV73" s="22"/>
      <c r="PIW73" s="22"/>
      <c r="PIX73" s="22"/>
      <c r="PIY73" s="22"/>
      <c r="PIZ73" s="22"/>
      <c r="PJA73" s="22"/>
      <c r="PJB73" s="22"/>
      <c r="PJC73" s="22"/>
      <c r="PJD73" s="22"/>
      <c r="PJE73" s="22"/>
      <c r="PJF73" s="22"/>
      <c r="PJG73" s="22"/>
      <c r="PJH73" s="22"/>
      <c r="PJI73" s="22"/>
      <c r="PJJ73" s="22"/>
      <c r="PJK73" s="22"/>
      <c r="PJL73" s="22"/>
      <c r="PJM73" s="22"/>
      <c r="PJN73" s="22"/>
      <c r="PJO73" s="22"/>
      <c r="PJP73" s="22"/>
      <c r="PJQ73" s="22"/>
      <c r="PJR73" s="22"/>
      <c r="PJS73" s="22"/>
      <c r="PJT73" s="22"/>
      <c r="PJU73" s="22"/>
      <c r="PJV73" s="22"/>
      <c r="PJW73" s="22"/>
      <c r="PJX73" s="22"/>
      <c r="PJY73" s="22"/>
      <c r="PJZ73" s="22"/>
      <c r="PKA73" s="22"/>
      <c r="PKB73" s="22"/>
      <c r="PKC73" s="22"/>
      <c r="PKD73" s="22"/>
      <c r="PKE73" s="22"/>
      <c r="PKF73" s="22"/>
      <c r="PKG73" s="22"/>
      <c r="PKH73" s="22"/>
      <c r="PKI73" s="22"/>
      <c r="PKJ73" s="22"/>
      <c r="PKK73" s="22"/>
      <c r="PKL73" s="22"/>
      <c r="PKM73" s="22"/>
      <c r="PKN73" s="22"/>
      <c r="PKO73" s="22"/>
      <c r="PKP73" s="22"/>
      <c r="PKQ73" s="22"/>
      <c r="PKR73" s="22"/>
      <c r="PKS73" s="22"/>
      <c r="PKT73" s="22"/>
      <c r="PKU73" s="22"/>
      <c r="PKV73" s="22"/>
      <c r="PKW73" s="22"/>
      <c r="PKX73" s="22"/>
      <c r="PKY73" s="22"/>
      <c r="PKZ73" s="22"/>
      <c r="PLA73" s="22"/>
      <c r="PLB73" s="22"/>
      <c r="PLC73" s="22"/>
      <c r="PLD73" s="22"/>
      <c r="PLE73" s="22"/>
      <c r="PLF73" s="22"/>
      <c r="PLG73" s="22"/>
      <c r="PLH73" s="22"/>
      <c r="PLI73" s="22"/>
      <c r="PLJ73" s="22"/>
      <c r="PLK73" s="22"/>
      <c r="PLL73" s="22"/>
      <c r="PLM73" s="22"/>
      <c r="PLN73" s="22"/>
      <c r="PLO73" s="22"/>
      <c r="PLP73" s="22"/>
      <c r="PLQ73" s="22"/>
      <c r="PLR73" s="22"/>
      <c r="PLS73" s="22"/>
      <c r="PLT73" s="22"/>
      <c r="PLU73" s="22"/>
      <c r="PLV73" s="22"/>
      <c r="PLW73" s="22"/>
      <c r="PLX73" s="22"/>
      <c r="PLY73" s="22"/>
      <c r="PLZ73" s="22"/>
      <c r="PMA73" s="22"/>
      <c r="PMB73" s="22"/>
      <c r="PMC73" s="22"/>
      <c r="PMD73" s="22"/>
      <c r="PME73" s="22"/>
      <c r="PMF73" s="22"/>
      <c r="PMG73" s="22"/>
      <c r="PMH73" s="22"/>
      <c r="PMI73" s="22"/>
      <c r="PMJ73" s="22"/>
      <c r="PMK73" s="22"/>
      <c r="PML73" s="22"/>
      <c r="PMM73" s="22"/>
      <c r="PMN73" s="22"/>
      <c r="PMO73" s="22"/>
      <c r="PMP73" s="22"/>
      <c r="PMQ73" s="22"/>
      <c r="PMR73" s="22"/>
      <c r="PMS73" s="22"/>
      <c r="PMT73" s="22"/>
      <c r="PMU73" s="22"/>
      <c r="PMV73" s="22"/>
      <c r="PMW73" s="22"/>
      <c r="PMX73" s="22"/>
      <c r="PMY73" s="22"/>
      <c r="PMZ73" s="22"/>
      <c r="PNA73" s="22"/>
      <c r="PNB73" s="22"/>
      <c r="PNC73" s="22"/>
      <c r="PND73" s="22"/>
      <c r="PNE73" s="22"/>
      <c r="PNF73" s="22"/>
      <c r="PNG73" s="22"/>
      <c r="PNH73" s="22"/>
      <c r="PNI73" s="22"/>
      <c r="PNJ73" s="22"/>
      <c r="PNK73" s="22"/>
      <c r="PNL73" s="22"/>
      <c r="PNM73" s="22"/>
      <c r="PNN73" s="22"/>
      <c r="PNO73" s="22"/>
      <c r="PNP73" s="22"/>
      <c r="PNQ73" s="22"/>
      <c r="PNR73" s="22"/>
      <c r="PNS73" s="22"/>
      <c r="PNT73" s="22"/>
      <c r="PNU73" s="22"/>
      <c r="PNV73" s="22"/>
      <c r="PNW73" s="22"/>
      <c r="PNX73" s="22"/>
      <c r="PNY73" s="22"/>
      <c r="PNZ73" s="22"/>
      <c r="POA73" s="22"/>
      <c r="POB73" s="22"/>
      <c r="POC73" s="22"/>
      <c r="POD73" s="22"/>
      <c r="POE73" s="22"/>
      <c r="POF73" s="22"/>
      <c r="POG73" s="22"/>
      <c r="POH73" s="22"/>
      <c r="POI73" s="22"/>
      <c r="POJ73" s="22"/>
      <c r="POK73" s="22"/>
      <c r="POL73" s="22"/>
      <c r="POM73" s="22"/>
      <c r="PON73" s="22"/>
      <c r="POO73" s="22"/>
      <c r="POP73" s="22"/>
      <c r="POQ73" s="22"/>
      <c r="POR73" s="22"/>
      <c r="POS73" s="22"/>
      <c r="POT73" s="22"/>
      <c r="POU73" s="22"/>
      <c r="POV73" s="22"/>
      <c r="POW73" s="22"/>
      <c r="POX73" s="22"/>
      <c r="POY73" s="22"/>
      <c r="POZ73" s="22"/>
      <c r="PPA73" s="22"/>
      <c r="PPB73" s="22"/>
      <c r="PPC73" s="22"/>
      <c r="PPD73" s="22"/>
      <c r="PPE73" s="22"/>
      <c r="PPF73" s="22"/>
      <c r="PPG73" s="22"/>
      <c r="PPH73" s="22"/>
      <c r="PPI73" s="22"/>
      <c r="PPJ73" s="22"/>
      <c r="PPK73" s="22"/>
      <c r="PPL73" s="22"/>
      <c r="PPM73" s="22"/>
      <c r="PPN73" s="22"/>
      <c r="PPO73" s="22"/>
      <c r="PPP73" s="22"/>
      <c r="PPQ73" s="22"/>
      <c r="PPR73" s="22"/>
      <c r="PPS73" s="22"/>
      <c r="PPT73" s="22"/>
      <c r="PPU73" s="22"/>
      <c r="PPV73" s="22"/>
      <c r="PPW73" s="22"/>
      <c r="PPX73" s="22"/>
      <c r="PPY73" s="22"/>
      <c r="PPZ73" s="22"/>
      <c r="PQA73" s="22"/>
      <c r="PQB73" s="22"/>
      <c r="PQC73" s="22"/>
      <c r="PQD73" s="22"/>
      <c r="PQE73" s="22"/>
      <c r="PQF73" s="22"/>
      <c r="PQG73" s="22"/>
      <c r="PQH73" s="22"/>
      <c r="PQI73" s="22"/>
      <c r="PQJ73" s="22"/>
      <c r="PQK73" s="22"/>
      <c r="PQL73" s="22"/>
      <c r="PQM73" s="22"/>
      <c r="PQN73" s="22"/>
      <c r="PQO73" s="22"/>
      <c r="PQP73" s="22"/>
      <c r="PQQ73" s="22"/>
      <c r="PQR73" s="22"/>
      <c r="PQS73" s="22"/>
      <c r="PQT73" s="22"/>
      <c r="PQU73" s="22"/>
      <c r="PQV73" s="22"/>
      <c r="PQW73" s="22"/>
      <c r="PQX73" s="22"/>
      <c r="PQY73" s="22"/>
      <c r="PQZ73" s="22"/>
      <c r="PRA73" s="22"/>
      <c r="PRB73" s="22"/>
      <c r="PRC73" s="22"/>
      <c r="PRD73" s="22"/>
      <c r="PRE73" s="22"/>
      <c r="PRF73" s="22"/>
      <c r="PRG73" s="22"/>
      <c r="PRH73" s="22"/>
      <c r="PRI73" s="22"/>
      <c r="PRJ73" s="22"/>
      <c r="PRK73" s="22"/>
      <c r="PRL73" s="22"/>
      <c r="PRM73" s="22"/>
      <c r="PRN73" s="22"/>
      <c r="PRO73" s="22"/>
      <c r="PRP73" s="22"/>
      <c r="PRQ73" s="22"/>
      <c r="PRR73" s="22"/>
      <c r="PRS73" s="22"/>
      <c r="PRT73" s="22"/>
      <c r="PRU73" s="22"/>
      <c r="PRV73" s="22"/>
      <c r="PRW73" s="22"/>
      <c r="PRX73" s="22"/>
      <c r="PRY73" s="22"/>
      <c r="PRZ73" s="22"/>
      <c r="PSA73" s="22"/>
      <c r="PSB73" s="22"/>
      <c r="PSC73" s="22"/>
      <c r="PSD73" s="22"/>
      <c r="PSE73" s="22"/>
      <c r="PSF73" s="22"/>
      <c r="PSG73" s="22"/>
      <c r="PSH73" s="22"/>
      <c r="PSI73" s="22"/>
      <c r="PSJ73" s="22"/>
      <c r="PSK73" s="22"/>
      <c r="PSL73" s="22"/>
      <c r="PSM73" s="22"/>
      <c r="PSN73" s="22"/>
      <c r="PSO73" s="22"/>
      <c r="PSP73" s="22"/>
      <c r="PSQ73" s="22"/>
      <c r="PSR73" s="22"/>
      <c r="PSS73" s="22"/>
      <c r="PST73" s="22"/>
      <c r="PSU73" s="22"/>
      <c r="PSV73" s="22"/>
      <c r="PSW73" s="22"/>
      <c r="PSX73" s="22"/>
      <c r="PSY73" s="22"/>
      <c r="PSZ73" s="22"/>
      <c r="PTA73" s="22"/>
      <c r="PTB73" s="22"/>
      <c r="PTC73" s="22"/>
      <c r="PTD73" s="22"/>
      <c r="PTE73" s="22"/>
      <c r="PTF73" s="22"/>
      <c r="PTG73" s="22"/>
      <c r="PTH73" s="22"/>
      <c r="PTI73" s="22"/>
      <c r="PTJ73" s="22"/>
      <c r="PTK73" s="22"/>
      <c r="PTL73" s="22"/>
      <c r="PTM73" s="22"/>
      <c r="PTN73" s="22"/>
      <c r="PTO73" s="22"/>
      <c r="PTP73" s="22"/>
      <c r="PTQ73" s="22"/>
      <c r="PTR73" s="22"/>
      <c r="PTS73" s="22"/>
      <c r="PTT73" s="22"/>
      <c r="PTU73" s="22"/>
      <c r="PTV73" s="22"/>
      <c r="PTW73" s="22"/>
      <c r="PTX73" s="22"/>
      <c r="PTY73" s="22"/>
      <c r="PTZ73" s="22"/>
      <c r="PUA73" s="22"/>
      <c r="PUB73" s="22"/>
      <c r="PUC73" s="22"/>
      <c r="PUD73" s="22"/>
      <c r="PUE73" s="22"/>
      <c r="PUF73" s="22"/>
      <c r="PUG73" s="22"/>
      <c r="PUH73" s="22"/>
      <c r="PUI73" s="22"/>
      <c r="PUJ73" s="22"/>
      <c r="PUK73" s="22"/>
      <c r="PUL73" s="22"/>
      <c r="PUM73" s="22"/>
      <c r="PUN73" s="22"/>
      <c r="PUO73" s="22"/>
      <c r="PUP73" s="22"/>
      <c r="PUQ73" s="22"/>
      <c r="PUR73" s="22"/>
      <c r="PUS73" s="22"/>
      <c r="PUT73" s="22"/>
      <c r="PUU73" s="22"/>
      <c r="PUV73" s="22"/>
      <c r="PUW73" s="22"/>
      <c r="PUX73" s="22"/>
      <c r="PUY73" s="22"/>
      <c r="PUZ73" s="22"/>
      <c r="PVA73" s="22"/>
      <c r="PVB73" s="22"/>
      <c r="PVC73" s="22"/>
      <c r="PVD73" s="22"/>
      <c r="PVE73" s="22"/>
      <c r="PVF73" s="22"/>
      <c r="PVG73" s="22"/>
      <c r="PVH73" s="22"/>
      <c r="PVI73" s="22"/>
      <c r="PVJ73" s="22"/>
      <c r="PVK73" s="22"/>
      <c r="PVL73" s="22"/>
      <c r="PVM73" s="22"/>
      <c r="PVN73" s="22"/>
      <c r="PVO73" s="22"/>
      <c r="PVP73" s="22"/>
      <c r="PVQ73" s="22"/>
      <c r="PVR73" s="22"/>
      <c r="PVS73" s="22"/>
      <c r="PVT73" s="22"/>
      <c r="PVU73" s="22"/>
      <c r="PVV73" s="22"/>
      <c r="PVW73" s="22"/>
      <c r="PVX73" s="22"/>
      <c r="PVY73" s="22"/>
      <c r="PVZ73" s="22"/>
      <c r="PWA73" s="22"/>
      <c r="PWB73" s="22"/>
      <c r="PWC73" s="22"/>
      <c r="PWD73" s="22"/>
      <c r="PWE73" s="22"/>
      <c r="PWF73" s="22"/>
      <c r="PWG73" s="22"/>
      <c r="PWH73" s="22"/>
      <c r="PWI73" s="22"/>
      <c r="PWJ73" s="22"/>
      <c r="PWK73" s="22"/>
      <c r="PWL73" s="22"/>
      <c r="PWM73" s="22"/>
      <c r="PWN73" s="22"/>
      <c r="PWO73" s="22"/>
      <c r="PWP73" s="22"/>
      <c r="PWQ73" s="22"/>
      <c r="PWR73" s="22"/>
      <c r="PWS73" s="22"/>
      <c r="PWT73" s="22"/>
      <c r="PWU73" s="22"/>
      <c r="PWV73" s="22"/>
      <c r="PWW73" s="22"/>
      <c r="PWX73" s="22"/>
      <c r="PWY73" s="22"/>
      <c r="PWZ73" s="22"/>
      <c r="PXA73" s="22"/>
      <c r="PXB73" s="22"/>
      <c r="PXC73" s="22"/>
      <c r="PXD73" s="22"/>
      <c r="PXE73" s="22"/>
      <c r="PXF73" s="22"/>
      <c r="PXG73" s="22"/>
      <c r="PXH73" s="22"/>
      <c r="PXI73" s="22"/>
      <c r="PXJ73" s="22"/>
      <c r="PXK73" s="22"/>
      <c r="PXL73" s="22"/>
      <c r="PXM73" s="22"/>
      <c r="PXN73" s="22"/>
      <c r="PXO73" s="22"/>
      <c r="PXP73" s="22"/>
      <c r="PXQ73" s="22"/>
      <c r="PXR73" s="22"/>
      <c r="PXS73" s="22"/>
      <c r="PXT73" s="22"/>
      <c r="PXU73" s="22"/>
      <c r="PXV73" s="22"/>
      <c r="PXW73" s="22"/>
      <c r="PXX73" s="22"/>
      <c r="PXY73" s="22"/>
      <c r="PXZ73" s="22"/>
      <c r="PYA73" s="22"/>
      <c r="PYB73" s="22"/>
      <c r="PYC73" s="22"/>
      <c r="PYD73" s="22"/>
      <c r="PYE73" s="22"/>
      <c r="PYF73" s="22"/>
      <c r="PYG73" s="22"/>
      <c r="PYH73" s="22"/>
      <c r="PYI73" s="22"/>
      <c r="PYJ73" s="22"/>
      <c r="PYK73" s="22"/>
      <c r="PYL73" s="22"/>
      <c r="PYM73" s="22"/>
      <c r="PYN73" s="22"/>
      <c r="PYO73" s="22"/>
      <c r="PYP73" s="22"/>
      <c r="PYQ73" s="22"/>
      <c r="PYR73" s="22"/>
      <c r="PYS73" s="22"/>
      <c r="PYT73" s="22"/>
      <c r="PYU73" s="22"/>
      <c r="PYV73" s="22"/>
      <c r="PYW73" s="22"/>
      <c r="PYX73" s="22"/>
      <c r="PYY73" s="22"/>
      <c r="PYZ73" s="22"/>
      <c r="PZA73" s="22"/>
      <c r="PZB73" s="22"/>
      <c r="PZC73" s="22"/>
      <c r="PZD73" s="22"/>
      <c r="PZE73" s="22"/>
      <c r="PZF73" s="22"/>
      <c r="PZG73" s="22"/>
      <c r="PZH73" s="22"/>
      <c r="PZI73" s="22"/>
      <c r="PZJ73" s="22"/>
      <c r="PZK73" s="22"/>
      <c r="PZL73" s="22"/>
      <c r="PZM73" s="22"/>
      <c r="PZN73" s="22"/>
      <c r="PZO73" s="22"/>
      <c r="PZP73" s="22"/>
      <c r="PZQ73" s="22"/>
      <c r="PZR73" s="22"/>
      <c r="PZS73" s="22"/>
      <c r="PZT73" s="22"/>
      <c r="PZU73" s="22"/>
      <c r="PZV73" s="22"/>
      <c r="PZW73" s="22"/>
      <c r="PZX73" s="22"/>
      <c r="PZY73" s="22"/>
      <c r="PZZ73" s="22"/>
      <c r="QAA73" s="22"/>
      <c r="QAB73" s="22"/>
      <c r="QAC73" s="22"/>
      <c r="QAD73" s="22"/>
      <c r="QAE73" s="22"/>
      <c r="QAF73" s="22"/>
      <c r="QAG73" s="22"/>
      <c r="QAH73" s="22"/>
      <c r="QAI73" s="22"/>
      <c r="QAJ73" s="22"/>
      <c r="QAK73" s="22"/>
      <c r="QAL73" s="22"/>
      <c r="QAM73" s="22"/>
      <c r="QAN73" s="22"/>
      <c r="QAO73" s="22"/>
      <c r="QAP73" s="22"/>
      <c r="QAQ73" s="22"/>
      <c r="QAR73" s="22"/>
      <c r="QAS73" s="22"/>
      <c r="QAT73" s="22"/>
      <c r="QAU73" s="22"/>
      <c r="QAV73" s="22"/>
      <c r="QAW73" s="22"/>
      <c r="QAX73" s="22"/>
      <c r="QAY73" s="22"/>
      <c r="QAZ73" s="22"/>
      <c r="QBA73" s="22"/>
      <c r="QBB73" s="22"/>
      <c r="QBC73" s="22"/>
      <c r="QBD73" s="22"/>
      <c r="QBE73" s="22"/>
      <c r="QBF73" s="22"/>
      <c r="QBG73" s="22"/>
      <c r="QBH73" s="22"/>
      <c r="QBI73" s="22"/>
      <c r="QBJ73" s="22"/>
      <c r="QBK73" s="22"/>
      <c r="QBL73" s="22"/>
      <c r="QBM73" s="22"/>
      <c r="QBN73" s="22"/>
      <c r="QBO73" s="22"/>
      <c r="QBP73" s="22"/>
      <c r="QBQ73" s="22"/>
      <c r="QBR73" s="22"/>
      <c r="QBS73" s="22"/>
      <c r="QBT73" s="22"/>
      <c r="QBU73" s="22"/>
      <c r="QBV73" s="22"/>
      <c r="QBW73" s="22"/>
      <c r="QBX73" s="22"/>
      <c r="QBY73" s="22"/>
      <c r="QBZ73" s="22"/>
      <c r="QCA73" s="22"/>
      <c r="QCB73" s="22"/>
      <c r="QCC73" s="22"/>
      <c r="QCD73" s="22"/>
      <c r="QCE73" s="22"/>
      <c r="QCF73" s="22"/>
      <c r="QCG73" s="22"/>
      <c r="QCH73" s="22"/>
      <c r="QCI73" s="22"/>
      <c r="QCJ73" s="22"/>
      <c r="QCK73" s="22"/>
      <c r="QCL73" s="22"/>
      <c r="QCM73" s="22"/>
      <c r="QCN73" s="22"/>
      <c r="QCO73" s="22"/>
      <c r="QCP73" s="22"/>
      <c r="QCQ73" s="22"/>
      <c r="QCR73" s="22"/>
      <c r="QCS73" s="22"/>
      <c r="QCT73" s="22"/>
      <c r="QCU73" s="22"/>
      <c r="QCV73" s="22"/>
      <c r="QCW73" s="22"/>
      <c r="QCX73" s="22"/>
      <c r="QCY73" s="22"/>
      <c r="QCZ73" s="22"/>
      <c r="QDA73" s="22"/>
      <c r="QDB73" s="22"/>
      <c r="QDC73" s="22"/>
      <c r="QDD73" s="22"/>
      <c r="QDE73" s="22"/>
      <c r="QDF73" s="22"/>
      <c r="QDG73" s="22"/>
      <c r="QDH73" s="22"/>
      <c r="QDI73" s="22"/>
      <c r="QDJ73" s="22"/>
      <c r="QDK73" s="22"/>
      <c r="QDL73" s="22"/>
      <c r="QDM73" s="22"/>
      <c r="QDN73" s="22"/>
      <c r="QDO73" s="22"/>
      <c r="QDP73" s="22"/>
      <c r="QDQ73" s="22"/>
      <c r="QDR73" s="22"/>
      <c r="QDS73" s="22"/>
      <c r="QDT73" s="22"/>
      <c r="QDU73" s="22"/>
      <c r="QDV73" s="22"/>
      <c r="QDW73" s="22"/>
      <c r="QDX73" s="22"/>
      <c r="QDY73" s="22"/>
      <c r="QDZ73" s="22"/>
      <c r="QEA73" s="22"/>
      <c r="QEB73" s="22"/>
      <c r="QEC73" s="22"/>
      <c r="QED73" s="22"/>
      <c r="QEE73" s="22"/>
      <c r="QEF73" s="22"/>
      <c r="QEG73" s="22"/>
      <c r="QEH73" s="22"/>
      <c r="QEI73" s="22"/>
      <c r="QEJ73" s="22"/>
      <c r="QEK73" s="22"/>
      <c r="QEL73" s="22"/>
      <c r="QEM73" s="22"/>
      <c r="QEN73" s="22"/>
      <c r="QEO73" s="22"/>
      <c r="QEP73" s="22"/>
      <c r="QEQ73" s="22"/>
      <c r="QER73" s="22"/>
      <c r="QES73" s="22"/>
      <c r="QET73" s="22"/>
      <c r="QEU73" s="22"/>
      <c r="QEV73" s="22"/>
      <c r="QEW73" s="22"/>
      <c r="QEX73" s="22"/>
      <c r="QEY73" s="22"/>
      <c r="QEZ73" s="22"/>
      <c r="QFA73" s="22"/>
      <c r="QFB73" s="22"/>
      <c r="QFC73" s="22"/>
      <c r="QFD73" s="22"/>
      <c r="QFE73" s="22"/>
      <c r="QFF73" s="22"/>
      <c r="QFG73" s="22"/>
      <c r="QFH73" s="22"/>
      <c r="QFI73" s="22"/>
      <c r="QFJ73" s="22"/>
      <c r="QFK73" s="22"/>
      <c r="QFL73" s="22"/>
      <c r="QFM73" s="22"/>
      <c r="QFN73" s="22"/>
      <c r="QFO73" s="22"/>
      <c r="QFP73" s="22"/>
      <c r="QFQ73" s="22"/>
      <c r="QFR73" s="22"/>
      <c r="QFS73" s="22"/>
      <c r="QFT73" s="22"/>
      <c r="QFU73" s="22"/>
      <c r="QFV73" s="22"/>
      <c r="QFW73" s="22"/>
      <c r="QFX73" s="22"/>
      <c r="QFY73" s="22"/>
      <c r="QFZ73" s="22"/>
      <c r="QGA73" s="22"/>
      <c r="QGB73" s="22"/>
      <c r="QGC73" s="22"/>
      <c r="QGD73" s="22"/>
      <c r="QGE73" s="22"/>
      <c r="QGF73" s="22"/>
      <c r="QGG73" s="22"/>
      <c r="QGH73" s="22"/>
      <c r="QGI73" s="22"/>
      <c r="QGJ73" s="22"/>
      <c r="QGK73" s="22"/>
      <c r="QGL73" s="22"/>
      <c r="QGM73" s="22"/>
      <c r="QGN73" s="22"/>
      <c r="QGO73" s="22"/>
      <c r="QGP73" s="22"/>
      <c r="QGQ73" s="22"/>
      <c r="QGR73" s="22"/>
      <c r="QGS73" s="22"/>
      <c r="QGT73" s="22"/>
      <c r="QGU73" s="22"/>
      <c r="QGV73" s="22"/>
      <c r="QGW73" s="22"/>
      <c r="QGX73" s="22"/>
      <c r="QGY73" s="22"/>
      <c r="QGZ73" s="22"/>
      <c r="QHA73" s="22"/>
      <c r="QHB73" s="22"/>
      <c r="QHC73" s="22"/>
      <c r="QHD73" s="22"/>
      <c r="QHE73" s="22"/>
      <c r="QHF73" s="22"/>
      <c r="QHG73" s="22"/>
      <c r="QHH73" s="22"/>
      <c r="QHI73" s="22"/>
      <c r="QHJ73" s="22"/>
      <c r="QHK73" s="22"/>
      <c r="QHL73" s="22"/>
      <c r="QHM73" s="22"/>
      <c r="QHN73" s="22"/>
      <c r="QHO73" s="22"/>
      <c r="QHP73" s="22"/>
      <c r="QHQ73" s="22"/>
      <c r="QHR73" s="22"/>
      <c r="QHS73" s="22"/>
      <c r="QHT73" s="22"/>
      <c r="QHU73" s="22"/>
      <c r="QHV73" s="22"/>
      <c r="QHW73" s="22"/>
      <c r="QHX73" s="22"/>
      <c r="QHY73" s="22"/>
      <c r="QHZ73" s="22"/>
      <c r="QIA73" s="22"/>
      <c r="QIB73" s="22"/>
      <c r="QIC73" s="22"/>
      <c r="QID73" s="22"/>
      <c r="QIE73" s="22"/>
      <c r="QIF73" s="22"/>
      <c r="QIG73" s="22"/>
      <c r="QIH73" s="22"/>
      <c r="QII73" s="22"/>
      <c r="QIJ73" s="22"/>
      <c r="QIK73" s="22"/>
      <c r="QIL73" s="22"/>
      <c r="QIM73" s="22"/>
      <c r="QIN73" s="22"/>
      <c r="QIO73" s="22"/>
      <c r="QIP73" s="22"/>
      <c r="QIQ73" s="22"/>
      <c r="QIR73" s="22"/>
      <c r="QIS73" s="22"/>
      <c r="QIT73" s="22"/>
      <c r="QIU73" s="22"/>
      <c r="QIV73" s="22"/>
      <c r="QIW73" s="22"/>
      <c r="QIX73" s="22"/>
      <c r="QIY73" s="22"/>
      <c r="QIZ73" s="22"/>
      <c r="QJA73" s="22"/>
      <c r="QJB73" s="22"/>
      <c r="QJC73" s="22"/>
      <c r="QJD73" s="22"/>
      <c r="QJE73" s="22"/>
      <c r="QJF73" s="22"/>
      <c r="QJG73" s="22"/>
      <c r="QJH73" s="22"/>
      <c r="QJI73" s="22"/>
      <c r="QJJ73" s="22"/>
      <c r="QJK73" s="22"/>
      <c r="QJL73" s="22"/>
      <c r="QJM73" s="22"/>
      <c r="QJN73" s="22"/>
      <c r="QJO73" s="22"/>
      <c r="QJP73" s="22"/>
      <c r="QJQ73" s="22"/>
      <c r="QJR73" s="22"/>
      <c r="QJS73" s="22"/>
      <c r="QJT73" s="22"/>
      <c r="QJU73" s="22"/>
      <c r="QJV73" s="22"/>
      <c r="QJW73" s="22"/>
      <c r="QJX73" s="22"/>
      <c r="QJY73" s="22"/>
      <c r="QJZ73" s="22"/>
      <c r="QKA73" s="22"/>
      <c r="QKB73" s="22"/>
      <c r="QKC73" s="22"/>
      <c r="QKD73" s="22"/>
      <c r="QKE73" s="22"/>
      <c r="QKF73" s="22"/>
      <c r="QKG73" s="22"/>
      <c r="QKH73" s="22"/>
      <c r="QKI73" s="22"/>
      <c r="QKJ73" s="22"/>
      <c r="QKK73" s="22"/>
      <c r="QKL73" s="22"/>
      <c r="QKM73" s="22"/>
      <c r="QKN73" s="22"/>
      <c r="QKO73" s="22"/>
      <c r="QKP73" s="22"/>
      <c r="QKQ73" s="22"/>
      <c r="QKR73" s="22"/>
      <c r="QKS73" s="22"/>
      <c r="QKT73" s="22"/>
      <c r="QKU73" s="22"/>
      <c r="QKV73" s="22"/>
      <c r="QKW73" s="22"/>
      <c r="QKX73" s="22"/>
      <c r="QKY73" s="22"/>
      <c r="QKZ73" s="22"/>
      <c r="QLA73" s="22"/>
      <c r="QLB73" s="22"/>
      <c r="QLC73" s="22"/>
      <c r="QLD73" s="22"/>
      <c r="QLE73" s="22"/>
      <c r="QLF73" s="22"/>
      <c r="QLG73" s="22"/>
      <c r="QLH73" s="22"/>
      <c r="QLI73" s="22"/>
      <c r="QLJ73" s="22"/>
      <c r="QLK73" s="22"/>
      <c r="QLL73" s="22"/>
      <c r="QLM73" s="22"/>
      <c r="QLN73" s="22"/>
      <c r="QLO73" s="22"/>
      <c r="QLP73" s="22"/>
      <c r="QLQ73" s="22"/>
      <c r="QLR73" s="22"/>
      <c r="QLS73" s="22"/>
      <c r="QLT73" s="22"/>
      <c r="QLU73" s="22"/>
      <c r="QLV73" s="22"/>
      <c r="QLW73" s="22"/>
      <c r="QLX73" s="22"/>
      <c r="QLY73" s="22"/>
      <c r="QLZ73" s="22"/>
      <c r="QMA73" s="22"/>
      <c r="QMB73" s="22"/>
      <c r="QMC73" s="22"/>
      <c r="QMD73" s="22"/>
      <c r="QME73" s="22"/>
      <c r="QMF73" s="22"/>
      <c r="QMG73" s="22"/>
      <c r="QMH73" s="22"/>
      <c r="QMI73" s="22"/>
      <c r="QMJ73" s="22"/>
      <c r="QMK73" s="22"/>
      <c r="QML73" s="22"/>
      <c r="QMM73" s="22"/>
      <c r="QMN73" s="22"/>
      <c r="QMO73" s="22"/>
      <c r="QMP73" s="22"/>
      <c r="QMQ73" s="22"/>
      <c r="QMR73" s="22"/>
      <c r="QMS73" s="22"/>
      <c r="QMT73" s="22"/>
      <c r="QMU73" s="22"/>
      <c r="QMV73" s="22"/>
      <c r="QMW73" s="22"/>
      <c r="QMX73" s="22"/>
      <c r="QMY73" s="22"/>
      <c r="QMZ73" s="22"/>
      <c r="QNA73" s="22"/>
      <c r="QNB73" s="22"/>
      <c r="QNC73" s="22"/>
      <c r="QND73" s="22"/>
      <c r="QNE73" s="22"/>
      <c r="QNF73" s="22"/>
      <c r="QNG73" s="22"/>
      <c r="QNH73" s="22"/>
      <c r="QNI73" s="22"/>
      <c r="QNJ73" s="22"/>
      <c r="QNK73" s="22"/>
      <c r="QNL73" s="22"/>
      <c r="QNM73" s="22"/>
      <c r="QNN73" s="22"/>
      <c r="QNO73" s="22"/>
      <c r="QNP73" s="22"/>
      <c r="QNQ73" s="22"/>
      <c r="QNR73" s="22"/>
      <c r="QNS73" s="22"/>
      <c r="QNT73" s="22"/>
      <c r="QNU73" s="22"/>
      <c r="QNV73" s="22"/>
      <c r="QNW73" s="22"/>
      <c r="QNX73" s="22"/>
      <c r="QNY73" s="22"/>
      <c r="QNZ73" s="22"/>
      <c r="QOA73" s="22"/>
      <c r="QOB73" s="22"/>
      <c r="QOC73" s="22"/>
      <c r="QOD73" s="22"/>
      <c r="QOE73" s="22"/>
      <c r="QOF73" s="22"/>
      <c r="QOG73" s="22"/>
      <c r="QOH73" s="22"/>
      <c r="QOI73" s="22"/>
      <c r="QOJ73" s="22"/>
      <c r="QOK73" s="22"/>
      <c r="QOL73" s="22"/>
      <c r="QOM73" s="22"/>
      <c r="QON73" s="22"/>
      <c r="QOO73" s="22"/>
      <c r="QOP73" s="22"/>
      <c r="QOQ73" s="22"/>
      <c r="QOR73" s="22"/>
      <c r="QOS73" s="22"/>
      <c r="QOT73" s="22"/>
      <c r="QOU73" s="22"/>
      <c r="QOV73" s="22"/>
      <c r="QOW73" s="22"/>
      <c r="QOX73" s="22"/>
      <c r="QOY73" s="22"/>
      <c r="QOZ73" s="22"/>
      <c r="QPA73" s="22"/>
      <c r="QPB73" s="22"/>
      <c r="QPC73" s="22"/>
      <c r="QPD73" s="22"/>
      <c r="QPE73" s="22"/>
      <c r="QPF73" s="22"/>
      <c r="QPG73" s="22"/>
      <c r="QPH73" s="22"/>
      <c r="QPI73" s="22"/>
      <c r="QPJ73" s="22"/>
      <c r="QPK73" s="22"/>
      <c r="QPL73" s="22"/>
      <c r="QPM73" s="22"/>
      <c r="QPN73" s="22"/>
      <c r="QPO73" s="22"/>
      <c r="QPP73" s="22"/>
      <c r="QPQ73" s="22"/>
      <c r="QPR73" s="22"/>
      <c r="QPS73" s="22"/>
      <c r="QPT73" s="22"/>
      <c r="QPU73" s="22"/>
      <c r="QPV73" s="22"/>
      <c r="QPW73" s="22"/>
      <c r="QPX73" s="22"/>
      <c r="QPY73" s="22"/>
      <c r="QPZ73" s="22"/>
      <c r="QQA73" s="22"/>
      <c r="QQB73" s="22"/>
      <c r="QQC73" s="22"/>
      <c r="QQD73" s="22"/>
      <c r="QQE73" s="22"/>
      <c r="QQF73" s="22"/>
      <c r="QQG73" s="22"/>
      <c r="QQH73" s="22"/>
      <c r="QQI73" s="22"/>
      <c r="QQJ73" s="22"/>
      <c r="QQK73" s="22"/>
      <c r="QQL73" s="22"/>
      <c r="QQM73" s="22"/>
      <c r="QQN73" s="22"/>
      <c r="QQO73" s="22"/>
      <c r="QQP73" s="22"/>
      <c r="QQQ73" s="22"/>
      <c r="QQR73" s="22"/>
      <c r="QQS73" s="22"/>
      <c r="QQT73" s="22"/>
      <c r="QQU73" s="22"/>
      <c r="QQV73" s="22"/>
      <c r="QQW73" s="22"/>
      <c r="QQX73" s="22"/>
      <c r="QQY73" s="22"/>
      <c r="QQZ73" s="22"/>
      <c r="QRA73" s="22"/>
      <c r="QRB73" s="22"/>
      <c r="QRC73" s="22"/>
      <c r="QRD73" s="22"/>
      <c r="QRE73" s="22"/>
      <c r="QRF73" s="22"/>
      <c r="QRG73" s="22"/>
      <c r="QRH73" s="22"/>
      <c r="QRI73" s="22"/>
      <c r="QRJ73" s="22"/>
      <c r="QRK73" s="22"/>
      <c r="QRL73" s="22"/>
      <c r="QRM73" s="22"/>
      <c r="QRN73" s="22"/>
      <c r="QRO73" s="22"/>
      <c r="QRP73" s="22"/>
      <c r="QRQ73" s="22"/>
      <c r="QRR73" s="22"/>
      <c r="QRS73" s="22"/>
      <c r="QRT73" s="22"/>
      <c r="QRU73" s="22"/>
      <c r="QRV73" s="22"/>
      <c r="QRW73" s="22"/>
      <c r="QRX73" s="22"/>
      <c r="QRY73" s="22"/>
      <c r="QRZ73" s="22"/>
      <c r="QSA73" s="22"/>
      <c r="QSB73" s="22"/>
      <c r="QSC73" s="22"/>
      <c r="QSD73" s="22"/>
      <c r="QSE73" s="22"/>
      <c r="QSF73" s="22"/>
      <c r="QSG73" s="22"/>
      <c r="QSH73" s="22"/>
      <c r="QSI73" s="22"/>
      <c r="QSJ73" s="22"/>
      <c r="QSK73" s="22"/>
      <c r="QSL73" s="22"/>
      <c r="QSM73" s="22"/>
      <c r="QSN73" s="22"/>
      <c r="QSO73" s="22"/>
      <c r="QSP73" s="22"/>
      <c r="QSQ73" s="22"/>
      <c r="QSR73" s="22"/>
      <c r="QSS73" s="22"/>
      <c r="QST73" s="22"/>
      <c r="QSU73" s="22"/>
      <c r="QSV73" s="22"/>
      <c r="QSW73" s="22"/>
      <c r="QSX73" s="22"/>
      <c r="QSY73" s="22"/>
      <c r="QSZ73" s="22"/>
      <c r="QTA73" s="22"/>
      <c r="QTB73" s="22"/>
      <c r="QTC73" s="22"/>
      <c r="QTD73" s="22"/>
      <c r="QTE73" s="22"/>
      <c r="QTF73" s="22"/>
      <c r="QTG73" s="22"/>
      <c r="QTH73" s="22"/>
      <c r="QTI73" s="22"/>
      <c r="QTJ73" s="22"/>
      <c r="QTK73" s="22"/>
      <c r="QTL73" s="22"/>
      <c r="QTM73" s="22"/>
      <c r="QTN73" s="22"/>
      <c r="QTO73" s="22"/>
      <c r="QTP73" s="22"/>
      <c r="QTQ73" s="22"/>
      <c r="QTR73" s="22"/>
      <c r="QTS73" s="22"/>
      <c r="QTT73" s="22"/>
      <c r="QTU73" s="22"/>
      <c r="QTV73" s="22"/>
      <c r="QTW73" s="22"/>
      <c r="QTX73" s="22"/>
      <c r="QTY73" s="22"/>
      <c r="QTZ73" s="22"/>
      <c r="QUA73" s="22"/>
      <c r="QUB73" s="22"/>
      <c r="QUC73" s="22"/>
      <c r="QUD73" s="22"/>
      <c r="QUE73" s="22"/>
      <c r="QUF73" s="22"/>
      <c r="QUG73" s="22"/>
      <c r="QUH73" s="22"/>
      <c r="QUI73" s="22"/>
      <c r="QUJ73" s="22"/>
      <c r="QUK73" s="22"/>
      <c r="QUL73" s="22"/>
      <c r="QUM73" s="22"/>
      <c r="QUN73" s="22"/>
      <c r="QUO73" s="22"/>
      <c r="QUP73" s="22"/>
      <c r="QUQ73" s="22"/>
      <c r="QUR73" s="22"/>
      <c r="QUS73" s="22"/>
      <c r="QUT73" s="22"/>
      <c r="QUU73" s="22"/>
      <c r="QUV73" s="22"/>
      <c r="QUW73" s="22"/>
      <c r="QUX73" s="22"/>
      <c r="QUY73" s="22"/>
      <c r="QUZ73" s="22"/>
      <c r="QVA73" s="22"/>
      <c r="QVB73" s="22"/>
      <c r="QVC73" s="22"/>
      <c r="QVD73" s="22"/>
      <c r="QVE73" s="22"/>
      <c r="QVF73" s="22"/>
      <c r="QVG73" s="22"/>
      <c r="QVH73" s="22"/>
      <c r="QVI73" s="22"/>
      <c r="QVJ73" s="22"/>
      <c r="QVK73" s="22"/>
      <c r="QVL73" s="22"/>
      <c r="QVM73" s="22"/>
      <c r="QVN73" s="22"/>
      <c r="QVO73" s="22"/>
      <c r="QVP73" s="22"/>
      <c r="QVQ73" s="22"/>
      <c r="QVR73" s="22"/>
      <c r="QVS73" s="22"/>
      <c r="QVT73" s="22"/>
      <c r="QVU73" s="22"/>
      <c r="QVV73" s="22"/>
      <c r="QVW73" s="22"/>
      <c r="QVX73" s="22"/>
      <c r="QVY73" s="22"/>
      <c r="QVZ73" s="22"/>
      <c r="QWA73" s="22"/>
      <c r="QWB73" s="22"/>
      <c r="QWC73" s="22"/>
      <c r="QWD73" s="22"/>
      <c r="QWE73" s="22"/>
      <c r="QWF73" s="22"/>
      <c r="QWG73" s="22"/>
      <c r="QWH73" s="22"/>
      <c r="QWI73" s="22"/>
      <c r="QWJ73" s="22"/>
      <c r="QWK73" s="22"/>
      <c r="QWL73" s="22"/>
      <c r="QWM73" s="22"/>
      <c r="QWN73" s="22"/>
      <c r="QWO73" s="22"/>
      <c r="QWP73" s="22"/>
      <c r="QWQ73" s="22"/>
      <c r="QWR73" s="22"/>
      <c r="QWS73" s="22"/>
      <c r="QWT73" s="22"/>
      <c r="QWU73" s="22"/>
      <c r="QWV73" s="22"/>
      <c r="QWW73" s="22"/>
      <c r="QWX73" s="22"/>
      <c r="QWY73" s="22"/>
      <c r="QWZ73" s="22"/>
      <c r="QXA73" s="22"/>
      <c r="QXB73" s="22"/>
      <c r="QXC73" s="22"/>
      <c r="QXD73" s="22"/>
      <c r="QXE73" s="22"/>
      <c r="QXF73" s="22"/>
      <c r="QXG73" s="22"/>
      <c r="QXH73" s="22"/>
      <c r="QXI73" s="22"/>
      <c r="QXJ73" s="22"/>
      <c r="QXK73" s="22"/>
      <c r="QXL73" s="22"/>
      <c r="QXM73" s="22"/>
      <c r="QXN73" s="22"/>
      <c r="QXO73" s="22"/>
      <c r="QXP73" s="22"/>
      <c r="QXQ73" s="22"/>
      <c r="QXR73" s="22"/>
      <c r="QXS73" s="22"/>
      <c r="QXT73" s="22"/>
      <c r="QXU73" s="22"/>
      <c r="QXV73" s="22"/>
      <c r="QXW73" s="22"/>
      <c r="QXX73" s="22"/>
      <c r="QXY73" s="22"/>
      <c r="QXZ73" s="22"/>
      <c r="QYA73" s="22"/>
      <c r="QYB73" s="22"/>
      <c r="QYC73" s="22"/>
      <c r="QYD73" s="22"/>
      <c r="QYE73" s="22"/>
      <c r="QYF73" s="22"/>
      <c r="QYG73" s="22"/>
      <c r="QYH73" s="22"/>
      <c r="QYI73" s="22"/>
      <c r="QYJ73" s="22"/>
      <c r="QYK73" s="22"/>
      <c r="QYL73" s="22"/>
      <c r="QYM73" s="22"/>
      <c r="QYN73" s="22"/>
      <c r="QYO73" s="22"/>
      <c r="QYP73" s="22"/>
      <c r="QYQ73" s="22"/>
      <c r="QYR73" s="22"/>
      <c r="QYS73" s="22"/>
      <c r="QYT73" s="22"/>
      <c r="QYU73" s="22"/>
      <c r="QYV73" s="22"/>
      <c r="QYW73" s="22"/>
      <c r="QYX73" s="22"/>
      <c r="QYY73" s="22"/>
      <c r="QYZ73" s="22"/>
      <c r="QZA73" s="22"/>
      <c r="QZB73" s="22"/>
      <c r="QZC73" s="22"/>
      <c r="QZD73" s="22"/>
      <c r="QZE73" s="22"/>
      <c r="QZF73" s="22"/>
      <c r="QZG73" s="22"/>
      <c r="QZH73" s="22"/>
      <c r="QZI73" s="22"/>
      <c r="QZJ73" s="22"/>
      <c r="QZK73" s="22"/>
      <c r="QZL73" s="22"/>
      <c r="QZM73" s="22"/>
      <c r="QZN73" s="22"/>
      <c r="QZO73" s="22"/>
      <c r="QZP73" s="22"/>
      <c r="QZQ73" s="22"/>
      <c r="QZR73" s="22"/>
      <c r="QZS73" s="22"/>
      <c r="QZT73" s="22"/>
      <c r="QZU73" s="22"/>
      <c r="QZV73" s="22"/>
      <c r="QZW73" s="22"/>
      <c r="QZX73" s="22"/>
      <c r="QZY73" s="22"/>
      <c r="QZZ73" s="22"/>
      <c r="RAA73" s="22"/>
      <c r="RAB73" s="22"/>
      <c r="RAC73" s="22"/>
      <c r="RAD73" s="22"/>
      <c r="RAE73" s="22"/>
      <c r="RAF73" s="22"/>
      <c r="RAG73" s="22"/>
      <c r="RAH73" s="22"/>
      <c r="RAI73" s="22"/>
      <c r="RAJ73" s="22"/>
      <c r="RAK73" s="22"/>
      <c r="RAL73" s="22"/>
      <c r="RAM73" s="22"/>
      <c r="RAN73" s="22"/>
      <c r="RAO73" s="22"/>
      <c r="RAP73" s="22"/>
      <c r="RAQ73" s="22"/>
      <c r="RAR73" s="22"/>
      <c r="RAS73" s="22"/>
      <c r="RAT73" s="22"/>
      <c r="RAU73" s="22"/>
      <c r="RAV73" s="22"/>
      <c r="RAW73" s="22"/>
      <c r="RAX73" s="22"/>
      <c r="RAY73" s="22"/>
      <c r="RAZ73" s="22"/>
      <c r="RBA73" s="22"/>
      <c r="RBB73" s="22"/>
      <c r="RBC73" s="22"/>
      <c r="RBD73" s="22"/>
      <c r="RBE73" s="22"/>
      <c r="RBF73" s="22"/>
      <c r="RBG73" s="22"/>
      <c r="RBH73" s="22"/>
      <c r="RBI73" s="22"/>
      <c r="RBJ73" s="22"/>
      <c r="RBK73" s="22"/>
      <c r="RBL73" s="22"/>
      <c r="RBM73" s="22"/>
      <c r="RBN73" s="22"/>
      <c r="RBO73" s="22"/>
      <c r="RBP73" s="22"/>
      <c r="RBQ73" s="22"/>
      <c r="RBR73" s="22"/>
      <c r="RBS73" s="22"/>
      <c r="RBT73" s="22"/>
      <c r="RBU73" s="22"/>
      <c r="RBV73" s="22"/>
      <c r="RBW73" s="22"/>
      <c r="RBX73" s="22"/>
      <c r="RBY73" s="22"/>
      <c r="RBZ73" s="22"/>
      <c r="RCA73" s="22"/>
      <c r="RCB73" s="22"/>
      <c r="RCC73" s="22"/>
      <c r="RCD73" s="22"/>
      <c r="RCE73" s="22"/>
      <c r="RCF73" s="22"/>
      <c r="RCG73" s="22"/>
      <c r="RCH73" s="22"/>
      <c r="RCI73" s="22"/>
      <c r="RCJ73" s="22"/>
      <c r="RCK73" s="22"/>
      <c r="RCL73" s="22"/>
      <c r="RCM73" s="22"/>
      <c r="RCN73" s="22"/>
      <c r="RCO73" s="22"/>
      <c r="RCP73" s="22"/>
      <c r="RCQ73" s="22"/>
      <c r="RCR73" s="22"/>
      <c r="RCS73" s="22"/>
      <c r="RCT73" s="22"/>
      <c r="RCU73" s="22"/>
      <c r="RCV73" s="22"/>
      <c r="RCW73" s="22"/>
      <c r="RCX73" s="22"/>
      <c r="RCY73" s="22"/>
      <c r="RCZ73" s="22"/>
      <c r="RDA73" s="22"/>
      <c r="RDB73" s="22"/>
      <c r="RDC73" s="22"/>
      <c r="RDD73" s="22"/>
      <c r="RDE73" s="22"/>
      <c r="RDF73" s="22"/>
      <c r="RDG73" s="22"/>
      <c r="RDH73" s="22"/>
      <c r="RDI73" s="22"/>
      <c r="RDJ73" s="22"/>
      <c r="RDK73" s="22"/>
      <c r="RDL73" s="22"/>
      <c r="RDM73" s="22"/>
      <c r="RDN73" s="22"/>
      <c r="RDO73" s="22"/>
      <c r="RDP73" s="22"/>
      <c r="RDQ73" s="22"/>
      <c r="RDR73" s="22"/>
      <c r="RDS73" s="22"/>
      <c r="RDT73" s="22"/>
      <c r="RDU73" s="22"/>
      <c r="RDV73" s="22"/>
      <c r="RDW73" s="22"/>
      <c r="RDX73" s="22"/>
      <c r="RDY73" s="22"/>
      <c r="RDZ73" s="22"/>
      <c r="REA73" s="22"/>
      <c r="REB73" s="22"/>
      <c r="REC73" s="22"/>
      <c r="RED73" s="22"/>
      <c r="REE73" s="22"/>
      <c r="REF73" s="22"/>
      <c r="REG73" s="22"/>
      <c r="REH73" s="22"/>
      <c r="REI73" s="22"/>
      <c r="REJ73" s="22"/>
      <c r="REK73" s="22"/>
      <c r="REL73" s="22"/>
      <c r="REM73" s="22"/>
      <c r="REN73" s="22"/>
      <c r="REO73" s="22"/>
      <c r="REP73" s="22"/>
      <c r="REQ73" s="22"/>
      <c r="RER73" s="22"/>
      <c r="RES73" s="22"/>
      <c r="RET73" s="22"/>
      <c r="REU73" s="22"/>
      <c r="REV73" s="22"/>
      <c r="REW73" s="22"/>
      <c r="REX73" s="22"/>
      <c r="REY73" s="22"/>
      <c r="REZ73" s="22"/>
      <c r="RFA73" s="22"/>
      <c r="RFB73" s="22"/>
      <c r="RFC73" s="22"/>
      <c r="RFD73" s="22"/>
      <c r="RFE73" s="22"/>
      <c r="RFF73" s="22"/>
      <c r="RFG73" s="22"/>
      <c r="RFH73" s="22"/>
      <c r="RFI73" s="22"/>
      <c r="RFJ73" s="22"/>
      <c r="RFK73" s="22"/>
      <c r="RFL73" s="22"/>
      <c r="RFM73" s="22"/>
      <c r="RFN73" s="22"/>
      <c r="RFO73" s="22"/>
      <c r="RFP73" s="22"/>
      <c r="RFQ73" s="22"/>
      <c r="RFR73" s="22"/>
      <c r="RFS73" s="22"/>
      <c r="RFT73" s="22"/>
      <c r="RFU73" s="22"/>
      <c r="RFV73" s="22"/>
      <c r="RFW73" s="22"/>
      <c r="RFX73" s="22"/>
      <c r="RFY73" s="22"/>
      <c r="RFZ73" s="22"/>
      <c r="RGA73" s="22"/>
      <c r="RGB73" s="22"/>
      <c r="RGC73" s="22"/>
      <c r="RGD73" s="22"/>
      <c r="RGE73" s="22"/>
      <c r="RGF73" s="22"/>
      <c r="RGG73" s="22"/>
      <c r="RGH73" s="22"/>
      <c r="RGI73" s="22"/>
      <c r="RGJ73" s="22"/>
      <c r="RGK73" s="22"/>
      <c r="RGL73" s="22"/>
      <c r="RGM73" s="22"/>
      <c r="RGN73" s="22"/>
      <c r="RGO73" s="22"/>
      <c r="RGP73" s="22"/>
      <c r="RGQ73" s="22"/>
      <c r="RGR73" s="22"/>
      <c r="RGS73" s="22"/>
      <c r="RGT73" s="22"/>
      <c r="RGU73" s="22"/>
      <c r="RGV73" s="22"/>
      <c r="RGW73" s="22"/>
      <c r="RGX73" s="22"/>
      <c r="RGY73" s="22"/>
      <c r="RGZ73" s="22"/>
      <c r="RHA73" s="22"/>
      <c r="RHB73" s="22"/>
      <c r="RHC73" s="22"/>
      <c r="RHD73" s="22"/>
      <c r="RHE73" s="22"/>
      <c r="RHF73" s="22"/>
      <c r="RHG73" s="22"/>
      <c r="RHH73" s="22"/>
      <c r="RHI73" s="22"/>
      <c r="RHJ73" s="22"/>
      <c r="RHK73" s="22"/>
      <c r="RHL73" s="22"/>
      <c r="RHM73" s="22"/>
      <c r="RHN73" s="22"/>
      <c r="RHO73" s="22"/>
      <c r="RHP73" s="22"/>
      <c r="RHQ73" s="22"/>
      <c r="RHR73" s="22"/>
      <c r="RHS73" s="22"/>
      <c r="RHT73" s="22"/>
      <c r="RHU73" s="22"/>
      <c r="RHV73" s="22"/>
      <c r="RHW73" s="22"/>
      <c r="RHX73" s="22"/>
      <c r="RHY73" s="22"/>
      <c r="RHZ73" s="22"/>
      <c r="RIA73" s="22"/>
      <c r="RIB73" s="22"/>
      <c r="RIC73" s="22"/>
      <c r="RID73" s="22"/>
      <c r="RIE73" s="22"/>
      <c r="RIF73" s="22"/>
      <c r="RIG73" s="22"/>
      <c r="RIH73" s="22"/>
      <c r="RII73" s="22"/>
      <c r="RIJ73" s="22"/>
      <c r="RIK73" s="22"/>
      <c r="RIL73" s="22"/>
      <c r="RIM73" s="22"/>
      <c r="RIN73" s="22"/>
      <c r="RIO73" s="22"/>
      <c r="RIP73" s="22"/>
      <c r="RIQ73" s="22"/>
      <c r="RIR73" s="22"/>
      <c r="RIS73" s="22"/>
      <c r="RIT73" s="22"/>
      <c r="RIU73" s="22"/>
      <c r="RIV73" s="22"/>
      <c r="RIW73" s="22"/>
      <c r="RIX73" s="22"/>
      <c r="RIY73" s="22"/>
      <c r="RIZ73" s="22"/>
      <c r="RJA73" s="22"/>
      <c r="RJB73" s="22"/>
      <c r="RJC73" s="22"/>
      <c r="RJD73" s="22"/>
      <c r="RJE73" s="22"/>
      <c r="RJF73" s="22"/>
      <c r="RJG73" s="22"/>
      <c r="RJH73" s="22"/>
      <c r="RJI73" s="22"/>
      <c r="RJJ73" s="22"/>
      <c r="RJK73" s="22"/>
      <c r="RJL73" s="22"/>
      <c r="RJM73" s="22"/>
      <c r="RJN73" s="22"/>
      <c r="RJO73" s="22"/>
      <c r="RJP73" s="22"/>
      <c r="RJQ73" s="22"/>
      <c r="RJR73" s="22"/>
      <c r="RJS73" s="22"/>
      <c r="RJT73" s="22"/>
      <c r="RJU73" s="22"/>
      <c r="RJV73" s="22"/>
      <c r="RJW73" s="22"/>
      <c r="RJX73" s="22"/>
      <c r="RJY73" s="22"/>
      <c r="RJZ73" s="22"/>
      <c r="RKA73" s="22"/>
      <c r="RKB73" s="22"/>
      <c r="RKC73" s="22"/>
      <c r="RKD73" s="22"/>
      <c r="RKE73" s="22"/>
      <c r="RKF73" s="22"/>
      <c r="RKG73" s="22"/>
      <c r="RKH73" s="22"/>
      <c r="RKI73" s="22"/>
      <c r="RKJ73" s="22"/>
      <c r="RKK73" s="22"/>
      <c r="RKL73" s="22"/>
      <c r="RKM73" s="22"/>
      <c r="RKN73" s="22"/>
      <c r="RKO73" s="22"/>
      <c r="RKP73" s="22"/>
      <c r="RKQ73" s="22"/>
      <c r="RKR73" s="22"/>
      <c r="RKS73" s="22"/>
      <c r="RKT73" s="22"/>
      <c r="RKU73" s="22"/>
      <c r="RKV73" s="22"/>
      <c r="RKW73" s="22"/>
      <c r="RKX73" s="22"/>
      <c r="RKY73" s="22"/>
      <c r="RKZ73" s="22"/>
      <c r="RLA73" s="22"/>
      <c r="RLB73" s="22"/>
      <c r="RLC73" s="22"/>
      <c r="RLD73" s="22"/>
      <c r="RLE73" s="22"/>
      <c r="RLF73" s="22"/>
      <c r="RLG73" s="22"/>
      <c r="RLH73" s="22"/>
      <c r="RLI73" s="22"/>
      <c r="RLJ73" s="22"/>
      <c r="RLK73" s="22"/>
      <c r="RLL73" s="22"/>
      <c r="RLM73" s="22"/>
      <c r="RLN73" s="22"/>
      <c r="RLO73" s="22"/>
      <c r="RLP73" s="22"/>
      <c r="RLQ73" s="22"/>
      <c r="RLR73" s="22"/>
      <c r="RLS73" s="22"/>
      <c r="RLT73" s="22"/>
      <c r="RLU73" s="22"/>
      <c r="RLV73" s="22"/>
      <c r="RLW73" s="22"/>
      <c r="RLX73" s="22"/>
      <c r="RLY73" s="22"/>
      <c r="RLZ73" s="22"/>
      <c r="RMA73" s="22"/>
      <c r="RMB73" s="22"/>
      <c r="RMC73" s="22"/>
      <c r="RMD73" s="22"/>
      <c r="RME73" s="22"/>
      <c r="RMF73" s="22"/>
      <c r="RMG73" s="22"/>
      <c r="RMH73" s="22"/>
      <c r="RMI73" s="22"/>
      <c r="RMJ73" s="22"/>
      <c r="RMK73" s="22"/>
      <c r="RML73" s="22"/>
      <c r="RMM73" s="22"/>
      <c r="RMN73" s="22"/>
      <c r="RMO73" s="22"/>
      <c r="RMP73" s="22"/>
      <c r="RMQ73" s="22"/>
      <c r="RMR73" s="22"/>
      <c r="RMS73" s="22"/>
      <c r="RMT73" s="22"/>
      <c r="RMU73" s="22"/>
      <c r="RMV73" s="22"/>
      <c r="RMW73" s="22"/>
      <c r="RMX73" s="22"/>
      <c r="RMY73" s="22"/>
      <c r="RMZ73" s="22"/>
      <c r="RNA73" s="22"/>
      <c r="RNB73" s="22"/>
      <c r="RNC73" s="22"/>
      <c r="RND73" s="22"/>
      <c r="RNE73" s="22"/>
      <c r="RNF73" s="22"/>
      <c r="RNG73" s="22"/>
      <c r="RNH73" s="22"/>
      <c r="RNI73" s="22"/>
      <c r="RNJ73" s="22"/>
      <c r="RNK73" s="22"/>
      <c r="RNL73" s="22"/>
      <c r="RNM73" s="22"/>
      <c r="RNN73" s="22"/>
      <c r="RNO73" s="22"/>
      <c r="RNP73" s="22"/>
      <c r="RNQ73" s="22"/>
      <c r="RNR73" s="22"/>
      <c r="RNS73" s="22"/>
      <c r="RNT73" s="22"/>
      <c r="RNU73" s="22"/>
      <c r="RNV73" s="22"/>
      <c r="RNW73" s="22"/>
      <c r="RNX73" s="22"/>
      <c r="RNY73" s="22"/>
      <c r="RNZ73" s="22"/>
      <c r="ROA73" s="22"/>
      <c r="ROB73" s="22"/>
      <c r="ROC73" s="22"/>
      <c r="ROD73" s="22"/>
      <c r="ROE73" s="22"/>
      <c r="ROF73" s="22"/>
      <c r="ROG73" s="22"/>
      <c r="ROH73" s="22"/>
      <c r="ROI73" s="22"/>
      <c r="ROJ73" s="22"/>
      <c r="ROK73" s="22"/>
      <c r="ROL73" s="22"/>
      <c r="ROM73" s="22"/>
      <c r="RON73" s="22"/>
      <c r="ROO73" s="22"/>
      <c r="ROP73" s="22"/>
      <c r="ROQ73" s="22"/>
      <c r="ROR73" s="22"/>
      <c r="ROS73" s="22"/>
      <c r="ROT73" s="22"/>
      <c r="ROU73" s="22"/>
      <c r="ROV73" s="22"/>
      <c r="ROW73" s="22"/>
      <c r="ROX73" s="22"/>
      <c r="ROY73" s="22"/>
      <c r="ROZ73" s="22"/>
      <c r="RPA73" s="22"/>
      <c r="RPB73" s="22"/>
      <c r="RPC73" s="22"/>
      <c r="RPD73" s="22"/>
      <c r="RPE73" s="22"/>
      <c r="RPF73" s="22"/>
      <c r="RPG73" s="22"/>
      <c r="RPH73" s="22"/>
      <c r="RPI73" s="22"/>
      <c r="RPJ73" s="22"/>
      <c r="RPK73" s="22"/>
      <c r="RPL73" s="22"/>
      <c r="RPM73" s="22"/>
      <c r="RPN73" s="22"/>
      <c r="RPO73" s="22"/>
      <c r="RPP73" s="22"/>
      <c r="RPQ73" s="22"/>
      <c r="RPR73" s="22"/>
      <c r="RPS73" s="22"/>
      <c r="RPT73" s="22"/>
      <c r="RPU73" s="22"/>
      <c r="RPV73" s="22"/>
      <c r="RPW73" s="22"/>
      <c r="RPX73" s="22"/>
      <c r="RPY73" s="22"/>
      <c r="RPZ73" s="22"/>
      <c r="RQA73" s="22"/>
      <c r="RQB73" s="22"/>
      <c r="RQC73" s="22"/>
      <c r="RQD73" s="22"/>
      <c r="RQE73" s="22"/>
      <c r="RQF73" s="22"/>
      <c r="RQG73" s="22"/>
      <c r="RQH73" s="22"/>
      <c r="RQI73" s="22"/>
      <c r="RQJ73" s="22"/>
      <c r="RQK73" s="22"/>
      <c r="RQL73" s="22"/>
      <c r="RQM73" s="22"/>
      <c r="RQN73" s="22"/>
      <c r="RQO73" s="22"/>
      <c r="RQP73" s="22"/>
      <c r="RQQ73" s="22"/>
      <c r="RQR73" s="22"/>
      <c r="RQS73" s="22"/>
      <c r="RQT73" s="22"/>
      <c r="RQU73" s="22"/>
      <c r="RQV73" s="22"/>
      <c r="RQW73" s="22"/>
      <c r="RQX73" s="22"/>
      <c r="RQY73" s="22"/>
      <c r="RQZ73" s="22"/>
      <c r="RRA73" s="22"/>
      <c r="RRB73" s="22"/>
      <c r="RRC73" s="22"/>
      <c r="RRD73" s="22"/>
      <c r="RRE73" s="22"/>
      <c r="RRF73" s="22"/>
      <c r="RRG73" s="22"/>
      <c r="RRH73" s="22"/>
      <c r="RRI73" s="22"/>
      <c r="RRJ73" s="22"/>
      <c r="RRK73" s="22"/>
      <c r="RRL73" s="22"/>
      <c r="RRM73" s="22"/>
      <c r="RRN73" s="22"/>
      <c r="RRO73" s="22"/>
      <c r="RRP73" s="22"/>
      <c r="RRQ73" s="22"/>
      <c r="RRR73" s="22"/>
      <c r="RRS73" s="22"/>
      <c r="RRT73" s="22"/>
      <c r="RRU73" s="22"/>
      <c r="RRV73" s="22"/>
      <c r="RRW73" s="22"/>
      <c r="RRX73" s="22"/>
      <c r="RRY73" s="22"/>
      <c r="RRZ73" s="22"/>
      <c r="RSA73" s="22"/>
      <c r="RSB73" s="22"/>
      <c r="RSC73" s="22"/>
      <c r="RSD73" s="22"/>
      <c r="RSE73" s="22"/>
      <c r="RSF73" s="22"/>
      <c r="RSG73" s="22"/>
      <c r="RSH73" s="22"/>
      <c r="RSI73" s="22"/>
      <c r="RSJ73" s="22"/>
      <c r="RSK73" s="22"/>
      <c r="RSL73" s="22"/>
      <c r="RSM73" s="22"/>
      <c r="RSN73" s="22"/>
      <c r="RSO73" s="22"/>
      <c r="RSP73" s="22"/>
      <c r="RSQ73" s="22"/>
      <c r="RSR73" s="22"/>
      <c r="RSS73" s="22"/>
      <c r="RST73" s="22"/>
      <c r="RSU73" s="22"/>
      <c r="RSV73" s="22"/>
      <c r="RSW73" s="22"/>
      <c r="RSX73" s="22"/>
      <c r="RSY73" s="22"/>
      <c r="RSZ73" s="22"/>
      <c r="RTA73" s="22"/>
      <c r="RTB73" s="22"/>
      <c r="RTC73" s="22"/>
      <c r="RTD73" s="22"/>
      <c r="RTE73" s="22"/>
      <c r="RTF73" s="22"/>
      <c r="RTG73" s="22"/>
      <c r="RTH73" s="22"/>
      <c r="RTI73" s="22"/>
      <c r="RTJ73" s="22"/>
      <c r="RTK73" s="22"/>
      <c r="RTL73" s="22"/>
      <c r="RTM73" s="22"/>
      <c r="RTN73" s="22"/>
      <c r="RTO73" s="22"/>
      <c r="RTP73" s="22"/>
      <c r="RTQ73" s="22"/>
      <c r="RTR73" s="22"/>
      <c r="RTS73" s="22"/>
      <c r="RTT73" s="22"/>
      <c r="RTU73" s="22"/>
      <c r="RTV73" s="22"/>
      <c r="RTW73" s="22"/>
      <c r="RTX73" s="22"/>
      <c r="RTY73" s="22"/>
      <c r="RTZ73" s="22"/>
      <c r="RUA73" s="22"/>
      <c r="RUB73" s="22"/>
      <c r="RUC73" s="22"/>
      <c r="RUD73" s="22"/>
      <c r="RUE73" s="22"/>
      <c r="RUF73" s="22"/>
      <c r="RUG73" s="22"/>
      <c r="RUH73" s="22"/>
      <c r="RUI73" s="22"/>
      <c r="RUJ73" s="22"/>
      <c r="RUK73" s="22"/>
      <c r="RUL73" s="22"/>
      <c r="RUM73" s="22"/>
      <c r="RUN73" s="22"/>
      <c r="RUO73" s="22"/>
      <c r="RUP73" s="22"/>
      <c r="RUQ73" s="22"/>
      <c r="RUR73" s="22"/>
      <c r="RUS73" s="22"/>
      <c r="RUT73" s="22"/>
      <c r="RUU73" s="22"/>
      <c r="RUV73" s="22"/>
      <c r="RUW73" s="22"/>
      <c r="RUX73" s="22"/>
      <c r="RUY73" s="22"/>
      <c r="RUZ73" s="22"/>
      <c r="RVA73" s="22"/>
      <c r="RVB73" s="22"/>
      <c r="RVC73" s="22"/>
      <c r="RVD73" s="22"/>
      <c r="RVE73" s="22"/>
      <c r="RVF73" s="22"/>
      <c r="RVG73" s="22"/>
      <c r="RVH73" s="22"/>
      <c r="RVI73" s="22"/>
      <c r="RVJ73" s="22"/>
      <c r="RVK73" s="22"/>
      <c r="RVL73" s="22"/>
      <c r="RVM73" s="22"/>
      <c r="RVN73" s="22"/>
      <c r="RVO73" s="22"/>
      <c r="RVP73" s="22"/>
      <c r="RVQ73" s="22"/>
      <c r="RVR73" s="22"/>
      <c r="RVS73" s="22"/>
      <c r="RVT73" s="22"/>
      <c r="RVU73" s="22"/>
      <c r="RVV73" s="22"/>
      <c r="RVW73" s="22"/>
      <c r="RVX73" s="22"/>
      <c r="RVY73" s="22"/>
      <c r="RVZ73" s="22"/>
      <c r="RWA73" s="22"/>
      <c r="RWB73" s="22"/>
      <c r="RWC73" s="22"/>
      <c r="RWD73" s="22"/>
      <c r="RWE73" s="22"/>
      <c r="RWF73" s="22"/>
      <c r="RWG73" s="22"/>
      <c r="RWH73" s="22"/>
      <c r="RWI73" s="22"/>
      <c r="RWJ73" s="22"/>
      <c r="RWK73" s="22"/>
      <c r="RWL73" s="22"/>
      <c r="RWM73" s="22"/>
      <c r="RWN73" s="22"/>
      <c r="RWO73" s="22"/>
      <c r="RWP73" s="22"/>
      <c r="RWQ73" s="22"/>
      <c r="RWR73" s="22"/>
      <c r="RWS73" s="22"/>
      <c r="RWT73" s="22"/>
      <c r="RWU73" s="22"/>
      <c r="RWV73" s="22"/>
      <c r="RWW73" s="22"/>
      <c r="RWX73" s="22"/>
      <c r="RWY73" s="22"/>
      <c r="RWZ73" s="22"/>
      <c r="RXA73" s="22"/>
      <c r="RXB73" s="22"/>
      <c r="RXC73" s="22"/>
      <c r="RXD73" s="22"/>
      <c r="RXE73" s="22"/>
      <c r="RXF73" s="22"/>
      <c r="RXG73" s="22"/>
      <c r="RXH73" s="22"/>
      <c r="RXI73" s="22"/>
      <c r="RXJ73" s="22"/>
      <c r="RXK73" s="22"/>
      <c r="RXL73" s="22"/>
      <c r="RXM73" s="22"/>
      <c r="RXN73" s="22"/>
      <c r="RXO73" s="22"/>
      <c r="RXP73" s="22"/>
      <c r="RXQ73" s="22"/>
      <c r="RXR73" s="22"/>
      <c r="RXS73" s="22"/>
      <c r="RXT73" s="22"/>
      <c r="RXU73" s="22"/>
      <c r="RXV73" s="22"/>
      <c r="RXW73" s="22"/>
      <c r="RXX73" s="22"/>
      <c r="RXY73" s="22"/>
      <c r="RXZ73" s="22"/>
      <c r="RYA73" s="22"/>
      <c r="RYB73" s="22"/>
      <c r="RYC73" s="22"/>
      <c r="RYD73" s="22"/>
      <c r="RYE73" s="22"/>
      <c r="RYF73" s="22"/>
      <c r="RYG73" s="22"/>
      <c r="RYH73" s="22"/>
      <c r="RYI73" s="22"/>
      <c r="RYJ73" s="22"/>
      <c r="RYK73" s="22"/>
      <c r="RYL73" s="22"/>
      <c r="RYM73" s="22"/>
      <c r="RYN73" s="22"/>
      <c r="RYO73" s="22"/>
      <c r="RYP73" s="22"/>
      <c r="RYQ73" s="22"/>
      <c r="RYR73" s="22"/>
      <c r="RYS73" s="22"/>
      <c r="RYT73" s="22"/>
      <c r="RYU73" s="22"/>
      <c r="RYV73" s="22"/>
      <c r="RYW73" s="22"/>
      <c r="RYX73" s="22"/>
      <c r="RYY73" s="22"/>
      <c r="RYZ73" s="22"/>
      <c r="RZA73" s="22"/>
      <c r="RZB73" s="22"/>
      <c r="RZC73" s="22"/>
      <c r="RZD73" s="22"/>
      <c r="RZE73" s="22"/>
      <c r="RZF73" s="22"/>
      <c r="RZG73" s="22"/>
      <c r="RZH73" s="22"/>
      <c r="RZI73" s="22"/>
      <c r="RZJ73" s="22"/>
      <c r="RZK73" s="22"/>
      <c r="RZL73" s="22"/>
      <c r="RZM73" s="22"/>
      <c r="RZN73" s="22"/>
      <c r="RZO73" s="22"/>
      <c r="RZP73" s="22"/>
      <c r="RZQ73" s="22"/>
      <c r="RZR73" s="22"/>
      <c r="RZS73" s="22"/>
      <c r="RZT73" s="22"/>
      <c r="RZU73" s="22"/>
      <c r="RZV73" s="22"/>
      <c r="RZW73" s="22"/>
      <c r="RZX73" s="22"/>
      <c r="RZY73" s="22"/>
      <c r="RZZ73" s="22"/>
      <c r="SAA73" s="22"/>
      <c r="SAB73" s="22"/>
      <c r="SAC73" s="22"/>
      <c r="SAD73" s="22"/>
      <c r="SAE73" s="22"/>
      <c r="SAF73" s="22"/>
      <c r="SAG73" s="22"/>
      <c r="SAH73" s="22"/>
      <c r="SAI73" s="22"/>
      <c r="SAJ73" s="22"/>
      <c r="SAK73" s="22"/>
      <c r="SAL73" s="22"/>
      <c r="SAM73" s="22"/>
      <c r="SAN73" s="22"/>
      <c r="SAO73" s="22"/>
      <c r="SAP73" s="22"/>
      <c r="SAQ73" s="22"/>
      <c r="SAR73" s="22"/>
      <c r="SAS73" s="22"/>
      <c r="SAT73" s="22"/>
      <c r="SAU73" s="22"/>
      <c r="SAV73" s="22"/>
      <c r="SAW73" s="22"/>
      <c r="SAX73" s="22"/>
      <c r="SAY73" s="22"/>
      <c r="SAZ73" s="22"/>
      <c r="SBA73" s="22"/>
      <c r="SBB73" s="22"/>
      <c r="SBC73" s="22"/>
      <c r="SBD73" s="22"/>
      <c r="SBE73" s="22"/>
      <c r="SBF73" s="22"/>
      <c r="SBG73" s="22"/>
      <c r="SBH73" s="22"/>
      <c r="SBI73" s="22"/>
      <c r="SBJ73" s="22"/>
      <c r="SBK73" s="22"/>
      <c r="SBL73" s="22"/>
      <c r="SBM73" s="22"/>
      <c r="SBN73" s="22"/>
      <c r="SBO73" s="22"/>
      <c r="SBP73" s="22"/>
      <c r="SBQ73" s="22"/>
      <c r="SBR73" s="22"/>
      <c r="SBS73" s="22"/>
      <c r="SBT73" s="22"/>
      <c r="SBU73" s="22"/>
      <c r="SBV73" s="22"/>
      <c r="SBW73" s="22"/>
      <c r="SBX73" s="22"/>
      <c r="SBY73" s="22"/>
      <c r="SBZ73" s="22"/>
      <c r="SCA73" s="22"/>
      <c r="SCB73" s="22"/>
      <c r="SCC73" s="22"/>
      <c r="SCD73" s="22"/>
      <c r="SCE73" s="22"/>
      <c r="SCF73" s="22"/>
      <c r="SCG73" s="22"/>
      <c r="SCH73" s="22"/>
      <c r="SCI73" s="22"/>
      <c r="SCJ73" s="22"/>
      <c r="SCK73" s="22"/>
      <c r="SCL73" s="22"/>
      <c r="SCM73" s="22"/>
      <c r="SCN73" s="22"/>
      <c r="SCO73" s="22"/>
      <c r="SCP73" s="22"/>
      <c r="SCQ73" s="22"/>
      <c r="SCR73" s="22"/>
      <c r="SCS73" s="22"/>
      <c r="SCT73" s="22"/>
      <c r="SCU73" s="22"/>
      <c r="SCV73" s="22"/>
      <c r="SCW73" s="22"/>
      <c r="SCX73" s="22"/>
      <c r="SCY73" s="22"/>
      <c r="SCZ73" s="22"/>
      <c r="SDA73" s="22"/>
      <c r="SDB73" s="22"/>
      <c r="SDC73" s="22"/>
      <c r="SDD73" s="22"/>
      <c r="SDE73" s="22"/>
      <c r="SDF73" s="22"/>
      <c r="SDG73" s="22"/>
      <c r="SDH73" s="22"/>
      <c r="SDI73" s="22"/>
      <c r="SDJ73" s="22"/>
      <c r="SDK73" s="22"/>
      <c r="SDL73" s="22"/>
      <c r="SDM73" s="22"/>
      <c r="SDN73" s="22"/>
      <c r="SDO73" s="22"/>
      <c r="SDP73" s="22"/>
      <c r="SDQ73" s="22"/>
      <c r="SDR73" s="22"/>
      <c r="SDS73" s="22"/>
      <c r="SDT73" s="22"/>
      <c r="SDU73" s="22"/>
      <c r="SDV73" s="22"/>
      <c r="SDW73" s="22"/>
      <c r="SDX73" s="22"/>
      <c r="SDY73" s="22"/>
      <c r="SDZ73" s="22"/>
      <c r="SEA73" s="22"/>
      <c r="SEB73" s="22"/>
      <c r="SEC73" s="22"/>
      <c r="SED73" s="22"/>
      <c r="SEE73" s="22"/>
      <c r="SEF73" s="22"/>
      <c r="SEG73" s="22"/>
      <c r="SEH73" s="22"/>
      <c r="SEI73" s="22"/>
      <c r="SEJ73" s="22"/>
      <c r="SEK73" s="22"/>
      <c r="SEL73" s="22"/>
      <c r="SEM73" s="22"/>
      <c r="SEN73" s="22"/>
      <c r="SEO73" s="22"/>
      <c r="SEP73" s="22"/>
      <c r="SEQ73" s="22"/>
      <c r="SER73" s="22"/>
      <c r="SES73" s="22"/>
      <c r="SET73" s="22"/>
      <c r="SEU73" s="22"/>
      <c r="SEV73" s="22"/>
      <c r="SEW73" s="22"/>
      <c r="SEX73" s="22"/>
      <c r="SEY73" s="22"/>
      <c r="SEZ73" s="22"/>
      <c r="SFA73" s="22"/>
      <c r="SFB73" s="22"/>
      <c r="SFC73" s="22"/>
      <c r="SFD73" s="22"/>
      <c r="SFE73" s="22"/>
      <c r="SFF73" s="22"/>
      <c r="SFG73" s="22"/>
      <c r="SFH73" s="22"/>
      <c r="SFI73" s="22"/>
      <c r="SFJ73" s="22"/>
      <c r="SFK73" s="22"/>
      <c r="SFL73" s="22"/>
      <c r="SFM73" s="22"/>
      <c r="SFN73" s="22"/>
      <c r="SFO73" s="22"/>
      <c r="SFP73" s="22"/>
      <c r="SFQ73" s="22"/>
      <c r="SFR73" s="22"/>
      <c r="SFS73" s="22"/>
      <c r="SFT73" s="22"/>
      <c r="SFU73" s="22"/>
      <c r="SFV73" s="22"/>
      <c r="SFW73" s="22"/>
      <c r="SFX73" s="22"/>
      <c r="SFY73" s="22"/>
      <c r="SFZ73" s="22"/>
      <c r="SGA73" s="22"/>
      <c r="SGB73" s="22"/>
      <c r="SGC73" s="22"/>
      <c r="SGD73" s="22"/>
      <c r="SGE73" s="22"/>
      <c r="SGF73" s="22"/>
      <c r="SGG73" s="22"/>
      <c r="SGH73" s="22"/>
      <c r="SGI73" s="22"/>
      <c r="SGJ73" s="22"/>
      <c r="SGK73" s="22"/>
      <c r="SGL73" s="22"/>
      <c r="SGM73" s="22"/>
      <c r="SGN73" s="22"/>
      <c r="SGO73" s="22"/>
      <c r="SGP73" s="22"/>
      <c r="SGQ73" s="22"/>
      <c r="SGR73" s="22"/>
      <c r="SGS73" s="22"/>
      <c r="SGT73" s="22"/>
      <c r="SGU73" s="22"/>
      <c r="SGV73" s="22"/>
      <c r="SGW73" s="22"/>
      <c r="SGX73" s="22"/>
      <c r="SGY73" s="22"/>
      <c r="SGZ73" s="22"/>
      <c r="SHA73" s="22"/>
      <c r="SHB73" s="22"/>
      <c r="SHC73" s="22"/>
      <c r="SHD73" s="22"/>
      <c r="SHE73" s="22"/>
      <c r="SHF73" s="22"/>
      <c r="SHG73" s="22"/>
      <c r="SHH73" s="22"/>
      <c r="SHI73" s="22"/>
      <c r="SHJ73" s="22"/>
      <c r="SHK73" s="22"/>
      <c r="SHL73" s="22"/>
      <c r="SHM73" s="22"/>
      <c r="SHN73" s="22"/>
      <c r="SHO73" s="22"/>
      <c r="SHP73" s="22"/>
      <c r="SHQ73" s="22"/>
      <c r="SHR73" s="22"/>
      <c r="SHS73" s="22"/>
      <c r="SHT73" s="22"/>
      <c r="SHU73" s="22"/>
      <c r="SHV73" s="22"/>
      <c r="SHW73" s="22"/>
      <c r="SHX73" s="22"/>
      <c r="SHY73" s="22"/>
      <c r="SHZ73" s="22"/>
      <c r="SIA73" s="22"/>
      <c r="SIB73" s="22"/>
      <c r="SIC73" s="22"/>
      <c r="SID73" s="22"/>
      <c r="SIE73" s="22"/>
      <c r="SIF73" s="22"/>
      <c r="SIG73" s="22"/>
      <c r="SIH73" s="22"/>
      <c r="SII73" s="22"/>
      <c r="SIJ73" s="22"/>
      <c r="SIK73" s="22"/>
      <c r="SIL73" s="22"/>
      <c r="SIM73" s="22"/>
      <c r="SIN73" s="22"/>
      <c r="SIO73" s="22"/>
      <c r="SIP73" s="22"/>
      <c r="SIQ73" s="22"/>
      <c r="SIR73" s="22"/>
      <c r="SIS73" s="22"/>
      <c r="SIT73" s="22"/>
      <c r="SIU73" s="22"/>
      <c r="SIV73" s="22"/>
      <c r="SIW73" s="22"/>
      <c r="SIX73" s="22"/>
      <c r="SIY73" s="22"/>
      <c r="SIZ73" s="22"/>
      <c r="SJA73" s="22"/>
      <c r="SJB73" s="22"/>
      <c r="SJC73" s="22"/>
      <c r="SJD73" s="22"/>
      <c r="SJE73" s="22"/>
      <c r="SJF73" s="22"/>
      <c r="SJG73" s="22"/>
      <c r="SJH73" s="22"/>
      <c r="SJI73" s="22"/>
      <c r="SJJ73" s="22"/>
      <c r="SJK73" s="22"/>
      <c r="SJL73" s="22"/>
      <c r="SJM73" s="22"/>
      <c r="SJN73" s="22"/>
      <c r="SJO73" s="22"/>
      <c r="SJP73" s="22"/>
      <c r="SJQ73" s="22"/>
      <c r="SJR73" s="22"/>
      <c r="SJS73" s="22"/>
      <c r="SJT73" s="22"/>
      <c r="SJU73" s="22"/>
      <c r="SJV73" s="22"/>
      <c r="SJW73" s="22"/>
      <c r="SJX73" s="22"/>
      <c r="SJY73" s="22"/>
      <c r="SJZ73" s="22"/>
      <c r="SKA73" s="22"/>
      <c r="SKB73" s="22"/>
      <c r="SKC73" s="22"/>
      <c r="SKD73" s="22"/>
      <c r="SKE73" s="22"/>
      <c r="SKF73" s="22"/>
      <c r="SKG73" s="22"/>
      <c r="SKH73" s="22"/>
      <c r="SKI73" s="22"/>
      <c r="SKJ73" s="22"/>
      <c r="SKK73" s="22"/>
      <c r="SKL73" s="22"/>
      <c r="SKM73" s="22"/>
      <c r="SKN73" s="22"/>
      <c r="SKO73" s="22"/>
      <c r="SKP73" s="22"/>
      <c r="SKQ73" s="22"/>
      <c r="SKR73" s="22"/>
      <c r="SKS73" s="22"/>
      <c r="SKT73" s="22"/>
      <c r="SKU73" s="22"/>
      <c r="SKV73" s="22"/>
      <c r="SKW73" s="22"/>
      <c r="SKX73" s="22"/>
      <c r="SKY73" s="22"/>
      <c r="SKZ73" s="22"/>
      <c r="SLA73" s="22"/>
      <c r="SLB73" s="22"/>
      <c r="SLC73" s="22"/>
      <c r="SLD73" s="22"/>
      <c r="SLE73" s="22"/>
      <c r="SLF73" s="22"/>
      <c r="SLG73" s="22"/>
      <c r="SLH73" s="22"/>
      <c r="SLI73" s="22"/>
      <c r="SLJ73" s="22"/>
      <c r="SLK73" s="22"/>
      <c r="SLL73" s="22"/>
      <c r="SLM73" s="22"/>
      <c r="SLN73" s="22"/>
      <c r="SLO73" s="22"/>
      <c r="SLP73" s="22"/>
      <c r="SLQ73" s="22"/>
      <c r="SLR73" s="22"/>
      <c r="SLS73" s="22"/>
      <c r="SLT73" s="22"/>
      <c r="SLU73" s="22"/>
      <c r="SLV73" s="22"/>
      <c r="SLW73" s="22"/>
      <c r="SLX73" s="22"/>
      <c r="SLY73" s="22"/>
      <c r="SLZ73" s="22"/>
      <c r="SMA73" s="22"/>
      <c r="SMB73" s="22"/>
      <c r="SMC73" s="22"/>
      <c r="SMD73" s="22"/>
      <c r="SME73" s="22"/>
      <c r="SMF73" s="22"/>
      <c r="SMG73" s="22"/>
      <c r="SMH73" s="22"/>
      <c r="SMI73" s="22"/>
      <c r="SMJ73" s="22"/>
      <c r="SMK73" s="22"/>
      <c r="SML73" s="22"/>
      <c r="SMM73" s="22"/>
      <c r="SMN73" s="22"/>
      <c r="SMO73" s="22"/>
      <c r="SMP73" s="22"/>
      <c r="SMQ73" s="22"/>
      <c r="SMR73" s="22"/>
      <c r="SMS73" s="22"/>
      <c r="SMT73" s="22"/>
      <c r="SMU73" s="22"/>
      <c r="SMV73" s="22"/>
      <c r="SMW73" s="22"/>
      <c r="SMX73" s="22"/>
      <c r="SMY73" s="22"/>
      <c r="SMZ73" s="22"/>
      <c r="SNA73" s="22"/>
      <c r="SNB73" s="22"/>
      <c r="SNC73" s="22"/>
      <c r="SND73" s="22"/>
      <c r="SNE73" s="22"/>
      <c r="SNF73" s="22"/>
      <c r="SNG73" s="22"/>
      <c r="SNH73" s="22"/>
      <c r="SNI73" s="22"/>
      <c r="SNJ73" s="22"/>
      <c r="SNK73" s="22"/>
      <c r="SNL73" s="22"/>
      <c r="SNM73" s="22"/>
      <c r="SNN73" s="22"/>
      <c r="SNO73" s="22"/>
      <c r="SNP73" s="22"/>
      <c r="SNQ73" s="22"/>
      <c r="SNR73" s="22"/>
      <c r="SNS73" s="22"/>
      <c r="SNT73" s="22"/>
      <c r="SNU73" s="22"/>
      <c r="SNV73" s="22"/>
      <c r="SNW73" s="22"/>
      <c r="SNX73" s="22"/>
      <c r="SNY73" s="22"/>
      <c r="SNZ73" s="22"/>
      <c r="SOA73" s="22"/>
      <c r="SOB73" s="22"/>
      <c r="SOC73" s="22"/>
      <c r="SOD73" s="22"/>
      <c r="SOE73" s="22"/>
      <c r="SOF73" s="22"/>
      <c r="SOG73" s="22"/>
      <c r="SOH73" s="22"/>
      <c r="SOI73" s="22"/>
      <c r="SOJ73" s="22"/>
      <c r="SOK73" s="22"/>
      <c r="SOL73" s="22"/>
      <c r="SOM73" s="22"/>
      <c r="SON73" s="22"/>
      <c r="SOO73" s="22"/>
      <c r="SOP73" s="22"/>
      <c r="SOQ73" s="22"/>
      <c r="SOR73" s="22"/>
      <c r="SOS73" s="22"/>
      <c r="SOT73" s="22"/>
      <c r="SOU73" s="22"/>
      <c r="SOV73" s="22"/>
      <c r="SOW73" s="22"/>
      <c r="SOX73" s="22"/>
      <c r="SOY73" s="22"/>
      <c r="SOZ73" s="22"/>
      <c r="SPA73" s="22"/>
      <c r="SPB73" s="22"/>
      <c r="SPC73" s="22"/>
      <c r="SPD73" s="22"/>
      <c r="SPE73" s="22"/>
      <c r="SPF73" s="22"/>
      <c r="SPG73" s="22"/>
      <c r="SPH73" s="22"/>
      <c r="SPI73" s="22"/>
      <c r="SPJ73" s="22"/>
      <c r="SPK73" s="22"/>
      <c r="SPL73" s="22"/>
      <c r="SPM73" s="22"/>
      <c r="SPN73" s="22"/>
      <c r="SPO73" s="22"/>
      <c r="SPP73" s="22"/>
      <c r="SPQ73" s="22"/>
      <c r="SPR73" s="22"/>
      <c r="SPS73" s="22"/>
      <c r="SPT73" s="22"/>
      <c r="SPU73" s="22"/>
      <c r="SPV73" s="22"/>
      <c r="SPW73" s="22"/>
      <c r="SPX73" s="22"/>
      <c r="SPY73" s="22"/>
      <c r="SPZ73" s="22"/>
      <c r="SQA73" s="22"/>
      <c r="SQB73" s="22"/>
      <c r="SQC73" s="22"/>
      <c r="SQD73" s="22"/>
      <c r="SQE73" s="22"/>
      <c r="SQF73" s="22"/>
      <c r="SQG73" s="22"/>
      <c r="SQH73" s="22"/>
      <c r="SQI73" s="22"/>
      <c r="SQJ73" s="22"/>
      <c r="SQK73" s="22"/>
      <c r="SQL73" s="22"/>
      <c r="SQM73" s="22"/>
      <c r="SQN73" s="22"/>
      <c r="SQO73" s="22"/>
      <c r="SQP73" s="22"/>
      <c r="SQQ73" s="22"/>
      <c r="SQR73" s="22"/>
      <c r="SQS73" s="22"/>
      <c r="SQT73" s="22"/>
      <c r="SQU73" s="22"/>
      <c r="SQV73" s="22"/>
      <c r="SQW73" s="22"/>
      <c r="SQX73" s="22"/>
      <c r="SQY73" s="22"/>
      <c r="SQZ73" s="22"/>
      <c r="SRA73" s="22"/>
      <c r="SRB73" s="22"/>
      <c r="SRC73" s="22"/>
      <c r="SRD73" s="22"/>
      <c r="SRE73" s="22"/>
      <c r="SRF73" s="22"/>
      <c r="SRG73" s="22"/>
      <c r="SRH73" s="22"/>
      <c r="SRI73" s="22"/>
      <c r="SRJ73" s="22"/>
      <c r="SRK73" s="22"/>
      <c r="SRL73" s="22"/>
      <c r="SRM73" s="22"/>
      <c r="SRN73" s="22"/>
      <c r="SRO73" s="22"/>
      <c r="SRP73" s="22"/>
      <c r="SRQ73" s="22"/>
      <c r="SRR73" s="22"/>
      <c r="SRS73" s="22"/>
      <c r="SRT73" s="22"/>
      <c r="SRU73" s="22"/>
      <c r="SRV73" s="22"/>
      <c r="SRW73" s="22"/>
      <c r="SRX73" s="22"/>
      <c r="SRY73" s="22"/>
      <c r="SRZ73" s="22"/>
      <c r="SSA73" s="22"/>
      <c r="SSB73" s="22"/>
      <c r="SSC73" s="22"/>
      <c r="SSD73" s="22"/>
      <c r="SSE73" s="22"/>
      <c r="SSF73" s="22"/>
      <c r="SSG73" s="22"/>
      <c r="SSH73" s="22"/>
      <c r="SSI73" s="22"/>
      <c r="SSJ73" s="22"/>
      <c r="SSK73" s="22"/>
      <c r="SSL73" s="22"/>
      <c r="SSM73" s="22"/>
      <c r="SSN73" s="22"/>
      <c r="SSO73" s="22"/>
      <c r="SSP73" s="22"/>
      <c r="SSQ73" s="22"/>
      <c r="SSR73" s="22"/>
      <c r="SSS73" s="22"/>
      <c r="SST73" s="22"/>
      <c r="SSU73" s="22"/>
      <c r="SSV73" s="22"/>
      <c r="SSW73" s="22"/>
      <c r="SSX73" s="22"/>
      <c r="SSY73" s="22"/>
      <c r="SSZ73" s="22"/>
      <c r="STA73" s="22"/>
      <c r="STB73" s="22"/>
      <c r="STC73" s="22"/>
      <c r="STD73" s="22"/>
      <c r="STE73" s="22"/>
      <c r="STF73" s="22"/>
      <c r="STG73" s="22"/>
      <c r="STH73" s="22"/>
      <c r="STI73" s="22"/>
      <c r="STJ73" s="22"/>
      <c r="STK73" s="22"/>
      <c r="STL73" s="22"/>
      <c r="STM73" s="22"/>
      <c r="STN73" s="22"/>
      <c r="STO73" s="22"/>
      <c r="STP73" s="22"/>
      <c r="STQ73" s="22"/>
      <c r="STR73" s="22"/>
      <c r="STS73" s="22"/>
      <c r="STT73" s="22"/>
      <c r="STU73" s="22"/>
      <c r="STV73" s="22"/>
      <c r="STW73" s="22"/>
      <c r="STX73" s="22"/>
      <c r="STY73" s="22"/>
      <c r="STZ73" s="22"/>
      <c r="SUA73" s="22"/>
      <c r="SUB73" s="22"/>
      <c r="SUC73" s="22"/>
      <c r="SUD73" s="22"/>
      <c r="SUE73" s="22"/>
      <c r="SUF73" s="22"/>
      <c r="SUG73" s="22"/>
      <c r="SUH73" s="22"/>
      <c r="SUI73" s="22"/>
      <c r="SUJ73" s="22"/>
      <c r="SUK73" s="22"/>
      <c r="SUL73" s="22"/>
      <c r="SUM73" s="22"/>
      <c r="SUN73" s="22"/>
      <c r="SUO73" s="22"/>
      <c r="SUP73" s="22"/>
      <c r="SUQ73" s="22"/>
      <c r="SUR73" s="22"/>
      <c r="SUS73" s="22"/>
      <c r="SUT73" s="22"/>
      <c r="SUU73" s="22"/>
      <c r="SUV73" s="22"/>
      <c r="SUW73" s="22"/>
      <c r="SUX73" s="22"/>
      <c r="SUY73" s="22"/>
      <c r="SUZ73" s="22"/>
      <c r="SVA73" s="22"/>
      <c r="SVB73" s="22"/>
      <c r="SVC73" s="22"/>
      <c r="SVD73" s="22"/>
      <c r="SVE73" s="22"/>
      <c r="SVF73" s="22"/>
      <c r="SVG73" s="22"/>
      <c r="SVH73" s="22"/>
      <c r="SVI73" s="22"/>
      <c r="SVJ73" s="22"/>
      <c r="SVK73" s="22"/>
      <c r="SVL73" s="22"/>
      <c r="SVM73" s="22"/>
      <c r="SVN73" s="22"/>
      <c r="SVO73" s="22"/>
      <c r="SVP73" s="22"/>
      <c r="SVQ73" s="22"/>
      <c r="SVR73" s="22"/>
      <c r="SVS73" s="22"/>
      <c r="SVT73" s="22"/>
      <c r="SVU73" s="22"/>
      <c r="SVV73" s="22"/>
      <c r="SVW73" s="22"/>
      <c r="SVX73" s="22"/>
      <c r="SVY73" s="22"/>
      <c r="SVZ73" s="22"/>
      <c r="SWA73" s="22"/>
      <c r="SWB73" s="22"/>
      <c r="SWC73" s="22"/>
      <c r="SWD73" s="22"/>
      <c r="SWE73" s="22"/>
      <c r="SWF73" s="22"/>
      <c r="SWG73" s="22"/>
      <c r="SWH73" s="22"/>
      <c r="SWI73" s="22"/>
      <c r="SWJ73" s="22"/>
      <c r="SWK73" s="22"/>
      <c r="SWL73" s="22"/>
      <c r="SWM73" s="22"/>
      <c r="SWN73" s="22"/>
      <c r="SWO73" s="22"/>
      <c r="SWP73" s="22"/>
      <c r="SWQ73" s="22"/>
      <c r="SWR73" s="22"/>
      <c r="SWS73" s="22"/>
      <c r="SWT73" s="22"/>
      <c r="SWU73" s="22"/>
      <c r="SWV73" s="22"/>
      <c r="SWW73" s="22"/>
      <c r="SWX73" s="22"/>
      <c r="SWY73" s="22"/>
      <c r="SWZ73" s="22"/>
      <c r="SXA73" s="22"/>
      <c r="SXB73" s="22"/>
      <c r="SXC73" s="22"/>
      <c r="SXD73" s="22"/>
      <c r="SXE73" s="22"/>
      <c r="SXF73" s="22"/>
      <c r="SXG73" s="22"/>
      <c r="SXH73" s="22"/>
      <c r="SXI73" s="22"/>
      <c r="SXJ73" s="22"/>
      <c r="SXK73" s="22"/>
      <c r="SXL73" s="22"/>
      <c r="SXM73" s="22"/>
      <c r="SXN73" s="22"/>
      <c r="SXO73" s="22"/>
      <c r="SXP73" s="22"/>
      <c r="SXQ73" s="22"/>
      <c r="SXR73" s="22"/>
      <c r="SXS73" s="22"/>
      <c r="SXT73" s="22"/>
      <c r="SXU73" s="22"/>
      <c r="SXV73" s="22"/>
      <c r="SXW73" s="22"/>
      <c r="SXX73" s="22"/>
      <c r="SXY73" s="22"/>
      <c r="SXZ73" s="22"/>
      <c r="SYA73" s="22"/>
      <c r="SYB73" s="22"/>
      <c r="SYC73" s="22"/>
      <c r="SYD73" s="22"/>
      <c r="SYE73" s="22"/>
      <c r="SYF73" s="22"/>
      <c r="SYG73" s="22"/>
      <c r="SYH73" s="22"/>
      <c r="SYI73" s="22"/>
      <c r="SYJ73" s="22"/>
      <c r="SYK73" s="22"/>
      <c r="SYL73" s="22"/>
      <c r="SYM73" s="22"/>
      <c r="SYN73" s="22"/>
      <c r="SYO73" s="22"/>
      <c r="SYP73" s="22"/>
      <c r="SYQ73" s="22"/>
      <c r="SYR73" s="22"/>
      <c r="SYS73" s="22"/>
      <c r="SYT73" s="22"/>
      <c r="SYU73" s="22"/>
      <c r="SYV73" s="22"/>
      <c r="SYW73" s="22"/>
      <c r="SYX73" s="22"/>
      <c r="SYY73" s="22"/>
      <c r="SYZ73" s="22"/>
      <c r="SZA73" s="22"/>
      <c r="SZB73" s="22"/>
      <c r="SZC73" s="22"/>
      <c r="SZD73" s="22"/>
      <c r="SZE73" s="22"/>
      <c r="SZF73" s="22"/>
      <c r="SZG73" s="22"/>
      <c r="SZH73" s="22"/>
      <c r="SZI73" s="22"/>
      <c r="SZJ73" s="22"/>
      <c r="SZK73" s="22"/>
      <c r="SZL73" s="22"/>
      <c r="SZM73" s="22"/>
      <c r="SZN73" s="22"/>
      <c r="SZO73" s="22"/>
      <c r="SZP73" s="22"/>
      <c r="SZQ73" s="22"/>
      <c r="SZR73" s="22"/>
      <c r="SZS73" s="22"/>
      <c r="SZT73" s="22"/>
      <c r="SZU73" s="22"/>
      <c r="SZV73" s="22"/>
      <c r="SZW73" s="22"/>
      <c r="SZX73" s="22"/>
      <c r="SZY73" s="22"/>
      <c r="SZZ73" s="22"/>
      <c r="TAA73" s="22"/>
      <c r="TAB73" s="22"/>
      <c r="TAC73" s="22"/>
      <c r="TAD73" s="22"/>
      <c r="TAE73" s="22"/>
      <c r="TAF73" s="22"/>
      <c r="TAG73" s="22"/>
      <c r="TAH73" s="22"/>
      <c r="TAI73" s="22"/>
      <c r="TAJ73" s="22"/>
      <c r="TAK73" s="22"/>
      <c r="TAL73" s="22"/>
      <c r="TAM73" s="22"/>
      <c r="TAN73" s="22"/>
      <c r="TAO73" s="22"/>
      <c r="TAP73" s="22"/>
      <c r="TAQ73" s="22"/>
      <c r="TAR73" s="22"/>
      <c r="TAS73" s="22"/>
      <c r="TAT73" s="22"/>
      <c r="TAU73" s="22"/>
      <c r="TAV73" s="22"/>
      <c r="TAW73" s="22"/>
      <c r="TAX73" s="22"/>
      <c r="TAY73" s="22"/>
      <c r="TAZ73" s="22"/>
      <c r="TBA73" s="22"/>
      <c r="TBB73" s="22"/>
      <c r="TBC73" s="22"/>
      <c r="TBD73" s="22"/>
      <c r="TBE73" s="22"/>
      <c r="TBF73" s="22"/>
      <c r="TBG73" s="22"/>
      <c r="TBH73" s="22"/>
      <c r="TBI73" s="22"/>
      <c r="TBJ73" s="22"/>
      <c r="TBK73" s="22"/>
      <c r="TBL73" s="22"/>
      <c r="TBM73" s="22"/>
      <c r="TBN73" s="22"/>
      <c r="TBO73" s="22"/>
      <c r="TBP73" s="22"/>
      <c r="TBQ73" s="22"/>
      <c r="TBR73" s="22"/>
      <c r="TBS73" s="22"/>
      <c r="TBT73" s="22"/>
      <c r="TBU73" s="22"/>
      <c r="TBV73" s="22"/>
      <c r="TBW73" s="22"/>
      <c r="TBX73" s="22"/>
      <c r="TBY73" s="22"/>
      <c r="TBZ73" s="22"/>
      <c r="TCA73" s="22"/>
      <c r="TCB73" s="22"/>
      <c r="TCC73" s="22"/>
      <c r="TCD73" s="22"/>
      <c r="TCE73" s="22"/>
      <c r="TCF73" s="22"/>
      <c r="TCG73" s="22"/>
      <c r="TCH73" s="22"/>
      <c r="TCI73" s="22"/>
      <c r="TCJ73" s="22"/>
      <c r="TCK73" s="22"/>
      <c r="TCL73" s="22"/>
      <c r="TCM73" s="22"/>
      <c r="TCN73" s="22"/>
      <c r="TCO73" s="22"/>
      <c r="TCP73" s="22"/>
      <c r="TCQ73" s="22"/>
      <c r="TCR73" s="22"/>
      <c r="TCS73" s="22"/>
      <c r="TCT73" s="22"/>
      <c r="TCU73" s="22"/>
      <c r="TCV73" s="22"/>
      <c r="TCW73" s="22"/>
      <c r="TCX73" s="22"/>
      <c r="TCY73" s="22"/>
      <c r="TCZ73" s="22"/>
      <c r="TDA73" s="22"/>
      <c r="TDB73" s="22"/>
      <c r="TDC73" s="22"/>
      <c r="TDD73" s="22"/>
      <c r="TDE73" s="22"/>
      <c r="TDF73" s="22"/>
      <c r="TDG73" s="22"/>
      <c r="TDH73" s="22"/>
      <c r="TDI73" s="22"/>
      <c r="TDJ73" s="22"/>
      <c r="TDK73" s="22"/>
      <c r="TDL73" s="22"/>
      <c r="TDM73" s="22"/>
      <c r="TDN73" s="22"/>
      <c r="TDO73" s="22"/>
      <c r="TDP73" s="22"/>
      <c r="TDQ73" s="22"/>
      <c r="TDR73" s="22"/>
      <c r="TDS73" s="22"/>
      <c r="TDT73" s="22"/>
      <c r="TDU73" s="22"/>
      <c r="TDV73" s="22"/>
      <c r="TDW73" s="22"/>
      <c r="TDX73" s="22"/>
      <c r="TDY73" s="22"/>
      <c r="TDZ73" s="22"/>
      <c r="TEA73" s="22"/>
      <c r="TEB73" s="22"/>
      <c r="TEC73" s="22"/>
      <c r="TED73" s="22"/>
      <c r="TEE73" s="22"/>
      <c r="TEF73" s="22"/>
      <c r="TEG73" s="22"/>
      <c r="TEH73" s="22"/>
      <c r="TEI73" s="22"/>
      <c r="TEJ73" s="22"/>
      <c r="TEK73" s="22"/>
      <c r="TEL73" s="22"/>
      <c r="TEM73" s="22"/>
      <c r="TEN73" s="22"/>
      <c r="TEO73" s="22"/>
      <c r="TEP73" s="22"/>
      <c r="TEQ73" s="22"/>
      <c r="TER73" s="22"/>
      <c r="TES73" s="22"/>
      <c r="TET73" s="22"/>
      <c r="TEU73" s="22"/>
      <c r="TEV73" s="22"/>
      <c r="TEW73" s="22"/>
      <c r="TEX73" s="22"/>
      <c r="TEY73" s="22"/>
      <c r="TEZ73" s="22"/>
      <c r="TFA73" s="22"/>
      <c r="TFB73" s="22"/>
      <c r="TFC73" s="22"/>
      <c r="TFD73" s="22"/>
      <c r="TFE73" s="22"/>
      <c r="TFF73" s="22"/>
      <c r="TFG73" s="22"/>
      <c r="TFH73" s="22"/>
      <c r="TFI73" s="22"/>
      <c r="TFJ73" s="22"/>
      <c r="TFK73" s="22"/>
      <c r="TFL73" s="22"/>
      <c r="TFM73" s="22"/>
      <c r="TFN73" s="22"/>
      <c r="TFO73" s="22"/>
      <c r="TFP73" s="22"/>
      <c r="TFQ73" s="22"/>
      <c r="TFR73" s="22"/>
      <c r="TFS73" s="22"/>
      <c r="TFT73" s="22"/>
      <c r="TFU73" s="22"/>
      <c r="TFV73" s="22"/>
      <c r="TFW73" s="22"/>
      <c r="TFX73" s="22"/>
      <c r="TFY73" s="22"/>
      <c r="TFZ73" s="22"/>
      <c r="TGA73" s="22"/>
      <c r="TGB73" s="22"/>
      <c r="TGC73" s="22"/>
      <c r="TGD73" s="22"/>
      <c r="TGE73" s="22"/>
      <c r="TGF73" s="22"/>
      <c r="TGG73" s="22"/>
      <c r="TGH73" s="22"/>
      <c r="TGI73" s="22"/>
      <c r="TGJ73" s="22"/>
      <c r="TGK73" s="22"/>
      <c r="TGL73" s="22"/>
      <c r="TGM73" s="22"/>
      <c r="TGN73" s="22"/>
      <c r="TGO73" s="22"/>
      <c r="TGP73" s="22"/>
      <c r="TGQ73" s="22"/>
      <c r="TGR73" s="22"/>
      <c r="TGS73" s="22"/>
      <c r="TGT73" s="22"/>
      <c r="TGU73" s="22"/>
      <c r="TGV73" s="22"/>
      <c r="TGW73" s="22"/>
      <c r="TGX73" s="22"/>
      <c r="TGY73" s="22"/>
      <c r="TGZ73" s="22"/>
      <c r="THA73" s="22"/>
      <c r="THB73" s="22"/>
      <c r="THC73" s="22"/>
      <c r="THD73" s="22"/>
      <c r="THE73" s="22"/>
      <c r="THF73" s="22"/>
      <c r="THG73" s="22"/>
      <c r="THH73" s="22"/>
      <c r="THI73" s="22"/>
      <c r="THJ73" s="22"/>
      <c r="THK73" s="22"/>
      <c r="THL73" s="22"/>
      <c r="THM73" s="22"/>
      <c r="THN73" s="22"/>
      <c r="THO73" s="22"/>
      <c r="THP73" s="22"/>
      <c r="THQ73" s="22"/>
      <c r="THR73" s="22"/>
      <c r="THS73" s="22"/>
      <c r="THT73" s="22"/>
      <c r="THU73" s="22"/>
      <c r="THV73" s="22"/>
      <c r="THW73" s="22"/>
      <c r="THX73" s="22"/>
      <c r="THY73" s="22"/>
      <c r="THZ73" s="22"/>
      <c r="TIA73" s="22"/>
      <c r="TIB73" s="22"/>
      <c r="TIC73" s="22"/>
      <c r="TID73" s="22"/>
      <c r="TIE73" s="22"/>
      <c r="TIF73" s="22"/>
      <c r="TIG73" s="22"/>
      <c r="TIH73" s="22"/>
      <c r="TII73" s="22"/>
      <c r="TIJ73" s="22"/>
      <c r="TIK73" s="22"/>
      <c r="TIL73" s="22"/>
      <c r="TIM73" s="22"/>
      <c r="TIN73" s="22"/>
      <c r="TIO73" s="22"/>
      <c r="TIP73" s="22"/>
      <c r="TIQ73" s="22"/>
      <c r="TIR73" s="22"/>
      <c r="TIS73" s="22"/>
      <c r="TIT73" s="22"/>
      <c r="TIU73" s="22"/>
      <c r="TIV73" s="22"/>
      <c r="TIW73" s="22"/>
      <c r="TIX73" s="22"/>
      <c r="TIY73" s="22"/>
      <c r="TIZ73" s="22"/>
      <c r="TJA73" s="22"/>
      <c r="TJB73" s="22"/>
      <c r="TJC73" s="22"/>
      <c r="TJD73" s="22"/>
      <c r="TJE73" s="22"/>
      <c r="TJF73" s="22"/>
      <c r="TJG73" s="22"/>
      <c r="TJH73" s="22"/>
      <c r="TJI73" s="22"/>
      <c r="TJJ73" s="22"/>
      <c r="TJK73" s="22"/>
      <c r="TJL73" s="22"/>
      <c r="TJM73" s="22"/>
      <c r="TJN73" s="22"/>
      <c r="TJO73" s="22"/>
      <c r="TJP73" s="22"/>
      <c r="TJQ73" s="22"/>
      <c r="TJR73" s="22"/>
      <c r="TJS73" s="22"/>
      <c r="TJT73" s="22"/>
      <c r="TJU73" s="22"/>
      <c r="TJV73" s="22"/>
      <c r="TJW73" s="22"/>
      <c r="TJX73" s="22"/>
      <c r="TJY73" s="22"/>
      <c r="TJZ73" s="22"/>
      <c r="TKA73" s="22"/>
      <c r="TKB73" s="22"/>
      <c r="TKC73" s="22"/>
      <c r="TKD73" s="22"/>
      <c r="TKE73" s="22"/>
      <c r="TKF73" s="22"/>
      <c r="TKG73" s="22"/>
      <c r="TKH73" s="22"/>
      <c r="TKI73" s="22"/>
      <c r="TKJ73" s="22"/>
      <c r="TKK73" s="22"/>
      <c r="TKL73" s="22"/>
      <c r="TKM73" s="22"/>
      <c r="TKN73" s="22"/>
      <c r="TKO73" s="22"/>
      <c r="TKP73" s="22"/>
      <c r="TKQ73" s="22"/>
      <c r="TKR73" s="22"/>
      <c r="TKS73" s="22"/>
      <c r="TKT73" s="22"/>
      <c r="TKU73" s="22"/>
      <c r="TKV73" s="22"/>
      <c r="TKW73" s="22"/>
      <c r="TKX73" s="22"/>
      <c r="TKY73" s="22"/>
      <c r="TKZ73" s="22"/>
      <c r="TLA73" s="22"/>
      <c r="TLB73" s="22"/>
      <c r="TLC73" s="22"/>
      <c r="TLD73" s="22"/>
      <c r="TLE73" s="22"/>
      <c r="TLF73" s="22"/>
      <c r="TLG73" s="22"/>
      <c r="TLH73" s="22"/>
      <c r="TLI73" s="22"/>
      <c r="TLJ73" s="22"/>
      <c r="TLK73" s="22"/>
      <c r="TLL73" s="22"/>
      <c r="TLM73" s="22"/>
      <c r="TLN73" s="22"/>
      <c r="TLO73" s="22"/>
      <c r="TLP73" s="22"/>
      <c r="TLQ73" s="22"/>
      <c r="TLR73" s="22"/>
      <c r="TLS73" s="22"/>
      <c r="TLT73" s="22"/>
      <c r="TLU73" s="22"/>
      <c r="TLV73" s="22"/>
      <c r="TLW73" s="22"/>
      <c r="TLX73" s="22"/>
      <c r="TLY73" s="22"/>
      <c r="TLZ73" s="22"/>
      <c r="TMA73" s="22"/>
      <c r="TMB73" s="22"/>
      <c r="TMC73" s="22"/>
      <c r="TMD73" s="22"/>
      <c r="TME73" s="22"/>
      <c r="TMF73" s="22"/>
      <c r="TMG73" s="22"/>
      <c r="TMH73" s="22"/>
      <c r="TMI73" s="22"/>
      <c r="TMJ73" s="22"/>
      <c r="TMK73" s="22"/>
      <c r="TML73" s="22"/>
      <c r="TMM73" s="22"/>
      <c r="TMN73" s="22"/>
      <c r="TMO73" s="22"/>
      <c r="TMP73" s="22"/>
      <c r="TMQ73" s="22"/>
      <c r="TMR73" s="22"/>
      <c r="TMS73" s="22"/>
      <c r="TMT73" s="22"/>
      <c r="TMU73" s="22"/>
      <c r="TMV73" s="22"/>
      <c r="TMW73" s="22"/>
      <c r="TMX73" s="22"/>
      <c r="TMY73" s="22"/>
      <c r="TMZ73" s="22"/>
      <c r="TNA73" s="22"/>
      <c r="TNB73" s="22"/>
      <c r="TNC73" s="22"/>
      <c r="TND73" s="22"/>
      <c r="TNE73" s="22"/>
      <c r="TNF73" s="22"/>
      <c r="TNG73" s="22"/>
      <c r="TNH73" s="22"/>
      <c r="TNI73" s="22"/>
      <c r="TNJ73" s="22"/>
      <c r="TNK73" s="22"/>
      <c r="TNL73" s="22"/>
      <c r="TNM73" s="22"/>
      <c r="TNN73" s="22"/>
      <c r="TNO73" s="22"/>
      <c r="TNP73" s="22"/>
      <c r="TNQ73" s="22"/>
      <c r="TNR73" s="22"/>
      <c r="TNS73" s="22"/>
      <c r="TNT73" s="22"/>
      <c r="TNU73" s="22"/>
      <c r="TNV73" s="22"/>
      <c r="TNW73" s="22"/>
      <c r="TNX73" s="22"/>
      <c r="TNY73" s="22"/>
      <c r="TNZ73" s="22"/>
      <c r="TOA73" s="22"/>
      <c r="TOB73" s="22"/>
      <c r="TOC73" s="22"/>
      <c r="TOD73" s="22"/>
      <c r="TOE73" s="22"/>
      <c r="TOF73" s="22"/>
      <c r="TOG73" s="22"/>
      <c r="TOH73" s="22"/>
      <c r="TOI73" s="22"/>
      <c r="TOJ73" s="22"/>
      <c r="TOK73" s="22"/>
      <c r="TOL73" s="22"/>
      <c r="TOM73" s="22"/>
      <c r="TON73" s="22"/>
      <c r="TOO73" s="22"/>
      <c r="TOP73" s="22"/>
      <c r="TOQ73" s="22"/>
      <c r="TOR73" s="22"/>
      <c r="TOS73" s="22"/>
      <c r="TOT73" s="22"/>
      <c r="TOU73" s="22"/>
      <c r="TOV73" s="22"/>
      <c r="TOW73" s="22"/>
      <c r="TOX73" s="22"/>
      <c r="TOY73" s="22"/>
      <c r="TOZ73" s="22"/>
      <c r="TPA73" s="22"/>
      <c r="TPB73" s="22"/>
      <c r="TPC73" s="22"/>
      <c r="TPD73" s="22"/>
      <c r="TPE73" s="22"/>
      <c r="TPF73" s="22"/>
      <c r="TPG73" s="22"/>
      <c r="TPH73" s="22"/>
      <c r="TPI73" s="22"/>
      <c r="TPJ73" s="22"/>
      <c r="TPK73" s="22"/>
      <c r="TPL73" s="22"/>
      <c r="TPM73" s="22"/>
      <c r="TPN73" s="22"/>
      <c r="TPO73" s="22"/>
      <c r="TPP73" s="22"/>
      <c r="TPQ73" s="22"/>
      <c r="TPR73" s="22"/>
      <c r="TPS73" s="22"/>
      <c r="TPT73" s="22"/>
      <c r="TPU73" s="22"/>
      <c r="TPV73" s="22"/>
      <c r="TPW73" s="22"/>
      <c r="TPX73" s="22"/>
      <c r="TPY73" s="22"/>
      <c r="TPZ73" s="22"/>
      <c r="TQA73" s="22"/>
      <c r="TQB73" s="22"/>
      <c r="TQC73" s="22"/>
      <c r="TQD73" s="22"/>
      <c r="TQE73" s="22"/>
      <c r="TQF73" s="22"/>
      <c r="TQG73" s="22"/>
      <c r="TQH73" s="22"/>
      <c r="TQI73" s="22"/>
      <c r="TQJ73" s="22"/>
      <c r="TQK73" s="22"/>
      <c r="TQL73" s="22"/>
      <c r="TQM73" s="22"/>
      <c r="TQN73" s="22"/>
      <c r="TQO73" s="22"/>
      <c r="TQP73" s="22"/>
      <c r="TQQ73" s="22"/>
      <c r="TQR73" s="22"/>
      <c r="TQS73" s="22"/>
      <c r="TQT73" s="22"/>
      <c r="TQU73" s="22"/>
      <c r="TQV73" s="22"/>
      <c r="TQW73" s="22"/>
      <c r="TQX73" s="22"/>
      <c r="TQY73" s="22"/>
      <c r="TQZ73" s="22"/>
      <c r="TRA73" s="22"/>
      <c r="TRB73" s="22"/>
      <c r="TRC73" s="22"/>
      <c r="TRD73" s="22"/>
      <c r="TRE73" s="22"/>
      <c r="TRF73" s="22"/>
      <c r="TRG73" s="22"/>
      <c r="TRH73" s="22"/>
      <c r="TRI73" s="22"/>
      <c r="TRJ73" s="22"/>
      <c r="TRK73" s="22"/>
      <c r="TRL73" s="22"/>
      <c r="TRM73" s="22"/>
      <c r="TRN73" s="22"/>
      <c r="TRO73" s="22"/>
      <c r="TRP73" s="22"/>
      <c r="TRQ73" s="22"/>
      <c r="TRR73" s="22"/>
      <c r="TRS73" s="22"/>
      <c r="TRT73" s="22"/>
      <c r="TRU73" s="22"/>
      <c r="TRV73" s="22"/>
      <c r="TRW73" s="22"/>
      <c r="TRX73" s="22"/>
      <c r="TRY73" s="22"/>
      <c r="TRZ73" s="22"/>
      <c r="TSA73" s="22"/>
      <c r="TSB73" s="22"/>
      <c r="TSC73" s="22"/>
      <c r="TSD73" s="22"/>
      <c r="TSE73" s="22"/>
      <c r="TSF73" s="22"/>
      <c r="TSG73" s="22"/>
      <c r="TSH73" s="22"/>
      <c r="TSI73" s="22"/>
      <c r="TSJ73" s="22"/>
      <c r="TSK73" s="22"/>
      <c r="TSL73" s="22"/>
      <c r="TSM73" s="22"/>
      <c r="TSN73" s="22"/>
      <c r="TSO73" s="22"/>
      <c r="TSP73" s="22"/>
      <c r="TSQ73" s="22"/>
      <c r="TSR73" s="22"/>
      <c r="TSS73" s="22"/>
      <c r="TST73" s="22"/>
      <c r="TSU73" s="22"/>
      <c r="TSV73" s="22"/>
      <c r="TSW73" s="22"/>
      <c r="TSX73" s="22"/>
      <c r="TSY73" s="22"/>
      <c r="TSZ73" s="22"/>
      <c r="TTA73" s="22"/>
      <c r="TTB73" s="22"/>
      <c r="TTC73" s="22"/>
      <c r="TTD73" s="22"/>
      <c r="TTE73" s="22"/>
      <c r="TTF73" s="22"/>
      <c r="TTG73" s="22"/>
      <c r="TTH73" s="22"/>
      <c r="TTI73" s="22"/>
      <c r="TTJ73" s="22"/>
      <c r="TTK73" s="22"/>
      <c r="TTL73" s="22"/>
      <c r="TTM73" s="22"/>
      <c r="TTN73" s="22"/>
      <c r="TTO73" s="22"/>
      <c r="TTP73" s="22"/>
      <c r="TTQ73" s="22"/>
      <c r="TTR73" s="22"/>
      <c r="TTS73" s="22"/>
      <c r="TTT73" s="22"/>
      <c r="TTU73" s="22"/>
      <c r="TTV73" s="22"/>
      <c r="TTW73" s="22"/>
      <c r="TTX73" s="22"/>
      <c r="TTY73" s="22"/>
      <c r="TTZ73" s="22"/>
      <c r="TUA73" s="22"/>
      <c r="TUB73" s="22"/>
      <c r="TUC73" s="22"/>
      <c r="TUD73" s="22"/>
      <c r="TUE73" s="22"/>
      <c r="TUF73" s="22"/>
      <c r="TUG73" s="22"/>
      <c r="TUH73" s="22"/>
      <c r="TUI73" s="22"/>
      <c r="TUJ73" s="22"/>
      <c r="TUK73" s="22"/>
      <c r="TUL73" s="22"/>
      <c r="TUM73" s="22"/>
      <c r="TUN73" s="22"/>
      <c r="TUO73" s="22"/>
      <c r="TUP73" s="22"/>
      <c r="TUQ73" s="22"/>
      <c r="TUR73" s="22"/>
      <c r="TUS73" s="22"/>
      <c r="TUT73" s="22"/>
      <c r="TUU73" s="22"/>
      <c r="TUV73" s="22"/>
      <c r="TUW73" s="22"/>
      <c r="TUX73" s="22"/>
      <c r="TUY73" s="22"/>
      <c r="TUZ73" s="22"/>
      <c r="TVA73" s="22"/>
      <c r="TVB73" s="22"/>
      <c r="TVC73" s="22"/>
      <c r="TVD73" s="22"/>
      <c r="TVE73" s="22"/>
      <c r="TVF73" s="22"/>
      <c r="TVG73" s="22"/>
      <c r="TVH73" s="22"/>
      <c r="TVI73" s="22"/>
      <c r="TVJ73" s="22"/>
      <c r="TVK73" s="22"/>
      <c r="TVL73" s="22"/>
      <c r="TVM73" s="22"/>
      <c r="TVN73" s="22"/>
      <c r="TVO73" s="22"/>
      <c r="TVP73" s="22"/>
      <c r="TVQ73" s="22"/>
      <c r="TVR73" s="22"/>
      <c r="TVS73" s="22"/>
      <c r="TVT73" s="22"/>
      <c r="TVU73" s="22"/>
      <c r="TVV73" s="22"/>
      <c r="TVW73" s="22"/>
      <c r="TVX73" s="22"/>
      <c r="TVY73" s="22"/>
      <c r="TVZ73" s="22"/>
      <c r="TWA73" s="22"/>
      <c r="TWB73" s="22"/>
      <c r="TWC73" s="22"/>
      <c r="TWD73" s="22"/>
      <c r="TWE73" s="22"/>
      <c r="TWF73" s="22"/>
      <c r="TWG73" s="22"/>
      <c r="TWH73" s="22"/>
      <c r="TWI73" s="22"/>
      <c r="TWJ73" s="22"/>
      <c r="TWK73" s="22"/>
      <c r="TWL73" s="22"/>
      <c r="TWM73" s="22"/>
      <c r="TWN73" s="22"/>
      <c r="TWO73" s="22"/>
      <c r="TWP73" s="22"/>
      <c r="TWQ73" s="22"/>
      <c r="TWR73" s="22"/>
      <c r="TWS73" s="22"/>
      <c r="TWT73" s="22"/>
      <c r="TWU73" s="22"/>
      <c r="TWV73" s="22"/>
      <c r="TWW73" s="22"/>
      <c r="TWX73" s="22"/>
      <c r="TWY73" s="22"/>
      <c r="TWZ73" s="22"/>
      <c r="TXA73" s="22"/>
      <c r="TXB73" s="22"/>
      <c r="TXC73" s="22"/>
      <c r="TXD73" s="22"/>
      <c r="TXE73" s="22"/>
      <c r="TXF73" s="22"/>
      <c r="TXG73" s="22"/>
      <c r="TXH73" s="22"/>
      <c r="TXI73" s="22"/>
      <c r="TXJ73" s="22"/>
      <c r="TXK73" s="22"/>
      <c r="TXL73" s="22"/>
      <c r="TXM73" s="22"/>
      <c r="TXN73" s="22"/>
      <c r="TXO73" s="22"/>
      <c r="TXP73" s="22"/>
      <c r="TXQ73" s="22"/>
      <c r="TXR73" s="22"/>
      <c r="TXS73" s="22"/>
      <c r="TXT73" s="22"/>
      <c r="TXU73" s="22"/>
      <c r="TXV73" s="22"/>
      <c r="TXW73" s="22"/>
      <c r="TXX73" s="22"/>
      <c r="TXY73" s="22"/>
      <c r="TXZ73" s="22"/>
      <c r="TYA73" s="22"/>
      <c r="TYB73" s="22"/>
      <c r="TYC73" s="22"/>
      <c r="TYD73" s="22"/>
      <c r="TYE73" s="22"/>
      <c r="TYF73" s="22"/>
      <c r="TYG73" s="22"/>
      <c r="TYH73" s="22"/>
      <c r="TYI73" s="22"/>
      <c r="TYJ73" s="22"/>
      <c r="TYK73" s="22"/>
      <c r="TYL73" s="22"/>
      <c r="TYM73" s="22"/>
      <c r="TYN73" s="22"/>
      <c r="TYO73" s="22"/>
      <c r="TYP73" s="22"/>
      <c r="TYQ73" s="22"/>
      <c r="TYR73" s="22"/>
      <c r="TYS73" s="22"/>
      <c r="TYT73" s="22"/>
      <c r="TYU73" s="22"/>
      <c r="TYV73" s="22"/>
      <c r="TYW73" s="22"/>
      <c r="TYX73" s="22"/>
      <c r="TYY73" s="22"/>
      <c r="TYZ73" s="22"/>
      <c r="TZA73" s="22"/>
      <c r="TZB73" s="22"/>
      <c r="TZC73" s="22"/>
      <c r="TZD73" s="22"/>
      <c r="TZE73" s="22"/>
      <c r="TZF73" s="22"/>
      <c r="TZG73" s="22"/>
      <c r="TZH73" s="22"/>
      <c r="TZI73" s="22"/>
      <c r="TZJ73" s="22"/>
      <c r="TZK73" s="22"/>
      <c r="TZL73" s="22"/>
      <c r="TZM73" s="22"/>
      <c r="TZN73" s="22"/>
      <c r="TZO73" s="22"/>
      <c r="TZP73" s="22"/>
      <c r="TZQ73" s="22"/>
      <c r="TZR73" s="22"/>
      <c r="TZS73" s="22"/>
      <c r="TZT73" s="22"/>
      <c r="TZU73" s="22"/>
      <c r="TZV73" s="22"/>
      <c r="TZW73" s="22"/>
      <c r="TZX73" s="22"/>
      <c r="TZY73" s="22"/>
      <c r="TZZ73" s="22"/>
      <c r="UAA73" s="22"/>
      <c r="UAB73" s="22"/>
      <c r="UAC73" s="22"/>
      <c r="UAD73" s="22"/>
      <c r="UAE73" s="22"/>
      <c r="UAF73" s="22"/>
      <c r="UAG73" s="22"/>
      <c r="UAH73" s="22"/>
      <c r="UAI73" s="22"/>
      <c r="UAJ73" s="22"/>
      <c r="UAK73" s="22"/>
      <c r="UAL73" s="22"/>
      <c r="UAM73" s="22"/>
      <c r="UAN73" s="22"/>
      <c r="UAO73" s="22"/>
      <c r="UAP73" s="22"/>
      <c r="UAQ73" s="22"/>
      <c r="UAR73" s="22"/>
      <c r="UAS73" s="22"/>
      <c r="UAT73" s="22"/>
      <c r="UAU73" s="22"/>
      <c r="UAV73" s="22"/>
      <c r="UAW73" s="22"/>
      <c r="UAX73" s="22"/>
      <c r="UAY73" s="22"/>
      <c r="UAZ73" s="22"/>
      <c r="UBA73" s="22"/>
      <c r="UBB73" s="22"/>
      <c r="UBC73" s="22"/>
      <c r="UBD73" s="22"/>
      <c r="UBE73" s="22"/>
      <c r="UBF73" s="22"/>
      <c r="UBG73" s="22"/>
      <c r="UBH73" s="22"/>
      <c r="UBI73" s="22"/>
      <c r="UBJ73" s="22"/>
      <c r="UBK73" s="22"/>
      <c r="UBL73" s="22"/>
      <c r="UBM73" s="22"/>
      <c r="UBN73" s="22"/>
      <c r="UBO73" s="22"/>
      <c r="UBP73" s="22"/>
      <c r="UBQ73" s="22"/>
      <c r="UBR73" s="22"/>
      <c r="UBS73" s="22"/>
      <c r="UBT73" s="22"/>
      <c r="UBU73" s="22"/>
      <c r="UBV73" s="22"/>
      <c r="UBW73" s="22"/>
      <c r="UBX73" s="22"/>
      <c r="UBY73" s="22"/>
      <c r="UBZ73" s="22"/>
      <c r="UCA73" s="22"/>
      <c r="UCB73" s="22"/>
      <c r="UCC73" s="22"/>
      <c r="UCD73" s="22"/>
      <c r="UCE73" s="22"/>
      <c r="UCF73" s="22"/>
      <c r="UCG73" s="22"/>
      <c r="UCH73" s="22"/>
      <c r="UCI73" s="22"/>
      <c r="UCJ73" s="22"/>
      <c r="UCK73" s="22"/>
      <c r="UCL73" s="22"/>
      <c r="UCM73" s="22"/>
      <c r="UCN73" s="22"/>
      <c r="UCO73" s="22"/>
      <c r="UCP73" s="22"/>
      <c r="UCQ73" s="22"/>
      <c r="UCR73" s="22"/>
      <c r="UCS73" s="22"/>
      <c r="UCT73" s="22"/>
      <c r="UCU73" s="22"/>
      <c r="UCV73" s="22"/>
      <c r="UCW73" s="22"/>
      <c r="UCX73" s="22"/>
      <c r="UCY73" s="22"/>
      <c r="UCZ73" s="22"/>
      <c r="UDA73" s="22"/>
      <c r="UDB73" s="22"/>
      <c r="UDC73" s="22"/>
      <c r="UDD73" s="22"/>
      <c r="UDE73" s="22"/>
      <c r="UDF73" s="22"/>
      <c r="UDG73" s="22"/>
      <c r="UDH73" s="22"/>
      <c r="UDI73" s="22"/>
      <c r="UDJ73" s="22"/>
      <c r="UDK73" s="22"/>
      <c r="UDL73" s="22"/>
      <c r="UDM73" s="22"/>
      <c r="UDN73" s="22"/>
      <c r="UDO73" s="22"/>
      <c r="UDP73" s="22"/>
      <c r="UDQ73" s="22"/>
      <c r="UDR73" s="22"/>
      <c r="UDS73" s="22"/>
      <c r="UDT73" s="22"/>
      <c r="UDU73" s="22"/>
      <c r="UDV73" s="22"/>
      <c r="UDW73" s="22"/>
      <c r="UDX73" s="22"/>
      <c r="UDY73" s="22"/>
      <c r="UDZ73" s="22"/>
      <c r="UEA73" s="22"/>
      <c r="UEB73" s="22"/>
      <c r="UEC73" s="22"/>
      <c r="UED73" s="22"/>
      <c r="UEE73" s="22"/>
      <c r="UEF73" s="22"/>
      <c r="UEG73" s="22"/>
      <c r="UEH73" s="22"/>
      <c r="UEI73" s="22"/>
      <c r="UEJ73" s="22"/>
      <c r="UEK73" s="22"/>
      <c r="UEL73" s="22"/>
      <c r="UEM73" s="22"/>
      <c r="UEN73" s="22"/>
      <c r="UEO73" s="22"/>
      <c r="UEP73" s="22"/>
      <c r="UEQ73" s="22"/>
      <c r="UER73" s="22"/>
      <c r="UES73" s="22"/>
      <c r="UET73" s="22"/>
      <c r="UEU73" s="22"/>
      <c r="UEV73" s="22"/>
      <c r="UEW73" s="22"/>
      <c r="UEX73" s="22"/>
      <c r="UEY73" s="22"/>
      <c r="UEZ73" s="22"/>
      <c r="UFA73" s="22"/>
      <c r="UFB73" s="22"/>
      <c r="UFC73" s="22"/>
      <c r="UFD73" s="22"/>
      <c r="UFE73" s="22"/>
      <c r="UFF73" s="22"/>
      <c r="UFG73" s="22"/>
      <c r="UFH73" s="22"/>
      <c r="UFI73" s="22"/>
      <c r="UFJ73" s="22"/>
      <c r="UFK73" s="22"/>
      <c r="UFL73" s="22"/>
      <c r="UFM73" s="22"/>
      <c r="UFN73" s="22"/>
      <c r="UFO73" s="22"/>
      <c r="UFP73" s="22"/>
      <c r="UFQ73" s="22"/>
      <c r="UFR73" s="22"/>
      <c r="UFS73" s="22"/>
      <c r="UFT73" s="22"/>
      <c r="UFU73" s="22"/>
      <c r="UFV73" s="22"/>
      <c r="UFW73" s="22"/>
      <c r="UFX73" s="22"/>
      <c r="UFY73" s="22"/>
      <c r="UFZ73" s="22"/>
      <c r="UGA73" s="22"/>
      <c r="UGB73" s="22"/>
      <c r="UGC73" s="22"/>
      <c r="UGD73" s="22"/>
      <c r="UGE73" s="22"/>
      <c r="UGF73" s="22"/>
      <c r="UGG73" s="22"/>
      <c r="UGH73" s="22"/>
      <c r="UGI73" s="22"/>
      <c r="UGJ73" s="22"/>
      <c r="UGK73" s="22"/>
      <c r="UGL73" s="22"/>
      <c r="UGM73" s="22"/>
      <c r="UGN73" s="22"/>
      <c r="UGO73" s="22"/>
      <c r="UGP73" s="22"/>
      <c r="UGQ73" s="22"/>
      <c r="UGR73" s="22"/>
      <c r="UGS73" s="22"/>
      <c r="UGT73" s="22"/>
      <c r="UGU73" s="22"/>
      <c r="UGV73" s="22"/>
      <c r="UGW73" s="22"/>
      <c r="UGX73" s="22"/>
      <c r="UGY73" s="22"/>
      <c r="UGZ73" s="22"/>
      <c r="UHA73" s="22"/>
      <c r="UHB73" s="22"/>
      <c r="UHC73" s="22"/>
      <c r="UHD73" s="22"/>
      <c r="UHE73" s="22"/>
      <c r="UHF73" s="22"/>
      <c r="UHG73" s="22"/>
      <c r="UHH73" s="22"/>
      <c r="UHI73" s="22"/>
      <c r="UHJ73" s="22"/>
      <c r="UHK73" s="22"/>
      <c r="UHL73" s="22"/>
      <c r="UHM73" s="22"/>
      <c r="UHN73" s="22"/>
      <c r="UHO73" s="22"/>
      <c r="UHP73" s="22"/>
      <c r="UHQ73" s="22"/>
      <c r="UHR73" s="22"/>
      <c r="UHS73" s="22"/>
      <c r="UHT73" s="22"/>
      <c r="UHU73" s="22"/>
      <c r="UHV73" s="22"/>
      <c r="UHW73" s="22"/>
      <c r="UHX73" s="22"/>
      <c r="UHY73" s="22"/>
      <c r="UHZ73" s="22"/>
      <c r="UIA73" s="22"/>
      <c r="UIB73" s="22"/>
      <c r="UIC73" s="22"/>
      <c r="UID73" s="22"/>
      <c r="UIE73" s="22"/>
      <c r="UIF73" s="22"/>
      <c r="UIG73" s="22"/>
      <c r="UIH73" s="22"/>
      <c r="UII73" s="22"/>
      <c r="UIJ73" s="22"/>
      <c r="UIK73" s="22"/>
      <c r="UIL73" s="22"/>
      <c r="UIM73" s="22"/>
      <c r="UIN73" s="22"/>
      <c r="UIO73" s="22"/>
      <c r="UIP73" s="22"/>
      <c r="UIQ73" s="22"/>
      <c r="UIR73" s="22"/>
      <c r="UIS73" s="22"/>
      <c r="UIT73" s="22"/>
      <c r="UIU73" s="22"/>
      <c r="UIV73" s="22"/>
      <c r="UIW73" s="22"/>
      <c r="UIX73" s="22"/>
      <c r="UIY73" s="22"/>
      <c r="UIZ73" s="22"/>
      <c r="UJA73" s="22"/>
      <c r="UJB73" s="22"/>
      <c r="UJC73" s="22"/>
      <c r="UJD73" s="22"/>
      <c r="UJE73" s="22"/>
      <c r="UJF73" s="22"/>
      <c r="UJG73" s="22"/>
      <c r="UJH73" s="22"/>
      <c r="UJI73" s="22"/>
      <c r="UJJ73" s="22"/>
      <c r="UJK73" s="22"/>
      <c r="UJL73" s="22"/>
      <c r="UJM73" s="22"/>
      <c r="UJN73" s="22"/>
      <c r="UJO73" s="22"/>
      <c r="UJP73" s="22"/>
      <c r="UJQ73" s="22"/>
      <c r="UJR73" s="22"/>
      <c r="UJS73" s="22"/>
      <c r="UJT73" s="22"/>
      <c r="UJU73" s="22"/>
      <c r="UJV73" s="22"/>
      <c r="UJW73" s="22"/>
      <c r="UJX73" s="22"/>
      <c r="UJY73" s="22"/>
      <c r="UJZ73" s="22"/>
      <c r="UKA73" s="22"/>
      <c r="UKB73" s="22"/>
      <c r="UKC73" s="22"/>
      <c r="UKD73" s="22"/>
      <c r="UKE73" s="22"/>
      <c r="UKF73" s="22"/>
      <c r="UKG73" s="22"/>
      <c r="UKH73" s="22"/>
      <c r="UKI73" s="22"/>
      <c r="UKJ73" s="22"/>
      <c r="UKK73" s="22"/>
      <c r="UKL73" s="22"/>
      <c r="UKM73" s="22"/>
      <c r="UKN73" s="22"/>
      <c r="UKO73" s="22"/>
      <c r="UKP73" s="22"/>
      <c r="UKQ73" s="22"/>
      <c r="UKR73" s="22"/>
      <c r="UKS73" s="22"/>
      <c r="UKT73" s="22"/>
      <c r="UKU73" s="22"/>
      <c r="UKV73" s="22"/>
      <c r="UKW73" s="22"/>
      <c r="UKX73" s="22"/>
      <c r="UKY73" s="22"/>
      <c r="UKZ73" s="22"/>
      <c r="ULA73" s="22"/>
      <c r="ULB73" s="22"/>
      <c r="ULC73" s="22"/>
      <c r="ULD73" s="22"/>
      <c r="ULE73" s="22"/>
      <c r="ULF73" s="22"/>
      <c r="ULG73" s="22"/>
      <c r="ULH73" s="22"/>
      <c r="ULI73" s="22"/>
      <c r="ULJ73" s="22"/>
      <c r="ULK73" s="22"/>
      <c r="ULL73" s="22"/>
      <c r="ULM73" s="22"/>
      <c r="ULN73" s="22"/>
      <c r="ULO73" s="22"/>
      <c r="ULP73" s="22"/>
      <c r="ULQ73" s="22"/>
      <c r="ULR73" s="22"/>
      <c r="ULS73" s="22"/>
      <c r="ULT73" s="22"/>
      <c r="ULU73" s="22"/>
      <c r="ULV73" s="22"/>
      <c r="ULW73" s="22"/>
      <c r="ULX73" s="22"/>
      <c r="ULY73" s="22"/>
      <c r="ULZ73" s="22"/>
      <c r="UMA73" s="22"/>
      <c r="UMB73" s="22"/>
      <c r="UMC73" s="22"/>
      <c r="UMD73" s="22"/>
      <c r="UME73" s="22"/>
      <c r="UMF73" s="22"/>
      <c r="UMG73" s="22"/>
      <c r="UMH73" s="22"/>
      <c r="UMI73" s="22"/>
      <c r="UMJ73" s="22"/>
      <c r="UMK73" s="22"/>
      <c r="UML73" s="22"/>
      <c r="UMM73" s="22"/>
      <c r="UMN73" s="22"/>
      <c r="UMO73" s="22"/>
      <c r="UMP73" s="22"/>
      <c r="UMQ73" s="22"/>
      <c r="UMR73" s="22"/>
      <c r="UMS73" s="22"/>
      <c r="UMT73" s="22"/>
      <c r="UMU73" s="22"/>
      <c r="UMV73" s="22"/>
      <c r="UMW73" s="22"/>
      <c r="UMX73" s="22"/>
      <c r="UMY73" s="22"/>
      <c r="UMZ73" s="22"/>
      <c r="UNA73" s="22"/>
      <c r="UNB73" s="22"/>
      <c r="UNC73" s="22"/>
      <c r="UND73" s="22"/>
      <c r="UNE73" s="22"/>
      <c r="UNF73" s="22"/>
      <c r="UNG73" s="22"/>
      <c r="UNH73" s="22"/>
      <c r="UNI73" s="22"/>
      <c r="UNJ73" s="22"/>
      <c r="UNK73" s="22"/>
      <c r="UNL73" s="22"/>
      <c r="UNM73" s="22"/>
      <c r="UNN73" s="22"/>
      <c r="UNO73" s="22"/>
      <c r="UNP73" s="22"/>
      <c r="UNQ73" s="22"/>
      <c r="UNR73" s="22"/>
      <c r="UNS73" s="22"/>
      <c r="UNT73" s="22"/>
      <c r="UNU73" s="22"/>
      <c r="UNV73" s="22"/>
      <c r="UNW73" s="22"/>
      <c r="UNX73" s="22"/>
      <c r="UNY73" s="22"/>
      <c r="UNZ73" s="22"/>
      <c r="UOA73" s="22"/>
      <c r="UOB73" s="22"/>
      <c r="UOC73" s="22"/>
      <c r="UOD73" s="22"/>
      <c r="UOE73" s="22"/>
      <c r="UOF73" s="22"/>
      <c r="UOG73" s="22"/>
      <c r="UOH73" s="22"/>
      <c r="UOI73" s="22"/>
      <c r="UOJ73" s="22"/>
      <c r="UOK73" s="22"/>
      <c r="UOL73" s="22"/>
      <c r="UOM73" s="22"/>
      <c r="UON73" s="22"/>
      <c r="UOO73" s="22"/>
      <c r="UOP73" s="22"/>
      <c r="UOQ73" s="22"/>
      <c r="UOR73" s="22"/>
      <c r="UOS73" s="22"/>
      <c r="UOT73" s="22"/>
      <c r="UOU73" s="22"/>
      <c r="UOV73" s="22"/>
      <c r="UOW73" s="22"/>
      <c r="UOX73" s="22"/>
      <c r="UOY73" s="22"/>
      <c r="UOZ73" s="22"/>
      <c r="UPA73" s="22"/>
      <c r="UPB73" s="22"/>
      <c r="UPC73" s="22"/>
      <c r="UPD73" s="22"/>
      <c r="UPE73" s="22"/>
      <c r="UPF73" s="22"/>
      <c r="UPG73" s="22"/>
      <c r="UPH73" s="22"/>
      <c r="UPI73" s="22"/>
      <c r="UPJ73" s="22"/>
      <c r="UPK73" s="22"/>
      <c r="UPL73" s="22"/>
      <c r="UPM73" s="22"/>
      <c r="UPN73" s="22"/>
      <c r="UPO73" s="22"/>
      <c r="UPP73" s="22"/>
      <c r="UPQ73" s="22"/>
      <c r="UPR73" s="22"/>
      <c r="UPS73" s="22"/>
      <c r="UPT73" s="22"/>
      <c r="UPU73" s="22"/>
      <c r="UPV73" s="22"/>
      <c r="UPW73" s="22"/>
      <c r="UPX73" s="22"/>
      <c r="UPY73" s="22"/>
      <c r="UPZ73" s="22"/>
      <c r="UQA73" s="22"/>
      <c r="UQB73" s="22"/>
      <c r="UQC73" s="22"/>
      <c r="UQD73" s="22"/>
      <c r="UQE73" s="22"/>
      <c r="UQF73" s="22"/>
      <c r="UQG73" s="22"/>
      <c r="UQH73" s="22"/>
      <c r="UQI73" s="22"/>
      <c r="UQJ73" s="22"/>
      <c r="UQK73" s="22"/>
      <c r="UQL73" s="22"/>
      <c r="UQM73" s="22"/>
      <c r="UQN73" s="22"/>
      <c r="UQO73" s="22"/>
      <c r="UQP73" s="22"/>
      <c r="UQQ73" s="22"/>
      <c r="UQR73" s="22"/>
      <c r="UQS73" s="22"/>
      <c r="UQT73" s="22"/>
      <c r="UQU73" s="22"/>
      <c r="UQV73" s="22"/>
      <c r="UQW73" s="22"/>
      <c r="UQX73" s="22"/>
      <c r="UQY73" s="22"/>
      <c r="UQZ73" s="22"/>
      <c r="URA73" s="22"/>
      <c r="URB73" s="22"/>
      <c r="URC73" s="22"/>
      <c r="URD73" s="22"/>
      <c r="URE73" s="22"/>
      <c r="URF73" s="22"/>
      <c r="URG73" s="22"/>
      <c r="URH73" s="22"/>
      <c r="URI73" s="22"/>
      <c r="URJ73" s="22"/>
      <c r="URK73" s="22"/>
      <c r="URL73" s="22"/>
      <c r="URM73" s="22"/>
      <c r="URN73" s="22"/>
      <c r="URO73" s="22"/>
      <c r="URP73" s="22"/>
      <c r="URQ73" s="22"/>
      <c r="URR73" s="22"/>
      <c r="URS73" s="22"/>
      <c r="URT73" s="22"/>
      <c r="URU73" s="22"/>
      <c r="URV73" s="22"/>
      <c r="URW73" s="22"/>
      <c r="URX73" s="22"/>
      <c r="URY73" s="22"/>
      <c r="URZ73" s="22"/>
      <c r="USA73" s="22"/>
      <c r="USB73" s="22"/>
      <c r="USC73" s="22"/>
      <c r="USD73" s="22"/>
      <c r="USE73" s="22"/>
      <c r="USF73" s="22"/>
      <c r="USG73" s="22"/>
      <c r="USH73" s="22"/>
      <c r="USI73" s="22"/>
      <c r="USJ73" s="22"/>
      <c r="USK73" s="22"/>
      <c r="USL73" s="22"/>
      <c r="USM73" s="22"/>
      <c r="USN73" s="22"/>
      <c r="USO73" s="22"/>
      <c r="USP73" s="22"/>
      <c r="USQ73" s="22"/>
      <c r="USR73" s="22"/>
      <c r="USS73" s="22"/>
      <c r="UST73" s="22"/>
      <c r="USU73" s="22"/>
      <c r="USV73" s="22"/>
      <c r="USW73" s="22"/>
      <c r="USX73" s="22"/>
      <c r="USY73" s="22"/>
      <c r="USZ73" s="22"/>
      <c r="UTA73" s="22"/>
      <c r="UTB73" s="22"/>
      <c r="UTC73" s="22"/>
      <c r="UTD73" s="22"/>
      <c r="UTE73" s="22"/>
      <c r="UTF73" s="22"/>
      <c r="UTG73" s="22"/>
      <c r="UTH73" s="22"/>
      <c r="UTI73" s="22"/>
      <c r="UTJ73" s="22"/>
      <c r="UTK73" s="22"/>
      <c r="UTL73" s="22"/>
      <c r="UTM73" s="22"/>
      <c r="UTN73" s="22"/>
      <c r="UTO73" s="22"/>
      <c r="UTP73" s="22"/>
      <c r="UTQ73" s="22"/>
      <c r="UTR73" s="22"/>
      <c r="UTS73" s="22"/>
      <c r="UTT73" s="22"/>
      <c r="UTU73" s="22"/>
      <c r="UTV73" s="22"/>
      <c r="UTW73" s="22"/>
      <c r="UTX73" s="22"/>
      <c r="UTY73" s="22"/>
      <c r="UTZ73" s="22"/>
      <c r="UUA73" s="22"/>
      <c r="UUB73" s="22"/>
      <c r="UUC73" s="22"/>
      <c r="UUD73" s="22"/>
      <c r="UUE73" s="22"/>
      <c r="UUF73" s="22"/>
      <c r="UUG73" s="22"/>
      <c r="UUH73" s="22"/>
      <c r="UUI73" s="22"/>
      <c r="UUJ73" s="22"/>
      <c r="UUK73" s="22"/>
      <c r="UUL73" s="22"/>
      <c r="UUM73" s="22"/>
      <c r="UUN73" s="22"/>
      <c r="UUO73" s="22"/>
      <c r="UUP73" s="22"/>
      <c r="UUQ73" s="22"/>
      <c r="UUR73" s="22"/>
      <c r="UUS73" s="22"/>
      <c r="UUT73" s="22"/>
      <c r="UUU73" s="22"/>
      <c r="UUV73" s="22"/>
      <c r="UUW73" s="22"/>
      <c r="UUX73" s="22"/>
      <c r="UUY73" s="22"/>
      <c r="UUZ73" s="22"/>
      <c r="UVA73" s="22"/>
      <c r="UVB73" s="22"/>
      <c r="UVC73" s="22"/>
      <c r="UVD73" s="22"/>
      <c r="UVE73" s="22"/>
      <c r="UVF73" s="22"/>
      <c r="UVG73" s="22"/>
      <c r="UVH73" s="22"/>
      <c r="UVI73" s="22"/>
      <c r="UVJ73" s="22"/>
      <c r="UVK73" s="22"/>
      <c r="UVL73" s="22"/>
      <c r="UVM73" s="22"/>
      <c r="UVN73" s="22"/>
      <c r="UVO73" s="22"/>
      <c r="UVP73" s="22"/>
      <c r="UVQ73" s="22"/>
      <c r="UVR73" s="22"/>
      <c r="UVS73" s="22"/>
      <c r="UVT73" s="22"/>
      <c r="UVU73" s="22"/>
      <c r="UVV73" s="22"/>
      <c r="UVW73" s="22"/>
      <c r="UVX73" s="22"/>
      <c r="UVY73" s="22"/>
      <c r="UVZ73" s="22"/>
      <c r="UWA73" s="22"/>
      <c r="UWB73" s="22"/>
      <c r="UWC73" s="22"/>
      <c r="UWD73" s="22"/>
      <c r="UWE73" s="22"/>
      <c r="UWF73" s="22"/>
      <c r="UWG73" s="22"/>
      <c r="UWH73" s="22"/>
      <c r="UWI73" s="22"/>
      <c r="UWJ73" s="22"/>
      <c r="UWK73" s="22"/>
      <c r="UWL73" s="22"/>
      <c r="UWM73" s="22"/>
      <c r="UWN73" s="22"/>
      <c r="UWO73" s="22"/>
      <c r="UWP73" s="22"/>
      <c r="UWQ73" s="22"/>
      <c r="UWR73" s="22"/>
      <c r="UWS73" s="22"/>
      <c r="UWT73" s="22"/>
      <c r="UWU73" s="22"/>
      <c r="UWV73" s="22"/>
      <c r="UWW73" s="22"/>
      <c r="UWX73" s="22"/>
      <c r="UWY73" s="22"/>
      <c r="UWZ73" s="22"/>
      <c r="UXA73" s="22"/>
      <c r="UXB73" s="22"/>
      <c r="UXC73" s="22"/>
      <c r="UXD73" s="22"/>
      <c r="UXE73" s="22"/>
      <c r="UXF73" s="22"/>
      <c r="UXG73" s="22"/>
      <c r="UXH73" s="22"/>
      <c r="UXI73" s="22"/>
      <c r="UXJ73" s="22"/>
      <c r="UXK73" s="22"/>
      <c r="UXL73" s="22"/>
      <c r="UXM73" s="22"/>
      <c r="UXN73" s="22"/>
      <c r="UXO73" s="22"/>
      <c r="UXP73" s="22"/>
      <c r="UXQ73" s="22"/>
      <c r="UXR73" s="22"/>
      <c r="UXS73" s="22"/>
      <c r="UXT73" s="22"/>
      <c r="UXU73" s="22"/>
      <c r="UXV73" s="22"/>
      <c r="UXW73" s="22"/>
      <c r="UXX73" s="22"/>
      <c r="UXY73" s="22"/>
      <c r="UXZ73" s="22"/>
      <c r="UYA73" s="22"/>
      <c r="UYB73" s="22"/>
      <c r="UYC73" s="22"/>
      <c r="UYD73" s="22"/>
      <c r="UYE73" s="22"/>
      <c r="UYF73" s="22"/>
      <c r="UYG73" s="22"/>
      <c r="UYH73" s="22"/>
      <c r="UYI73" s="22"/>
      <c r="UYJ73" s="22"/>
      <c r="UYK73" s="22"/>
      <c r="UYL73" s="22"/>
      <c r="UYM73" s="22"/>
      <c r="UYN73" s="22"/>
      <c r="UYO73" s="22"/>
      <c r="UYP73" s="22"/>
      <c r="UYQ73" s="22"/>
      <c r="UYR73" s="22"/>
      <c r="UYS73" s="22"/>
      <c r="UYT73" s="22"/>
      <c r="UYU73" s="22"/>
      <c r="UYV73" s="22"/>
      <c r="UYW73" s="22"/>
      <c r="UYX73" s="22"/>
      <c r="UYY73" s="22"/>
      <c r="UYZ73" s="22"/>
      <c r="UZA73" s="22"/>
      <c r="UZB73" s="22"/>
      <c r="UZC73" s="22"/>
      <c r="UZD73" s="22"/>
      <c r="UZE73" s="22"/>
      <c r="UZF73" s="22"/>
      <c r="UZG73" s="22"/>
      <c r="UZH73" s="22"/>
      <c r="UZI73" s="22"/>
      <c r="UZJ73" s="22"/>
      <c r="UZK73" s="22"/>
      <c r="UZL73" s="22"/>
      <c r="UZM73" s="22"/>
      <c r="UZN73" s="22"/>
      <c r="UZO73" s="22"/>
      <c r="UZP73" s="22"/>
      <c r="UZQ73" s="22"/>
      <c r="UZR73" s="22"/>
      <c r="UZS73" s="22"/>
      <c r="UZT73" s="22"/>
      <c r="UZU73" s="22"/>
      <c r="UZV73" s="22"/>
      <c r="UZW73" s="22"/>
      <c r="UZX73" s="22"/>
      <c r="UZY73" s="22"/>
      <c r="UZZ73" s="22"/>
      <c r="VAA73" s="22"/>
      <c r="VAB73" s="22"/>
      <c r="VAC73" s="22"/>
      <c r="VAD73" s="22"/>
      <c r="VAE73" s="22"/>
      <c r="VAF73" s="22"/>
      <c r="VAG73" s="22"/>
      <c r="VAH73" s="22"/>
      <c r="VAI73" s="22"/>
      <c r="VAJ73" s="22"/>
      <c r="VAK73" s="22"/>
      <c r="VAL73" s="22"/>
      <c r="VAM73" s="22"/>
      <c r="VAN73" s="22"/>
      <c r="VAO73" s="22"/>
      <c r="VAP73" s="22"/>
      <c r="VAQ73" s="22"/>
      <c r="VAR73" s="22"/>
      <c r="VAS73" s="22"/>
      <c r="VAT73" s="22"/>
      <c r="VAU73" s="22"/>
      <c r="VAV73" s="22"/>
      <c r="VAW73" s="22"/>
      <c r="VAX73" s="22"/>
      <c r="VAY73" s="22"/>
      <c r="VAZ73" s="22"/>
      <c r="VBA73" s="22"/>
      <c r="VBB73" s="22"/>
      <c r="VBC73" s="22"/>
      <c r="VBD73" s="22"/>
      <c r="VBE73" s="22"/>
      <c r="VBF73" s="22"/>
      <c r="VBG73" s="22"/>
      <c r="VBH73" s="22"/>
      <c r="VBI73" s="22"/>
      <c r="VBJ73" s="22"/>
      <c r="VBK73" s="22"/>
      <c r="VBL73" s="22"/>
      <c r="VBM73" s="22"/>
      <c r="VBN73" s="22"/>
      <c r="VBO73" s="22"/>
      <c r="VBP73" s="22"/>
      <c r="VBQ73" s="22"/>
      <c r="VBR73" s="22"/>
      <c r="VBS73" s="22"/>
      <c r="VBT73" s="22"/>
      <c r="VBU73" s="22"/>
      <c r="VBV73" s="22"/>
      <c r="VBW73" s="22"/>
      <c r="VBX73" s="22"/>
      <c r="VBY73" s="22"/>
      <c r="VBZ73" s="22"/>
      <c r="VCA73" s="22"/>
      <c r="VCB73" s="22"/>
      <c r="VCC73" s="22"/>
      <c r="VCD73" s="22"/>
      <c r="VCE73" s="22"/>
      <c r="VCF73" s="22"/>
      <c r="VCG73" s="22"/>
      <c r="VCH73" s="22"/>
      <c r="VCI73" s="22"/>
      <c r="VCJ73" s="22"/>
      <c r="VCK73" s="22"/>
      <c r="VCL73" s="22"/>
      <c r="VCM73" s="22"/>
      <c r="VCN73" s="22"/>
      <c r="VCO73" s="22"/>
      <c r="VCP73" s="22"/>
      <c r="VCQ73" s="22"/>
      <c r="VCR73" s="22"/>
      <c r="VCS73" s="22"/>
      <c r="VCT73" s="22"/>
      <c r="VCU73" s="22"/>
      <c r="VCV73" s="22"/>
      <c r="VCW73" s="22"/>
      <c r="VCX73" s="22"/>
      <c r="VCY73" s="22"/>
      <c r="VCZ73" s="22"/>
      <c r="VDA73" s="22"/>
      <c r="VDB73" s="22"/>
      <c r="VDC73" s="22"/>
      <c r="VDD73" s="22"/>
      <c r="VDE73" s="22"/>
      <c r="VDF73" s="22"/>
      <c r="VDG73" s="22"/>
      <c r="VDH73" s="22"/>
      <c r="VDI73" s="22"/>
      <c r="VDJ73" s="22"/>
      <c r="VDK73" s="22"/>
      <c r="VDL73" s="22"/>
      <c r="VDM73" s="22"/>
      <c r="VDN73" s="22"/>
      <c r="VDO73" s="22"/>
      <c r="VDP73" s="22"/>
      <c r="VDQ73" s="22"/>
      <c r="VDR73" s="22"/>
      <c r="VDS73" s="22"/>
      <c r="VDT73" s="22"/>
      <c r="VDU73" s="22"/>
      <c r="VDV73" s="22"/>
      <c r="VDW73" s="22"/>
      <c r="VDX73" s="22"/>
      <c r="VDY73" s="22"/>
      <c r="VDZ73" s="22"/>
      <c r="VEA73" s="22"/>
      <c r="VEB73" s="22"/>
      <c r="VEC73" s="22"/>
      <c r="VED73" s="22"/>
      <c r="VEE73" s="22"/>
      <c r="VEF73" s="22"/>
      <c r="VEG73" s="22"/>
      <c r="VEH73" s="22"/>
      <c r="VEI73" s="22"/>
      <c r="VEJ73" s="22"/>
      <c r="VEK73" s="22"/>
      <c r="VEL73" s="22"/>
      <c r="VEM73" s="22"/>
      <c r="VEN73" s="22"/>
      <c r="VEO73" s="22"/>
      <c r="VEP73" s="22"/>
      <c r="VEQ73" s="22"/>
      <c r="VER73" s="22"/>
      <c r="VES73" s="22"/>
      <c r="VET73" s="22"/>
      <c r="VEU73" s="22"/>
      <c r="VEV73" s="22"/>
      <c r="VEW73" s="22"/>
      <c r="VEX73" s="22"/>
      <c r="VEY73" s="22"/>
      <c r="VEZ73" s="22"/>
      <c r="VFA73" s="22"/>
      <c r="VFB73" s="22"/>
      <c r="VFC73" s="22"/>
      <c r="VFD73" s="22"/>
      <c r="VFE73" s="22"/>
      <c r="VFF73" s="22"/>
      <c r="VFG73" s="22"/>
      <c r="VFH73" s="22"/>
      <c r="VFI73" s="22"/>
      <c r="VFJ73" s="22"/>
      <c r="VFK73" s="22"/>
      <c r="VFL73" s="22"/>
      <c r="VFM73" s="22"/>
      <c r="VFN73" s="22"/>
      <c r="VFO73" s="22"/>
      <c r="VFP73" s="22"/>
      <c r="VFQ73" s="22"/>
      <c r="VFR73" s="22"/>
      <c r="VFS73" s="22"/>
      <c r="VFT73" s="22"/>
      <c r="VFU73" s="22"/>
      <c r="VFV73" s="22"/>
      <c r="VFW73" s="22"/>
      <c r="VFX73" s="22"/>
      <c r="VFY73" s="22"/>
      <c r="VFZ73" s="22"/>
      <c r="VGA73" s="22"/>
      <c r="VGB73" s="22"/>
      <c r="VGC73" s="22"/>
      <c r="VGD73" s="22"/>
      <c r="VGE73" s="22"/>
      <c r="VGF73" s="22"/>
      <c r="VGG73" s="22"/>
      <c r="VGH73" s="22"/>
      <c r="VGI73" s="22"/>
      <c r="VGJ73" s="22"/>
      <c r="VGK73" s="22"/>
      <c r="VGL73" s="22"/>
      <c r="VGM73" s="22"/>
      <c r="VGN73" s="22"/>
      <c r="VGO73" s="22"/>
      <c r="VGP73" s="22"/>
      <c r="VGQ73" s="22"/>
      <c r="VGR73" s="22"/>
      <c r="VGS73" s="22"/>
      <c r="VGT73" s="22"/>
      <c r="VGU73" s="22"/>
      <c r="VGV73" s="22"/>
      <c r="VGW73" s="22"/>
      <c r="VGX73" s="22"/>
      <c r="VGY73" s="22"/>
      <c r="VGZ73" s="22"/>
      <c r="VHA73" s="22"/>
      <c r="VHB73" s="22"/>
      <c r="VHC73" s="22"/>
      <c r="VHD73" s="22"/>
      <c r="VHE73" s="22"/>
      <c r="VHF73" s="22"/>
      <c r="VHG73" s="22"/>
      <c r="VHH73" s="22"/>
      <c r="VHI73" s="22"/>
      <c r="VHJ73" s="22"/>
      <c r="VHK73" s="22"/>
      <c r="VHL73" s="22"/>
      <c r="VHM73" s="22"/>
      <c r="VHN73" s="22"/>
      <c r="VHO73" s="22"/>
      <c r="VHP73" s="22"/>
      <c r="VHQ73" s="22"/>
      <c r="VHR73" s="22"/>
      <c r="VHS73" s="22"/>
      <c r="VHT73" s="22"/>
      <c r="VHU73" s="22"/>
      <c r="VHV73" s="22"/>
      <c r="VHW73" s="22"/>
      <c r="VHX73" s="22"/>
      <c r="VHY73" s="22"/>
      <c r="VHZ73" s="22"/>
      <c r="VIA73" s="22"/>
      <c r="VIB73" s="22"/>
      <c r="VIC73" s="22"/>
      <c r="VID73" s="22"/>
      <c r="VIE73" s="22"/>
      <c r="VIF73" s="22"/>
      <c r="VIG73" s="22"/>
      <c r="VIH73" s="22"/>
      <c r="VII73" s="22"/>
      <c r="VIJ73" s="22"/>
      <c r="VIK73" s="22"/>
      <c r="VIL73" s="22"/>
      <c r="VIM73" s="22"/>
      <c r="VIN73" s="22"/>
      <c r="VIO73" s="22"/>
      <c r="VIP73" s="22"/>
      <c r="VIQ73" s="22"/>
      <c r="VIR73" s="22"/>
      <c r="VIS73" s="22"/>
      <c r="VIT73" s="22"/>
      <c r="VIU73" s="22"/>
      <c r="VIV73" s="22"/>
      <c r="VIW73" s="22"/>
      <c r="VIX73" s="22"/>
      <c r="VIY73" s="22"/>
      <c r="VIZ73" s="22"/>
      <c r="VJA73" s="22"/>
      <c r="VJB73" s="22"/>
      <c r="VJC73" s="22"/>
      <c r="VJD73" s="22"/>
      <c r="VJE73" s="22"/>
      <c r="VJF73" s="22"/>
      <c r="VJG73" s="22"/>
      <c r="VJH73" s="22"/>
      <c r="VJI73" s="22"/>
      <c r="VJJ73" s="22"/>
      <c r="VJK73" s="22"/>
      <c r="VJL73" s="22"/>
      <c r="VJM73" s="22"/>
      <c r="VJN73" s="22"/>
      <c r="VJO73" s="22"/>
      <c r="VJP73" s="22"/>
      <c r="VJQ73" s="22"/>
      <c r="VJR73" s="22"/>
      <c r="VJS73" s="22"/>
      <c r="VJT73" s="22"/>
      <c r="VJU73" s="22"/>
      <c r="VJV73" s="22"/>
      <c r="VJW73" s="22"/>
      <c r="VJX73" s="22"/>
      <c r="VJY73" s="22"/>
      <c r="VJZ73" s="22"/>
      <c r="VKA73" s="22"/>
      <c r="VKB73" s="22"/>
      <c r="VKC73" s="22"/>
      <c r="VKD73" s="22"/>
      <c r="VKE73" s="22"/>
      <c r="VKF73" s="22"/>
      <c r="VKG73" s="22"/>
      <c r="VKH73" s="22"/>
      <c r="VKI73" s="22"/>
      <c r="VKJ73" s="22"/>
      <c r="VKK73" s="22"/>
      <c r="VKL73" s="22"/>
      <c r="VKM73" s="22"/>
      <c r="VKN73" s="22"/>
      <c r="VKO73" s="22"/>
      <c r="VKP73" s="22"/>
      <c r="VKQ73" s="22"/>
      <c r="VKR73" s="22"/>
      <c r="VKS73" s="22"/>
      <c r="VKT73" s="22"/>
      <c r="VKU73" s="22"/>
      <c r="VKV73" s="22"/>
      <c r="VKW73" s="22"/>
      <c r="VKX73" s="22"/>
      <c r="VKY73" s="22"/>
      <c r="VKZ73" s="22"/>
      <c r="VLA73" s="22"/>
      <c r="VLB73" s="22"/>
      <c r="VLC73" s="22"/>
      <c r="VLD73" s="22"/>
      <c r="VLE73" s="22"/>
      <c r="VLF73" s="22"/>
      <c r="VLG73" s="22"/>
      <c r="VLH73" s="22"/>
      <c r="VLI73" s="22"/>
      <c r="VLJ73" s="22"/>
      <c r="VLK73" s="22"/>
      <c r="VLL73" s="22"/>
      <c r="VLM73" s="22"/>
      <c r="VLN73" s="22"/>
      <c r="VLO73" s="22"/>
      <c r="VLP73" s="22"/>
      <c r="VLQ73" s="22"/>
      <c r="VLR73" s="22"/>
      <c r="VLS73" s="22"/>
      <c r="VLT73" s="22"/>
      <c r="VLU73" s="22"/>
      <c r="VLV73" s="22"/>
      <c r="VLW73" s="22"/>
      <c r="VLX73" s="22"/>
      <c r="VLY73" s="22"/>
      <c r="VLZ73" s="22"/>
      <c r="VMA73" s="22"/>
      <c r="VMB73" s="22"/>
      <c r="VMC73" s="22"/>
      <c r="VMD73" s="22"/>
      <c r="VME73" s="22"/>
      <c r="VMF73" s="22"/>
      <c r="VMG73" s="22"/>
      <c r="VMH73" s="22"/>
      <c r="VMI73" s="22"/>
      <c r="VMJ73" s="22"/>
      <c r="VMK73" s="22"/>
      <c r="VML73" s="22"/>
      <c r="VMM73" s="22"/>
      <c r="VMN73" s="22"/>
      <c r="VMO73" s="22"/>
      <c r="VMP73" s="22"/>
      <c r="VMQ73" s="22"/>
      <c r="VMR73" s="22"/>
      <c r="VMS73" s="22"/>
      <c r="VMT73" s="22"/>
      <c r="VMU73" s="22"/>
      <c r="VMV73" s="22"/>
      <c r="VMW73" s="22"/>
      <c r="VMX73" s="22"/>
      <c r="VMY73" s="22"/>
      <c r="VMZ73" s="22"/>
      <c r="VNA73" s="22"/>
      <c r="VNB73" s="22"/>
      <c r="VNC73" s="22"/>
      <c r="VND73" s="22"/>
      <c r="VNE73" s="22"/>
      <c r="VNF73" s="22"/>
      <c r="VNG73" s="22"/>
      <c r="VNH73" s="22"/>
      <c r="VNI73" s="22"/>
      <c r="VNJ73" s="22"/>
      <c r="VNK73" s="22"/>
      <c r="VNL73" s="22"/>
      <c r="VNM73" s="22"/>
      <c r="VNN73" s="22"/>
      <c r="VNO73" s="22"/>
      <c r="VNP73" s="22"/>
      <c r="VNQ73" s="22"/>
      <c r="VNR73" s="22"/>
      <c r="VNS73" s="22"/>
      <c r="VNT73" s="22"/>
      <c r="VNU73" s="22"/>
      <c r="VNV73" s="22"/>
      <c r="VNW73" s="22"/>
      <c r="VNX73" s="22"/>
      <c r="VNY73" s="22"/>
      <c r="VNZ73" s="22"/>
      <c r="VOA73" s="22"/>
      <c r="VOB73" s="22"/>
      <c r="VOC73" s="22"/>
      <c r="VOD73" s="22"/>
      <c r="VOE73" s="22"/>
      <c r="VOF73" s="22"/>
      <c r="VOG73" s="22"/>
      <c r="VOH73" s="22"/>
      <c r="VOI73" s="22"/>
      <c r="VOJ73" s="22"/>
      <c r="VOK73" s="22"/>
      <c r="VOL73" s="22"/>
      <c r="VOM73" s="22"/>
      <c r="VON73" s="22"/>
      <c r="VOO73" s="22"/>
      <c r="VOP73" s="22"/>
      <c r="VOQ73" s="22"/>
      <c r="VOR73" s="22"/>
      <c r="VOS73" s="22"/>
      <c r="VOT73" s="22"/>
      <c r="VOU73" s="22"/>
      <c r="VOV73" s="22"/>
      <c r="VOW73" s="22"/>
      <c r="VOX73" s="22"/>
      <c r="VOY73" s="22"/>
      <c r="VOZ73" s="22"/>
      <c r="VPA73" s="22"/>
      <c r="VPB73" s="22"/>
      <c r="VPC73" s="22"/>
      <c r="VPD73" s="22"/>
      <c r="VPE73" s="22"/>
      <c r="VPF73" s="22"/>
      <c r="VPG73" s="22"/>
      <c r="VPH73" s="22"/>
      <c r="VPI73" s="22"/>
      <c r="VPJ73" s="22"/>
      <c r="VPK73" s="22"/>
      <c r="VPL73" s="22"/>
      <c r="VPM73" s="22"/>
      <c r="VPN73" s="22"/>
      <c r="VPO73" s="22"/>
      <c r="VPP73" s="22"/>
      <c r="VPQ73" s="22"/>
      <c r="VPR73" s="22"/>
      <c r="VPS73" s="22"/>
      <c r="VPT73" s="22"/>
      <c r="VPU73" s="22"/>
      <c r="VPV73" s="22"/>
      <c r="VPW73" s="22"/>
      <c r="VPX73" s="22"/>
      <c r="VPY73" s="22"/>
      <c r="VPZ73" s="22"/>
      <c r="VQA73" s="22"/>
      <c r="VQB73" s="22"/>
      <c r="VQC73" s="22"/>
      <c r="VQD73" s="22"/>
      <c r="VQE73" s="22"/>
      <c r="VQF73" s="22"/>
      <c r="VQG73" s="22"/>
      <c r="VQH73" s="22"/>
      <c r="VQI73" s="22"/>
      <c r="VQJ73" s="22"/>
      <c r="VQK73" s="22"/>
      <c r="VQL73" s="22"/>
      <c r="VQM73" s="22"/>
      <c r="VQN73" s="22"/>
      <c r="VQO73" s="22"/>
      <c r="VQP73" s="22"/>
      <c r="VQQ73" s="22"/>
      <c r="VQR73" s="22"/>
      <c r="VQS73" s="22"/>
      <c r="VQT73" s="22"/>
      <c r="VQU73" s="22"/>
      <c r="VQV73" s="22"/>
      <c r="VQW73" s="22"/>
      <c r="VQX73" s="22"/>
      <c r="VQY73" s="22"/>
      <c r="VQZ73" s="22"/>
      <c r="VRA73" s="22"/>
      <c r="VRB73" s="22"/>
      <c r="VRC73" s="22"/>
      <c r="VRD73" s="22"/>
      <c r="VRE73" s="22"/>
      <c r="VRF73" s="22"/>
      <c r="VRG73" s="22"/>
      <c r="VRH73" s="22"/>
      <c r="VRI73" s="22"/>
      <c r="VRJ73" s="22"/>
      <c r="VRK73" s="22"/>
      <c r="VRL73" s="22"/>
      <c r="VRM73" s="22"/>
      <c r="VRN73" s="22"/>
      <c r="VRO73" s="22"/>
      <c r="VRP73" s="22"/>
      <c r="VRQ73" s="22"/>
      <c r="VRR73" s="22"/>
      <c r="VRS73" s="22"/>
      <c r="VRT73" s="22"/>
      <c r="VRU73" s="22"/>
      <c r="VRV73" s="22"/>
      <c r="VRW73" s="22"/>
      <c r="VRX73" s="22"/>
      <c r="VRY73" s="22"/>
      <c r="VRZ73" s="22"/>
      <c r="VSA73" s="22"/>
      <c r="VSB73" s="22"/>
      <c r="VSC73" s="22"/>
      <c r="VSD73" s="22"/>
      <c r="VSE73" s="22"/>
      <c r="VSF73" s="22"/>
      <c r="VSG73" s="22"/>
      <c r="VSH73" s="22"/>
      <c r="VSI73" s="22"/>
      <c r="VSJ73" s="22"/>
      <c r="VSK73" s="22"/>
      <c r="VSL73" s="22"/>
      <c r="VSM73" s="22"/>
      <c r="VSN73" s="22"/>
      <c r="VSO73" s="22"/>
      <c r="VSP73" s="22"/>
      <c r="VSQ73" s="22"/>
      <c r="VSR73" s="22"/>
      <c r="VSS73" s="22"/>
      <c r="VST73" s="22"/>
      <c r="VSU73" s="22"/>
      <c r="VSV73" s="22"/>
      <c r="VSW73" s="22"/>
      <c r="VSX73" s="22"/>
      <c r="VSY73" s="22"/>
      <c r="VSZ73" s="22"/>
      <c r="VTA73" s="22"/>
      <c r="VTB73" s="22"/>
      <c r="VTC73" s="22"/>
      <c r="VTD73" s="22"/>
      <c r="VTE73" s="22"/>
      <c r="VTF73" s="22"/>
      <c r="VTG73" s="22"/>
      <c r="VTH73" s="22"/>
      <c r="VTI73" s="22"/>
      <c r="VTJ73" s="22"/>
      <c r="VTK73" s="22"/>
      <c r="VTL73" s="22"/>
      <c r="VTM73" s="22"/>
      <c r="VTN73" s="22"/>
      <c r="VTO73" s="22"/>
      <c r="VTP73" s="22"/>
      <c r="VTQ73" s="22"/>
      <c r="VTR73" s="22"/>
      <c r="VTS73" s="22"/>
      <c r="VTT73" s="22"/>
      <c r="VTU73" s="22"/>
      <c r="VTV73" s="22"/>
      <c r="VTW73" s="22"/>
      <c r="VTX73" s="22"/>
      <c r="VTY73" s="22"/>
      <c r="VTZ73" s="22"/>
      <c r="VUA73" s="22"/>
      <c r="VUB73" s="22"/>
      <c r="VUC73" s="22"/>
      <c r="VUD73" s="22"/>
      <c r="VUE73" s="22"/>
      <c r="VUF73" s="22"/>
      <c r="VUG73" s="22"/>
      <c r="VUH73" s="22"/>
      <c r="VUI73" s="22"/>
      <c r="VUJ73" s="22"/>
      <c r="VUK73" s="22"/>
      <c r="VUL73" s="22"/>
      <c r="VUM73" s="22"/>
      <c r="VUN73" s="22"/>
      <c r="VUO73" s="22"/>
      <c r="VUP73" s="22"/>
      <c r="VUQ73" s="22"/>
      <c r="VUR73" s="22"/>
      <c r="VUS73" s="22"/>
      <c r="VUT73" s="22"/>
      <c r="VUU73" s="22"/>
      <c r="VUV73" s="22"/>
      <c r="VUW73" s="22"/>
      <c r="VUX73" s="22"/>
      <c r="VUY73" s="22"/>
      <c r="VUZ73" s="22"/>
      <c r="VVA73" s="22"/>
      <c r="VVB73" s="22"/>
      <c r="VVC73" s="22"/>
      <c r="VVD73" s="22"/>
      <c r="VVE73" s="22"/>
      <c r="VVF73" s="22"/>
      <c r="VVG73" s="22"/>
      <c r="VVH73" s="22"/>
      <c r="VVI73" s="22"/>
      <c r="VVJ73" s="22"/>
      <c r="VVK73" s="22"/>
      <c r="VVL73" s="22"/>
      <c r="VVM73" s="22"/>
      <c r="VVN73" s="22"/>
      <c r="VVO73" s="22"/>
      <c r="VVP73" s="22"/>
      <c r="VVQ73" s="22"/>
      <c r="VVR73" s="22"/>
      <c r="VVS73" s="22"/>
      <c r="VVT73" s="22"/>
      <c r="VVU73" s="22"/>
      <c r="VVV73" s="22"/>
      <c r="VVW73" s="22"/>
      <c r="VVX73" s="22"/>
      <c r="VVY73" s="22"/>
      <c r="VVZ73" s="22"/>
      <c r="VWA73" s="22"/>
      <c r="VWB73" s="22"/>
      <c r="VWC73" s="22"/>
      <c r="VWD73" s="22"/>
      <c r="VWE73" s="22"/>
      <c r="VWF73" s="22"/>
      <c r="VWG73" s="22"/>
      <c r="VWH73" s="22"/>
      <c r="VWI73" s="22"/>
      <c r="VWJ73" s="22"/>
      <c r="VWK73" s="22"/>
      <c r="VWL73" s="22"/>
      <c r="VWM73" s="22"/>
      <c r="VWN73" s="22"/>
      <c r="VWO73" s="22"/>
      <c r="VWP73" s="22"/>
      <c r="VWQ73" s="22"/>
      <c r="VWR73" s="22"/>
      <c r="VWS73" s="22"/>
      <c r="VWT73" s="22"/>
      <c r="VWU73" s="22"/>
      <c r="VWV73" s="22"/>
      <c r="VWW73" s="22"/>
      <c r="VWX73" s="22"/>
      <c r="VWY73" s="22"/>
      <c r="VWZ73" s="22"/>
      <c r="VXA73" s="22"/>
      <c r="VXB73" s="22"/>
      <c r="VXC73" s="22"/>
      <c r="VXD73" s="22"/>
      <c r="VXE73" s="22"/>
      <c r="VXF73" s="22"/>
      <c r="VXG73" s="22"/>
      <c r="VXH73" s="22"/>
      <c r="VXI73" s="22"/>
      <c r="VXJ73" s="22"/>
      <c r="VXK73" s="22"/>
      <c r="VXL73" s="22"/>
      <c r="VXM73" s="22"/>
      <c r="VXN73" s="22"/>
      <c r="VXO73" s="22"/>
      <c r="VXP73" s="22"/>
      <c r="VXQ73" s="22"/>
      <c r="VXR73" s="22"/>
      <c r="VXS73" s="22"/>
      <c r="VXT73" s="22"/>
      <c r="VXU73" s="22"/>
      <c r="VXV73" s="22"/>
      <c r="VXW73" s="22"/>
      <c r="VXX73" s="22"/>
      <c r="VXY73" s="22"/>
      <c r="VXZ73" s="22"/>
      <c r="VYA73" s="22"/>
      <c r="VYB73" s="22"/>
      <c r="VYC73" s="22"/>
      <c r="VYD73" s="22"/>
      <c r="VYE73" s="22"/>
      <c r="VYF73" s="22"/>
      <c r="VYG73" s="22"/>
      <c r="VYH73" s="22"/>
      <c r="VYI73" s="22"/>
      <c r="VYJ73" s="22"/>
      <c r="VYK73" s="22"/>
      <c r="VYL73" s="22"/>
      <c r="VYM73" s="22"/>
      <c r="VYN73" s="22"/>
      <c r="VYO73" s="22"/>
      <c r="VYP73" s="22"/>
      <c r="VYQ73" s="22"/>
      <c r="VYR73" s="22"/>
      <c r="VYS73" s="22"/>
      <c r="VYT73" s="22"/>
      <c r="VYU73" s="22"/>
      <c r="VYV73" s="22"/>
      <c r="VYW73" s="22"/>
      <c r="VYX73" s="22"/>
      <c r="VYY73" s="22"/>
      <c r="VYZ73" s="22"/>
      <c r="VZA73" s="22"/>
      <c r="VZB73" s="22"/>
      <c r="VZC73" s="22"/>
      <c r="VZD73" s="22"/>
      <c r="VZE73" s="22"/>
      <c r="VZF73" s="22"/>
      <c r="VZG73" s="22"/>
      <c r="VZH73" s="22"/>
      <c r="VZI73" s="22"/>
      <c r="VZJ73" s="22"/>
      <c r="VZK73" s="22"/>
      <c r="VZL73" s="22"/>
      <c r="VZM73" s="22"/>
      <c r="VZN73" s="22"/>
      <c r="VZO73" s="22"/>
      <c r="VZP73" s="22"/>
      <c r="VZQ73" s="22"/>
      <c r="VZR73" s="22"/>
      <c r="VZS73" s="22"/>
      <c r="VZT73" s="22"/>
      <c r="VZU73" s="22"/>
      <c r="VZV73" s="22"/>
      <c r="VZW73" s="22"/>
      <c r="VZX73" s="22"/>
      <c r="VZY73" s="22"/>
      <c r="VZZ73" s="22"/>
      <c r="WAA73" s="22"/>
      <c r="WAB73" s="22"/>
      <c r="WAC73" s="22"/>
      <c r="WAD73" s="22"/>
      <c r="WAE73" s="22"/>
      <c r="WAF73" s="22"/>
      <c r="WAG73" s="22"/>
      <c r="WAH73" s="22"/>
      <c r="WAI73" s="22"/>
      <c r="WAJ73" s="22"/>
      <c r="WAK73" s="22"/>
      <c r="WAL73" s="22"/>
      <c r="WAM73" s="22"/>
      <c r="WAN73" s="22"/>
      <c r="WAO73" s="22"/>
      <c r="WAP73" s="22"/>
      <c r="WAQ73" s="22"/>
      <c r="WAR73" s="22"/>
      <c r="WAS73" s="22"/>
      <c r="WAT73" s="22"/>
      <c r="WAU73" s="22"/>
      <c r="WAV73" s="22"/>
      <c r="WAW73" s="22"/>
      <c r="WAX73" s="22"/>
      <c r="WAY73" s="22"/>
      <c r="WAZ73" s="22"/>
      <c r="WBA73" s="22"/>
      <c r="WBB73" s="22"/>
      <c r="WBC73" s="22"/>
      <c r="WBD73" s="22"/>
      <c r="WBE73" s="22"/>
      <c r="WBF73" s="22"/>
      <c r="WBG73" s="22"/>
      <c r="WBH73" s="22"/>
      <c r="WBI73" s="22"/>
      <c r="WBJ73" s="22"/>
      <c r="WBK73" s="22"/>
      <c r="WBL73" s="22"/>
      <c r="WBM73" s="22"/>
      <c r="WBN73" s="22"/>
      <c r="WBO73" s="22"/>
      <c r="WBP73" s="22"/>
      <c r="WBQ73" s="22"/>
      <c r="WBR73" s="22"/>
      <c r="WBS73" s="22"/>
      <c r="WBT73" s="22"/>
      <c r="WBU73" s="22"/>
      <c r="WBV73" s="22"/>
      <c r="WBW73" s="22"/>
      <c r="WBX73" s="22"/>
      <c r="WBY73" s="22"/>
      <c r="WBZ73" s="22"/>
      <c r="WCA73" s="22"/>
      <c r="WCB73" s="22"/>
      <c r="WCC73" s="22"/>
      <c r="WCD73" s="22"/>
      <c r="WCE73" s="22"/>
      <c r="WCF73" s="22"/>
      <c r="WCG73" s="22"/>
      <c r="WCH73" s="22"/>
      <c r="WCI73" s="22"/>
      <c r="WCJ73" s="22"/>
      <c r="WCK73" s="22"/>
      <c r="WCL73" s="22"/>
      <c r="WCM73" s="22"/>
      <c r="WCN73" s="22"/>
      <c r="WCO73" s="22"/>
      <c r="WCP73" s="22"/>
      <c r="WCQ73" s="22"/>
      <c r="WCR73" s="22"/>
      <c r="WCS73" s="22"/>
      <c r="WCT73" s="22"/>
      <c r="WCU73" s="22"/>
      <c r="WCV73" s="22"/>
      <c r="WCW73" s="22"/>
      <c r="WCX73" s="22"/>
      <c r="WCY73" s="22"/>
      <c r="WCZ73" s="22"/>
      <c r="WDA73" s="22"/>
      <c r="WDB73" s="22"/>
      <c r="WDC73" s="22"/>
      <c r="WDD73" s="22"/>
      <c r="WDE73" s="22"/>
      <c r="WDF73" s="22"/>
      <c r="WDG73" s="22"/>
      <c r="WDH73" s="22"/>
      <c r="WDI73" s="22"/>
      <c r="WDJ73" s="22"/>
      <c r="WDK73" s="22"/>
      <c r="WDL73" s="22"/>
      <c r="WDM73" s="22"/>
      <c r="WDN73" s="22"/>
      <c r="WDO73" s="22"/>
      <c r="WDP73" s="22"/>
      <c r="WDQ73" s="22"/>
      <c r="WDR73" s="22"/>
      <c r="WDS73" s="22"/>
      <c r="WDT73" s="22"/>
      <c r="WDU73" s="22"/>
      <c r="WDV73" s="22"/>
      <c r="WDW73" s="22"/>
      <c r="WDX73" s="22"/>
      <c r="WDY73" s="22"/>
      <c r="WDZ73" s="22"/>
      <c r="WEA73" s="22"/>
      <c r="WEB73" s="22"/>
      <c r="WEC73" s="22"/>
      <c r="WED73" s="22"/>
      <c r="WEE73" s="22"/>
      <c r="WEF73" s="22"/>
      <c r="WEG73" s="22"/>
      <c r="WEH73" s="22"/>
      <c r="WEI73" s="22"/>
      <c r="WEJ73" s="22"/>
      <c r="WEK73" s="22"/>
      <c r="WEL73" s="22"/>
      <c r="WEM73" s="22"/>
      <c r="WEN73" s="22"/>
      <c r="WEO73" s="22"/>
      <c r="WEP73" s="22"/>
      <c r="WEQ73" s="22"/>
      <c r="WER73" s="22"/>
      <c r="WES73" s="22"/>
      <c r="WET73" s="22"/>
      <c r="WEU73" s="22"/>
      <c r="WEV73" s="22"/>
      <c r="WEW73" s="22"/>
      <c r="WEX73" s="22"/>
      <c r="WEY73" s="22"/>
      <c r="WEZ73" s="22"/>
      <c r="WFA73" s="22"/>
      <c r="WFB73" s="22"/>
      <c r="WFC73" s="22"/>
      <c r="WFD73" s="22"/>
      <c r="WFE73" s="22"/>
      <c r="WFF73" s="22"/>
      <c r="WFG73" s="22"/>
      <c r="WFH73" s="22"/>
      <c r="WFI73" s="22"/>
      <c r="WFJ73" s="22"/>
      <c r="WFK73" s="22"/>
      <c r="WFL73" s="22"/>
      <c r="WFM73" s="22"/>
      <c r="WFN73" s="22"/>
      <c r="WFO73" s="22"/>
      <c r="WFP73" s="22"/>
      <c r="WFQ73" s="22"/>
      <c r="WFR73" s="22"/>
      <c r="WFS73" s="22"/>
      <c r="WFT73" s="22"/>
      <c r="WFU73" s="22"/>
      <c r="WFV73" s="22"/>
      <c r="WFW73" s="22"/>
      <c r="WFX73" s="22"/>
      <c r="WFY73" s="22"/>
      <c r="WFZ73" s="22"/>
      <c r="WGA73" s="22"/>
      <c r="WGB73" s="22"/>
      <c r="WGC73" s="22"/>
      <c r="WGD73" s="22"/>
      <c r="WGE73" s="22"/>
      <c r="WGF73" s="22"/>
      <c r="WGG73" s="22"/>
      <c r="WGH73" s="22"/>
      <c r="WGI73" s="22"/>
      <c r="WGJ73" s="22"/>
      <c r="WGK73" s="22"/>
      <c r="WGL73" s="22"/>
      <c r="WGM73" s="22"/>
      <c r="WGN73" s="22"/>
      <c r="WGO73" s="22"/>
      <c r="WGP73" s="22"/>
      <c r="WGQ73" s="22"/>
      <c r="WGR73" s="22"/>
      <c r="WGS73" s="22"/>
      <c r="WGT73" s="22"/>
      <c r="WGU73" s="22"/>
      <c r="WGV73" s="22"/>
      <c r="WGW73" s="22"/>
      <c r="WGX73" s="22"/>
      <c r="WGY73" s="22"/>
      <c r="WGZ73" s="22"/>
      <c r="WHA73" s="22"/>
      <c r="WHB73" s="22"/>
      <c r="WHC73" s="22"/>
      <c r="WHD73" s="22"/>
      <c r="WHE73" s="22"/>
      <c r="WHF73" s="22"/>
      <c r="WHG73" s="22"/>
      <c r="WHH73" s="22"/>
      <c r="WHI73" s="22"/>
      <c r="WHJ73" s="22"/>
      <c r="WHK73" s="22"/>
      <c r="WHL73" s="22"/>
      <c r="WHM73" s="22"/>
      <c r="WHN73" s="22"/>
      <c r="WHO73" s="22"/>
      <c r="WHP73" s="22"/>
      <c r="WHQ73" s="22"/>
      <c r="WHR73" s="22"/>
      <c r="WHS73" s="22"/>
      <c r="WHT73" s="22"/>
      <c r="WHU73" s="22"/>
      <c r="WHV73" s="22"/>
      <c r="WHW73" s="22"/>
      <c r="WHX73" s="22"/>
      <c r="WHY73" s="22"/>
      <c r="WHZ73" s="22"/>
      <c r="WIA73" s="22"/>
      <c r="WIB73" s="22"/>
      <c r="WIC73" s="22"/>
      <c r="WID73" s="22"/>
      <c r="WIE73" s="22"/>
      <c r="WIF73" s="22"/>
      <c r="WIG73" s="22"/>
      <c r="WIH73" s="22"/>
      <c r="WII73" s="22"/>
      <c r="WIJ73" s="22"/>
      <c r="WIK73" s="22"/>
      <c r="WIL73" s="22"/>
      <c r="WIM73" s="22"/>
      <c r="WIN73" s="22"/>
      <c r="WIO73" s="22"/>
      <c r="WIP73" s="22"/>
      <c r="WIQ73" s="22"/>
      <c r="WIR73" s="22"/>
      <c r="WIS73" s="22"/>
      <c r="WIT73" s="22"/>
      <c r="WIU73" s="22"/>
      <c r="WIV73" s="22"/>
      <c r="WIW73" s="22"/>
      <c r="WIX73" s="22"/>
      <c r="WIY73" s="22"/>
      <c r="WIZ73" s="22"/>
      <c r="WJA73" s="22"/>
      <c r="WJB73" s="22"/>
      <c r="WJC73" s="22"/>
      <c r="WJD73" s="22"/>
      <c r="WJE73" s="22"/>
      <c r="WJF73" s="22"/>
      <c r="WJG73" s="22"/>
      <c r="WJH73" s="22"/>
      <c r="WJI73" s="22"/>
      <c r="WJJ73" s="22"/>
      <c r="WJK73" s="22"/>
      <c r="WJL73" s="22"/>
      <c r="WJM73" s="22"/>
      <c r="WJN73" s="22"/>
      <c r="WJO73" s="22"/>
      <c r="WJP73" s="22"/>
      <c r="WJQ73" s="22"/>
      <c r="WJR73" s="22"/>
      <c r="WJS73" s="22"/>
      <c r="WJT73" s="22"/>
      <c r="WJU73" s="22"/>
      <c r="WJV73" s="22"/>
      <c r="WJW73" s="22"/>
      <c r="WJX73" s="22"/>
      <c r="WJY73" s="22"/>
      <c r="WJZ73" s="22"/>
      <c r="WKA73" s="22"/>
      <c r="WKB73" s="22"/>
      <c r="WKC73" s="22"/>
      <c r="WKD73" s="22"/>
      <c r="WKE73" s="22"/>
      <c r="WKF73" s="22"/>
      <c r="WKG73" s="22"/>
      <c r="WKH73" s="22"/>
      <c r="WKI73" s="22"/>
      <c r="WKJ73" s="22"/>
      <c r="WKK73" s="22"/>
      <c r="WKL73" s="22"/>
      <c r="WKM73" s="22"/>
      <c r="WKN73" s="22"/>
      <c r="WKO73" s="22"/>
      <c r="WKP73" s="22"/>
      <c r="WKQ73" s="22"/>
      <c r="WKR73" s="22"/>
      <c r="WKS73" s="22"/>
      <c r="WKT73" s="22"/>
      <c r="WKU73" s="22"/>
      <c r="WKV73" s="22"/>
      <c r="WKW73" s="22"/>
      <c r="WKX73" s="22"/>
      <c r="WKY73" s="22"/>
      <c r="WKZ73" s="22"/>
      <c r="WLA73" s="22"/>
      <c r="WLB73" s="22"/>
      <c r="WLC73" s="22"/>
      <c r="WLD73" s="22"/>
      <c r="WLE73" s="22"/>
      <c r="WLF73" s="22"/>
      <c r="WLG73" s="22"/>
      <c r="WLH73" s="22"/>
      <c r="WLI73" s="22"/>
      <c r="WLJ73" s="22"/>
      <c r="WLK73" s="22"/>
      <c r="WLL73" s="22"/>
      <c r="WLM73" s="22"/>
      <c r="WLN73" s="22"/>
      <c r="WLO73" s="22"/>
      <c r="WLP73" s="22"/>
      <c r="WLQ73" s="22"/>
      <c r="WLR73" s="22"/>
      <c r="WLS73" s="22"/>
      <c r="WLT73" s="22"/>
      <c r="WLU73" s="22"/>
      <c r="WLV73" s="22"/>
      <c r="WLW73" s="22"/>
      <c r="WLX73" s="22"/>
      <c r="WLY73" s="22"/>
      <c r="WLZ73" s="22"/>
      <c r="WMA73" s="22"/>
      <c r="WMB73" s="22"/>
      <c r="WMC73" s="22"/>
      <c r="WMD73" s="22"/>
      <c r="WME73" s="22"/>
      <c r="WMF73" s="22"/>
      <c r="WMG73" s="22"/>
      <c r="WMH73" s="22"/>
      <c r="WMI73" s="22"/>
      <c r="WMJ73" s="22"/>
      <c r="WMK73" s="22"/>
      <c r="WML73" s="22"/>
      <c r="WMM73" s="22"/>
      <c r="WMN73" s="22"/>
      <c r="WMO73" s="22"/>
      <c r="WMP73" s="22"/>
      <c r="WMQ73" s="22"/>
      <c r="WMR73" s="22"/>
      <c r="WMS73" s="22"/>
      <c r="WMT73" s="22"/>
      <c r="WMU73" s="22"/>
      <c r="WMV73" s="22"/>
      <c r="WMW73" s="22"/>
      <c r="WMX73" s="22"/>
      <c r="WMY73" s="22"/>
      <c r="WMZ73" s="22"/>
      <c r="WNA73" s="22"/>
      <c r="WNB73" s="22"/>
      <c r="WNC73" s="22"/>
      <c r="WND73" s="22"/>
      <c r="WNE73" s="22"/>
      <c r="WNF73" s="22"/>
      <c r="WNG73" s="22"/>
      <c r="WNH73" s="22"/>
      <c r="WNI73" s="22"/>
      <c r="WNJ73" s="22"/>
      <c r="WNK73" s="22"/>
      <c r="WNL73" s="22"/>
      <c r="WNM73" s="22"/>
      <c r="WNN73" s="22"/>
      <c r="WNO73" s="22"/>
      <c r="WNP73" s="22"/>
      <c r="WNQ73" s="22"/>
      <c r="WNR73" s="22"/>
      <c r="WNS73" s="22"/>
      <c r="WNT73" s="22"/>
      <c r="WNU73" s="22"/>
      <c r="WNV73" s="22"/>
      <c r="WNW73" s="22"/>
      <c r="WNX73" s="22"/>
      <c r="WNY73" s="22"/>
      <c r="WNZ73" s="22"/>
      <c r="WOA73" s="22"/>
      <c r="WOB73" s="22"/>
      <c r="WOC73" s="22"/>
      <c r="WOD73" s="22"/>
      <c r="WOE73" s="22"/>
      <c r="WOF73" s="22"/>
      <c r="WOG73" s="22"/>
      <c r="WOH73" s="22"/>
      <c r="WOI73" s="22"/>
      <c r="WOJ73" s="22"/>
      <c r="WOK73" s="22"/>
      <c r="WOL73" s="22"/>
      <c r="WOM73" s="22"/>
      <c r="WON73" s="22"/>
      <c r="WOO73" s="22"/>
      <c r="WOP73" s="22"/>
      <c r="WOQ73" s="22"/>
      <c r="WOR73" s="22"/>
      <c r="WOS73" s="22"/>
      <c r="WOT73" s="22"/>
      <c r="WOU73" s="22"/>
      <c r="WOV73" s="22"/>
      <c r="WOW73" s="22"/>
      <c r="WOX73" s="22"/>
      <c r="WOY73" s="22"/>
      <c r="WOZ73" s="22"/>
      <c r="WPA73" s="22"/>
      <c r="WPB73" s="22"/>
      <c r="WPC73" s="22"/>
      <c r="WPD73" s="22"/>
      <c r="WPE73" s="22"/>
      <c r="WPF73" s="22"/>
      <c r="WPG73" s="22"/>
      <c r="WPH73" s="22"/>
      <c r="WPI73" s="22"/>
      <c r="WPJ73" s="22"/>
      <c r="WPK73" s="22"/>
      <c r="WPL73" s="22"/>
      <c r="WPM73" s="22"/>
      <c r="WPN73" s="22"/>
      <c r="WPO73" s="22"/>
      <c r="WPP73" s="22"/>
      <c r="WPQ73" s="22"/>
      <c r="WPR73" s="22"/>
      <c r="WPS73" s="22"/>
      <c r="WPT73" s="22"/>
      <c r="WPU73" s="22"/>
      <c r="WPV73" s="22"/>
      <c r="WPW73" s="22"/>
      <c r="WPX73" s="22"/>
      <c r="WPY73" s="22"/>
      <c r="WPZ73" s="22"/>
      <c r="WQA73" s="22"/>
      <c r="WQB73" s="22"/>
      <c r="WQC73" s="22"/>
      <c r="WQD73" s="22"/>
      <c r="WQE73" s="22"/>
      <c r="WQF73" s="22"/>
      <c r="WQG73" s="22"/>
      <c r="WQH73" s="22"/>
      <c r="WQI73" s="22"/>
      <c r="WQJ73" s="22"/>
      <c r="WQK73" s="22"/>
      <c r="WQL73" s="22"/>
      <c r="WQM73" s="22"/>
      <c r="WQN73" s="22"/>
      <c r="WQO73" s="22"/>
      <c r="WQP73" s="22"/>
      <c r="WQQ73" s="22"/>
      <c r="WQR73" s="22"/>
      <c r="WQS73" s="22"/>
      <c r="WQT73" s="22"/>
      <c r="WQU73" s="22"/>
      <c r="WQV73" s="22"/>
      <c r="WQW73" s="22"/>
      <c r="WQX73" s="22"/>
      <c r="WQY73" s="22"/>
      <c r="WQZ73" s="22"/>
      <c r="WRA73" s="22"/>
      <c r="WRB73" s="22"/>
      <c r="WRC73" s="22"/>
      <c r="WRD73" s="22"/>
      <c r="WRE73" s="22"/>
      <c r="WRF73" s="22"/>
      <c r="WRG73" s="22"/>
      <c r="WRH73" s="22"/>
      <c r="WRI73" s="22"/>
      <c r="WRJ73" s="22"/>
      <c r="WRK73" s="22"/>
      <c r="WRL73" s="22"/>
      <c r="WRM73" s="22"/>
      <c r="WRN73" s="22"/>
      <c r="WRO73" s="22"/>
      <c r="WRP73" s="22"/>
      <c r="WRQ73" s="22"/>
      <c r="WRR73" s="22"/>
      <c r="WRS73" s="22"/>
      <c r="WRT73" s="22"/>
      <c r="WRU73" s="22"/>
      <c r="WRV73" s="22"/>
      <c r="WRW73" s="22"/>
      <c r="WRX73" s="22"/>
      <c r="WRY73" s="22"/>
      <c r="WRZ73" s="22"/>
      <c r="WSA73" s="22"/>
      <c r="WSB73" s="22"/>
      <c r="WSC73" s="22"/>
      <c r="WSD73" s="22"/>
      <c r="WSE73" s="22"/>
      <c r="WSF73" s="22"/>
      <c r="WSG73" s="22"/>
      <c r="WSH73" s="22"/>
      <c r="WSI73" s="22"/>
      <c r="WSJ73" s="22"/>
      <c r="WSK73" s="22"/>
      <c r="WSL73" s="22"/>
      <c r="WSM73" s="22"/>
      <c r="WSN73" s="22"/>
      <c r="WSO73" s="22"/>
      <c r="WSP73" s="22"/>
      <c r="WSQ73" s="22"/>
      <c r="WSR73" s="22"/>
      <c r="WSS73" s="22"/>
      <c r="WST73" s="22"/>
      <c r="WSU73" s="22"/>
      <c r="WSV73" s="22"/>
      <c r="WSW73" s="22"/>
      <c r="WSX73" s="22"/>
      <c r="WSY73" s="22"/>
      <c r="WSZ73" s="22"/>
      <c r="WTA73" s="22"/>
      <c r="WTB73" s="22"/>
      <c r="WTC73" s="22"/>
      <c r="WTD73" s="22"/>
      <c r="WTE73" s="22"/>
      <c r="WTF73" s="22"/>
      <c r="WTG73" s="22"/>
      <c r="WTH73" s="22"/>
      <c r="WTI73" s="22"/>
      <c r="WTJ73" s="22"/>
      <c r="WTK73" s="22"/>
      <c r="WTL73" s="22"/>
      <c r="WTM73" s="22"/>
      <c r="WTN73" s="22"/>
      <c r="WTO73" s="22"/>
      <c r="WTP73" s="22"/>
      <c r="WTQ73" s="22"/>
      <c r="WTR73" s="22"/>
      <c r="WTS73" s="22"/>
      <c r="WTT73" s="22"/>
      <c r="WTU73" s="22"/>
      <c r="WTV73" s="22"/>
      <c r="WTW73" s="22"/>
      <c r="WTX73" s="22"/>
      <c r="WTY73" s="22"/>
      <c r="WTZ73" s="22"/>
      <c r="WUA73" s="22"/>
      <c r="WUB73" s="22"/>
      <c r="WUC73" s="22"/>
      <c r="WUD73" s="22"/>
      <c r="WUE73" s="22"/>
      <c r="WUF73" s="22"/>
      <c r="WUG73" s="22"/>
      <c r="WUH73" s="22"/>
      <c r="WUI73" s="22"/>
      <c r="WUJ73" s="22"/>
      <c r="WUK73" s="22"/>
      <c r="WUL73" s="22"/>
      <c r="WUM73" s="22"/>
      <c r="WUN73" s="22"/>
      <c r="WUO73" s="22"/>
      <c r="WUP73" s="22"/>
      <c r="WUQ73" s="22"/>
      <c r="WUR73" s="22"/>
      <c r="WUS73" s="22"/>
      <c r="WUT73" s="22"/>
      <c r="WUU73" s="22"/>
      <c r="WUV73" s="22"/>
      <c r="WUW73" s="22"/>
      <c r="WUX73" s="22"/>
      <c r="WUY73" s="22"/>
      <c r="WUZ73" s="22"/>
      <c r="WVA73" s="22"/>
      <c r="WVB73" s="22"/>
      <c r="WVC73" s="22"/>
      <c r="WVD73" s="22"/>
      <c r="WVE73" s="22"/>
      <c r="WVF73" s="22"/>
      <c r="WVG73" s="22"/>
      <c r="WVH73" s="22"/>
      <c r="WVI73" s="22"/>
      <c r="WVJ73" s="22"/>
      <c r="WVK73" s="22"/>
      <c r="WVL73" s="22"/>
      <c r="WVM73" s="22"/>
      <c r="WVN73" s="22"/>
      <c r="WVO73" s="22"/>
      <c r="WVP73" s="22"/>
      <c r="WVQ73" s="22"/>
      <c r="WVR73" s="22"/>
      <c r="WVS73" s="22"/>
      <c r="WVT73" s="22"/>
      <c r="WVU73" s="22"/>
      <c r="WVV73" s="22"/>
      <c r="WVW73" s="22"/>
      <c r="WVX73" s="22"/>
      <c r="WVY73" s="22"/>
      <c r="WVZ73" s="22"/>
      <c r="WWA73" s="22"/>
      <c r="WWB73" s="22"/>
      <c r="WWC73" s="22"/>
      <c r="WWD73" s="22"/>
      <c r="WWE73" s="22"/>
      <c r="WWF73" s="22"/>
      <c r="WWG73" s="22"/>
      <c r="WWH73" s="22"/>
      <c r="WWI73" s="22"/>
      <c r="WWJ73" s="22"/>
      <c r="WWK73" s="22"/>
      <c r="WWL73" s="22"/>
      <c r="WWM73" s="22"/>
      <c r="WWN73" s="22"/>
      <c r="WWO73" s="22"/>
      <c r="WWP73" s="22"/>
      <c r="WWQ73" s="22"/>
      <c r="WWR73" s="22"/>
      <c r="WWS73" s="22"/>
      <c r="WWT73" s="22"/>
      <c r="WWU73" s="22"/>
      <c r="WWV73" s="22"/>
      <c r="WWW73" s="22"/>
      <c r="WWX73" s="22"/>
      <c r="WWY73" s="22"/>
      <c r="WWZ73" s="22"/>
      <c r="WXA73" s="22"/>
      <c r="WXB73" s="22"/>
      <c r="WXC73" s="22"/>
      <c r="WXD73" s="22"/>
      <c r="WXE73" s="22"/>
      <c r="WXF73" s="22"/>
      <c r="WXG73" s="22"/>
      <c r="WXH73" s="22"/>
      <c r="WXI73" s="22"/>
      <c r="WXJ73" s="22"/>
      <c r="WXK73" s="22"/>
      <c r="WXL73" s="22"/>
      <c r="WXM73" s="22"/>
      <c r="WXN73" s="22"/>
      <c r="WXO73" s="22"/>
      <c r="WXP73" s="22"/>
      <c r="WXQ73" s="22"/>
      <c r="WXR73" s="22"/>
      <c r="WXS73" s="22"/>
      <c r="WXT73" s="22"/>
      <c r="WXU73" s="22"/>
      <c r="WXV73" s="22"/>
      <c r="WXW73" s="22"/>
      <c r="WXX73" s="22"/>
      <c r="WXY73" s="22"/>
      <c r="WXZ73" s="22"/>
      <c r="WYA73" s="22"/>
      <c r="WYB73" s="22"/>
      <c r="WYC73" s="22"/>
      <c r="WYD73" s="22"/>
      <c r="WYE73" s="22"/>
      <c r="WYF73" s="22"/>
      <c r="WYG73" s="22"/>
      <c r="WYH73" s="22"/>
      <c r="WYI73" s="22"/>
      <c r="WYJ73" s="22"/>
      <c r="WYK73" s="22"/>
      <c r="WYL73" s="22"/>
      <c r="WYM73" s="22"/>
      <c r="WYN73" s="22"/>
      <c r="WYO73" s="22"/>
      <c r="WYP73" s="22"/>
      <c r="WYQ73" s="22"/>
      <c r="WYR73" s="22"/>
      <c r="WYS73" s="22"/>
      <c r="WYT73" s="22"/>
      <c r="WYU73" s="22"/>
      <c r="WYV73" s="22"/>
      <c r="WYW73" s="22"/>
      <c r="WYX73" s="22"/>
      <c r="WYY73" s="22"/>
      <c r="WYZ73" s="22"/>
      <c r="WZA73" s="22"/>
      <c r="WZB73" s="22"/>
      <c r="WZC73" s="22"/>
      <c r="WZD73" s="22"/>
      <c r="WZE73" s="22"/>
      <c r="WZF73" s="22"/>
      <c r="WZG73" s="22"/>
      <c r="WZH73" s="22"/>
      <c r="WZI73" s="22"/>
      <c r="WZJ73" s="22"/>
      <c r="WZK73" s="22"/>
      <c r="WZL73" s="22"/>
      <c r="WZM73" s="22"/>
      <c r="WZN73" s="22"/>
      <c r="WZO73" s="22"/>
      <c r="WZP73" s="22"/>
      <c r="WZQ73" s="22"/>
      <c r="WZR73" s="22"/>
      <c r="WZS73" s="22"/>
      <c r="WZT73" s="22"/>
      <c r="WZU73" s="22"/>
      <c r="WZV73" s="22"/>
      <c r="WZW73" s="22"/>
      <c r="WZX73" s="22"/>
      <c r="WZY73" s="22"/>
      <c r="WZZ73" s="22"/>
      <c r="XAA73" s="22"/>
      <c r="XAB73" s="22"/>
      <c r="XAC73" s="22"/>
      <c r="XAD73" s="22"/>
      <c r="XAE73" s="22"/>
      <c r="XAF73" s="22"/>
      <c r="XAG73" s="22"/>
      <c r="XAH73" s="22"/>
      <c r="XAI73" s="22"/>
      <c r="XAJ73" s="22"/>
      <c r="XAK73" s="22"/>
      <c r="XAL73" s="22"/>
      <c r="XAM73" s="22"/>
      <c r="XAN73" s="22"/>
      <c r="XAO73" s="22"/>
      <c r="XAP73" s="22"/>
      <c r="XAQ73" s="22"/>
      <c r="XAR73" s="22"/>
      <c r="XAS73" s="22"/>
      <c r="XAT73" s="22"/>
      <c r="XAU73" s="22"/>
      <c r="XAV73" s="22"/>
      <c r="XAW73" s="22"/>
      <c r="XAX73" s="22"/>
      <c r="XAY73" s="22"/>
      <c r="XAZ73" s="22"/>
      <c r="XBA73" s="22"/>
      <c r="XBB73" s="22"/>
      <c r="XBC73" s="22"/>
      <c r="XBD73" s="22"/>
      <c r="XBE73" s="22"/>
      <c r="XBF73" s="22"/>
      <c r="XBG73" s="22"/>
      <c r="XBH73" s="22"/>
      <c r="XBI73" s="22"/>
      <c r="XBJ73" s="22"/>
      <c r="XBK73" s="22"/>
      <c r="XBL73" s="22"/>
      <c r="XBM73" s="22"/>
      <c r="XBN73" s="22"/>
      <c r="XBO73" s="22"/>
      <c r="XBP73" s="22"/>
      <c r="XBQ73" s="22"/>
      <c r="XBR73" s="22"/>
      <c r="XBS73" s="22"/>
      <c r="XBT73" s="22"/>
      <c r="XBU73" s="22"/>
      <c r="XBV73" s="22"/>
      <c r="XBW73" s="22"/>
      <c r="XBX73" s="22"/>
      <c r="XBY73" s="22"/>
      <c r="XBZ73" s="22"/>
      <c r="XCA73" s="22"/>
      <c r="XCB73" s="22"/>
      <c r="XCC73" s="22"/>
      <c r="XCD73" s="22"/>
      <c r="XCE73" s="22"/>
      <c r="XCF73" s="22"/>
      <c r="XCG73" s="22"/>
      <c r="XCH73" s="22"/>
      <c r="XCI73" s="22"/>
      <c r="XCJ73" s="22"/>
      <c r="XCK73" s="22"/>
      <c r="XCL73" s="22"/>
      <c r="XCM73" s="22"/>
      <c r="XCN73" s="22"/>
      <c r="XCO73" s="22"/>
      <c r="XCP73" s="22"/>
      <c r="XCQ73" s="22"/>
      <c r="XCR73" s="22"/>
      <c r="XCS73" s="22"/>
      <c r="XCT73" s="22"/>
      <c r="XCU73" s="22"/>
      <c r="XCV73" s="22"/>
      <c r="XCW73" s="22"/>
      <c r="XCX73" s="22"/>
      <c r="XCY73" s="22"/>
      <c r="XCZ73" s="22"/>
      <c r="XDA73" s="22"/>
      <c r="XDB73" s="22"/>
      <c r="XDC73" s="22"/>
      <c r="XDD73" s="22"/>
      <c r="XDE73" s="22"/>
      <c r="XDF73" s="22"/>
      <c r="XDG73" s="22"/>
      <c r="XDH73" s="22"/>
      <c r="XDI73" s="22"/>
      <c r="XDJ73" s="22"/>
      <c r="XDK73" s="22"/>
      <c r="XDL73" s="22"/>
      <c r="XDM73" s="22"/>
      <c r="XDN73" s="22"/>
      <c r="XDO73" s="22"/>
      <c r="XDP73" s="22"/>
      <c r="XDQ73" s="22"/>
      <c r="XDR73" s="22"/>
      <c r="XDS73" s="22"/>
      <c r="XDT73" s="22"/>
      <c r="XDU73" s="22"/>
      <c r="XDV73" s="22"/>
      <c r="XDW73" s="22"/>
      <c r="XDX73" s="22"/>
      <c r="XDY73" s="22"/>
      <c r="XDZ73" s="22"/>
      <c r="XEA73" s="22"/>
      <c r="XEB73" s="22"/>
      <c r="XEC73" s="22"/>
      <c r="XED73" s="22"/>
      <c r="XEE73" s="22"/>
      <c r="XEF73" s="22"/>
      <c r="XEG73" s="22"/>
      <c r="XEH73" s="22"/>
      <c r="XEI73" s="22"/>
      <c r="XEJ73" s="22"/>
      <c r="XEK73" s="22"/>
      <c r="XEL73" s="22"/>
      <c r="XEM73" s="22"/>
      <c r="XEN73" s="22"/>
      <c r="XEO73" s="22"/>
      <c r="XEP73" s="22"/>
      <c r="XEQ73" s="22"/>
      <c r="XER73" s="22"/>
      <c r="XES73" s="22"/>
      <c r="XET73" s="22"/>
      <c r="XEU73" s="22"/>
      <c r="XEV73" s="22"/>
    </row>
    <row r="74" spans="1:16376" outlineLevel="2" x14ac:dyDescent="0.15">
      <c r="B74" s="22" t="s">
        <v>403</v>
      </c>
      <c r="C74" s="54" t="s">
        <v>1</v>
      </c>
      <c r="D74" s="22"/>
      <c r="F74" s="14" t="s">
        <v>404</v>
      </c>
      <c r="L74" s="175"/>
      <c r="M74" s="72"/>
      <c r="N74" s="72"/>
      <c r="O74" s="72"/>
      <c r="P74" s="69">
        <v>0.5</v>
      </c>
      <c r="Q74" s="69">
        <v>0.5</v>
      </c>
      <c r="R74" s="69">
        <v>1</v>
      </c>
      <c r="S74" s="69">
        <f>R74</f>
        <v>1</v>
      </c>
      <c r="T74" s="69">
        <f>S74</f>
        <v>1</v>
      </c>
      <c r="U74" s="7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R74" s="22"/>
      <c r="CS74" s="22"/>
      <c r="CT74" s="22"/>
      <c r="CU74" s="22"/>
      <c r="CV74" s="22"/>
      <c r="CW74" s="22"/>
      <c r="CX74" s="22"/>
      <c r="CY74" s="22"/>
      <c r="CZ74" s="22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P74" s="22"/>
      <c r="DQ74" s="22"/>
      <c r="DR74" s="22"/>
      <c r="DS74" s="22"/>
      <c r="DT74" s="22"/>
      <c r="DU74" s="22"/>
      <c r="DV74" s="22"/>
      <c r="DW74" s="22"/>
      <c r="DX74" s="22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N74" s="22"/>
      <c r="EO74" s="22"/>
      <c r="EP74" s="22"/>
      <c r="EQ74" s="22"/>
      <c r="ER74" s="22"/>
      <c r="ES74" s="22"/>
      <c r="ET74" s="22"/>
      <c r="EU74" s="22"/>
      <c r="EV74" s="22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  <c r="FL74" s="22"/>
      <c r="FM74" s="22"/>
      <c r="FN74" s="22"/>
      <c r="FO74" s="22"/>
      <c r="FP74" s="22"/>
      <c r="FQ74" s="22"/>
      <c r="FR74" s="22"/>
      <c r="FS74" s="22"/>
      <c r="FT74" s="22"/>
      <c r="FU74" s="22"/>
      <c r="FV74" s="22"/>
      <c r="FW74" s="22"/>
      <c r="FX74" s="22"/>
      <c r="FY74" s="22"/>
      <c r="FZ74" s="22"/>
      <c r="GA74" s="22"/>
      <c r="GB74" s="22"/>
      <c r="GC74" s="22"/>
      <c r="GD74" s="22"/>
      <c r="GE74" s="22"/>
      <c r="GF74" s="22"/>
      <c r="GG74" s="22"/>
      <c r="GH74" s="22"/>
      <c r="GI74" s="22"/>
      <c r="GJ74" s="22"/>
      <c r="GK74" s="22"/>
      <c r="GL74" s="22"/>
      <c r="GM74" s="22"/>
      <c r="GN74" s="22"/>
      <c r="GO74" s="22"/>
      <c r="GP74" s="22"/>
      <c r="GQ74" s="22"/>
      <c r="GR74" s="22"/>
      <c r="GS74" s="22"/>
      <c r="GT74" s="22"/>
      <c r="GU74" s="22"/>
      <c r="GV74" s="22"/>
      <c r="GW74" s="22"/>
      <c r="GX74" s="22"/>
      <c r="GY74" s="22"/>
      <c r="GZ74" s="22"/>
      <c r="HA74" s="22"/>
      <c r="HB74" s="22"/>
      <c r="HC74" s="22"/>
      <c r="HD74" s="22"/>
      <c r="HE74" s="22"/>
      <c r="HF74" s="22"/>
      <c r="HG74" s="22"/>
      <c r="HH74" s="22"/>
      <c r="HI74" s="22"/>
      <c r="HJ74" s="22"/>
      <c r="HK74" s="22"/>
      <c r="HL74" s="22"/>
      <c r="HM74" s="22"/>
      <c r="HN74" s="22"/>
      <c r="HO74" s="22"/>
      <c r="HP74" s="22"/>
      <c r="HQ74" s="22"/>
      <c r="HR74" s="22"/>
      <c r="HS74" s="22"/>
      <c r="HT74" s="22"/>
      <c r="HU74" s="22"/>
      <c r="HV74" s="22"/>
      <c r="HW74" s="22"/>
      <c r="HX74" s="22"/>
      <c r="HY74" s="22"/>
      <c r="HZ74" s="22"/>
      <c r="IA74" s="22"/>
      <c r="IB74" s="22"/>
      <c r="IC74" s="22"/>
      <c r="ID74" s="22"/>
      <c r="IE74" s="22"/>
      <c r="IF74" s="22"/>
      <c r="IG74" s="22"/>
      <c r="IH74" s="22"/>
      <c r="II74" s="22"/>
      <c r="IJ74" s="22"/>
      <c r="IK74" s="22"/>
      <c r="IL74" s="22"/>
      <c r="IM74" s="22"/>
      <c r="IN74" s="22"/>
      <c r="IO74" s="22"/>
      <c r="IP74" s="22"/>
      <c r="IQ74" s="22"/>
      <c r="IR74" s="22"/>
      <c r="IS74" s="22"/>
      <c r="IT74" s="22"/>
      <c r="IU74" s="22"/>
      <c r="IV74" s="22"/>
      <c r="IW74" s="22"/>
      <c r="IX74" s="22"/>
      <c r="IY74" s="22"/>
      <c r="IZ74" s="22"/>
      <c r="JA74" s="22"/>
      <c r="JB74" s="22"/>
      <c r="JC74" s="22"/>
      <c r="JD74" s="22"/>
      <c r="JE74" s="22"/>
      <c r="JF74" s="22"/>
      <c r="JG74" s="22"/>
      <c r="JH74" s="22"/>
      <c r="JI74" s="22"/>
      <c r="JJ74" s="22"/>
      <c r="JK74" s="22"/>
      <c r="JL74" s="22"/>
      <c r="JM74" s="22"/>
      <c r="JN74" s="22"/>
      <c r="JO74" s="22"/>
      <c r="JP74" s="22"/>
      <c r="JQ74" s="22"/>
      <c r="JR74" s="22"/>
      <c r="JS74" s="22"/>
      <c r="JT74" s="22"/>
      <c r="JU74" s="22"/>
      <c r="JV74" s="22"/>
      <c r="JW74" s="22"/>
      <c r="JX74" s="22"/>
      <c r="JY74" s="22"/>
      <c r="JZ74" s="22"/>
      <c r="KA74" s="22"/>
      <c r="KB74" s="22"/>
      <c r="KC74" s="22"/>
      <c r="KD74" s="22"/>
      <c r="KE74" s="22"/>
      <c r="KF74" s="22"/>
      <c r="KG74" s="22"/>
      <c r="KH74" s="22"/>
      <c r="KI74" s="22"/>
      <c r="KJ74" s="22"/>
      <c r="KK74" s="22"/>
      <c r="KL74" s="22"/>
      <c r="KM74" s="22"/>
      <c r="KN74" s="22"/>
      <c r="KO74" s="22"/>
      <c r="KP74" s="22"/>
      <c r="KQ74" s="22"/>
      <c r="KR74" s="22"/>
      <c r="KS74" s="22"/>
      <c r="KT74" s="22"/>
      <c r="KU74" s="22"/>
      <c r="KV74" s="22"/>
      <c r="KW74" s="22"/>
      <c r="KX74" s="22"/>
      <c r="KY74" s="22"/>
      <c r="KZ74" s="22"/>
      <c r="LA74" s="22"/>
      <c r="LB74" s="22"/>
      <c r="LC74" s="22"/>
      <c r="LD74" s="22"/>
      <c r="LE74" s="22"/>
      <c r="LF74" s="22"/>
      <c r="LG74" s="22"/>
      <c r="LH74" s="22"/>
      <c r="LI74" s="22"/>
      <c r="LJ74" s="22"/>
      <c r="LK74" s="22"/>
      <c r="LL74" s="22"/>
      <c r="LM74" s="22"/>
      <c r="LN74" s="22"/>
      <c r="LO74" s="22"/>
      <c r="LP74" s="22"/>
      <c r="LQ74" s="22"/>
      <c r="LR74" s="22"/>
      <c r="LS74" s="22"/>
      <c r="LT74" s="22"/>
      <c r="LU74" s="22"/>
      <c r="LV74" s="22"/>
      <c r="LW74" s="22"/>
      <c r="LX74" s="22"/>
      <c r="LY74" s="22"/>
      <c r="LZ74" s="22"/>
      <c r="MA74" s="22"/>
      <c r="MB74" s="22"/>
      <c r="MC74" s="22"/>
      <c r="MD74" s="22"/>
      <c r="ME74" s="22"/>
      <c r="MF74" s="22"/>
      <c r="MG74" s="22"/>
      <c r="MH74" s="22"/>
      <c r="MI74" s="22"/>
      <c r="MJ74" s="22"/>
      <c r="MK74" s="22"/>
      <c r="ML74" s="22"/>
      <c r="MM74" s="22"/>
      <c r="MN74" s="22"/>
      <c r="MO74" s="22"/>
      <c r="MP74" s="22"/>
      <c r="MQ74" s="22"/>
      <c r="MR74" s="22"/>
      <c r="MS74" s="22"/>
      <c r="MT74" s="22"/>
      <c r="MU74" s="22"/>
      <c r="MV74" s="22"/>
      <c r="MW74" s="22"/>
      <c r="MX74" s="22"/>
      <c r="MY74" s="22"/>
      <c r="MZ74" s="22"/>
      <c r="NA74" s="22"/>
      <c r="NB74" s="22"/>
      <c r="NC74" s="22"/>
      <c r="ND74" s="22"/>
      <c r="NE74" s="22"/>
      <c r="NF74" s="22"/>
      <c r="NG74" s="22"/>
      <c r="NH74" s="22"/>
      <c r="NI74" s="22"/>
      <c r="NJ74" s="22"/>
      <c r="NK74" s="22"/>
      <c r="NL74" s="22"/>
      <c r="NM74" s="22"/>
      <c r="NN74" s="22"/>
      <c r="NO74" s="22"/>
      <c r="NP74" s="22"/>
      <c r="NQ74" s="22"/>
      <c r="NR74" s="22"/>
      <c r="NS74" s="22"/>
      <c r="NT74" s="22"/>
      <c r="NU74" s="22"/>
      <c r="NV74" s="22"/>
      <c r="NW74" s="22"/>
      <c r="NX74" s="22"/>
      <c r="NY74" s="22"/>
      <c r="NZ74" s="22"/>
      <c r="OA74" s="22"/>
      <c r="OB74" s="22"/>
      <c r="OC74" s="22"/>
      <c r="OD74" s="22"/>
      <c r="OE74" s="22"/>
      <c r="OF74" s="22"/>
      <c r="OG74" s="22"/>
      <c r="OH74" s="22"/>
      <c r="OI74" s="22"/>
      <c r="OJ74" s="22"/>
      <c r="OK74" s="22"/>
      <c r="OL74" s="22"/>
      <c r="OM74" s="22"/>
      <c r="ON74" s="22"/>
      <c r="OO74" s="22"/>
      <c r="OP74" s="22"/>
      <c r="OQ74" s="22"/>
      <c r="OR74" s="22"/>
      <c r="OS74" s="22"/>
      <c r="OT74" s="22"/>
      <c r="OU74" s="22"/>
      <c r="OV74" s="22"/>
      <c r="OW74" s="22"/>
      <c r="OX74" s="22"/>
      <c r="OY74" s="22"/>
      <c r="OZ74" s="22"/>
      <c r="PA74" s="22"/>
      <c r="PB74" s="22"/>
      <c r="PC74" s="22"/>
      <c r="PD74" s="22"/>
      <c r="PE74" s="22"/>
      <c r="PF74" s="22"/>
      <c r="PG74" s="22"/>
      <c r="PH74" s="22"/>
      <c r="PI74" s="22"/>
      <c r="PJ74" s="22"/>
      <c r="PK74" s="22"/>
      <c r="PL74" s="22"/>
      <c r="PM74" s="22"/>
      <c r="PN74" s="22"/>
      <c r="PO74" s="22"/>
      <c r="PP74" s="22"/>
      <c r="PQ74" s="22"/>
      <c r="PR74" s="22"/>
      <c r="PS74" s="22"/>
      <c r="PT74" s="22"/>
      <c r="PU74" s="22"/>
      <c r="PV74" s="22"/>
      <c r="PW74" s="22"/>
      <c r="PX74" s="22"/>
      <c r="PY74" s="22"/>
      <c r="PZ74" s="22"/>
      <c r="QA74" s="22"/>
      <c r="QB74" s="22"/>
      <c r="QC74" s="22"/>
      <c r="QD74" s="22"/>
      <c r="QE74" s="22"/>
      <c r="QF74" s="22"/>
      <c r="QG74" s="22"/>
      <c r="QH74" s="22"/>
      <c r="QI74" s="22"/>
      <c r="QJ74" s="22"/>
      <c r="QK74" s="22"/>
      <c r="QL74" s="22"/>
      <c r="QM74" s="22"/>
      <c r="QN74" s="22"/>
      <c r="QO74" s="22"/>
      <c r="QP74" s="22"/>
      <c r="QQ74" s="22"/>
      <c r="QR74" s="22"/>
      <c r="QS74" s="22"/>
      <c r="QT74" s="22"/>
      <c r="QU74" s="22"/>
      <c r="QV74" s="22"/>
      <c r="QW74" s="22"/>
      <c r="QX74" s="22"/>
      <c r="QY74" s="22"/>
      <c r="QZ74" s="22"/>
      <c r="RA74" s="22"/>
      <c r="RB74" s="22"/>
      <c r="RC74" s="22"/>
      <c r="RD74" s="22"/>
      <c r="RE74" s="22"/>
      <c r="RF74" s="22"/>
      <c r="RG74" s="22"/>
      <c r="RH74" s="22"/>
      <c r="RI74" s="22"/>
      <c r="RJ74" s="22"/>
      <c r="RK74" s="22"/>
      <c r="RL74" s="22"/>
      <c r="RM74" s="22"/>
      <c r="RN74" s="22"/>
      <c r="RO74" s="22"/>
      <c r="RP74" s="22"/>
      <c r="RQ74" s="22"/>
      <c r="RR74" s="22"/>
      <c r="RS74" s="22"/>
      <c r="RT74" s="22"/>
      <c r="RU74" s="22"/>
      <c r="RV74" s="22"/>
      <c r="RW74" s="22"/>
      <c r="RX74" s="22"/>
      <c r="RY74" s="22"/>
      <c r="RZ74" s="22"/>
      <c r="SA74" s="22"/>
      <c r="SB74" s="22"/>
      <c r="SC74" s="22"/>
      <c r="SD74" s="22"/>
      <c r="SE74" s="22"/>
      <c r="SF74" s="22"/>
      <c r="SG74" s="22"/>
      <c r="SH74" s="22"/>
      <c r="SI74" s="22"/>
      <c r="SJ74" s="22"/>
      <c r="SK74" s="22"/>
      <c r="SL74" s="22"/>
      <c r="SM74" s="22"/>
      <c r="SN74" s="22"/>
      <c r="SO74" s="22"/>
      <c r="SP74" s="22"/>
      <c r="SQ74" s="22"/>
      <c r="SR74" s="22"/>
      <c r="SS74" s="22"/>
      <c r="ST74" s="22"/>
      <c r="SU74" s="22"/>
      <c r="SV74" s="22"/>
      <c r="SW74" s="22"/>
      <c r="SX74" s="22"/>
      <c r="SY74" s="22"/>
      <c r="SZ74" s="22"/>
      <c r="TA74" s="22"/>
      <c r="TB74" s="22"/>
      <c r="TC74" s="22"/>
      <c r="TD74" s="22"/>
      <c r="TE74" s="22"/>
      <c r="TF74" s="22"/>
      <c r="TG74" s="22"/>
      <c r="TH74" s="22"/>
      <c r="TI74" s="22"/>
      <c r="TJ74" s="22"/>
      <c r="TK74" s="22"/>
      <c r="TL74" s="22"/>
      <c r="TM74" s="22"/>
      <c r="TN74" s="22"/>
      <c r="TO74" s="22"/>
      <c r="TP74" s="22"/>
      <c r="TQ74" s="22"/>
      <c r="TR74" s="22"/>
      <c r="TS74" s="22"/>
      <c r="TT74" s="22"/>
      <c r="TU74" s="22"/>
      <c r="TV74" s="22"/>
      <c r="TW74" s="22"/>
      <c r="TX74" s="22"/>
      <c r="TY74" s="22"/>
      <c r="TZ74" s="22"/>
      <c r="UA74" s="22"/>
      <c r="UB74" s="22"/>
      <c r="UC74" s="22"/>
      <c r="UD74" s="22"/>
      <c r="UE74" s="22"/>
      <c r="UF74" s="22"/>
      <c r="UG74" s="22"/>
      <c r="UH74" s="22"/>
      <c r="UI74" s="22"/>
      <c r="UJ74" s="22"/>
      <c r="UK74" s="22"/>
      <c r="UL74" s="22"/>
      <c r="UM74" s="22"/>
      <c r="UN74" s="22"/>
      <c r="UO74" s="22"/>
      <c r="UP74" s="22"/>
      <c r="UQ74" s="22"/>
      <c r="UR74" s="22"/>
      <c r="US74" s="22"/>
      <c r="UT74" s="22"/>
      <c r="UU74" s="22"/>
      <c r="UV74" s="22"/>
      <c r="UW74" s="22"/>
      <c r="UX74" s="22"/>
      <c r="UY74" s="22"/>
      <c r="UZ74" s="22"/>
      <c r="VA74" s="22"/>
      <c r="VB74" s="22"/>
      <c r="VC74" s="22"/>
      <c r="VD74" s="22"/>
      <c r="VE74" s="22"/>
      <c r="VF74" s="22"/>
      <c r="VG74" s="22"/>
      <c r="VH74" s="22"/>
      <c r="VI74" s="22"/>
      <c r="VJ74" s="22"/>
      <c r="VK74" s="22"/>
      <c r="VL74" s="22"/>
      <c r="VM74" s="22"/>
      <c r="VN74" s="22"/>
      <c r="VO74" s="22"/>
      <c r="VP74" s="22"/>
      <c r="VQ74" s="22"/>
      <c r="VR74" s="22"/>
      <c r="VS74" s="22"/>
      <c r="VT74" s="22"/>
      <c r="VU74" s="22"/>
      <c r="VV74" s="22"/>
      <c r="VW74" s="22"/>
      <c r="VX74" s="22"/>
      <c r="VY74" s="22"/>
      <c r="VZ74" s="22"/>
      <c r="WA74" s="22"/>
      <c r="WB74" s="22"/>
      <c r="WC74" s="22"/>
      <c r="WD74" s="22"/>
      <c r="WE74" s="22"/>
      <c r="WF74" s="22"/>
      <c r="WG74" s="22"/>
      <c r="WH74" s="22"/>
      <c r="WI74" s="22"/>
      <c r="WJ74" s="22"/>
      <c r="WK74" s="22"/>
      <c r="WL74" s="22"/>
      <c r="WM74" s="22"/>
      <c r="WN74" s="22"/>
      <c r="WO74" s="22"/>
      <c r="WP74" s="22"/>
      <c r="WQ74" s="22"/>
      <c r="WR74" s="22"/>
      <c r="WS74" s="22"/>
      <c r="WT74" s="22"/>
      <c r="WU74" s="22"/>
      <c r="WV74" s="22"/>
      <c r="WW74" s="22"/>
      <c r="WX74" s="22"/>
      <c r="WY74" s="22"/>
      <c r="WZ74" s="22"/>
      <c r="XA74" s="22"/>
      <c r="XB74" s="22"/>
      <c r="XC74" s="22"/>
      <c r="XD74" s="22"/>
      <c r="XE74" s="22"/>
      <c r="XF74" s="22"/>
      <c r="XG74" s="22"/>
      <c r="XH74" s="22"/>
      <c r="XI74" s="22"/>
      <c r="XJ74" s="22"/>
      <c r="XK74" s="22"/>
      <c r="XL74" s="22"/>
      <c r="XM74" s="22"/>
      <c r="XN74" s="22"/>
      <c r="XO74" s="22"/>
      <c r="XP74" s="22"/>
      <c r="XQ74" s="22"/>
      <c r="XR74" s="22"/>
      <c r="XS74" s="22"/>
      <c r="XT74" s="22"/>
      <c r="XU74" s="22"/>
      <c r="XV74" s="22"/>
      <c r="XW74" s="22"/>
      <c r="XX74" s="22"/>
      <c r="XY74" s="22"/>
      <c r="XZ74" s="22"/>
      <c r="YA74" s="22"/>
      <c r="YB74" s="22"/>
      <c r="YC74" s="22"/>
      <c r="YD74" s="22"/>
      <c r="YE74" s="22"/>
      <c r="YF74" s="22"/>
      <c r="YG74" s="22"/>
      <c r="YH74" s="22"/>
      <c r="YI74" s="22"/>
      <c r="YJ74" s="22"/>
      <c r="YK74" s="22"/>
      <c r="YL74" s="22"/>
      <c r="YM74" s="22"/>
      <c r="YN74" s="22"/>
      <c r="YO74" s="22"/>
      <c r="YP74" s="22"/>
      <c r="YQ74" s="22"/>
      <c r="YR74" s="22"/>
      <c r="YS74" s="22"/>
      <c r="YT74" s="22"/>
      <c r="YU74" s="22"/>
      <c r="YV74" s="22"/>
      <c r="YW74" s="22"/>
      <c r="YX74" s="22"/>
      <c r="YY74" s="22"/>
      <c r="YZ74" s="22"/>
      <c r="ZA74" s="22"/>
      <c r="ZB74" s="22"/>
      <c r="ZC74" s="22"/>
      <c r="ZD74" s="22"/>
      <c r="ZE74" s="22"/>
      <c r="ZF74" s="22"/>
      <c r="ZG74" s="22"/>
      <c r="ZH74" s="22"/>
      <c r="ZI74" s="22"/>
      <c r="ZJ74" s="22"/>
      <c r="ZK74" s="22"/>
      <c r="ZL74" s="22"/>
      <c r="ZM74" s="22"/>
      <c r="ZN74" s="22"/>
      <c r="ZO74" s="22"/>
      <c r="ZP74" s="22"/>
      <c r="ZQ74" s="22"/>
      <c r="ZR74" s="22"/>
      <c r="ZS74" s="22"/>
      <c r="ZT74" s="22"/>
      <c r="ZU74" s="22"/>
      <c r="ZV74" s="22"/>
      <c r="ZW74" s="22"/>
      <c r="ZX74" s="22"/>
      <c r="ZY74" s="22"/>
      <c r="ZZ74" s="22"/>
      <c r="AAA74" s="22"/>
      <c r="AAB74" s="22"/>
      <c r="AAC74" s="22"/>
      <c r="AAD74" s="22"/>
      <c r="AAE74" s="22"/>
      <c r="AAF74" s="22"/>
      <c r="AAG74" s="22"/>
      <c r="AAH74" s="22"/>
      <c r="AAI74" s="22"/>
      <c r="AAJ74" s="22"/>
      <c r="AAK74" s="22"/>
      <c r="AAL74" s="22"/>
      <c r="AAM74" s="22"/>
      <c r="AAN74" s="22"/>
      <c r="AAO74" s="22"/>
      <c r="AAP74" s="22"/>
      <c r="AAQ74" s="22"/>
      <c r="AAR74" s="22"/>
      <c r="AAS74" s="22"/>
      <c r="AAT74" s="22"/>
      <c r="AAU74" s="22"/>
      <c r="AAV74" s="22"/>
      <c r="AAW74" s="22"/>
      <c r="AAX74" s="22"/>
      <c r="AAY74" s="22"/>
      <c r="AAZ74" s="22"/>
      <c r="ABA74" s="22"/>
      <c r="ABB74" s="22"/>
      <c r="ABC74" s="22"/>
      <c r="ABD74" s="22"/>
      <c r="ABE74" s="22"/>
      <c r="ABF74" s="22"/>
      <c r="ABG74" s="22"/>
      <c r="ABH74" s="22"/>
      <c r="ABI74" s="22"/>
      <c r="ABJ74" s="22"/>
      <c r="ABK74" s="22"/>
      <c r="ABL74" s="22"/>
      <c r="ABM74" s="22"/>
      <c r="ABN74" s="22"/>
      <c r="ABO74" s="22"/>
      <c r="ABP74" s="22"/>
      <c r="ABQ74" s="22"/>
      <c r="ABR74" s="22"/>
      <c r="ABS74" s="22"/>
      <c r="ABT74" s="22"/>
      <c r="ABU74" s="22"/>
      <c r="ABV74" s="22"/>
      <c r="ABW74" s="22"/>
      <c r="ABX74" s="22"/>
      <c r="ABY74" s="22"/>
      <c r="ABZ74" s="22"/>
      <c r="ACA74" s="22"/>
      <c r="ACB74" s="22"/>
      <c r="ACC74" s="22"/>
      <c r="ACD74" s="22"/>
      <c r="ACE74" s="22"/>
      <c r="ACF74" s="22"/>
      <c r="ACG74" s="22"/>
      <c r="ACH74" s="22"/>
      <c r="ACI74" s="22"/>
      <c r="ACJ74" s="22"/>
      <c r="ACK74" s="22"/>
      <c r="ACL74" s="22"/>
      <c r="ACM74" s="22"/>
      <c r="ACN74" s="22"/>
      <c r="ACO74" s="22"/>
      <c r="ACP74" s="22"/>
      <c r="ACQ74" s="22"/>
      <c r="ACR74" s="22"/>
      <c r="ACS74" s="22"/>
      <c r="ACT74" s="22"/>
      <c r="ACU74" s="22"/>
      <c r="ACV74" s="22"/>
      <c r="ACW74" s="22"/>
      <c r="ACX74" s="22"/>
      <c r="ACY74" s="22"/>
      <c r="ACZ74" s="22"/>
      <c r="ADA74" s="22"/>
      <c r="ADB74" s="22"/>
      <c r="ADC74" s="22"/>
      <c r="ADD74" s="22"/>
      <c r="ADE74" s="22"/>
      <c r="ADF74" s="22"/>
      <c r="ADG74" s="22"/>
      <c r="ADH74" s="22"/>
      <c r="ADI74" s="22"/>
      <c r="ADJ74" s="22"/>
      <c r="ADK74" s="22"/>
      <c r="ADL74" s="22"/>
      <c r="ADM74" s="22"/>
      <c r="ADN74" s="22"/>
      <c r="ADO74" s="22"/>
      <c r="ADP74" s="22"/>
      <c r="ADQ74" s="22"/>
      <c r="ADR74" s="22"/>
      <c r="ADS74" s="22"/>
      <c r="ADT74" s="22"/>
      <c r="ADU74" s="22"/>
      <c r="ADV74" s="22"/>
      <c r="ADW74" s="22"/>
      <c r="ADX74" s="22"/>
      <c r="ADY74" s="22"/>
      <c r="ADZ74" s="22"/>
      <c r="AEA74" s="22"/>
      <c r="AEB74" s="22"/>
      <c r="AEC74" s="22"/>
      <c r="AED74" s="22"/>
      <c r="AEE74" s="22"/>
      <c r="AEF74" s="22"/>
      <c r="AEG74" s="22"/>
      <c r="AEH74" s="22"/>
      <c r="AEI74" s="22"/>
      <c r="AEJ74" s="22"/>
      <c r="AEK74" s="22"/>
      <c r="AEL74" s="22"/>
      <c r="AEM74" s="22"/>
      <c r="AEN74" s="22"/>
      <c r="AEO74" s="22"/>
      <c r="AEP74" s="22"/>
      <c r="AEQ74" s="22"/>
      <c r="AER74" s="22"/>
      <c r="AES74" s="22"/>
      <c r="AET74" s="22"/>
      <c r="AEU74" s="22"/>
      <c r="AEV74" s="22"/>
      <c r="AEW74" s="22"/>
      <c r="AEX74" s="22"/>
      <c r="AEY74" s="22"/>
      <c r="AEZ74" s="22"/>
      <c r="AFA74" s="22"/>
      <c r="AFB74" s="22"/>
      <c r="AFC74" s="22"/>
      <c r="AFD74" s="22"/>
      <c r="AFE74" s="22"/>
      <c r="AFF74" s="22"/>
      <c r="AFG74" s="22"/>
      <c r="AFH74" s="22"/>
      <c r="AFI74" s="22"/>
      <c r="AFJ74" s="22"/>
      <c r="AFK74" s="22"/>
      <c r="AFL74" s="22"/>
      <c r="AFM74" s="22"/>
      <c r="AFN74" s="22"/>
      <c r="AFO74" s="22"/>
      <c r="AFP74" s="22"/>
      <c r="AFQ74" s="22"/>
      <c r="AFR74" s="22"/>
      <c r="AFS74" s="22"/>
      <c r="AFT74" s="22"/>
      <c r="AFU74" s="22"/>
      <c r="AFV74" s="22"/>
      <c r="AFW74" s="22"/>
      <c r="AFX74" s="22"/>
      <c r="AFY74" s="22"/>
      <c r="AFZ74" s="22"/>
      <c r="AGA74" s="22"/>
      <c r="AGB74" s="22"/>
      <c r="AGC74" s="22"/>
      <c r="AGD74" s="22"/>
      <c r="AGE74" s="22"/>
      <c r="AGF74" s="22"/>
      <c r="AGG74" s="22"/>
      <c r="AGH74" s="22"/>
      <c r="AGI74" s="22"/>
      <c r="AGJ74" s="22"/>
      <c r="AGK74" s="22"/>
      <c r="AGL74" s="22"/>
      <c r="AGM74" s="22"/>
      <c r="AGN74" s="22"/>
      <c r="AGO74" s="22"/>
      <c r="AGP74" s="22"/>
      <c r="AGQ74" s="22"/>
      <c r="AGR74" s="22"/>
      <c r="AGS74" s="22"/>
      <c r="AGT74" s="22"/>
      <c r="AGU74" s="22"/>
      <c r="AGV74" s="22"/>
      <c r="AGW74" s="22"/>
      <c r="AGX74" s="22"/>
      <c r="AGY74" s="22"/>
      <c r="AGZ74" s="22"/>
      <c r="AHA74" s="22"/>
      <c r="AHB74" s="22"/>
      <c r="AHC74" s="22"/>
      <c r="AHD74" s="22"/>
      <c r="AHE74" s="22"/>
      <c r="AHF74" s="22"/>
      <c r="AHG74" s="22"/>
      <c r="AHH74" s="22"/>
      <c r="AHI74" s="22"/>
      <c r="AHJ74" s="22"/>
      <c r="AHK74" s="22"/>
      <c r="AHL74" s="22"/>
      <c r="AHM74" s="22"/>
      <c r="AHN74" s="22"/>
      <c r="AHO74" s="22"/>
      <c r="AHP74" s="22"/>
      <c r="AHQ74" s="22"/>
      <c r="AHR74" s="22"/>
      <c r="AHS74" s="22"/>
      <c r="AHT74" s="22"/>
      <c r="AHU74" s="22"/>
      <c r="AHV74" s="22"/>
      <c r="AHW74" s="22"/>
      <c r="AHX74" s="22"/>
      <c r="AHY74" s="22"/>
      <c r="AHZ74" s="22"/>
      <c r="AIA74" s="22"/>
      <c r="AIB74" s="22"/>
      <c r="AIC74" s="22"/>
      <c r="AID74" s="22"/>
      <c r="AIE74" s="22"/>
      <c r="AIF74" s="22"/>
      <c r="AIG74" s="22"/>
      <c r="AIH74" s="22"/>
      <c r="AII74" s="22"/>
      <c r="AIJ74" s="22"/>
      <c r="AIK74" s="22"/>
      <c r="AIL74" s="22"/>
      <c r="AIM74" s="22"/>
      <c r="AIN74" s="22"/>
      <c r="AIO74" s="22"/>
      <c r="AIP74" s="22"/>
      <c r="AIQ74" s="22"/>
      <c r="AIR74" s="22"/>
      <c r="AIS74" s="22"/>
      <c r="AIT74" s="22"/>
      <c r="AIU74" s="22"/>
      <c r="AIV74" s="22"/>
      <c r="AIW74" s="22"/>
      <c r="AIX74" s="22"/>
      <c r="AIY74" s="22"/>
      <c r="AIZ74" s="22"/>
      <c r="AJA74" s="22"/>
      <c r="AJB74" s="22"/>
      <c r="AJC74" s="22"/>
      <c r="AJD74" s="22"/>
      <c r="AJE74" s="22"/>
      <c r="AJF74" s="22"/>
      <c r="AJG74" s="22"/>
      <c r="AJH74" s="22"/>
      <c r="AJI74" s="22"/>
      <c r="AJJ74" s="22"/>
      <c r="AJK74" s="22"/>
      <c r="AJL74" s="22"/>
      <c r="AJM74" s="22"/>
      <c r="AJN74" s="22"/>
      <c r="AJO74" s="22"/>
      <c r="AJP74" s="22"/>
      <c r="AJQ74" s="22"/>
      <c r="AJR74" s="22"/>
      <c r="AJS74" s="22"/>
      <c r="AJT74" s="22"/>
      <c r="AJU74" s="22"/>
      <c r="AJV74" s="22"/>
      <c r="AJW74" s="22"/>
      <c r="AJX74" s="22"/>
      <c r="AJY74" s="22"/>
      <c r="AJZ74" s="22"/>
      <c r="AKA74" s="22"/>
      <c r="AKB74" s="22"/>
      <c r="AKC74" s="22"/>
      <c r="AKD74" s="22"/>
      <c r="AKE74" s="22"/>
      <c r="AKF74" s="22"/>
      <c r="AKG74" s="22"/>
      <c r="AKH74" s="22"/>
      <c r="AKI74" s="22"/>
      <c r="AKJ74" s="22"/>
      <c r="AKK74" s="22"/>
      <c r="AKL74" s="22"/>
      <c r="AKM74" s="22"/>
      <c r="AKN74" s="22"/>
      <c r="AKO74" s="22"/>
      <c r="AKP74" s="22"/>
      <c r="AKQ74" s="22"/>
      <c r="AKR74" s="22"/>
      <c r="AKS74" s="22"/>
      <c r="AKT74" s="22"/>
      <c r="AKU74" s="22"/>
      <c r="AKV74" s="22"/>
      <c r="AKW74" s="22"/>
      <c r="AKX74" s="22"/>
      <c r="AKY74" s="22"/>
      <c r="AKZ74" s="22"/>
      <c r="ALA74" s="22"/>
      <c r="ALB74" s="22"/>
      <c r="ALC74" s="22"/>
      <c r="ALD74" s="22"/>
      <c r="ALE74" s="22"/>
      <c r="ALF74" s="22"/>
      <c r="ALG74" s="22"/>
      <c r="ALH74" s="22"/>
      <c r="ALI74" s="22"/>
      <c r="ALJ74" s="22"/>
      <c r="ALK74" s="22"/>
      <c r="ALL74" s="22"/>
      <c r="ALM74" s="22"/>
      <c r="ALN74" s="22"/>
      <c r="ALO74" s="22"/>
      <c r="ALP74" s="22"/>
      <c r="ALQ74" s="22"/>
      <c r="ALR74" s="22"/>
      <c r="ALS74" s="22"/>
      <c r="ALT74" s="22"/>
      <c r="ALU74" s="22"/>
      <c r="ALV74" s="22"/>
      <c r="ALW74" s="22"/>
      <c r="ALX74" s="22"/>
      <c r="ALY74" s="22"/>
      <c r="ALZ74" s="22"/>
      <c r="AMA74" s="22"/>
      <c r="AMB74" s="22"/>
      <c r="AMC74" s="22"/>
      <c r="AMD74" s="22"/>
      <c r="AME74" s="22"/>
      <c r="AMF74" s="22"/>
      <c r="AMG74" s="22"/>
      <c r="AMH74" s="22"/>
      <c r="AMI74" s="22"/>
      <c r="AMJ74" s="22"/>
      <c r="AMK74" s="22"/>
      <c r="AML74" s="22"/>
      <c r="AMM74" s="22"/>
      <c r="AMN74" s="22"/>
      <c r="AMO74" s="22"/>
      <c r="AMP74" s="22"/>
      <c r="AMQ74" s="22"/>
      <c r="AMR74" s="22"/>
      <c r="AMS74" s="22"/>
      <c r="AMT74" s="22"/>
      <c r="AMU74" s="22"/>
      <c r="AMV74" s="22"/>
      <c r="AMW74" s="22"/>
      <c r="AMX74" s="22"/>
      <c r="AMY74" s="22"/>
      <c r="AMZ74" s="22"/>
      <c r="ANA74" s="22"/>
      <c r="ANB74" s="22"/>
      <c r="ANC74" s="22"/>
      <c r="AND74" s="22"/>
      <c r="ANE74" s="22"/>
      <c r="ANF74" s="22"/>
      <c r="ANG74" s="22"/>
      <c r="ANH74" s="22"/>
      <c r="ANI74" s="22"/>
      <c r="ANJ74" s="22"/>
      <c r="ANK74" s="22"/>
      <c r="ANL74" s="22"/>
      <c r="ANM74" s="22"/>
      <c r="ANN74" s="22"/>
      <c r="ANO74" s="22"/>
      <c r="ANP74" s="22"/>
      <c r="ANQ74" s="22"/>
      <c r="ANR74" s="22"/>
      <c r="ANS74" s="22"/>
      <c r="ANT74" s="22"/>
      <c r="ANU74" s="22"/>
      <c r="ANV74" s="22"/>
      <c r="ANW74" s="22"/>
      <c r="ANX74" s="22"/>
      <c r="ANY74" s="22"/>
      <c r="ANZ74" s="22"/>
      <c r="AOA74" s="22"/>
      <c r="AOB74" s="22"/>
      <c r="AOC74" s="22"/>
      <c r="AOD74" s="22"/>
      <c r="AOE74" s="22"/>
      <c r="AOF74" s="22"/>
      <c r="AOG74" s="22"/>
      <c r="AOH74" s="22"/>
      <c r="AOI74" s="22"/>
      <c r="AOJ74" s="22"/>
      <c r="AOK74" s="22"/>
      <c r="AOL74" s="22"/>
      <c r="AOM74" s="22"/>
      <c r="AON74" s="22"/>
      <c r="AOO74" s="22"/>
      <c r="AOP74" s="22"/>
      <c r="AOQ74" s="22"/>
      <c r="AOR74" s="22"/>
      <c r="AOS74" s="22"/>
      <c r="AOT74" s="22"/>
      <c r="AOU74" s="22"/>
      <c r="AOV74" s="22"/>
      <c r="AOW74" s="22"/>
      <c r="AOX74" s="22"/>
      <c r="AOY74" s="22"/>
      <c r="AOZ74" s="22"/>
      <c r="APA74" s="22"/>
      <c r="APB74" s="22"/>
      <c r="APC74" s="22"/>
      <c r="APD74" s="22"/>
      <c r="APE74" s="22"/>
      <c r="APF74" s="22"/>
      <c r="APG74" s="22"/>
      <c r="APH74" s="22"/>
      <c r="API74" s="22"/>
      <c r="APJ74" s="22"/>
      <c r="APK74" s="22"/>
      <c r="APL74" s="22"/>
      <c r="APM74" s="22"/>
      <c r="APN74" s="22"/>
      <c r="APO74" s="22"/>
      <c r="APP74" s="22"/>
      <c r="APQ74" s="22"/>
      <c r="APR74" s="22"/>
      <c r="APS74" s="22"/>
      <c r="APT74" s="22"/>
      <c r="APU74" s="22"/>
      <c r="APV74" s="22"/>
      <c r="APW74" s="22"/>
      <c r="APX74" s="22"/>
      <c r="APY74" s="22"/>
      <c r="APZ74" s="22"/>
      <c r="AQA74" s="22"/>
      <c r="AQB74" s="22"/>
      <c r="AQC74" s="22"/>
      <c r="AQD74" s="22"/>
      <c r="AQE74" s="22"/>
      <c r="AQF74" s="22"/>
      <c r="AQG74" s="22"/>
      <c r="AQH74" s="22"/>
      <c r="AQI74" s="22"/>
      <c r="AQJ74" s="22"/>
      <c r="AQK74" s="22"/>
      <c r="AQL74" s="22"/>
      <c r="AQM74" s="22"/>
      <c r="AQN74" s="22"/>
      <c r="AQO74" s="22"/>
      <c r="AQP74" s="22"/>
      <c r="AQQ74" s="22"/>
      <c r="AQR74" s="22"/>
      <c r="AQS74" s="22"/>
      <c r="AQT74" s="22"/>
      <c r="AQU74" s="22"/>
      <c r="AQV74" s="22"/>
      <c r="AQW74" s="22"/>
      <c r="AQX74" s="22"/>
      <c r="AQY74" s="22"/>
      <c r="AQZ74" s="22"/>
      <c r="ARA74" s="22"/>
      <c r="ARB74" s="22"/>
      <c r="ARC74" s="22"/>
      <c r="ARD74" s="22"/>
      <c r="ARE74" s="22"/>
      <c r="ARF74" s="22"/>
      <c r="ARG74" s="22"/>
      <c r="ARH74" s="22"/>
      <c r="ARI74" s="22"/>
      <c r="ARJ74" s="22"/>
      <c r="ARK74" s="22"/>
      <c r="ARL74" s="22"/>
      <c r="ARM74" s="22"/>
      <c r="ARN74" s="22"/>
      <c r="ARO74" s="22"/>
      <c r="ARP74" s="22"/>
      <c r="ARQ74" s="22"/>
      <c r="ARR74" s="22"/>
      <c r="ARS74" s="22"/>
      <c r="ART74" s="22"/>
      <c r="ARU74" s="22"/>
      <c r="ARV74" s="22"/>
      <c r="ARW74" s="22"/>
      <c r="ARX74" s="22"/>
      <c r="ARY74" s="22"/>
      <c r="ARZ74" s="22"/>
      <c r="ASA74" s="22"/>
      <c r="ASB74" s="22"/>
      <c r="ASC74" s="22"/>
      <c r="ASD74" s="22"/>
      <c r="ASE74" s="22"/>
      <c r="ASF74" s="22"/>
      <c r="ASG74" s="22"/>
      <c r="ASH74" s="22"/>
      <c r="ASI74" s="22"/>
      <c r="ASJ74" s="22"/>
      <c r="ASK74" s="22"/>
      <c r="ASL74" s="22"/>
      <c r="ASM74" s="22"/>
      <c r="ASN74" s="22"/>
      <c r="ASO74" s="22"/>
      <c r="ASP74" s="22"/>
      <c r="ASQ74" s="22"/>
      <c r="ASR74" s="22"/>
      <c r="ASS74" s="22"/>
      <c r="AST74" s="22"/>
      <c r="ASU74" s="22"/>
      <c r="ASV74" s="22"/>
      <c r="ASW74" s="22"/>
      <c r="ASX74" s="22"/>
      <c r="ASY74" s="22"/>
      <c r="ASZ74" s="22"/>
      <c r="ATA74" s="22"/>
      <c r="ATB74" s="22"/>
      <c r="ATC74" s="22"/>
      <c r="ATD74" s="22"/>
      <c r="ATE74" s="22"/>
      <c r="ATF74" s="22"/>
      <c r="ATG74" s="22"/>
      <c r="ATH74" s="22"/>
      <c r="ATI74" s="22"/>
      <c r="ATJ74" s="22"/>
      <c r="ATK74" s="22"/>
      <c r="ATL74" s="22"/>
      <c r="ATM74" s="22"/>
      <c r="ATN74" s="22"/>
      <c r="ATO74" s="22"/>
      <c r="ATP74" s="22"/>
      <c r="ATQ74" s="22"/>
      <c r="ATR74" s="22"/>
      <c r="ATS74" s="22"/>
      <c r="ATT74" s="22"/>
      <c r="ATU74" s="22"/>
      <c r="ATV74" s="22"/>
      <c r="ATW74" s="22"/>
      <c r="ATX74" s="22"/>
      <c r="ATY74" s="22"/>
      <c r="ATZ74" s="22"/>
      <c r="AUA74" s="22"/>
      <c r="AUB74" s="22"/>
      <c r="AUC74" s="22"/>
      <c r="AUD74" s="22"/>
      <c r="AUE74" s="22"/>
      <c r="AUF74" s="22"/>
      <c r="AUG74" s="22"/>
      <c r="AUH74" s="22"/>
      <c r="AUI74" s="22"/>
      <c r="AUJ74" s="22"/>
      <c r="AUK74" s="22"/>
      <c r="AUL74" s="22"/>
      <c r="AUM74" s="22"/>
      <c r="AUN74" s="22"/>
      <c r="AUO74" s="22"/>
      <c r="AUP74" s="22"/>
      <c r="AUQ74" s="22"/>
      <c r="AUR74" s="22"/>
      <c r="AUS74" s="22"/>
      <c r="AUT74" s="22"/>
      <c r="AUU74" s="22"/>
      <c r="AUV74" s="22"/>
      <c r="AUW74" s="22"/>
      <c r="AUX74" s="22"/>
      <c r="AUY74" s="22"/>
      <c r="AUZ74" s="22"/>
      <c r="AVA74" s="22"/>
      <c r="AVB74" s="22"/>
      <c r="AVC74" s="22"/>
      <c r="AVD74" s="22"/>
      <c r="AVE74" s="22"/>
      <c r="AVF74" s="22"/>
      <c r="AVG74" s="22"/>
      <c r="AVH74" s="22"/>
      <c r="AVI74" s="22"/>
      <c r="AVJ74" s="22"/>
      <c r="AVK74" s="22"/>
      <c r="AVL74" s="22"/>
      <c r="AVM74" s="22"/>
      <c r="AVN74" s="22"/>
      <c r="AVO74" s="22"/>
      <c r="AVP74" s="22"/>
      <c r="AVQ74" s="22"/>
      <c r="AVR74" s="22"/>
      <c r="AVS74" s="22"/>
      <c r="AVT74" s="22"/>
      <c r="AVU74" s="22"/>
      <c r="AVV74" s="22"/>
      <c r="AVW74" s="22"/>
      <c r="AVX74" s="22"/>
      <c r="AVY74" s="22"/>
      <c r="AVZ74" s="22"/>
      <c r="AWA74" s="22"/>
      <c r="AWB74" s="22"/>
      <c r="AWC74" s="22"/>
      <c r="AWD74" s="22"/>
      <c r="AWE74" s="22"/>
      <c r="AWF74" s="22"/>
      <c r="AWG74" s="22"/>
      <c r="AWH74" s="22"/>
      <c r="AWI74" s="22"/>
      <c r="AWJ74" s="22"/>
      <c r="AWK74" s="22"/>
      <c r="AWL74" s="22"/>
      <c r="AWM74" s="22"/>
      <c r="AWN74" s="22"/>
      <c r="AWO74" s="22"/>
      <c r="AWP74" s="22"/>
      <c r="AWQ74" s="22"/>
      <c r="AWR74" s="22"/>
      <c r="AWS74" s="22"/>
      <c r="AWT74" s="22"/>
      <c r="AWU74" s="22"/>
      <c r="AWV74" s="22"/>
      <c r="AWW74" s="22"/>
      <c r="AWX74" s="22"/>
      <c r="AWY74" s="22"/>
      <c r="AWZ74" s="22"/>
      <c r="AXA74" s="22"/>
      <c r="AXB74" s="22"/>
      <c r="AXC74" s="22"/>
      <c r="AXD74" s="22"/>
      <c r="AXE74" s="22"/>
      <c r="AXF74" s="22"/>
      <c r="AXG74" s="22"/>
      <c r="AXH74" s="22"/>
      <c r="AXI74" s="22"/>
      <c r="AXJ74" s="22"/>
      <c r="AXK74" s="22"/>
      <c r="AXL74" s="22"/>
      <c r="AXM74" s="22"/>
      <c r="AXN74" s="22"/>
      <c r="AXO74" s="22"/>
      <c r="AXP74" s="22"/>
      <c r="AXQ74" s="22"/>
      <c r="AXR74" s="22"/>
      <c r="AXS74" s="22"/>
      <c r="AXT74" s="22"/>
      <c r="AXU74" s="22"/>
      <c r="AXV74" s="22"/>
      <c r="AXW74" s="22"/>
      <c r="AXX74" s="22"/>
      <c r="AXY74" s="22"/>
      <c r="AXZ74" s="22"/>
      <c r="AYA74" s="22"/>
      <c r="AYB74" s="22"/>
      <c r="AYC74" s="22"/>
      <c r="AYD74" s="22"/>
      <c r="AYE74" s="22"/>
      <c r="AYF74" s="22"/>
      <c r="AYG74" s="22"/>
      <c r="AYH74" s="22"/>
      <c r="AYI74" s="22"/>
      <c r="AYJ74" s="22"/>
      <c r="AYK74" s="22"/>
      <c r="AYL74" s="22"/>
      <c r="AYM74" s="22"/>
      <c r="AYN74" s="22"/>
      <c r="AYO74" s="22"/>
      <c r="AYP74" s="22"/>
      <c r="AYQ74" s="22"/>
      <c r="AYR74" s="22"/>
      <c r="AYS74" s="22"/>
      <c r="AYT74" s="22"/>
      <c r="AYU74" s="22"/>
      <c r="AYV74" s="22"/>
      <c r="AYW74" s="22"/>
      <c r="AYX74" s="22"/>
      <c r="AYY74" s="22"/>
      <c r="AYZ74" s="22"/>
      <c r="AZA74" s="22"/>
      <c r="AZB74" s="22"/>
      <c r="AZC74" s="22"/>
      <c r="AZD74" s="22"/>
      <c r="AZE74" s="22"/>
      <c r="AZF74" s="22"/>
      <c r="AZG74" s="22"/>
      <c r="AZH74" s="22"/>
      <c r="AZI74" s="22"/>
      <c r="AZJ74" s="22"/>
      <c r="AZK74" s="22"/>
      <c r="AZL74" s="22"/>
      <c r="AZM74" s="22"/>
      <c r="AZN74" s="22"/>
      <c r="AZO74" s="22"/>
      <c r="AZP74" s="22"/>
      <c r="AZQ74" s="22"/>
      <c r="AZR74" s="22"/>
      <c r="AZS74" s="22"/>
      <c r="AZT74" s="22"/>
      <c r="AZU74" s="22"/>
      <c r="AZV74" s="22"/>
      <c r="AZW74" s="22"/>
      <c r="AZX74" s="22"/>
      <c r="AZY74" s="22"/>
      <c r="AZZ74" s="22"/>
      <c r="BAA74" s="22"/>
      <c r="BAB74" s="22"/>
      <c r="BAC74" s="22"/>
      <c r="BAD74" s="22"/>
      <c r="BAE74" s="22"/>
      <c r="BAF74" s="22"/>
      <c r="BAG74" s="22"/>
      <c r="BAH74" s="22"/>
      <c r="BAI74" s="22"/>
      <c r="BAJ74" s="22"/>
      <c r="BAK74" s="22"/>
      <c r="BAL74" s="22"/>
      <c r="BAM74" s="22"/>
      <c r="BAN74" s="22"/>
      <c r="BAO74" s="22"/>
      <c r="BAP74" s="22"/>
      <c r="BAQ74" s="22"/>
      <c r="BAR74" s="22"/>
      <c r="BAS74" s="22"/>
      <c r="BAT74" s="22"/>
      <c r="BAU74" s="22"/>
      <c r="BAV74" s="22"/>
      <c r="BAW74" s="22"/>
      <c r="BAX74" s="22"/>
      <c r="BAY74" s="22"/>
      <c r="BAZ74" s="22"/>
      <c r="BBA74" s="22"/>
      <c r="BBB74" s="22"/>
      <c r="BBC74" s="22"/>
      <c r="BBD74" s="22"/>
      <c r="BBE74" s="22"/>
      <c r="BBF74" s="22"/>
      <c r="BBG74" s="22"/>
      <c r="BBH74" s="22"/>
      <c r="BBI74" s="22"/>
      <c r="BBJ74" s="22"/>
      <c r="BBK74" s="22"/>
      <c r="BBL74" s="22"/>
      <c r="BBM74" s="22"/>
      <c r="BBN74" s="22"/>
      <c r="BBO74" s="22"/>
      <c r="BBP74" s="22"/>
      <c r="BBQ74" s="22"/>
      <c r="BBR74" s="22"/>
      <c r="BBS74" s="22"/>
      <c r="BBT74" s="22"/>
      <c r="BBU74" s="22"/>
      <c r="BBV74" s="22"/>
      <c r="BBW74" s="22"/>
      <c r="BBX74" s="22"/>
      <c r="BBY74" s="22"/>
      <c r="BBZ74" s="22"/>
      <c r="BCA74" s="22"/>
      <c r="BCB74" s="22"/>
      <c r="BCC74" s="22"/>
      <c r="BCD74" s="22"/>
      <c r="BCE74" s="22"/>
      <c r="BCF74" s="22"/>
      <c r="BCG74" s="22"/>
      <c r="BCH74" s="22"/>
      <c r="BCI74" s="22"/>
      <c r="BCJ74" s="22"/>
      <c r="BCK74" s="22"/>
      <c r="BCL74" s="22"/>
      <c r="BCM74" s="22"/>
      <c r="BCN74" s="22"/>
      <c r="BCO74" s="22"/>
      <c r="BCP74" s="22"/>
      <c r="BCQ74" s="22"/>
      <c r="BCR74" s="22"/>
      <c r="BCS74" s="22"/>
      <c r="BCT74" s="22"/>
      <c r="BCU74" s="22"/>
      <c r="BCV74" s="22"/>
      <c r="BCW74" s="22"/>
      <c r="BCX74" s="22"/>
      <c r="BCY74" s="22"/>
      <c r="BCZ74" s="22"/>
      <c r="BDA74" s="22"/>
      <c r="BDB74" s="22"/>
      <c r="BDC74" s="22"/>
      <c r="BDD74" s="22"/>
      <c r="BDE74" s="22"/>
      <c r="BDF74" s="22"/>
      <c r="BDG74" s="22"/>
      <c r="BDH74" s="22"/>
      <c r="BDI74" s="22"/>
      <c r="BDJ74" s="22"/>
      <c r="BDK74" s="22"/>
      <c r="BDL74" s="22"/>
      <c r="BDM74" s="22"/>
      <c r="BDN74" s="22"/>
      <c r="BDO74" s="22"/>
      <c r="BDP74" s="22"/>
      <c r="BDQ74" s="22"/>
      <c r="BDR74" s="22"/>
      <c r="BDS74" s="22"/>
      <c r="BDT74" s="22"/>
      <c r="BDU74" s="22"/>
      <c r="BDV74" s="22"/>
      <c r="BDW74" s="22"/>
      <c r="BDX74" s="22"/>
      <c r="BDY74" s="22"/>
      <c r="BDZ74" s="22"/>
      <c r="BEA74" s="22"/>
      <c r="BEB74" s="22"/>
      <c r="BEC74" s="22"/>
      <c r="BED74" s="22"/>
      <c r="BEE74" s="22"/>
      <c r="BEF74" s="22"/>
      <c r="BEG74" s="22"/>
      <c r="BEH74" s="22"/>
      <c r="BEI74" s="22"/>
      <c r="BEJ74" s="22"/>
      <c r="BEK74" s="22"/>
      <c r="BEL74" s="22"/>
      <c r="BEM74" s="22"/>
      <c r="BEN74" s="22"/>
      <c r="BEO74" s="22"/>
      <c r="BEP74" s="22"/>
      <c r="BEQ74" s="22"/>
      <c r="BER74" s="22"/>
      <c r="BES74" s="22"/>
      <c r="BET74" s="22"/>
      <c r="BEU74" s="22"/>
      <c r="BEV74" s="22"/>
      <c r="BEW74" s="22"/>
      <c r="BEX74" s="22"/>
      <c r="BEY74" s="22"/>
      <c r="BEZ74" s="22"/>
      <c r="BFA74" s="22"/>
      <c r="BFB74" s="22"/>
      <c r="BFC74" s="22"/>
      <c r="BFD74" s="22"/>
      <c r="BFE74" s="22"/>
      <c r="BFF74" s="22"/>
      <c r="BFG74" s="22"/>
      <c r="BFH74" s="22"/>
      <c r="BFI74" s="22"/>
      <c r="BFJ74" s="22"/>
      <c r="BFK74" s="22"/>
      <c r="BFL74" s="22"/>
      <c r="BFM74" s="22"/>
      <c r="BFN74" s="22"/>
      <c r="BFO74" s="22"/>
      <c r="BFP74" s="22"/>
      <c r="BFQ74" s="22"/>
      <c r="BFR74" s="22"/>
      <c r="BFS74" s="22"/>
      <c r="BFT74" s="22"/>
      <c r="BFU74" s="22"/>
      <c r="BFV74" s="22"/>
      <c r="BFW74" s="22"/>
      <c r="BFX74" s="22"/>
      <c r="BFY74" s="22"/>
      <c r="BFZ74" s="22"/>
      <c r="BGA74" s="22"/>
      <c r="BGB74" s="22"/>
      <c r="BGC74" s="22"/>
      <c r="BGD74" s="22"/>
      <c r="BGE74" s="22"/>
      <c r="BGF74" s="22"/>
      <c r="BGG74" s="22"/>
      <c r="BGH74" s="22"/>
      <c r="BGI74" s="22"/>
      <c r="BGJ74" s="22"/>
      <c r="BGK74" s="22"/>
      <c r="BGL74" s="22"/>
      <c r="BGM74" s="22"/>
      <c r="BGN74" s="22"/>
      <c r="BGO74" s="22"/>
      <c r="BGP74" s="22"/>
      <c r="BGQ74" s="22"/>
      <c r="BGR74" s="22"/>
      <c r="BGS74" s="22"/>
      <c r="BGT74" s="22"/>
      <c r="BGU74" s="22"/>
      <c r="BGV74" s="22"/>
      <c r="BGW74" s="22"/>
      <c r="BGX74" s="22"/>
      <c r="BGY74" s="22"/>
      <c r="BGZ74" s="22"/>
      <c r="BHA74" s="22"/>
      <c r="BHB74" s="22"/>
      <c r="BHC74" s="22"/>
      <c r="BHD74" s="22"/>
      <c r="BHE74" s="22"/>
      <c r="BHF74" s="22"/>
      <c r="BHG74" s="22"/>
      <c r="BHH74" s="22"/>
      <c r="BHI74" s="22"/>
      <c r="BHJ74" s="22"/>
      <c r="BHK74" s="22"/>
      <c r="BHL74" s="22"/>
      <c r="BHM74" s="22"/>
      <c r="BHN74" s="22"/>
      <c r="BHO74" s="22"/>
      <c r="BHP74" s="22"/>
      <c r="BHQ74" s="22"/>
      <c r="BHR74" s="22"/>
      <c r="BHS74" s="22"/>
      <c r="BHT74" s="22"/>
      <c r="BHU74" s="22"/>
      <c r="BHV74" s="22"/>
      <c r="BHW74" s="22"/>
      <c r="BHX74" s="22"/>
      <c r="BHY74" s="22"/>
      <c r="BHZ74" s="22"/>
      <c r="BIA74" s="22"/>
      <c r="BIB74" s="22"/>
      <c r="BIC74" s="22"/>
      <c r="BID74" s="22"/>
      <c r="BIE74" s="22"/>
      <c r="BIF74" s="22"/>
      <c r="BIG74" s="22"/>
      <c r="BIH74" s="22"/>
      <c r="BII74" s="22"/>
      <c r="BIJ74" s="22"/>
      <c r="BIK74" s="22"/>
      <c r="BIL74" s="22"/>
      <c r="BIM74" s="22"/>
      <c r="BIN74" s="22"/>
      <c r="BIO74" s="22"/>
      <c r="BIP74" s="22"/>
      <c r="BIQ74" s="22"/>
      <c r="BIR74" s="22"/>
      <c r="BIS74" s="22"/>
      <c r="BIT74" s="22"/>
      <c r="BIU74" s="22"/>
      <c r="BIV74" s="22"/>
      <c r="BIW74" s="22"/>
      <c r="BIX74" s="22"/>
      <c r="BIY74" s="22"/>
      <c r="BIZ74" s="22"/>
      <c r="BJA74" s="22"/>
      <c r="BJB74" s="22"/>
      <c r="BJC74" s="22"/>
      <c r="BJD74" s="22"/>
      <c r="BJE74" s="22"/>
      <c r="BJF74" s="22"/>
      <c r="BJG74" s="22"/>
      <c r="BJH74" s="22"/>
      <c r="BJI74" s="22"/>
      <c r="BJJ74" s="22"/>
      <c r="BJK74" s="22"/>
      <c r="BJL74" s="22"/>
      <c r="BJM74" s="22"/>
      <c r="BJN74" s="22"/>
      <c r="BJO74" s="22"/>
      <c r="BJP74" s="22"/>
      <c r="BJQ74" s="22"/>
      <c r="BJR74" s="22"/>
      <c r="BJS74" s="22"/>
      <c r="BJT74" s="22"/>
      <c r="BJU74" s="22"/>
      <c r="BJV74" s="22"/>
      <c r="BJW74" s="22"/>
      <c r="BJX74" s="22"/>
      <c r="BJY74" s="22"/>
      <c r="BJZ74" s="22"/>
      <c r="BKA74" s="22"/>
      <c r="BKB74" s="22"/>
      <c r="BKC74" s="22"/>
      <c r="BKD74" s="22"/>
      <c r="BKE74" s="22"/>
      <c r="BKF74" s="22"/>
      <c r="BKG74" s="22"/>
      <c r="BKH74" s="22"/>
      <c r="BKI74" s="22"/>
      <c r="BKJ74" s="22"/>
      <c r="BKK74" s="22"/>
      <c r="BKL74" s="22"/>
      <c r="BKM74" s="22"/>
      <c r="BKN74" s="22"/>
      <c r="BKO74" s="22"/>
      <c r="BKP74" s="22"/>
      <c r="BKQ74" s="22"/>
      <c r="BKR74" s="22"/>
      <c r="BKS74" s="22"/>
      <c r="BKT74" s="22"/>
      <c r="BKU74" s="22"/>
      <c r="BKV74" s="22"/>
      <c r="BKW74" s="22"/>
      <c r="BKX74" s="22"/>
      <c r="BKY74" s="22"/>
      <c r="BKZ74" s="22"/>
      <c r="BLA74" s="22"/>
      <c r="BLB74" s="22"/>
      <c r="BLC74" s="22"/>
      <c r="BLD74" s="22"/>
      <c r="BLE74" s="22"/>
      <c r="BLF74" s="22"/>
      <c r="BLG74" s="22"/>
      <c r="BLH74" s="22"/>
      <c r="BLI74" s="22"/>
      <c r="BLJ74" s="22"/>
      <c r="BLK74" s="22"/>
      <c r="BLL74" s="22"/>
      <c r="BLM74" s="22"/>
      <c r="BLN74" s="22"/>
      <c r="BLO74" s="22"/>
      <c r="BLP74" s="22"/>
      <c r="BLQ74" s="22"/>
      <c r="BLR74" s="22"/>
      <c r="BLS74" s="22"/>
      <c r="BLT74" s="22"/>
      <c r="BLU74" s="22"/>
      <c r="BLV74" s="22"/>
      <c r="BLW74" s="22"/>
      <c r="BLX74" s="22"/>
      <c r="BLY74" s="22"/>
      <c r="BLZ74" s="22"/>
      <c r="BMA74" s="22"/>
      <c r="BMB74" s="22"/>
      <c r="BMC74" s="22"/>
      <c r="BMD74" s="22"/>
      <c r="BME74" s="22"/>
      <c r="BMF74" s="22"/>
      <c r="BMG74" s="22"/>
      <c r="BMH74" s="22"/>
      <c r="BMI74" s="22"/>
      <c r="BMJ74" s="22"/>
      <c r="BMK74" s="22"/>
      <c r="BML74" s="22"/>
      <c r="BMM74" s="22"/>
      <c r="BMN74" s="22"/>
      <c r="BMO74" s="22"/>
      <c r="BMP74" s="22"/>
      <c r="BMQ74" s="22"/>
      <c r="BMR74" s="22"/>
      <c r="BMS74" s="22"/>
      <c r="BMT74" s="22"/>
      <c r="BMU74" s="22"/>
      <c r="BMV74" s="22"/>
      <c r="BMW74" s="22"/>
      <c r="BMX74" s="22"/>
      <c r="BMY74" s="22"/>
      <c r="BMZ74" s="22"/>
      <c r="BNA74" s="22"/>
      <c r="BNB74" s="22"/>
      <c r="BNC74" s="22"/>
      <c r="BND74" s="22"/>
      <c r="BNE74" s="22"/>
      <c r="BNF74" s="22"/>
      <c r="BNG74" s="22"/>
      <c r="BNH74" s="22"/>
      <c r="BNI74" s="22"/>
      <c r="BNJ74" s="22"/>
      <c r="BNK74" s="22"/>
      <c r="BNL74" s="22"/>
      <c r="BNM74" s="22"/>
      <c r="BNN74" s="22"/>
      <c r="BNO74" s="22"/>
      <c r="BNP74" s="22"/>
      <c r="BNQ74" s="22"/>
      <c r="BNR74" s="22"/>
      <c r="BNS74" s="22"/>
      <c r="BNT74" s="22"/>
      <c r="BNU74" s="22"/>
      <c r="BNV74" s="22"/>
      <c r="BNW74" s="22"/>
      <c r="BNX74" s="22"/>
      <c r="BNY74" s="22"/>
      <c r="BNZ74" s="22"/>
      <c r="BOA74" s="22"/>
      <c r="BOB74" s="22"/>
      <c r="BOC74" s="22"/>
      <c r="BOD74" s="22"/>
      <c r="BOE74" s="22"/>
      <c r="BOF74" s="22"/>
      <c r="BOG74" s="22"/>
      <c r="BOH74" s="22"/>
      <c r="BOI74" s="22"/>
      <c r="BOJ74" s="22"/>
      <c r="BOK74" s="22"/>
      <c r="BOL74" s="22"/>
      <c r="BOM74" s="22"/>
      <c r="BON74" s="22"/>
      <c r="BOO74" s="22"/>
      <c r="BOP74" s="22"/>
      <c r="BOQ74" s="22"/>
      <c r="BOR74" s="22"/>
      <c r="BOS74" s="22"/>
      <c r="BOT74" s="22"/>
      <c r="BOU74" s="22"/>
      <c r="BOV74" s="22"/>
      <c r="BOW74" s="22"/>
      <c r="BOX74" s="22"/>
      <c r="BOY74" s="22"/>
      <c r="BOZ74" s="22"/>
      <c r="BPA74" s="22"/>
      <c r="BPB74" s="22"/>
      <c r="BPC74" s="22"/>
      <c r="BPD74" s="22"/>
      <c r="BPE74" s="22"/>
      <c r="BPF74" s="22"/>
      <c r="BPG74" s="22"/>
      <c r="BPH74" s="22"/>
      <c r="BPI74" s="22"/>
      <c r="BPJ74" s="22"/>
      <c r="BPK74" s="22"/>
      <c r="BPL74" s="22"/>
      <c r="BPM74" s="22"/>
      <c r="BPN74" s="22"/>
      <c r="BPO74" s="22"/>
      <c r="BPP74" s="22"/>
      <c r="BPQ74" s="22"/>
      <c r="BPR74" s="22"/>
      <c r="BPS74" s="22"/>
      <c r="BPT74" s="22"/>
      <c r="BPU74" s="22"/>
      <c r="BPV74" s="22"/>
      <c r="BPW74" s="22"/>
      <c r="BPX74" s="22"/>
      <c r="BPY74" s="22"/>
      <c r="BPZ74" s="22"/>
      <c r="BQA74" s="22"/>
      <c r="BQB74" s="22"/>
      <c r="BQC74" s="22"/>
      <c r="BQD74" s="22"/>
      <c r="BQE74" s="22"/>
      <c r="BQF74" s="22"/>
      <c r="BQG74" s="22"/>
      <c r="BQH74" s="22"/>
      <c r="BQI74" s="22"/>
      <c r="BQJ74" s="22"/>
      <c r="BQK74" s="22"/>
      <c r="BQL74" s="22"/>
      <c r="BQM74" s="22"/>
      <c r="BQN74" s="22"/>
      <c r="BQO74" s="22"/>
      <c r="BQP74" s="22"/>
      <c r="BQQ74" s="22"/>
      <c r="BQR74" s="22"/>
      <c r="BQS74" s="22"/>
      <c r="BQT74" s="22"/>
      <c r="BQU74" s="22"/>
      <c r="BQV74" s="22"/>
      <c r="BQW74" s="22"/>
      <c r="BQX74" s="22"/>
      <c r="BQY74" s="22"/>
      <c r="BQZ74" s="22"/>
      <c r="BRA74" s="22"/>
      <c r="BRB74" s="22"/>
      <c r="BRC74" s="22"/>
      <c r="BRD74" s="22"/>
      <c r="BRE74" s="22"/>
      <c r="BRF74" s="22"/>
      <c r="BRG74" s="22"/>
      <c r="BRH74" s="22"/>
      <c r="BRI74" s="22"/>
      <c r="BRJ74" s="22"/>
      <c r="BRK74" s="22"/>
      <c r="BRL74" s="22"/>
      <c r="BRM74" s="22"/>
      <c r="BRN74" s="22"/>
      <c r="BRO74" s="22"/>
      <c r="BRP74" s="22"/>
      <c r="BRQ74" s="22"/>
      <c r="BRR74" s="22"/>
      <c r="BRS74" s="22"/>
      <c r="BRT74" s="22"/>
      <c r="BRU74" s="22"/>
      <c r="BRV74" s="22"/>
      <c r="BRW74" s="22"/>
      <c r="BRX74" s="22"/>
      <c r="BRY74" s="22"/>
      <c r="BRZ74" s="22"/>
      <c r="BSA74" s="22"/>
      <c r="BSB74" s="22"/>
      <c r="BSC74" s="22"/>
      <c r="BSD74" s="22"/>
      <c r="BSE74" s="22"/>
      <c r="BSF74" s="22"/>
      <c r="BSG74" s="22"/>
      <c r="BSH74" s="22"/>
      <c r="BSI74" s="22"/>
      <c r="BSJ74" s="22"/>
      <c r="BSK74" s="22"/>
      <c r="BSL74" s="22"/>
      <c r="BSM74" s="22"/>
      <c r="BSN74" s="22"/>
      <c r="BSO74" s="22"/>
      <c r="BSP74" s="22"/>
      <c r="BSQ74" s="22"/>
      <c r="BSR74" s="22"/>
      <c r="BSS74" s="22"/>
      <c r="BST74" s="22"/>
      <c r="BSU74" s="22"/>
      <c r="BSV74" s="22"/>
      <c r="BSW74" s="22"/>
      <c r="BSX74" s="22"/>
      <c r="BSY74" s="22"/>
      <c r="BSZ74" s="22"/>
      <c r="BTA74" s="22"/>
      <c r="BTB74" s="22"/>
      <c r="BTC74" s="22"/>
      <c r="BTD74" s="22"/>
      <c r="BTE74" s="22"/>
      <c r="BTF74" s="22"/>
      <c r="BTG74" s="22"/>
      <c r="BTH74" s="22"/>
      <c r="BTI74" s="22"/>
      <c r="BTJ74" s="22"/>
      <c r="BTK74" s="22"/>
      <c r="BTL74" s="22"/>
      <c r="BTM74" s="22"/>
      <c r="BTN74" s="22"/>
      <c r="BTO74" s="22"/>
      <c r="BTP74" s="22"/>
      <c r="BTQ74" s="22"/>
      <c r="BTR74" s="22"/>
      <c r="BTS74" s="22"/>
      <c r="BTT74" s="22"/>
      <c r="BTU74" s="22"/>
      <c r="BTV74" s="22"/>
      <c r="BTW74" s="22"/>
      <c r="BTX74" s="22"/>
      <c r="BTY74" s="22"/>
      <c r="BTZ74" s="22"/>
      <c r="BUA74" s="22"/>
      <c r="BUB74" s="22"/>
      <c r="BUC74" s="22"/>
      <c r="BUD74" s="22"/>
      <c r="BUE74" s="22"/>
      <c r="BUF74" s="22"/>
      <c r="BUG74" s="22"/>
      <c r="BUH74" s="22"/>
      <c r="BUI74" s="22"/>
      <c r="BUJ74" s="22"/>
      <c r="BUK74" s="22"/>
      <c r="BUL74" s="22"/>
      <c r="BUM74" s="22"/>
      <c r="BUN74" s="22"/>
      <c r="BUO74" s="22"/>
      <c r="BUP74" s="22"/>
      <c r="BUQ74" s="22"/>
      <c r="BUR74" s="22"/>
      <c r="BUS74" s="22"/>
      <c r="BUT74" s="22"/>
      <c r="BUU74" s="22"/>
      <c r="BUV74" s="22"/>
      <c r="BUW74" s="22"/>
      <c r="BUX74" s="22"/>
      <c r="BUY74" s="22"/>
      <c r="BUZ74" s="22"/>
      <c r="BVA74" s="22"/>
      <c r="BVB74" s="22"/>
      <c r="BVC74" s="22"/>
      <c r="BVD74" s="22"/>
      <c r="BVE74" s="22"/>
      <c r="BVF74" s="22"/>
      <c r="BVG74" s="22"/>
      <c r="BVH74" s="22"/>
      <c r="BVI74" s="22"/>
      <c r="BVJ74" s="22"/>
      <c r="BVK74" s="22"/>
      <c r="BVL74" s="22"/>
      <c r="BVM74" s="22"/>
      <c r="BVN74" s="22"/>
      <c r="BVO74" s="22"/>
      <c r="BVP74" s="22"/>
      <c r="BVQ74" s="22"/>
      <c r="BVR74" s="22"/>
      <c r="BVS74" s="22"/>
      <c r="BVT74" s="22"/>
      <c r="BVU74" s="22"/>
      <c r="BVV74" s="22"/>
      <c r="BVW74" s="22"/>
      <c r="BVX74" s="22"/>
      <c r="BVY74" s="22"/>
      <c r="BVZ74" s="22"/>
      <c r="BWA74" s="22"/>
      <c r="BWB74" s="22"/>
      <c r="BWC74" s="22"/>
      <c r="BWD74" s="22"/>
      <c r="BWE74" s="22"/>
      <c r="BWF74" s="22"/>
      <c r="BWG74" s="22"/>
      <c r="BWH74" s="22"/>
      <c r="BWI74" s="22"/>
      <c r="BWJ74" s="22"/>
      <c r="BWK74" s="22"/>
      <c r="BWL74" s="22"/>
      <c r="BWM74" s="22"/>
      <c r="BWN74" s="22"/>
      <c r="BWO74" s="22"/>
      <c r="BWP74" s="22"/>
      <c r="BWQ74" s="22"/>
      <c r="BWR74" s="22"/>
      <c r="BWS74" s="22"/>
      <c r="BWT74" s="22"/>
      <c r="BWU74" s="22"/>
      <c r="BWV74" s="22"/>
      <c r="BWW74" s="22"/>
      <c r="BWX74" s="22"/>
      <c r="BWY74" s="22"/>
      <c r="BWZ74" s="22"/>
      <c r="BXA74" s="22"/>
      <c r="BXB74" s="22"/>
      <c r="BXC74" s="22"/>
      <c r="BXD74" s="22"/>
      <c r="BXE74" s="22"/>
      <c r="BXF74" s="22"/>
      <c r="BXG74" s="22"/>
      <c r="BXH74" s="22"/>
      <c r="BXI74" s="22"/>
      <c r="BXJ74" s="22"/>
      <c r="BXK74" s="22"/>
      <c r="BXL74" s="22"/>
      <c r="BXM74" s="22"/>
      <c r="BXN74" s="22"/>
      <c r="BXO74" s="22"/>
      <c r="BXP74" s="22"/>
      <c r="BXQ74" s="22"/>
      <c r="BXR74" s="22"/>
      <c r="BXS74" s="22"/>
      <c r="BXT74" s="22"/>
      <c r="BXU74" s="22"/>
      <c r="BXV74" s="22"/>
      <c r="BXW74" s="22"/>
      <c r="BXX74" s="22"/>
      <c r="BXY74" s="22"/>
      <c r="BXZ74" s="22"/>
      <c r="BYA74" s="22"/>
      <c r="BYB74" s="22"/>
      <c r="BYC74" s="22"/>
      <c r="BYD74" s="22"/>
      <c r="BYE74" s="22"/>
      <c r="BYF74" s="22"/>
      <c r="BYG74" s="22"/>
      <c r="BYH74" s="22"/>
      <c r="BYI74" s="22"/>
      <c r="BYJ74" s="22"/>
      <c r="BYK74" s="22"/>
      <c r="BYL74" s="22"/>
      <c r="BYM74" s="22"/>
      <c r="BYN74" s="22"/>
      <c r="BYO74" s="22"/>
      <c r="BYP74" s="22"/>
      <c r="BYQ74" s="22"/>
      <c r="BYR74" s="22"/>
      <c r="BYS74" s="22"/>
      <c r="BYT74" s="22"/>
      <c r="BYU74" s="22"/>
      <c r="BYV74" s="22"/>
      <c r="BYW74" s="22"/>
      <c r="BYX74" s="22"/>
      <c r="BYY74" s="22"/>
      <c r="BYZ74" s="22"/>
      <c r="BZA74" s="22"/>
      <c r="BZB74" s="22"/>
      <c r="BZC74" s="22"/>
      <c r="BZD74" s="22"/>
      <c r="BZE74" s="22"/>
      <c r="BZF74" s="22"/>
      <c r="BZG74" s="22"/>
      <c r="BZH74" s="22"/>
      <c r="BZI74" s="22"/>
      <c r="BZJ74" s="22"/>
      <c r="BZK74" s="22"/>
      <c r="BZL74" s="22"/>
      <c r="BZM74" s="22"/>
      <c r="BZN74" s="22"/>
      <c r="BZO74" s="22"/>
      <c r="BZP74" s="22"/>
      <c r="BZQ74" s="22"/>
      <c r="BZR74" s="22"/>
      <c r="BZS74" s="22"/>
      <c r="BZT74" s="22"/>
      <c r="BZU74" s="22"/>
      <c r="BZV74" s="22"/>
      <c r="BZW74" s="22"/>
      <c r="BZX74" s="22"/>
      <c r="BZY74" s="22"/>
      <c r="BZZ74" s="22"/>
      <c r="CAA74" s="22"/>
      <c r="CAB74" s="22"/>
      <c r="CAC74" s="22"/>
      <c r="CAD74" s="22"/>
      <c r="CAE74" s="22"/>
      <c r="CAF74" s="22"/>
      <c r="CAG74" s="22"/>
      <c r="CAH74" s="22"/>
      <c r="CAI74" s="22"/>
      <c r="CAJ74" s="22"/>
      <c r="CAK74" s="22"/>
      <c r="CAL74" s="22"/>
      <c r="CAM74" s="22"/>
      <c r="CAN74" s="22"/>
      <c r="CAO74" s="22"/>
      <c r="CAP74" s="22"/>
      <c r="CAQ74" s="22"/>
      <c r="CAR74" s="22"/>
      <c r="CAS74" s="22"/>
      <c r="CAT74" s="22"/>
      <c r="CAU74" s="22"/>
      <c r="CAV74" s="22"/>
      <c r="CAW74" s="22"/>
      <c r="CAX74" s="22"/>
      <c r="CAY74" s="22"/>
      <c r="CAZ74" s="22"/>
      <c r="CBA74" s="22"/>
      <c r="CBB74" s="22"/>
      <c r="CBC74" s="22"/>
      <c r="CBD74" s="22"/>
      <c r="CBE74" s="22"/>
      <c r="CBF74" s="22"/>
      <c r="CBG74" s="22"/>
      <c r="CBH74" s="22"/>
      <c r="CBI74" s="22"/>
      <c r="CBJ74" s="22"/>
      <c r="CBK74" s="22"/>
      <c r="CBL74" s="22"/>
      <c r="CBM74" s="22"/>
      <c r="CBN74" s="22"/>
      <c r="CBO74" s="22"/>
      <c r="CBP74" s="22"/>
      <c r="CBQ74" s="22"/>
      <c r="CBR74" s="22"/>
      <c r="CBS74" s="22"/>
      <c r="CBT74" s="22"/>
      <c r="CBU74" s="22"/>
      <c r="CBV74" s="22"/>
      <c r="CBW74" s="22"/>
      <c r="CBX74" s="22"/>
      <c r="CBY74" s="22"/>
      <c r="CBZ74" s="22"/>
      <c r="CCA74" s="22"/>
      <c r="CCB74" s="22"/>
      <c r="CCC74" s="22"/>
      <c r="CCD74" s="22"/>
      <c r="CCE74" s="22"/>
      <c r="CCF74" s="22"/>
      <c r="CCG74" s="22"/>
      <c r="CCH74" s="22"/>
      <c r="CCI74" s="22"/>
      <c r="CCJ74" s="22"/>
      <c r="CCK74" s="22"/>
      <c r="CCL74" s="22"/>
      <c r="CCM74" s="22"/>
      <c r="CCN74" s="22"/>
      <c r="CCO74" s="22"/>
      <c r="CCP74" s="22"/>
      <c r="CCQ74" s="22"/>
      <c r="CCR74" s="22"/>
      <c r="CCS74" s="22"/>
      <c r="CCT74" s="22"/>
      <c r="CCU74" s="22"/>
      <c r="CCV74" s="22"/>
      <c r="CCW74" s="22"/>
      <c r="CCX74" s="22"/>
      <c r="CCY74" s="22"/>
      <c r="CCZ74" s="22"/>
      <c r="CDA74" s="22"/>
      <c r="CDB74" s="22"/>
      <c r="CDC74" s="22"/>
      <c r="CDD74" s="22"/>
      <c r="CDE74" s="22"/>
      <c r="CDF74" s="22"/>
      <c r="CDG74" s="22"/>
      <c r="CDH74" s="22"/>
      <c r="CDI74" s="22"/>
      <c r="CDJ74" s="22"/>
      <c r="CDK74" s="22"/>
      <c r="CDL74" s="22"/>
      <c r="CDM74" s="22"/>
      <c r="CDN74" s="22"/>
      <c r="CDO74" s="22"/>
      <c r="CDP74" s="22"/>
      <c r="CDQ74" s="22"/>
      <c r="CDR74" s="22"/>
      <c r="CDS74" s="22"/>
      <c r="CDT74" s="22"/>
      <c r="CDU74" s="22"/>
      <c r="CDV74" s="22"/>
      <c r="CDW74" s="22"/>
      <c r="CDX74" s="22"/>
      <c r="CDY74" s="22"/>
      <c r="CDZ74" s="22"/>
      <c r="CEA74" s="22"/>
      <c r="CEB74" s="22"/>
      <c r="CEC74" s="22"/>
      <c r="CED74" s="22"/>
      <c r="CEE74" s="22"/>
      <c r="CEF74" s="22"/>
      <c r="CEG74" s="22"/>
      <c r="CEH74" s="22"/>
      <c r="CEI74" s="22"/>
      <c r="CEJ74" s="22"/>
      <c r="CEK74" s="22"/>
      <c r="CEL74" s="22"/>
      <c r="CEM74" s="22"/>
      <c r="CEN74" s="22"/>
      <c r="CEO74" s="22"/>
      <c r="CEP74" s="22"/>
      <c r="CEQ74" s="22"/>
      <c r="CER74" s="22"/>
      <c r="CES74" s="22"/>
      <c r="CET74" s="22"/>
      <c r="CEU74" s="22"/>
      <c r="CEV74" s="22"/>
      <c r="CEW74" s="22"/>
      <c r="CEX74" s="22"/>
      <c r="CEY74" s="22"/>
      <c r="CEZ74" s="22"/>
      <c r="CFA74" s="22"/>
      <c r="CFB74" s="22"/>
      <c r="CFC74" s="22"/>
      <c r="CFD74" s="22"/>
      <c r="CFE74" s="22"/>
      <c r="CFF74" s="22"/>
      <c r="CFG74" s="22"/>
      <c r="CFH74" s="22"/>
      <c r="CFI74" s="22"/>
      <c r="CFJ74" s="22"/>
      <c r="CFK74" s="22"/>
      <c r="CFL74" s="22"/>
      <c r="CFM74" s="22"/>
      <c r="CFN74" s="22"/>
      <c r="CFO74" s="22"/>
      <c r="CFP74" s="22"/>
      <c r="CFQ74" s="22"/>
      <c r="CFR74" s="22"/>
      <c r="CFS74" s="22"/>
      <c r="CFT74" s="22"/>
      <c r="CFU74" s="22"/>
      <c r="CFV74" s="22"/>
      <c r="CFW74" s="22"/>
      <c r="CFX74" s="22"/>
      <c r="CFY74" s="22"/>
      <c r="CFZ74" s="22"/>
      <c r="CGA74" s="22"/>
      <c r="CGB74" s="22"/>
      <c r="CGC74" s="22"/>
      <c r="CGD74" s="22"/>
      <c r="CGE74" s="22"/>
      <c r="CGF74" s="22"/>
      <c r="CGG74" s="22"/>
      <c r="CGH74" s="22"/>
      <c r="CGI74" s="22"/>
      <c r="CGJ74" s="22"/>
      <c r="CGK74" s="22"/>
      <c r="CGL74" s="22"/>
      <c r="CGM74" s="22"/>
      <c r="CGN74" s="22"/>
      <c r="CGO74" s="22"/>
      <c r="CGP74" s="22"/>
      <c r="CGQ74" s="22"/>
      <c r="CGR74" s="22"/>
      <c r="CGS74" s="22"/>
      <c r="CGT74" s="22"/>
      <c r="CGU74" s="22"/>
      <c r="CGV74" s="22"/>
      <c r="CGW74" s="22"/>
      <c r="CGX74" s="22"/>
      <c r="CGY74" s="22"/>
      <c r="CGZ74" s="22"/>
      <c r="CHA74" s="22"/>
      <c r="CHB74" s="22"/>
      <c r="CHC74" s="22"/>
      <c r="CHD74" s="22"/>
      <c r="CHE74" s="22"/>
      <c r="CHF74" s="22"/>
      <c r="CHG74" s="22"/>
      <c r="CHH74" s="22"/>
      <c r="CHI74" s="22"/>
      <c r="CHJ74" s="22"/>
      <c r="CHK74" s="22"/>
      <c r="CHL74" s="22"/>
      <c r="CHM74" s="22"/>
      <c r="CHN74" s="22"/>
      <c r="CHO74" s="22"/>
      <c r="CHP74" s="22"/>
      <c r="CHQ74" s="22"/>
      <c r="CHR74" s="22"/>
      <c r="CHS74" s="22"/>
      <c r="CHT74" s="22"/>
      <c r="CHU74" s="22"/>
      <c r="CHV74" s="22"/>
      <c r="CHW74" s="22"/>
      <c r="CHX74" s="22"/>
      <c r="CHY74" s="22"/>
      <c r="CHZ74" s="22"/>
      <c r="CIA74" s="22"/>
      <c r="CIB74" s="22"/>
      <c r="CIC74" s="22"/>
      <c r="CID74" s="22"/>
      <c r="CIE74" s="22"/>
      <c r="CIF74" s="22"/>
      <c r="CIG74" s="22"/>
      <c r="CIH74" s="22"/>
      <c r="CII74" s="22"/>
      <c r="CIJ74" s="22"/>
      <c r="CIK74" s="22"/>
      <c r="CIL74" s="22"/>
      <c r="CIM74" s="22"/>
      <c r="CIN74" s="22"/>
      <c r="CIO74" s="22"/>
      <c r="CIP74" s="22"/>
      <c r="CIQ74" s="22"/>
      <c r="CIR74" s="22"/>
      <c r="CIS74" s="22"/>
      <c r="CIT74" s="22"/>
      <c r="CIU74" s="22"/>
      <c r="CIV74" s="22"/>
      <c r="CIW74" s="22"/>
      <c r="CIX74" s="22"/>
      <c r="CIY74" s="22"/>
      <c r="CIZ74" s="22"/>
      <c r="CJA74" s="22"/>
      <c r="CJB74" s="22"/>
      <c r="CJC74" s="22"/>
      <c r="CJD74" s="22"/>
      <c r="CJE74" s="22"/>
      <c r="CJF74" s="22"/>
      <c r="CJG74" s="22"/>
      <c r="CJH74" s="22"/>
      <c r="CJI74" s="22"/>
      <c r="CJJ74" s="22"/>
      <c r="CJK74" s="22"/>
      <c r="CJL74" s="22"/>
      <c r="CJM74" s="22"/>
      <c r="CJN74" s="22"/>
      <c r="CJO74" s="22"/>
      <c r="CJP74" s="22"/>
      <c r="CJQ74" s="22"/>
      <c r="CJR74" s="22"/>
      <c r="CJS74" s="22"/>
      <c r="CJT74" s="22"/>
      <c r="CJU74" s="22"/>
      <c r="CJV74" s="22"/>
      <c r="CJW74" s="22"/>
      <c r="CJX74" s="22"/>
      <c r="CJY74" s="22"/>
      <c r="CJZ74" s="22"/>
      <c r="CKA74" s="22"/>
      <c r="CKB74" s="22"/>
      <c r="CKC74" s="22"/>
      <c r="CKD74" s="22"/>
      <c r="CKE74" s="22"/>
      <c r="CKF74" s="22"/>
      <c r="CKG74" s="22"/>
      <c r="CKH74" s="22"/>
      <c r="CKI74" s="22"/>
      <c r="CKJ74" s="22"/>
      <c r="CKK74" s="22"/>
      <c r="CKL74" s="22"/>
      <c r="CKM74" s="22"/>
      <c r="CKN74" s="22"/>
      <c r="CKO74" s="22"/>
      <c r="CKP74" s="22"/>
      <c r="CKQ74" s="22"/>
      <c r="CKR74" s="22"/>
      <c r="CKS74" s="22"/>
      <c r="CKT74" s="22"/>
      <c r="CKU74" s="22"/>
      <c r="CKV74" s="22"/>
      <c r="CKW74" s="22"/>
      <c r="CKX74" s="22"/>
      <c r="CKY74" s="22"/>
      <c r="CKZ74" s="22"/>
      <c r="CLA74" s="22"/>
      <c r="CLB74" s="22"/>
      <c r="CLC74" s="22"/>
      <c r="CLD74" s="22"/>
      <c r="CLE74" s="22"/>
      <c r="CLF74" s="22"/>
      <c r="CLG74" s="22"/>
      <c r="CLH74" s="22"/>
      <c r="CLI74" s="22"/>
      <c r="CLJ74" s="22"/>
      <c r="CLK74" s="22"/>
      <c r="CLL74" s="22"/>
      <c r="CLM74" s="22"/>
      <c r="CLN74" s="22"/>
      <c r="CLO74" s="22"/>
      <c r="CLP74" s="22"/>
      <c r="CLQ74" s="22"/>
      <c r="CLR74" s="22"/>
      <c r="CLS74" s="22"/>
      <c r="CLT74" s="22"/>
      <c r="CLU74" s="22"/>
      <c r="CLV74" s="22"/>
      <c r="CLW74" s="22"/>
      <c r="CLX74" s="22"/>
      <c r="CLY74" s="22"/>
      <c r="CLZ74" s="22"/>
      <c r="CMA74" s="22"/>
      <c r="CMB74" s="22"/>
      <c r="CMC74" s="22"/>
      <c r="CMD74" s="22"/>
      <c r="CME74" s="22"/>
      <c r="CMF74" s="22"/>
      <c r="CMG74" s="22"/>
      <c r="CMH74" s="22"/>
      <c r="CMI74" s="22"/>
      <c r="CMJ74" s="22"/>
      <c r="CMK74" s="22"/>
      <c r="CML74" s="22"/>
      <c r="CMM74" s="22"/>
      <c r="CMN74" s="22"/>
      <c r="CMO74" s="22"/>
      <c r="CMP74" s="22"/>
      <c r="CMQ74" s="22"/>
      <c r="CMR74" s="22"/>
      <c r="CMS74" s="22"/>
      <c r="CMT74" s="22"/>
      <c r="CMU74" s="22"/>
      <c r="CMV74" s="22"/>
      <c r="CMW74" s="22"/>
      <c r="CMX74" s="22"/>
      <c r="CMY74" s="22"/>
      <c r="CMZ74" s="22"/>
      <c r="CNA74" s="22"/>
      <c r="CNB74" s="22"/>
      <c r="CNC74" s="22"/>
      <c r="CND74" s="22"/>
      <c r="CNE74" s="22"/>
      <c r="CNF74" s="22"/>
      <c r="CNG74" s="22"/>
      <c r="CNH74" s="22"/>
      <c r="CNI74" s="22"/>
      <c r="CNJ74" s="22"/>
      <c r="CNK74" s="22"/>
      <c r="CNL74" s="22"/>
      <c r="CNM74" s="22"/>
      <c r="CNN74" s="22"/>
      <c r="CNO74" s="22"/>
      <c r="CNP74" s="22"/>
      <c r="CNQ74" s="22"/>
      <c r="CNR74" s="22"/>
      <c r="CNS74" s="22"/>
      <c r="CNT74" s="22"/>
      <c r="CNU74" s="22"/>
      <c r="CNV74" s="22"/>
      <c r="CNW74" s="22"/>
      <c r="CNX74" s="22"/>
      <c r="CNY74" s="22"/>
      <c r="CNZ74" s="22"/>
      <c r="COA74" s="22"/>
      <c r="COB74" s="22"/>
      <c r="COC74" s="22"/>
      <c r="COD74" s="22"/>
      <c r="COE74" s="22"/>
      <c r="COF74" s="22"/>
      <c r="COG74" s="22"/>
      <c r="COH74" s="22"/>
      <c r="COI74" s="22"/>
      <c r="COJ74" s="22"/>
      <c r="COK74" s="22"/>
      <c r="COL74" s="22"/>
      <c r="COM74" s="22"/>
      <c r="CON74" s="22"/>
      <c r="COO74" s="22"/>
      <c r="COP74" s="22"/>
      <c r="COQ74" s="22"/>
      <c r="COR74" s="22"/>
      <c r="COS74" s="22"/>
      <c r="COT74" s="22"/>
      <c r="COU74" s="22"/>
      <c r="COV74" s="22"/>
      <c r="COW74" s="22"/>
      <c r="COX74" s="22"/>
      <c r="COY74" s="22"/>
      <c r="COZ74" s="22"/>
      <c r="CPA74" s="22"/>
      <c r="CPB74" s="22"/>
      <c r="CPC74" s="22"/>
      <c r="CPD74" s="22"/>
      <c r="CPE74" s="22"/>
      <c r="CPF74" s="22"/>
      <c r="CPG74" s="22"/>
      <c r="CPH74" s="22"/>
      <c r="CPI74" s="22"/>
      <c r="CPJ74" s="22"/>
      <c r="CPK74" s="22"/>
      <c r="CPL74" s="22"/>
      <c r="CPM74" s="22"/>
      <c r="CPN74" s="22"/>
      <c r="CPO74" s="22"/>
      <c r="CPP74" s="22"/>
      <c r="CPQ74" s="22"/>
      <c r="CPR74" s="22"/>
      <c r="CPS74" s="22"/>
      <c r="CPT74" s="22"/>
      <c r="CPU74" s="22"/>
      <c r="CPV74" s="22"/>
      <c r="CPW74" s="22"/>
      <c r="CPX74" s="22"/>
      <c r="CPY74" s="22"/>
      <c r="CPZ74" s="22"/>
      <c r="CQA74" s="22"/>
      <c r="CQB74" s="22"/>
      <c r="CQC74" s="22"/>
      <c r="CQD74" s="22"/>
      <c r="CQE74" s="22"/>
      <c r="CQF74" s="22"/>
      <c r="CQG74" s="22"/>
      <c r="CQH74" s="22"/>
      <c r="CQI74" s="22"/>
      <c r="CQJ74" s="22"/>
      <c r="CQK74" s="22"/>
      <c r="CQL74" s="22"/>
      <c r="CQM74" s="22"/>
      <c r="CQN74" s="22"/>
      <c r="CQO74" s="22"/>
      <c r="CQP74" s="22"/>
      <c r="CQQ74" s="22"/>
      <c r="CQR74" s="22"/>
      <c r="CQS74" s="22"/>
      <c r="CQT74" s="22"/>
      <c r="CQU74" s="22"/>
      <c r="CQV74" s="22"/>
      <c r="CQW74" s="22"/>
      <c r="CQX74" s="22"/>
      <c r="CQY74" s="22"/>
      <c r="CQZ74" s="22"/>
      <c r="CRA74" s="22"/>
      <c r="CRB74" s="22"/>
      <c r="CRC74" s="22"/>
      <c r="CRD74" s="22"/>
      <c r="CRE74" s="22"/>
      <c r="CRF74" s="22"/>
      <c r="CRG74" s="22"/>
      <c r="CRH74" s="22"/>
      <c r="CRI74" s="22"/>
      <c r="CRJ74" s="22"/>
      <c r="CRK74" s="22"/>
      <c r="CRL74" s="22"/>
      <c r="CRM74" s="22"/>
      <c r="CRN74" s="22"/>
      <c r="CRO74" s="22"/>
      <c r="CRP74" s="22"/>
      <c r="CRQ74" s="22"/>
      <c r="CRR74" s="22"/>
      <c r="CRS74" s="22"/>
      <c r="CRT74" s="22"/>
      <c r="CRU74" s="22"/>
      <c r="CRV74" s="22"/>
      <c r="CRW74" s="22"/>
      <c r="CRX74" s="22"/>
      <c r="CRY74" s="22"/>
      <c r="CRZ74" s="22"/>
      <c r="CSA74" s="22"/>
      <c r="CSB74" s="22"/>
      <c r="CSC74" s="22"/>
      <c r="CSD74" s="22"/>
      <c r="CSE74" s="22"/>
      <c r="CSF74" s="22"/>
      <c r="CSG74" s="22"/>
      <c r="CSH74" s="22"/>
      <c r="CSI74" s="22"/>
      <c r="CSJ74" s="22"/>
      <c r="CSK74" s="22"/>
      <c r="CSL74" s="22"/>
      <c r="CSM74" s="22"/>
      <c r="CSN74" s="22"/>
      <c r="CSO74" s="22"/>
      <c r="CSP74" s="22"/>
      <c r="CSQ74" s="22"/>
      <c r="CSR74" s="22"/>
      <c r="CSS74" s="22"/>
      <c r="CST74" s="22"/>
      <c r="CSU74" s="22"/>
      <c r="CSV74" s="22"/>
      <c r="CSW74" s="22"/>
      <c r="CSX74" s="22"/>
      <c r="CSY74" s="22"/>
      <c r="CSZ74" s="22"/>
      <c r="CTA74" s="22"/>
      <c r="CTB74" s="22"/>
      <c r="CTC74" s="22"/>
      <c r="CTD74" s="22"/>
      <c r="CTE74" s="22"/>
      <c r="CTF74" s="22"/>
      <c r="CTG74" s="22"/>
      <c r="CTH74" s="22"/>
      <c r="CTI74" s="22"/>
      <c r="CTJ74" s="22"/>
      <c r="CTK74" s="22"/>
      <c r="CTL74" s="22"/>
      <c r="CTM74" s="22"/>
      <c r="CTN74" s="22"/>
      <c r="CTO74" s="22"/>
      <c r="CTP74" s="22"/>
      <c r="CTQ74" s="22"/>
      <c r="CTR74" s="22"/>
      <c r="CTS74" s="22"/>
      <c r="CTT74" s="22"/>
      <c r="CTU74" s="22"/>
      <c r="CTV74" s="22"/>
      <c r="CTW74" s="22"/>
      <c r="CTX74" s="22"/>
      <c r="CTY74" s="22"/>
      <c r="CTZ74" s="22"/>
      <c r="CUA74" s="22"/>
      <c r="CUB74" s="22"/>
      <c r="CUC74" s="22"/>
      <c r="CUD74" s="22"/>
      <c r="CUE74" s="22"/>
      <c r="CUF74" s="22"/>
      <c r="CUG74" s="22"/>
      <c r="CUH74" s="22"/>
      <c r="CUI74" s="22"/>
      <c r="CUJ74" s="22"/>
      <c r="CUK74" s="22"/>
      <c r="CUL74" s="22"/>
      <c r="CUM74" s="22"/>
      <c r="CUN74" s="22"/>
      <c r="CUO74" s="22"/>
      <c r="CUP74" s="22"/>
      <c r="CUQ74" s="22"/>
      <c r="CUR74" s="22"/>
      <c r="CUS74" s="22"/>
      <c r="CUT74" s="22"/>
      <c r="CUU74" s="22"/>
      <c r="CUV74" s="22"/>
      <c r="CUW74" s="22"/>
      <c r="CUX74" s="22"/>
      <c r="CUY74" s="22"/>
      <c r="CUZ74" s="22"/>
      <c r="CVA74" s="22"/>
      <c r="CVB74" s="22"/>
      <c r="CVC74" s="22"/>
      <c r="CVD74" s="22"/>
      <c r="CVE74" s="22"/>
      <c r="CVF74" s="22"/>
      <c r="CVG74" s="22"/>
      <c r="CVH74" s="22"/>
      <c r="CVI74" s="22"/>
      <c r="CVJ74" s="22"/>
      <c r="CVK74" s="22"/>
      <c r="CVL74" s="22"/>
      <c r="CVM74" s="22"/>
      <c r="CVN74" s="22"/>
      <c r="CVO74" s="22"/>
      <c r="CVP74" s="22"/>
      <c r="CVQ74" s="22"/>
      <c r="CVR74" s="22"/>
      <c r="CVS74" s="22"/>
      <c r="CVT74" s="22"/>
      <c r="CVU74" s="22"/>
      <c r="CVV74" s="22"/>
      <c r="CVW74" s="22"/>
      <c r="CVX74" s="22"/>
      <c r="CVY74" s="22"/>
      <c r="CVZ74" s="22"/>
      <c r="CWA74" s="22"/>
      <c r="CWB74" s="22"/>
      <c r="CWC74" s="22"/>
      <c r="CWD74" s="22"/>
      <c r="CWE74" s="22"/>
      <c r="CWF74" s="22"/>
      <c r="CWG74" s="22"/>
      <c r="CWH74" s="22"/>
      <c r="CWI74" s="22"/>
      <c r="CWJ74" s="22"/>
      <c r="CWK74" s="22"/>
      <c r="CWL74" s="22"/>
      <c r="CWM74" s="22"/>
      <c r="CWN74" s="22"/>
      <c r="CWO74" s="22"/>
      <c r="CWP74" s="22"/>
      <c r="CWQ74" s="22"/>
      <c r="CWR74" s="22"/>
      <c r="CWS74" s="22"/>
      <c r="CWT74" s="22"/>
      <c r="CWU74" s="22"/>
      <c r="CWV74" s="22"/>
      <c r="CWW74" s="22"/>
      <c r="CWX74" s="22"/>
      <c r="CWY74" s="22"/>
      <c r="CWZ74" s="22"/>
      <c r="CXA74" s="22"/>
      <c r="CXB74" s="22"/>
      <c r="CXC74" s="22"/>
      <c r="CXD74" s="22"/>
      <c r="CXE74" s="22"/>
      <c r="CXF74" s="22"/>
      <c r="CXG74" s="22"/>
      <c r="CXH74" s="22"/>
      <c r="CXI74" s="22"/>
      <c r="CXJ74" s="22"/>
      <c r="CXK74" s="22"/>
      <c r="CXL74" s="22"/>
      <c r="CXM74" s="22"/>
      <c r="CXN74" s="22"/>
      <c r="CXO74" s="22"/>
      <c r="CXP74" s="22"/>
      <c r="CXQ74" s="22"/>
      <c r="CXR74" s="22"/>
      <c r="CXS74" s="22"/>
      <c r="CXT74" s="22"/>
      <c r="CXU74" s="22"/>
      <c r="CXV74" s="22"/>
      <c r="CXW74" s="22"/>
      <c r="CXX74" s="22"/>
      <c r="CXY74" s="22"/>
      <c r="CXZ74" s="22"/>
      <c r="CYA74" s="22"/>
      <c r="CYB74" s="22"/>
      <c r="CYC74" s="22"/>
      <c r="CYD74" s="22"/>
      <c r="CYE74" s="22"/>
      <c r="CYF74" s="22"/>
      <c r="CYG74" s="22"/>
      <c r="CYH74" s="22"/>
      <c r="CYI74" s="22"/>
      <c r="CYJ74" s="22"/>
      <c r="CYK74" s="22"/>
      <c r="CYL74" s="22"/>
      <c r="CYM74" s="22"/>
      <c r="CYN74" s="22"/>
      <c r="CYO74" s="22"/>
      <c r="CYP74" s="22"/>
      <c r="CYQ74" s="22"/>
      <c r="CYR74" s="22"/>
      <c r="CYS74" s="22"/>
      <c r="CYT74" s="22"/>
      <c r="CYU74" s="22"/>
      <c r="CYV74" s="22"/>
      <c r="CYW74" s="22"/>
      <c r="CYX74" s="22"/>
      <c r="CYY74" s="22"/>
      <c r="CYZ74" s="22"/>
      <c r="CZA74" s="22"/>
      <c r="CZB74" s="22"/>
      <c r="CZC74" s="22"/>
      <c r="CZD74" s="22"/>
      <c r="CZE74" s="22"/>
      <c r="CZF74" s="22"/>
      <c r="CZG74" s="22"/>
      <c r="CZH74" s="22"/>
      <c r="CZI74" s="22"/>
      <c r="CZJ74" s="22"/>
      <c r="CZK74" s="22"/>
      <c r="CZL74" s="22"/>
      <c r="CZM74" s="22"/>
      <c r="CZN74" s="22"/>
      <c r="CZO74" s="22"/>
      <c r="CZP74" s="22"/>
      <c r="CZQ74" s="22"/>
      <c r="CZR74" s="22"/>
      <c r="CZS74" s="22"/>
      <c r="CZT74" s="22"/>
      <c r="CZU74" s="22"/>
      <c r="CZV74" s="22"/>
      <c r="CZW74" s="22"/>
      <c r="CZX74" s="22"/>
      <c r="CZY74" s="22"/>
      <c r="CZZ74" s="22"/>
      <c r="DAA74" s="22"/>
      <c r="DAB74" s="22"/>
      <c r="DAC74" s="22"/>
      <c r="DAD74" s="22"/>
      <c r="DAE74" s="22"/>
      <c r="DAF74" s="22"/>
      <c r="DAG74" s="22"/>
      <c r="DAH74" s="22"/>
      <c r="DAI74" s="22"/>
      <c r="DAJ74" s="22"/>
      <c r="DAK74" s="22"/>
      <c r="DAL74" s="22"/>
      <c r="DAM74" s="22"/>
      <c r="DAN74" s="22"/>
      <c r="DAO74" s="22"/>
      <c r="DAP74" s="22"/>
      <c r="DAQ74" s="22"/>
      <c r="DAR74" s="22"/>
      <c r="DAS74" s="22"/>
      <c r="DAT74" s="22"/>
      <c r="DAU74" s="22"/>
      <c r="DAV74" s="22"/>
      <c r="DAW74" s="22"/>
      <c r="DAX74" s="22"/>
      <c r="DAY74" s="22"/>
      <c r="DAZ74" s="22"/>
      <c r="DBA74" s="22"/>
      <c r="DBB74" s="22"/>
      <c r="DBC74" s="22"/>
      <c r="DBD74" s="22"/>
      <c r="DBE74" s="22"/>
      <c r="DBF74" s="22"/>
      <c r="DBG74" s="22"/>
      <c r="DBH74" s="22"/>
      <c r="DBI74" s="22"/>
      <c r="DBJ74" s="22"/>
      <c r="DBK74" s="22"/>
      <c r="DBL74" s="22"/>
      <c r="DBM74" s="22"/>
      <c r="DBN74" s="22"/>
      <c r="DBO74" s="22"/>
      <c r="DBP74" s="22"/>
      <c r="DBQ74" s="22"/>
      <c r="DBR74" s="22"/>
      <c r="DBS74" s="22"/>
      <c r="DBT74" s="22"/>
      <c r="DBU74" s="22"/>
      <c r="DBV74" s="22"/>
      <c r="DBW74" s="22"/>
      <c r="DBX74" s="22"/>
      <c r="DBY74" s="22"/>
      <c r="DBZ74" s="22"/>
      <c r="DCA74" s="22"/>
      <c r="DCB74" s="22"/>
      <c r="DCC74" s="22"/>
      <c r="DCD74" s="22"/>
      <c r="DCE74" s="22"/>
      <c r="DCF74" s="22"/>
      <c r="DCG74" s="22"/>
      <c r="DCH74" s="22"/>
      <c r="DCI74" s="22"/>
      <c r="DCJ74" s="22"/>
      <c r="DCK74" s="22"/>
      <c r="DCL74" s="22"/>
      <c r="DCM74" s="22"/>
      <c r="DCN74" s="22"/>
      <c r="DCO74" s="22"/>
      <c r="DCP74" s="22"/>
      <c r="DCQ74" s="22"/>
      <c r="DCR74" s="22"/>
      <c r="DCS74" s="22"/>
      <c r="DCT74" s="22"/>
      <c r="DCU74" s="22"/>
      <c r="DCV74" s="22"/>
      <c r="DCW74" s="22"/>
      <c r="DCX74" s="22"/>
      <c r="DCY74" s="22"/>
      <c r="DCZ74" s="22"/>
      <c r="DDA74" s="22"/>
      <c r="DDB74" s="22"/>
      <c r="DDC74" s="22"/>
      <c r="DDD74" s="22"/>
      <c r="DDE74" s="22"/>
      <c r="DDF74" s="22"/>
      <c r="DDG74" s="22"/>
      <c r="DDH74" s="22"/>
      <c r="DDI74" s="22"/>
      <c r="DDJ74" s="22"/>
      <c r="DDK74" s="22"/>
      <c r="DDL74" s="22"/>
      <c r="DDM74" s="22"/>
      <c r="DDN74" s="22"/>
      <c r="DDO74" s="22"/>
      <c r="DDP74" s="22"/>
      <c r="DDQ74" s="22"/>
      <c r="DDR74" s="22"/>
      <c r="DDS74" s="22"/>
      <c r="DDT74" s="22"/>
      <c r="DDU74" s="22"/>
      <c r="DDV74" s="22"/>
      <c r="DDW74" s="22"/>
      <c r="DDX74" s="22"/>
      <c r="DDY74" s="22"/>
      <c r="DDZ74" s="22"/>
      <c r="DEA74" s="22"/>
      <c r="DEB74" s="22"/>
      <c r="DEC74" s="22"/>
      <c r="DED74" s="22"/>
      <c r="DEE74" s="22"/>
      <c r="DEF74" s="22"/>
      <c r="DEG74" s="22"/>
      <c r="DEH74" s="22"/>
      <c r="DEI74" s="22"/>
      <c r="DEJ74" s="22"/>
      <c r="DEK74" s="22"/>
      <c r="DEL74" s="22"/>
      <c r="DEM74" s="22"/>
      <c r="DEN74" s="22"/>
      <c r="DEO74" s="22"/>
      <c r="DEP74" s="22"/>
      <c r="DEQ74" s="22"/>
      <c r="DER74" s="22"/>
      <c r="DES74" s="22"/>
      <c r="DET74" s="22"/>
      <c r="DEU74" s="22"/>
      <c r="DEV74" s="22"/>
      <c r="DEW74" s="22"/>
      <c r="DEX74" s="22"/>
      <c r="DEY74" s="22"/>
      <c r="DEZ74" s="22"/>
      <c r="DFA74" s="22"/>
      <c r="DFB74" s="22"/>
      <c r="DFC74" s="22"/>
      <c r="DFD74" s="22"/>
      <c r="DFE74" s="22"/>
      <c r="DFF74" s="22"/>
      <c r="DFG74" s="22"/>
      <c r="DFH74" s="22"/>
      <c r="DFI74" s="22"/>
      <c r="DFJ74" s="22"/>
      <c r="DFK74" s="22"/>
      <c r="DFL74" s="22"/>
      <c r="DFM74" s="22"/>
      <c r="DFN74" s="22"/>
      <c r="DFO74" s="22"/>
      <c r="DFP74" s="22"/>
      <c r="DFQ74" s="22"/>
      <c r="DFR74" s="22"/>
      <c r="DFS74" s="22"/>
      <c r="DFT74" s="22"/>
      <c r="DFU74" s="22"/>
      <c r="DFV74" s="22"/>
      <c r="DFW74" s="22"/>
      <c r="DFX74" s="22"/>
      <c r="DFY74" s="22"/>
      <c r="DFZ74" s="22"/>
      <c r="DGA74" s="22"/>
      <c r="DGB74" s="22"/>
      <c r="DGC74" s="22"/>
      <c r="DGD74" s="22"/>
      <c r="DGE74" s="22"/>
      <c r="DGF74" s="22"/>
      <c r="DGG74" s="22"/>
      <c r="DGH74" s="22"/>
      <c r="DGI74" s="22"/>
      <c r="DGJ74" s="22"/>
      <c r="DGK74" s="22"/>
      <c r="DGL74" s="22"/>
      <c r="DGM74" s="22"/>
      <c r="DGN74" s="22"/>
      <c r="DGO74" s="22"/>
      <c r="DGP74" s="22"/>
      <c r="DGQ74" s="22"/>
      <c r="DGR74" s="22"/>
      <c r="DGS74" s="22"/>
      <c r="DGT74" s="22"/>
      <c r="DGU74" s="22"/>
      <c r="DGV74" s="22"/>
      <c r="DGW74" s="22"/>
      <c r="DGX74" s="22"/>
      <c r="DGY74" s="22"/>
      <c r="DGZ74" s="22"/>
      <c r="DHA74" s="22"/>
      <c r="DHB74" s="22"/>
      <c r="DHC74" s="22"/>
      <c r="DHD74" s="22"/>
      <c r="DHE74" s="22"/>
      <c r="DHF74" s="22"/>
      <c r="DHG74" s="22"/>
      <c r="DHH74" s="22"/>
      <c r="DHI74" s="22"/>
      <c r="DHJ74" s="22"/>
      <c r="DHK74" s="22"/>
      <c r="DHL74" s="22"/>
      <c r="DHM74" s="22"/>
      <c r="DHN74" s="22"/>
      <c r="DHO74" s="22"/>
      <c r="DHP74" s="22"/>
      <c r="DHQ74" s="22"/>
      <c r="DHR74" s="22"/>
      <c r="DHS74" s="22"/>
      <c r="DHT74" s="22"/>
      <c r="DHU74" s="22"/>
      <c r="DHV74" s="22"/>
      <c r="DHW74" s="22"/>
      <c r="DHX74" s="22"/>
      <c r="DHY74" s="22"/>
      <c r="DHZ74" s="22"/>
      <c r="DIA74" s="22"/>
      <c r="DIB74" s="22"/>
      <c r="DIC74" s="22"/>
      <c r="DID74" s="22"/>
      <c r="DIE74" s="22"/>
      <c r="DIF74" s="22"/>
      <c r="DIG74" s="22"/>
      <c r="DIH74" s="22"/>
      <c r="DII74" s="22"/>
      <c r="DIJ74" s="22"/>
      <c r="DIK74" s="22"/>
      <c r="DIL74" s="22"/>
      <c r="DIM74" s="22"/>
      <c r="DIN74" s="22"/>
      <c r="DIO74" s="22"/>
      <c r="DIP74" s="22"/>
      <c r="DIQ74" s="22"/>
      <c r="DIR74" s="22"/>
      <c r="DIS74" s="22"/>
      <c r="DIT74" s="22"/>
      <c r="DIU74" s="22"/>
      <c r="DIV74" s="22"/>
      <c r="DIW74" s="22"/>
      <c r="DIX74" s="22"/>
      <c r="DIY74" s="22"/>
      <c r="DIZ74" s="22"/>
      <c r="DJA74" s="22"/>
      <c r="DJB74" s="22"/>
      <c r="DJC74" s="22"/>
      <c r="DJD74" s="22"/>
      <c r="DJE74" s="22"/>
      <c r="DJF74" s="22"/>
      <c r="DJG74" s="22"/>
      <c r="DJH74" s="22"/>
      <c r="DJI74" s="22"/>
      <c r="DJJ74" s="22"/>
      <c r="DJK74" s="22"/>
      <c r="DJL74" s="22"/>
      <c r="DJM74" s="22"/>
      <c r="DJN74" s="22"/>
      <c r="DJO74" s="22"/>
      <c r="DJP74" s="22"/>
      <c r="DJQ74" s="22"/>
      <c r="DJR74" s="22"/>
      <c r="DJS74" s="22"/>
      <c r="DJT74" s="22"/>
      <c r="DJU74" s="22"/>
      <c r="DJV74" s="22"/>
      <c r="DJW74" s="22"/>
      <c r="DJX74" s="22"/>
      <c r="DJY74" s="22"/>
      <c r="DJZ74" s="22"/>
      <c r="DKA74" s="22"/>
      <c r="DKB74" s="22"/>
      <c r="DKC74" s="22"/>
      <c r="DKD74" s="22"/>
      <c r="DKE74" s="22"/>
      <c r="DKF74" s="22"/>
      <c r="DKG74" s="22"/>
      <c r="DKH74" s="22"/>
      <c r="DKI74" s="22"/>
      <c r="DKJ74" s="22"/>
      <c r="DKK74" s="22"/>
      <c r="DKL74" s="22"/>
      <c r="DKM74" s="22"/>
      <c r="DKN74" s="22"/>
      <c r="DKO74" s="22"/>
      <c r="DKP74" s="22"/>
      <c r="DKQ74" s="22"/>
      <c r="DKR74" s="22"/>
      <c r="DKS74" s="22"/>
      <c r="DKT74" s="22"/>
      <c r="DKU74" s="22"/>
      <c r="DKV74" s="22"/>
      <c r="DKW74" s="22"/>
      <c r="DKX74" s="22"/>
      <c r="DKY74" s="22"/>
      <c r="DKZ74" s="22"/>
      <c r="DLA74" s="22"/>
      <c r="DLB74" s="22"/>
      <c r="DLC74" s="22"/>
      <c r="DLD74" s="22"/>
      <c r="DLE74" s="22"/>
      <c r="DLF74" s="22"/>
      <c r="DLG74" s="22"/>
      <c r="DLH74" s="22"/>
      <c r="DLI74" s="22"/>
      <c r="DLJ74" s="22"/>
      <c r="DLK74" s="22"/>
      <c r="DLL74" s="22"/>
      <c r="DLM74" s="22"/>
      <c r="DLN74" s="22"/>
      <c r="DLO74" s="22"/>
      <c r="DLP74" s="22"/>
      <c r="DLQ74" s="22"/>
      <c r="DLR74" s="22"/>
      <c r="DLS74" s="22"/>
      <c r="DLT74" s="22"/>
      <c r="DLU74" s="22"/>
      <c r="DLV74" s="22"/>
      <c r="DLW74" s="22"/>
      <c r="DLX74" s="22"/>
      <c r="DLY74" s="22"/>
      <c r="DLZ74" s="22"/>
      <c r="DMA74" s="22"/>
      <c r="DMB74" s="22"/>
      <c r="DMC74" s="22"/>
      <c r="DMD74" s="22"/>
      <c r="DME74" s="22"/>
      <c r="DMF74" s="22"/>
      <c r="DMG74" s="22"/>
      <c r="DMH74" s="22"/>
      <c r="DMI74" s="22"/>
      <c r="DMJ74" s="22"/>
      <c r="DMK74" s="22"/>
      <c r="DML74" s="22"/>
      <c r="DMM74" s="22"/>
      <c r="DMN74" s="22"/>
      <c r="DMO74" s="22"/>
      <c r="DMP74" s="22"/>
      <c r="DMQ74" s="22"/>
      <c r="DMR74" s="22"/>
      <c r="DMS74" s="22"/>
      <c r="DMT74" s="22"/>
      <c r="DMU74" s="22"/>
      <c r="DMV74" s="22"/>
      <c r="DMW74" s="22"/>
      <c r="DMX74" s="22"/>
      <c r="DMY74" s="22"/>
      <c r="DMZ74" s="22"/>
      <c r="DNA74" s="22"/>
      <c r="DNB74" s="22"/>
      <c r="DNC74" s="22"/>
      <c r="DND74" s="22"/>
      <c r="DNE74" s="22"/>
      <c r="DNF74" s="22"/>
      <c r="DNG74" s="22"/>
      <c r="DNH74" s="22"/>
      <c r="DNI74" s="22"/>
      <c r="DNJ74" s="22"/>
      <c r="DNK74" s="22"/>
      <c r="DNL74" s="22"/>
      <c r="DNM74" s="22"/>
      <c r="DNN74" s="22"/>
      <c r="DNO74" s="22"/>
      <c r="DNP74" s="22"/>
      <c r="DNQ74" s="22"/>
      <c r="DNR74" s="22"/>
      <c r="DNS74" s="22"/>
      <c r="DNT74" s="22"/>
      <c r="DNU74" s="22"/>
      <c r="DNV74" s="22"/>
      <c r="DNW74" s="22"/>
      <c r="DNX74" s="22"/>
      <c r="DNY74" s="22"/>
      <c r="DNZ74" s="22"/>
      <c r="DOA74" s="22"/>
      <c r="DOB74" s="22"/>
      <c r="DOC74" s="22"/>
      <c r="DOD74" s="22"/>
      <c r="DOE74" s="22"/>
      <c r="DOF74" s="22"/>
      <c r="DOG74" s="22"/>
      <c r="DOH74" s="22"/>
      <c r="DOI74" s="22"/>
      <c r="DOJ74" s="22"/>
      <c r="DOK74" s="22"/>
      <c r="DOL74" s="22"/>
      <c r="DOM74" s="22"/>
      <c r="DON74" s="22"/>
      <c r="DOO74" s="22"/>
      <c r="DOP74" s="22"/>
      <c r="DOQ74" s="22"/>
      <c r="DOR74" s="22"/>
      <c r="DOS74" s="22"/>
      <c r="DOT74" s="22"/>
      <c r="DOU74" s="22"/>
      <c r="DOV74" s="22"/>
      <c r="DOW74" s="22"/>
      <c r="DOX74" s="22"/>
      <c r="DOY74" s="22"/>
      <c r="DOZ74" s="22"/>
      <c r="DPA74" s="22"/>
      <c r="DPB74" s="22"/>
      <c r="DPC74" s="22"/>
      <c r="DPD74" s="22"/>
      <c r="DPE74" s="22"/>
      <c r="DPF74" s="22"/>
      <c r="DPG74" s="22"/>
      <c r="DPH74" s="22"/>
      <c r="DPI74" s="22"/>
      <c r="DPJ74" s="22"/>
      <c r="DPK74" s="22"/>
      <c r="DPL74" s="22"/>
      <c r="DPM74" s="22"/>
      <c r="DPN74" s="22"/>
      <c r="DPO74" s="22"/>
      <c r="DPP74" s="22"/>
      <c r="DPQ74" s="22"/>
      <c r="DPR74" s="22"/>
      <c r="DPS74" s="22"/>
      <c r="DPT74" s="22"/>
      <c r="DPU74" s="22"/>
      <c r="DPV74" s="22"/>
      <c r="DPW74" s="22"/>
      <c r="DPX74" s="22"/>
      <c r="DPY74" s="22"/>
      <c r="DPZ74" s="22"/>
      <c r="DQA74" s="22"/>
      <c r="DQB74" s="22"/>
      <c r="DQC74" s="22"/>
      <c r="DQD74" s="22"/>
      <c r="DQE74" s="22"/>
      <c r="DQF74" s="22"/>
      <c r="DQG74" s="22"/>
      <c r="DQH74" s="22"/>
      <c r="DQI74" s="22"/>
      <c r="DQJ74" s="22"/>
      <c r="DQK74" s="22"/>
      <c r="DQL74" s="22"/>
      <c r="DQM74" s="22"/>
      <c r="DQN74" s="22"/>
      <c r="DQO74" s="22"/>
      <c r="DQP74" s="22"/>
      <c r="DQQ74" s="22"/>
      <c r="DQR74" s="22"/>
      <c r="DQS74" s="22"/>
      <c r="DQT74" s="22"/>
      <c r="DQU74" s="22"/>
      <c r="DQV74" s="22"/>
      <c r="DQW74" s="22"/>
      <c r="DQX74" s="22"/>
      <c r="DQY74" s="22"/>
      <c r="DQZ74" s="22"/>
      <c r="DRA74" s="22"/>
      <c r="DRB74" s="22"/>
      <c r="DRC74" s="22"/>
      <c r="DRD74" s="22"/>
      <c r="DRE74" s="22"/>
      <c r="DRF74" s="22"/>
      <c r="DRG74" s="22"/>
      <c r="DRH74" s="22"/>
      <c r="DRI74" s="22"/>
      <c r="DRJ74" s="22"/>
      <c r="DRK74" s="22"/>
      <c r="DRL74" s="22"/>
      <c r="DRM74" s="22"/>
      <c r="DRN74" s="22"/>
      <c r="DRO74" s="22"/>
      <c r="DRP74" s="22"/>
      <c r="DRQ74" s="22"/>
      <c r="DRR74" s="22"/>
      <c r="DRS74" s="22"/>
      <c r="DRT74" s="22"/>
      <c r="DRU74" s="22"/>
      <c r="DRV74" s="22"/>
      <c r="DRW74" s="22"/>
      <c r="DRX74" s="22"/>
      <c r="DRY74" s="22"/>
      <c r="DRZ74" s="22"/>
      <c r="DSA74" s="22"/>
      <c r="DSB74" s="22"/>
      <c r="DSC74" s="22"/>
      <c r="DSD74" s="22"/>
      <c r="DSE74" s="22"/>
      <c r="DSF74" s="22"/>
      <c r="DSG74" s="22"/>
      <c r="DSH74" s="22"/>
      <c r="DSI74" s="22"/>
      <c r="DSJ74" s="22"/>
      <c r="DSK74" s="22"/>
      <c r="DSL74" s="22"/>
      <c r="DSM74" s="22"/>
      <c r="DSN74" s="22"/>
      <c r="DSO74" s="22"/>
      <c r="DSP74" s="22"/>
      <c r="DSQ74" s="22"/>
      <c r="DSR74" s="22"/>
      <c r="DSS74" s="22"/>
      <c r="DST74" s="22"/>
      <c r="DSU74" s="22"/>
      <c r="DSV74" s="22"/>
      <c r="DSW74" s="22"/>
      <c r="DSX74" s="22"/>
      <c r="DSY74" s="22"/>
      <c r="DSZ74" s="22"/>
      <c r="DTA74" s="22"/>
      <c r="DTB74" s="22"/>
      <c r="DTC74" s="22"/>
      <c r="DTD74" s="22"/>
      <c r="DTE74" s="22"/>
      <c r="DTF74" s="22"/>
      <c r="DTG74" s="22"/>
      <c r="DTH74" s="22"/>
      <c r="DTI74" s="22"/>
      <c r="DTJ74" s="22"/>
      <c r="DTK74" s="22"/>
      <c r="DTL74" s="22"/>
      <c r="DTM74" s="22"/>
      <c r="DTN74" s="22"/>
      <c r="DTO74" s="22"/>
      <c r="DTP74" s="22"/>
      <c r="DTQ74" s="22"/>
      <c r="DTR74" s="22"/>
      <c r="DTS74" s="22"/>
      <c r="DTT74" s="22"/>
      <c r="DTU74" s="22"/>
      <c r="DTV74" s="22"/>
      <c r="DTW74" s="22"/>
      <c r="DTX74" s="22"/>
      <c r="DTY74" s="22"/>
      <c r="DTZ74" s="22"/>
      <c r="DUA74" s="22"/>
      <c r="DUB74" s="22"/>
      <c r="DUC74" s="22"/>
      <c r="DUD74" s="22"/>
      <c r="DUE74" s="22"/>
      <c r="DUF74" s="22"/>
      <c r="DUG74" s="22"/>
      <c r="DUH74" s="22"/>
      <c r="DUI74" s="22"/>
      <c r="DUJ74" s="22"/>
      <c r="DUK74" s="22"/>
      <c r="DUL74" s="22"/>
      <c r="DUM74" s="22"/>
      <c r="DUN74" s="22"/>
      <c r="DUO74" s="22"/>
      <c r="DUP74" s="22"/>
      <c r="DUQ74" s="22"/>
      <c r="DUR74" s="22"/>
      <c r="DUS74" s="22"/>
      <c r="DUT74" s="22"/>
      <c r="DUU74" s="22"/>
      <c r="DUV74" s="22"/>
      <c r="DUW74" s="22"/>
      <c r="DUX74" s="22"/>
      <c r="DUY74" s="22"/>
      <c r="DUZ74" s="22"/>
      <c r="DVA74" s="22"/>
      <c r="DVB74" s="22"/>
      <c r="DVC74" s="22"/>
      <c r="DVD74" s="22"/>
      <c r="DVE74" s="22"/>
      <c r="DVF74" s="22"/>
      <c r="DVG74" s="22"/>
      <c r="DVH74" s="22"/>
      <c r="DVI74" s="22"/>
      <c r="DVJ74" s="22"/>
      <c r="DVK74" s="22"/>
      <c r="DVL74" s="22"/>
      <c r="DVM74" s="22"/>
      <c r="DVN74" s="22"/>
      <c r="DVO74" s="22"/>
      <c r="DVP74" s="22"/>
      <c r="DVQ74" s="22"/>
      <c r="DVR74" s="22"/>
      <c r="DVS74" s="22"/>
      <c r="DVT74" s="22"/>
      <c r="DVU74" s="22"/>
      <c r="DVV74" s="22"/>
      <c r="DVW74" s="22"/>
      <c r="DVX74" s="22"/>
      <c r="DVY74" s="22"/>
      <c r="DVZ74" s="22"/>
      <c r="DWA74" s="22"/>
      <c r="DWB74" s="22"/>
      <c r="DWC74" s="22"/>
      <c r="DWD74" s="22"/>
      <c r="DWE74" s="22"/>
      <c r="DWF74" s="22"/>
      <c r="DWG74" s="22"/>
      <c r="DWH74" s="22"/>
      <c r="DWI74" s="22"/>
      <c r="DWJ74" s="22"/>
      <c r="DWK74" s="22"/>
      <c r="DWL74" s="22"/>
      <c r="DWM74" s="22"/>
      <c r="DWN74" s="22"/>
      <c r="DWO74" s="22"/>
      <c r="DWP74" s="22"/>
      <c r="DWQ74" s="22"/>
      <c r="DWR74" s="22"/>
      <c r="DWS74" s="22"/>
      <c r="DWT74" s="22"/>
      <c r="DWU74" s="22"/>
      <c r="DWV74" s="22"/>
      <c r="DWW74" s="22"/>
      <c r="DWX74" s="22"/>
      <c r="DWY74" s="22"/>
      <c r="DWZ74" s="22"/>
      <c r="DXA74" s="22"/>
      <c r="DXB74" s="22"/>
      <c r="DXC74" s="22"/>
      <c r="DXD74" s="22"/>
      <c r="DXE74" s="22"/>
      <c r="DXF74" s="22"/>
      <c r="DXG74" s="22"/>
      <c r="DXH74" s="22"/>
      <c r="DXI74" s="22"/>
      <c r="DXJ74" s="22"/>
      <c r="DXK74" s="22"/>
      <c r="DXL74" s="22"/>
      <c r="DXM74" s="22"/>
      <c r="DXN74" s="22"/>
      <c r="DXO74" s="22"/>
      <c r="DXP74" s="22"/>
      <c r="DXQ74" s="22"/>
      <c r="DXR74" s="22"/>
      <c r="DXS74" s="22"/>
      <c r="DXT74" s="22"/>
      <c r="DXU74" s="22"/>
      <c r="DXV74" s="22"/>
      <c r="DXW74" s="22"/>
      <c r="DXX74" s="22"/>
      <c r="DXY74" s="22"/>
      <c r="DXZ74" s="22"/>
      <c r="DYA74" s="22"/>
      <c r="DYB74" s="22"/>
      <c r="DYC74" s="22"/>
      <c r="DYD74" s="22"/>
      <c r="DYE74" s="22"/>
      <c r="DYF74" s="22"/>
      <c r="DYG74" s="22"/>
      <c r="DYH74" s="22"/>
      <c r="DYI74" s="22"/>
      <c r="DYJ74" s="22"/>
      <c r="DYK74" s="22"/>
      <c r="DYL74" s="22"/>
      <c r="DYM74" s="22"/>
      <c r="DYN74" s="22"/>
      <c r="DYO74" s="22"/>
      <c r="DYP74" s="22"/>
      <c r="DYQ74" s="22"/>
      <c r="DYR74" s="22"/>
      <c r="DYS74" s="22"/>
      <c r="DYT74" s="22"/>
      <c r="DYU74" s="22"/>
      <c r="DYV74" s="22"/>
      <c r="DYW74" s="22"/>
      <c r="DYX74" s="22"/>
      <c r="DYY74" s="22"/>
      <c r="DYZ74" s="22"/>
      <c r="DZA74" s="22"/>
      <c r="DZB74" s="22"/>
      <c r="DZC74" s="22"/>
      <c r="DZD74" s="22"/>
      <c r="DZE74" s="22"/>
      <c r="DZF74" s="22"/>
      <c r="DZG74" s="22"/>
      <c r="DZH74" s="22"/>
      <c r="DZI74" s="22"/>
      <c r="DZJ74" s="22"/>
      <c r="DZK74" s="22"/>
      <c r="DZL74" s="22"/>
      <c r="DZM74" s="22"/>
      <c r="DZN74" s="22"/>
      <c r="DZO74" s="22"/>
      <c r="DZP74" s="22"/>
      <c r="DZQ74" s="22"/>
      <c r="DZR74" s="22"/>
      <c r="DZS74" s="22"/>
      <c r="DZT74" s="22"/>
      <c r="DZU74" s="22"/>
      <c r="DZV74" s="22"/>
      <c r="DZW74" s="22"/>
      <c r="DZX74" s="22"/>
      <c r="DZY74" s="22"/>
      <c r="DZZ74" s="22"/>
      <c r="EAA74" s="22"/>
      <c r="EAB74" s="22"/>
      <c r="EAC74" s="22"/>
      <c r="EAD74" s="22"/>
      <c r="EAE74" s="22"/>
      <c r="EAF74" s="22"/>
      <c r="EAG74" s="22"/>
      <c r="EAH74" s="22"/>
      <c r="EAI74" s="22"/>
      <c r="EAJ74" s="22"/>
      <c r="EAK74" s="22"/>
      <c r="EAL74" s="22"/>
      <c r="EAM74" s="22"/>
      <c r="EAN74" s="22"/>
      <c r="EAO74" s="22"/>
      <c r="EAP74" s="22"/>
      <c r="EAQ74" s="22"/>
      <c r="EAR74" s="22"/>
      <c r="EAS74" s="22"/>
      <c r="EAT74" s="22"/>
      <c r="EAU74" s="22"/>
      <c r="EAV74" s="22"/>
      <c r="EAW74" s="22"/>
      <c r="EAX74" s="22"/>
      <c r="EAY74" s="22"/>
      <c r="EAZ74" s="22"/>
      <c r="EBA74" s="22"/>
      <c r="EBB74" s="22"/>
      <c r="EBC74" s="22"/>
      <c r="EBD74" s="22"/>
      <c r="EBE74" s="22"/>
      <c r="EBF74" s="22"/>
      <c r="EBG74" s="22"/>
      <c r="EBH74" s="22"/>
      <c r="EBI74" s="22"/>
      <c r="EBJ74" s="22"/>
      <c r="EBK74" s="22"/>
      <c r="EBL74" s="22"/>
      <c r="EBM74" s="22"/>
      <c r="EBN74" s="22"/>
      <c r="EBO74" s="22"/>
      <c r="EBP74" s="22"/>
      <c r="EBQ74" s="22"/>
      <c r="EBR74" s="22"/>
      <c r="EBS74" s="22"/>
      <c r="EBT74" s="22"/>
      <c r="EBU74" s="22"/>
      <c r="EBV74" s="22"/>
      <c r="EBW74" s="22"/>
      <c r="EBX74" s="22"/>
      <c r="EBY74" s="22"/>
      <c r="EBZ74" s="22"/>
      <c r="ECA74" s="22"/>
      <c r="ECB74" s="22"/>
      <c r="ECC74" s="22"/>
      <c r="ECD74" s="22"/>
      <c r="ECE74" s="22"/>
      <c r="ECF74" s="22"/>
      <c r="ECG74" s="22"/>
      <c r="ECH74" s="22"/>
      <c r="ECI74" s="22"/>
      <c r="ECJ74" s="22"/>
      <c r="ECK74" s="22"/>
      <c r="ECL74" s="22"/>
      <c r="ECM74" s="22"/>
      <c r="ECN74" s="22"/>
      <c r="ECO74" s="22"/>
      <c r="ECP74" s="22"/>
      <c r="ECQ74" s="22"/>
      <c r="ECR74" s="22"/>
      <c r="ECS74" s="22"/>
      <c r="ECT74" s="22"/>
      <c r="ECU74" s="22"/>
      <c r="ECV74" s="22"/>
      <c r="ECW74" s="22"/>
      <c r="ECX74" s="22"/>
      <c r="ECY74" s="22"/>
      <c r="ECZ74" s="22"/>
      <c r="EDA74" s="22"/>
      <c r="EDB74" s="22"/>
      <c r="EDC74" s="22"/>
      <c r="EDD74" s="22"/>
      <c r="EDE74" s="22"/>
      <c r="EDF74" s="22"/>
      <c r="EDG74" s="22"/>
      <c r="EDH74" s="22"/>
      <c r="EDI74" s="22"/>
      <c r="EDJ74" s="22"/>
      <c r="EDK74" s="22"/>
      <c r="EDL74" s="22"/>
      <c r="EDM74" s="22"/>
      <c r="EDN74" s="22"/>
      <c r="EDO74" s="22"/>
      <c r="EDP74" s="22"/>
      <c r="EDQ74" s="22"/>
      <c r="EDR74" s="22"/>
      <c r="EDS74" s="22"/>
      <c r="EDT74" s="22"/>
      <c r="EDU74" s="22"/>
      <c r="EDV74" s="22"/>
      <c r="EDW74" s="22"/>
      <c r="EDX74" s="22"/>
      <c r="EDY74" s="22"/>
      <c r="EDZ74" s="22"/>
      <c r="EEA74" s="22"/>
      <c r="EEB74" s="22"/>
      <c r="EEC74" s="22"/>
      <c r="EED74" s="22"/>
      <c r="EEE74" s="22"/>
      <c r="EEF74" s="22"/>
      <c r="EEG74" s="22"/>
      <c r="EEH74" s="22"/>
      <c r="EEI74" s="22"/>
      <c r="EEJ74" s="22"/>
      <c r="EEK74" s="22"/>
      <c r="EEL74" s="22"/>
      <c r="EEM74" s="22"/>
      <c r="EEN74" s="22"/>
      <c r="EEO74" s="22"/>
      <c r="EEP74" s="22"/>
      <c r="EEQ74" s="22"/>
      <c r="EER74" s="22"/>
      <c r="EES74" s="22"/>
      <c r="EET74" s="22"/>
      <c r="EEU74" s="22"/>
      <c r="EEV74" s="22"/>
      <c r="EEW74" s="22"/>
      <c r="EEX74" s="22"/>
      <c r="EEY74" s="22"/>
      <c r="EEZ74" s="22"/>
      <c r="EFA74" s="22"/>
      <c r="EFB74" s="22"/>
      <c r="EFC74" s="22"/>
      <c r="EFD74" s="22"/>
      <c r="EFE74" s="22"/>
      <c r="EFF74" s="22"/>
      <c r="EFG74" s="22"/>
      <c r="EFH74" s="22"/>
      <c r="EFI74" s="22"/>
      <c r="EFJ74" s="22"/>
      <c r="EFK74" s="22"/>
      <c r="EFL74" s="22"/>
      <c r="EFM74" s="22"/>
      <c r="EFN74" s="22"/>
      <c r="EFO74" s="22"/>
      <c r="EFP74" s="22"/>
      <c r="EFQ74" s="22"/>
      <c r="EFR74" s="22"/>
      <c r="EFS74" s="22"/>
      <c r="EFT74" s="22"/>
      <c r="EFU74" s="22"/>
      <c r="EFV74" s="22"/>
      <c r="EFW74" s="22"/>
      <c r="EFX74" s="22"/>
      <c r="EFY74" s="22"/>
      <c r="EFZ74" s="22"/>
      <c r="EGA74" s="22"/>
      <c r="EGB74" s="22"/>
      <c r="EGC74" s="22"/>
      <c r="EGD74" s="22"/>
      <c r="EGE74" s="22"/>
      <c r="EGF74" s="22"/>
      <c r="EGG74" s="22"/>
      <c r="EGH74" s="22"/>
      <c r="EGI74" s="22"/>
      <c r="EGJ74" s="22"/>
      <c r="EGK74" s="22"/>
      <c r="EGL74" s="22"/>
      <c r="EGM74" s="22"/>
      <c r="EGN74" s="22"/>
      <c r="EGO74" s="22"/>
      <c r="EGP74" s="22"/>
      <c r="EGQ74" s="22"/>
      <c r="EGR74" s="22"/>
      <c r="EGS74" s="22"/>
      <c r="EGT74" s="22"/>
      <c r="EGU74" s="22"/>
      <c r="EGV74" s="22"/>
      <c r="EGW74" s="22"/>
      <c r="EGX74" s="22"/>
      <c r="EGY74" s="22"/>
      <c r="EGZ74" s="22"/>
      <c r="EHA74" s="22"/>
      <c r="EHB74" s="22"/>
      <c r="EHC74" s="22"/>
      <c r="EHD74" s="22"/>
      <c r="EHE74" s="22"/>
      <c r="EHF74" s="22"/>
      <c r="EHG74" s="22"/>
      <c r="EHH74" s="22"/>
      <c r="EHI74" s="22"/>
      <c r="EHJ74" s="22"/>
      <c r="EHK74" s="22"/>
      <c r="EHL74" s="22"/>
      <c r="EHM74" s="22"/>
      <c r="EHN74" s="22"/>
      <c r="EHO74" s="22"/>
      <c r="EHP74" s="22"/>
      <c r="EHQ74" s="22"/>
      <c r="EHR74" s="22"/>
      <c r="EHS74" s="22"/>
      <c r="EHT74" s="22"/>
      <c r="EHU74" s="22"/>
      <c r="EHV74" s="22"/>
      <c r="EHW74" s="22"/>
      <c r="EHX74" s="22"/>
      <c r="EHY74" s="22"/>
      <c r="EHZ74" s="22"/>
      <c r="EIA74" s="22"/>
      <c r="EIB74" s="22"/>
      <c r="EIC74" s="22"/>
      <c r="EID74" s="22"/>
      <c r="EIE74" s="22"/>
      <c r="EIF74" s="22"/>
      <c r="EIG74" s="22"/>
      <c r="EIH74" s="22"/>
      <c r="EII74" s="22"/>
      <c r="EIJ74" s="22"/>
      <c r="EIK74" s="22"/>
      <c r="EIL74" s="22"/>
      <c r="EIM74" s="22"/>
      <c r="EIN74" s="22"/>
      <c r="EIO74" s="22"/>
      <c r="EIP74" s="22"/>
      <c r="EIQ74" s="22"/>
      <c r="EIR74" s="22"/>
      <c r="EIS74" s="22"/>
      <c r="EIT74" s="22"/>
      <c r="EIU74" s="22"/>
      <c r="EIV74" s="22"/>
      <c r="EIW74" s="22"/>
      <c r="EIX74" s="22"/>
      <c r="EIY74" s="22"/>
      <c r="EIZ74" s="22"/>
      <c r="EJA74" s="22"/>
      <c r="EJB74" s="22"/>
      <c r="EJC74" s="22"/>
      <c r="EJD74" s="22"/>
      <c r="EJE74" s="22"/>
      <c r="EJF74" s="22"/>
      <c r="EJG74" s="22"/>
      <c r="EJH74" s="22"/>
      <c r="EJI74" s="22"/>
      <c r="EJJ74" s="22"/>
      <c r="EJK74" s="22"/>
      <c r="EJL74" s="22"/>
      <c r="EJM74" s="22"/>
      <c r="EJN74" s="22"/>
      <c r="EJO74" s="22"/>
      <c r="EJP74" s="22"/>
      <c r="EJQ74" s="22"/>
      <c r="EJR74" s="22"/>
      <c r="EJS74" s="22"/>
      <c r="EJT74" s="22"/>
      <c r="EJU74" s="22"/>
      <c r="EJV74" s="22"/>
      <c r="EJW74" s="22"/>
      <c r="EJX74" s="22"/>
      <c r="EJY74" s="22"/>
      <c r="EJZ74" s="22"/>
      <c r="EKA74" s="22"/>
      <c r="EKB74" s="22"/>
      <c r="EKC74" s="22"/>
      <c r="EKD74" s="22"/>
      <c r="EKE74" s="22"/>
      <c r="EKF74" s="22"/>
      <c r="EKG74" s="22"/>
      <c r="EKH74" s="22"/>
      <c r="EKI74" s="22"/>
      <c r="EKJ74" s="22"/>
      <c r="EKK74" s="22"/>
      <c r="EKL74" s="22"/>
      <c r="EKM74" s="22"/>
      <c r="EKN74" s="22"/>
      <c r="EKO74" s="22"/>
      <c r="EKP74" s="22"/>
      <c r="EKQ74" s="22"/>
      <c r="EKR74" s="22"/>
      <c r="EKS74" s="22"/>
      <c r="EKT74" s="22"/>
      <c r="EKU74" s="22"/>
      <c r="EKV74" s="22"/>
      <c r="EKW74" s="22"/>
      <c r="EKX74" s="22"/>
      <c r="EKY74" s="22"/>
      <c r="EKZ74" s="22"/>
      <c r="ELA74" s="22"/>
      <c r="ELB74" s="22"/>
      <c r="ELC74" s="22"/>
      <c r="ELD74" s="22"/>
      <c r="ELE74" s="22"/>
      <c r="ELF74" s="22"/>
      <c r="ELG74" s="22"/>
      <c r="ELH74" s="22"/>
      <c r="ELI74" s="22"/>
      <c r="ELJ74" s="22"/>
      <c r="ELK74" s="22"/>
      <c r="ELL74" s="22"/>
      <c r="ELM74" s="22"/>
      <c r="ELN74" s="22"/>
      <c r="ELO74" s="22"/>
      <c r="ELP74" s="22"/>
      <c r="ELQ74" s="22"/>
      <c r="ELR74" s="22"/>
      <c r="ELS74" s="22"/>
      <c r="ELT74" s="22"/>
      <c r="ELU74" s="22"/>
      <c r="ELV74" s="22"/>
      <c r="ELW74" s="22"/>
      <c r="ELX74" s="22"/>
      <c r="ELY74" s="22"/>
      <c r="ELZ74" s="22"/>
      <c r="EMA74" s="22"/>
      <c r="EMB74" s="22"/>
      <c r="EMC74" s="22"/>
      <c r="EMD74" s="22"/>
      <c r="EME74" s="22"/>
      <c r="EMF74" s="22"/>
      <c r="EMG74" s="22"/>
      <c r="EMH74" s="22"/>
      <c r="EMI74" s="22"/>
      <c r="EMJ74" s="22"/>
      <c r="EMK74" s="22"/>
      <c r="EML74" s="22"/>
      <c r="EMM74" s="22"/>
      <c r="EMN74" s="22"/>
      <c r="EMO74" s="22"/>
      <c r="EMP74" s="22"/>
      <c r="EMQ74" s="22"/>
      <c r="EMR74" s="22"/>
      <c r="EMS74" s="22"/>
      <c r="EMT74" s="22"/>
      <c r="EMU74" s="22"/>
      <c r="EMV74" s="22"/>
      <c r="EMW74" s="22"/>
      <c r="EMX74" s="22"/>
      <c r="EMY74" s="22"/>
      <c r="EMZ74" s="22"/>
      <c r="ENA74" s="22"/>
      <c r="ENB74" s="22"/>
      <c r="ENC74" s="22"/>
      <c r="END74" s="22"/>
      <c r="ENE74" s="22"/>
      <c r="ENF74" s="22"/>
      <c r="ENG74" s="22"/>
      <c r="ENH74" s="22"/>
      <c r="ENI74" s="22"/>
      <c r="ENJ74" s="22"/>
      <c r="ENK74" s="22"/>
      <c r="ENL74" s="22"/>
      <c r="ENM74" s="22"/>
      <c r="ENN74" s="22"/>
      <c r="ENO74" s="22"/>
      <c r="ENP74" s="22"/>
      <c r="ENQ74" s="22"/>
      <c r="ENR74" s="22"/>
      <c r="ENS74" s="22"/>
      <c r="ENT74" s="22"/>
      <c r="ENU74" s="22"/>
      <c r="ENV74" s="22"/>
      <c r="ENW74" s="22"/>
      <c r="ENX74" s="22"/>
      <c r="ENY74" s="22"/>
      <c r="ENZ74" s="22"/>
      <c r="EOA74" s="22"/>
      <c r="EOB74" s="22"/>
      <c r="EOC74" s="22"/>
      <c r="EOD74" s="22"/>
      <c r="EOE74" s="22"/>
      <c r="EOF74" s="22"/>
      <c r="EOG74" s="22"/>
      <c r="EOH74" s="22"/>
      <c r="EOI74" s="22"/>
      <c r="EOJ74" s="22"/>
      <c r="EOK74" s="22"/>
      <c r="EOL74" s="22"/>
      <c r="EOM74" s="22"/>
      <c r="EON74" s="22"/>
      <c r="EOO74" s="22"/>
      <c r="EOP74" s="22"/>
      <c r="EOQ74" s="22"/>
      <c r="EOR74" s="22"/>
      <c r="EOS74" s="22"/>
      <c r="EOT74" s="22"/>
      <c r="EOU74" s="22"/>
      <c r="EOV74" s="22"/>
      <c r="EOW74" s="22"/>
      <c r="EOX74" s="22"/>
      <c r="EOY74" s="22"/>
      <c r="EOZ74" s="22"/>
      <c r="EPA74" s="22"/>
      <c r="EPB74" s="22"/>
      <c r="EPC74" s="22"/>
      <c r="EPD74" s="22"/>
      <c r="EPE74" s="22"/>
      <c r="EPF74" s="22"/>
      <c r="EPG74" s="22"/>
      <c r="EPH74" s="22"/>
      <c r="EPI74" s="22"/>
      <c r="EPJ74" s="22"/>
      <c r="EPK74" s="22"/>
      <c r="EPL74" s="22"/>
      <c r="EPM74" s="22"/>
      <c r="EPN74" s="22"/>
      <c r="EPO74" s="22"/>
      <c r="EPP74" s="22"/>
      <c r="EPQ74" s="22"/>
      <c r="EPR74" s="22"/>
      <c r="EPS74" s="22"/>
      <c r="EPT74" s="22"/>
      <c r="EPU74" s="22"/>
      <c r="EPV74" s="22"/>
      <c r="EPW74" s="22"/>
      <c r="EPX74" s="22"/>
      <c r="EPY74" s="22"/>
      <c r="EPZ74" s="22"/>
      <c r="EQA74" s="22"/>
      <c r="EQB74" s="22"/>
      <c r="EQC74" s="22"/>
      <c r="EQD74" s="22"/>
      <c r="EQE74" s="22"/>
      <c r="EQF74" s="22"/>
      <c r="EQG74" s="22"/>
      <c r="EQH74" s="22"/>
      <c r="EQI74" s="22"/>
      <c r="EQJ74" s="22"/>
      <c r="EQK74" s="22"/>
      <c r="EQL74" s="22"/>
      <c r="EQM74" s="22"/>
      <c r="EQN74" s="22"/>
      <c r="EQO74" s="22"/>
      <c r="EQP74" s="22"/>
      <c r="EQQ74" s="22"/>
      <c r="EQR74" s="22"/>
      <c r="EQS74" s="22"/>
      <c r="EQT74" s="22"/>
      <c r="EQU74" s="22"/>
      <c r="EQV74" s="22"/>
      <c r="EQW74" s="22"/>
      <c r="EQX74" s="22"/>
      <c r="EQY74" s="22"/>
      <c r="EQZ74" s="22"/>
      <c r="ERA74" s="22"/>
      <c r="ERB74" s="22"/>
      <c r="ERC74" s="22"/>
      <c r="ERD74" s="22"/>
      <c r="ERE74" s="22"/>
      <c r="ERF74" s="22"/>
      <c r="ERG74" s="22"/>
      <c r="ERH74" s="22"/>
      <c r="ERI74" s="22"/>
      <c r="ERJ74" s="22"/>
      <c r="ERK74" s="22"/>
      <c r="ERL74" s="22"/>
      <c r="ERM74" s="22"/>
      <c r="ERN74" s="22"/>
      <c r="ERO74" s="22"/>
      <c r="ERP74" s="22"/>
      <c r="ERQ74" s="22"/>
      <c r="ERR74" s="22"/>
      <c r="ERS74" s="22"/>
      <c r="ERT74" s="22"/>
      <c r="ERU74" s="22"/>
      <c r="ERV74" s="22"/>
      <c r="ERW74" s="22"/>
      <c r="ERX74" s="22"/>
      <c r="ERY74" s="22"/>
      <c r="ERZ74" s="22"/>
      <c r="ESA74" s="22"/>
      <c r="ESB74" s="22"/>
      <c r="ESC74" s="22"/>
      <c r="ESD74" s="22"/>
      <c r="ESE74" s="22"/>
      <c r="ESF74" s="22"/>
      <c r="ESG74" s="22"/>
      <c r="ESH74" s="22"/>
      <c r="ESI74" s="22"/>
      <c r="ESJ74" s="22"/>
      <c r="ESK74" s="22"/>
      <c r="ESL74" s="22"/>
      <c r="ESM74" s="22"/>
      <c r="ESN74" s="22"/>
      <c r="ESO74" s="22"/>
      <c r="ESP74" s="22"/>
      <c r="ESQ74" s="22"/>
      <c r="ESR74" s="22"/>
      <c r="ESS74" s="22"/>
      <c r="EST74" s="22"/>
      <c r="ESU74" s="22"/>
      <c r="ESV74" s="22"/>
      <c r="ESW74" s="22"/>
      <c r="ESX74" s="22"/>
      <c r="ESY74" s="22"/>
      <c r="ESZ74" s="22"/>
      <c r="ETA74" s="22"/>
      <c r="ETB74" s="22"/>
      <c r="ETC74" s="22"/>
      <c r="ETD74" s="22"/>
      <c r="ETE74" s="22"/>
      <c r="ETF74" s="22"/>
      <c r="ETG74" s="22"/>
      <c r="ETH74" s="22"/>
      <c r="ETI74" s="22"/>
      <c r="ETJ74" s="22"/>
      <c r="ETK74" s="22"/>
      <c r="ETL74" s="22"/>
      <c r="ETM74" s="22"/>
      <c r="ETN74" s="22"/>
      <c r="ETO74" s="22"/>
      <c r="ETP74" s="22"/>
      <c r="ETQ74" s="22"/>
      <c r="ETR74" s="22"/>
      <c r="ETS74" s="22"/>
      <c r="ETT74" s="22"/>
      <c r="ETU74" s="22"/>
      <c r="ETV74" s="22"/>
      <c r="ETW74" s="22"/>
      <c r="ETX74" s="22"/>
      <c r="ETY74" s="22"/>
      <c r="ETZ74" s="22"/>
      <c r="EUA74" s="22"/>
      <c r="EUB74" s="22"/>
      <c r="EUC74" s="22"/>
      <c r="EUD74" s="22"/>
      <c r="EUE74" s="22"/>
      <c r="EUF74" s="22"/>
      <c r="EUG74" s="22"/>
      <c r="EUH74" s="22"/>
      <c r="EUI74" s="22"/>
      <c r="EUJ74" s="22"/>
      <c r="EUK74" s="22"/>
      <c r="EUL74" s="22"/>
      <c r="EUM74" s="22"/>
      <c r="EUN74" s="22"/>
      <c r="EUO74" s="22"/>
      <c r="EUP74" s="22"/>
      <c r="EUQ74" s="22"/>
      <c r="EUR74" s="22"/>
      <c r="EUS74" s="22"/>
      <c r="EUT74" s="22"/>
      <c r="EUU74" s="22"/>
      <c r="EUV74" s="22"/>
      <c r="EUW74" s="22"/>
      <c r="EUX74" s="22"/>
      <c r="EUY74" s="22"/>
      <c r="EUZ74" s="22"/>
      <c r="EVA74" s="22"/>
      <c r="EVB74" s="22"/>
      <c r="EVC74" s="22"/>
      <c r="EVD74" s="22"/>
      <c r="EVE74" s="22"/>
      <c r="EVF74" s="22"/>
      <c r="EVG74" s="22"/>
      <c r="EVH74" s="22"/>
      <c r="EVI74" s="22"/>
      <c r="EVJ74" s="22"/>
      <c r="EVK74" s="22"/>
      <c r="EVL74" s="22"/>
      <c r="EVM74" s="22"/>
      <c r="EVN74" s="22"/>
      <c r="EVO74" s="22"/>
      <c r="EVP74" s="22"/>
      <c r="EVQ74" s="22"/>
      <c r="EVR74" s="22"/>
      <c r="EVS74" s="22"/>
      <c r="EVT74" s="22"/>
      <c r="EVU74" s="22"/>
      <c r="EVV74" s="22"/>
      <c r="EVW74" s="22"/>
      <c r="EVX74" s="22"/>
      <c r="EVY74" s="22"/>
      <c r="EVZ74" s="22"/>
      <c r="EWA74" s="22"/>
      <c r="EWB74" s="22"/>
      <c r="EWC74" s="22"/>
      <c r="EWD74" s="22"/>
      <c r="EWE74" s="22"/>
      <c r="EWF74" s="22"/>
      <c r="EWG74" s="22"/>
      <c r="EWH74" s="22"/>
      <c r="EWI74" s="22"/>
      <c r="EWJ74" s="22"/>
      <c r="EWK74" s="22"/>
      <c r="EWL74" s="22"/>
      <c r="EWM74" s="22"/>
      <c r="EWN74" s="22"/>
      <c r="EWO74" s="22"/>
      <c r="EWP74" s="22"/>
      <c r="EWQ74" s="22"/>
      <c r="EWR74" s="22"/>
      <c r="EWS74" s="22"/>
      <c r="EWT74" s="22"/>
      <c r="EWU74" s="22"/>
      <c r="EWV74" s="22"/>
      <c r="EWW74" s="22"/>
      <c r="EWX74" s="22"/>
      <c r="EWY74" s="22"/>
      <c r="EWZ74" s="22"/>
      <c r="EXA74" s="22"/>
      <c r="EXB74" s="22"/>
      <c r="EXC74" s="22"/>
      <c r="EXD74" s="22"/>
      <c r="EXE74" s="22"/>
      <c r="EXF74" s="22"/>
      <c r="EXG74" s="22"/>
      <c r="EXH74" s="22"/>
      <c r="EXI74" s="22"/>
      <c r="EXJ74" s="22"/>
      <c r="EXK74" s="22"/>
      <c r="EXL74" s="22"/>
      <c r="EXM74" s="22"/>
      <c r="EXN74" s="22"/>
      <c r="EXO74" s="22"/>
      <c r="EXP74" s="22"/>
      <c r="EXQ74" s="22"/>
      <c r="EXR74" s="22"/>
      <c r="EXS74" s="22"/>
      <c r="EXT74" s="22"/>
      <c r="EXU74" s="22"/>
      <c r="EXV74" s="22"/>
      <c r="EXW74" s="22"/>
      <c r="EXX74" s="22"/>
      <c r="EXY74" s="22"/>
      <c r="EXZ74" s="22"/>
      <c r="EYA74" s="22"/>
      <c r="EYB74" s="22"/>
      <c r="EYC74" s="22"/>
      <c r="EYD74" s="22"/>
      <c r="EYE74" s="22"/>
      <c r="EYF74" s="22"/>
      <c r="EYG74" s="22"/>
      <c r="EYH74" s="22"/>
      <c r="EYI74" s="22"/>
      <c r="EYJ74" s="22"/>
      <c r="EYK74" s="22"/>
      <c r="EYL74" s="22"/>
      <c r="EYM74" s="22"/>
      <c r="EYN74" s="22"/>
      <c r="EYO74" s="22"/>
      <c r="EYP74" s="22"/>
      <c r="EYQ74" s="22"/>
      <c r="EYR74" s="22"/>
      <c r="EYS74" s="22"/>
      <c r="EYT74" s="22"/>
      <c r="EYU74" s="22"/>
      <c r="EYV74" s="22"/>
      <c r="EYW74" s="22"/>
      <c r="EYX74" s="22"/>
      <c r="EYY74" s="22"/>
      <c r="EYZ74" s="22"/>
      <c r="EZA74" s="22"/>
      <c r="EZB74" s="22"/>
      <c r="EZC74" s="22"/>
      <c r="EZD74" s="22"/>
      <c r="EZE74" s="22"/>
      <c r="EZF74" s="22"/>
      <c r="EZG74" s="22"/>
      <c r="EZH74" s="22"/>
      <c r="EZI74" s="22"/>
      <c r="EZJ74" s="22"/>
      <c r="EZK74" s="22"/>
      <c r="EZL74" s="22"/>
      <c r="EZM74" s="22"/>
      <c r="EZN74" s="22"/>
      <c r="EZO74" s="22"/>
      <c r="EZP74" s="22"/>
      <c r="EZQ74" s="22"/>
      <c r="EZR74" s="22"/>
      <c r="EZS74" s="22"/>
      <c r="EZT74" s="22"/>
      <c r="EZU74" s="22"/>
      <c r="EZV74" s="22"/>
      <c r="EZW74" s="22"/>
      <c r="EZX74" s="22"/>
      <c r="EZY74" s="22"/>
      <c r="EZZ74" s="22"/>
      <c r="FAA74" s="22"/>
      <c r="FAB74" s="22"/>
      <c r="FAC74" s="22"/>
      <c r="FAD74" s="22"/>
      <c r="FAE74" s="22"/>
      <c r="FAF74" s="22"/>
      <c r="FAG74" s="22"/>
      <c r="FAH74" s="22"/>
      <c r="FAI74" s="22"/>
      <c r="FAJ74" s="22"/>
      <c r="FAK74" s="22"/>
      <c r="FAL74" s="22"/>
      <c r="FAM74" s="22"/>
      <c r="FAN74" s="22"/>
      <c r="FAO74" s="22"/>
      <c r="FAP74" s="22"/>
      <c r="FAQ74" s="22"/>
      <c r="FAR74" s="22"/>
      <c r="FAS74" s="22"/>
      <c r="FAT74" s="22"/>
      <c r="FAU74" s="22"/>
      <c r="FAV74" s="22"/>
      <c r="FAW74" s="22"/>
      <c r="FAX74" s="22"/>
      <c r="FAY74" s="22"/>
      <c r="FAZ74" s="22"/>
      <c r="FBA74" s="22"/>
      <c r="FBB74" s="22"/>
      <c r="FBC74" s="22"/>
      <c r="FBD74" s="22"/>
      <c r="FBE74" s="22"/>
      <c r="FBF74" s="22"/>
      <c r="FBG74" s="22"/>
      <c r="FBH74" s="22"/>
      <c r="FBI74" s="22"/>
      <c r="FBJ74" s="22"/>
      <c r="FBK74" s="22"/>
      <c r="FBL74" s="22"/>
      <c r="FBM74" s="22"/>
      <c r="FBN74" s="22"/>
      <c r="FBO74" s="22"/>
      <c r="FBP74" s="22"/>
      <c r="FBQ74" s="22"/>
      <c r="FBR74" s="22"/>
      <c r="FBS74" s="22"/>
      <c r="FBT74" s="22"/>
      <c r="FBU74" s="22"/>
      <c r="FBV74" s="22"/>
      <c r="FBW74" s="22"/>
      <c r="FBX74" s="22"/>
      <c r="FBY74" s="22"/>
      <c r="FBZ74" s="22"/>
      <c r="FCA74" s="22"/>
      <c r="FCB74" s="22"/>
      <c r="FCC74" s="22"/>
      <c r="FCD74" s="22"/>
      <c r="FCE74" s="22"/>
      <c r="FCF74" s="22"/>
      <c r="FCG74" s="22"/>
      <c r="FCH74" s="22"/>
      <c r="FCI74" s="22"/>
      <c r="FCJ74" s="22"/>
      <c r="FCK74" s="22"/>
      <c r="FCL74" s="22"/>
      <c r="FCM74" s="22"/>
      <c r="FCN74" s="22"/>
      <c r="FCO74" s="22"/>
      <c r="FCP74" s="22"/>
      <c r="FCQ74" s="22"/>
      <c r="FCR74" s="22"/>
      <c r="FCS74" s="22"/>
      <c r="FCT74" s="22"/>
      <c r="FCU74" s="22"/>
      <c r="FCV74" s="22"/>
      <c r="FCW74" s="22"/>
      <c r="FCX74" s="22"/>
      <c r="FCY74" s="22"/>
      <c r="FCZ74" s="22"/>
      <c r="FDA74" s="22"/>
      <c r="FDB74" s="22"/>
      <c r="FDC74" s="22"/>
      <c r="FDD74" s="22"/>
      <c r="FDE74" s="22"/>
      <c r="FDF74" s="22"/>
      <c r="FDG74" s="22"/>
      <c r="FDH74" s="22"/>
      <c r="FDI74" s="22"/>
      <c r="FDJ74" s="22"/>
      <c r="FDK74" s="22"/>
      <c r="FDL74" s="22"/>
      <c r="FDM74" s="22"/>
      <c r="FDN74" s="22"/>
      <c r="FDO74" s="22"/>
      <c r="FDP74" s="22"/>
      <c r="FDQ74" s="22"/>
      <c r="FDR74" s="22"/>
      <c r="FDS74" s="22"/>
      <c r="FDT74" s="22"/>
      <c r="FDU74" s="22"/>
      <c r="FDV74" s="22"/>
      <c r="FDW74" s="22"/>
      <c r="FDX74" s="22"/>
      <c r="FDY74" s="22"/>
      <c r="FDZ74" s="22"/>
      <c r="FEA74" s="22"/>
      <c r="FEB74" s="22"/>
      <c r="FEC74" s="22"/>
      <c r="FED74" s="22"/>
      <c r="FEE74" s="22"/>
      <c r="FEF74" s="22"/>
      <c r="FEG74" s="22"/>
      <c r="FEH74" s="22"/>
      <c r="FEI74" s="22"/>
      <c r="FEJ74" s="22"/>
      <c r="FEK74" s="22"/>
      <c r="FEL74" s="22"/>
      <c r="FEM74" s="22"/>
      <c r="FEN74" s="22"/>
      <c r="FEO74" s="22"/>
      <c r="FEP74" s="22"/>
      <c r="FEQ74" s="22"/>
      <c r="FER74" s="22"/>
      <c r="FES74" s="22"/>
      <c r="FET74" s="22"/>
      <c r="FEU74" s="22"/>
      <c r="FEV74" s="22"/>
      <c r="FEW74" s="22"/>
      <c r="FEX74" s="22"/>
      <c r="FEY74" s="22"/>
      <c r="FEZ74" s="22"/>
      <c r="FFA74" s="22"/>
      <c r="FFB74" s="22"/>
      <c r="FFC74" s="22"/>
      <c r="FFD74" s="22"/>
      <c r="FFE74" s="22"/>
      <c r="FFF74" s="22"/>
      <c r="FFG74" s="22"/>
      <c r="FFH74" s="22"/>
      <c r="FFI74" s="22"/>
      <c r="FFJ74" s="22"/>
      <c r="FFK74" s="22"/>
      <c r="FFL74" s="22"/>
      <c r="FFM74" s="22"/>
      <c r="FFN74" s="22"/>
      <c r="FFO74" s="22"/>
      <c r="FFP74" s="22"/>
      <c r="FFQ74" s="22"/>
      <c r="FFR74" s="22"/>
      <c r="FFS74" s="22"/>
      <c r="FFT74" s="22"/>
      <c r="FFU74" s="22"/>
      <c r="FFV74" s="22"/>
      <c r="FFW74" s="22"/>
      <c r="FFX74" s="22"/>
      <c r="FFY74" s="22"/>
      <c r="FFZ74" s="22"/>
      <c r="FGA74" s="22"/>
      <c r="FGB74" s="22"/>
      <c r="FGC74" s="22"/>
      <c r="FGD74" s="22"/>
      <c r="FGE74" s="22"/>
      <c r="FGF74" s="22"/>
      <c r="FGG74" s="22"/>
      <c r="FGH74" s="22"/>
      <c r="FGI74" s="22"/>
      <c r="FGJ74" s="22"/>
      <c r="FGK74" s="22"/>
      <c r="FGL74" s="22"/>
      <c r="FGM74" s="22"/>
      <c r="FGN74" s="22"/>
      <c r="FGO74" s="22"/>
      <c r="FGP74" s="22"/>
      <c r="FGQ74" s="22"/>
      <c r="FGR74" s="22"/>
      <c r="FGS74" s="22"/>
      <c r="FGT74" s="22"/>
      <c r="FGU74" s="22"/>
      <c r="FGV74" s="22"/>
      <c r="FGW74" s="22"/>
      <c r="FGX74" s="22"/>
      <c r="FGY74" s="22"/>
      <c r="FGZ74" s="22"/>
      <c r="FHA74" s="22"/>
      <c r="FHB74" s="22"/>
      <c r="FHC74" s="22"/>
      <c r="FHD74" s="22"/>
      <c r="FHE74" s="22"/>
      <c r="FHF74" s="22"/>
      <c r="FHG74" s="22"/>
      <c r="FHH74" s="22"/>
      <c r="FHI74" s="22"/>
      <c r="FHJ74" s="22"/>
      <c r="FHK74" s="22"/>
      <c r="FHL74" s="22"/>
      <c r="FHM74" s="22"/>
      <c r="FHN74" s="22"/>
      <c r="FHO74" s="22"/>
      <c r="FHP74" s="22"/>
      <c r="FHQ74" s="22"/>
      <c r="FHR74" s="22"/>
      <c r="FHS74" s="22"/>
      <c r="FHT74" s="22"/>
      <c r="FHU74" s="22"/>
      <c r="FHV74" s="22"/>
      <c r="FHW74" s="22"/>
      <c r="FHX74" s="22"/>
      <c r="FHY74" s="22"/>
      <c r="FHZ74" s="22"/>
      <c r="FIA74" s="22"/>
      <c r="FIB74" s="22"/>
      <c r="FIC74" s="22"/>
      <c r="FID74" s="22"/>
      <c r="FIE74" s="22"/>
      <c r="FIF74" s="22"/>
      <c r="FIG74" s="22"/>
      <c r="FIH74" s="22"/>
      <c r="FII74" s="22"/>
      <c r="FIJ74" s="22"/>
      <c r="FIK74" s="22"/>
      <c r="FIL74" s="22"/>
      <c r="FIM74" s="22"/>
      <c r="FIN74" s="22"/>
      <c r="FIO74" s="22"/>
      <c r="FIP74" s="22"/>
      <c r="FIQ74" s="22"/>
      <c r="FIR74" s="22"/>
      <c r="FIS74" s="22"/>
      <c r="FIT74" s="22"/>
      <c r="FIU74" s="22"/>
      <c r="FIV74" s="22"/>
      <c r="FIW74" s="22"/>
      <c r="FIX74" s="22"/>
      <c r="FIY74" s="22"/>
      <c r="FIZ74" s="22"/>
      <c r="FJA74" s="22"/>
      <c r="FJB74" s="22"/>
      <c r="FJC74" s="22"/>
      <c r="FJD74" s="22"/>
      <c r="FJE74" s="22"/>
      <c r="FJF74" s="22"/>
      <c r="FJG74" s="22"/>
      <c r="FJH74" s="22"/>
      <c r="FJI74" s="22"/>
      <c r="FJJ74" s="22"/>
      <c r="FJK74" s="22"/>
      <c r="FJL74" s="22"/>
      <c r="FJM74" s="22"/>
      <c r="FJN74" s="22"/>
      <c r="FJO74" s="22"/>
      <c r="FJP74" s="22"/>
      <c r="FJQ74" s="22"/>
      <c r="FJR74" s="22"/>
      <c r="FJS74" s="22"/>
      <c r="FJT74" s="22"/>
      <c r="FJU74" s="22"/>
      <c r="FJV74" s="22"/>
      <c r="FJW74" s="22"/>
      <c r="FJX74" s="22"/>
      <c r="FJY74" s="22"/>
      <c r="FJZ74" s="22"/>
      <c r="FKA74" s="22"/>
      <c r="FKB74" s="22"/>
      <c r="FKC74" s="22"/>
      <c r="FKD74" s="22"/>
      <c r="FKE74" s="22"/>
      <c r="FKF74" s="22"/>
      <c r="FKG74" s="22"/>
      <c r="FKH74" s="22"/>
      <c r="FKI74" s="22"/>
      <c r="FKJ74" s="22"/>
      <c r="FKK74" s="22"/>
      <c r="FKL74" s="22"/>
      <c r="FKM74" s="22"/>
      <c r="FKN74" s="22"/>
      <c r="FKO74" s="22"/>
      <c r="FKP74" s="22"/>
      <c r="FKQ74" s="22"/>
      <c r="FKR74" s="22"/>
      <c r="FKS74" s="22"/>
      <c r="FKT74" s="22"/>
      <c r="FKU74" s="22"/>
      <c r="FKV74" s="22"/>
      <c r="FKW74" s="22"/>
      <c r="FKX74" s="22"/>
      <c r="FKY74" s="22"/>
      <c r="FKZ74" s="22"/>
      <c r="FLA74" s="22"/>
      <c r="FLB74" s="22"/>
      <c r="FLC74" s="22"/>
      <c r="FLD74" s="22"/>
      <c r="FLE74" s="22"/>
      <c r="FLF74" s="22"/>
      <c r="FLG74" s="22"/>
      <c r="FLH74" s="22"/>
      <c r="FLI74" s="22"/>
      <c r="FLJ74" s="22"/>
      <c r="FLK74" s="22"/>
      <c r="FLL74" s="22"/>
      <c r="FLM74" s="22"/>
      <c r="FLN74" s="22"/>
      <c r="FLO74" s="22"/>
      <c r="FLP74" s="22"/>
      <c r="FLQ74" s="22"/>
      <c r="FLR74" s="22"/>
      <c r="FLS74" s="22"/>
      <c r="FLT74" s="22"/>
      <c r="FLU74" s="22"/>
      <c r="FLV74" s="22"/>
      <c r="FLW74" s="22"/>
      <c r="FLX74" s="22"/>
      <c r="FLY74" s="22"/>
      <c r="FLZ74" s="22"/>
      <c r="FMA74" s="22"/>
      <c r="FMB74" s="22"/>
      <c r="FMC74" s="22"/>
      <c r="FMD74" s="22"/>
      <c r="FME74" s="22"/>
      <c r="FMF74" s="22"/>
      <c r="FMG74" s="22"/>
      <c r="FMH74" s="22"/>
      <c r="FMI74" s="22"/>
      <c r="FMJ74" s="22"/>
      <c r="FMK74" s="22"/>
      <c r="FML74" s="22"/>
      <c r="FMM74" s="22"/>
      <c r="FMN74" s="22"/>
      <c r="FMO74" s="22"/>
      <c r="FMP74" s="22"/>
      <c r="FMQ74" s="22"/>
      <c r="FMR74" s="22"/>
      <c r="FMS74" s="22"/>
      <c r="FMT74" s="22"/>
      <c r="FMU74" s="22"/>
      <c r="FMV74" s="22"/>
      <c r="FMW74" s="22"/>
      <c r="FMX74" s="22"/>
      <c r="FMY74" s="22"/>
      <c r="FMZ74" s="22"/>
      <c r="FNA74" s="22"/>
      <c r="FNB74" s="22"/>
      <c r="FNC74" s="22"/>
      <c r="FND74" s="22"/>
      <c r="FNE74" s="22"/>
      <c r="FNF74" s="22"/>
      <c r="FNG74" s="22"/>
      <c r="FNH74" s="22"/>
      <c r="FNI74" s="22"/>
      <c r="FNJ74" s="22"/>
      <c r="FNK74" s="22"/>
      <c r="FNL74" s="22"/>
      <c r="FNM74" s="22"/>
      <c r="FNN74" s="22"/>
      <c r="FNO74" s="22"/>
      <c r="FNP74" s="22"/>
      <c r="FNQ74" s="22"/>
      <c r="FNR74" s="22"/>
      <c r="FNS74" s="22"/>
      <c r="FNT74" s="22"/>
      <c r="FNU74" s="22"/>
      <c r="FNV74" s="22"/>
      <c r="FNW74" s="22"/>
      <c r="FNX74" s="22"/>
      <c r="FNY74" s="22"/>
      <c r="FNZ74" s="22"/>
      <c r="FOA74" s="22"/>
      <c r="FOB74" s="22"/>
      <c r="FOC74" s="22"/>
      <c r="FOD74" s="22"/>
      <c r="FOE74" s="22"/>
      <c r="FOF74" s="22"/>
      <c r="FOG74" s="22"/>
      <c r="FOH74" s="22"/>
      <c r="FOI74" s="22"/>
      <c r="FOJ74" s="22"/>
      <c r="FOK74" s="22"/>
      <c r="FOL74" s="22"/>
      <c r="FOM74" s="22"/>
      <c r="FON74" s="22"/>
      <c r="FOO74" s="22"/>
      <c r="FOP74" s="22"/>
      <c r="FOQ74" s="22"/>
      <c r="FOR74" s="22"/>
      <c r="FOS74" s="22"/>
      <c r="FOT74" s="22"/>
      <c r="FOU74" s="22"/>
      <c r="FOV74" s="22"/>
      <c r="FOW74" s="22"/>
      <c r="FOX74" s="22"/>
      <c r="FOY74" s="22"/>
      <c r="FOZ74" s="22"/>
      <c r="FPA74" s="22"/>
      <c r="FPB74" s="22"/>
      <c r="FPC74" s="22"/>
      <c r="FPD74" s="22"/>
      <c r="FPE74" s="22"/>
      <c r="FPF74" s="22"/>
      <c r="FPG74" s="22"/>
      <c r="FPH74" s="22"/>
      <c r="FPI74" s="22"/>
      <c r="FPJ74" s="22"/>
      <c r="FPK74" s="22"/>
      <c r="FPL74" s="22"/>
      <c r="FPM74" s="22"/>
      <c r="FPN74" s="22"/>
      <c r="FPO74" s="22"/>
      <c r="FPP74" s="22"/>
      <c r="FPQ74" s="22"/>
      <c r="FPR74" s="22"/>
      <c r="FPS74" s="22"/>
      <c r="FPT74" s="22"/>
      <c r="FPU74" s="22"/>
      <c r="FPV74" s="22"/>
      <c r="FPW74" s="22"/>
      <c r="FPX74" s="22"/>
      <c r="FPY74" s="22"/>
      <c r="FPZ74" s="22"/>
      <c r="FQA74" s="22"/>
      <c r="FQB74" s="22"/>
      <c r="FQC74" s="22"/>
      <c r="FQD74" s="22"/>
      <c r="FQE74" s="22"/>
      <c r="FQF74" s="22"/>
      <c r="FQG74" s="22"/>
      <c r="FQH74" s="22"/>
      <c r="FQI74" s="22"/>
      <c r="FQJ74" s="22"/>
      <c r="FQK74" s="22"/>
      <c r="FQL74" s="22"/>
      <c r="FQM74" s="22"/>
      <c r="FQN74" s="22"/>
      <c r="FQO74" s="22"/>
      <c r="FQP74" s="22"/>
      <c r="FQQ74" s="22"/>
      <c r="FQR74" s="22"/>
      <c r="FQS74" s="22"/>
      <c r="FQT74" s="22"/>
      <c r="FQU74" s="22"/>
      <c r="FQV74" s="22"/>
      <c r="FQW74" s="22"/>
      <c r="FQX74" s="22"/>
      <c r="FQY74" s="22"/>
      <c r="FQZ74" s="22"/>
      <c r="FRA74" s="22"/>
      <c r="FRB74" s="22"/>
      <c r="FRC74" s="22"/>
      <c r="FRD74" s="22"/>
      <c r="FRE74" s="22"/>
      <c r="FRF74" s="22"/>
      <c r="FRG74" s="22"/>
      <c r="FRH74" s="22"/>
      <c r="FRI74" s="22"/>
      <c r="FRJ74" s="22"/>
      <c r="FRK74" s="22"/>
      <c r="FRL74" s="22"/>
      <c r="FRM74" s="22"/>
      <c r="FRN74" s="22"/>
      <c r="FRO74" s="22"/>
      <c r="FRP74" s="22"/>
      <c r="FRQ74" s="22"/>
      <c r="FRR74" s="22"/>
      <c r="FRS74" s="22"/>
      <c r="FRT74" s="22"/>
      <c r="FRU74" s="22"/>
      <c r="FRV74" s="22"/>
      <c r="FRW74" s="22"/>
      <c r="FRX74" s="22"/>
      <c r="FRY74" s="22"/>
      <c r="FRZ74" s="22"/>
      <c r="FSA74" s="22"/>
      <c r="FSB74" s="22"/>
      <c r="FSC74" s="22"/>
      <c r="FSD74" s="22"/>
      <c r="FSE74" s="22"/>
      <c r="FSF74" s="22"/>
      <c r="FSG74" s="22"/>
      <c r="FSH74" s="22"/>
      <c r="FSI74" s="22"/>
      <c r="FSJ74" s="22"/>
      <c r="FSK74" s="22"/>
      <c r="FSL74" s="22"/>
      <c r="FSM74" s="22"/>
      <c r="FSN74" s="22"/>
      <c r="FSO74" s="22"/>
      <c r="FSP74" s="22"/>
      <c r="FSQ74" s="22"/>
      <c r="FSR74" s="22"/>
      <c r="FSS74" s="22"/>
      <c r="FST74" s="22"/>
      <c r="FSU74" s="22"/>
      <c r="FSV74" s="22"/>
      <c r="FSW74" s="22"/>
      <c r="FSX74" s="22"/>
      <c r="FSY74" s="22"/>
      <c r="FSZ74" s="22"/>
      <c r="FTA74" s="22"/>
      <c r="FTB74" s="22"/>
      <c r="FTC74" s="22"/>
      <c r="FTD74" s="22"/>
      <c r="FTE74" s="22"/>
      <c r="FTF74" s="22"/>
      <c r="FTG74" s="22"/>
      <c r="FTH74" s="22"/>
      <c r="FTI74" s="22"/>
      <c r="FTJ74" s="22"/>
      <c r="FTK74" s="22"/>
      <c r="FTL74" s="22"/>
      <c r="FTM74" s="22"/>
      <c r="FTN74" s="22"/>
      <c r="FTO74" s="22"/>
      <c r="FTP74" s="22"/>
      <c r="FTQ74" s="22"/>
      <c r="FTR74" s="22"/>
      <c r="FTS74" s="22"/>
      <c r="FTT74" s="22"/>
      <c r="FTU74" s="22"/>
      <c r="FTV74" s="22"/>
      <c r="FTW74" s="22"/>
      <c r="FTX74" s="22"/>
      <c r="FTY74" s="22"/>
      <c r="FTZ74" s="22"/>
      <c r="FUA74" s="22"/>
      <c r="FUB74" s="22"/>
      <c r="FUC74" s="22"/>
      <c r="FUD74" s="22"/>
      <c r="FUE74" s="22"/>
      <c r="FUF74" s="22"/>
      <c r="FUG74" s="22"/>
      <c r="FUH74" s="22"/>
      <c r="FUI74" s="22"/>
      <c r="FUJ74" s="22"/>
      <c r="FUK74" s="22"/>
      <c r="FUL74" s="22"/>
      <c r="FUM74" s="22"/>
      <c r="FUN74" s="22"/>
      <c r="FUO74" s="22"/>
      <c r="FUP74" s="22"/>
      <c r="FUQ74" s="22"/>
      <c r="FUR74" s="22"/>
      <c r="FUS74" s="22"/>
      <c r="FUT74" s="22"/>
      <c r="FUU74" s="22"/>
      <c r="FUV74" s="22"/>
      <c r="FUW74" s="22"/>
      <c r="FUX74" s="22"/>
      <c r="FUY74" s="22"/>
      <c r="FUZ74" s="22"/>
      <c r="FVA74" s="22"/>
      <c r="FVB74" s="22"/>
      <c r="FVC74" s="22"/>
      <c r="FVD74" s="22"/>
      <c r="FVE74" s="22"/>
      <c r="FVF74" s="22"/>
      <c r="FVG74" s="22"/>
      <c r="FVH74" s="22"/>
      <c r="FVI74" s="22"/>
      <c r="FVJ74" s="22"/>
      <c r="FVK74" s="22"/>
      <c r="FVL74" s="22"/>
      <c r="FVM74" s="22"/>
      <c r="FVN74" s="22"/>
      <c r="FVO74" s="22"/>
      <c r="FVP74" s="22"/>
      <c r="FVQ74" s="22"/>
      <c r="FVR74" s="22"/>
      <c r="FVS74" s="22"/>
      <c r="FVT74" s="22"/>
      <c r="FVU74" s="22"/>
      <c r="FVV74" s="22"/>
      <c r="FVW74" s="22"/>
      <c r="FVX74" s="22"/>
      <c r="FVY74" s="22"/>
      <c r="FVZ74" s="22"/>
      <c r="FWA74" s="22"/>
      <c r="FWB74" s="22"/>
      <c r="FWC74" s="22"/>
      <c r="FWD74" s="22"/>
      <c r="FWE74" s="22"/>
      <c r="FWF74" s="22"/>
      <c r="FWG74" s="22"/>
      <c r="FWH74" s="22"/>
      <c r="FWI74" s="22"/>
      <c r="FWJ74" s="22"/>
      <c r="FWK74" s="22"/>
      <c r="FWL74" s="22"/>
      <c r="FWM74" s="22"/>
      <c r="FWN74" s="22"/>
      <c r="FWO74" s="22"/>
      <c r="FWP74" s="22"/>
      <c r="FWQ74" s="22"/>
      <c r="FWR74" s="22"/>
      <c r="FWS74" s="22"/>
      <c r="FWT74" s="22"/>
      <c r="FWU74" s="22"/>
      <c r="FWV74" s="22"/>
      <c r="FWW74" s="22"/>
      <c r="FWX74" s="22"/>
      <c r="FWY74" s="22"/>
      <c r="FWZ74" s="22"/>
      <c r="FXA74" s="22"/>
      <c r="FXB74" s="22"/>
      <c r="FXC74" s="22"/>
      <c r="FXD74" s="22"/>
      <c r="FXE74" s="22"/>
      <c r="FXF74" s="22"/>
      <c r="FXG74" s="22"/>
      <c r="FXH74" s="22"/>
      <c r="FXI74" s="22"/>
      <c r="FXJ74" s="22"/>
      <c r="FXK74" s="22"/>
      <c r="FXL74" s="22"/>
      <c r="FXM74" s="22"/>
      <c r="FXN74" s="22"/>
      <c r="FXO74" s="22"/>
      <c r="FXP74" s="22"/>
      <c r="FXQ74" s="22"/>
      <c r="FXR74" s="22"/>
      <c r="FXS74" s="22"/>
      <c r="FXT74" s="22"/>
      <c r="FXU74" s="22"/>
      <c r="FXV74" s="22"/>
      <c r="FXW74" s="22"/>
      <c r="FXX74" s="22"/>
      <c r="FXY74" s="22"/>
      <c r="FXZ74" s="22"/>
      <c r="FYA74" s="22"/>
      <c r="FYB74" s="22"/>
      <c r="FYC74" s="22"/>
      <c r="FYD74" s="22"/>
      <c r="FYE74" s="22"/>
      <c r="FYF74" s="22"/>
      <c r="FYG74" s="22"/>
      <c r="FYH74" s="22"/>
      <c r="FYI74" s="22"/>
      <c r="FYJ74" s="22"/>
      <c r="FYK74" s="22"/>
      <c r="FYL74" s="22"/>
      <c r="FYM74" s="22"/>
      <c r="FYN74" s="22"/>
      <c r="FYO74" s="22"/>
      <c r="FYP74" s="22"/>
      <c r="FYQ74" s="22"/>
      <c r="FYR74" s="22"/>
      <c r="FYS74" s="22"/>
      <c r="FYT74" s="22"/>
      <c r="FYU74" s="22"/>
      <c r="FYV74" s="22"/>
      <c r="FYW74" s="22"/>
      <c r="FYX74" s="22"/>
      <c r="FYY74" s="22"/>
      <c r="FYZ74" s="22"/>
      <c r="FZA74" s="22"/>
      <c r="FZB74" s="22"/>
      <c r="FZC74" s="22"/>
      <c r="FZD74" s="22"/>
      <c r="FZE74" s="22"/>
      <c r="FZF74" s="22"/>
      <c r="FZG74" s="22"/>
      <c r="FZH74" s="22"/>
      <c r="FZI74" s="22"/>
      <c r="FZJ74" s="22"/>
      <c r="FZK74" s="22"/>
      <c r="FZL74" s="22"/>
      <c r="FZM74" s="22"/>
      <c r="FZN74" s="22"/>
      <c r="FZO74" s="22"/>
      <c r="FZP74" s="22"/>
      <c r="FZQ74" s="22"/>
      <c r="FZR74" s="22"/>
      <c r="FZS74" s="22"/>
      <c r="FZT74" s="22"/>
      <c r="FZU74" s="22"/>
      <c r="FZV74" s="22"/>
      <c r="FZW74" s="22"/>
      <c r="FZX74" s="22"/>
      <c r="FZY74" s="22"/>
      <c r="FZZ74" s="22"/>
      <c r="GAA74" s="22"/>
      <c r="GAB74" s="22"/>
      <c r="GAC74" s="22"/>
      <c r="GAD74" s="22"/>
      <c r="GAE74" s="22"/>
      <c r="GAF74" s="22"/>
      <c r="GAG74" s="22"/>
      <c r="GAH74" s="22"/>
      <c r="GAI74" s="22"/>
      <c r="GAJ74" s="22"/>
      <c r="GAK74" s="22"/>
      <c r="GAL74" s="22"/>
      <c r="GAM74" s="22"/>
      <c r="GAN74" s="22"/>
      <c r="GAO74" s="22"/>
      <c r="GAP74" s="22"/>
      <c r="GAQ74" s="22"/>
      <c r="GAR74" s="22"/>
      <c r="GAS74" s="22"/>
      <c r="GAT74" s="22"/>
      <c r="GAU74" s="22"/>
      <c r="GAV74" s="22"/>
      <c r="GAW74" s="22"/>
      <c r="GAX74" s="22"/>
      <c r="GAY74" s="22"/>
      <c r="GAZ74" s="22"/>
      <c r="GBA74" s="22"/>
      <c r="GBB74" s="22"/>
      <c r="GBC74" s="22"/>
      <c r="GBD74" s="22"/>
      <c r="GBE74" s="22"/>
      <c r="GBF74" s="22"/>
      <c r="GBG74" s="22"/>
      <c r="GBH74" s="22"/>
      <c r="GBI74" s="22"/>
      <c r="GBJ74" s="22"/>
      <c r="GBK74" s="22"/>
      <c r="GBL74" s="22"/>
      <c r="GBM74" s="22"/>
      <c r="GBN74" s="22"/>
      <c r="GBO74" s="22"/>
      <c r="GBP74" s="22"/>
      <c r="GBQ74" s="22"/>
      <c r="GBR74" s="22"/>
      <c r="GBS74" s="22"/>
      <c r="GBT74" s="22"/>
      <c r="GBU74" s="22"/>
      <c r="GBV74" s="22"/>
      <c r="GBW74" s="22"/>
      <c r="GBX74" s="22"/>
      <c r="GBY74" s="22"/>
      <c r="GBZ74" s="22"/>
      <c r="GCA74" s="22"/>
      <c r="GCB74" s="22"/>
      <c r="GCC74" s="22"/>
      <c r="GCD74" s="22"/>
      <c r="GCE74" s="22"/>
      <c r="GCF74" s="22"/>
      <c r="GCG74" s="22"/>
      <c r="GCH74" s="22"/>
      <c r="GCI74" s="22"/>
      <c r="GCJ74" s="22"/>
      <c r="GCK74" s="22"/>
      <c r="GCL74" s="22"/>
      <c r="GCM74" s="22"/>
      <c r="GCN74" s="22"/>
      <c r="GCO74" s="22"/>
      <c r="GCP74" s="22"/>
      <c r="GCQ74" s="22"/>
      <c r="GCR74" s="22"/>
      <c r="GCS74" s="22"/>
      <c r="GCT74" s="22"/>
      <c r="GCU74" s="22"/>
      <c r="GCV74" s="22"/>
      <c r="GCW74" s="22"/>
      <c r="GCX74" s="22"/>
      <c r="GCY74" s="22"/>
      <c r="GCZ74" s="22"/>
      <c r="GDA74" s="22"/>
      <c r="GDB74" s="22"/>
      <c r="GDC74" s="22"/>
      <c r="GDD74" s="22"/>
      <c r="GDE74" s="22"/>
      <c r="GDF74" s="22"/>
      <c r="GDG74" s="22"/>
      <c r="GDH74" s="22"/>
      <c r="GDI74" s="22"/>
      <c r="GDJ74" s="22"/>
      <c r="GDK74" s="22"/>
      <c r="GDL74" s="22"/>
      <c r="GDM74" s="22"/>
      <c r="GDN74" s="22"/>
      <c r="GDO74" s="22"/>
      <c r="GDP74" s="22"/>
      <c r="GDQ74" s="22"/>
      <c r="GDR74" s="22"/>
      <c r="GDS74" s="22"/>
      <c r="GDT74" s="22"/>
      <c r="GDU74" s="22"/>
      <c r="GDV74" s="22"/>
      <c r="GDW74" s="22"/>
      <c r="GDX74" s="22"/>
      <c r="GDY74" s="22"/>
      <c r="GDZ74" s="22"/>
      <c r="GEA74" s="22"/>
      <c r="GEB74" s="22"/>
      <c r="GEC74" s="22"/>
      <c r="GED74" s="22"/>
      <c r="GEE74" s="22"/>
      <c r="GEF74" s="22"/>
      <c r="GEG74" s="22"/>
      <c r="GEH74" s="22"/>
      <c r="GEI74" s="22"/>
      <c r="GEJ74" s="22"/>
      <c r="GEK74" s="22"/>
      <c r="GEL74" s="22"/>
      <c r="GEM74" s="22"/>
      <c r="GEN74" s="22"/>
      <c r="GEO74" s="22"/>
      <c r="GEP74" s="22"/>
      <c r="GEQ74" s="22"/>
      <c r="GER74" s="22"/>
      <c r="GES74" s="22"/>
      <c r="GET74" s="22"/>
      <c r="GEU74" s="22"/>
      <c r="GEV74" s="22"/>
      <c r="GEW74" s="22"/>
      <c r="GEX74" s="22"/>
      <c r="GEY74" s="22"/>
      <c r="GEZ74" s="22"/>
      <c r="GFA74" s="22"/>
      <c r="GFB74" s="22"/>
      <c r="GFC74" s="22"/>
      <c r="GFD74" s="22"/>
      <c r="GFE74" s="22"/>
      <c r="GFF74" s="22"/>
      <c r="GFG74" s="22"/>
      <c r="GFH74" s="22"/>
      <c r="GFI74" s="22"/>
      <c r="GFJ74" s="22"/>
      <c r="GFK74" s="22"/>
      <c r="GFL74" s="22"/>
      <c r="GFM74" s="22"/>
      <c r="GFN74" s="22"/>
      <c r="GFO74" s="22"/>
      <c r="GFP74" s="22"/>
      <c r="GFQ74" s="22"/>
      <c r="GFR74" s="22"/>
      <c r="GFS74" s="22"/>
      <c r="GFT74" s="22"/>
      <c r="GFU74" s="22"/>
      <c r="GFV74" s="22"/>
      <c r="GFW74" s="22"/>
      <c r="GFX74" s="22"/>
      <c r="GFY74" s="22"/>
      <c r="GFZ74" s="22"/>
      <c r="GGA74" s="22"/>
      <c r="GGB74" s="22"/>
      <c r="GGC74" s="22"/>
      <c r="GGD74" s="22"/>
      <c r="GGE74" s="22"/>
      <c r="GGF74" s="22"/>
      <c r="GGG74" s="22"/>
      <c r="GGH74" s="22"/>
      <c r="GGI74" s="22"/>
      <c r="GGJ74" s="22"/>
      <c r="GGK74" s="22"/>
      <c r="GGL74" s="22"/>
      <c r="GGM74" s="22"/>
      <c r="GGN74" s="22"/>
      <c r="GGO74" s="22"/>
      <c r="GGP74" s="22"/>
      <c r="GGQ74" s="22"/>
      <c r="GGR74" s="22"/>
      <c r="GGS74" s="22"/>
      <c r="GGT74" s="22"/>
      <c r="GGU74" s="22"/>
      <c r="GGV74" s="22"/>
      <c r="GGW74" s="22"/>
      <c r="GGX74" s="22"/>
      <c r="GGY74" s="22"/>
      <c r="GGZ74" s="22"/>
      <c r="GHA74" s="22"/>
      <c r="GHB74" s="22"/>
      <c r="GHC74" s="22"/>
      <c r="GHD74" s="22"/>
      <c r="GHE74" s="22"/>
      <c r="GHF74" s="22"/>
      <c r="GHG74" s="22"/>
      <c r="GHH74" s="22"/>
      <c r="GHI74" s="22"/>
      <c r="GHJ74" s="22"/>
      <c r="GHK74" s="22"/>
      <c r="GHL74" s="22"/>
      <c r="GHM74" s="22"/>
      <c r="GHN74" s="22"/>
      <c r="GHO74" s="22"/>
      <c r="GHP74" s="22"/>
      <c r="GHQ74" s="22"/>
      <c r="GHR74" s="22"/>
      <c r="GHS74" s="22"/>
      <c r="GHT74" s="22"/>
      <c r="GHU74" s="22"/>
      <c r="GHV74" s="22"/>
      <c r="GHW74" s="22"/>
      <c r="GHX74" s="22"/>
      <c r="GHY74" s="22"/>
      <c r="GHZ74" s="22"/>
      <c r="GIA74" s="22"/>
      <c r="GIB74" s="22"/>
      <c r="GIC74" s="22"/>
      <c r="GID74" s="22"/>
      <c r="GIE74" s="22"/>
      <c r="GIF74" s="22"/>
      <c r="GIG74" s="22"/>
      <c r="GIH74" s="22"/>
      <c r="GII74" s="22"/>
      <c r="GIJ74" s="22"/>
      <c r="GIK74" s="22"/>
      <c r="GIL74" s="22"/>
      <c r="GIM74" s="22"/>
      <c r="GIN74" s="22"/>
      <c r="GIO74" s="22"/>
      <c r="GIP74" s="22"/>
      <c r="GIQ74" s="22"/>
      <c r="GIR74" s="22"/>
      <c r="GIS74" s="22"/>
      <c r="GIT74" s="22"/>
      <c r="GIU74" s="22"/>
      <c r="GIV74" s="22"/>
      <c r="GIW74" s="22"/>
      <c r="GIX74" s="22"/>
      <c r="GIY74" s="22"/>
      <c r="GIZ74" s="22"/>
      <c r="GJA74" s="22"/>
      <c r="GJB74" s="22"/>
      <c r="GJC74" s="22"/>
      <c r="GJD74" s="22"/>
      <c r="GJE74" s="22"/>
      <c r="GJF74" s="22"/>
      <c r="GJG74" s="22"/>
      <c r="GJH74" s="22"/>
      <c r="GJI74" s="22"/>
      <c r="GJJ74" s="22"/>
      <c r="GJK74" s="22"/>
      <c r="GJL74" s="22"/>
      <c r="GJM74" s="22"/>
      <c r="GJN74" s="22"/>
      <c r="GJO74" s="22"/>
      <c r="GJP74" s="22"/>
      <c r="GJQ74" s="22"/>
      <c r="GJR74" s="22"/>
      <c r="GJS74" s="22"/>
      <c r="GJT74" s="22"/>
      <c r="GJU74" s="22"/>
      <c r="GJV74" s="22"/>
      <c r="GJW74" s="22"/>
      <c r="GJX74" s="22"/>
      <c r="GJY74" s="22"/>
      <c r="GJZ74" s="22"/>
      <c r="GKA74" s="22"/>
      <c r="GKB74" s="22"/>
      <c r="GKC74" s="22"/>
      <c r="GKD74" s="22"/>
      <c r="GKE74" s="22"/>
      <c r="GKF74" s="22"/>
      <c r="GKG74" s="22"/>
      <c r="GKH74" s="22"/>
      <c r="GKI74" s="22"/>
      <c r="GKJ74" s="22"/>
      <c r="GKK74" s="22"/>
      <c r="GKL74" s="22"/>
      <c r="GKM74" s="22"/>
      <c r="GKN74" s="22"/>
      <c r="GKO74" s="22"/>
      <c r="GKP74" s="22"/>
      <c r="GKQ74" s="22"/>
      <c r="GKR74" s="22"/>
      <c r="GKS74" s="22"/>
      <c r="GKT74" s="22"/>
      <c r="GKU74" s="22"/>
      <c r="GKV74" s="22"/>
      <c r="GKW74" s="22"/>
      <c r="GKX74" s="22"/>
      <c r="GKY74" s="22"/>
      <c r="GKZ74" s="22"/>
      <c r="GLA74" s="22"/>
      <c r="GLB74" s="22"/>
      <c r="GLC74" s="22"/>
      <c r="GLD74" s="22"/>
      <c r="GLE74" s="22"/>
      <c r="GLF74" s="22"/>
      <c r="GLG74" s="22"/>
      <c r="GLH74" s="22"/>
      <c r="GLI74" s="22"/>
      <c r="GLJ74" s="22"/>
      <c r="GLK74" s="22"/>
      <c r="GLL74" s="22"/>
      <c r="GLM74" s="22"/>
      <c r="GLN74" s="22"/>
      <c r="GLO74" s="22"/>
      <c r="GLP74" s="22"/>
      <c r="GLQ74" s="22"/>
      <c r="GLR74" s="22"/>
      <c r="GLS74" s="22"/>
      <c r="GLT74" s="22"/>
      <c r="GLU74" s="22"/>
      <c r="GLV74" s="22"/>
      <c r="GLW74" s="22"/>
      <c r="GLX74" s="22"/>
      <c r="GLY74" s="22"/>
      <c r="GLZ74" s="22"/>
      <c r="GMA74" s="22"/>
      <c r="GMB74" s="22"/>
      <c r="GMC74" s="22"/>
      <c r="GMD74" s="22"/>
      <c r="GME74" s="22"/>
      <c r="GMF74" s="22"/>
      <c r="GMG74" s="22"/>
      <c r="GMH74" s="22"/>
      <c r="GMI74" s="22"/>
      <c r="GMJ74" s="22"/>
      <c r="GMK74" s="22"/>
      <c r="GML74" s="22"/>
      <c r="GMM74" s="22"/>
      <c r="GMN74" s="22"/>
      <c r="GMO74" s="22"/>
      <c r="GMP74" s="22"/>
      <c r="GMQ74" s="22"/>
      <c r="GMR74" s="22"/>
      <c r="GMS74" s="22"/>
      <c r="GMT74" s="22"/>
      <c r="GMU74" s="22"/>
      <c r="GMV74" s="22"/>
      <c r="GMW74" s="22"/>
      <c r="GMX74" s="22"/>
      <c r="GMY74" s="22"/>
      <c r="GMZ74" s="22"/>
      <c r="GNA74" s="22"/>
      <c r="GNB74" s="22"/>
      <c r="GNC74" s="22"/>
      <c r="GND74" s="22"/>
      <c r="GNE74" s="22"/>
      <c r="GNF74" s="22"/>
      <c r="GNG74" s="22"/>
      <c r="GNH74" s="22"/>
      <c r="GNI74" s="22"/>
      <c r="GNJ74" s="22"/>
      <c r="GNK74" s="22"/>
      <c r="GNL74" s="22"/>
      <c r="GNM74" s="22"/>
      <c r="GNN74" s="22"/>
      <c r="GNO74" s="22"/>
      <c r="GNP74" s="22"/>
      <c r="GNQ74" s="22"/>
      <c r="GNR74" s="22"/>
      <c r="GNS74" s="22"/>
      <c r="GNT74" s="22"/>
      <c r="GNU74" s="22"/>
      <c r="GNV74" s="22"/>
      <c r="GNW74" s="22"/>
      <c r="GNX74" s="22"/>
      <c r="GNY74" s="22"/>
      <c r="GNZ74" s="22"/>
      <c r="GOA74" s="22"/>
      <c r="GOB74" s="22"/>
      <c r="GOC74" s="22"/>
      <c r="GOD74" s="22"/>
      <c r="GOE74" s="22"/>
      <c r="GOF74" s="22"/>
      <c r="GOG74" s="22"/>
      <c r="GOH74" s="22"/>
      <c r="GOI74" s="22"/>
      <c r="GOJ74" s="22"/>
      <c r="GOK74" s="22"/>
      <c r="GOL74" s="22"/>
      <c r="GOM74" s="22"/>
      <c r="GON74" s="22"/>
      <c r="GOO74" s="22"/>
      <c r="GOP74" s="22"/>
      <c r="GOQ74" s="22"/>
      <c r="GOR74" s="22"/>
      <c r="GOS74" s="22"/>
      <c r="GOT74" s="22"/>
      <c r="GOU74" s="22"/>
      <c r="GOV74" s="22"/>
      <c r="GOW74" s="22"/>
      <c r="GOX74" s="22"/>
      <c r="GOY74" s="22"/>
      <c r="GOZ74" s="22"/>
      <c r="GPA74" s="22"/>
      <c r="GPB74" s="22"/>
      <c r="GPC74" s="22"/>
      <c r="GPD74" s="22"/>
      <c r="GPE74" s="22"/>
      <c r="GPF74" s="22"/>
      <c r="GPG74" s="22"/>
      <c r="GPH74" s="22"/>
      <c r="GPI74" s="22"/>
      <c r="GPJ74" s="22"/>
      <c r="GPK74" s="22"/>
      <c r="GPL74" s="22"/>
      <c r="GPM74" s="22"/>
      <c r="GPN74" s="22"/>
      <c r="GPO74" s="22"/>
      <c r="GPP74" s="22"/>
      <c r="GPQ74" s="22"/>
      <c r="GPR74" s="22"/>
      <c r="GPS74" s="22"/>
      <c r="GPT74" s="22"/>
      <c r="GPU74" s="22"/>
      <c r="GPV74" s="22"/>
      <c r="GPW74" s="22"/>
      <c r="GPX74" s="22"/>
      <c r="GPY74" s="22"/>
      <c r="GPZ74" s="22"/>
      <c r="GQA74" s="22"/>
      <c r="GQB74" s="22"/>
      <c r="GQC74" s="22"/>
      <c r="GQD74" s="22"/>
      <c r="GQE74" s="22"/>
      <c r="GQF74" s="22"/>
      <c r="GQG74" s="22"/>
      <c r="GQH74" s="22"/>
      <c r="GQI74" s="22"/>
      <c r="GQJ74" s="22"/>
      <c r="GQK74" s="22"/>
      <c r="GQL74" s="22"/>
      <c r="GQM74" s="22"/>
      <c r="GQN74" s="22"/>
      <c r="GQO74" s="22"/>
      <c r="GQP74" s="22"/>
      <c r="GQQ74" s="22"/>
      <c r="GQR74" s="22"/>
      <c r="GQS74" s="22"/>
      <c r="GQT74" s="22"/>
      <c r="GQU74" s="22"/>
      <c r="GQV74" s="22"/>
      <c r="GQW74" s="22"/>
      <c r="GQX74" s="22"/>
      <c r="GQY74" s="22"/>
      <c r="GQZ74" s="22"/>
      <c r="GRA74" s="22"/>
      <c r="GRB74" s="22"/>
      <c r="GRC74" s="22"/>
      <c r="GRD74" s="22"/>
      <c r="GRE74" s="22"/>
      <c r="GRF74" s="22"/>
      <c r="GRG74" s="22"/>
      <c r="GRH74" s="22"/>
      <c r="GRI74" s="22"/>
      <c r="GRJ74" s="22"/>
      <c r="GRK74" s="22"/>
      <c r="GRL74" s="22"/>
      <c r="GRM74" s="22"/>
      <c r="GRN74" s="22"/>
      <c r="GRO74" s="22"/>
      <c r="GRP74" s="22"/>
      <c r="GRQ74" s="22"/>
      <c r="GRR74" s="22"/>
      <c r="GRS74" s="22"/>
      <c r="GRT74" s="22"/>
      <c r="GRU74" s="22"/>
      <c r="GRV74" s="22"/>
      <c r="GRW74" s="22"/>
      <c r="GRX74" s="22"/>
      <c r="GRY74" s="22"/>
      <c r="GRZ74" s="22"/>
      <c r="GSA74" s="22"/>
      <c r="GSB74" s="22"/>
      <c r="GSC74" s="22"/>
      <c r="GSD74" s="22"/>
      <c r="GSE74" s="22"/>
      <c r="GSF74" s="22"/>
      <c r="GSG74" s="22"/>
      <c r="GSH74" s="22"/>
      <c r="GSI74" s="22"/>
      <c r="GSJ74" s="22"/>
      <c r="GSK74" s="22"/>
      <c r="GSL74" s="22"/>
      <c r="GSM74" s="22"/>
      <c r="GSN74" s="22"/>
      <c r="GSO74" s="22"/>
      <c r="GSP74" s="22"/>
      <c r="GSQ74" s="22"/>
      <c r="GSR74" s="22"/>
      <c r="GSS74" s="22"/>
      <c r="GST74" s="22"/>
      <c r="GSU74" s="22"/>
      <c r="GSV74" s="22"/>
      <c r="GSW74" s="22"/>
      <c r="GSX74" s="22"/>
      <c r="GSY74" s="22"/>
      <c r="GSZ74" s="22"/>
      <c r="GTA74" s="22"/>
      <c r="GTB74" s="22"/>
      <c r="GTC74" s="22"/>
      <c r="GTD74" s="22"/>
      <c r="GTE74" s="22"/>
      <c r="GTF74" s="22"/>
      <c r="GTG74" s="22"/>
      <c r="GTH74" s="22"/>
      <c r="GTI74" s="22"/>
      <c r="GTJ74" s="22"/>
      <c r="GTK74" s="22"/>
      <c r="GTL74" s="22"/>
      <c r="GTM74" s="22"/>
      <c r="GTN74" s="22"/>
      <c r="GTO74" s="22"/>
      <c r="GTP74" s="22"/>
      <c r="GTQ74" s="22"/>
      <c r="GTR74" s="22"/>
      <c r="GTS74" s="22"/>
      <c r="GTT74" s="22"/>
      <c r="GTU74" s="22"/>
      <c r="GTV74" s="22"/>
      <c r="GTW74" s="22"/>
      <c r="GTX74" s="22"/>
      <c r="GTY74" s="22"/>
      <c r="GTZ74" s="22"/>
      <c r="GUA74" s="22"/>
      <c r="GUB74" s="22"/>
      <c r="GUC74" s="22"/>
      <c r="GUD74" s="22"/>
      <c r="GUE74" s="22"/>
      <c r="GUF74" s="22"/>
      <c r="GUG74" s="22"/>
      <c r="GUH74" s="22"/>
      <c r="GUI74" s="22"/>
      <c r="GUJ74" s="22"/>
      <c r="GUK74" s="22"/>
      <c r="GUL74" s="22"/>
      <c r="GUM74" s="22"/>
      <c r="GUN74" s="22"/>
      <c r="GUO74" s="22"/>
      <c r="GUP74" s="22"/>
      <c r="GUQ74" s="22"/>
      <c r="GUR74" s="22"/>
      <c r="GUS74" s="22"/>
      <c r="GUT74" s="22"/>
      <c r="GUU74" s="22"/>
      <c r="GUV74" s="22"/>
      <c r="GUW74" s="22"/>
      <c r="GUX74" s="22"/>
      <c r="GUY74" s="22"/>
      <c r="GUZ74" s="22"/>
      <c r="GVA74" s="22"/>
      <c r="GVB74" s="22"/>
      <c r="GVC74" s="22"/>
      <c r="GVD74" s="22"/>
      <c r="GVE74" s="22"/>
      <c r="GVF74" s="22"/>
      <c r="GVG74" s="22"/>
      <c r="GVH74" s="22"/>
      <c r="GVI74" s="22"/>
      <c r="GVJ74" s="22"/>
      <c r="GVK74" s="22"/>
      <c r="GVL74" s="22"/>
      <c r="GVM74" s="22"/>
      <c r="GVN74" s="22"/>
      <c r="GVO74" s="22"/>
      <c r="GVP74" s="22"/>
      <c r="GVQ74" s="22"/>
      <c r="GVR74" s="22"/>
      <c r="GVS74" s="22"/>
      <c r="GVT74" s="22"/>
      <c r="GVU74" s="22"/>
      <c r="GVV74" s="22"/>
      <c r="GVW74" s="22"/>
      <c r="GVX74" s="22"/>
      <c r="GVY74" s="22"/>
      <c r="GVZ74" s="22"/>
      <c r="GWA74" s="22"/>
      <c r="GWB74" s="22"/>
      <c r="GWC74" s="22"/>
      <c r="GWD74" s="22"/>
      <c r="GWE74" s="22"/>
      <c r="GWF74" s="22"/>
      <c r="GWG74" s="22"/>
      <c r="GWH74" s="22"/>
      <c r="GWI74" s="22"/>
      <c r="GWJ74" s="22"/>
      <c r="GWK74" s="22"/>
      <c r="GWL74" s="22"/>
      <c r="GWM74" s="22"/>
      <c r="GWN74" s="22"/>
      <c r="GWO74" s="22"/>
      <c r="GWP74" s="22"/>
      <c r="GWQ74" s="22"/>
      <c r="GWR74" s="22"/>
      <c r="GWS74" s="22"/>
      <c r="GWT74" s="22"/>
      <c r="GWU74" s="22"/>
      <c r="GWV74" s="22"/>
      <c r="GWW74" s="22"/>
      <c r="GWX74" s="22"/>
      <c r="GWY74" s="22"/>
      <c r="GWZ74" s="22"/>
      <c r="GXA74" s="22"/>
      <c r="GXB74" s="22"/>
      <c r="GXC74" s="22"/>
      <c r="GXD74" s="22"/>
      <c r="GXE74" s="22"/>
      <c r="GXF74" s="22"/>
      <c r="GXG74" s="22"/>
      <c r="GXH74" s="22"/>
      <c r="GXI74" s="22"/>
      <c r="GXJ74" s="22"/>
      <c r="GXK74" s="22"/>
      <c r="GXL74" s="22"/>
      <c r="GXM74" s="22"/>
      <c r="GXN74" s="22"/>
      <c r="GXO74" s="22"/>
      <c r="GXP74" s="22"/>
      <c r="GXQ74" s="22"/>
      <c r="GXR74" s="22"/>
      <c r="GXS74" s="22"/>
      <c r="GXT74" s="22"/>
      <c r="GXU74" s="22"/>
      <c r="GXV74" s="22"/>
      <c r="GXW74" s="22"/>
      <c r="GXX74" s="22"/>
      <c r="GXY74" s="22"/>
      <c r="GXZ74" s="22"/>
      <c r="GYA74" s="22"/>
      <c r="GYB74" s="22"/>
      <c r="GYC74" s="22"/>
      <c r="GYD74" s="22"/>
      <c r="GYE74" s="22"/>
      <c r="GYF74" s="22"/>
      <c r="GYG74" s="22"/>
      <c r="GYH74" s="22"/>
      <c r="GYI74" s="22"/>
      <c r="GYJ74" s="22"/>
      <c r="GYK74" s="22"/>
      <c r="GYL74" s="22"/>
      <c r="GYM74" s="22"/>
      <c r="GYN74" s="22"/>
      <c r="GYO74" s="22"/>
      <c r="GYP74" s="22"/>
      <c r="GYQ74" s="22"/>
      <c r="GYR74" s="22"/>
      <c r="GYS74" s="22"/>
      <c r="GYT74" s="22"/>
      <c r="GYU74" s="22"/>
      <c r="GYV74" s="22"/>
      <c r="GYW74" s="22"/>
      <c r="GYX74" s="22"/>
      <c r="GYY74" s="22"/>
      <c r="GYZ74" s="22"/>
      <c r="GZA74" s="22"/>
      <c r="GZB74" s="22"/>
      <c r="GZC74" s="22"/>
      <c r="GZD74" s="22"/>
      <c r="GZE74" s="22"/>
      <c r="GZF74" s="22"/>
      <c r="GZG74" s="22"/>
      <c r="GZH74" s="22"/>
      <c r="GZI74" s="22"/>
      <c r="GZJ74" s="22"/>
      <c r="GZK74" s="22"/>
      <c r="GZL74" s="22"/>
      <c r="GZM74" s="22"/>
      <c r="GZN74" s="22"/>
      <c r="GZO74" s="22"/>
      <c r="GZP74" s="22"/>
      <c r="GZQ74" s="22"/>
      <c r="GZR74" s="22"/>
      <c r="GZS74" s="22"/>
      <c r="GZT74" s="22"/>
      <c r="GZU74" s="22"/>
      <c r="GZV74" s="22"/>
      <c r="GZW74" s="22"/>
      <c r="GZX74" s="22"/>
      <c r="GZY74" s="22"/>
      <c r="GZZ74" s="22"/>
      <c r="HAA74" s="22"/>
      <c r="HAB74" s="22"/>
      <c r="HAC74" s="22"/>
      <c r="HAD74" s="22"/>
      <c r="HAE74" s="22"/>
      <c r="HAF74" s="22"/>
      <c r="HAG74" s="22"/>
      <c r="HAH74" s="22"/>
      <c r="HAI74" s="22"/>
      <c r="HAJ74" s="22"/>
      <c r="HAK74" s="22"/>
      <c r="HAL74" s="22"/>
      <c r="HAM74" s="22"/>
      <c r="HAN74" s="22"/>
      <c r="HAO74" s="22"/>
      <c r="HAP74" s="22"/>
      <c r="HAQ74" s="22"/>
      <c r="HAR74" s="22"/>
      <c r="HAS74" s="22"/>
      <c r="HAT74" s="22"/>
      <c r="HAU74" s="22"/>
      <c r="HAV74" s="22"/>
      <c r="HAW74" s="22"/>
      <c r="HAX74" s="22"/>
      <c r="HAY74" s="22"/>
      <c r="HAZ74" s="22"/>
      <c r="HBA74" s="22"/>
      <c r="HBB74" s="22"/>
      <c r="HBC74" s="22"/>
      <c r="HBD74" s="22"/>
      <c r="HBE74" s="22"/>
      <c r="HBF74" s="22"/>
      <c r="HBG74" s="22"/>
      <c r="HBH74" s="22"/>
      <c r="HBI74" s="22"/>
      <c r="HBJ74" s="22"/>
      <c r="HBK74" s="22"/>
      <c r="HBL74" s="22"/>
      <c r="HBM74" s="22"/>
      <c r="HBN74" s="22"/>
      <c r="HBO74" s="22"/>
      <c r="HBP74" s="22"/>
      <c r="HBQ74" s="22"/>
      <c r="HBR74" s="22"/>
      <c r="HBS74" s="22"/>
      <c r="HBT74" s="22"/>
      <c r="HBU74" s="22"/>
      <c r="HBV74" s="22"/>
      <c r="HBW74" s="22"/>
      <c r="HBX74" s="22"/>
      <c r="HBY74" s="22"/>
      <c r="HBZ74" s="22"/>
      <c r="HCA74" s="22"/>
      <c r="HCB74" s="22"/>
      <c r="HCC74" s="22"/>
      <c r="HCD74" s="22"/>
      <c r="HCE74" s="22"/>
      <c r="HCF74" s="22"/>
      <c r="HCG74" s="22"/>
      <c r="HCH74" s="22"/>
      <c r="HCI74" s="22"/>
      <c r="HCJ74" s="22"/>
      <c r="HCK74" s="22"/>
      <c r="HCL74" s="22"/>
      <c r="HCM74" s="22"/>
      <c r="HCN74" s="22"/>
      <c r="HCO74" s="22"/>
      <c r="HCP74" s="22"/>
      <c r="HCQ74" s="22"/>
      <c r="HCR74" s="22"/>
      <c r="HCS74" s="22"/>
      <c r="HCT74" s="22"/>
      <c r="HCU74" s="22"/>
      <c r="HCV74" s="22"/>
      <c r="HCW74" s="22"/>
      <c r="HCX74" s="22"/>
      <c r="HCY74" s="22"/>
      <c r="HCZ74" s="22"/>
      <c r="HDA74" s="22"/>
      <c r="HDB74" s="22"/>
      <c r="HDC74" s="22"/>
      <c r="HDD74" s="22"/>
      <c r="HDE74" s="22"/>
      <c r="HDF74" s="22"/>
      <c r="HDG74" s="22"/>
      <c r="HDH74" s="22"/>
      <c r="HDI74" s="22"/>
      <c r="HDJ74" s="22"/>
      <c r="HDK74" s="22"/>
      <c r="HDL74" s="22"/>
      <c r="HDM74" s="22"/>
      <c r="HDN74" s="22"/>
      <c r="HDO74" s="22"/>
      <c r="HDP74" s="22"/>
      <c r="HDQ74" s="22"/>
      <c r="HDR74" s="22"/>
      <c r="HDS74" s="22"/>
      <c r="HDT74" s="22"/>
      <c r="HDU74" s="22"/>
      <c r="HDV74" s="22"/>
      <c r="HDW74" s="22"/>
      <c r="HDX74" s="22"/>
      <c r="HDY74" s="22"/>
      <c r="HDZ74" s="22"/>
      <c r="HEA74" s="22"/>
      <c r="HEB74" s="22"/>
      <c r="HEC74" s="22"/>
      <c r="HED74" s="22"/>
      <c r="HEE74" s="22"/>
      <c r="HEF74" s="22"/>
      <c r="HEG74" s="22"/>
      <c r="HEH74" s="22"/>
      <c r="HEI74" s="22"/>
      <c r="HEJ74" s="22"/>
      <c r="HEK74" s="22"/>
      <c r="HEL74" s="22"/>
      <c r="HEM74" s="22"/>
      <c r="HEN74" s="22"/>
      <c r="HEO74" s="22"/>
      <c r="HEP74" s="22"/>
      <c r="HEQ74" s="22"/>
      <c r="HER74" s="22"/>
      <c r="HES74" s="22"/>
      <c r="HET74" s="22"/>
      <c r="HEU74" s="22"/>
      <c r="HEV74" s="22"/>
      <c r="HEW74" s="22"/>
      <c r="HEX74" s="22"/>
      <c r="HEY74" s="22"/>
      <c r="HEZ74" s="22"/>
      <c r="HFA74" s="22"/>
      <c r="HFB74" s="22"/>
      <c r="HFC74" s="22"/>
      <c r="HFD74" s="22"/>
      <c r="HFE74" s="22"/>
      <c r="HFF74" s="22"/>
      <c r="HFG74" s="22"/>
      <c r="HFH74" s="22"/>
      <c r="HFI74" s="22"/>
      <c r="HFJ74" s="22"/>
      <c r="HFK74" s="22"/>
      <c r="HFL74" s="22"/>
      <c r="HFM74" s="22"/>
      <c r="HFN74" s="22"/>
      <c r="HFO74" s="22"/>
      <c r="HFP74" s="22"/>
      <c r="HFQ74" s="22"/>
      <c r="HFR74" s="22"/>
      <c r="HFS74" s="22"/>
      <c r="HFT74" s="22"/>
      <c r="HFU74" s="22"/>
      <c r="HFV74" s="22"/>
      <c r="HFW74" s="22"/>
      <c r="HFX74" s="22"/>
      <c r="HFY74" s="22"/>
      <c r="HFZ74" s="22"/>
      <c r="HGA74" s="22"/>
      <c r="HGB74" s="22"/>
      <c r="HGC74" s="22"/>
      <c r="HGD74" s="22"/>
      <c r="HGE74" s="22"/>
      <c r="HGF74" s="22"/>
      <c r="HGG74" s="22"/>
      <c r="HGH74" s="22"/>
      <c r="HGI74" s="22"/>
      <c r="HGJ74" s="22"/>
      <c r="HGK74" s="22"/>
      <c r="HGL74" s="22"/>
      <c r="HGM74" s="22"/>
      <c r="HGN74" s="22"/>
      <c r="HGO74" s="22"/>
      <c r="HGP74" s="22"/>
      <c r="HGQ74" s="22"/>
      <c r="HGR74" s="22"/>
      <c r="HGS74" s="22"/>
      <c r="HGT74" s="22"/>
      <c r="HGU74" s="22"/>
      <c r="HGV74" s="22"/>
      <c r="HGW74" s="22"/>
      <c r="HGX74" s="22"/>
      <c r="HGY74" s="22"/>
      <c r="HGZ74" s="22"/>
      <c r="HHA74" s="22"/>
      <c r="HHB74" s="22"/>
      <c r="HHC74" s="22"/>
      <c r="HHD74" s="22"/>
      <c r="HHE74" s="22"/>
      <c r="HHF74" s="22"/>
      <c r="HHG74" s="22"/>
      <c r="HHH74" s="22"/>
      <c r="HHI74" s="22"/>
      <c r="HHJ74" s="22"/>
      <c r="HHK74" s="22"/>
      <c r="HHL74" s="22"/>
      <c r="HHM74" s="22"/>
      <c r="HHN74" s="22"/>
      <c r="HHO74" s="22"/>
      <c r="HHP74" s="22"/>
      <c r="HHQ74" s="22"/>
      <c r="HHR74" s="22"/>
      <c r="HHS74" s="22"/>
      <c r="HHT74" s="22"/>
      <c r="HHU74" s="22"/>
      <c r="HHV74" s="22"/>
      <c r="HHW74" s="22"/>
      <c r="HHX74" s="22"/>
      <c r="HHY74" s="22"/>
      <c r="HHZ74" s="22"/>
      <c r="HIA74" s="22"/>
      <c r="HIB74" s="22"/>
      <c r="HIC74" s="22"/>
      <c r="HID74" s="22"/>
      <c r="HIE74" s="22"/>
      <c r="HIF74" s="22"/>
      <c r="HIG74" s="22"/>
      <c r="HIH74" s="22"/>
      <c r="HII74" s="22"/>
      <c r="HIJ74" s="22"/>
      <c r="HIK74" s="22"/>
      <c r="HIL74" s="22"/>
      <c r="HIM74" s="22"/>
      <c r="HIN74" s="22"/>
      <c r="HIO74" s="22"/>
      <c r="HIP74" s="22"/>
      <c r="HIQ74" s="22"/>
      <c r="HIR74" s="22"/>
      <c r="HIS74" s="22"/>
      <c r="HIT74" s="22"/>
      <c r="HIU74" s="22"/>
      <c r="HIV74" s="22"/>
      <c r="HIW74" s="22"/>
      <c r="HIX74" s="22"/>
      <c r="HIY74" s="22"/>
      <c r="HIZ74" s="22"/>
      <c r="HJA74" s="22"/>
      <c r="HJB74" s="22"/>
      <c r="HJC74" s="22"/>
      <c r="HJD74" s="22"/>
      <c r="HJE74" s="22"/>
      <c r="HJF74" s="22"/>
      <c r="HJG74" s="22"/>
      <c r="HJH74" s="22"/>
      <c r="HJI74" s="22"/>
      <c r="HJJ74" s="22"/>
      <c r="HJK74" s="22"/>
      <c r="HJL74" s="22"/>
      <c r="HJM74" s="22"/>
      <c r="HJN74" s="22"/>
      <c r="HJO74" s="22"/>
      <c r="HJP74" s="22"/>
      <c r="HJQ74" s="22"/>
      <c r="HJR74" s="22"/>
      <c r="HJS74" s="22"/>
      <c r="HJT74" s="22"/>
      <c r="HJU74" s="22"/>
      <c r="HJV74" s="22"/>
      <c r="HJW74" s="22"/>
      <c r="HJX74" s="22"/>
      <c r="HJY74" s="22"/>
      <c r="HJZ74" s="22"/>
      <c r="HKA74" s="22"/>
      <c r="HKB74" s="22"/>
      <c r="HKC74" s="22"/>
      <c r="HKD74" s="22"/>
      <c r="HKE74" s="22"/>
      <c r="HKF74" s="22"/>
      <c r="HKG74" s="22"/>
      <c r="HKH74" s="22"/>
      <c r="HKI74" s="22"/>
      <c r="HKJ74" s="22"/>
      <c r="HKK74" s="22"/>
      <c r="HKL74" s="22"/>
      <c r="HKM74" s="22"/>
      <c r="HKN74" s="22"/>
      <c r="HKO74" s="22"/>
      <c r="HKP74" s="22"/>
      <c r="HKQ74" s="22"/>
      <c r="HKR74" s="22"/>
      <c r="HKS74" s="22"/>
      <c r="HKT74" s="22"/>
      <c r="HKU74" s="22"/>
      <c r="HKV74" s="22"/>
      <c r="HKW74" s="22"/>
      <c r="HKX74" s="22"/>
      <c r="HKY74" s="22"/>
      <c r="HKZ74" s="22"/>
      <c r="HLA74" s="22"/>
      <c r="HLB74" s="22"/>
      <c r="HLC74" s="22"/>
      <c r="HLD74" s="22"/>
      <c r="HLE74" s="22"/>
      <c r="HLF74" s="22"/>
      <c r="HLG74" s="22"/>
      <c r="HLH74" s="22"/>
      <c r="HLI74" s="22"/>
      <c r="HLJ74" s="22"/>
      <c r="HLK74" s="22"/>
      <c r="HLL74" s="22"/>
      <c r="HLM74" s="22"/>
      <c r="HLN74" s="22"/>
      <c r="HLO74" s="22"/>
      <c r="HLP74" s="22"/>
      <c r="HLQ74" s="22"/>
      <c r="HLR74" s="22"/>
      <c r="HLS74" s="22"/>
      <c r="HLT74" s="22"/>
      <c r="HLU74" s="22"/>
      <c r="HLV74" s="22"/>
      <c r="HLW74" s="22"/>
      <c r="HLX74" s="22"/>
      <c r="HLY74" s="22"/>
      <c r="HLZ74" s="22"/>
      <c r="HMA74" s="22"/>
      <c r="HMB74" s="22"/>
      <c r="HMC74" s="22"/>
      <c r="HMD74" s="22"/>
      <c r="HME74" s="22"/>
      <c r="HMF74" s="22"/>
      <c r="HMG74" s="22"/>
      <c r="HMH74" s="22"/>
      <c r="HMI74" s="22"/>
      <c r="HMJ74" s="22"/>
      <c r="HMK74" s="22"/>
      <c r="HML74" s="22"/>
      <c r="HMM74" s="22"/>
      <c r="HMN74" s="22"/>
      <c r="HMO74" s="22"/>
      <c r="HMP74" s="22"/>
      <c r="HMQ74" s="22"/>
      <c r="HMR74" s="22"/>
      <c r="HMS74" s="22"/>
      <c r="HMT74" s="22"/>
      <c r="HMU74" s="22"/>
      <c r="HMV74" s="22"/>
      <c r="HMW74" s="22"/>
      <c r="HMX74" s="22"/>
      <c r="HMY74" s="22"/>
      <c r="HMZ74" s="22"/>
      <c r="HNA74" s="22"/>
      <c r="HNB74" s="22"/>
      <c r="HNC74" s="22"/>
      <c r="HND74" s="22"/>
      <c r="HNE74" s="22"/>
      <c r="HNF74" s="22"/>
      <c r="HNG74" s="22"/>
      <c r="HNH74" s="22"/>
      <c r="HNI74" s="22"/>
      <c r="HNJ74" s="22"/>
      <c r="HNK74" s="22"/>
      <c r="HNL74" s="22"/>
      <c r="HNM74" s="22"/>
      <c r="HNN74" s="22"/>
      <c r="HNO74" s="22"/>
      <c r="HNP74" s="22"/>
      <c r="HNQ74" s="22"/>
      <c r="HNR74" s="22"/>
      <c r="HNS74" s="22"/>
      <c r="HNT74" s="22"/>
      <c r="HNU74" s="22"/>
      <c r="HNV74" s="22"/>
      <c r="HNW74" s="22"/>
      <c r="HNX74" s="22"/>
      <c r="HNY74" s="22"/>
      <c r="HNZ74" s="22"/>
      <c r="HOA74" s="22"/>
      <c r="HOB74" s="22"/>
      <c r="HOC74" s="22"/>
      <c r="HOD74" s="22"/>
      <c r="HOE74" s="22"/>
      <c r="HOF74" s="22"/>
      <c r="HOG74" s="22"/>
      <c r="HOH74" s="22"/>
      <c r="HOI74" s="22"/>
      <c r="HOJ74" s="22"/>
      <c r="HOK74" s="22"/>
      <c r="HOL74" s="22"/>
      <c r="HOM74" s="22"/>
      <c r="HON74" s="22"/>
      <c r="HOO74" s="22"/>
      <c r="HOP74" s="22"/>
      <c r="HOQ74" s="22"/>
      <c r="HOR74" s="22"/>
      <c r="HOS74" s="22"/>
      <c r="HOT74" s="22"/>
      <c r="HOU74" s="22"/>
      <c r="HOV74" s="22"/>
      <c r="HOW74" s="22"/>
      <c r="HOX74" s="22"/>
      <c r="HOY74" s="22"/>
      <c r="HOZ74" s="22"/>
      <c r="HPA74" s="22"/>
      <c r="HPB74" s="22"/>
      <c r="HPC74" s="22"/>
      <c r="HPD74" s="22"/>
      <c r="HPE74" s="22"/>
      <c r="HPF74" s="22"/>
      <c r="HPG74" s="22"/>
      <c r="HPH74" s="22"/>
      <c r="HPI74" s="22"/>
      <c r="HPJ74" s="22"/>
      <c r="HPK74" s="22"/>
      <c r="HPL74" s="22"/>
      <c r="HPM74" s="22"/>
      <c r="HPN74" s="22"/>
      <c r="HPO74" s="22"/>
      <c r="HPP74" s="22"/>
      <c r="HPQ74" s="22"/>
      <c r="HPR74" s="22"/>
      <c r="HPS74" s="22"/>
      <c r="HPT74" s="22"/>
      <c r="HPU74" s="22"/>
      <c r="HPV74" s="22"/>
      <c r="HPW74" s="22"/>
      <c r="HPX74" s="22"/>
      <c r="HPY74" s="22"/>
      <c r="HPZ74" s="22"/>
      <c r="HQA74" s="22"/>
      <c r="HQB74" s="22"/>
      <c r="HQC74" s="22"/>
      <c r="HQD74" s="22"/>
      <c r="HQE74" s="22"/>
      <c r="HQF74" s="22"/>
      <c r="HQG74" s="22"/>
      <c r="HQH74" s="22"/>
      <c r="HQI74" s="22"/>
      <c r="HQJ74" s="22"/>
      <c r="HQK74" s="22"/>
      <c r="HQL74" s="22"/>
      <c r="HQM74" s="22"/>
      <c r="HQN74" s="22"/>
      <c r="HQO74" s="22"/>
      <c r="HQP74" s="22"/>
      <c r="HQQ74" s="22"/>
      <c r="HQR74" s="22"/>
      <c r="HQS74" s="22"/>
      <c r="HQT74" s="22"/>
      <c r="HQU74" s="22"/>
      <c r="HQV74" s="22"/>
      <c r="HQW74" s="22"/>
      <c r="HQX74" s="22"/>
      <c r="HQY74" s="22"/>
      <c r="HQZ74" s="22"/>
      <c r="HRA74" s="22"/>
      <c r="HRB74" s="22"/>
      <c r="HRC74" s="22"/>
      <c r="HRD74" s="22"/>
      <c r="HRE74" s="22"/>
      <c r="HRF74" s="22"/>
      <c r="HRG74" s="22"/>
      <c r="HRH74" s="22"/>
      <c r="HRI74" s="22"/>
      <c r="HRJ74" s="22"/>
      <c r="HRK74" s="22"/>
      <c r="HRL74" s="22"/>
      <c r="HRM74" s="22"/>
      <c r="HRN74" s="22"/>
      <c r="HRO74" s="22"/>
      <c r="HRP74" s="22"/>
      <c r="HRQ74" s="22"/>
      <c r="HRR74" s="22"/>
      <c r="HRS74" s="22"/>
      <c r="HRT74" s="22"/>
      <c r="HRU74" s="22"/>
      <c r="HRV74" s="22"/>
      <c r="HRW74" s="22"/>
      <c r="HRX74" s="22"/>
      <c r="HRY74" s="22"/>
      <c r="HRZ74" s="22"/>
      <c r="HSA74" s="22"/>
      <c r="HSB74" s="22"/>
      <c r="HSC74" s="22"/>
      <c r="HSD74" s="22"/>
      <c r="HSE74" s="22"/>
      <c r="HSF74" s="22"/>
      <c r="HSG74" s="22"/>
      <c r="HSH74" s="22"/>
      <c r="HSI74" s="22"/>
      <c r="HSJ74" s="22"/>
      <c r="HSK74" s="22"/>
      <c r="HSL74" s="22"/>
      <c r="HSM74" s="22"/>
      <c r="HSN74" s="22"/>
      <c r="HSO74" s="22"/>
      <c r="HSP74" s="22"/>
      <c r="HSQ74" s="22"/>
      <c r="HSR74" s="22"/>
      <c r="HSS74" s="22"/>
      <c r="HST74" s="22"/>
      <c r="HSU74" s="22"/>
      <c r="HSV74" s="22"/>
      <c r="HSW74" s="22"/>
      <c r="HSX74" s="22"/>
      <c r="HSY74" s="22"/>
      <c r="HSZ74" s="22"/>
      <c r="HTA74" s="22"/>
      <c r="HTB74" s="22"/>
      <c r="HTC74" s="22"/>
      <c r="HTD74" s="22"/>
      <c r="HTE74" s="22"/>
      <c r="HTF74" s="22"/>
      <c r="HTG74" s="22"/>
      <c r="HTH74" s="22"/>
      <c r="HTI74" s="22"/>
      <c r="HTJ74" s="22"/>
      <c r="HTK74" s="22"/>
      <c r="HTL74" s="22"/>
      <c r="HTM74" s="22"/>
      <c r="HTN74" s="22"/>
      <c r="HTO74" s="22"/>
      <c r="HTP74" s="22"/>
      <c r="HTQ74" s="22"/>
      <c r="HTR74" s="22"/>
      <c r="HTS74" s="22"/>
      <c r="HTT74" s="22"/>
      <c r="HTU74" s="22"/>
      <c r="HTV74" s="22"/>
      <c r="HTW74" s="22"/>
      <c r="HTX74" s="22"/>
      <c r="HTY74" s="22"/>
      <c r="HTZ74" s="22"/>
      <c r="HUA74" s="22"/>
      <c r="HUB74" s="22"/>
      <c r="HUC74" s="22"/>
      <c r="HUD74" s="22"/>
      <c r="HUE74" s="22"/>
      <c r="HUF74" s="22"/>
      <c r="HUG74" s="22"/>
      <c r="HUH74" s="22"/>
      <c r="HUI74" s="22"/>
      <c r="HUJ74" s="22"/>
      <c r="HUK74" s="22"/>
      <c r="HUL74" s="22"/>
      <c r="HUM74" s="22"/>
      <c r="HUN74" s="22"/>
      <c r="HUO74" s="22"/>
      <c r="HUP74" s="22"/>
      <c r="HUQ74" s="22"/>
      <c r="HUR74" s="22"/>
      <c r="HUS74" s="22"/>
      <c r="HUT74" s="22"/>
      <c r="HUU74" s="22"/>
      <c r="HUV74" s="22"/>
      <c r="HUW74" s="22"/>
      <c r="HUX74" s="22"/>
      <c r="HUY74" s="22"/>
      <c r="HUZ74" s="22"/>
      <c r="HVA74" s="22"/>
      <c r="HVB74" s="22"/>
      <c r="HVC74" s="22"/>
      <c r="HVD74" s="22"/>
      <c r="HVE74" s="22"/>
      <c r="HVF74" s="22"/>
      <c r="HVG74" s="22"/>
      <c r="HVH74" s="22"/>
      <c r="HVI74" s="22"/>
      <c r="HVJ74" s="22"/>
      <c r="HVK74" s="22"/>
      <c r="HVL74" s="22"/>
      <c r="HVM74" s="22"/>
      <c r="HVN74" s="22"/>
      <c r="HVO74" s="22"/>
      <c r="HVP74" s="22"/>
      <c r="HVQ74" s="22"/>
      <c r="HVR74" s="22"/>
      <c r="HVS74" s="22"/>
      <c r="HVT74" s="22"/>
      <c r="HVU74" s="22"/>
      <c r="HVV74" s="22"/>
      <c r="HVW74" s="22"/>
      <c r="HVX74" s="22"/>
      <c r="HVY74" s="22"/>
      <c r="HVZ74" s="22"/>
      <c r="HWA74" s="22"/>
      <c r="HWB74" s="22"/>
      <c r="HWC74" s="22"/>
      <c r="HWD74" s="22"/>
      <c r="HWE74" s="22"/>
      <c r="HWF74" s="22"/>
      <c r="HWG74" s="22"/>
      <c r="HWH74" s="22"/>
      <c r="HWI74" s="22"/>
      <c r="HWJ74" s="22"/>
      <c r="HWK74" s="22"/>
      <c r="HWL74" s="22"/>
      <c r="HWM74" s="22"/>
      <c r="HWN74" s="22"/>
      <c r="HWO74" s="22"/>
      <c r="HWP74" s="22"/>
      <c r="HWQ74" s="22"/>
      <c r="HWR74" s="22"/>
      <c r="HWS74" s="22"/>
      <c r="HWT74" s="22"/>
      <c r="HWU74" s="22"/>
      <c r="HWV74" s="22"/>
      <c r="HWW74" s="22"/>
      <c r="HWX74" s="22"/>
      <c r="HWY74" s="22"/>
      <c r="HWZ74" s="22"/>
      <c r="HXA74" s="22"/>
      <c r="HXB74" s="22"/>
      <c r="HXC74" s="22"/>
      <c r="HXD74" s="22"/>
      <c r="HXE74" s="22"/>
      <c r="HXF74" s="22"/>
      <c r="HXG74" s="22"/>
      <c r="HXH74" s="22"/>
      <c r="HXI74" s="22"/>
      <c r="HXJ74" s="22"/>
      <c r="HXK74" s="22"/>
      <c r="HXL74" s="22"/>
      <c r="HXM74" s="22"/>
      <c r="HXN74" s="22"/>
      <c r="HXO74" s="22"/>
      <c r="HXP74" s="22"/>
      <c r="HXQ74" s="22"/>
      <c r="HXR74" s="22"/>
      <c r="HXS74" s="22"/>
      <c r="HXT74" s="22"/>
      <c r="HXU74" s="22"/>
      <c r="HXV74" s="22"/>
      <c r="HXW74" s="22"/>
      <c r="HXX74" s="22"/>
      <c r="HXY74" s="22"/>
      <c r="HXZ74" s="22"/>
      <c r="HYA74" s="22"/>
      <c r="HYB74" s="22"/>
      <c r="HYC74" s="22"/>
      <c r="HYD74" s="22"/>
      <c r="HYE74" s="22"/>
      <c r="HYF74" s="22"/>
      <c r="HYG74" s="22"/>
      <c r="HYH74" s="22"/>
      <c r="HYI74" s="22"/>
      <c r="HYJ74" s="22"/>
      <c r="HYK74" s="22"/>
      <c r="HYL74" s="22"/>
      <c r="HYM74" s="22"/>
      <c r="HYN74" s="22"/>
      <c r="HYO74" s="22"/>
      <c r="HYP74" s="22"/>
      <c r="HYQ74" s="22"/>
      <c r="HYR74" s="22"/>
      <c r="HYS74" s="22"/>
      <c r="HYT74" s="22"/>
      <c r="HYU74" s="22"/>
      <c r="HYV74" s="22"/>
      <c r="HYW74" s="22"/>
      <c r="HYX74" s="22"/>
      <c r="HYY74" s="22"/>
      <c r="HYZ74" s="22"/>
      <c r="HZA74" s="22"/>
      <c r="HZB74" s="22"/>
      <c r="HZC74" s="22"/>
      <c r="HZD74" s="22"/>
      <c r="HZE74" s="22"/>
      <c r="HZF74" s="22"/>
      <c r="HZG74" s="22"/>
      <c r="HZH74" s="22"/>
      <c r="HZI74" s="22"/>
      <c r="HZJ74" s="22"/>
      <c r="HZK74" s="22"/>
      <c r="HZL74" s="22"/>
      <c r="HZM74" s="22"/>
      <c r="HZN74" s="22"/>
      <c r="HZO74" s="22"/>
      <c r="HZP74" s="22"/>
      <c r="HZQ74" s="22"/>
      <c r="HZR74" s="22"/>
      <c r="HZS74" s="22"/>
      <c r="HZT74" s="22"/>
      <c r="HZU74" s="22"/>
      <c r="HZV74" s="22"/>
      <c r="HZW74" s="22"/>
      <c r="HZX74" s="22"/>
      <c r="HZY74" s="22"/>
      <c r="HZZ74" s="22"/>
      <c r="IAA74" s="22"/>
      <c r="IAB74" s="22"/>
      <c r="IAC74" s="22"/>
      <c r="IAD74" s="22"/>
      <c r="IAE74" s="22"/>
      <c r="IAF74" s="22"/>
      <c r="IAG74" s="22"/>
      <c r="IAH74" s="22"/>
      <c r="IAI74" s="22"/>
      <c r="IAJ74" s="22"/>
      <c r="IAK74" s="22"/>
      <c r="IAL74" s="22"/>
      <c r="IAM74" s="22"/>
      <c r="IAN74" s="22"/>
      <c r="IAO74" s="22"/>
      <c r="IAP74" s="22"/>
      <c r="IAQ74" s="22"/>
      <c r="IAR74" s="22"/>
      <c r="IAS74" s="22"/>
      <c r="IAT74" s="22"/>
      <c r="IAU74" s="22"/>
      <c r="IAV74" s="22"/>
      <c r="IAW74" s="22"/>
      <c r="IAX74" s="22"/>
      <c r="IAY74" s="22"/>
      <c r="IAZ74" s="22"/>
      <c r="IBA74" s="22"/>
      <c r="IBB74" s="22"/>
      <c r="IBC74" s="22"/>
      <c r="IBD74" s="22"/>
      <c r="IBE74" s="22"/>
      <c r="IBF74" s="22"/>
      <c r="IBG74" s="22"/>
      <c r="IBH74" s="22"/>
      <c r="IBI74" s="22"/>
      <c r="IBJ74" s="22"/>
      <c r="IBK74" s="22"/>
      <c r="IBL74" s="22"/>
      <c r="IBM74" s="22"/>
      <c r="IBN74" s="22"/>
      <c r="IBO74" s="22"/>
      <c r="IBP74" s="22"/>
      <c r="IBQ74" s="22"/>
      <c r="IBR74" s="22"/>
      <c r="IBS74" s="22"/>
      <c r="IBT74" s="22"/>
      <c r="IBU74" s="22"/>
      <c r="IBV74" s="22"/>
      <c r="IBW74" s="22"/>
      <c r="IBX74" s="22"/>
      <c r="IBY74" s="22"/>
      <c r="IBZ74" s="22"/>
      <c r="ICA74" s="22"/>
      <c r="ICB74" s="22"/>
      <c r="ICC74" s="22"/>
      <c r="ICD74" s="22"/>
      <c r="ICE74" s="22"/>
      <c r="ICF74" s="22"/>
      <c r="ICG74" s="22"/>
      <c r="ICH74" s="22"/>
      <c r="ICI74" s="22"/>
      <c r="ICJ74" s="22"/>
      <c r="ICK74" s="22"/>
      <c r="ICL74" s="22"/>
      <c r="ICM74" s="22"/>
      <c r="ICN74" s="22"/>
      <c r="ICO74" s="22"/>
      <c r="ICP74" s="22"/>
      <c r="ICQ74" s="22"/>
      <c r="ICR74" s="22"/>
      <c r="ICS74" s="22"/>
      <c r="ICT74" s="22"/>
      <c r="ICU74" s="22"/>
      <c r="ICV74" s="22"/>
      <c r="ICW74" s="22"/>
      <c r="ICX74" s="22"/>
      <c r="ICY74" s="22"/>
      <c r="ICZ74" s="22"/>
      <c r="IDA74" s="22"/>
      <c r="IDB74" s="22"/>
      <c r="IDC74" s="22"/>
      <c r="IDD74" s="22"/>
      <c r="IDE74" s="22"/>
      <c r="IDF74" s="22"/>
      <c r="IDG74" s="22"/>
      <c r="IDH74" s="22"/>
      <c r="IDI74" s="22"/>
      <c r="IDJ74" s="22"/>
      <c r="IDK74" s="22"/>
      <c r="IDL74" s="22"/>
      <c r="IDM74" s="22"/>
      <c r="IDN74" s="22"/>
      <c r="IDO74" s="22"/>
      <c r="IDP74" s="22"/>
      <c r="IDQ74" s="22"/>
      <c r="IDR74" s="22"/>
      <c r="IDS74" s="22"/>
      <c r="IDT74" s="22"/>
      <c r="IDU74" s="22"/>
      <c r="IDV74" s="22"/>
      <c r="IDW74" s="22"/>
      <c r="IDX74" s="22"/>
      <c r="IDY74" s="22"/>
      <c r="IDZ74" s="22"/>
      <c r="IEA74" s="22"/>
      <c r="IEB74" s="22"/>
      <c r="IEC74" s="22"/>
      <c r="IED74" s="22"/>
      <c r="IEE74" s="22"/>
      <c r="IEF74" s="22"/>
      <c r="IEG74" s="22"/>
      <c r="IEH74" s="22"/>
      <c r="IEI74" s="22"/>
      <c r="IEJ74" s="22"/>
      <c r="IEK74" s="22"/>
      <c r="IEL74" s="22"/>
      <c r="IEM74" s="22"/>
      <c r="IEN74" s="22"/>
      <c r="IEO74" s="22"/>
      <c r="IEP74" s="22"/>
      <c r="IEQ74" s="22"/>
      <c r="IER74" s="22"/>
      <c r="IES74" s="22"/>
      <c r="IET74" s="22"/>
      <c r="IEU74" s="22"/>
      <c r="IEV74" s="22"/>
      <c r="IEW74" s="22"/>
      <c r="IEX74" s="22"/>
      <c r="IEY74" s="22"/>
      <c r="IEZ74" s="22"/>
      <c r="IFA74" s="22"/>
      <c r="IFB74" s="22"/>
      <c r="IFC74" s="22"/>
      <c r="IFD74" s="22"/>
      <c r="IFE74" s="22"/>
      <c r="IFF74" s="22"/>
      <c r="IFG74" s="22"/>
      <c r="IFH74" s="22"/>
      <c r="IFI74" s="22"/>
      <c r="IFJ74" s="22"/>
      <c r="IFK74" s="22"/>
      <c r="IFL74" s="22"/>
      <c r="IFM74" s="22"/>
      <c r="IFN74" s="22"/>
      <c r="IFO74" s="22"/>
      <c r="IFP74" s="22"/>
      <c r="IFQ74" s="22"/>
      <c r="IFR74" s="22"/>
      <c r="IFS74" s="22"/>
      <c r="IFT74" s="22"/>
      <c r="IFU74" s="22"/>
      <c r="IFV74" s="22"/>
      <c r="IFW74" s="22"/>
      <c r="IFX74" s="22"/>
      <c r="IFY74" s="22"/>
      <c r="IFZ74" s="22"/>
      <c r="IGA74" s="22"/>
      <c r="IGB74" s="22"/>
      <c r="IGC74" s="22"/>
      <c r="IGD74" s="22"/>
      <c r="IGE74" s="22"/>
      <c r="IGF74" s="22"/>
      <c r="IGG74" s="22"/>
      <c r="IGH74" s="22"/>
      <c r="IGI74" s="22"/>
      <c r="IGJ74" s="22"/>
      <c r="IGK74" s="22"/>
      <c r="IGL74" s="22"/>
      <c r="IGM74" s="22"/>
      <c r="IGN74" s="22"/>
      <c r="IGO74" s="22"/>
      <c r="IGP74" s="22"/>
      <c r="IGQ74" s="22"/>
      <c r="IGR74" s="22"/>
      <c r="IGS74" s="22"/>
      <c r="IGT74" s="22"/>
      <c r="IGU74" s="22"/>
      <c r="IGV74" s="22"/>
      <c r="IGW74" s="22"/>
      <c r="IGX74" s="22"/>
      <c r="IGY74" s="22"/>
      <c r="IGZ74" s="22"/>
      <c r="IHA74" s="22"/>
      <c r="IHB74" s="22"/>
      <c r="IHC74" s="22"/>
      <c r="IHD74" s="22"/>
      <c r="IHE74" s="22"/>
      <c r="IHF74" s="22"/>
      <c r="IHG74" s="22"/>
      <c r="IHH74" s="22"/>
      <c r="IHI74" s="22"/>
      <c r="IHJ74" s="22"/>
      <c r="IHK74" s="22"/>
      <c r="IHL74" s="22"/>
      <c r="IHM74" s="22"/>
      <c r="IHN74" s="22"/>
      <c r="IHO74" s="22"/>
      <c r="IHP74" s="22"/>
      <c r="IHQ74" s="22"/>
      <c r="IHR74" s="22"/>
      <c r="IHS74" s="22"/>
      <c r="IHT74" s="22"/>
      <c r="IHU74" s="22"/>
      <c r="IHV74" s="22"/>
      <c r="IHW74" s="22"/>
      <c r="IHX74" s="22"/>
      <c r="IHY74" s="22"/>
      <c r="IHZ74" s="22"/>
      <c r="IIA74" s="22"/>
      <c r="IIB74" s="22"/>
      <c r="IIC74" s="22"/>
      <c r="IID74" s="22"/>
      <c r="IIE74" s="22"/>
      <c r="IIF74" s="22"/>
      <c r="IIG74" s="22"/>
      <c r="IIH74" s="22"/>
      <c r="III74" s="22"/>
      <c r="IIJ74" s="22"/>
      <c r="IIK74" s="22"/>
      <c r="IIL74" s="22"/>
      <c r="IIM74" s="22"/>
      <c r="IIN74" s="22"/>
      <c r="IIO74" s="22"/>
      <c r="IIP74" s="22"/>
      <c r="IIQ74" s="22"/>
      <c r="IIR74" s="22"/>
      <c r="IIS74" s="22"/>
      <c r="IIT74" s="22"/>
      <c r="IIU74" s="22"/>
      <c r="IIV74" s="22"/>
      <c r="IIW74" s="22"/>
      <c r="IIX74" s="22"/>
      <c r="IIY74" s="22"/>
      <c r="IIZ74" s="22"/>
      <c r="IJA74" s="22"/>
      <c r="IJB74" s="22"/>
      <c r="IJC74" s="22"/>
      <c r="IJD74" s="22"/>
      <c r="IJE74" s="22"/>
      <c r="IJF74" s="22"/>
      <c r="IJG74" s="22"/>
      <c r="IJH74" s="22"/>
      <c r="IJI74" s="22"/>
      <c r="IJJ74" s="22"/>
      <c r="IJK74" s="22"/>
      <c r="IJL74" s="22"/>
      <c r="IJM74" s="22"/>
      <c r="IJN74" s="22"/>
      <c r="IJO74" s="22"/>
      <c r="IJP74" s="22"/>
      <c r="IJQ74" s="22"/>
      <c r="IJR74" s="22"/>
      <c r="IJS74" s="22"/>
      <c r="IJT74" s="22"/>
      <c r="IJU74" s="22"/>
      <c r="IJV74" s="22"/>
      <c r="IJW74" s="22"/>
      <c r="IJX74" s="22"/>
      <c r="IJY74" s="22"/>
      <c r="IJZ74" s="22"/>
      <c r="IKA74" s="22"/>
      <c r="IKB74" s="22"/>
      <c r="IKC74" s="22"/>
      <c r="IKD74" s="22"/>
      <c r="IKE74" s="22"/>
      <c r="IKF74" s="22"/>
      <c r="IKG74" s="22"/>
      <c r="IKH74" s="22"/>
      <c r="IKI74" s="22"/>
      <c r="IKJ74" s="22"/>
      <c r="IKK74" s="22"/>
      <c r="IKL74" s="22"/>
      <c r="IKM74" s="22"/>
      <c r="IKN74" s="22"/>
      <c r="IKO74" s="22"/>
      <c r="IKP74" s="22"/>
      <c r="IKQ74" s="22"/>
      <c r="IKR74" s="22"/>
      <c r="IKS74" s="22"/>
      <c r="IKT74" s="22"/>
      <c r="IKU74" s="22"/>
      <c r="IKV74" s="22"/>
      <c r="IKW74" s="22"/>
      <c r="IKX74" s="22"/>
      <c r="IKY74" s="22"/>
      <c r="IKZ74" s="22"/>
      <c r="ILA74" s="22"/>
      <c r="ILB74" s="22"/>
      <c r="ILC74" s="22"/>
      <c r="ILD74" s="22"/>
      <c r="ILE74" s="22"/>
      <c r="ILF74" s="22"/>
      <c r="ILG74" s="22"/>
      <c r="ILH74" s="22"/>
      <c r="ILI74" s="22"/>
      <c r="ILJ74" s="22"/>
      <c r="ILK74" s="22"/>
      <c r="ILL74" s="22"/>
      <c r="ILM74" s="22"/>
      <c r="ILN74" s="22"/>
      <c r="ILO74" s="22"/>
      <c r="ILP74" s="22"/>
      <c r="ILQ74" s="22"/>
      <c r="ILR74" s="22"/>
      <c r="ILS74" s="22"/>
      <c r="ILT74" s="22"/>
      <c r="ILU74" s="22"/>
      <c r="ILV74" s="22"/>
      <c r="ILW74" s="22"/>
      <c r="ILX74" s="22"/>
      <c r="ILY74" s="22"/>
      <c r="ILZ74" s="22"/>
      <c r="IMA74" s="22"/>
      <c r="IMB74" s="22"/>
      <c r="IMC74" s="22"/>
      <c r="IMD74" s="22"/>
      <c r="IME74" s="22"/>
      <c r="IMF74" s="22"/>
      <c r="IMG74" s="22"/>
      <c r="IMH74" s="22"/>
      <c r="IMI74" s="22"/>
      <c r="IMJ74" s="22"/>
      <c r="IMK74" s="22"/>
      <c r="IML74" s="22"/>
      <c r="IMM74" s="22"/>
      <c r="IMN74" s="22"/>
      <c r="IMO74" s="22"/>
      <c r="IMP74" s="22"/>
      <c r="IMQ74" s="22"/>
      <c r="IMR74" s="22"/>
      <c r="IMS74" s="22"/>
      <c r="IMT74" s="22"/>
      <c r="IMU74" s="22"/>
      <c r="IMV74" s="22"/>
      <c r="IMW74" s="22"/>
      <c r="IMX74" s="22"/>
      <c r="IMY74" s="22"/>
      <c r="IMZ74" s="22"/>
      <c r="INA74" s="22"/>
      <c r="INB74" s="22"/>
      <c r="INC74" s="22"/>
      <c r="IND74" s="22"/>
      <c r="INE74" s="22"/>
      <c r="INF74" s="22"/>
      <c r="ING74" s="22"/>
      <c r="INH74" s="22"/>
      <c r="INI74" s="22"/>
      <c r="INJ74" s="22"/>
      <c r="INK74" s="22"/>
      <c r="INL74" s="22"/>
      <c r="INM74" s="22"/>
      <c r="INN74" s="22"/>
      <c r="INO74" s="22"/>
      <c r="INP74" s="22"/>
      <c r="INQ74" s="22"/>
      <c r="INR74" s="22"/>
      <c r="INS74" s="22"/>
      <c r="INT74" s="22"/>
      <c r="INU74" s="22"/>
      <c r="INV74" s="22"/>
      <c r="INW74" s="22"/>
      <c r="INX74" s="22"/>
      <c r="INY74" s="22"/>
      <c r="INZ74" s="22"/>
      <c r="IOA74" s="22"/>
      <c r="IOB74" s="22"/>
      <c r="IOC74" s="22"/>
      <c r="IOD74" s="22"/>
      <c r="IOE74" s="22"/>
      <c r="IOF74" s="22"/>
      <c r="IOG74" s="22"/>
      <c r="IOH74" s="22"/>
      <c r="IOI74" s="22"/>
      <c r="IOJ74" s="22"/>
      <c r="IOK74" s="22"/>
      <c r="IOL74" s="22"/>
      <c r="IOM74" s="22"/>
      <c r="ION74" s="22"/>
      <c r="IOO74" s="22"/>
      <c r="IOP74" s="22"/>
      <c r="IOQ74" s="22"/>
      <c r="IOR74" s="22"/>
      <c r="IOS74" s="22"/>
      <c r="IOT74" s="22"/>
      <c r="IOU74" s="22"/>
      <c r="IOV74" s="22"/>
      <c r="IOW74" s="22"/>
      <c r="IOX74" s="22"/>
      <c r="IOY74" s="22"/>
      <c r="IOZ74" s="22"/>
      <c r="IPA74" s="22"/>
      <c r="IPB74" s="22"/>
      <c r="IPC74" s="22"/>
      <c r="IPD74" s="22"/>
      <c r="IPE74" s="22"/>
      <c r="IPF74" s="22"/>
      <c r="IPG74" s="22"/>
      <c r="IPH74" s="22"/>
      <c r="IPI74" s="22"/>
      <c r="IPJ74" s="22"/>
      <c r="IPK74" s="22"/>
      <c r="IPL74" s="22"/>
      <c r="IPM74" s="22"/>
      <c r="IPN74" s="22"/>
      <c r="IPO74" s="22"/>
      <c r="IPP74" s="22"/>
      <c r="IPQ74" s="22"/>
      <c r="IPR74" s="22"/>
      <c r="IPS74" s="22"/>
      <c r="IPT74" s="22"/>
      <c r="IPU74" s="22"/>
      <c r="IPV74" s="22"/>
      <c r="IPW74" s="22"/>
      <c r="IPX74" s="22"/>
      <c r="IPY74" s="22"/>
      <c r="IPZ74" s="22"/>
      <c r="IQA74" s="22"/>
      <c r="IQB74" s="22"/>
      <c r="IQC74" s="22"/>
      <c r="IQD74" s="22"/>
      <c r="IQE74" s="22"/>
      <c r="IQF74" s="22"/>
      <c r="IQG74" s="22"/>
      <c r="IQH74" s="22"/>
      <c r="IQI74" s="22"/>
      <c r="IQJ74" s="22"/>
      <c r="IQK74" s="22"/>
      <c r="IQL74" s="22"/>
      <c r="IQM74" s="22"/>
      <c r="IQN74" s="22"/>
      <c r="IQO74" s="22"/>
      <c r="IQP74" s="22"/>
      <c r="IQQ74" s="22"/>
      <c r="IQR74" s="22"/>
      <c r="IQS74" s="22"/>
      <c r="IQT74" s="22"/>
      <c r="IQU74" s="22"/>
      <c r="IQV74" s="22"/>
      <c r="IQW74" s="22"/>
      <c r="IQX74" s="22"/>
      <c r="IQY74" s="22"/>
      <c r="IQZ74" s="22"/>
      <c r="IRA74" s="22"/>
      <c r="IRB74" s="22"/>
      <c r="IRC74" s="22"/>
      <c r="IRD74" s="22"/>
      <c r="IRE74" s="22"/>
      <c r="IRF74" s="22"/>
      <c r="IRG74" s="22"/>
      <c r="IRH74" s="22"/>
      <c r="IRI74" s="22"/>
      <c r="IRJ74" s="22"/>
      <c r="IRK74" s="22"/>
      <c r="IRL74" s="22"/>
      <c r="IRM74" s="22"/>
      <c r="IRN74" s="22"/>
      <c r="IRO74" s="22"/>
      <c r="IRP74" s="22"/>
      <c r="IRQ74" s="22"/>
      <c r="IRR74" s="22"/>
      <c r="IRS74" s="22"/>
      <c r="IRT74" s="22"/>
      <c r="IRU74" s="22"/>
      <c r="IRV74" s="22"/>
      <c r="IRW74" s="22"/>
      <c r="IRX74" s="22"/>
      <c r="IRY74" s="22"/>
      <c r="IRZ74" s="22"/>
      <c r="ISA74" s="22"/>
      <c r="ISB74" s="22"/>
      <c r="ISC74" s="22"/>
      <c r="ISD74" s="22"/>
      <c r="ISE74" s="22"/>
      <c r="ISF74" s="22"/>
      <c r="ISG74" s="22"/>
      <c r="ISH74" s="22"/>
      <c r="ISI74" s="22"/>
      <c r="ISJ74" s="22"/>
      <c r="ISK74" s="22"/>
      <c r="ISL74" s="22"/>
      <c r="ISM74" s="22"/>
      <c r="ISN74" s="22"/>
      <c r="ISO74" s="22"/>
      <c r="ISP74" s="22"/>
      <c r="ISQ74" s="22"/>
      <c r="ISR74" s="22"/>
      <c r="ISS74" s="22"/>
      <c r="IST74" s="22"/>
      <c r="ISU74" s="22"/>
      <c r="ISV74" s="22"/>
      <c r="ISW74" s="22"/>
      <c r="ISX74" s="22"/>
      <c r="ISY74" s="22"/>
      <c r="ISZ74" s="22"/>
      <c r="ITA74" s="22"/>
      <c r="ITB74" s="22"/>
      <c r="ITC74" s="22"/>
      <c r="ITD74" s="22"/>
      <c r="ITE74" s="22"/>
      <c r="ITF74" s="22"/>
      <c r="ITG74" s="22"/>
      <c r="ITH74" s="22"/>
      <c r="ITI74" s="22"/>
      <c r="ITJ74" s="22"/>
      <c r="ITK74" s="22"/>
      <c r="ITL74" s="22"/>
      <c r="ITM74" s="22"/>
      <c r="ITN74" s="22"/>
      <c r="ITO74" s="22"/>
      <c r="ITP74" s="22"/>
      <c r="ITQ74" s="22"/>
      <c r="ITR74" s="22"/>
      <c r="ITS74" s="22"/>
      <c r="ITT74" s="22"/>
      <c r="ITU74" s="22"/>
      <c r="ITV74" s="22"/>
      <c r="ITW74" s="22"/>
      <c r="ITX74" s="22"/>
      <c r="ITY74" s="22"/>
      <c r="ITZ74" s="22"/>
      <c r="IUA74" s="22"/>
      <c r="IUB74" s="22"/>
      <c r="IUC74" s="22"/>
      <c r="IUD74" s="22"/>
      <c r="IUE74" s="22"/>
      <c r="IUF74" s="22"/>
      <c r="IUG74" s="22"/>
      <c r="IUH74" s="22"/>
      <c r="IUI74" s="22"/>
      <c r="IUJ74" s="22"/>
      <c r="IUK74" s="22"/>
      <c r="IUL74" s="22"/>
      <c r="IUM74" s="22"/>
      <c r="IUN74" s="22"/>
      <c r="IUO74" s="22"/>
      <c r="IUP74" s="22"/>
      <c r="IUQ74" s="22"/>
      <c r="IUR74" s="22"/>
      <c r="IUS74" s="22"/>
      <c r="IUT74" s="22"/>
      <c r="IUU74" s="22"/>
      <c r="IUV74" s="22"/>
      <c r="IUW74" s="22"/>
      <c r="IUX74" s="22"/>
      <c r="IUY74" s="22"/>
      <c r="IUZ74" s="22"/>
      <c r="IVA74" s="22"/>
      <c r="IVB74" s="22"/>
      <c r="IVC74" s="22"/>
      <c r="IVD74" s="22"/>
      <c r="IVE74" s="22"/>
      <c r="IVF74" s="22"/>
      <c r="IVG74" s="22"/>
      <c r="IVH74" s="22"/>
      <c r="IVI74" s="22"/>
      <c r="IVJ74" s="22"/>
      <c r="IVK74" s="22"/>
      <c r="IVL74" s="22"/>
      <c r="IVM74" s="22"/>
      <c r="IVN74" s="22"/>
      <c r="IVO74" s="22"/>
      <c r="IVP74" s="22"/>
      <c r="IVQ74" s="22"/>
      <c r="IVR74" s="22"/>
      <c r="IVS74" s="22"/>
      <c r="IVT74" s="22"/>
      <c r="IVU74" s="22"/>
      <c r="IVV74" s="22"/>
      <c r="IVW74" s="22"/>
      <c r="IVX74" s="22"/>
      <c r="IVY74" s="22"/>
      <c r="IVZ74" s="22"/>
      <c r="IWA74" s="22"/>
      <c r="IWB74" s="22"/>
      <c r="IWC74" s="22"/>
      <c r="IWD74" s="22"/>
      <c r="IWE74" s="22"/>
      <c r="IWF74" s="22"/>
      <c r="IWG74" s="22"/>
      <c r="IWH74" s="22"/>
      <c r="IWI74" s="22"/>
      <c r="IWJ74" s="22"/>
      <c r="IWK74" s="22"/>
      <c r="IWL74" s="22"/>
      <c r="IWM74" s="22"/>
      <c r="IWN74" s="22"/>
      <c r="IWO74" s="22"/>
      <c r="IWP74" s="22"/>
      <c r="IWQ74" s="22"/>
      <c r="IWR74" s="22"/>
      <c r="IWS74" s="22"/>
      <c r="IWT74" s="22"/>
      <c r="IWU74" s="22"/>
      <c r="IWV74" s="22"/>
      <c r="IWW74" s="22"/>
      <c r="IWX74" s="22"/>
      <c r="IWY74" s="22"/>
      <c r="IWZ74" s="22"/>
      <c r="IXA74" s="22"/>
      <c r="IXB74" s="22"/>
      <c r="IXC74" s="22"/>
      <c r="IXD74" s="22"/>
      <c r="IXE74" s="22"/>
      <c r="IXF74" s="22"/>
      <c r="IXG74" s="22"/>
      <c r="IXH74" s="22"/>
      <c r="IXI74" s="22"/>
      <c r="IXJ74" s="22"/>
      <c r="IXK74" s="22"/>
      <c r="IXL74" s="22"/>
      <c r="IXM74" s="22"/>
      <c r="IXN74" s="22"/>
      <c r="IXO74" s="22"/>
      <c r="IXP74" s="22"/>
      <c r="IXQ74" s="22"/>
      <c r="IXR74" s="22"/>
      <c r="IXS74" s="22"/>
      <c r="IXT74" s="22"/>
      <c r="IXU74" s="22"/>
      <c r="IXV74" s="22"/>
      <c r="IXW74" s="22"/>
      <c r="IXX74" s="22"/>
      <c r="IXY74" s="22"/>
      <c r="IXZ74" s="22"/>
      <c r="IYA74" s="22"/>
      <c r="IYB74" s="22"/>
      <c r="IYC74" s="22"/>
      <c r="IYD74" s="22"/>
      <c r="IYE74" s="22"/>
      <c r="IYF74" s="22"/>
      <c r="IYG74" s="22"/>
      <c r="IYH74" s="22"/>
      <c r="IYI74" s="22"/>
      <c r="IYJ74" s="22"/>
      <c r="IYK74" s="22"/>
      <c r="IYL74" s="22"/>
      <c r="IYM74" s="22"/>
      <c r="IYN74" s="22"/>
      <c r="IYO74" s="22"/>
      <c r="IYP74" s="22"/>
      <c r="IYQ74" s="22"/>
      <c r="IYR74" s="22"/>
      <c r="IYS74" s="22"/>
      <c r="IYT74" s="22"/>
      <c r="IYU74" s="22"/>
      <c r="IYV74" s="22"/>
      <c r="IYW74" s="22"/>
      <c r="IYX74" s="22"/>
      <c r="IYY74" s="22"/>
      <c r="IYZ74" s="22"/>
      <c r="IZA74" s="22"/>
      <c r="IZB74" s="22"/>
      <c r="IZC74" s="22"/>
      <c r="IZD74" s="22"/>
      <c r="IZE74" s="22"/>
      <c r="IZF74" s="22"/>
      <c r="IZG74" s="22"/>
      <c r="IZH74" s="22"/>
      <c r="IZI74" s="22"/>
      <c r="IZJ74" s="22"/>
      <c r="IZK74" s="22"/>
      <c r="IZL74" s="22"/>
      <c r="IZM74" s="22"/>
      <c r="IZN74" s="22"/>
      <c r="IZO74" s="22"/>
      <c r="IZP74" s="22"/>
      <c r="IZQ74" s="22"/>
      <c r="IZR74" s="22"/>
      <c r="IZS74" s="22"/>
      <c r="IZT74" s="22"/>
      <c r="IZU74" s="22"/>
      <c r="IZV74" s="22"/>
      <c r="IZW74" s="22"/>
      <c r="IZX74" s="22"/>
      <c r="IZY74" s="22"/>
      <c r="IZZ74" s="22"/>
      <c r="JAA74" s="22"/>
      <c r="JAB74" s="22"/>
      <c r="JAC74" s="22"/>
      <c r="JAD74" s="22"/>
      <c r="JAE74" s="22"/>
      <c r="JAF74" s="22"/>
      <c r="JAG74" s="22"/>
      <c r="JAH74" s="22"/>
      <c r="JAI74" s="22"/>
      <c r="JAJ74" s="22"/>
      <c r="JAK74" s="22"/>
      <c r="JAL74" s="22"/>
      <c r="JAM74" s="22"/>
      <c r="JAN74" s="22"/>
      <c r="JAO74" s="22"/>
      <c r="JAP74" s="22"/>
      <c r="JAQ74" s="22"/>
      <c r="JAR74" s="22"/>
      <c r="JAS74" s="22"/>
      <c r="JAT74" s="22"/>
      <c r="JAU74" s="22"/>
      <c r="JAV74" s="22"/>
      <c r="JAW74" s="22"/>
      <c r="JAX74" s="22"/>
      <c r="JAY74" s="22"/>
      <c r="JAZ74" s="22"/>
      <c r="JBA74" s="22"/>
      <c r="JBB74" s="22"/>
      <c r="JBC74" s="22"/>
      <c r="JBD74" s="22"/>
      <c r="JBE74" s="22"/>
      <c r="JBF74" s="22"/>
      <c r="JBG74" s="22"/>
      <c r="JBH74" s="22"/>
      <c r="JBI74" s="22"/>
      <c r="JBJ74" s="22"/>
      <c r="JBK74" s="22"/>
      <c r="JBL74" s="22"/>
      <c r="JBM74" s="22"/>
      <c r="JBN74" s="22"/>
      <c r="JBO74" s="22"/>
      <c r="JBP74" s="22"/>
      <c r="JBQ74" s="22"/>
      <c r="JBR74" s="22"/>
      <c r="JBS74" s="22"/>
      <c r="JBT74" s="22"/>
      <c r="JBU74" s="22"/>
      <c r="JBV74" s="22"/>
      <c r="JBW74" s="22"/>
      <c r="JBX74" s="22"/>
      <c r="JBY74" s="22"/>
      <c r="JBZ74" s="22"/>
      <c r="JCA74" s="22"/>
      <c r="JCB74" s="22"/>
      <c r="JCC74" s="22"/>
      <c r="JCD74" s="22"/>
      <c r="JCE74" s="22"/>
      <c r="JCF74" s="22"/>
      <c r="JCG74" s="22"/>
      <c r="JCH74" s="22"/>
      <c r="JCI74" s="22"/>
      <c r="JCJ74" s="22"/>
      <c r="JCK74" s="22"/>
      <c r="JCL74" s="22"/>
      <c r="JCM74" s="22"/>
      <c r="JCN74" s="22"/>
      <c r="JCO74" s="22"/>
      <c r="JCP74" s="22"/>
      <c r="JCQ74" s="22"/>
      <c r="JCR74" s="22"/>
      <c r="JCS74" s="22"/>
      <c r="JCT74" s="22"/>
      <c r="JCU74" s="22"/>
      <c r="JCV74" s="22"/>
      <c r="JCW74" s="22"/>
      <c r="JCX74" s="22"/>
      <c r="JCY74" s="22"/>
      <c r="JCZ74" s="22"/>
      <c r="JDA74" s="22"/>
      <c r="JDB74" s="22"/>
      <c r="JDC74" s="22"/>
      <c r="JDD74" s="22"/>
      <c r="JDE74" s="22"/>
      <c r="JDF74" s="22"/>
      <c r="JDG74" s="22"/>
      <c r="JDH74" s="22"/>
      <c r="JDI74" s="22"/>
      <c r="JDJ74" s="22"/>
      <c r="JDK74" s="22"/>
      <c r="JDL74" s="22"/>
      <c r="JDM74" s="22"/>
      <c r="JDN74" s="22"/>
      <c r="JDO74" s="22"/>
      <c r="JDP74" s="22"/>
      <c r="JDQ74" s="22"/>
      <c r="JDR74" s="22"/>
      <c r="JDS74" s="22"/>
      <c r="JDT74" s="22"/>
      <c r="JDU74" s="22"/>
      <c r="JDV74" s="22"/>
      <c r="JDW74" s="22"/>
      <c r="JDX74" s="22"/>
      <c r="JDY74" s="22"/>
      <c r="JDZ74" s="22"/>
      <c r="JEA74" s="22"/>
      <c r="JEB74" s="22"/>
      <c r="JEC74" s="22"/>
      <c r="JED74" s="22"/>
      <c r="JEE74" s="22"/>
      <c r="JEF74" s="22"/>
      <c r="JEG74" s="22"/>
      <c r="JEH74" s="22"/>
      <c r="JEI74" s="22"/>
      <c r="JEJ74" s="22"/>
      <c r="JEK74" s="22"/>
      <c r="JEL74" s="22"/>
      <c r="JEM74" s="22"/>
      <c r="JEN74" s="22"/>
      <c r="JEO74" s="22"/>
      <c r="JEP74" s="22"/>
      <c r="JEQ74" s="22"/>
      <c r="JER74" s="22"/>
      <c r="JES74" s="22"/>
      <c r="JET74" s="22"/>
      <c r="JEU74" s="22"/>
      <c r="JEV74" s="22"/>
      <c r="JEW74" s="22"/>
      <c r="JEX74" s="22"/>
      <c r="JEY74" s="22"/>
      <c r="JEZ74" s="22"/>
      <c r="JFA74" s="22"/>
      <c r="JFB74" s="22"/>
      <c r="JFC74" s="22"/>
      <c r="JFD74" s="22"/>
      <c r="JFE74" s="22"/>
      <c r="JFF74" s="22"/>
      <c r="JFG74" s="22"/>
      <c r="JFH74" s="22"/>
      <c r="JFI74" s="22"/>
      <c r="JFJ74" s="22"/>
      <c r="JFK74" s="22"/>
      <c r="JFL74" s="22"/>
      <c r="JFM74" s="22"/>
      <c r="JFN74" s="22"/>
      <c r="JFO74" s="22"/>
      <c r="JFP74" s="22"/>
      <c r="JFQ74" s="22"/>
      <c r="JFR74" s="22"/>
      <c r="JFS74" s="22"/>
      <c r="JFT74" s="22"/>
      <c r="JFU74" s="22"/>
      <c r="JFV74" s="22"/>
      <c r="JFW74" s="22"/>
      <c r="JFX74" s="22"/>
      <c r="JFY74" s="22"/>
      <c r="JFZ74" s="22"/>
      <c r="JGA74" s="22"/>
      <c r="JGB74" s="22"/>
      <c r="JGC74" s="22"/>
      <c r="JGD74" s="22"/>
      <c r="JGE74" s="22"/>
      <c r="JGF74" s="22"/>
      <c r="JGG74" s="22"/>
      <c r="JGH74" s="22"/>
      <c r="JGI74" s="22"/>
      <c r="JGJ74" s="22"/>
      <c r="JGK74" s="22"/>
      <c r="JGL74" s="22"/>
      <c r="JGM74" s="22"/>
      <c r="JGN74" s="22"/>
      <c r="JGO74" s="22"/>
      <c r="JGP74" s="22"/>
      <c r="JGQ74" s="22"/>
      <c r="JGR74" s="22"/>
      <c r="JGS74" s="22"/>
      <c r="JGT74" s="22"/>
      <c r="JGU74" s="22"/>
      <c r="JGV74" s="22"/>
      <c r="JGW74" s="22"/>
      <c r="JGX74" s="22"/>
      <c r="JGY74" s="22"/>
      <c r="JGZ74" s="22"/>
      <c r="JHA74" s="22"/>
      <c r="JHB74" s="22"/>
      <c r="JHC74" s="22"/>
      <c r="JHD74" s="22"/>
      <c r="JHE74" s="22"/>
      <c r="JHF74" s="22"/>
      <c r="JHG74" s="22"/>
      <c r="JHH74" s="22"/>
      <c r="JHI74" s="22"/>
      <c r="JHJ74" s="22"/>
      <c r="JHK74" s="22"/>
      <c r="JHL74" s="22"/>
      <c r="JHM74" s="22"/>
      <c r="JHN74" s="22"/>
      <c r="JHO74" s="22"/>
      <c r="JHP74" s="22"/>
      <c r="JHQ74" s="22"/>
      <c r="JHR74" s="22"/>
      <c r="JHS74" s="22"/>
      <c r="JHT74" s="22"/>
      <c r="JHU74" s="22"/>
      <c r="JHV74" s="22"/>
      <c r="JHW74" s="22"/>
      <c r="JHX74" s="22"/>
      <c r="JHY74" s="22"/>
      <c r="JHZ74" s="22"/>
      <c r="JIA74" s="22"/>
      <c r="JIB74" s="22"/>
      <c r="JIC74" s="22"/>
      <c r="JID74" s="22"/>
      <c r="JIE74" s="22"/>
      <c r="JIF74" s="22"/>
      <c r="JIG74" s="22"/>
      <c r="JIH74" s="22"/>
      <c r="JII74" s="22"/>
      <c r="JIJ74" s="22"/>
      <c r="JIK74" s="22"/>
      <c r="JIL74" s="22"/>
      <c r="JIM74" s="22"/>
      <c r="JIN74" s="22"/>
      <c r="JIO74" s="22"/>
      <c r="JIP74" s="22"/>
      <c r="JIQ74" s="22"/>
      <c r="JIR74" s="22"/>
      <c r="JIS74" s="22"/>
      <c r="JIT74" s="22"/>
      <c r="JIU74" s="22"/>
      <c r="JIV74" s="22"/>
      <c r="JIW74" s="22"/>
      <c r="JIX74" s="22"/>
      <c r="JIY74" s="22"/>
      <c r="JIZ74" s="22"/>
      <c r="JJA74" s="22"/>
      <c r="JJB74" s="22"/>
      <c r="JJC74" s="22"/>
      <c r="JJD74" s="22"/>
      <c r="JJE74" s="22"/>
      <c r="JJF74" s="22"/>
      <c r="JJG74" s="22"/>
      <c r="JJH74" s="22"/>
      <c r="JJI74" s="22"/>
      <c r="JJJ74" s="22"/>
      <c r="JJK74" s="22"/>
      <c r="JJL74" s="22"/>
      <c r="JJM74" s="22"/>
      <c r="JJN74" s="22"/>
      <c r="JJO74" s="22"/>
      <c r="JJP74" s="22"/>
      <c r="JJQ74" s="22"/>
      <c r="JJR74" s="22"/>
      <c r="JJS74" s="22"/>
      <c r="JJT74" s="22"/>
      <c r="JJU74" s="22"/>
      <c r="JJV74" s="22"/>
      <c r="JJW74" s="22"/>
      <c r="JJX74" s="22"/>
      <c r="JJY74" s="22"/>
      <c r="JJZ74" s="22"/>
      <c r="JKA74" s="22"/>
      <c r="JKB74" s="22"/>
      <c r="JKC74" s="22"/>
      <c r="JKD74" s="22"/>
      <c r="JKE74" s="22"/>
      <c r="JKF74" s="22"/>
      <c r="JKG74" s="22"/>
      <c r="JKH74" s="22"/>
      <c r="JKI74" s="22"/>
      <c r="JKJ74" s="22"/>
      <c r="JKK74" s="22"/>
      <c r="JKL74" s="22"/>
      <c r="JKM74" s="22"/>
      <c r="JKN74" s="22"/>
      <c r="JKO74" s="22"/>
      <c r="JKP74" s="22"/>
      <c r="JKQ74" s="22"/>
      <c r="JKR74" s="22"/>
      <c r="JKS74" s="22"/>
      <c r="JKT74" s="22"/>
      <c r="JKU74" s="22"/>
      <c r="JKV74" s="22"/>
      <c r="JKW74" s="22"/>
      <c r="JKX74" s="22"/>
      <c r="JKY74" s="22"/>
      <c r="JKZ74" s="22"/>
      <c r="JLA74" s="22"/>
      <c r="JLB74" s="22"/>
      <c r="JLC74" s="22"/>
      <c r="JLD74" s="22"/>
      <c r="JLE74" s="22"/>
      <c r="JLF74" s="22"/>
      <c r="JLG74" s="22"/>
      <c r="JLH74" s="22"/>
      <c r="JLI74" s="22"/>
      <c r="JLJ74" s="22"/>
      <c r="JLK74" s="22"/>
      <c r="JLL74" s="22"/>
      <c r="JLM74" s="22"/>
      <c r="JLN74" s="22"/>
      <c r="JLO74" s="22"/>
      <c r="JLP74" s="22"/>
      <c r="JLQ74" s="22"/>
      <c r="JLR74" s="22"/>
      <c r="JLS74" s="22"/>
      <c r="JLT74" s="22"/>
      <c r="JLU74" s="22"/>
      <c r="JLV74" s="22"/>
      <c r="JLW74" s="22"/>
      <c r="JLX74" s="22"/>
      <c r="JLY74" s="22"/>
      <c r="JLZ74" s="22"/>
      <c r="JMA74" s="22"/>
      <c r="JMB74" s="22"/>
      <c r="JMC74" s="22"/>
      <c r="JMD74" s="22"/>
      <c r="JME74" s="22"/>
      <c r="JMF74" s="22"/>
      <c r="JMG74" s="22"/>
      <c r="JMH74" s="22"/>
      <c r="JMI74" s="22"/>
      <c r="JMJ74" s="22"/>
      <c r="JMK74" s="22"/>
      <c r="JML74" s="22"/>
      <c r="JMM74" s="22"/>
      <c r="JMN74" s="22"/>
      <c r="JMO74" s="22"/>
      <c r="JMP74" s="22"/>
      <c r="JMQ74" s="22"/>
      <c r="JMR74" s="22"/>
      <c r="JMS74" s="22"/>
      <c r="JMT74" s="22"/>
      <c r="JMU74" s="22"/>
      <c r="JMV74" s="22"/>
      <c r="JMW74" s="22"/>
      <c r="JMX74" s="22"/>
      <c r="JMY74" s="22"/>
      <c r="JMZ74" s="22"/>
      <c r="JNA74" s="22"/>
      <c r="JNB74" s="22"/>
      <c r="JNC74" s="22"/>
      <c r="JND74" s="22"/>
      <c r="JNE74" s="22"/>
      <c r="JNF74" s="22"/>
      <c r="JNG74" s="22"/>
      <c r="JNH74" s="22"/>
      <c r="JNI74" s="22"/>
      <c r="JNJ74" s="22"/>
      <c r="JNK74" s="22"/>
      <c r="JNL74" s="22"/>
      <c r="JNM74" s="22"/>
      <c r="JNN74" s="22"/>
      <c r="JNO74" s="22"/>
      <c r="JNP74" s="22"/>
      <c r="JNQ74" s="22"/>
      <c r="JNR74" s="22"/>
      <c r="JNS74" s="22"/>
      <c r="JNT74" s="22"/>
      <c r="JNU74" s="22"/>
      <c r="JNV74" s="22"/>
      <c r="JNW74" s="22"/>
      <c r="JNX74" s="22"/>
      <c r="JNY74" s="22"/>
      <c r="JNZ74" s="22"/>
      <c r="JOA74" s="22"/>
      <c r="JOB74" s="22"/>
      <c r="JOC74" s="22"/>
      <c r="JOD74" s="22"/>
      <c r="JOE74" s="22"/>
      <c r="JOF74" s="22"/>
      <c r="JOG74" s="22"/>
      <c r="JOH74" s="22"/>
      <c r="JOI74" s="22"/>
      <c r="JOJ74" s="22"/>
      <c r="JOK74" s="22"/>
      <c r="JOL74" s="22"/>
      <c r="JOM74" s="22"/>
      <c r="JON74" s="22"/>
      <c r="JOO74" s="22"/>
      <c r="JOP74" s="22"/>
      <c r="JOQ74" s="22"/>
      <c r="JOR74" s="22"/>
      <c r="JOS74" s="22"/>
      <c r="JOT74" s="22"/>
      <c r="JOU74" s="22"/>
      <c r="JOV74" s="22"/>
      <c r="JOW74" s="22"/>
      <c r="JOX74" s="22"/>
      <c r="JOY74" s="22"/>
      <c r="JOZ74" s="22"/>
      <c r="JPA74" s="22"/>
      <c r="JPB74" s="22"/>
      <c r="JPC74" s="22"/>
      <c r="JPD74" s="22"/>
      <c r="JPE74" s="22"/>
      <c r="JPF74" s="22"/>
      <c r="JPG74" s="22"/>
      <c r="JPH74" s="22"/>
      <c r="JPI74" s="22"/>
      <c r="JPJ74" s="22"/>
      <c r="JPK74" s="22"/>
      <c r="JPL74" s="22"/>
      <c r="JPM74" s="22"/>
      <c r="JPN74" s="22"/>
      <c r="JPO74" s="22"/>
      <c r="JPP74" s="22"/>
      <c r="JPQ74" s="22"/>
      <c r="JPR74" s="22"/>
      <c r="JPS74" s="22"/>
      <c r="JPT74" s="22"/>
      <c r="JPU74" s="22"/>
      <c r="JPV74" s="22"/>
      <c r="JPW74" s="22"/>
      <c r="JPX74" s="22"/>
      <c r="JPY74" s="22"/>
      <c r="JPZ74" s="22"/>
      <c r="JQA74" s="22"/>
      <c r="JQB74" s="22"/>
      <c r="JQC74" s="22"/>
      <c r="JQD74" s="22"/>
      <c r="JQE74" s="22"/>
      <c r="JQF74" s="22"/>
      <c r="JQG74" s="22"/>
      <c r="JQH74" s="22"/>
      <c r="JQI74" s="22"/>
      <c r="JQJ74" s="22"/>
      <c r="JQK74" s="22"/>
      <c r="JQL74" s="22"/>
      <c r="JQM74" s="22"/>
      <c r="JQN74" s="22"/>
      <c r="JQO74" s="22"/>
      <c r="JQP74" s="22"/>
      <c r="JQQ74" s="22"/>
      <c r="JQR74" s="22"/>
      <c r="JQS74" s="22"/>
      <c r="JQT74" s="22"/>
      <c r="JQU74" s="22"/>
      <c r="JQV74" s="22"/>
      <c r="JQW74" s="22"/>
      <c r="JQX74" s="22"/>
      <c r="JQY74" s="22"/>
      <c r="JQZ74" s="22"/>
      <c r="JRA74" s="22"/>
      <c r="JRB74" s="22"/>
      <c r="JRC74" s="22"/>
      <c r="JRD74" s="22"/>
      <c r="JRE74" s="22"/>
      <c r="JRF74" s="22"/>
      <c r="JRG74" s="22"/>
      <c r="JRH74" s="22"/>
      <c r="JRI74" s="22"/>
      <c r="JRJ74" s="22"/>
      <c r="JRK74" s="22"/>
      <c r="JRL74" s="22"/>
      <c r="JRM74" s="22"/>
      <c r="JRN74" s="22"/>
      <c r="JRO74" s="22"/>
      <c r="JRP74" s="22"/>
      <c r="JRQ74" s="22"/>
      <c r="JRR74" s="22"/>
      <c r="JRS74" s="22"/>
      <c r="JRT74" s="22"/>
      <c r="JRU74" s="22"/>
      <c r="JRV74" s="22"/>
      <c r="JRW74" s="22"/>
      <c r="JRX74" s="22"/>
      <c r="JRY74" s="22"/>
      <c r="JRZ74" s="22"/>
      <c r="JSA74" s="22"/>
      <c r="JSB74" s="22"/>
      <c r="JSC74" s="22"/>
      <c r="JSD74" s="22"/>
      <c r="JSE74" s="22"/>
      <c r="JSF74" s="22"/>
      <c r="JSG74" s="22"/>
      <c r="JSH74" s="22"/>
      <c r="JSI74" s="22"/>
      <c r="JSJ74" s="22"/>
      <c r="JSK74" s="22"/>
      <c r="JSL74" s="22"/>
      <c r="JSM74" s="22"/>
      <c r="JSN74" s="22"/>
      <c r="JSO74" s="22"/>
      <c r="JSP74" s="22"/>
      <c r="JSQ74" s="22"/>
      <c r="JSR74" s="22"/>
      <c r="JSS74" s="22"/>
      <c r="JST74" s="22"/>
      <c r="JSU74" s="22"/>
      <c r="JSV74" s="22"/>
      <c r="JSW74" s="22"/>
      <c r="JSX74" s="22"/>
      <c r="JSY74" s="22"/>
      <c r="JSZ74" s="22"/>
      <c r="JTA74" s="22"/>
      <c r="JTB74" s="22"/>
      <c r="JTC74" s="22"/>
      <c r="JTD74" s="22"/>
      <c r="JTE74" s="22"/>
      <c r="JTF74" s="22"/>
      <c r="JTG74" s="22"/>
      <c r="JTH74" s="22"/>
      <c r="JTI74" s="22"/>
      <c r="JTJ74" s="22"/>
      <c r="JTK74" s="22"/>
      <c r="JTL74" s="22"/>
      <c r="JTM74" s="22"/>
      <c r="JTN74" s="22"/>
      <c r="JTO74" s="22"/>
      <c r="JTP74" s="22"/>
      <c r="JTQ74" s="22"/>
      <c r="JTR74" s="22"/>
      <c r="JTS74" s="22"/>
      <c r="JTT74" s="22"/>
      <c r="JTU74" s="22"/>
      <c r="JTV74" s="22"/>
      <c r="JTW74" s="22"/>
      <c r="JTX74" s="22"/>
      <c r="JTY74" s="22"/>
      <c r="JTZ74" s="22"/>
      <c r="JUA74" s="22"/>
      <c r="JUB74" s="22"/>
      <c r="JUC74" s="22"/>
      <c r="JUD74" s="22"/>
      <c r="JUE74" s="22"/>
      <c r="JUF74" s="22"/>
      <c r="JUG74" s="22"/>
      <c r="JUH74" s="22"/>
      <c r="JUI74" s="22"/>
      <c r="JUJ74" s="22"/>
      <c r="JUK74" s="22"/>
      <c r="JUL74" s="22"/>
      <c r="JUM74" s="22"/>
      <c r="JUN74" s="22"/>
      <c r="JUO74" s="22"/>
      <c r="JUP74" s="22"/>
      <c r="JUQ74" s="22"/>
      <c r="JUR74" s="22"/>
      <c r="JUS74" s="22"/>
      <c r="JUT74" s="22"/>
      <c r="JUU74" s="22"/>
      <c r="JUV74" s="22"/>
      <c r="JUW74" s="22"/>
      <c r="JUX74" s="22"/>
      <c r="JUY74" s="22"/>
      <c r="JUZ74" s="22"/>
      <c r="JVA74" s="22"/>
      <c r="JVB74" s="22"/>
      <c r="JVC74" s="22"/>
      <c r="JVD74" s="22"/>
      <c r="JVE74" s="22"/>
      <c r="JVF74" s="22"/>
      <c r="JVG74" s="22"/>
      <c r="JVH74" s="22"/>
      <c r="JVI74" s="22"/>
      <c r="JVJ74" s="22"/>
      <c r="JVK74" s="22"/>
      <c r="JVL74" s="22"/>
      <c r="JVM74" s="22"/>
      <c r="JVN74" s="22"/>
      <c r="JVO74" s="22"/>
      <c r="JVP74" s="22"/>
      <c r="JVQ74" s="22"/>
      <c r="JVR74" s="22"/>
      <c r="JVS74" s="22"/>
      <c r="JVT74" s="22"/>
      <c r="JVU74" s="22"/>
      <c r="JVV74" s="22"/>
      <c r="JVW74" s="22"/>
      <c r="JVX74" s="22"/>
      <c r="JVY74" s="22"/>
      <c r="JVZ74" s="22"/>
      <c r="JWA74" s="22"/>
      <c r="JWB74" s="22"/>
      <c r="JWC74" s="22"/>
      <c r="JWD74" s="22"/>
      <c r="JWE74" s="22"/>
      <c r="JWF74" s="22"/>
      <c r="JWG74" s="22"/>
      <c r="JWH74" s="22"/>
      <c r="JWI74" s="22"/>
      <c r="JWJ74" s="22"/>
      <c r="JWK74" s="22"/>
      <c r="JWL74" s="22"/>
      <c r="JWM74" s="22"/>
      <c r="JWN74" s="22"/>
      <c r="JWO74" s="22"/>
      <c r="JWP74" s="22"/>
      <c r="JWQ74" s="22"/>
      <c r="JWR74" s="22"/>
      <c r="JWS74" s="22"/>
      <c r="JWT74" s="22"/>
      <c r="JWU74" s="22"/>
      <c r="JWV74" s="22"/>
      <c r="JWW74" s="22"/>
      <c r="JWX74" s="22"/>
      <c r="JWY74" s="22"/>
      <c r="JWZ74" s="22"/>
      <c r="JXA74" s="22"/>
      <c r="JXB74" s="22"/>
      <c r="JXC74" s="22"/>
      <c r="JXD74" s="22"/>
      <c r="JXE74" s="22"/>
      <c r="JXF74" s="22"/>
      <c r="JXG74" s="22"/>
      <c r="JXH74" s="22"/>
      <c r="JXI74" s="22"/>
      <c r="JXJ74" s="22"/>
      <c r="JXK74" s="22"/>
      <c r="JXL74" s="22"/>
      <c r="JXM74" s="22"/>
      <c r="JXN74" s="22"/>
      <c r="JXO74" s="22"/>
      <c r="JXP74" s="22"/>
      <c r="JXQ74" s="22"/>
      <c r="JXR74" s="22"/>
      <c r="JXS74" s="22"/>
      <c r="JXT74" s="22"/>
      <c r="JXU74" s="22"/>
      <c r="JXV74" s="22"/>
      <c r="JXW74" s="22"/>
      <c r="JXX74" s="22"/>
      <c r="JXY74" s="22"/>
      <c r="JXZ74" s="22"/>
      <c r="JYA74" s="22"/>
      <c r="JYB74" s="22"/>
      <c r="JYC74" s="22"/>
      <c r="JYD74" s="22"/>
      <c r="JYE74" s="22"/>
      <c r="JYF74" s="22"/>
      <c r="JYG74" s="22"/>
      <c r="JYH74" s="22"/>
      <c r="JYI74" s="22"/>
      <c r="JYJ74" s="22"/>
      <c r="JYK74" s="22"/>
      <c r="JYL74" s="22"/>
      <c r="JYM74" s="22"/>
      <c r="JYN74" s="22"/>
      <c r="JYO74" s="22"/>
      <c r="JYP74" s="22"/>
      <c r="JYQ74" s="22"/>
      <c r="JYR74" s="22"/>
      <c r="JYS74" s="22"/>
      <c r="JYT74" s="22"/>
      <c r="JYU74" s="22"/>
      <c r="JYV74" s="22"/>
      <c r="JYW74" s="22"/>
      <c r="JYX74" s="22"/>
      <c r="JYY74" s="22"/>
      <c r="JYZ74" s="22"/>
      <c r="JZA74" s="22"/>
      <c r="JZB74" s="22"/>
      <c r="JZC74" s="22"/>
      <c r="JZD74" s="22"/>
      <c r="JZE74" s="22"/>
      <c r="JZF74" s="22"/>
      <c r="JZG74" s="22"/>
      <c r="JZH74" s="22"/>
      <c r="JZI74" s="22"/>
      <c r="JZJ74" s="22"/>
      <c r="JZK74" s="22"/>
      <c r="JZL74" s="22"/>
      <c r="JZM74" s="22"/>
      <c r="JZN74" s="22"/>
      <c r="JZO74" s="22"/>
      <c r="JZP74" s="22"/>
      <c r="JZQ74" s="22"/>
      <c r="JZR74" s="22"/>
      <c r="JZS74" s="22"/>
      <c r="JZT74" s="22"/>
      <c r="JZU74" s="22"/>
      <c r="JZV74" s="22"/>
      <c r="JZW74" s="22"/>
      <c r="JZX74" s="22"/>
      <c r="JZY74" s="22"/>
      <c r="JZZ74" s="22"/>
      <c r="KAA74" s="22"/>
      <c r="KAB74" s="22"/>
      <c r="KAC74" s="22"/>
      <c r="KAD74" s="22"/>
      <c r="KAE74" s="22"/>
      <c r="KAF74" s="22"/>
      <c r="KAG74" s="22"/>
      <c r="KAH74" s="22"/>
      <c r="KAI74" s="22"/>
      <c r="KAJ74" s="22"/>
      <c r="KAK74" s="22"/>
      <c r="KAL74" s="22"/>
      <c r="KAM74" s="22"/>
      <c r="KAN74" s="22"/>
      <c r="KAO74" s="22"/>
      <c r="KAP74" s="22"/>
      <c r="KAQ74" s="22"/>
      <c r="KAR74" s="22"/>
      <c r="KAS74" s="22"/>
      <c r="KAT74" s="22"/>
      <c r="KAU74" s="22"/>
      <c r="KAV74" s="22"/>
      <c r="KAW74" s="22"/>
      <c r="KAX74" s="22"/>
      <c r="KAY74" s="22"/>
      <c r="KAZ74" s="22"/>
      <c r="KBA74" s="22"/>
      <c r="KBB74" s="22"/>
      <c r="KBC74" s="22"/>
      <c r="KBD74" s="22"/>
      <c r="KBE74" s="22"/>
      <c r="KBF74" s="22"/>
      <c r="KBG74" s="22"/>
      <c r="KBH74" s="22"/>
      <c r="KBI74" s="22"/>
      <c r="KBJ74" s="22"/>
      <c r="KBK74" s="22"/>
      <c r="KBL74" s="22"/>
      <c r="KBM74" s="22"/>
      <c r="KBN74" s="22"/>
      <c r="KBO74" s="22"/>
      <c r="KBP74" s="22"/>
      <c r="KBQ74" s="22"/>
      <c r="KBR74" s="22"/>
      <c r="KBS74" s="22"/>
      <c r="KBT74" s="22"/>
      <c r="KBU74" s="22"/>
      <c r="KBV74" s="22"/>
      <c r="KBW74" s="22"/>
      <c r="KBX74" s="22"/>
      <c r="KBY74" s="22"/>
      <c r="KBZ74" s="22"/>
      <c r="KCA74" s="22"/>
      <c r="KCB74" s="22"/>
      <c r="KCC74" s="22"/>
      <c r="KCD74" s="22"/>
      <c r="KCE74" s="22"/>
      <c r="KCF74" s="22"/>
      <c r="KCG74" s="22"/>
      <c r="KCH74" s="22"/>
      <c r="KCI74" s="22"/>
      <c r="KCJ74" s="22"/>
      <c r="KCK74" s="22"/>
      <c r="KCL74" s="22"/>
      <c r="KCM74" s="22"/>
      <c r="KCN74" s="22"/>
      <c r="KCO74" s="22"/>
      <c r="KCP74" s="22"/>
      <c r="KCQ74" s="22"/>
      <c r="KCR74" s="22"/>
      <c r="KCS74" s="22"/>
      <c r="KCT74" s="22"/>
      <c r="KCU74" s="22"/>
      <c r="KCV74" s="22"/>
      <c r="KCW74" s="22"/>
      <c r="KCX74" s="22"/>
      <c r="KCY74" s="22"/>
      <c r="KCZ74" s="22"/>
      <c r="KDA74" s="22"/>
      <c r="KDB74" s="22"/>
      <c r="KDC74" s="22"/>
      <c r="KDD74" s="22"/>
      <c r="KDE74" s="22"/>
      <c r="KDF74" s="22"/>
      <c r="KDG74" s="22"/>
      <c r="KDH74" s="22"/>
      <c r="KDI74" s="22"/>
      <c r="KDJ74" s="22"/>
      <c r="KDK74" s="22"/>
      <c r="KDL74" s="22"/>
      <c r="KDM74" s="22"/>
      <c r="KDN74" s="22"/>
      <c r="KDO74" s="22"/>
      <c r="KDP74" s="22"/>
      <c r="KDQ74" s="22"/>
      <c r="KDR74" s="22"/>
      <c r="KDS74" s="22"/>
      <c r="KDT74" s="22"/>
      <c r="KDU74" s="22"/>
      <c r="KDV74" s="22"/>
      <c r="KDW74" s="22"/>
      <c r="KDX74" s="22"/>
      <c r="KDY74" s="22"/>
      <c r="KDZ74" s="22"/>
      <c r="KEA74" s="22"/>
      <c r="KEB74" s="22"/>
      <c r="KEC74" s="22"/>
      <c r="KED74" s="22"/>
      <c r="KEE74" s="22"/>
      <c r="KEF74" s="22"/>
      <c r="KEG74" s="22"/>
      <c r="KEH74" s="22"/>
      <c r="KEI74" s="22"/>
      <c r="KEJ74" s="22"/>
      <c r="KEK74" s="22"/>
      <c r="KEL74" s="22"/>
      <c r="KEM74" s="22"/>
      <c r="KEN74" s="22"/>
      <c r="KEO74" s="22"/>
      <c r="KEP74" s="22"/>
      <c r="KEQ74" s="22"/>
      <c r="KER74" s="22"/>
      <c r="KES74" s="22"/>
      <c r="KET74" s="22"/>
      <c r="KEU74" s="22"/>
      <c r="KEV74" s="22"/>
      <c r="KEW74" s="22"/>
      <c r="KEX74" s="22"/>
      <c r="KEY74" s="22"/>
      <c r="KEZ74" s="22"/>
      <c r="KFA74" s="22"/>
      <c r="KFB74" s="22"/>
      <c r="KFC74" s="22"/>
      <c r="KFD74" s="22"/>
      <c r="KFE74" s="22"/>
      <c r="KFF74" s="22"/>
      <c r="KFG74" s="22"/>
      <c r="KFH74" s="22"/>
      <c r="KFI74" s="22"/>
      <c r="KFJ74" s="22"/>
      <c r="KFK74" s="22"/>
      <c r="KFL74" s="22"/>
      <c r="KFM74" s="22"/>
      <c r="KFN74" s="22"/>
      <c r="KFO74" s="22"/>
      <c r="KFP74" s="22"/>
      <c r="KFQ74" s="22"/>
      <c r="KFR74" s="22"/>
      <c r="KFS74" s="22"/>
      <c r="KFT74" s="22"/>
      <c r="KFU74" s="22"/>
      <c r="KFV74" s="22"/>
      <c r="KFW74" s="22"/>
      <c r="KFX74" s="22"/>
      <c r="KFY74" s="22"/>
      <c r="KFZ74" s="22"/>
      <c r="KGA74" s="22"/>
      <c r="KGB74" s="22"/>
      <c r="KGC74" s="22"/>
      <c r="KGD74" s="22"/>
      <c r="KGE74" s="22"/>
      <c r="KGF74" s="22"/>
      <c r="KGG74" s="22"/>
      <c r="KGH74" s="22"/>
      <c r="KGI74" s="22"/>
      <c r="KGJ74" s="22"/>
      <c r="KGK74" s="22"/>
      <c r="KGL74" s="22"/>
      <c r="KGM74" s="22"/>
      <c r="KGN74" s="22"/>
      <c r="KGO74" s="22"/>
      <c r="KGP74" s="22"/>
      <c r="KGQ74" s="22"/>
      <c r="KGR74" s="22"/>
      <c r="KGS74" s="22"/>
      <c r="KGT74" s="22"/>
      <c r="KGU74" s="22"/>
      <c r="KGV74" s="22"/>
      <c r="KGW74" s="22"/>
      <c r="KGX74" s="22"/>
      <c r="KGY74" s="22"/>
      <c r="KGZ74" s="22"/>
      <c r="KHA74" s="22"/>
      <c r="KHB74" s="22"/>
      <c r="KHC74" s="22"/>
      <c r="KHD74" s="22"/>
      <c r="KHE74" s="22"/>
      <c r="KHF74" s="22"/>
      <c r="KHG74" s="22"/>
      <c r="KHH74" s="22"/>
      <c r="KHI74" s="22"/>
      <c r="KHJ74" s="22"/>
      <c r="KHK74" s="22"/>
      <c r="KHL74" s="22"/>
      <c r="KHM74" s="22"/>
      <c r="KHN74" s="22"/>
      <c r="KHO74" s="22"/>
      <c r="KHP74" s="22"/>
      <c r="KHQ74" s="22"/>
      <c r="KHR74" s="22"/>
      <c r="KHS74" s="22"/>
      <c r="KHT74" s="22"/>
      <c r="KHU74" s="22"/>
      <c r="KHV74" s="22"/>
      <c r="KHW74" s="22"/>
      <c r="KHX74" s="22"/>
      <c r="KHY74" s="22"/>
      <c r="KHZ74" s="22"/>
      <c r="KIA74" s="22"/>
      <c r="KIB74" s="22"/>
      <c r="KIC74" s="22"/>
      <c r="KID74" s="22"/>
      <c r="KIE74" s="22"/>
      <c r="KIF74" s="22"/>
      <c r="KIG74" s="22"/>
      <c r="KIH74" s="22"/>
      <c r="KII74" s="22"/>
      <c r="KIJ74" s="22"/>
      <c r="KIK74" s="22"/>
      <c r="KIL74" s="22"/>
      <c r="KIM74" s="22"/>
      <c r="KIN74" s="22"/>
      <c r="KIO74" s="22"/>
      <c r="KIP74" s="22"/>
      <c r="KIQ74" s="22"/>
      <c r="KIR74" s="22"/>
      <c r="KIS74" s="22"/>
      <c r="KIT74" s="22"/>
      <c r="KIU74" s="22"/>
      <c r="KIV74" s="22"/>
      <c r="KIW74" s="22"/>
      <c r="KIX74" s="22"/>
      <c r="KIY74" s="22"/>
      <c r="KIZ74" s="22"/>
      <c r="KJA74" s="22"/>
      <c r="KJB74" s="22"/>
      <c r="KJC74" s="22"/>
      <c r="KJD74" s="22"/>
      <c r="KJE74" s="22"/>
      <c r="KJF74" s="22"/>
      <c r="KJG74" s="22"/>
      <c r="KJH74" s="22"/>
      <c r="KJI74" s="22"/>
      <c r="KJJ74" s="22"/>
      <c r="KJK74" s="22"/>
      <c r="KJL74" s="22"/>
      <c r="KJM74" s="22"/>
      <c r="KJN74" s="22"/>
      <c r="KJO74" s="22"/>
      <c r="KJP74" s="22"/>
      <c r="KJQ74" s="22"/>
      <c r="KJR74" s="22"/>
      <c r="KJS74" s="22"/>
      <c r="KJT74" s="22"/>
      <c r="KJU74" s="22"/>
      <c r="KJV74" s="22"/>
      <c r="KJW74" s="22"/>
      <c r="KJX74" s="22"/>
      <c r="KJY74" s="22"/>
      <c r="KJZ74" s="22"/>
      <c r="KKA74" s="22"/>
      <c r="KKB74" s="22"/>
      <c r="KKC74" s="22"/>
      <c r="KKD74" s="22"/>
      <c r="KKE74" s="22"/>
      <c r="KKF74" s="22"/>
      <c r="KKG74" s="22"/>
      <c r="KKH74" s="22"/>
      <c r="KKI74" s="22"/>
      <c r="KKJ74" s="22"/>
      <c r="KKK74" s="22"/>
      <c r="KKL74" s="22"/>
      <c r="KKM74" s="22"/>
      <c r="KKN74" s="22"/>
      <c r="KKO74" s="22"/>
      <c r="KKP74" s="22"/>
      <c r="KKQ74" s="22"/>
      <c r="KKR74" s="22"/>
      <c r="KKS74" s="22"/>
      <c r="KKT74" s="22"/>
      <c r="KKU74" s="22"/>
      <c r="KKV74" s="22"/>
      <c r="KKW74" s="22"/>
      <c r="KKX74" s="22"/>
      <c r="KKY74" s="22"/>
      <c r="KKZ74" s="22"/>
      <c r="KLA74" s="22"/>
      <c r="KLB74" s="22"/>
      <c r="KLC74" s="22"/>
      <c r="KLD74" s="22"/>
      <c r="KLE74" s="22"/>
      <c r="KLF74" s="22"/>
      <c r="KLG74" s="22"/>
      <c r="KLH74" s="22"/>
      <c r="KLI74" s="22"/>
      <c r="KLJ74" s="22"/>
      <c r="KLK74" s="22"/>
      <c r="KLL74" s="22"/>
      <c r="KLM74" s="22"/>
      <c r="KLN74" s="22"/>
      <c r="KLO74" s="22"/>
      <c r="KLP74" s="22"/>
      <c r="KLQ74" s="22"/>
      <c r="KLR74" s="22"/>
      <c r="KLS74" s="22"/>
      <c r="KLT74" s="22"/>
      <c r="KLU74" s="22"/>
      <c r="KLV74" s="22"/>
      <c r="KLW74" s="22"/>
      <c r="KLX74" s="22"/>
      <c r="KLY74" s="22"/>
      <c r="KLZ74" s="22"/>
      <c r="KMA74" s="22"/>
      <c r="KMB74" s="22"/>
      <c r="KMC74" s="22"/>
      <c r="KMD74" s="22"/>
      <c r="KME74" s="22"/>
      <c r="KMF74" s="22"/>
      <c r="KMG74" s="22"/>
      <c r="KMH74" s="22"/>
      <c r="KMI74" s="22"/>
      <c r="KMJ74" s="22"/>
      <c r="KMK74" s="22"/>
      <c r="KML74" s="22"/>
      <c r="KMM74" s="22"/>
      <c r="KMN74" s="22"/>
      <c r="KMO74" s="22"/>
      <c r="KMP74" s="22"/>
      <c r="KMQ74" s="22"/>
      <c r="KMR74" s="22"/>
      <c r="KMS74" s="22"/>
      <c r="KMT74" s="22"/>
      <c r="KMU74" s="22"/>
      <c r="KMV74" s="22"/>
      <c r="KMW74" s="22"/>
      <c r="KMX74" s="22"/>
      <c r="KMY74" s="22"/>
      <c r="KMZ74" s="22"/>
      <c r="KNA74" s="22"/>
      <c r="KNB74" s="22"/>
      <c r="KNC74" s="22"/>
      <c r="KND74" s="22"/>
      <c r="KNE74" s="22"/>
      <c r="KNF74" s="22"/>
      <c r="KNG74" s="22"/>
      <c r="KNH74" s="22"/>
      <c r="KNI74" s="22"/>
      <c r="KNJ74" s="22"/>
      <c r="KNK74" s="22"/>
      <c r="KNL74" s="22"/>
      <c r="KNM74" s="22"/>
      <c r="KNN74" s="22"/>
      <c r="KNO74" s="22"/>
      <c r="KNP74" s="22"/>
      <c r="KNQ74" s="22"/>
      <c r="KNR74" s="22"/>
      <c r="KNS74" s="22"/>
      <c r="KNT74" s="22"/>
      <c r="KNU74" s="22"/>
      <c r="KNV74" s="22"/>
      <c r="KNW74" s="22"/>
      <c r="KNX74" s="22"/>
      <c r="KNY74" s="22"/>
      <c r="KNZ74" s="22"/>
      <c r="KOA74" s="22"/>
      <c r="KOB74" s="22"/>
      <c r="KOC74" s="22"/>
      <c r="KOD74" s="22"/>
      <c r="KOE74" s="22"/>
      <c r="KOF74" s="22"/>
      <c r="KOG74" s="22"/>
      <c r="KOH74" s="22"/>
      <c r="KOI74" s="22"/>
      <c r="KOJ74" s="22"/>
      <c r="KOK74" s="22"/>
      <c r="KOL74" s="22"/>
      <c r="KOM74" s="22"/>
      <c r="KON74" s="22"/>
      <c r="KOO74" s="22"/>
      <c r="KOP74" s="22"/>
      <c r="KOQ74" s="22"/>
      <c r="KOR74" s="22"/>
      <c r="KOS74" s="22"/>
      <c r="KOT74" s="22"/>
      <c r="KOU74" s="22"/>
      <c r="KOV74" s="22"/>
      <c r="KOW74" s="22"/>
      <c r="KOX74" s="22"/>
      <c r="KOY74" s="22"/>
      <c r="KOZ74" s="22"/>
      <c r="KPA74" s="22"/>
      <c r="KPB74" s="22"/>
      <c r="KPC74" s="22"/>
      <c r="KPD74" s="22"/>
      <c r="KPE74" s="22"/>
      <c r="KPF74" s="22"/>
      <c r="KPG74" s="22"/>
      <c r="KPH74" s="22"/>
      <c r="KPI74" s="22"/>
      <c r="KPJ74" s="22"/>
      <c r="KPK74" s="22"/>
      <c r="KPL74" s="22"/>
      <c r="KPM74" s="22"/>
      <c r="KPN74" s="22"/>
      <c r="KPO74" s="22"/>
      <c r="KPP74" s="22"/>
      <c r="KPQ74" s="22"/>
      <c r="KPR74" s="22"/>
      <c r="KPS74" s="22"/>
      <c r="KPT74" s="22"/>
      <c r="KPU74" s="22"/>
      <c r="KPV74" s="22"/>
      <c r="KPW74" s="22"/>
      <c r="KPX74" s="22"/>
      <c r="KPY74" s="22"/>
      <c r="KPZ74" s="22"/>
      <c r="KQA74" s="22"/>
      <c r="KQB74" s="22"/>
      <c r="KQC74" s="22"/>
      <c r="KQD74" s="22"/>
      <c r="KQE74" s="22"/>
      <c r="KQF74" s="22"/>
      <c r="KQG74" s="22"/>
      <c r="KQH74" s="22"/>
      <c r="KQI74" s="22"/>
      <c r="KQJ74" s="22"/>
      <c r="KQK74" s="22"/>
      <c r="KQL74" s="22"/>
      <c r="KQM74" s="22"/>
      <c r="KQN74" s="22"/>
      <c r="KQO74" s="22"/>
      <c r="KQP74" s="22"/>
      <c r="KQQ74" s="22"/>
      <c r="KQR74" s="22"/>
      <c r="KQS74" s="22"/>
      <c r="KQT74" s="22"/>
      <c r="KQU74" s="22"/>
      <c r="KQV74" s="22"/>
      <c r="KQW74" s="22"/>
      <c r="KQX74" s="22"/>
      <c r="KQY74" s="22"/>
      <c r="KQZ74" s="22"/>
      <c r="KRA74" s="22"/>
      <c r="KRB74" s="22"/>
      <c r="KRC74" s="22"/>
      <c r="KRD74" s="22"/>
      <c r="KRE74" s="22"/>
      <c r="KRF74" s="22"/>
      <c r="KRG74" s="22"/>
      <c r="KRH74" s="22"/>
      <c r="KRI74" s="22"/>
      <c r="KRJ74" s="22"/>
      <c r="KRK74" s="22"/>
      <c r="KRL74" s="22"/>
      <c r="KRM74" s="22"/>
      <c r="KRN74" s="22"/>
      <c r="KRO74" s="22"/>
      <c r="KRP74" s="22"/>
      <c r="KRQ74" s="22"/>
      <c r="KRR74" s="22"/>
      <c r="KRS74" s="22"/>
      <c r="KRT74" s="22"/>
      <c r="KRU74" s="22"/>
      <c r="KRV74" s="22"/>
      <c r="KRW74" s="22"/>
      <c r="KRX74" s="22"/>
      <c r="KRY74" s="22"/>
      <c r="KRZ74" s="22"/>
      <c r="KSA74" s="22"/>
      <c r="KSB74" s="22"/>
      <c r="KSC74" s="22"/>
      <c r="KSD74" s="22"/>
      <c r="KSE74" s="22"/>
      <c r="KSF74" s="22"/>
      <c r="KSG74" s="22"/>
      <c r="KSH74" s="22"/>
      <c r="KSI74" s="22"/>
      <c r="KSJ74" s="22"/>
      <c r="KSK74" s="22"/>
      <c r="KSL74" s="22"/>
      <c r="KSM74" s="22"/>
      <c r="KSN74" s="22"/>
      <c r="KSO74" s="22"/>
      <c r="KSP74" s="22"/>
      <c r="KSQ74" s="22"/>
      <c r="KSR74" s="22"/>
      <c r="KSS74" s="22"/>
      <c r="KST74" s="22"/>
      <c r="KSU74" s="22"/>
      <c r="KSV74" s="22"/>
      <c r="KSW74" s="22"/>
      <c r="KSX74" s="22"/>
      <c r="KSY74" s="22"/>
      <c r="KSZ74" s="22"/>
      <c r="KTA74" s="22"/>
      <c r="KTB74" s="22"/>
      <c r="KTC74" s="22"/>
      <c r="KTD74" s="22"/>
      <c r="KTE74" s="22"/>
      <c r="KTF74" s="22"/>
      <c r="KTG74" s="22"/>
      <c r="KTH74" s="22"/>
      <c r="KTI74" s="22"/>
      <c r="KTJ74" s="22"/>
      <c r="KTK74" s="22"/>
      <c r="KTL74" s="22"/>
      <c r="KTM74" s="22"/>
      <c r="KTN74" s="22"/>
      <c r="KTO74" s="22"/>
      <c r="KTP74" s="22"/>
      <c r="KTQ74" s="22"/>
      <c r="KTR74" s="22"/>
      <c r="KTS74" s="22"/>
      <c r="KTT74" s="22"/>
      <c r="KTU74" s="22"/>
      <c r="KTV74" s="22"/>
      <c r="KTW74" s="22"/>
      <c r="KTX74" s="22"/>
      <c r="KTY74" s="22"/>
      <c r="KTZ74" s="22"/>
      <c r="KUA74" s="22"/>
      <c r="KUB74" s="22"/>
      <c r="KUC74" s="22"/>
      <c r="KUD74" s="22"/>
      <c r="KUE74" s="22"/>
      <c r="KUF74" s="22"/>
      <c r="KUG74" s="22"/>
      <c r="KUH74" s="22"/>
      <c r="KUI74" s="22"/>
      <c r="KUJ74" s="22"/>
      <c r="KUK74" s="22"/>
      <c r="KUL74" s="22"/>
      <c r="KUM74" s="22"/>
      <c r="KUN74" s="22"/>
      <c r="KUO74" s="22"/>
      <c r="KUP74" s="22"/>
      <c r="KUQ74" s="22"/>
      <c r="KUR74" s="22"/>
      <c r="KUS74" s="22"/>
      <c r="KUT74" s="22"/>
      <c r="KUU74" s="22"/>
      <c r="KUV74" s="22"/>
      <c r="KUW74" s="22"/>
      <c r="KUX74" s="22"/>
      <c r="KUY74" s="22"/>
      <c r="KUZ74" s="22"/>
      <c r="KVA74" s="22"/>
      <c r="KVB74" s="22"/>
      <c r="KVC74" s="22"/>
      <c r="KVD74" s="22"/>
      <c r="KVE74" s="22"/>
      <c r="KVF74" s="22"/>
      <c r="KVG74" s="22"/>
      <c r="KVH74" s="22"/>
      <c r="KVI74" s="22"/>
      <c r="KVJ74" s="22"/>
      <c r="KVK74" s="22"/>
      <c r="KVL74" s="22"/>
      <c r="KVM74" s="22"/>
      <c r="KVN74" s="22"/>
      <c r="KVO74" s="22"/>
      <c r="KVP74" s="22"/>
      <c r="KVQ74" s="22"/>
      <c r="KVR74" s="22"/>
      <c r="KVS74" s="22"/>
      <c r="KVT74" s="22"/>
      <c r="KVU74" s="22"/>
      <c r="KVV74" s="22"/>
      <c r="KVW74" s="22"/>
      <c r="KVX74" s="22"/>
      <c r="KVY74" s="22"/>
      <c r="KVZ74" s="22"/>
      <c r="KWA74" s="22"/>
      <c r="KWB74" s="22"/>
      <c r="KWC74" s="22"/>
      <c r="KWD74" s="22"/>
      <c r="KWE74" s="22"/>
      <c r="KWF74" s="22"/>
      <c r="KWG74" s="22"/>
      <c r="KWH74" s="22"/>
      <c r="KWI74" s="22"/>
      <c r="KWJ74" s="22"/>
      <c r="KWK74" s="22"/>
      <c r="KWL74" s="22"/>
      <c r="KWM74" s="22"/>
      <c r="KWN74" s="22"/>
      <c r="KWO74" s="22"/>
      <c r="KWP74" s="22"/>
      <c r="KWQ74" s="22"/>
      <c r="KWR74" s="22"/>
      <c r="KWS74" s="22"/>
      <c r="KWT74" s="22"/>
      <c r="KWU74" s="22"/>
      <c r="KWV74" s="22"/>
      <c r="KWW74" s="22"/>
      <c r="KWX74" s="22"/>
      <c r="KWY74" s="22"/>
      <c r="KWZ74" s="22"/>
      <c r="KXA74" s="22"/>
      <c r="KXB74" s="22"/>
      <c r="KXC74" s="22"/>
      <c r="KXD74" s="22"/>
      <c r="KXE74" s="22"/>
      <c r="KXF74" s="22"/>
      <c r="KXG74" s="22"/>
      <c r="KXH74" s="22"/>
      <c r="KXI74" s="22"/>
      <c r="KXJ74" s="22"/>
      <c r="KXK74" s="22"/>
      <c r="KXL74" s="22"/>
      <c r="KXM74" s="22"/>
      <c r="KXN74" s="22"/>
      <c r="KXO74" s="22"/>
      <c r="KXP74" s="22"/>
      <c r="KXQ74" s="22"/>
      <c r="KXR74" s="22"/>
      <c r="KXS74" s="22"/>
      <c r="KXT74" s="22"/>
      <c r="KXU74" s="22"/>
      <c r="KXV74" s="22"/>
      <c r="KXW74" s="22"/>
      <c r="KXX74" s="22"/>
      <c r="KXY74" s="22"/>
      <c r="KXZ74" s="22"/>
      <c r="KYA74" s="22"/>
      <c r="KYB74" s="22"/>
      <c r="KYC74" s="22"/>
      <c r="KYD74" s="22"/>
      <c r="KYE74" s="22"/>
      <c r="KYF74" s="22"/>
      <c r="KYG74" s="22"/>
      <c r="KYH74" s="22"/>
      <c r="KYI74" s="22"/>
      <c r="KYJ74" s="22"/>
      <c r="KYK74" s="22"/>
      <c r="KYL74" s="22"/>
      <c r="KYM74" s="22"/>
      <c r="KYN74" s="22"/>
      <c r="KYO74" s="22"/>
      <c r="KYP74" s="22"/>
      <c r="KYQ74" s="22"/>
      <c r="KYR74" s="22"/>
      <c r="KYS74" s="22"/>
      <c r="KYT74" s="22"/>
      <c r="KYU74" s="22"/>
      <c r="KYV74" s="22"/>
      <c r="KYW74" s="22"/>
      <c r="KYX74" s="22"/>
      <c r="KYY74" s="22"/>
      <c r="KYZ74" s="22"/>
      <c r="KZA74" s="22"/>
      <c r="KZB74" s="22"/>
      <c r="KZC74" s="22"/>
      <c r="KZD74" s="22"/>
      <c r="KZE74" s="22"/>
      <c r="KZF74" s="22"/>
      <c r="KZG74" s="22"/>
      <c r="KZH74" s="22"/>
      <c r="KZI74" s="22"/>
      <c r="KZJ74" s="22"/>
      <c r="KZK74" s="22"/>
      <c r="KZL74" s="22"/>
      <c r="KZM74" s="22"/>
      <c r="KZN74" s="22"/>
      <c r="KZO74" s="22"/>
      <c r="KZP74" s="22"/>
      <c r="KZQ74" s="22"/>
      <c r="KZR74" s="22"/>
      <c r="KZS74" s="22"/>
      <c r="KZT74" s="22"/>
      <c r="KZU74" s="22"/>
      <c r="KZV74" s="22"/>
      <c r="KZW74" s="22"/>
      <c r="KZX74" s="22"/>
      <c r="KZY74" s="22"/>
      <c r="KZZ74" s="22"/>
      <c r="LAA74" s="22"/>
      <c r="LAB74" s="22"/>
      <c r="LAC74" s="22"/>
      <c r="LAD74" s="22"/>
      <c r="LAE74" s="22"/>
      <c r="LAF74" s="22"/>
      <c r="LAG74" s="22"/>
      <c r="LAH74" s="22"/>
      <c r="LAI74" s="22"/>
      <c r="LAJ74" s="22"/>
      <c r="LAK74" s="22"/>
      <c r="LAL74" s="22"/>
      <c r="LAM74" s="22"/>
      <c r="LAN74" s="22"/>
      <c r="LAO74" s="22"/>
      <c r="LAP74" s="22"/>
      <c r="LAQ74" s="22"/>
      <c r="LAR74" s="22"/>
      <c r="LAS74" s="22"/>
      <c r="LAT74" s="22"/>
      <c r="LAU74" s="22"/>
      <c r="LAV74" s="22"/>
      <c r="LAW74" s="22"/>
      <c r="LAX74" s="22"/>
      <c r="LAY74" s="22"/>
      <c r="LAZ74" s="22"/>
      <c r="LBA74" s="22"/>
      <c r="LBB74" s="22"/>
      <c r="LBC74" s="22"/>
      <c r="LBD74" s="22"/>
      <c r="LBE74" s="22"/>
      <c r="LBF74" s="22"/>
      <c r="LBG74" s="22"/>
      <c r="LBH74" s="22"/>
      <c r="LBI74" s="22"/>
      <c r="LBJ74" s="22"/>
      <c r="LBK74" s="22"/>
      <c r="LBL74" s="22"/>
      <c r="LBM74" s="22"/>
      <c r="LBN74" s="22"/>
      <c r="LBO74" s="22"/>
      <c r="LBP74" s="22"/>
      <c r="LBQ74" s="22"/>
      <c r="LBR74" s="22"/>
      <c r="LBS74" s="22"/>
      <c r="LBT74" s="22"/>
      <c r="LBU74" s="22"/>
      <c r="LBV74" s="22"/>
      <c r="LBW74" s="22"/>
      <c r="LBX74" s="22"/>
      <c r="LBY74" s="22"/>
      <c r="LBZ74" s="22"/>
      <c r="LCA74" s="22"/>
      <c r="LCB74" s="22"/>
      <c r="LCC74" s="22"/>
      <c r="LCD74" s="22"/>
      <c r="LCE74" s="22"/>
      <c r="LCF74" s="22"/>
      <c r="LCG74" s="22"/>
      <c r="LCH74" s="22"/>
      <c r="LCI74" s="22"/>
      <c r="LCJ74" s="22"/>
      <c r="LCK74" s="22"/>
      <c r="LCL74" s="22"/>
      <c r="LCM74" s="22"/>
      <c r="LCN74" s="22"/>
      <c r="LCO74" s="22"/>
      <c r="LCP74" s="22"/>
      <c r="LCQ74" s="22"/>
      <c r="LCR74" s="22"/>
      <c r="LCS74" s="22"/>
      <c r="LCT74" s="22"/>
      <c r="LCU74" s="22"/>
      <c r="LCV74" s="22"/>
      <c r="LCW74" s="22"/>
      <c r="LCX74" s="22"/>
      <c r="LCY74" s="22"/>
      <c r="LCZ74" s="22"/>
      <c r="LDA74" s="22"/>
      <c r="LDB74" s="22"/>
      <c r="LDC74" s="22"/>
      <c r="LDD74" s="22"/>
      <c r="LDE74" s="22"/>
      <c r="LDF74" s="22"/>
      <c r="LDG74" s="22"/>
      <c r="LDH74" s="22"/>
      <c r="LDI74" s="22"/>
      <c r="LDJ74" s="22"/>
      <c r="LDK74" s="22"/>
      <c r="LDL74" s="22"/>
      <c r="LDM74" s="22"/>
      <c r="LDN74" s="22"/>
      <c r="LDO74" s="22"/>
      <c r="LDP74" s="22"/>
      <c r="LDQ74" s="22"/>
      <c r="LDR74" s="22"/>
      <c r="LDS74" s="22"/>
      <c r="LDT74" s="22"/>
      <c r="LDU74" s="22"/>
      <c r="LDV74" s="22"/>
      <c r="LDW74" s="22"/>
      <c r="LDX74" s="22"/>
      <c r="LDY74" s="22"/>
      <c r="LDZ74" s="22"/>
      <c r="LEA74" s="22"/>
      <c r="LEB74" s="22"/>
      <c r="LEC74" s="22"/>
      <c r="LED74" s="22"/>
      <c r="LEE74" s="22"/>
      <c r="LEF74" s="22"/>
      <c r="LEG74" s="22"/>
      <c r="LEH74" s="22"/>
      <c r="LEI74" s="22"/>
      <c r="LEJ74" s="22"/>
      <c r="LEK74" s="22"/>
      <c r="LEL74" s="22"/>
      <c r="LEM74" s="22"/>
      <c r="LEN74" s="22"/>
      <c r="LEO74" s="22"/>
      <c r="LEP74" s="22"/>
      <c r="LEQ74" s="22"/>
      <c r="LER74" s="22"/>
      <c r="LES74" s="22"/>
      <c r="LET74" s="22"/>
      <c r="LEU74" s="22"/>
      <c r="LEV74" s="22"/>
      <c r="LEW74" s="22"/>
      <c r="LEX74" s="22"/>
      <c r="LEY74" s="22"/>
      <c r="LEZ74" s="22"/>
      <c r="LFA74" s="22"/>
      <c r="LFB74" s="22"/>
      <c r="LFC74" s="22"/>
      <c r="LFD74" s="22"/>
      <c r="LFE74" s="22"/>
      <c r="LFF74" s="22"/>
      <c r="LFG74" s="22"/>
      <c r="LFH74" s="22"/>
      <c r="LFI74" s="22"/>
      <c r="LFJ74" s="22"/>
      <c r="LFK74" s="22"/>
      <c r="LFL74" s="22"/>
      <c r="LFM74" s="22"/>
      <c r="LFN74" s="22"/>
      <c r="LFO74" s="22"/>
      <c r="LFP74" s="22"/>
      <c r="LFQ74" s="22"/>
      <c r="LFR74" s="22"/>
      <c r="LFS74" s="22"/>
      <c r="LFT74" s="22"/>
      <c r="LFU74" s="22"/>
      <c r="LFV74" s="22"/>
      <c r="LFW74" s="22"/>
      <c r="LFX74" s="22"/>
      <c r="LFY74" s="22"/>
      <c r="LFZ74" s="22"/>
      <c r="LGA74" s="22"/>
      <c r="LGB74" s="22"/>
      <c r="LGC74" s="22"/>
      <c r="LGD74" s="22"/>
      <c r="LGE74" s="22"/>
      <c r="LGF74" s="22"/>
      <c r="LGG74" s="22"/>
      <c r="LGH74" s="22"/>
      <c r="LGI74" s="22"/>
      <c r="LGJ74" s="22"/>
      <c r="LGK74" s="22"/>
      <c r="LGL74" s="22"/>
      <c r="LGM74" s="22"/>
      <c r="LGN74" s="22"/>
      <c r="LGO74" s="22"/>
      <c r="LGP74" s="22"/>
      <c r="LGQ74" s="22"/>
      <c r="LGR74" s="22"/>
      <c r="LGS74" s="22"/>
      <c r="LGT74" s="22"/>
      <c r="LGU74" s="22"/>
      <c r="LGV74" s="22"/>
      <c r="LGW74" s="22"/>
      <c r="LGX74" s="22"/>
      <c r="LGY74" s="22"/>
      <c r="LGZ74" s="22"/>
      <c r="LHA74" s="22"/>
      <c r="LHB74" s="22"/>
      <c r="LHC74" s="22"/>
      <c r="LHD74" s="22"/>
      <c r="LHE74" s="22"/>
      <c r="LHF74" s="22"/>
      <c r="LHG74" s="22"/>
      <c r="LHH74" s="22"/>
      <c r="LHI74" s="22"/>
      <c r="LHJ74" s="22"/>
      <c r="LHK74" s="22"/>
      <c r="LHL74" s="22"/>
      <c r="LHM74" s="22"/>
      <c r="LHN74" s="22"/>
      <c r="LHO74" s="22"/>
      <c r="LHP74" s="22"/>
      <c r="LHQ74" s="22"/>
      <c r="LHR74" s="22"/>
      <c r="LHS74" s="22"/>
      <c r="LHT74" s="22"/>
      <c r="LHU74" s="22"/>
      <c r="LHV74" s="22"/>
      <c r="LHW74" s="22"/>
      <c r="LHX74" s="22"/>
      <c r="LHY74" s="22"/>
      <c r="LHZ74" s="22"/>
      <c r="LIA74" s="22"/>
      <c r="LIB74" s="22"/>
      <c r="LIC74" s="22"/>
      <c r="LID74" s="22"/>
      <c r="LIE74" s="22"/>
      <c r="LIF74" s="22"/>
      <c r="LIG74" s="22"/>
      <c r="LIH74" s="22"/>
      <c r="LII74" s="22"/>
      <c r="LIJ74" s="22"/>
      <c r="LIK74" s="22"/>
      <c r="LIL74" s="22"/>
      <c r="LIM74" s="22"/>
      <c r="LIN74" s="22"/>
      <c r="LIO74" s="22"/>
      <c r="LIP74" s="22"/>
      <c r="LIQ74" s="22"/>
      <c r="LIR74" s="22"/>
      <c r="LIS74" s="22"/>
      <c r="LIT74" s="22"/>
      <c r="LIU74" s="22"/>
      <c r="LIV74" s="22"/>
      <c r="LIW74" s="22"/>
      <c r="LIX74" s="22"/>
      <c r="LIY74" s="22"/>
      <c r="LIZ74" s="22"/>
      <c r="LJA74" s="22"/>
      <c r="LJB74" s="22"/>
      <c r="LJC74" s="22"/>
      <c r="LJD74" s="22"/>
      <c r="LJE74" s="22"/>
      <c r="LJF74" s="22"/>
      <c r="LJG74" s="22"/>
      <c r="LJH74" s="22"/>
      <c r="LJI74" s="22"/>
      <c r="LJJ74" s="22"/>
      <c r="LJK74" s="22"/>
      <c r="LJL74" s="22"/>
      <c r="LJM74" s="22"/>
      <c r="LJN74" s="22"/>
      <c r="LJO74" s="22"/>
      <c r="LJP74" s="22"/>
      <c r="LJQ74" s="22"/>
      <c r="LJR74" s="22"/>
      <c r="LJS74" s="22"/>
      <c r="LJT74" s="22"/>
      <c r="LJU74" s="22"/>
      <c r="LJV74" s="22"/>
      <c r="LJW74" s="22"/>
      <c r="LJX74" s="22"/>
      <c r="LJY74" s="22"/>
      <c r="LJZ74" s="22"/>
      <c r="LKA74" s="22"/>
      <c r="LKB74" s="22"/>
      <c r="LKC74" s="22"/>
      <c r="LKD74" s="22"/>
      <c r="LKE74" s="22"/>
      <c r="LKF74" s="22"/>
      <c r="LKG74" s="22"/>
      <c r="LKH74" s="22"/>
      <c r="LKI74" s="22"/>
      <c r="LKJ74" s="22"/>
      <c r="LKK74" s="22"/>
      <c r="LKL74" s="22"/>
      <c r="LKM74" s="22"/>
      <c r="LKN74" s="22"/>
      <c r="LKO74" s="22"/>
      <c r="LKP74" s="22"/>
      <c r="LKQ74" s="22"/>
      <c r="LKR74" s="22"/>
      <c r="LKS74" s="22"/>
      <c r="LKT74" s="22"/>
      <c r="LKU74" s="22"/>
      <c r="LKV74" s="22"/>
      <c r="LKW74" s="22"/>
      <c r="LKX74" s="22"/>
      <c r="LKY74" s="22"/>
      <c r="LKZ74" s="22"/>
      <c r="LLA74" s="22"/>
      <c r="LLB74" s="22"/>
      <c r="LLC74" s="22"/>
      <c r="LLD74" s="22"/>
      <c r="LLE74" s="22"/>
      <c r="LLF74" s="22"/>
      <c r="LLG74" s="22"/>
      <c r="LLH74" s="22"/>
      <c r="LLI74" s="22"/>
      <c r="LLJ74" s="22"/>
      <c r="LLK74" s="22"/>
      <c r="LLL74" s="22"/>
      <c r="LLM74" s="22"/>
      <c r="LLN74" s="22"/>
      <c r="LLO74" s="22"/>
      <c r="LLP74" s="22"/>
      <c r="LLQ74" s="22"/>
      <c r="LLR74" s="22"/>
      <c r="LLS74" s="22"/>
      <c r="LLT74" s="22"/>
      <c r="LLU74" s="22"/>
      <c r="LLV74" s="22"/>
      <c r="LLW74" s="22"/>
      <c r="LLX74" s="22"/>
      <c r="LLY74" s="22"/>
      <c r="LLZ74" s="22"/>
      <c r="LMA74" s="22"/>
      <c r="LMB74" s="22"/>
      <c r="LMC74" s="22"/>
      <c r="LMD74" s="22"/>
      <c r="LME74" s="22"/>
      <c r="LMF74" s="22"/>
      <c r="LMG74" s="22"/>
      <c r="LMH74" s="22"/>
      <c r="LMI74" s="22"/>
      <c r="LMJ74" s="22"/>
      <c r="LMK74" s="22"/>
      <c r="LML74" s="22"/>
      <c r="LMM74" s="22"/>
      <c r="LMN74" s="22"/>
      <c r="LMO74" s="22"/>
      <c r="LMP74" s="22"/>
      <c r="LMQ74" s="22"/>
      <c r="LMR74" s="22"/>
      <c r="LMS74" s="22"/>
      <c r="LMT74" s="22"/>
      <c r="LMU74" s="22"/>
      <c r="LMV74" s="22"/>
      <c r="LMW74" s="22"/>
      <c r="LMX74" s="22"/>
      <c r="LMY74" s="22"/>
      <c r="LMZ74" s="22"/>
      <c r="LNA74" s="22"/>
      <c r="LNB74" s="22"/>
      <c r="LNC74" s="22"/>
      <c r="LND74" s="22"/>
      <c r="LNE74" s="22"/>
      <c r="LNF74" s="22"/>
      <c r="LNG74" s="22"/>
      <c r="LNH74" s="22"/>
      <c r="LNI74" s="22"/>
      <c r="LNJ74" s="22"/>
      <c r="LNK74" s="22"/>
      <c r="LNL74" s="22"/>
      <c r="LNM74" s="22"/>
      <c r="LNN74" s="22"/>
      <c r="LNO74" s="22"/>
      <c r="LNP74" s="22"/>
      <c r="LNQ74" s="22"/>
      <c r="LNR74" s="22"/>
      <c r="LNS74" s="22"/>
      <c r="LNT74" s="22"/>
      <c r="LNU74" s="22"/>
      <c r="LNV74" s="22"/>
      <c r="LNW74" s="22"/>
      <c r="LNX74" s="22"/>
      <c r="LNY74" s="22"/>
      <c r="LNZ74" s="22"/>
      <c r="LOA74" s="22"/>
      <c r="LOB74" s="22"/>
      <c r="LOC74" s="22"/>
      <c r="LOD74" s="22"/>
      <c r="LOE74" s="22"/>
      <c r="LOF74" s="22"/>
      <c r="LOG74" s="22"/>
      <c r="LOH74" s="22"/>
      <c r="LOI74" s="22"/>
      <c r="LOJ74" s="22"/>
      <c r="LOK74" s="22"/>
      <c r="LOL74" s="22"/>
      <c r="LOM74" s="22"/>
      <c r="LON74" s="22"/>
      <c r="LOO74" s="22"/>
      <c r="LOP74" s="22"/>
      <c r="LOQ74" s="22"/>
      <c r="LOR74" s="22"/>
      <c r="LOS74" s="22"/>
      <c r="LOT74" s="22"/>
      <c r="LOU74" s="22"/>
      <c r="LOV74" s="22"/>
      <c r="LOW74" s="22"/>
      <c r="LOX74" s="22"/>
      <c r="LOY74" s="22"/>
      <c r="LOZ74" s="22"/>
      <c r="LPA74" s="22"/>
      <c r="LPB74" s="22"/>
      <c r="LPC74" s="22"/>
      <c r="LPD74" s="22"/>
      <c r="LPE74" s="22"/>
      <c r="LPF74" s="22"/>
      <c r="LPG74" s="22"/>
      <c r="LPH74" s="22"/>
      <c r="LPI74" s="22"/>
      <c r="LPJ74" s="22"/>
      <c r="LPK74" s="22"/>
      <c r="LPL74" s="22"/>
      <c r="LPM74" s="22"/>
      <c r="LPN74" s="22"/>
      <c r="LPO74" s="22"/>
      <c r="LPP74" s="22"/>
      <c r="LPQ74" s="22"/>
      <c r="LPR74" s="22"/>
      <c r="LPS74" s="22"/>
      <c r="LPT74" s="22"/>
      <c r="LPU74" s="22"/>
      <c r="LPV74" s="22"/>
      <c r="LPW74" s="22"/>
      <c r="LPX74" s="22"/>
      <c r="LPY74" s="22"/>
      <c r="LPZ74" s="22"/>
      <c r="LQA74" s="22"/>
      <c r="LQB74" s="22"/>
      <c r="LQC74" s="22"/>
      <c r="LQD74" s="22"/>
      <c r="LQE74" s="22"/>
      <c r="LQF74" s="22"/>
      <c r="LQG74" s="22"/>
      <c r="LQH74" s="22"/>
      <c r="LQI74" s="22"/>
      <c r="LQJ74" s="22"/>
      <c r="LQK74" s="22"/>
      <c r="LQL74" s="22"/>
      <c r="LQM74" s="22"/>
      <c r="LQN74" s="22"/>
      <c r="LQO74" s="22"/>
      <c r="LQP74" s="22"/>
      <c r="LQQ74" s="22"/>
      <c r="LQR74" s="22"/>
      <c r="LQS74" s="22"/>
      <c r="LQT74" s="22"/>
      <c r="LQU74" s="22"/>
      <c r="LQV74" s="22"/>
      <c r="LQW74" s="22"/>
      <c r="LQX74" s="22"/>
      <c r="LQY74" s="22"/>
      <c r="LQZ74" s="22"/>
      <c r="LRA74" s="22"/>
      <c r="LRB74" s="22"/>
      <c r="LRC74" s="22"/>
      <c r="LRD74" s="22"/>
      <c r="LRE74" s="22"/>
      <c r="LRF74" s="22"/>
      <c r="LRG74" s="22"/>
      <c r="LRH74" s="22"/>
      <c r="LRI74" s="22"/>
      <c r="LRJ74" s="22"/>
      <c r="LRK74" s="22"/>
      <c r="LRL74" s="22"/>
      <c r="LRM74" s="22"/>
      <c r="LRN74" s="22"/>
      <c r="LRO74" s="22"/>
      <c r="LRP74" s="22"/>
      <c r="LRQ74" s="22"/>
      <c r="LRR74" s="22"/>
      <c r="LRS74" s="22"/>
      <c r="LRT74" s="22"/>
      <c r="LRU74" s="22"/>
      <c r="LRV74" s="22"/>
      <c r="LRW74" s="22"/>
      <c r="LRX74" s="22"/>
      <c r="LRY74" s="22"/>
      <c r="LRZ74" s="22"/>
      <c r="LSA74" s="22"/>
      <c r="LSB74" s="22"/>
      <c r="LSC74" s="22"/>
      <c r="LSD74" s="22"/>
      <c r="LSE74" s="22"/>
      <c r="LSF74" s="22"/>
      <c r="LSG74" s="22"/>
      <c r="LSH74" s="22"/>
      <c r="LSI74" s="22"/>
      <c r="LSJ74" s="22"/>
      <c r="LSK74" s="22"/>
      <c r="LSL74" s="22"/>
      <c r="LSM74" s="22"/>
      <c r="LSN74" s="22"/>
      <c r="LSO74" s="22"/>
      <c r="LSP74" s="22"/>
      <c r="LSQ74" s="22"/>
      <c r="LSR74" s="22"/>
      <c r="LSS74" s="22"/>
      <c r="LST74" s="22"/>
      <c r="LSU74" s="22"/>
      <c r="LSV74" s="22"/>
      <c r="LSW74" s="22"/>
      <c r="LSX74" s="22"/>
      <c r="LSY74" s="22"/>
      <c r="LSZ74" s="22"/>
      <c r="LTA74" s="22"/>
      <c r="LTB74" s="22"/>
      <c r="LTC74" s="22"/>
      <c r="LTD74" s="22"/>
      <c r="LTE74" s="22"/>
      <c r="LTF74" s="22"/>
      <c r="LTG74" s="22"/>
      <c r="LTH74" s="22"/>
      <c r="LTI74" s="22"/>
      <c r="LTJ74" s="22"/>
      <c r="LTK74" s="22"/>
      <c r="LTL74" s="22"/>
      <c r="LTM74" s="22"/>
      <c r="LTN74" s="22"/>
      <c r="LTO74" s="22"/>
      <c r="LTP74" s="22"/>
      <c r="LTQ74" s="22"/>
      <c r="LTR74" s="22"/>
      <c r="LTS74" s="22"/>
      <c r="LTT74" s="22"/>
      <c r="LTU74" s="22"/>
      <c r="LTV74" s="22"/>
      <c r="LTW74" s="22"/>
      <c r="LTX74" s="22"/>
      <c r="LTY74" s="22"/>
      <c r="LTZ74" s="22"/>
      <c r="LUA74" s="22"/>
      <c r="LUB74" s="22"/>
      <c r="LUC74" s="22"/>
      <c r="LUD74" s="22"/>
      <c r="LUE74" s="22"/>
      <c r="LUF74" s="22"/>
      <c r="LUG74" s="22"/>
      <c r="LUH74" s="22"/>
      <c r="LUI74" s="22"/>
      <c r="LUJ74" s="22"/>
      <c r="LUK74" s="22"/>
      <c r="LUL74" s="22"/>
      <c r="LUM74" s="22"/>
      <c r="LUN74" s="22"/>
      <c r="LUO74" s="22"/>
      <c r="LUP74" s="22"/>
      <c r="LUQ74" s="22"/>
      <c r="LUR74" s="22"/>
      <c r="LUS74" s="22"/>
      <c r="LUT74" s="22"/>
      <c r="LUU74" s="22"/>
      <c r="LUV74" s="22"/>
      <c r="LUW74" s="22"/>
      <c r="LUX74" s="22"/>
      <c r="LUY74" s="22"/>
      <c r="LUZ74" s="22"/>
      <c r="LVA74" s="22"/>
      <c r="LVB74" s="22"/>
      <c r="LVC74" s="22"/>
      <c r="LVD74" s="22"/>
      <c r="LVE74" s="22"/>
      <c r="LVF74" s="22"/>
      <c r="LVG74" s="22"/>
      <c r="LVH74" s="22"/>
      <c r="LVI74" s="22"/>
      <c r="LVJ74" s="22"/>
      <c r="LVK74" s="22"/>
      <c r="LVL74" s="22"/>
      <c r="LVM74" s="22"/>
      <c r="LVN74" s="22"/>
      <c r="LVO74" s="22"/>
      <c r="LVP74" s="22"/>
      <c r="LVQ74" s="22"/>
      <c r="LVR74" s="22"/>
      <c r="LVS74" s="22"/>
      <c r="LVT74" s="22"/>
      <c r="LVU74" s="22"/>
      <c r="LVV74" s="22"/>
      <c r="LVW74" s="22"/>
      <c r="LVX74" s="22"/>
      <c r="LVY74" s="22"/>
      <c r="LVZ74" s="22"/>
      <c r="LWA74" s="22"/>
      <c r="LWB74" s="22"/>
      <c r="LWC74" s="22"/>
      <c r="LWD74" s="22"/>
      <c r="LWE74" s="22"/>
      <c r="LWF74" s="22"/>
      <c r="LWG74" s="22"/>
      <c r="LWH74" s="22"/>
      <c r="LWI74" s="22"/>
      <c r="LWJ74" s="22"/>
      <c r="LWK74" s="22"/>
      <c r="LWL74" s="22"/>
      <c r="LWM74" s="22"/>
      <c r="LWN74" s="22"/>
      <c r="LWO74" s="22"/>
      <c r="LWP74" s="22"/>
      <c r="LWQ74" s="22"/>
      <c r="LWR74" s="22"/>
      <c r="LWS74" s="22"/>
      <c r="LWT74" s="22"/>
      <c r="LWU74" s="22"/>
      <c r="LWV74" s="22"/>
      <c r="LWW74" s="22"/>
      <c r="LWX74" s="22"/>
      <c r="LWY74" s="22"/>
      <c r="LWZ74" s="22"/>
      <c r="LXA74" s="22"/>
      <c r="LXB74" s="22"/>
      <c r="LXC74" s="22"/>
      <c r="LXD74" s="22"/>
      <c r="LXE74" s="22"/>
      <c r="LXF74" s="22"/>
      <c r="LXG74" s="22"/>
      <c r="LXH74" s="22"/>
      <c r="LXI74" s="22"/>
      <c r="LXJ74" s="22"/>
      <c r="LXK74" s="22"/>
      <c r="LXL74" s="22"/>
      <c r="LXM74" s="22"/>
      <c r="LXN74" s="22"/>
      <c r="LXO74" s="22"/>
      <c r="LXP74" s="22"/>
      <c r="LXQ74" s="22"/>
      <c r="LXR74" s="22"/>
      <c r="LXS74" s="22"/>
      <c r="LXT74" s="22"/>
      <c r="LXU74" s="22"/>
      <c r="LXV74" s="22"/>
      <c r="LXW74" s="22"/>
      <c r="LXX74" s="22"/>
      <c r="LXY74" s="22"/>
      <c r="LXZ74" s="22"/>
      <c r="LYA74" s="22"/>
      <c r="LYB74" s="22"/>
      <c r="LYC74" s="22"/>
      <c r="LYD74" s="22"/>
      <c r="LYE74" s="22"/>
      <c r="LYF74" s="22"/>
      <c r="LYG74" s="22"/>
      <c r="LYH74" s="22"/>
      <c r="LYI74" s="22"/>
      <c r="LYJ74" s="22"/>
      <c r="LYK74" s="22"/>
      <c r="LYL74" s="22"/>
      <c r="LYM74" s="22"/>
      <c r="LYN74" s="22"/>
      <c r="LYO74" s="22"/>
      <c r="LYP74" s="22"/>
      <c r="LYQ74" s="22"/>
      <c r="LYR74" s="22"/>
      <c r="LYS74" s="22"/>
      <c r="LYT74" s="22"/>
      <c r="LYU74" s="22"/>
      <c r="LYV74" s="22"/>
      <c r="LYW74" s="22"/>
      <c r="LYX74" s="22"/>
      <c r="LYY74" s="22"/>
      <c r="LYZ74" s="22"/>
      <c r="LZA74" s="22"/>
      <c r="LZB74" s="22"/>
      <c r="LZC74" s="22"/>
      <c r="LZD74" s="22"/>
      <c r="LZE74" s="22"/>
      <c r="LZF74" s="22"/>
      <c r="LZG74" s="22"/>
      <c r="LZH74" s="22"/>
      <c r="LZI74" s="22"/>
      <c r="LZJ74" s="22"/>
      <c r="LZK74" s="22"/>
      <c r="LZL74" s="22"/>
      <c r="LZM74" s="22"/>
      <c r="LZN74" s="22"/>
      <c r="LZO74" s="22"/>
      <c r="LZP74" s="22"/>
      <c r="LZQ74" s="22"/>
      <c r="LZR74" s="22"/>
      <c r="LZS74" s="22"/>
      <c r="LZT74" s="22"/>
      <c r="LZU74" s="22"/>
      <c r="LZV74" s="22"/>
      <c r="LZW74" s="22"/>
      <c r="LZX74" s="22"/>
      <c r="LZY74" s="22"/>
      <c r="LZZ74" s="22"/>
      <c r="MAA74" s="22"/>
      <c r="MAB74" s="22"/>
      <c r="MAC74" s="22"/>
      <c r="MAD74" s="22"/>
      <c r="MAE74" s="22"/>
      <c r="MAF74" s="22"/>
      <c r="MAG74" s="22"/>
      <c r="MAH74" s="22"/>
      <c r="MAI74" s="22"/>
      <c r="MAJ74" s="22"/>
      <c r="MAK74" s="22"/>
      <c r="MAL74" s="22"/>
      <c r="MAM74" s="22"/>
      <c r="MAN74" s="22"/>
      <c r="MAO74" s="22"/>
      <c r="MAP74" s="22"/>
      <c r="MAQ74" s="22"/>
      <c r="MAR74" s="22"/>
      <c r="MAS74" s="22"/>
      <c r="MAT74" s="22"/>
      <c r="MAU74" s="22"/>
      <c r="MAV74" s="22"/>
      <c r="MAW74" s="22"/>
      <c r="MAX74" s="22"/>
      <c r="MAY74" s="22"/>
      <c r="MAZ74" s="22"/>
      <c r="MBA74" s="22"/>
      <c r="MBB74" s="22"/>
      <c r="MBC74" s="22"/>
      <c r="MBD74" s="22"/>
      <c r="MBE74" s="22"/>
      <c r="MBF74" s="22"/>
      <c r="MBG74" s="22"/>
      <c r="MBH74" s="22"/>
      <c r="MBI74" s="22"/>
      <c r="MBJ74" s="22"/>
      <c r="MBK74" s="22"/>
      <c r="MBL74" s="22"/>
      <c r="MBM74" s="22"/>
      <c r="MBN74" s="22"/>
      <c r="MBO74" s="22"/>
      <c r="MBP74" s="22"/>
      <c r="MBQ74" s="22"/>
      <c r="MBR74" s="22"/>
      <c r="MBS74" s="22"/>
      <c r="MBT74" s="22"/>
      <c r="MBU74" s="22"/>
      <c r="MBV74" s="22"/>
      <c r="MBW74" s="22"/>
      <c r="MBX74" s="22"/>
      <c r="MBY74" s="22"/>
      <c r="MBZ74" s="22"/>
      <c r="MCA74" s="22"/>
      <c r="MCB74" s="22"/>
      <c r="MCC74" s="22"/>
      <c r="MCD74" s="22"/>
      <c r="MCE74" s="22"/>
      <c r="MCF74" s="22"/>
      <c r="MCG74" s="22"/>
      <c r="MCH74" s="22"/>
      <c r="MCI74" s="22"/>
      <c r="MCJ74" s="22"/>
      <c r="MCK74" s="22"/>
      <c r="MCL74" s="22"/>
      <c r="MCM74" s="22"/>
      <c r="MCN74" s="22"/>
      <c r="MCO74" s="22"/>
      <c r="MCP74" s="22"/>
      <c r="MCQ74" s="22"/>
      <c r="MCR74" s="22"/>
      <c r="MCS74" s="22"/>
      <c r="MCT74" s="22"/>
      <c r="MCU74" s="22"/>
      <c r="MCV74" s="22"/>
      <c r="MCW74" s="22"/>
      <c r="MCX74" s="22"/>
      <c r="MCY74" s="22"/>
      <c r="MCZ74" s="22"/>
      <c r="MDA74" s="22"/>
      <c r="MDB74" s="22"/>
      <c r="MDC74" s="22"/>
      <c r="MDD74" s="22"/>
      <c r="MDE74" s="22"/>
      <c r="MDF74" s="22"/>
      <c r="MDG74" s="22"/>
      <c r="MDH74" s="22"/>
      <c r="MDI74" s="22"/>
      <c r="MDJ74" s="22"/>
      <c r="MDK74" s="22"/>
      <c r="MDL74" s="22"/>
      <c r="MDM74" s="22"/>
      <c r="MDN74" s="22"/>
      <c r="MDO74" s="22"/>
      <c r="MDP74" s="22"/>
      <c r="MDQ74" s="22"/>
      <c r="MDR74" s="22"/>
      <c r="MDS74" s="22"/>
      <c r="MDT74" s="22"/>
      <c r="MDU74" s="22"/>
      <c r="MDV74" s="22"/>
      <c r="MDW74" s="22"/>
      <c r="MDX74" s="22"/>
      <c r="MDY74" s="22"/>
      <c r="MDZ74" s="22"/>
      <c r="MEA74" s="22"/>
      <c r="MEB74" s="22"/>
      <c r="MEC74" s="22"/>
      <c r="MED74" s="22"/>
      <c r="MEE74" s="22"/>
      <c r="MEF74" s="22"/>
      <c r="MEG74" s="22"/>
      <c r="MEH74" s="22"/>
      <c r="MEI74" s="22"/>
      <c r="MEJ74" s="22"/>
      <c r="MEK74" s="22"/>
      <c r="MEL74" s="22"/>
      <c r="MEM74" s="22"/>
      <c r="MEN74" s="22"/>
      <c r="MEO74" s="22"/>
      <c r="MEP74" s="22"/>
      <c r="MEQ74" s="22"/>
      <c r="MER74" s="22"/>
      <c r="MES74" s="22"/>
      <c r="MET74" s="22"/>
      <c r="MEU74" s="22"/>
      <c r="MEV74" s="22"/>
      <c r="MEW74" s="22"/>
      <c r="MEX74" s="22"/>
      <c r="MEY74" s="22"/>
      <c r="MEZ74" s="22"/>
      <c r="MFA74" s="22"/>
      <c r="MFB74" s="22"/>
      <c r="MFC74" s="22"/>
      <c r="MFD74" s="22"/>
      <c r="MFE74" s="22"/>
      <c r="MFF74" s="22"/>
      <c r="MFG74" s="22"/>
      <c r="MFH74" s="22"/>
      <c r="MFI74" s="22"/>
      <c r="MFJ74" s="22"/>
      <c r="MFK74" s="22"/>
      <c r="MFL74" s="22"/>
      <c r="MFM74" s="22"/>
      <c r="MFN74" s="22"/>
      <c r="MFO74" s="22"/>
      <c r="MFP74" s="22"/>
      <c r="MFQ74" s="22"/>
      <c r="MFR74" s="22"/>
      <c r="MFS74" s="22"/>
      <c r="MFT74" s="22"/>
      <c r="MFU74" s="22"/>
      <c r="MFV74" s="22"/>
      <c r="MFW74" s="22"/>
      <c r="MFX74" s="22"/>
      <c r="MFY74" s="22"/>
      <c r="MFZ74" s="22"/>
      <c r="MGA74" s="22"/>
      <c r="MGB74" s="22"/>
      <c r="MGC74" s="22"/>
      <c r="MGD74" s="22"/>
      <c r="MGE74" s="22"/>
      <c r="MGF74" s="22"/>
      <c r="MGG74" s="22"/>
      <c r="MGH74" s="22"/>
      <c r="MGI74" s="22"/>
      <c r="MGJ74" s="22"/>
      <c r="MGK74" s="22"/>
      <c r="MGL74" s="22"/>
      <c r="MGM74" s="22"/>
      <c r="MGN74" s="22"/>
      <c r="MGO74" s="22"/>
      <c r="MGP74" s="22"/>
      <c r="MGQ74" s="22"/>
      <c r="MGR74" s="22"/>
      <c r="MGS74" s="22"/>
      <c r="MGT74" s="22"/>
      <c r="MGU74" s="22"/>
      <c r="MGV74" s="22"/>
      <c r="MGW74" s="22"/>
      <c r="MGX74" s="22"/>
      <c r="MGY74" s="22"/>
      <c r="MGZ74" s="22"/>
      <c r="MHA74" s="22"/>
      <c r="MHB74" s="22"/>
      <c r="MHC74" s="22"/>
      <c r="MHD74" s="22"/>
      <c r="MHE74" s="22"/>
      <c r="MHF74" s="22"/>
      <c r="MHG74" s="22"/>
      <c r="MHH74" s="22"/>
      <c r="MHI74" s="22"/>
      <c r="MHJ74" s="22"/>
      <c r="MHK74" s="22"/>
      <c r="MHL74" s="22"/>
      <c r="MHM74" s="22"/>
      <c r="MHN74" s="22"/>
      <c r="MHO74" s="22"/>
      <c r="MHP74" s="22"/>
      <c r="MHQ74" s="22"/>
      <c r="MHR74" s="22"/>
      <c r="MHS74" s="22"/>
      <c r="MHT74" s="22"/>
      <c r="MHU74" s="22"/>
      <c r="MHV74" s="22"/>
      <c r="MHW74" s="22"/>
      <c r="MHX74" s="22"/>
      <c r="MHY74" s="22"/>
      <c r="MHZ74" s="22"/>
      <c r="MIA74" s="22"/>
      <c r="MIB74" s="22"/>
      <c r="MIC74" s="22"/>
      <c r="MID74" s="22"/>
      <c r="MIE74" s="22"/>
      <c r="MIF74" s="22"/>
      <c r="MIG74" s="22"/>
      <c r="MIH74" s="22"/>
      <c r="MII74" s="22"/>
      <c r="MIJ74" s="22"/>
      <c r="MIK74" s="22"/>
      <c r="MIL74" s="22"/>
      <c r="MIM74" s="22"/>
      <c r="MIN74" s="22"/>
      <c r="MIO74" s="22"/>
      <c r="MIP74" s="22"/>
      <c r="MIQ74" s="22"/>
      <c r="MIR74" s="22"/>
      <c r="MIS74" s="22"/>
      <c r="MIT74" s="22"/>
      <c r="MIU74" s="22"/>
      <c r="MIV74" s="22"/>
      <c r="MIW74" s="22"/>
      <c r="MIX74" s="22"/>
      <c r="MIY74" s="22"/>
      <c r="MIZ74" s="22"/>
      <c r="MJA74" s="22"/>
      <c r="MJB74" s="22"/>
      <c r="MJC74" s="22"/>
      <c r="MJD74" s="22"/>
      <c r="MJE74" s="22"/>
      <c r="MJF74" s="22"/>
      <c r="MJG74" s="22"/>
      <c r="MJH74" s="22"/>
      <c r="MJI74" s="22"/>
      <c r="MJJ74" s="22"/>
      <c r="MJK74" s="22"/>
      <c r="MJL74" s="22"/>
      <c r="MJM74" s="22"/>
      <c r="MJN74" s="22"/>
      <c r="MJO74" s="22"/>
      <c r="MJP74" s="22"/>
      <c r="MJQ74" s="22"/>
      <c r="MJR74" s="22"/>
      <c r="MJS74" s="22"/>
      <c r="MJT74" s="22"/>
      <c r="MJU74" s="22"/>
      <c r="MJV74" s="22"/>
      <c r="MJW74" s="22"/>
      <c r="MJX74" s="22"/>
      <c r="MJY74" s="22"/>
      <c r="MJZ74" s="22"/>
      <c r="MKA74" s="22"/>
      <c r="MKB74" s="22"/>
      <c r="MKC74" s="22"/>
      <c r="MKD74" s="22"/>
      <c r="MKE74" s="22"/>
      <c r="MKF74" s="22"/>
      <c r="MKG74" s="22"/>
      <c r="MKH74" s="22"/>
      <c r="MKI74" s="22"/>
      <c r="MKJ74" s="22"/>
      <c r="MKK74" s="22"/>
      <c r="MKL74" s="22"/>
      <c r="MKM74" s="22"/>
      <c r="MKN74" s="22"/>
      <c r="MKO74" s="22"/>
      <c r="MKP74" s="22"/>
      <c r="MKQ74" s="22"/>
      <c r="MKR74" s="22"/>
      <c r="MKS74" s="22"/>
      <c r="MKT74" s="22"/>
      <c r="MKU74" s="22"/>
      <c r="MKV74" s="22"/>
      <c r="MKW74" s="22"/>
      <c r="MKX74" s="22"/>
      <c r="MKY74" s="22"/>
      <c r="MKZ74" s="22"/>
      <c r="MLA74" s="22"/>
      <c r="MLB74" s="22"/>
      <c r="MLC74" s="22"/>
      <c r="MLD74" s="22"/>
      <c r="MLE74" s="22"/>
      <c r="MLF74" s="22"/>
      <c r="MLG74" s="22"/>
      <c r="MLH74" s="22"/>
      <c r="MLI74" s="22"/>
      <c r="MLJ74" s="22"/>
      <c r="MLK74" s="22"/>
      <c r="MLL74" s="22"/>
      <c r="MLM74" s="22"/>
      <c r="MLN74" s="22"/>
      <c r="MLO74" s="22"/>
      <c r="MLP74" s="22"/>
      <c r="MLQ74" s="22"/>
      <c r="MLR74" s="22"/>
      <c r="MLS74" s="22"/>
      <c r="MLT74" s="22"/>
      <c r="MLU74" s="22"/>
      <c r="MLV74" s="22"/>
      <c r="MLW74" s="22"/>
      <c r="MLX74" s="22"/>
      <c r="MLY74" s="22"/>
      <c r="MLZ74" s="22"/>
      <c r="MMA74" s="22"/>
      <c r="MMB74" s="22"/>
      <c r="MMC74" s="22"/>
      <c r="MMD74" s="22"/>
      <c r="MME74" s="22"/>
      <c r="MMF74" s="22"/>
      <c r="MMG74" s="22"/>
      <c r="MMH74" s="22"/>
      <c r="MMI74" s="22"/>
      <c r="MMJ74" s="22"/>
      <c r="MMK74" s="22"/>
      <c r="MML74" s="22"/>
      <c r="MMM74" s="22"/>
      <c r="MMN74" s="22"/>
      <c r="MMO74" s="22"/>
      <c r="MMP74" s="22"/>
      <c r="MMQ74" s="22"/>
      <c r="MMR74" s="22"/>
      <c r="MMS74" s="22"/>
      <c r="MMT74" s="22"/>
      <c r="MMU74" s="22"/>
      <c r="MMV74" s="22"/>
      <c r="MMW74" s="22"/>
      <c r="MMX74" s="22"/>
      <c r="MMY74" s="22"/>
      <c r="MMZ74" s="22"/>
      <c r="MNA74" s="22"/>
      <c r="MNB74" s="22"/>
      <c r="MNC74" s="22"/>
      <c r="MND74" s="22"/>
      <c r="MNE74" s="22"/>
      <c r="MNF74" s="22"/>
      <c r="MNG74" s="22"/>
      <c r="MNH74" s="22"/>
      <c r="MNI74" s="22"/>
      <c r="MNJ74" s="22"/>
      <c r="MNK74" s="22"/>
      <c r="MNL74" s="22"/>
      <c r="MNM74" s="22"/>
      <c r="MNN74" s="22"/>
      <c r="MNO74" s="22"/>
      <c r="MNP74" s="22"/>
      <c r="MNQ74" s="22"/>
      <c r="MNR74" s="22"/>
      <c r="MNS74" s="22"/>
      <c r="MNT74" s="22"/>
      <c r="MNU74" s="22"/>
      <c r="MNV74" s="22"/>
      <c r="MNW74" s="22"/>
      <c r="MNX74" s="22"/>
      <c r="MNY74" s="22"/>
      <c r="MNZ74" s="22"/>
      <c r="MOA74" s="22"/>
      <c r="MOB74" s="22"/>
      <c r="MOC74" s="22"/>
      <c r="MOD74" s="22"/>
      <c r="MOE74" s="22"/>
      <c r="MOF74" s="22"/>
      <c r="MOG74" s="22"/>
      <c r="MOH74" s="22"/>
      <c r="MOI74" s="22"/>
      <c r="MOJ74" s="22"/>
      <c r="MOK74" s="22"/>
      <c r="MOL74" s="22"/>
      <c r="MOM74" s="22"/>
      <c r="MON74" s="22"/>
      <c r="MOO74" s="22"/>
      <c r="MOP74" s="22"/>
      <c r="MOQ74" s="22"/>
      <c r="MOR74" s="22"/>
      <c r="MOS74" s="22"/>
      <c r="MOT74" s="22"/>
      <c r="MOU74" s="22"/>
      <c r="MOV74" s="22"/>
      <c r="MOW74" s="22"/>
      <c r="MOX74" s="22"/>
      <c r="MOY74" s="22"/>
      <c r="MOZ74" s="22"/>
      <c r="MPA74" s="22"/>
      <c r="MPB74" s="22"/>
      <c r="MPC74" s="22"/>
      <c r="MPD74" s="22"/>
      <c r="MPE74" s="22"/>
      <c r="MPF74" s="22"/>
      <c r="MPG74" s="22"/>
      <c r="MPH74" s="22"/>
      <c r="MPI74" s="22"/>
      <c r="MPJ74" s="22"/>
      <c r="MPK74" s="22"/>
      <c r="MPL74" s="22"/>
      <c r="MPM74" s="22"/>
      <c r="MPN74" s="22"/>
      <c r="MPO74" s="22"/>
      <c r="MPP74" s="22"/>
      <c r="MPQ74" s="22"/>
      <c r="MPR74" s="22"/>
      <c r="MPS74" s="22"/>
      <c r="MPT74" s="22"/>
      <c r="MPU74" s="22"/>
      <c r="MPV74" s="22"/>
      <c r="MPW74" s="22"/>
      <c r="MPX74" s="22"/>
      <c r="MPY74" s="22"/>
      <c r="MPZ74" s="22"/>
      <c r="MQA74" s="22"/>
      <c r="MQB74" s="22"/>
      <c r="MQC74" s="22"/>
      <c r="MQD74" s="22"/>
      <c r="MQE74" s="22"/>
      <c r="MQF74" s="22"/>
      <c r="MQG74" s="22"/>
      <c r="MQH74" s="22"/>
      <c r="MQI74" s="22"/>
      <c r="MQJ74" s="22"/>
      <c r="MQK74" s="22"/>
      <c r="MQL74" s="22"/>
      <c r="MQM74" s="22"/>
      <c r="MQN74" s="22"/>
      <c r="MQO74" s="22"/>
      <c r="MQP74" s="22"/>
      <c r="MQQ74" s="22"/>
      <c r="MQR74" s="22"/>
      <c r="MQS74" s="22"/>
      <c r="MQT74" s="22"/>
      <c r="MQU74" s="22"/>
      <c r="MQV74" s="22"/>
      <c r="MQW74" s="22"/>
      <c r="MQX74" s="22"/>
      <c r="MQY74" s="22"/>
      <c r="MQZ74" s="22"/>
      <c r="MRA74" s="22"/>
      <c r="MRB74" s="22"/>
      <c r="MRC74" s="22"/>
      <c r="MRD74" s="22"/>
      <c r="MRE74" s="22"/>
      <c r="MRF74" s="22"/>
      <c r="MRG74" s="22"/>
      <c r="MRH74" s="22"/>
      <c r="MRI74" s="22"/>
      <c r="MRJ74" s="22"/>
      <c r="MRK74" s="22"/>
      <c r="MRL74" s="22"/>
      <c r="MRM74" s="22"/>
      <c r="MRN74" s="22"/>
      <c r="MRO74" s="22"/>
      <c r="MRP74" s="22"/>
      <c r="MRQ74" s="22"/>
      <c r="MRR74" s="22"/>
      <c r="MRS74" s="22"/>
      <c r="MRT74" s="22"/>
      <c r="MRU74" s="22"/>
      <c r="MRV74" s="22"/>
      <c r="MRW74" s="22"/>
      <c r="MRX74" s="22"/>
      <c r="MRY74" s="22"/>
      <c r="MRZ74" s="22"/>
      <c r="MSA74" s="22"/>
      <c r="MSB74" s="22"/>
      <c r="MSC74" s="22"/>
      <c r="MSD74" s="22"/>
      <c r="MSE74" s="22"/>
      <c r="MSF74" s="22"/>
      <c r="MSG74" s="22"/>
      <c r="MSH74" s="22"/>
      <c r="MSI74" s="22"/>
      <c r="MSJ74" s="22"/>
      <c r="MSK74" s="22"/>
      <c r="MSL74" s="22"/>
      <c r="MSM74" s="22"/>
      <c r="MSN74" s="22"/>
      <c r="MSO74" s="22"/>
      <c r="MSP74" s="22"/>
      <c r="MSQ74" s="22"/>
      <c r="MSR74" s="22"/>
      <c r="MSS74" s="22"/>
      <c r="MST74" s="22"/>
      <c r="MSU74" s="22"/>
      <c r="MSV74" s="22"/>
      <c r="MSW74" s="22"/>
      <c r="MSX74" s="22"/>
      <c r="MSY74" s="22"/>
      <c r="MSZ74" s="22"/>
      <c r="MTA74" s="22"/>
      <c r="MTB74" s="22"/>
      <c r="MTC74" s="22"/>
      <c r="MTD74" s="22"/>
      <c r="MTE74" s="22"/>
      <c r="MTF74" s="22"/>
      <c r="MTG74" s="22"/>
      <c r="MTH74" s="22"/>
      <c r="MTI74" s="22"/>
      <c r="MTJ74" s="22"/>
      <c r="MTK74" s="22"/>
      <c r="MTL74" s="22"/>
      <c r="MTM74" s="22"/>
      <c r="MTN74" s="22"/>
      <c r="MTO74" s="22"/>
      <c r="MTP74" s="22"/>
      <c r="MTQ74" s="22"/>
      <c r="MTR74" s="22"/>
      <c r="MTS74" s="22"/>
      <c r="MTT74" s="22"/>
      <c r="MTU74" s="22"/>
      <c r="MTV74" s="22"/>
      <c r="MTW74" s="22"/>
      <c r="MTX74" s="22"/>
      <c r="MTY74" s="22"/>
      <c r="MTZ74" s="22"/>
      <c r="MUA74" s="22"/>
      <c r="MUB74" s="22"/>
      <c r="MUC74" s="22"/>
      <c r="MUD74" s="22"/>
      <c r="MUE74" s="22"/>
      <c r="MUF74" s="22"/>
      <c r="MUG74" s="22"/>
      <c r="MUH74" s="22"/>
      <c r="MUI74" s="22"/>
      <c r="MUJ74" s="22"/>
      <c r="MUK74" s="22"/>
      <c r="MUL74" s="22"/>
      <c r="MUM74" s="22"/>
      <c r="MUN74" s="22"/>
      <c r="MUO74" s="22"/>
      <c r="MUP74" s="22"/>
      <c r="MUQ74" s="22"/>
      <c r="MUR74" s="22"/>
      <c r="MUS74" s="22"/>
      <c r="MUT74" s="22"/>
      <c r="MUU74" s="22"/>
      <c r="MUV74" s="22"/>
      <c r="MUW74" s="22"/>
      <c r="MUX74" s="22"/>
      <c r="MUY74" s="22"/>
      <c r="MUZ74" s="22"/>
      <c r="MVA74" s="22"/>
      <c r="MVB74" s="22"/>
      <c r="MVC74" s="22"/>
      <c r="MVD74" s="22"/>
      <c r="MVE74" s="22"/>
      <c r="MVF74" s="22"/>
      <c r="MVG74" s="22"/>
      <c r="MVH74" s="22"/>
      <c r="MVI74" s="22"/>
      <c r="MVJ74" s="22"/>
      <c r="MVK74" s="22"/>
      <c r="MVL74" s="22"/>
      <c r="MVM74" s="22"/>
      <c r="MVN74" s="22"/>
      <c r="MVO74" s="22"/>
      <c r="MVP74" s="22"/>
      <c r="MVQ74" s="22"/>
      <c r="MVR74" s="22"/>
      <c r="MVS74" s="22"/>
      <c r="MVT74" s="22"/>
      <c r="MVU74" s="22"/>
      <c r="MVV74" s="22"/>
      <c r="MVW74" s="22"/>
      <c r="MVX74" s="22"/>
      <c r="MVY74" s="22"/>
      <c r="MVZ74" s="22"/>
      <c r="MWA74" s="22"/>
      <c r="MWB74" s="22"/>
      <c r="MWC74" s="22"/>
      <c r="MWD74" s="22"/>
      <c r="MWE74" s="22"/>
      <c r="MWF74" s="22"/>
      <c r="MWG74" s="22"/>
      <c r="MWH74" s="22"/>
      <c r="MWI74" s="22"/>
      <c r="MWJ74" s="22"/>
      <c r="MWK74" s="22"/>
      <c r="MWL74" s="22"/>
      <c r="MWM74" s="22"/>
      <c r="MWN74" s="22"/>
      <c r="MWO74" s="22"/>
      <c r="MWP74" s="22"/>
      <c r="MWQ74" s="22"/>
      <c r="MWR74" s="22"/>
      <c r="MWS74" s="22"/>
      <c r="MWT74" s="22"/>
      <c r="MWU74" s="22"/>
      <c r="MWV74" s="22"/>
      <c r="MWW74" s="22"/>
      <c r="MWX74" s="22"/>
      <c r="MWY74" s="22"/>
      <c r="MWZ74" s="22"/>
      <c r="MXA74" s="22"/>
      <c r="MXB74" s="22"/>
      <c r="MXC74" s="22"/>
      <c r="MXD74" s="22"/>
      <c r="MXE74" s="22"/>
      <c r="MXF74" s="22"/>
      <c r="MXG74" s="22"/>
      <c r="MXH74" s="22"/>
      <c r="MXI74" s="22"/>
      <c r="MXJ74" s="22"/>
      <c r="MXK74" s="22"/>
      <c r="MXL74" s="22"/>
      <c r="MXM74" s="22"/>
      <c r="MXN74" s="22"/>
      <c r="MXO74" s="22"/>
      <c r="MXP74" s="22"/>
      <c r="MXQ74" s="22"/>
      <c r="MXR74" s="22"/>
      <c r="MXS74" s="22"/>
      <c r="MXT74" s="22"/>
      <c r="MXU74" s="22"/>
      <c r="MXV74" s="22"/>
      <c r="MXW74" s="22"/>
      <c r="MXX74" s="22"/>
      <c r="MXY74" s="22"/>
      <c r="MXZ74" s="22"/>
      <c r="MYA74" s="22"/>
      <c r="MYB74" s="22"/>
      <c r="MYC74" s="22"/>
      <c r="MYD74" s="22"/>
      <c r="MYE74" s="22"/>
      <c r="MYF74" s="22"/>
      <c r="MYG74" s="22"/>
      <c r="MYH74" s="22"/>
      <c r="MYI74" s="22"/>
      <c r="MYJ74" s="22"/>
      <c r="MYK74" s="22"/>
      <c r="MYL74" s="22"/>
      <c r="MYM74" s="22"/>
      <c r="MYN74" s="22"/>
      <c r="MYO74" s="22"/>
      <c r="MYP74" s="22"/>
      <c r="MYQ74" s="22"/>
      <c r="MYR74" s="22"/>
      <c r="MYS74" s="22"/>
      <c r="MYT74" s="22"/>
      <c r="MYU74" s="22"/>
      <c r="MYV74" s="22"/>
      <c r="MYW74" s="22"/>
      <c r="MYX74" s="22"/>
      <c r="MYY74" s="22"/>
      <c r="MYZ74" s="22"/>
      <c r="MZA74" s="22"/>
      <c r="MZB74" s="22"/>
      <c r="MZC74" s="22"/>
      <c r="MZD74" s="22"/>
      <c r="MZE74" s="22"/>
      <c r="MZF74" s="22"/>
      <c r="MZG74" s="22"/>
      <c r="MZH74" s="22"/>
      <c r="MZI74" s="22"/>
      <c r="MZJ74" s="22"/>
      <c r="MZK74" s="22"/>
      <c r="MZL74" s="22"/>
      <c r="MZM74" s="22"/>
      <c r="MZN74" s="22"/>
      <c r="MZO74" s="22"/>
      <c r="MZP74" s="22"/>
      <c r="MZQ74" s="22"/>
      <c r="MZR74" s="22"/>
      <c r="MZS74" s="22"/>
      <c r="MZT74" s="22"/>
      <c r="MZU74" s="22"/>
      <c r="MZV74" s="22"/>
      <c r="MZW74" s="22"/>
      <c r="MZX74" s="22"/>
      <c r="MZY74" s="22"/>
      <c r="MZZ74" s="22"/>
      <c r="NAA74" s="22"/>
      <c r="NAB74" s="22"/>
      <c r="NAC74" s="22"/>
      <c r="NAD74" s="22"/>
      <c r="NAE74" s="22"/>
      <c r="NAF74" s="22"/>
      <c r="NAG74" s="22"/>
      <c r="NAH74" s="22"/>
      <c r="NAI74" s="22"/>
      <c r="NAJ74" s="22"/>
      <c r="NAK74" s="22"/>
      <c r="NAL74" s="22"/>
      <c r="NAM74" s="22"/>
      <c r="NAN74" s="22"/>
      <c r="NAO74" s="22"/>
      <c r="NAP74" s="22"/>
      <c r="NAQ74" s="22"/>
      <c r="NAR74" s="22"/>
      <c r="NAS74" s="22"/>
      <c r="NAT74" s="22"/>
      <c r="NAU74" s="22"/>
      <c r="NAV74" s="22"/>
      <c r="NAW74" s="22"/>
      <c r="NAX74" s="22"/>
      <c r="NAY74" s="22"/>
      <c r="NAZ74" s="22"/>
      <c r="NBA74" s="22"/>
      <c r="NBB74" s="22"/>
      <c r="NBC74" s="22"/>
      <c r="NBD74" s="22"/>
      <c r="NBE74" s="22"/>
      <c r="NBF74" s="22"/>
      <c r="NBG74" s="22"/>
      <c r="NBH74" s="22"/>
      <c r="NBI74" s="22"/>
      <c r="NBJ74" s="22"/>
      <c r="NBK74" s="22"/>
      <c r="NBL74" s="22"/>
      <c r="NBM74" s="22"/>
      <c r="NBN74" s="22"/>
      <c r="NBO74" s="22"/>
      <c r="NBP74" s="22"/>
      <c r="NBQ74" s="22"/>
      <c r="NBR74" s="22"/>
      <c r="NBS74" s="22"/>
      <c r="NBT74" s="22"/>
      <c r="NBU74" s="22"/>
      <c r="NBV74" s="22"/>
      <c r="NBW74" s="22"/>
      <c r="NBX74" s="22"/>
      <c r="NBY74" s="22"/>
      <c r="NBZ74" s="22"/>
      <c r="NCA74" s="22"/>
      <c r="NCB74" s="22"/>
      <c r="NCC74" s="22"/>
      <c r="NCD74" s="22"/>
      <c r="NCE74" s="22"/>
      <c r="NCF74" s="22"/>
      <c r="NCG74" s="22"/>
      <c r="NCH74" s="22"/>
      <c r="NCI74" s="22"/>
      <c r="NCJ74" s="22"/>
      <c r="NCK74" s="22"/>
      <c r="NCL74" s="22"/>
      <c r="NCM74" s="22"/>
      <c r="NCN74" s="22"/>
      <c r="NCO74" s="22"/>
      <c r="NCP74" s="22"/>
      <c r="NCQ74" s="22"/>
      <c r="NCR74" s="22"/>
      <c r="NCS74" s="22"/>
      <c r="NCT74" s="22"/>
      <c r="NCU74" s="22"/>
      <c r="NCV74" s="22"/>
      <c r="NCW74" s="22"/>
      <c r="NCX74" s="22"/>
      <c r="NCY74" s="22"/>
      <c r="NCZ74" s="22"/>
      <c r="NDA74" s="22"/>
      <c r="NDB74" s="22"/>
      <c r="NDC74" s="22"/>
      <c r="NDD74" s="22"/>
      <c r="NDE74" s="22"/>
      <c r="NDF74" s="22"/>
      <c r="NDG74" s="22"/>
      <c r="NDH74" s="22"/>
      <c r="NDI74" s="22"/>
      <c r="NDJ74" s="22"/>
      <c r="NDK74" s="22"/>
      <c r="NDL74" s="22"/>
      <c r="NDM74" s="22"/>
      <c r="NDN74" s="22"/>
      <c r="NDO74" s="22"/>
      <c r="NDP74" s="22"/>
      <c r="NDQ74" s="22"/>
      <c r="NDR74" s="22"/>
      <c r="NDS74" s="22"/>
      <c r="NDT74" s="22"/>
      <c r="NDU74" s="22"/>
      <c r="NDV74" s="22"/>
      <c r="NDW74" s="22"/>
      <c r="NDX74" s="22"/>
      <c r="NDY74" s="22"/>
      <c r="NDZ74" s="22"/>
      <c r="NEA74" s="22"/>
      <c r="NEB74" s="22"/>
      <c r="NEC74" s="22"/>
      <c r="NED74" s="22"/>
      <c r="NEE74" s="22"/>
      <c r="NEF74" s="22"/>
      <c r="NEG74" s="22"/>
      <c r="NEH74" s="22"/>
      <c r="NEI74" s="22"/>
      <c r="NEJ74" s="22"/>
      <c r="NEK74" s="22"/>
      <c r="NEL74" s="22"/>
      <c r="NEM74" s="22"/>
      <c r="NEN74" s="22"/>
      <c r="NEO74" s="22"/>
      <c r="NEP74" s="22"/>
      <c r="NEQ74" s="22"/>
      <c r="NER74" s="22"/>
      <c r="NES74" s="22"/>
      <c r="NET74" s="22"/>
      <c r="NEU74" s="22"/>
      <c r="NEV74" s="22"/>
      <c r="NEW74" s="22"/>
      <c r="NEX74" s="22"/>
      <c r="NEY74" s="22"/>
      <c r="NEZ74" s="22"/>
      <c r="NFA74" s="22"/>
      <c r="NFB74" s="22"/>
      <c r="NFC74" s="22"/>
      <c r="NFD74" s="22"/>
      <c r="NFE74" s="22"/>
      <c r="NFF74" s="22"/>
      <c r="NFG74" s="22"/>
      <c r="NFH74" s="22"/>
      <c r="NFI74" s="22"/>
      <c r="NFJ74" s="22"/>
      <c r="NFK74" s="22"/>
      <c r="NFL74" s="22"/>
      <c r="NFM74" s="22"/>
      <c r="NFN74" s="22"/>
      <c r="NFO74" s="22"/>
      <c r="NFP74" s="22"/>
      <c r="NFQ74" s="22"/>
      <c r="NFR74" s="22"/>
      <c r="NFS74" s="22"/>
      <c r="NFT74" s="22"/>
      <c r="NFU74" s="22"/>
      <c r="NFV74" s="22"/>
      <c r="NFW74" s="22"/>
      <c r="NFX74" s="22"/>
      <c r="NFY74" s="22"/>
      <c r="NFZ74" s="22"/>
      <c r="NGA74" s="22"/>
      <c r="NGB74" s="22"/>
      <c r="NGC74" s="22"/>
      <c r="NGD74" s="22"/>
      <c r="NGE74" s="22"/>
      <c r="NGF74" s="22"/>
      <c r="NGG74" s="22"/>
      <c r="NGH74" s="22"/>
      <c r="NGI74" s="22"/>
      <c r="NGJ74" s="22"/>
      <c r="NGK74" s="22"/>
      <c r="NGL74" s="22"/>
      <c r="NGM74" s="22"/>
      <c r="NGN74" s="22"/>
      <c r="NGO74" s="22"/>
      <c r="NGP74" s="22"/>
      <c r="NGQ74" s="22"/>
      <c r="NGR74" s="22"/>
      <c r="NGS74" s="22"/>
      <c r="NGT74" s="22"/>
      <c r="NGU74" s="22"/>
      <c r="NGV74" s="22"/>
      <c r="NGW74" s="22"/>
      <c r="NGX74" s="22"/>
      <c r="NGY74" s="22"/>
      <c r="NGZ74" s="22"/>
      <c r="NHA74" s="22"/>
      <c r="NHB74" s="22"/>
      <c r="NHC74" s="22"/>
      <c r="NHD74" s="22"/>
      <c r="NHE74" s="22"/>
      <c r="NHF74" s="22"/>
      <c r="NHG74" s="22"/>
      <c r="NHH74" s="22"/>
      <c r="NHI74" s="22"/>
      <c r="NHJ74" s="22"/>
      <c r="NHK74" s="22"/>
      <c r="NHL74" s="22"/>
      <c r="NHM74" s="22"/>
      <c r="NHN74" s="22"/>
      <c r="NHO74" s="22"/>
      <c r="NHP74" s="22"/>
      <c r="NHQ74" s="22"/>
      <c r="NHR74" s="22"/>
      <c r="NHS74" s="22"/>
      <c r="NHT74" s="22"/>
      <c r="NHU74" s="22"/>
      <c r="NHV74" s="22"/>
      <c r="NHW74" s="22"/>
      <c r="NHX74" s="22"/>
      <c r="NHY74" s="22"/>
      <c r="NHZ74" s="22"/>
      <c r="NIA74" s="22"/>
      <c r="NIB74" s="22"/>
      <c r="NIC74" s="22"/>
      <c r="NID74" s="22"/>
      <c r="NIE74" s="22"/>
      <c r="NIF74" s="22"/>
      <c r="NIG74" s="22"/>
      <c r="NIH74" s="22"/>
      <c r="NII74" s="22"/>
      <c r="NIJ74" s="22"/>
      <c r="NIK74" s="22"/>
      <c r="NIL74" s="22"/>
      <c r="NIM74" s="22"/>
      <c r="NIN74" s="22"/>
      <c r="NIO74" s="22"/>
      <c r="NIP74" s="22"/>
      <c r="NIQ74" s="22"/>
      <c r="NIR74" s="22"/>
      <c r="NIS74" s="22"/>
      <c r="NIT74" s="22"/>
      <c r="NIU74" s="22"/>
      <c r="NIV74" s="22"/>
      <c r="NIW74" s="22"/>
      <c r="NIX74" s="22"/>
      <c r="NIY74" s="22"/>
      <c r="NIZ74" s="22"/>
      <c r="NJA74" s="22"/>
      <c r="NJB74" s="22"/>
      <c r="NJC74" s="22"/>
      <c r="NJD74" s="22"/>
      <c r="NJE74" s="22"/>
      <c r="NJF74" s="22"/>
      <c r="NJG74" s="22"/>
      <c r="NJH74" s="22"/>
      <c r="NJI74" s="22"/>
      <c r="NJJ74" s="22"/>
      <c r="NJK74" s="22"/>
      <c r="NJL74" s="22"/>
      <c r="NJM74" s="22"/>
      <c r="NJN74" s="22"/>
      <c r="NJO74" s="22"/>
      <c r="NJP74" s="22"/>
      <c r="NJQ74" s="22"/>
      <c r="NJR74" s="22"/>
      <c r="NJS74" s="22"/>
      <c r="NJT74" s="22"/>
      <c r="NJU74" s="22"/>
      <c r="NJV74" s="22"/>
      <c r="NJW74" s="22"/>
      <c r="NJX74" s="22"/>
      <c r="NJY74" s="22"/>
      <c r="NJZ74" s="22"/>
      <c r="NKA74" s="22"/>
      <c r="NKB74" s="22"/>
      <c r="NKC74" s="22"/>
      <c r="NKD74" s="22"/>
      <c r="NKE74" s="22"/>
      <c r="NKF74" s="22"/>
      <c r="NKG74" s="22"/>
      <c r="NKH74" s="22"/>
      <c r="NKI74" s="22"/>
      <c r="NKJ74" s="22"/>
      <c r="NKK74" s="22"/>
      <c r="NKL74" s="22"/>
      <c r="NKM74" s="22"/>
      <c r="NKN74" s="22"/>
      <c r="NKO74" s="22"/>
      <c r="NKP74" s="22"/>
      <c r="NKQ74" s="22"/>
      <c r="NKR74" s="22"/>
      <c r="NKS74" s="22"/>
      <c r="NKT74" s="22"/>
      <c r="NKU74" s="22"/>
      <c r="NKV74" s="22"/>
      <c r="NKW74" s="22"/>
      <c r="NKX74" s="22"/>
      <c r="NKY74" s="22"/>
      <c r="NKZ74" s="22"/>
      <c r="NLA74" s="22"/>
      <c r="NLB74" s="22"/>
      <c r="NLC74" s="22"/>
      <c r="NLD74" s="22"/>
      <c r="NLE74" s="22"/>
      <c r="NLF74" s="22"/>
      <c r="NLG74" s="22"/>
      <c r="NLH74" s="22"/>
      <c r="NLI74" s="22"/>
      <c r="NLJ74" s="22"/>
      <c r="NLK74" s="22"/>
      <c r="NLL74" s="22"/>
      <c r="NLM74" s="22"/>
      <c r="NLN74" s="22"/>
      <c r="NLO74" s="22"/>
      <c r="NLP74" s="22"/>
      <c r="NLQ74" s="22"/>
      <c r="NLR74" s="22"/>
      <c r="NLS74" s="22"/>
      <c r="NLT74" s="22"/>
      <c r="NLU74" s="22"/>
      <c r="NLV74" s="22"/>
      <c r="NLW74" s="22"/>
      <c r="NLX74" s="22"/>
      <c r="NLY74" s="22"/>
      <c r="NLZ74" s="22"/>
      <c r="NMA74" s="22"/>
      <c r="NMB74" s="22"/>
      <c r="NMC74" s="22"/>
      <c r="NMD74" s="22"/>
      <c r="NME74" s="22"/>
      <c r="NMF74" s="22"/>
      <c r="NMG74" s="22"/>
      <c r="NMH74" s="22"/>
      <c r="NMI74" s="22"/>
      <c r="NMJ74" s="22"/>
      <c r="NMK74" s="22"/>
      <c r="NML74" s="22"/>
      <c r="NMM74" s="22"/>
      <c r="NMN74" s="22"/>
      <c r="NMO74" s="22"/>
      <c r="NMP74" s="22"/>
      <c r="NMQ74" s="22"/>
      <c r="NMR74" s="22"/>
      <c r="NMS74" s="22"/>
      <c r="NMT74" s="22"/>
      <c r="NMU74" s="22"/>
      <c r="NMV74" s="22"/>
      <c r="NMW74" s="22"/>
      <c r="NMX74" s="22"/>
      <c r="NMY74" s="22"/>
      <c r="NMZ74" s="22"/>
      <c r="NNA74" s="22"/>
      <c r="NNB74" s="22"/>
      <c r="NNC74" s="22"/>
      <c r="NND74" s="22"/>
      <c r="NNE74" s="22"/>
      <c r="NNF74" s="22"/>
      <c r="NNG74" s="22"/>
      <c r="NNH74" s="22"/>
      <c r="NNI74" s="22"/>
      <c r="NNJ74" s="22"/>
      <c r="NNK74" s="22"/>
      <c r="NNL74" s="22"/>
      <c r="NNM74" s="22"/>
      <c r="NNN74" s="22"/>
      <c r="NNO74" s="22"/>
      <c r="NNP74" s="22"/>
      <c r="NNQ74" s="22"/>
      <c r="NNR74" s="22"/>
      <c r="NNS74" s="22"/>
      <c r="NNT74" s="22"/>
      <c r="NNU74" s="22"/>
      <c r="NNV74" s="22"/>
      <c r="NNW74" s="22"/>
      <c r="NNX74" s="22"/>
      <c r="NNY74" s="22"/>
      <c r="NNZ74" s="22"/>
      <c r="NOA74" s="22"/>
      <c r="NOB74" s="22"/>
      <c r="NOC74" s="22"/>
      <c r="NOD74" s="22"/>
      <c r="NOE74" s="22"/>
      <c r="NOF74" s="22"/>
      <c r="NOG74" s="22"/>
      <c r="NOH74" s="22"/>
      <c r="NOI74" s="22"/>
      <c r="NOJ74" s="22"/>
      <c r="NOK74" s="22"/>
      <c r="NOL74" s="22"/>
      <c r="NOM74" s="22"/>
      <c r="NON74" s="22"/>
      <c r="NOO74" s="22"/>
      <c r="NOP74" s="22"/>
      <c r="NOQ74" s="22"/>
      <c r="NOR74" s="22"/>
      <c r="NOS74" s="22"/>
      <c r="NOT74" s="22"/>
      <c r="NOU74" s="22"/>
      <c r="NOV74" s="22"/>
      <c r="NOW74" s="22"/>
      <c r="NOX74" s="22"/>
      <c r="NOY74" s="22"/>
      <c r="NOZ74" s="22"/>
      <c r="NPA74" s="22"/>
      <c r="NPB74" s="22"/>
      <c r="NPC74" s="22"/>
      <c r="NPD74" s="22"/>
      <c r="NPE74" s="22"/>
      <c r="NPF74" s="22"/>
      <c r="NPG74" s="22"/>
      <c r="NPH74" s="22"/>
      <c r="NPI74" s="22"/>
      <c r="NPJ74" s="22"/>
      <c r="NPK74" s="22"/>
      <c r="NPL74" s="22"/>
      <c r="NPM74" s="22"/>
      <c r="NPN74" s="22"/>
      <c r="NPO74" s="22"/>
      <c r="NPP74" s="22"/>
      <c r="NPQ74" s="22"/>
      <c r="NPR74" s="22"/>
      <c r="NPS74" s="22"/>
      <c r="NPT74" s="22"/>
      <c r="NPU74" s="22"/>
      <c r="NPV74" s="22"/>
      <c r="NPW74" s="22"/>
      <c r="NPX74" s="22"/>
      <c r="NPY74" s="22"/>
      <c r="NPZ74" s="22"/>
      <c r="NQA74" s="22"/>
      <c r="NQB74" s="22"/>
      <c r="NQC74" s="22"/>
      <c r="NQD74" s="22"/>
      <c r="NQE74" s="22"/>
      <c r="NQF74" s="22"/>
      <c r="NQG74" s="22"/>
      <c r="NQH74" s="22"/>
      <c r="NQI74" s="22"/>
      <c r="NQJ74" s="22"/>
      <c r="NQK74" s="22"/>
      <c r="NQL74" s="22"/>
      <c r="NQM74" s="22"/>
      <c r="NQN74" s="22"/>
      <c r="NQO74" s="22"/>
      <c r="NQP74" s="22"/>
      <c r="NQQ74" s="22"/>
      <c r="NQR74" s="22"/>
      <c r="NQS74" s="22"/>
      <c r="NQT74" s="22"/>
      <c r="NQU74" s="22"/>
      <c r="NQV74" s="22"/>
      <c r="NQW74" s="22"/>
      <c r="NQX74" s="22"/>
      <c r="NQY74" s="22"/>
      <c r="NQZ74" s="22"/>
      <c r="NRA74" s="22"/>
      <c r="NRB74" s="22"/>
      <c r="NRC74" s="22"/>
      <c r="NRD74" s="22"/>
      <c r="NRE74" s="22"/>
      <c r="NRF74" s="22"/>
      <c r="NRG74" s="22"/>
      <c r="NRH74" s="22"/>
      <c r="NRI74" s="22"/>
      <c r="NRJ74" s="22"/>
      <c r="NRK74" s="22"/>
      <c r="NRL74" s="22"/>
      <c r="NRM74" s="22"/>
      <c r="NRN74" s="22"/>
      <c r="NRO74" s="22"/>
      <c r="NRP74" s="22"/>
      <c r="NRQ74" s="22"/>
      <c r="NRR74" s="22"/>
      <c r="NRS74" s="22"/>
      <c r="NRT74" s="22"/>
      <c r="NRU74" s="22"/>
      <c r="NRV74" s="22"/>
      <c r="NRW74" s="22"/>
      <c r="NRX74" s="22"/>
      <c r="NRY74" s="22"/>
      <c r="NRZ74" s="22"/>
      <c r="NSA74" s="22"/>
      <c r="NSB74" s="22"/>
      <c r="NSC74" s="22"/>
      <c r="NSD74" s="22"/>
      <c r="NSE74" s="22"/>
      <c r="NSF74" s="22"/>
      <c r="NSG74" s="22"/>
      <c r="NSH74" s="22"/>
      <c r="NSI74" s="22"/>
      <c r="NSJ74" s="22"/>
      <c r="NSK74" s="22"/>
      <c r="NSL74" s="22"/>
      <c r="NSM74" s="22"/>
      <c r="NSN74" s="22"/>
      <c r="NSO74" s="22"/>
      <c r="NSP74" s="22"/>
      <c r="NSQ74" s="22"/>
      <c r="NSR74" s="22"/>
      <c r="NSS74" s="22"/>
      <c r="NST74" s="22"/>
      <c r="NSU74" s="22"/>
      <c r="NSV74" s="22"/>
      <c r="NSW74" s="22"/>
      <c r="NSX74" s="22"/>
      <c r="NSY74" s="22"/>
      <c r="NSZ74" s="22"/>
      <c r="NTA74" s="22"/>
      <c r="NTB74" s="22"/>
      <c r="NTC74" s="22"/>
      <c r="NTD74" s="22"/>
      <c r="NTE74" s="22"/>
      <c r="NTF74" s="22"/>
      <c r="NTG74" s="22"/>
      <c r="NTH74" s="22"/>
      <c r="NTI74" s="22"/>
      <c r="NTJ74" s="22"/>
      <c r="NTK74" s="22"/>
      <c r="NTL74" s="22"/>
      <c r="NTM74" s="22"/>
      <c r="NTN74" s="22"/>
      <c r="NTO74" s="22"/>
      <c r="NTP74" s="22"/>
      <c r="NTQ74" s="22"/>
      <c r="NTR74" s="22"/>
      <c r="NTS74" s="22"/>
      <c r="NTT74" s="22"/>
      <c r="NTU74" s="22"/>
      <c r="NTV74" s="22"/>
      <c r="NTW74" s="22"/>
      <c r="NTX74" s="22"/>
      <c r="NTY74" s="22"/>
      <c r="NTZ74" s="22"/>
      <c r="NUA74" s="22"/>
      <c r="NUB74" s="22"/>
      <c r="NUC74" s="22"/>
      <c r="NUD74" s="22"/>
      <c r="NUE74" s="22"/>
      <c r="NUF74" s="22"/>
      <c r="NUG74" s="22"/>
      <c r="NUH74" s="22"/>
      <c r="NUI74" s="22"/>
      <c r="NUJ74" s="22"/>
      <c r="NUK74" s="22"/>
      <c r="NUL74" s="22"/>
      <c r="NUM74" s="22"/>
      <c r="NUN74" s="22"/>
      <c r="NUO74" s="22"/>
      <c r="NUP74" s="22"/>
      <c r="NUQ74" s="22"/>
      <c r="NUR74" s="22"/>
      <c r="NUS74" s="22"/>
      <c r="NUT74" s="22"/>
      <c r="NUU74" s="22"/>
      <c r="NUV74" s="22"/>
      <c r="NUW74" s="22"/>
      <c r="NUX74" s="22"/>
      <c r="NUY74" s="22"/>
      <c r="NUZ74" s="22"/>
      <c r="NVA74" s="22"/>
      <c r="NVB74" s="22"/>
      <c r="NVC74" s="22"/>
      <c r="NVD74" s="22"/>
      <c r="NVE74" s="22"/>
      <c r="NVF74" s="22"/>
      <c r="NVG74" s="22"/>
      <c r="NVH74" s="22"/>
      <c r="NVI74" s="22"/>
      <c r="NVJ74" s="22"/>
      <c r="NVK74" s="22"/>
      <c r="NVL74" s="22"/>
      <c r="NVM74" s="22"/>
      <c r="NVN74" s="22"/>
      <c r="NVO74" s="22"/>
      <c r="NVP74" s="22"/>
      <c r="NVQ74" s="22"/>
      <c r="NVR74" s="22"/>
      <c r="NVS74" s="22"/>
      <c r="NVT74" s="22"/>
      <c r="NVU74" s="22"/>
      <c r="NVV74" s="22"/>
      <c r="NVW74" s="22"/>
      <c r="NVX74" s="22"/>
      <c r="NVY74" s="22"/>
      <c r="NVZ74" s="22"/>
      <c r="NWA74" s="22"/>
      <c r="NWB74" s="22"/>
      <c r="NWC74" s="22"/>
      <c r="NWD74" s="22"/>
      <c r="NWE74" s="22"/>
      <c r="NWF74" s="22"/>
      <c r="NWG74" s="22"/>
      <c r="NWH74" s="22"/>
      <c r="NWI74" s="22"/>
      <c r="NWJ74" s="22"/>
      <c r="NWK74" s="22"/>
      <c r="NWL74" s="22"/>
      <c r="NWM74" s="22"/>
      <c r="NWN74" s="22"/>
      <c r="NWO74" s="22"/>
      <c r="NWP74" s="22"/>
      <c r="NWQ74" s="22"/>
      <c r="NWR74" s="22"/>
      <c r="NWS74" s="22"/>
      <c r="NWT74" s="22"/>
      <c r="NWU74" s="22"/>
      <c r="NWV74" s="22"/>
      <c r="NWW74" s="22"/>
      <c r="NWX74" s="22"/>
      <c r="NWY74" s="22"/>
      <c r="NWZ74" s="22"/>
      <c r="NXA74" s="22"/>
      <c r="NXB74" s="22"/>
      <c r="NXC74" s="22"/>
      <c r="NXD74" s="22"/>
      <c r="NXE74" s="22"/>
      <c r="NXF74" s="22"/>
      <c r="NXG74" s="22"/>
      <c r="NXH74" s="22"/>
      <c r="NXI74" s="22"/>
      <c r="NXJ74" s="22"/>
      <c r="NXK74" s="22"/>
      <c r="NXL74" s="22"/>
      <c r="NXM74" s="22"/>
      <c r="NXN74" s="22"/>
      <c r="NXO74" s="22"/>
      <c r="NXP74" s="22"/>
      <c r="NXQ74" s="22"/>
      <c r="NXR74" s="22"/>
      <c r="NXS74" s="22"/>
      <c r="NXT74" s="22"/>
      <c r="NXU74" s="22"/>
      <c r="NXV74" s="22"/>
      <c r="NXW74" s="22"/>
      <c r="NXX74" s="22"/>
      <c r="NXY74" s="22"/>
      <c r="NXZ74" s="22"/>
      <c r="NYA74" s="22"/>
      <c r="NYB74" s="22"/>
      <c r="NYC74" s="22"/>
      <c r="NYD74" s="22"/>
      <c r="NYE74" s="22"/>
      <c r="NYF74" s="22"/>
      <c r="NYG74" s="22"/>
      <c r="NYH74" s="22"/>
      <c r="NYI74" s="22"/>
      <c r="NYJ74" s="22"/>
      <c r="NYK74" s="22"/>
      <c r="NYL74" s="22"/>
      <c r="NYM74" s="22"/>
      <c r="NYN74" s="22"/>
      <c r="NYO74" s="22"/>
      <c r="NYP74" s="22"/>
      <c r="NYQ74" s="22"/>
      <c r="NYR74" s="22"/>
      <c r="NYS74" s="22"/>
      <c r="NYT74" s="22"/>
      <c r="NYU74" s="22"/>
      <c r="NYV74" s="22"/>
      <c r="NYW74" s="22"/>
      <c r="NYX74" s="22"/>
      <c r="NYY74" s="22"/>
      <c r="NYZ74" s="22"/>
      <c r="NZA74" s="22"/>
      <c r="NZB74" s="22"/>
      <c r="NZC74" s="22"/>
      <c r="NZD74" s="22"/>
      <c r="NZE74" s="22"/>
      <c r="NZF74" s="22"/>
      <c r="NZG74" s="22"/>
      <c r="NZH74" s="22"/>
      <c r="NZI74" s="22"/>
      <c r="NZJ74" s="22"/>
      <c r="NZK74" s="22"/>
      <c r="NZL74" s="22"/>
      <c r="NZM74" s="22"/>
      <c r="NZN74" s="22"/>
      <c r="NZO74" s="22"/>
      <c r="NZP74" s="22"/>
      <c r="NZQ74" s="22"/>
      <c r="NZR74" s="22"/>
      <c r="NZS74" s="22"/>
      <c r="NZT74" s="22"/>
      <c r="NZU74" s="22"/>
      <c r="NZV74" s="22"/>
      <c r="NZW74" s="22"/>
      <c r="NZX74" s="22"/>
      <c r="NZY74" s="22"/>
      <c r="NZZ74" s="22"/>
      <c r="OAA74" s="22"/>
      <c r="OAB74" s="22"/>
      <c r="OAC74" s="22"/>
      <c r="OAD74" s="22"/>
      <c r="OAE74" s="22"/>
      <c r="OAF74" s="22"/>
      <c r="OAG74" s="22"/>
      <c r="OAH74" s="22"/>
      <c r="OAI74" s="22"/>
      <c r="OAJ74" s="22"/>
      <c r="OAK74" s="22"/>
      <c r="OAL74" s="22"/>
      <c r="OAM74" s="22"/>
      <c r="OAN74" s="22"/>
      <c r="OAO74" s="22"/>
      <c r="OAP74" s="22"/>
      <c r="OAQ74" s="22"/>
      <c r="OAR74" s="22"/>
      <c r="OAS74" s="22"/>
      <c r="OAT74" s="22"/>
      <c r="OAU74" s="22"/>
      <c r="OAV74" s="22"/>
      <c r="OAW74" s="22"/>
      <c r="OAX74" s="22"/>
      <c r="OAY74" s="22"/>
      <c r="OAZ74" s="22"/>
      <c r="OBA74" s="22"/>
      <c r="OBB74" s="22"/>
      <c r="OBC74" s="22"/>
      <c r="OBD74" s="22"/>
      <c r="OBE74" s="22"/>
      <c r="OBF74" s="22"/>
      <c r="OBG74" s="22"/>
      <c r="OBH74" s="22"/>
      <c r="OBI74" s="22"/>
      <c r="OBJ74" s="22"/>
      <c r="OBK74" s="22"/>
      <c r="OBL74" s="22"/>
      <c r="OBM74" s="22"/>
      <c r="OBN74" s="22"/>
      <c r="OBO74" s="22"/>
      <c r="OBP74" s="22"/>
      <c r="OBQ74" s="22"/>
      <c r="OBR74" s="22"/>
      <c r="OBS74" s="22"/>
      <c r="OBT74" s="22"/>
      <c r="OBU74" s="22"/>
      <c r="OBV74" s="22"/>
      <c r="OBW74" s="22"/>
      <c r="OBX74" s="22"/>
      <c r="OBY74" s="22"/>
      <c r="OBZ74" s="22"/>
      <c r="OCA74" s="22"/>
      <c r="OCB74" s="22"/>
      <c r="OCC74" s="22"/>
      <c r="OCD74" s="22"/>
      <c r="OCE74" s="22"/>
      <c r="OCF74" s="22"/>
      <c r="OCG74" s="22"/>
      <c r="OCH74" s="22"/>
      <c r="OCI74" s="22"/>
      <c r="OCJ74" s="22"/>
      <c r="OCK74" s="22"/>
      <c r="OCL74" s="22"/>
      <c r="OCM74" s="22"/>
      <c r="OCN74" s="22"/>
      <c r="OCO74" s="22"/>
      <c r="OCP74" s="22"/>
      <c r="OCQ74" s="22"/>
      <c r="OCR74" s="22"/>
      <c r="OCS74" s="22"/>
      <c r="OCT74" s="22"/>
      <c r="OCU74" s="22"/>
      <c r="OCV74" s="22"/>
      <c r="OCW74" s="22"/>
      <c r="OCX74" s="22"/>
      <c r="OCY74" s="22"/>
      <c r="OCZ74" s="22"/>
      <c r="ODA74" s="22"/>
      <c r="ODB74" s="22"/>
      <c r="ODC74" s="22"/>
      <c r="ODD74" s="22"/>
      <c r="ODE74" s="22"/>
      <c r="ODF74" s="22"/>
      <c r="ODG74" s="22"/>
      <c r="ODH74" s="22"/>
      <c r="ODI74" s="22"/>
      <c r="ODJ74" s="22"/>
      <c r="ODK74" s="22"/>
      <c r="ODL74" s="22"/>
      <c r="ODM74" s="22"/>
      <c r="ODN74" s="22"/>
      <c r="ODO74" s="22"/>
      <c r="ODP74" s="22"/>
      <c r="ODQ74" s="22"/>
      <c r="ODR74" s="22"/>
      <c r="ODS74" s="22"/>
      <c r="ODT74" s="22"/>
      <c r="ODU74" s="22"/>
      <c r="ODV74" s="22"/>
      <c r="ODW74" s="22"/>
      <c r="ODX74" s="22"/>
      <c r="ODY74" s="22"/>
      <c r="ODZ74" s="22"/>
      <c r="OEA74" s="22"/>
      <c r="OEB74" s="22"/>
      <c r="OEC74" s="22"/>
      <c r="OED74" s="22"/>
      <c r="OEE74" s="22"/>
      <c r="OEF74" s="22"/>
      <c r="OEG74" s="22"/>
      <c r="OEH74" s="22"/>
      <c r="OEI74" s="22"/>
      <c r="OEJ74" s="22"/>
      <c r="OEK74" s="22"/>
      <c r="OEL74" s="22"/>
      <c r="OEM74" s="22"/>
      <c r="OEN74" s="22"/>
      <c r="OEO74" s="22"/>
      <c r="OEP74" s="22"/>
      <c r="OEQ74" s="22"/>
      <c r="OER74" s="22"/>
      <c r="OES74" s="22"/>
      <c r="OET74" s="22"/>
      <c r="OEU74" s="22"/>
      <c r="OEV74" s="22"/>
      <c r="OEW74" s="22"/>
      <c r="OEX74" s="22"/>
      <c r="OEY74" s="22"/>
      <c r="OEZ74" s="22"/>
      <c r="OFA74" s="22"/>
      <c r="OFB74" s="22"/>
      <c r="OFC74" s="22"/>
      <c r="OFD74" s="22"/>
      <c r="OFE74" s="22"/>
      <c r="OFF74" s="22"/>
      <c r="OFG74" s="22"/>
      <c r="OFH74" s="22"/>
      <c r="OFI74" s="22"/>
      <c r="OFJ74" s="22"/>
      <c r="OFK74" s="22"/>
      <c r="OFL74" s="22"/>
      <c r="OFM74" s="22"/>
      <c r="OFN74" s="22"/>
      <c r="OFO74" s="22"/>
      <c r="OFP74" s="22"/>
      <c r="OFQ74" s="22"/>
      <c r="OFR74" s="22"/>
      <c r="OFS74" s="22"/>
      <c r="OFT74" s="22"/>
      <c r="OFU74" s="22"/>
      <c r="OFV74" s="22"/>
      <c r="OFW74" s="22"/>
      <c r="OFX74" s="22"/>
      <c r="OFY74" s="22"/>
      <c r="OFZ74" s="22"/>
      <c r="OGA74" s="22"/>
      <c r="OGB74" s="22"/>
      <c r="OGC74" s="22"/>
      <c r="OGD74" s="22"/>
      <c r="OGE74" s="22"/>
      <c r="OGF74" s="22"/>
      <c r="OGG74" s="22"/>
      <c r="OGH74" s="22"/>
      <c r="OGI74" s="22"/>
      <c r="OGJ74" s="22"/>
      <c r="OGK74" s="22"/>
      <c r="OGL74" s="22"/>
      <c r="OGM74" s="22"/>
      <c r="OGN74" s="22"/>
      <c r="OGO74" s="22"/>
      <c r="OGP74" s="22"/>
      <c r="OGQ74" s="22"/>
      <c r="OGR74" s="22"/>
      <c r="OGS74" s="22"/>
      <c r="OGT74" s="22"/>
      <c r="OGU74" s="22"/>
      <c r="OGV74" s="22"/>
      <c r="OGW74" s="22"/>
      <c r="OGX74" s="22"/>
      <c r="OGY74" s="22"/>
      <c r="OGZ74" s="22"/>
      <c r="OHA74" s="22"/>
      <c r="OHB74" s="22"/>
      <c r="OHC74" s="22"/>
      <c r="OHD74" s="22"/>
      <c r="OHE74" s="22"/>
      <c r="OHF74" s="22"/>
      <c r="OHG74" s="22"/>
      <c r="OHH74" s="22"/>
      <c r="OHI74" s="22"/>
      <c r="OHJ74" s="22"/>
      <c r="OHK74" s="22"/>
      <c r="OHL74" s="22"/>
      <c r="OHM74" s="22"/>
      <c r="OHN74" s="22"/>
      <c r="OHO74" s="22"/>
      <c r="OHP74" s="22"/>
      <c r="OHQ74" s="22"/>
      <c r="OHR74" s="22"/>
      <c r="OHS74" s="22"/>
      <c r="OHT74" s="22"/>
      <c r="OHU74" s="22"/>
      <c r="OHV74" s="22"/>
      <c r="OHW74" s="22"/>
      <c r="OHX74" s="22"/>
      <c r="OHY74" s="22"/>
      <c r="OHZ74" s="22"/>
      <c r="OIA74" s="22"/>
      <c r="OIB74" s="22"/>
      <c r="OIC74" s="22"/>
      <c r="OID74" s="22"/>
      <c r="OIE74" s="22"/>
      <c r="OIF74" s="22"/>
      <c r="OIG74" s="22"/>
      <c r="OIH74" s="22"/>
      <c r="OII74" s="22"/>
      <c r="OIJ74" s="22"/>
      <c r="OIK74" s="22"/>
      <c r="OIL74" s="22"/>
      <c r="OIM74" s="22"/>
      <c r="OIN74" s="22"/>
      <c r="OIO74" s="22"/>
      <c r="OIP74" s="22"/>
      <c r="OIQ74" s="22"/>
      <c r="OIR74" s="22"/>
      <c r="OIS74" s="22"/>
      <c r="OIT74" s="22"/>
      <c r="OIU74" s="22"/>
      <c r="OIV74" s="22"/>
      <c r="OIW74" s="22"/>
      <c r="OIX74" s="22"/>
      <c r="OIY74" s="22"/>
      <c r="OIZ74" s="22"/>
      <c r="OJA74" s="22"/>
      <c r="OJB74" s="22"/>
      <c r="OJC74" s="22"/>
      <c r="OJD74" s="22"/>
      <c r="OJE74" s="22"/>
      <c r="OJF74" s="22"/>
      <c r="OJG74" s="22"/>
      <c r="OJH74" s="22"/>
      <c r="OJI74" s="22"/>
      <c r="OJJ74" s="22"/>
      <c r="OJK74" s="22"/>
      <c r="OJL74" s="22"/>
      <c r="OJM74" s="22"/>
      <c r="OJN74" s="22"/>
      <c r="OJO74" s="22"/>
      <c r="OJP74" s="22"/>
      <c r="OJQ74" s="22"/>
      <c r="OJR74" s="22"/>
      <c r="OJS74" s="22"/>
      <c r="OJT74" s="22"/>
      <c r="OJU74" s="22"/>
      <c r="OJV74" s="22"/>
      <c r="OJW74" s="22"/>
      <c r="OJX74" s="22"/>
      <c r="OJY74" s="22"/>
      <c r="OJZ74" s="22"/>
      <c r="OKA74" s="22"/>
      <c r="OKB74" s="22"/>
      <c r="OKC74" s="22"/>
      <c r="OKD74" s="22"/>
      <c r="OKE74" s="22"/>
      <c r="OKF74" s="22"/>
      <c r="OKG74" s="22"/>
      <c r="OKH74" s="22"/>
      <c r="OKI74" s="22"/>
      <c r="OKJ74" s="22"/>
      <c r="OKK74" s="22"/>
      <c r="OKL74" s="22"/>
      <c r="OKM74" s="22"/>
      <c r="OKN74" s="22"/>
      <c r="OKO74" s="22"/>
      <c r="OKP74" s="22"/>
      <c r="OKQ74" s="22"/>
      <c r="OKR74" s="22"/>
      <c r="OKS74" s="22"/>
      <c r="OKT74" s="22"/>
      <c r="OKU74" s="22"/>
      <c r="OKV74" s="22"/>
      <c r="OKW74" s="22"/>
      <c r="OKX74" s="22"/>
      <c r="OKY74" s="22"/>
      <c r="OKZ74" s="22"/>
      <c r="OLA74" s="22"/>
      <c r="OLB74" s="22"/>
      <c r="OLC74" s="22"/>
      <c r="OLD74" s="22"/>
      <c r="OLE74" s="22"/>
      <c r="OLF74" s="22"/>
      <c r="OLG74" s="22"/>
      <c r="OLH74" s="22"/>
      <c r="OLI74" s="22"/>
      <c r="OLJ74" s="22"/>
      <c r="OLK74" s="22"/>
      <c r="OLL74" s="22"/>
      <c r="OLM74" s="22"/>
      <c r="OLN74" s="22"/>
      <c r="OLO74" s="22"/>
      <c r="OLP74" s="22"/>
      <c r="OLQ74" s="22"/>
      <c r="OLR74" s="22"/>
      <c r="OLS74" s="22"/>
      <c r="OLT74" s="22"/>
      <c r="OLU74" s="22"/>
      <c r="OLV74" s="22"/>
      <c r="OLW74" s="22"/>
      <c r="OLX74" s="22"/>
      <c r="OLY74" s="22"/>
      <c r="OLZ74" s="22"/>
      <c r="OMA74" s="22"/>
      <c r="OMB74" s="22"/>
      <c r="OMC74" s="22"/>
      <c r="OMD74" s="22"/>
      <c r="OME74" s="22"/>
      <c r="OMF74" s="22"/>
      <c r="OMG74" s="22"/>
      <c r="OMH74" s="22"/>
      <c r="OMI74" s="22"/>
      <c r="OMJ74" s="22"/>
      <c r="OMK74" s="22"/>
      <c r="OML74" s="22"/>
      <c r="OMM74" s="22"/>
      <c r="OMN74" s="22"/>
      <c r="OMO74" s="22"/>
      <c r="OMP74" s="22"/>
      <c r="OMQ74" s="22"/>
      <c r="OMR74" s="22"/>
      <c r="OMS74" s="22"/>
      <c r="OMT74" s="22"/>
      <c r="OMU74" s="22"/>
      <c r="OMV74" s="22"/>
      <c r="OMW74" s="22"/>
      <c r="OMX74" s="22"/>
      <c r="OMY74" s="22"/>
      <c r="OMZ74" s="22"/>
      <c r="ONA74" s="22"/>
      <c r="ONB74" s="22"/>
      <c r="ONC74" s="22"/>
      <c r="OND74" s="22"/>
      <c r="ONE74" s="22"/>
      <c r="ONF74" s="22"/>
      <c r="ONG74" s="22"/>
      <c r="ONH74" s="22"/>
      <c r="ONI74" s="22"/>
      <c r="ONJ74" s="22"/>
      <c r="ONK74" s="22"/>
      <c r="ONL74" s="22"/>
      <c r="ONM74" s="22"/>
      <c r="ONN74" s="22"/>
      <c r="ONO74" s="22"/>
      <c r="ONP74" s="22"/>
      <c r="ONQ74" s="22"/>
      <c r="ONR74" s="22"/>
      <c r="ONS74" s="22"/>
      <c r="ONT74" s="22"/>
      <c r="ONU74" s="22"/>
      <c r="ONV74" s="22"/>
      <c r="ONW74" s="22"/>
      <c r="ONX74" s="22"/>
      <c r="ONY74" s="22"/>
      <c r="ONZ74" s="22"/>
      <c r="OOA74" s="22"/>
      <c r="OOB74" s="22"/>
      <c r="OOC74" s="22"/>
      <c r="OOD74" s="22"/>
      <c r="OOE74" s="22"/>
      <c r="OOF74" s="22"/>
      <c r="OOG74" s="22"/>
      <c r="OOH74" s="22"/>
      <c r="OOI74" s="22"/>
      <c r="OOJ74" s="22"/>
      <c r="OOK74" s="22"/>
      <c r="OOL74" s="22"/>
      <c r="OOM74" s="22"/>
      <c r="OON74" s="22"/>
      <c r="OOO74" s="22"/>
      <c r="OOP74" s="22"/>
      <c r="OOQ74" s="22"/>
      <c r="OOR74" s="22"/>
      <c r="OOS74" s="22"/>
      <c r="OOT74" s="22"/>
      <c r="OOU74" s="22"/>
      <c r="OOV74" s="22"/>
      <c r="OOW74" s="22"/>
      <c r="OOX74" s="22"/>
      <c r="OOY74" s="22"/>
      <c r="OOZ74" s="22"/>
      <c r="OPA74" s="22"/>
      <c r="OPB74" s="22"/>
      <c r="OPC74" s="22"/>
      <c r="OPD74" s="22"/>
      <c r="OPE74" s="22"/>
      <c r="OPF74" s="22"/>
      <c r="OPG74" s="22"/>
      <c r="OPH74" s="22"/>
      <c r="OPI74" s="22"/>
      <c r="OPJ74" s="22"/>
      <c r="OPK74" s="22"/>
      <c r="OPL74" s="22"/>
      <c r="OPM74" s="22"/>
      <c r="OPN74" s="22"/>
      <c r="OPO74" s="22"/>
      <c r="OPP74" s="22"/>
      <c r="OPQ74" s="22"/>
      <c r="OPR74" s="22"/>
      <c r="OPS74" s="22"/>
      <c r="OPT74" s="22"/>
      <c r="OPU74" s="22"/>
      <c r="OPV74" s="22"/>
      <c r="OPW74" s="22"/>
      <c r="OPX74" s="22"/>
      <c r="OPY74" s="22"/>
      <c r="OPZ74" s="22"/>
      <c r="OQA74" s="22"/>
      <c r="OQB74" s="22"/>
      <c r="OQC74" s="22"/>
      <c r="OQD74" s="22"/>
      <c r="OQE74" s="22"/>
      <c r="OQF74" s="22"/>
      <c r="OQG74" s="22"/>
      <c r="OQH74" s="22"/>
      <c r="OQI74" s="22"/>
      <c r="OQJ74" s="22"/>
      <c r="OQK74" s="22"/>
      <c r="OQL74" s="22"/>
      <c r="OQM74" s="22"/>
      <c r="OQN74" s="22"/>
      <c r="OQO74" s="22"/>
      <c r="OQP74" s="22"/>
      <c r="OQQ74" s="22"/>
      <c r="OQR74" s="22"/>
      <c r="OQS74" s="22"/>
      <c r="OQT74" s="22"/>
      <c r="OQU74" s="22"/>
      <c r="OQV74" s="22"/>
      <c r="OQW74" s="22"/>
      <c r="OQX74" s="22"/>
      <c r="OQY74" s="22"/>
      <c r="OQZ74" s="22"/>
      <c r="ORA74" s="22"/>
      <c r="ORB74" s="22"/>
      <c r="ORC74" s="22"/>
      <c r="ORD74" s="22"/>
      <c r="ORE74" s="22"/>
      <c r="ORF74" s="22"/>
      <c r="ORG74" s="22"/>
      <c r="ORH74" s="22"/>
      <c r="ORI74" s="22"/>
      <c r="ORJ74" s="22"/>
      <c r="ORK74" s="22"/>
      <c r="ORL74" s="22"/>
      <c r="ORM74" s="22"/>
      <c r="ORN74" s="22"/>
      <c r="ORO74" s="22"/>
      <c r="ORP74" s="22"/>
      <c r="ORQ74" s="22"/>
      <c r="ORR74" s="22"/>
      <c r="ORS74" s="22"/>
      <c r="ORT74" s="22"/>
      <c r="ORU74" s="22"/>
      <c r="ORV74" s="22"/>
      <c r="ORW74" s="22"/>
      <c r="ORX74" s="22"/>
      <c r="ORY74" s="22"/>
      <c r="ORZ74" s="22"/>
      <c r="OSA74" s="22"/>
      <c r="OSB74" s="22"/>
      <c r="OSC74" s="22"/>
      <c r="OSD74" s="22"/>
      <c r="OSE74" s="22"/>
      <c r="OSF74" s="22"/>
      <c r="OSG74" s="22"/>
      <c r="OSH74" s="22"/>
      <c r="OSI74" s="22"/>
      <c r="OSJ74" s="22"/>
      <c r="OSK74" s="22"/>
      <c r="OSL74" s="22"/>
      <c r="OSM74" s="22"/>
      <c r="OSN74" s="22"/>
      <c r="OSO74" s="22"/>
      <c r="OSP74" s="22"/>
      <c r="OSQ74" s="22"/>
      <c r="OSR74" s="22"/>
      <c r="OSS74" s="22"/>
      <c r="OST74" s="22"/>
      <c r="OSU74" s="22"/>
      <c r="OSV74" s="22"/>
      <c r="OSW74" s="22"/>
      <c r="OSX74" s="22"/>
      <c r="OSY74" s="22"/>
      <c r="OSZ74" s="22"/>
      <c r="OTA74" s="22"/>
      <c r="OTB74" s="22"/>
      <c r="OTC74" s="22"/>
      <c r="OTD74" s="22"/>
      <c r="OTE74" s="22"/>
      <c r="OTF74" s="22"/>
      <c r="OTG74" s="22"/>
      <c r="OTH74" s="22"/>
      <c r="OTI74" s="22"/>
      <c r="OTJ74" s="22"/>
      <c r="OTK74" s="22"/>
      <c r="OTL74" s="22"/>
      <c r="OTM74" s="22"/>
      <c r="OTN74" s="22"/>
      <c r="OTO74" s="22"/>
      <c r="OTP74" s="22"/>
      <c r="OTQ74" s="22"/>
      <c r="OTR74" s="22"/>
      <c r="OTS74" s="22"/>
      <c r="OTT74" s="22"/>
      <c r="OTU74" s="22"/>
      <c r="OTV74" s="22"/>
      <c r="OTW74" s="22"/>
      <c r="OTX74" s="22"/>
      <c r="OTY74" s="22"/>
      <c r="OTZ74" s="22"/>
      <c r="OUA74" s="22"/>
      <c r="OUB74" s="22"/>
      <c r="OUC74" s="22"/>
      <c r="OUD74" s="22"/>
      <c r="OUE74" s="22"/>
      <c r="OUF74" s="22"/>
      <c r="OUG74" s="22"/>
      <c r="OUH74" s="22"/>
      <c r="OUI74" s="22"/>
      <c r="OUJ74" s="22"/>
      <c r="OUK74" s="22"/>
      <c r="OUL74" s="22"/>
      <c r="OUM74" s="22"/>
      <c r="OUN74" s="22"/>
      <c r="OUO74" s="22"/>
      <c r="OUP74" s="22"/>
      <c r="OUQ74" s="22"/>
      <c r="OUR74" s="22"/>
      <c r="OUS74" s="22"/>
      <c r="OUT74" s="22"/>
      <c r="OUU74" s="22"/>
      <c r="OUV74" s="22"/>
      <c r="OUW74" s="22"/>
      <c r="OUX74" s="22"/>
      <c r="OUY74" s="22"/>
      <c r="OUZ74" s="22"/>
      <c r="OVA74" s="22"/>
      <c r="OVB74" s="22"/>
      <c r="OVC74" s="22"/>
      <c r="OVD74" s="22"/>
      <c r="OVE74" s="22"/>
      <c r="OVF74" s="22"/>
      <c r="OVG74" s="22"/>
      <c r="OVH74" s="22"/>
      <c r="OVI74" s="22"/>
      <c r="OVJ74" s="22"/>
      <c r="OVK74" s="22"/>
      <c r="OVL74" s="22"/>
      <c r="OVM74" s="22"/>
      <c r="OVN74" s="22"/>
      <c r="OVO74" s="22"/>
      <c r="OVP74" s="22"/>
      <c r="OVQ74" s="22"/>
      <c r="OVR74" s="22"/>
      <c r="OVS74" s="22"/>
      <c r="OVT74" s="22"/>
      <c r="OVU74" s="22"/>
      <c r="OVV74" s="22"/>
      <c r="OVW74" s="22"/>
      <c r="OVX74" s="22"/>
      <c r="OVY74" s="22"/>
      <c r="OVZ74" s="22"/>
      <c r="OWA74" s="22"/>
      <c r="OWB74" s="22"/>
      <c r="OWC74" s="22"/>
      <c r="OWD74" s="22"/>
      <c r="OWE74" s="22"/>
      <c r="OWF74" s="22"/>
      <c r="OWG74" s="22"/>
      <c r="OWH74" s="22"/>
      <c r="OWI74" s="22"/>
      <c r="OWJ74" s="22"/>
      <c r="OWK74" s="22"/>
      <c r="OWL74" s="22"/>
      <c r="OWM74" s="22"/>
      <c r="OWN74" s="22"/>
      <c r="OWO74" s="22"/>
      <c r="OWP74" s="22"/>
      <c r="OWQ74" s="22"/>
      <c r="OWR74" s="22"/>
      <c r="OWS74" s="22"/>
      <c r="OWT74" s="22"/>
      <c r="OWU74" s="22"/>
      <c r="OWV74" s="22"/>
      <c r="OWW74" s="22"/>
      <c r="OWX74" s="22"/>
      <c r="OWY74" s="22"/>
      <c r="OWZ74" s="22"/>
      <c r="OXA74" s="22"/>
      <c r="OXB74" s="22"/>
      <c r="OXC74" s="22"/>
      <c r="OXD74" s="22"/>
      <c r="OXE74" s="22"/>
      <c r="OXF74" s="22"/>
      <c r="OXG74" s="22"/>
      <c r="OXH74" s="22"/>
      <c r="OXI74" s="22"/>
      <c r="OXJ74" s="22"/>
      <c r="OXK74" s="22"/>
      <c r="OXL74" s="22"/>
      <c r="OXM74" s="22"/>
      <c r="OXN74" s="22"/>
      <c r="OXO74" s="22"/>
      <c r="OXP74" s="22"/>
      <c r="OXQ74" s="22"/>
      <c r="OXR74" s="22"/>
      <c r="OXS74" s="22"/>
      <c r="OXT74" s="22"/>
      <c r="OXU74" s="22"/>
      <c r="OXV74" s="22"/>
      <c r="OXW74" s="22"/>
      <c r="OXX74" s="22"/>
      <c r="OXY74" s="22"/>
      <c r="OXZ74" s="22"/>
      <c r="OYA74" s="22"/>
      <c r="OYB74" s="22"/>
      <c r="OYC74" s="22"/>
      <c r="OYD74" s="22"/>
      <c r="OYE74" s="22"/>
      <c r="OYF74" s="22"/>
      <c r="OYG74" s="22"/>
      <c r="OYH74" s="22"/>
      <c r="OYI74" s="22"/>
      <c r="OYJ74" s="22"/>
      <c r="OYK74" s="22"/>
      <c r="OYL74" s="22"/>
      <c r="OYM74" s="22"/>
      <c r="OYN74" s="22"/>
      <c r="OYO74" s="22"/>
      <c r="OYP74" s="22"/>
      <c r="OYQ74" s="22"/>
      <c r="OYR74" s="22"/>
      <c r="OYS74" s="22"/>
      <c r="OYT74" s="22"/>
      <c r="OYU74" s="22"/>
      <c r="OYV74" s="22"/>
      <c r="OYW74" s="22"/>
      <c r="OYX74" s="22"/>
      <c r="OYY74" s="22"/>
      <c r="OYZ74" s="22"/>
      <c r="OZA74" s="22"/>
      <c r="OZB74" s="22"/>
      <c r="OZC74" s="22"/>
      <c r="OZD74" s="22"/>
      <c r="OZE74" s="22"/>
      <c r="OZF74" s="22"/>
      <c r="OZG74" s="22"/>
      <c r="OZH74" s="22"/>
      <c r="OZI74" s="22"/>
      <c r="OZJ74" s="22"/>
      <c r="OZK74" s="22"/>
      <c r="OZL74" s="22"/>
      <c r="OZM74" s="22"/>
      <c r="OZN74" s="22"/>
      <c r="OZO74" s="22"/>
      <c r="OZP74" s="22"/>
      <c r="OZQ74" s="22"/>
      <c r="OZR74" s="22"/>
      <c r="OZS74" s="22"/>
      <c r="OZT74" s="22"/>
      <c r="OZU74" s="22"/>
      <c r="OZV74" s="22"/>
      <c r="OZW74" s="22"/>
      <c r="OZX74" s="22"/>
      <c r="OZY74" s="22"/>
      <c r="OZZ74" s="22"/>
      <c r="PAA74" s="22"/>
      <c r="PAB74" s="22"/>
      <c r="PAC74" s="22"/>
      <c r="PAD74" s="22"/>
      <c r="PAE74" s="22"/>
      <c r="PAF74" s="22"/>
      <c r="PAG74" s="22"/>
      <c r="PAH74" s="22"/>
      <c r="PAI74" s="22"/>
      <c r="PAJ74" s="22"/>
      <c r="PAK74" s="22"/>
      <c r="PAL74" s="22"/>
      <c r="PAM74" s="22"/>
      <c r="PAN74" s="22"/>
      <c r="PAO74" s="22"/>
      <c r="PAP74" s="22"/>
      <c r="PAQ74" s="22"/>
      <c r="PAR74" s="22"/>
      <c r="PAS74" s="22"/>
      <c r="PAT74" s="22"/>
      <c r="PAU74" s="22"/>
      <c r="PAV74" s="22"/>
      <c r="PAW74" s="22"/>
      <c r="PAX74" s="22"/>
      <c r="PAY74" s="22"/>
      <c r="PAZ74" s="22"/>
      <c r="PBA74" s="22"/>
      <c r="PBB74" s="22"/>
      <c r="PBC74" s="22"/>
      <c r="PBD74" s="22"/>
      <c r="PBE74" s="22"/>
      <c r="PBF74" s="22"/>
      <c r="PBG74" s="22"/>
      <c r="PBH74" s="22"/>
      <c r="PBI74" s="22"/>
      <c r="PBJ74" s="22"/>
      <c r="PBK74" s="22"/>
      <c r="PBL74" s="22"/>
      <c r="PBM74" s="22"/>
      <c r="PBN74" s="22"/>
      <c r="PBO74" s="22"/>
      <c r="PBP74" s="22"/>
      <c r="PBQ74" s="22"/>
      <c r="PBR74" s="22"/>
      <c r="PBS74" s="22"/>
      <c r="PBT74" s="22"/>
      <c r="PBU74" s="22"/>
      <c r="PBV74" s="22"/>
      <c r="PBW74" s="22"/>
      <c r="PBX74" s="22"/>
      <c r="PBY74" s="22"/>
      <c r="PBZ74" s="22"/>
      <c r="PCA74" s="22"/>
      <c r="PCB74" s="22"/>
      <c r="PCC74" s="22"/>
      <c r="PCD74" s="22"/>
      <c r="PCE74" s="22"/>
      <c r="PCF74" s="22"/>
      <c r="PCG74" s="22"/>
      <c r="PCH74" s="22"/>
      <c r="PCI74" s="22"/>
      <c r="PCJ74" s="22"/>
      <c r="PCK74" s="22"/>
      <c r="PCL74" s="22"/>
      <c r="PCM74" s="22"/>
      <c r="PCN74" s="22"/>
      <c r="PCO74" s="22"/>
      <c r="PCP74" s="22"/>
      <c r="PCQ74" s="22"/>
      <c r="PCR74" s="22"/>
      <c r="PCS74" s="22"/>
      <c r="PCT74" s="22"/>
      <c r="PCU74" s="22"/>
      <c r="PCV74" s="22"/>
      <c r="PCW74" s="22"/>
      <c r="PCX74" s="22"/>
      <c r="PCY74" s="22"/>
      <c r="PCZ74" s="22"/>
      <c r="PDA74" s="22"/>
      <c r="PDB74" s="22"/>
      <c r="PDC74" s="22"/>
      <c r="PDD74" s="22"/>
      <c r="PDE74" s="22"/>
      <c r="PDF74" s="22"/>
      <c r="PDG74" s="22"/>
      <c r="PDH74" s="22"/>
      <c r="PDI74" s="22"/>
      <c r="PDJ74" s="22"/>
      <c r="PDK74" s="22"/>
      <c r="PDL74" s="22"/>
      <c r="PDM74" s="22"/>
      <c r="PDN74" s="22"/>
      <c r="PDO74" s="22"/>
      <c r="PDP74" s="22"/>
      <c r="PDQ74" s="22"/>
      <c r="PDR74" s="22"/>
      <c r="PDS74" s="22"/>
      <c r="PDT74" s="22"/>
      <c r="PDU74" s="22"/>
      <c r="PDV74" s="22"/>
      <c r="PDW74" s="22"/>
      <c r="PDX74" s="22"/>
      <c r="PDY74" s="22"/>
      <c r="PDZ74" s="22"/>
      <c r="PEA74" s="22"/>
      <c r="PEB74" s="22"/>
      <c r="PEC74" s="22"/>
      <c r="PED74" s="22"/>
      <c r="PEE74" s="22"/>
      <c r="PEF74" s="22"/>
      <c r="PEG74" s="22"/>
      <c r="PEH74" s="22"/>
      <c r="PEI74" s="22"/>
      <c r="PEJ74" s="22"/>
      <c r="PEK74" s="22"/>
      <c r="PEL74" s="22"/>
      <c r="PEM74" s="22"/>
      <c r="PEN74" s="22"/>
      <c r="PEO74" s="22"/>
      <c r="PEP74" s="22"/>
      <c r="PEQ74" s="22"/>
      <c r="PER74" s="22"/>
      <c r="PES74" s="22"/>
      <c r="PET74" s="22"/>
      <c r="PEU74" s="22"/>
      <c r="PEV74" s="22"/>
      <c r="PEW74" s="22"/>
      <c r="PEX74" s="22"/>
      <c r="PEY74" s="22"/>
      <c r="PEZ74" s="22"/>
      <c r="PFA74" s="22"/>
      <c r="PFB74" s="22"/>
      <c r="PFC74" s="22"/>
      <c r="PFD74" s="22"/>
      <c r="PFE74" s="22"/>
      <c r="PFF74" s="22"/>
      <c r="PFG74" s="22"/>
      <c r="PFH74" s="22"/>
      <c r="PFI74" s="22"/>
      <c r="PFJ74" s="22"/>
      <c r="PFK74" s="22"/>
      <c r="PFL74" s="22"/>
      <c r="PFM74" s="22"/>
      <c r="PFN74" s="22"/>
      <c r="PFO74" s="22"/>
      <c r="PFP74" s="22"/>
      <c r="PFQ74" s="22"/>
      <c r="PFR74" s="22"/>
      <c r="PFS74" s="22"/>
      <c r="PFT74" s="22"/>
      <c r="PFU74" s="22"/>
      <c r="PFV74" s="22"/>
      <c r="PFW74" s="22"/>
      <c r="PFX74" s="22"/>
      <c r="PFY74" s="22"/>
      <c r="PFZ74" s="22"/>
      <c r="PGA74" s="22"/>
      <c r="PGB74" s="22"/>
      <c r="PGC74" s="22"/>
      <c r="PGD74" s="22"/>
      <c r="PGE74" s="22"/>
      <c r="PGF74" s="22"/>
      <c r="PGG74" s="22"/>
      <c r="PGH74" s="22"/>
      <c r="PGI74" s="22"/>
      <c r="PGJ74" s="22"/>
      <c r="PGK74" s="22"/>
      <c r="PGL74" s="22"/>
      <c r="PGM74" s="22"/>
      <c r="PGN74" s="22"/>
      <c r="PGO74" s="22"/>
      <c r="PGP74" s="22"/>
      <c r="PGQ74" s="22"/>
      <c r="PGR74" s="22"/>
      <c r="PGS74" s="22"/>
      <c r="PGT74" s="22"/>
      <c r="PGU74" s="22"/>
      <c r="PGV74" s="22"/>
      <c r="PGW74" s="22"/>
      <c r="PGX74" s="22"/>
      <c r="PGY74" s="22"/>
      <c r="PGZ74" s="22"/>
      <c r="PHA74" s="22"/>
      <c r="PHB74" s="22"/>
      <c r="PHC74" s="22"/>
      <c r="PHD74" s="22"/>
      <c r="PHE74" s="22"/>
      <c r="PHF74" s="22"/>
      <c r="PHG74" s="22"/>
      <c r="PHH74" s="22"/>
      <c r="PHI74" s="22"/>
      <c r="PHJ74" s="22"/>
      <c r="PHK74" s="22"/>
      <c r="PHL74" s="22"/>
      <c r="PHM74" s="22"/>
      <c r="PHN74" s="22"/>
      <c r="PHO74" s="22"/>
      <c r="PHP74" s="22"/>
      <c r="PHQ74" s="22"/>
      <c r="PHR74" s="22"/>
      <c r="PHS74" s="22"/>
      <c r="PHT74" s="22"/>
      <c r="PHU74" s="22"/>
      <c r="PHV74" s="22"/>
      <c r="PHW74" s="22"/>
      <c r="PHX74" s="22"/>
      <c r="PHY74" s="22"/>
      <c r="PHZ74" s="22"/>
      <c r="PIA74" s="22"/>
      <c r="PIB74" s="22"/>
      <c r="PIC74" s="22"/>
      <c r="PID74" s="22"/>
      <c r="PIE74" s="22"/>
      <c r="PIF74" s="22"/>
      <c r="PIG74" s="22"/>
      <c r="PIH74" s="22"/>
      <c r="PII74" s="22"/>
      <c r="PIJ74" s="22"/>
      <c r="PIK74" s="22"/>
      <c r="PIL74" s="22"/>
      <c r="PIM74" s="22"/>
      <c r="PIN74" s="22"/>
      <c r="PIO74" s="22"/>
      <c r="PIP74" s="22"/>
      <c r="PIQ74" s="22"/>
      <c r="PIR74" s="22"/>
      <c r="PIS74" s="22"/>
      <c r="PIT74" s="22"/>
      <c r="PIU74" s="22"/>
      <c r="PIV74" s="22"/>
      <c r="PIW74" s="22"/>
      <c r="PIX74" s="22"/>
      <c r="PIY74" s="22"/>
      <c r="PIZ74" s="22"/>
      <c r="PJA74" s="22"/>
      <c r="PJB74" s="22"/>
      <c r="PJC74" s="22"/>
      <c r="PJD74" s="22"/>
      <c r="PJE74" s="22"/>
      <c r="PJF74" s="22"/>
      <c r="PJG74" s="22"/>
      <c r="PJH74" s="22"/>
      <c r="PJI74" s="22"/>
      <c r="PJJ74" s="22"/>
      <c r="PJK74" s="22"/>
      <c r="PJL74" s="22"/>
      <c r="PJM74" s="22"/>
      <c r="PJN74" s="22"/>
      <c r="PJO74" s="22"/>
      <c r="PJP74" s="22"/>
      <c r="PJQ74" s="22"/>
      <c r="PJR74" s="22"/>
      <c r="PJS74" s="22"/>
      <c r="PJT74" s="22"/>
      <c r="PJU74" s="22"/>
      <c r="PJV74" s="22"/>
      <c r="PJW74" s="22"/>
      <c r="PJX74" s="22"/>
      <c r="PJY74" s="22"/>
      <c r="PJZ74" s="22"/>
      <c r="PKA74" s="22"/>
      <c r="PKB74" s="22"/>
      <c r="PKC74" s="22"/>
      <c r="PKD74" s="22"/>
      <c r="PKE74" s="22"/>
      <c r="PKF74" s="22"/>
      <c r="PKG74" s="22"/>
      <c r="PKH74" s="22"/>
      <c r="PKI74" s="22"/>
      <c r="PKJ74" s="22"/>
      <c r="PKK74" s="22"/>
      <c r="PKL74" s="22"/>
      <c r="PKM74" s="22"/>
      <c r="PKN74" s="22"/>
      <c r="PKO74" s="22"/>
      <c r="PKP74" s="22"/>
      <c r="PKQ74" s="22"/>
      <c r="PKR74" s="22"/>
      <c r="PKS74" s="22"/>
      <c r="PKT74" s="22"/>
      <c r="PKU74" s="22"/>
      <c r="PKV74" s="22"/>
      <c r="PKW74" s="22"/>
      <c r="PKX74" s="22"/>
      <c r="PKY74" s="22"/>
      <c r="PKZ74" s="22"/>
      <c r="PLA74" s="22"/>
      <c r="PLB74" s="22"/>
      <c r="PLC74" s="22"/>
      <c r="PLD74" s="22"/>
      <c r="PLE74" s="22"/>
      <c r="PLF74" s="22"/>
      <c r="PLG74" s="22"/>
      <c r="PLH74" s="22"/>
      <c r="PLI74" s="22"/>
      <c r="PLJ74" s="22"/>
      <c r="PLK74" s="22"/>
      <c r="PLL74" s="22"/>
      <c r="PLM74" s="22"/>
      <c r="PLN74" s="22"/>
      <c r="PLO74" s="22"/>
      <c r="PLP74" s="22"/>
      <c r="PLQ74" s="22"/>
      <c r="PLR74" s="22"/>
      <c r="PLS74" s="22"/>
      <c r="PLT74" s="22"/>
      <c r="PLU74" s="22"/>
      <c r="PLV74" s="22"/>
      <c r="PLW74" s="22"/>
      <c r="PLX74" s="22"/>
      <c r="PLY74" s="22"/>
      <c r="PLZ74" s="22"/>
      <c r="PMA74" s="22"/>
      <c r="PMB74" s="22"/>
      <c r="PMC74" s="22"/>
      <c r="PMD74" s="22"/>
      <c r="PME74" s="22"/>
      <c r="PMF74" s="22"/>
      <c r="PMG74" s="22"/>
      <c r="PMH74" s="22"/>
      <c r="PMI74" s="22"/>
      <c r="PMJ74" s="22"/>
      <c r="PMK74" s="22"/>
      <c r="PML74" s="22"/>
      <c r="PMM74" s="22"/>
      <c r="PMN74" s="22"/>
      <c r="PMO74" s="22"/>
      <c r="PMP74" s="22"/>
      <c r="PMQ74" s="22"/>
      <c r="PMR74" s="22"/>
      <c r="PMS74" s="22"/>
      <c r="PMT74" s="22"/>
      <c r="PMU74" s="22"/>
      <c r="PMV74" s="22"/>
      <c r="PMW74" s="22"/>
      <c r="PMX74" s="22"/>
      <c r="PMY74" s="22"/>
      <c r="PMZ74" s="22"/>
      <c r="PNA74" s="22"/>
      <c r="PNB74" s="22"/>
      <c r="PNC74" s="22"/>
      <c r="PND74" s="22"/>
      <c r="PNE74" s="22"/>
      <c r="PNF74" s="22"/>
      <c r="PNG74" s="22"/>
      <c r="PNH74" s="22"/>
      <c r="PNI74" s="22"/>
      <c r="PNJ74" s="22"/>
      <c r="PNK74" s="22"/>
      <c r="PNL74" s="22"/>
      <c r="PNM74" s="22"/>
      <c r="PNN74" s="22"/>
      <c r="PNO74" s="22"/>
      <c r="PNP74" s="22"/>
      <c r="PNQ74" s="22"/>
      <c r="PNR74" s="22"/>
      <c r="PNS74" s="22"/>
      <c r="PNT74" s="22"/>
      <c r="PNU74" s="22"/>
      <c r="PNV74" s="22"/>
      <c r="PNW74" s="22"/>
      <c r="PNX74" s="22"/>
      <c r="PNY74" s="22"/>
      <c r="PNZ74" s="22"/>
      <c r="POA74" s="22"/>
      <c r="POB74" s="22"/>
      <c r="POC74" s="22"/>
      <c r="POD74" s="22"/>
      <c r="POE74" s="22"/>
      <c r="POF74" s="22"/>
      <c r="POG74" s="22"/>
      <c r="POH74" s="22"/>
      <c r="POI74" s="22"/>
      <c r="POJ74" s="22"/>
      <c r="POK74" s="22"/>
      <c r="POL74" s="22"/>
      <c r="POM74" s="22"/>
      <c r="PON74" s="22"/>
      <c r="POO74" s="22"/>
      <c r="POP74" s="22"/>
      <c r="POQ74" s="22"/>
      <c r="POR74" s="22"/>
      <c r="POS74" s="22"/>
      <c r="POT74" s="22"/>
      <c r="POU74" s="22"/>
      <c r="POV74" s="22"/>
      <c r="POW74" s="22"/>
      <c r="POX74" s="22"/>
      <c r="POY74" s="22"/>
      <c r="POZ74" s="22"/>
      <c r="PPA74" s="22"/>
      <c r="PPB74" s="22"/>
      <c r="PPC74" s="22"/>
      <c r="PPD74" s="22"/>
      <c r="PPE74" s="22"/>
      <c r="PPF74" s="22"/>
      <c r="PPG74" s="22"/>
      <c r="PPH74" s="22"/>
      <c r="PPI74" s="22"/>
      <c r="PPJ74" s="22"/>
      <c r="PPK74" s="22"/>
      <c r="PPL74" s="22"/>
      <c r="PPM74" s="22"/>
      <c r="PPN74" s="22"/>
      <c r="PPO74" s="22"/>
      <c r="PPP74" s="22"/>
      <c r="PPQ74" s="22"/>
      <c r="PPR74" s="22"/>
      <c r="PPS74" s="22"/>
      <c r="PPT74" s="22"/>
      <c r="PPU74" s="22"/>
      <c r="PPV74" s="22"/>
      <c r="PPW74" s="22"/>
      <c r="PPX74" s="22"/>
      <c r="PPY74" s="22"/>
      <c r="PPZ74" s="22"/>
      <c r="PQA74" s="22"/>
      <c r="PQB74" s="22"/>
      <c r="PQC74" s="22"/>
      <c r="PQD74" s="22"/>
      <c r="PQE74" s="22"/>
      <c r="PQF74" s="22"/>
      <c r="PQG74" s="22"/>
      <c r="PQH74" s="22"/>
      <c r="PQI74" s="22"/>
      <c r="PQJ74" s="22"/>
      <c r="PQK74" s="22"/>
      <c r="PQL74" s="22"/>
      <c r="PQM74" s="22"/>
      <c r="PQN74" s="22"/>
      <c r="PQO74" s="22"/>
      <c r="PQP74" s="22"/>
      <c r="PQQ74" s="22"/>
      <c r="PQR74" s="22"/>
      <c r="PQS74" s="22"/>
      <c r="PQT74" s="22"/>
      <c r="PQU74" s="22"/>
      <c r="PQV74" s="22"/>
      <c r="PQW74" s="22"/>
      <c r="PQX74" s="22"/>
      <c r="PQY74" s="22"/>
      <c r="PQZ74" s="22"/>
      <c r="PRA74" s="22"/>
      <c r="PRB74" s="22"/>
      <c r="PRC74" s="22"/>
      <c r="PRD74" s="22"/>
      <c r="PRE74" s="22"/>
      <c r="PRF74" s="22"/>
      <c r="PRG74" s="22"/>
      <c r="PRH74" s="22"/>
      <c r="PRI74" s="22"/>
      <c r="PRJ74" s="22"/>
      <c r="PRK74" s="22"/>
      <c r="PRL74" s="22"/>
      <c r="PRM74" s="22"/>
      <c r="PRN74" s="22"/>
      <c r="PRO74" s="22"/>
      <c r="PRP74" s="22"/>
      <c r="PRQ74" s="22"/>
      <c r="PRR74" s="22"/>
      <c r="PRS74" s="22"/>
      <c r="PRT74" s="22"/>
      <c r="PRU74" s="22"/>
      <c r="PRV74" s="22"/>
      <c r="PRW74" s="22"/>
      <c r="PRX74" s="22"/>
      <c r="PRY74" s="22"/>
      <c r="PRZ74" s="22"/>
      <c r="PSA74" s="22"/>
      <c r="PSB74" s="22"/>
      <c r="PSC74" s="22"/>
      <c r="PSD74" s="22"/>
      <c r="PSE74" s="22"/>
      <c r="PSF74" s="22"/>
      <c r="PSG74" s="22"/>
      <c r="PSH74" s="22"/>
      <c r="PSI74" s="22"/>
      <c r="PSJ74" s="22"/>
      <c r="PSK74" s="22"/>
      <c r="PSL74" s="22"/>
      <c r="PSM74" s="22"/>
      <c r="PSN74" s="22"/>
      <c r="PSO74" s="22"/>
      <c r="PSP74" s="22"/>
      <c r="PSQ74" s="22"/>
      <c r="PSR74" s="22"/>
      <c r="PSS74" s="22"/>
      <c r="PST74" s="22"/>
      <c r="PSU74" s="22"/>
      <c r="PSV74" s="22"/>
      <c r="PSW74" s="22"/>
      <c r="PSX74" s="22"/>
      <c r="PSY74" s="22"/>
      <c r="PSZ74" s="22"/>
      <c r="PTA74" s="22"/>
      <c r="PTB74" s="22"/>
      <c r="PTC74" s="22"/>
      <c r="PTD74" s="22"/>
      <c r="PTE74" s="22"/>
      <c r="PTF74" s="22"/>
      <c r="PTG74" s="22"/>
      <c r="PTH74" s="22"/>
      <c r="PTI74" s="22"/>
      <c r="PTJ74" s="22"/>
      <c r="PTK74" s="22"/>
      <c r="PTL74" s="22"/>
      <c r="PTM74" s="22"/>
      <c r="PTN74" s="22"/>
      <c r="PTO74" s="22"/>
      <c r="PTP74" s="22"/>
      <c r="PTQ74" s="22"/>
      <c r="PTR74" s="22"/>
      <c r="PTS74" s="22"/>
      <c r="PTT74" s="22"/>
      <c r="PTU74" s="22"/>
      <c r="PTV74" s="22"/>
      <c r="PTW74" s="22"/>
      <c r="PTX74" s="22"/>
      <c r="PTY74" s="22"/>
      <c r="PTZ74" s="22"/>
      <c r="PUA74" s="22"/>
      <c r="PUB74" s="22"/>
      <c r="PUC74" s="22"/>
      <c r="PUD74" s="22"/>
      <c r="PUE74" s="22"/>
      <c r="PUF74" s="22"/>
      <c r="PUG74" s="22"/>
      <c r="PUH74" s="22"/>
      <c r="PUI74" s="22"/>
      <c r="PUJ74" s="22"/>
      <c r="PUK74" s="22"/>
      <c r="PUL74" s="22"/>
      <c r="PUM74" s="22"/>
      <c r="PUN74" s="22"/>
      <c r="PUO74" s="22"/>
      <c r="PUP74" s="22"/>
      <c r="PUQ74" s="22"/>
      <c r="PUR74" s="22"/>
      <c r="PUS74" s="22"/>
      <c r="PUT74" s="22"/>
      <c r="PUU74" s="22"/>
      <c r="PUV74" s="22"/>
      <c r="PUW74" s="22"/>
      <c r="PUX74" s="22"/>
      <c r="PUY74" s="22"/>
      <c r="PUZ74" s="22"/>
      <c r="PVA74" s="22"/>
      <c r="PVB74" s="22"/>
      <c r="PVC74" s="22"/>
      <c r="PVD74" s="22"/>
      <c r="PVE74" s="22"/>
      <c r="PVF74" s="22"/>
      <c r="PVG74" s="22"/>
      <c r="PVH74" s="22"/>
      <c r="PVI74" s="22"/>
      <c r="PVJ74" s="22"/>
      <c r="PVK74" s="22"/>
      <c r="PVL74" s="22"/>
      <c r="PVM74" s="22"/>
      <c r="PVN74" s="22"/>
      <c r="PVO74" s="22"/>
      <c r="PVP74" s="22"/>
      <c r="PVQ74" s="22"/>
      <c r="PVR74" s="22"/>
      <c r="PVS74" s="22"/>
      <c r="PVT74" s="22"/>
      <c r="PVU74" s="22"/>
      <c r="PVV74" s="22"/>
      <c r="PVW74" s="22"/>
      <c r="PVX74" s="22"/>
      <c r="PVY74" s="22"/>
      <c r="PVZ74" s="22"/>
      <c r="PWA74" s="22"/>
      <c r="PWB74" s="22"/>
      <c r="PWC74" s="22"/>
      <c r="PWD74" s="22"/>
      <c r="PWE74" s="22"/>
      <c r="PWF74" s="22"/>
      <c r="PWG74" s="22"/>
      <c r="PWH74" s="22"/>
      <c r="PWI74" s="22"/>
      <c r="PWJ74" s="22"/>
      <c r="PWK74" s="22"/>
      <c r="PWL74" s="22"/>
      <c r="PWM74" s="22"/>
      <c r="PWN74" s="22"/>
      <c r="PWO74" s="22"/>
      <c r="PWP74" s="22"/>
      <c r="PWQ74" s="22"/>
      <c r="PWR74" s="22"/>
      <c r="PWS74" s="22"/>
      <c r="PWT74" s="22"/>
      <c r="PWU74" s="22"/>
      <c r="PWV74" s="22"/>
      <c r="PWW74" s="22"/>
      <c r="PWX74" s="22"/>
      <c r="PWY74" s="22"/>
      <c r="PWZ74" s="22"/>
      <c r="PXA74" s="22"/>
      <c r="PXB74" s="22"/>
      <c r="PXC74" s="22"/>
      <c r="PXD74" s="22"/>
      <c r="PXE74" s="22"/>
      <c r="PXF74" s="22"/>
      <c r="PXG74" s="22"/>
      <c r="PXH74" s="22"/>
      <c r="PXI74" s="22"/>
      <c r="PXJ74" s="22"/>
      <c r="PXK74" s="22"/>
      <c r="PXL74" s="22"/>
      <c r="PXM74" s="22"/>
      <c r="PXN74" s="22"/>
      <c r="PXO74" s="22"/>
      <c r="PXP74" s="22"/>
      <c r="PXQ74" s="22"/>
      <c r="PXR74" s="22"/>
      <c r="PXS74" s="22"/>
      <c r="PXT74" s="22"/>
      <c r="PXU74" s="22"/>
      <c r="PXV74" s="22"/>
      <c r="PXW74" s="22"/>
      <c r="PXX74" s="22"/>
      <c r="PXY74" s="22"/>
      <c r="PXZ74" s="22"/>
      <c r="PYA74" s="22"/>
      <c r="PYB74" s="22"/>
      <c r="PYC74" s="22"/>
      <c r="PYD74" s="22"/>
      <c r="PYE74" s="22"/>
      <c r="PYF74" s="22"/>
      <c r="PYG74" s="22"/>
      <c r="PYH74" s="22"/>
      <c r="PYI74" s="22"/>
      <c r="PYJ74" s="22"/>
      <c r="PYK74" s="22"/>
      <c r="PYL74" s="22"/>
      <c r="PYM74" s="22"/>
      <c r="PYN74" s="22"/>
      <c r="PYO74" s="22"/>
      <c r="PYP74" s="22"/>
      <c r="PYQ74" s="22"/>
      <c r="PYR74" s="22"/>
      <c r="PYS74" s="22"/>
      <c r="PYT74" s="22"/>
      <c r="PYU74" s="22"/>
      <c r="PYV74" s="22"/>
      <c r="PYW74" s="22"/>
      <c r="PYX74" s="22"/>
      <c r="PYY74" s="22"/>
      <c r="PYZ74" s="22"/>
      <c r="PZA74" s="22"/>
      <c r="PZB74" s="22"/>
      <c r="PZC74" s="22"/>
      <c r="PZD74" s="22"/>
      <c r="PZE74" s="22"/>
      <c r="PZF74" s="22"/>
      <c r="PZG74" s="22"/>
      <c r="PZH74" s="22"/>
      <c r="PZI74" s="22"/>
      <c r="PZJ74" s="22"/>
      <c r="PZK74" s="22"/>
      <c r="PZL74" s="22"/>
      <c r="PZM74" s="22"/>
      <c r="PZN74" s="22"/>
      <c r="PZO74" s="22"/>
      <c r="PZP74" s="22"/>
      <c r="PZQ74" s="22"/>
      <c r="PZR74" s="22"/>
      <c r="PZS74" s="22"/>
      <c r="PZT74" s="22"/>
      <c r="PZU74" s="22"/>
      <c r="PZV74" s="22"/>
      <c r="PZW74" s="22"/>
      <c r="PZX74" s="22"/>
      <c r="PZY74" s="22"/>
      <c r="PZZ74" s="22"/>
      <c r="QAA74" s="22"/>
      <c r="QAB74" s="22"/>
      <c r="QAC74" s="22"/>
      <c r="QAD74" s="22"/>
      <c r="QAE74" s="22"/>
      <c r="QAF74" s="22"/>
      <c r="QAG74" s="22"/>
      <c r="QAH74" s="22"/>
      <c r="QAI74" s="22"/>
      <c r="QAJ74" s="22"/>
      <c r="QAK74" s="22"/>
      <c r="QAL74" s="22"/>
      <c r="QAM74" s="22"/>
      <c r="QAN74" s="22"/>
      <c r="QAO74" s="22"/>
      <c r="QAP74" s="22"/>
      <c r="QAQ74" s="22"/>
      <c r="QAR74" s="22"/>
      <c r="QAS74" s="22"/>
      <c r="QAT74" s="22"/>
      <c r="QAU74" s="22"/>
      <c r="QAV74" s="22"/>
      <c r="QAW74" s="22"/>
      <c r="QAX74" s="22"/>
      <c r="QAY74" s="22"/>
      <c r="QAZ74" s="22"/>
      <c r="QBA74" s="22"/>
      <c r="QBB74" s="22"/>
      <c r="QBC74" s="22"/>
      <c r="QBD74" s="22"/>
      <c r="QBE74" s="22"/>
      <c r="QBF74" s="22"/>
      <c r="QBG74" s="22"/>
      <c r="QBH74" s="22"/>
      <c r="QBI74" s="22"/>
      <c r="QBJ74" s="22"/>
      <c r="QBK74" s="22"/>
      <c r="QBL74" s="22"/>
      <c r="QBM74" s="22"/>
      <c r="QBN74" s="22"/>
      <c r="QBO74" s="22"/>
      <c r="QBP74" s="22"/>
      <c r="QBQ74" s="22"/>
      <c r="QBR74" s="22"/>
      <c r="QBS74" s="22"/>
      <c r="QBT74" s="22"/>
      <c r="QBU74" s="22"/>
      <c r="QBV74" s="22"/>
      <c r="QBW74" s="22"/>
      <c r="QBX74" s="22"/>
      <c r="QBY74" s="22"/>
      <c r="QBZ74" s="22"/>
      <c r="QCA74" s="22"/>
      <c r="QCB74" s="22"/>
      <c r="QCC74" s="22"/>
      <c r="QCD74" s="22"/>
      <c r="QCE74" s="22"/>
      <c r="QCF74" s="22"/>
      <c r="QCG74" s="22"/>
      <c r="QCH74" s="22"/>
      <c r="QCI74" s="22"/>
      <c r="QCJ74" s="22"/>
      <c r="QCK74" s="22"/>
      <c r="QCL74" s="22"/>
      <c r="QCM74" s="22"/>
      <c r="QCN74" s="22"/>
      <c r="QCO74" s="22"/>
      <c r="QCP74" s="22"/>
      <c r="QCQ74" s="22"/>
      <c r="QCR74" s="22"/>
      <c r="QCS74" s="22"/>
      <c r="QCT74" s="22"/>
      <c r="QCU74" s="22"/>
      <c r="QCV74" s="22"/>
      <c r="QCW74" s="22"/>
      <c r="QCX74" s="22"/>
      <c r="QCY74" s="22"/>
      <c r="QCZ74" s="22"/>
      <c r="QDA74" s="22"/>
      <c r="QDB74" s="22"/>
      <c r="QDC74" s="22"/>
      <c r="QDD74" s="22"/>
      <c r="QDE74" s="22"/>
      <c r="QDF74" s="22"/>
      <c r="QDG74" s="22"/>
      <c r="QDH74" s="22"/>
      <c r="QDI74" s="22"/>
      <c r="QDJ74" s="22"/>
      <c r="QDK74" s="22"/>
      <c r="QDL74" s="22"/>
      <c r="QDM74" s="22"/>
      <c r="QDN74" s="22"/>
      <c r="QDO74" s="22"/>
      <c r="QDP74" s="22"/>
      <c r="QDQ74" s="22"/>
      <c r="QDR74" s="22"/>
      <c r="QDS74" s="22"/>
      <c r="QDT74" s="22"/>
      <c r="QDU74" s="22"/>
      <c r="QDV74" s="22"/>
      <c r="QDW74" s="22"/>
      <c r="QDX74" s="22"/>
      <c r="QDY74" s="22"/>
      <c r="QDZ74" s="22"/>
      <c r="QEA74" s="22"/>
      <c r="QEB74" s="22"/>
      <c r="QEC74" s="22"/>
      <c r="QED74" s="22"/>
      <c r="QEE74" s="22"/>
      <c r="QEF74" s="22"/>
      <c r="QEG74" s="22"/>
      <c r="QEH74" s="22"/>
      <c r="QEI74" s="22"/>
      <c r="QEJ74" s="22"/>
      <c r="QEK74" s="22"/>
      <c r="QEL74" s="22"/>
      <c r="QEM74" s="22"/>
      <c r="QEN74" s="22"/>
      <c r="QEO74" s="22"/>
      <c r="QEP74" s="22"/>
      <c r="QEQ74" s="22"/>
      <c r="QER74" s="22"/>
      <c r="QES74" s="22"/>
      <c r="QET74" s="22"/>
      <c r="QEU74" s="22"/>
      <c r="QEV74" s="22"/>
      <c r="QEW74" s="22"/>
      <c r="QEX74" s="22"/>
      <c r="QEY74" s="22"/>
      <c r="QEZ74" s="22"/>
      <c r="QFA74" s="22"/>
      <c r="QFB74" s="22"/>
      <c r="QFC74" s="22"/>
      <c r="QFD74" s="22"/>
      <c r="QFE74" s="22"/>
      <c r="QFF74" s="22"/>
      <c r="QFG74" s="22"/>
      <c r="QFH74" s="22"/>
      <c r="QFI74" s="22"/>
      <c r="QFJ74" s="22"/>
      <c r="QFK74" s="22"/>
      <c r="QFL74" s="22"/>
      <c r="QFM74" s="22"/>
      <c r="QFN74" s="22"/>
      <c r="QFO74" s="22"/>
      <c r="QFP74" s="22"/>
      <c r="QFQ74" s="22"/>
      <c r="QFR74" s="22"/>
      <c r="QFS74" s="22"/>
      <c r="QFT74" s="22"/>
      <c r="QFU74" s="22"/>
      <c r="QFV74" s="22"/>
      <c r="QFW74" s="22"/>
      <c r="QFX74" s="22"/>
      <c r="QFY74" s="22"/>
      <c r="QFZ74" s="22"/>
      <c r="QGA74" s="22"/>
      <c r="QGB74" s="22"/>
      <c r="QGC74" s="22"/>
      <c r="QGD74" s="22"/>
      <c r="QGE74" s="22"/>
      <c r="QGF74" s="22"/>
      <c r="QGG74" s="22"/>
      <c r="QGH74" s="22"/>
      <c r="QGI74" s="22"/>
      <c r="QGJ74" s="22"/>
      <c r="QGK74" s="22"/>
      <c r="QGL74" s="22"/>
      <c r="QGM74" s="22"/>
      <c r="QGN74" s="22"/>
      <c r="QGO74" s="22"/>
      <c r="QGP74" s="22"/>
      <c r="QGQ74" s="22"/>
      <c r="QGR74" s="22"/>
      <c r="QGS74" s="22"/>
      <c r="QGT74" s="22"/>
      <c r="QGU74" s="22"/>
      <c r="QGV74" s="22"/>
      <c r="QGW74" s="22"/>
      <c r="QGX74" s="22"/>
      <c r="QGY74" s="22"/>
      <c r="QGZ74" s="22"/>
      <c r="QHA74" s="22"/>
      <c r="QHB74" s="22"/>
      <c r="QHC74" s="22"/>
      <c r="QHD74" s="22"/>
      <c r="QHE74" s="22"/>
      <c r="QHF74" s="22"/>
      <c r="QHG74" s="22"/>
      <c r="QHH74" s="22"/>
      <c r="QHI74" s="22"/>
      <c r="QHJ74" s="22"/>
      <c r="QHK74" s="22"/>
      <c r="QHL74" s="22"/>
      <c r="QHM74" s="22"/>
      <c r="QHN74" s="22"/>
      <c r="QHO74" s="22"/>
      <c r="QHP74" s="22"/>
      <c r="QHQ74" s="22"/>
      <c r="QHR74" s="22"/>
      <c r="QHS74" s="22"/>
      <c r="QHT74" s="22"/>
      <c r="QHU74" s="22"/>
      <c r="QHV74" s="22"/>
      <c r="QHW74" s="22"/>
      <c r="QHX74" s="22"/>
      <c r="QHY74" s="22"/>
      <c r="QHZ74" s="22"/>
      <c r="QIA74" s="22"/>
      <c r="QIB74" s="22"/>
      <c r="QIC74" s="22"/>
      <c r="QID74" s="22"/>
      <c r="QIE74" s="22"/>
      <c r="QIF74" s="22"/>
      <c r="QIG74" s="22"/>
      <c r="QIH74" s="22"/>
      <c r="QII74" s="22"/>
      <c r="QIJ74" s="22"/>
      <c r="QIK74" s="22"/>
      <c r="QIL74" s="22"/>
      <c r="QIM74" s="22"/>
      <c r="QIN74" s="22"/>
      <c r="QIO74" s="22"/>
      <c r="QIP74" s="22"/>
      <c r="QIQ74" s="22"/>
      <c r="QIR74" s="22"/>
      <c r="QIS74" s="22"/>
      <c r="QIT74" s="22"/>
      <c r="QIU74" s="22"/>
      <c r="QIV74" s="22"/>
      <c r="QIW74" s="22"/>
      <c r="QIX74" s="22"/>
      <c r="QIY74" s="22"/>
      <c r="QIZ74" s="22"/>
      <c r="QJA74" s="22"/>
      <c r="QJB74" s="22"/>
      <c r="QJC74" s="22"/>
      <c r="QJD74" s="22"/>
      <c r="QJE74" s="22"/>
      <c r="QJF74" s="22"/>
      <c r="QJG74" s="22"/>
      <c r="QJH74" s="22"/>
      <c r="QJI74" s="22"/>
      <c r="QJJ74" s="22"/>
      <c r="QJK74" s="22"/>
      <c r="QJL74" s="22"/>
      <c r="QJM74" s="22"/>
      <c r="QJN74" s="22"/>
      <c r="QJO74" s="22"/>
      <c r="QJP74" s="22"/>
      <c r="QJQ74" s="22"/>
      <c r="QJR74" s="22"/>
      <c r="QJS74" s="22"/>
      <c r="QJT74" s="22"/>
      <c r="QJU74" s="22"/>
      <c r="QJV74" s="22"/>
      <c r="QJW74" s="22"/>
      <c r="QJX74" s="22"/>
      <c r="QJY74" s="22"/>
      <c r="QJZ74" s="22"/>
      <c r="QKA74" s="22"/>
      <c r="QKB74" s="22"/>
      <c r="QKC74" s="22"/>
      <c r="QKD74" s="22"/>
      <c r="QKE74" s="22"/>
      <c r="QKF74" s="22"/>
      <c r="QKG74" s="22"/>
      <c r="QKH74" s="22"/>
      <c r="QKI74" s="22"/>
      <c r="QKJ74" s="22"/>
      <c r="QKK74" s="22"/>
      <c r="QKL74" s="22"/>
      <c r="QKM74" s="22"/>
      <c r="QKN74" s="22"/>
      <c r="QKO74" s="22"/>
      <c r="QKP74" s="22"/>
      <c r="QKQ74" s="22"/>
      <c r="QKR74" s="22"/>
      <c r="QKS74" s="22"/>
      <c r="QKT74" s="22"/>
      <c r="QKU74" s="22"/>
      <c r="QKV74" s="22"/>
      <c r="QKW74" s="22"/>
      <c r="QKX74" s="22"/>
      <c r="QKY74" s="22"/>
      <c r="QKZ74" s="22"/>
      <c r="QLA74" s="22"/>
      <c r="QLB74" s="22"/>
      <c r="QLC74" s="22"/>
      <c r="QLD74" s="22"/>
      <c r="QLE74" s="22"/>
      <c r="QLF74" s="22"/>
      <c r="QLG74" s="22"/>
      <c r="QLH74" s="22"/>
      <c r="QLI74" s="22"/>
      <c r="QLJ74" s="22"/>
      <c r="QLK74" s="22"/>
      <c r="QLL74" s="22"/>
      <c r="QLM74" s="22"/>
      <c r="QLN74" s="22"/>
      <c r="QLO74" s="22"/>
      <c r="QLP74" s="22"/>
      <c r="QLQ74" s="22"/>
      <c r="QLR74" s="22"/>
      <c r="QLS74" s="22"/>
      <c r="QLT74" s="22"/>
      <c r="QLU74" s="22"/>
      <c r="QLV74" s="22"/>
      <c r="QLW74" s="22"/>
      <c r="QLX74" s="22"/>
      <c r="QLY74" s="22"/>
      <c r="QLZ74" s="22"/>
      <c r="QMA74" s="22"/>
      <c r="QMB74" s="22"/>
      <c r="QMC74" s="22"/>
      <c r="QMD74" s="22"/>
      <c r="QME74" s="22"/>
      <c r="QMF74" s="22"/>
      <c r="QMG74" s="22"/>
      <c r="QMH74" s="22"/>
      <c r="QMI74" s="22"/>
      <c r="QMJ74" s="22"/>
      <c r="QMK74" s="22"/>
      <c r="QML74" s="22"/>
      <c r="QMM74" s="22"/>
      <c r="QMN74" s="22"/>
      <c r="QMO74" s="22"/>
      <c r="QMP74" s="22"/>
      <c r="QMQ74" s="22"/>
      <c r="QMR74" s="22"/>
      <c r="QMS74" s="22"/>
      <c r="QMT74" s="22"/>
      <c r="QMU74" s="22"/>
      <c r="QMV74" s="22"/>
      <c r="QMW74" s="22"/>
      <c r="QMX74" s="22"/>
      <c r="QMY74" s="22"/>
      <c r="QMZ74" s="22"/>
      <c r="QNA74" s="22"/>
      <c r="QNB74" s="22"/>
      <c r="QNC74" s="22"/>
      <c r="QND74" s="22"/>
      <c r="QNE74" s="22"/>
      <c r="QNF74" s="22"/>
      <c r="QNG74" s="22"/>
      <c r="QNH74" s="22"/>
      <c r="QNI74" s="22"/>
      <c r="QNJ74" s="22"/>
      <c r="QNK74" s="22"/>
      <c r="QNL74" s="22"/>
      <c r="QNM74" s="22"/>
      <c r="QNN74" s="22"/>
      <c r="QNO74" s="22"/>
      <c r="QNP74" s="22"/>
      <c r="QNQ74" s="22"/>
      <c r="QNR74" s="22"/>
      <c r="QNS74" s="22"/>
      <c r="QNT74" s="22"/>
      <c r="QNU74" s="22"/>
      <c r="QNV74" s="22"/>
      <c r="QNW74" s="22"/>
      <c r="QNX74" s="22"/>
      <c r="QNY74" s="22"/>
      <c r="QNZ74" s="22"/>
      <c r="QOA74" s="22"/>
      <c r="QOB74" s="22"/>
      <c r="QOC74" s="22"/>
      <c r="QOD74" s="22"/>
      <c r="QOE74" s="22"/>
      <c r="QOF74" s="22"/>
      <c r="QOG74" s="22"/>
      <c r="QOH74" s="22"/>
      <c r="QOI74" s="22"/>
      <c r="QOJ74" s="22"/>
      <c r="QOK74" s="22"/>
      <c r="QOL74" s="22"/>
      <c r="QOM74" s="22"/>
      <c r="QON74" s="22"/>
      <c r="QOO74" s="22"/>
      <c r="QOP74" s="22"/>
      <c r="QOQ74" s="22"/>
      <c r="QOR74" s="22"/>
      <c r="QOS74" s="22"/>
      <c r="QOT74" s="22"/>
      <c r="QOU74" s="22"/>
      <c r="QOV74" s="22"/>
      <c r="QOW74" s="22"/>
      <c r="QOX74" s="22"/>
      <c r="QOY74" s="22"/>
      <c r="QOZ74" s="22"/>
      <c r="QPA74" s="22"/>
      <c r="QPB74" s="22"/>
      <c r="QPC74" s="22"/>
      <c r="QPD74" s="22"/>
      <c r="QPE74" s="22"/>
      <c r="QPF74" s="22"/>
      <c r="QPG74" s="22"/>
      <c r="QPH74" s="22"/>
      <c r="QPI74" s="22"/>
      <c r="QPJ74" s="22"/>
      <c r="QPK74" s="22"/>
      <c r="QPL74" s="22"/>
      <c r="QPM74" s="22"/>
      <c r="QPN74" s="22"/>
      <c r="QPO74" s="22"/>
      <c r="QPP74" s="22"/>
      <c r="QPQ74" s="22"/>
      <c r="QPR74" s="22"/>
      <c r="QPS74" s="22"/>
      <c r="QPT74" s="22"/>
      <c r="QPU74" s="22"/>
      <c r="QPV74" s="22"/>
      <c r="QPW74" s="22"/>
      <c r="QPX74" s="22"/>
      <c r="QPY74" s="22"/>
      <c r="QPZ74" s="22"/>
      <c r="QQA74" s="22"/>
      <c r="QQB74" s="22"/>
      <c r="QQC74" s="22"/>
      <c r="QQD74" s="22"/>
      <c r="QQE74" s="22"/>
      <c r="QQF74" s="22"/>
      <c r="QQG74" s="22"/>
      <c r="QQH74" s="22"/>
      <c r="QQI74" s="22"/>
      <c r="QQJ74" s="22"/>
      <c r="QQK74" s="22"/>
      <c r="QQL74" s="22"/>
      <c r="QQM74" s="22"/>
      <c r="QQN74" s="22"/>
      <c r="QQO74" s="22"/>
      <c r="QQP74" s="22"/>
      <c r="QQQ74" s="22"/>
      <c r="QQR74" s="22"/>
      <c r="QQS74" s="22"/>
      <c r="QQT74" s="22"/>
      <c r="QQU74" s="22"/>
      <c r="QQV74" s="22"/>
      <c r="QQW74" s="22"/>
      <c r="QQX74" s="22"/>
      <c r="QQY74" s="22"/>
      <c r="QQZ74" s="22"/>
      <c r="QRA74" s="22"/>
      <c r="QRB74" s="22"/>
      <c r="QRC74" s="22"/>
      <c r="QRD74" s="22"/>
      <c r="QRE74" s="22"/>
      <c r="QRF74" s="22"/>
      <c r="QRG74" s="22"/>
      <c r="QRH74" s="22"/>
      <c r="QRI74" s="22"/>
      <c r="QRJ74" s="22"/>
      <c r="QRK74" s="22"/>
      <c r="QRL74" s="22"/>
      <c r="QRM74" s="22"/>
      <c r="QRN74" s="22"/>
      <c r="QRO74" s="22"/>
      <c r="QRP74" s="22"/>
      <c r="QRQ74" s="22"/>
      <c r="QRR74" s="22"/>
      <c r="QRS74" s="22"/>
      <c r="QRT74" s="22"/>
      <c r="QRU74" s="22"/>
      <c r="QRV74" s="22"/>
      <c r="QRW74" s="22"/>
      <c r="QRX74" s="22"/>
      <c r="QRY74" s="22"/>
      <c r="QRZ74" s="22"/>
      <c r="QSA74" s="22"/>
      <c r="QSB74" s="22"/>
      <c r="QSC74" s="22"/>
      <c r="QSD74" s="22"/>
      <c r="QSE74" s="22"/>
      <c r="QSF74" s="22"/>
      <c r="QSG74" s="22"/>
      <c r="QSH74" s="22"/>
      <c r="QSI74" s="22"/>
      <c r="QSJ74" s="22"/>
      <c r="QSK74" s="22"/>
      <c r="QSL74" s="22"/>
      <c r="QSM74" s="22"/>
      <c r="QSN74" s="22"/>
      <c r="QSO74" s="22"/>
      <c r="QSP74" s="22"/>
      <c r="QSQ74" s="22"/>
      <c r="QSR74" s="22"/>
      <c r="QSS74" s="22"/>
      <c r="QST74" s="22"/>
      <c r="QSU74" s="22"/>
      <c r="QSV74" s="22"/>
      <c r="QSW74" s="22"/>
      <c r="QSX74" s="22"/>
      <c r="QSY74" s="22"/>
      <c r="QSZ74" s="22"/>
      <c r="QTA74" s="22"/>
      <c r="QTB74" s="22"/>
      <c r="QTC74" s="22"/>
      <c r="QTD74" s="22"/>
      <c r="QTE74" s="22"/>
      <c r="QTF74" s="22"/>
      <c r="QTG74" s="22"/>
      <c r="QTH74" s="22"/>
      <c r="QTI74" s="22"/>
      <c r="QTJ74" s="22"/>
      <c r="QTK74" s="22"/>
      <c r="QTL74" s="22"/>
      <c r="QTM74" s="22"/>
      <c r="QTN74" s="22"/>
      <c r="QTO74" s="22"/>
      <c r="QTP74" s="22"/>
      <c r="QTQ74" s="22"/>
      <c r="QTR74" s="22"/>
      <c r="QTS74" s="22"/>
      <c r="QTT74" s="22"/>
      <c r="QTU74" s="22"/>
      <c r="QTV74" s="22"/>
      <c r="QTW74" s="22"/>
      <c r="QTX74" s="22"/>
      <c r="QTY74" s="22"/>
      <c r="QTZ74" s="22"/>
      <c r="QUA74" s="22"/>
      <c r="QUB74" s="22"/>
      <c r="QUC74" s="22"/>
      <c r="QUD74" s="22"/>
      <c r="QUE74" s="22"/>
      <c r="QUF74" s="22"/>
      <c r="QUG74" s="22"/>
      <c r="QUH74" s="22"/>
      <c r="QUI74" s="22"/>
      <c r="QUJ74" s="22"/>
      <c r="QUK74" s="22"/>
      <c r="QUL74" s="22"/>
      <c r="QUM74" s="22"/>
      <c r="QUN74" s="22"/>
      <c r="QUO74" s="22"/>
      <c r="QUP74" s="22"/>
      <c r="QUQ74" s="22"/>
      <c r="QUR74" s="22"/>
      <c r="QUS74" s="22"/>
      <c r="QUT74" s="22"/>
      <c r="QUU74" s="22"/>
      <c r="QUV74" s="22"/>
      <c r="QUW74" s="22"/>
      <c r="QUX74" s="22"/>
      <c r="QUY74" s="22"/>
      <c r="QUZ74" s="22"/>
      <c r="QVA74" s="22"/>
      <c r="QVB74" s="22"/>
      <c r="QVC74" s="22"/>
      <c r="QVD74" s="22"/>
      <c r="QVE74" s="22"/>
      <c r="QVF74" s="22"/>
      <c r="QVG74" s="22"/>
      <c r="QVH74" s="22"/>
      <c r="QVI74" s="22"/>
      <c r="QVJ74" s="22"/>
      <c r="QVK74" s="22"/>
      <c r="QVL74" s="22"/>
      <c r="QVM74" s="22"/>
      <c r="QVN74" s="22"/>
      <c r="QVO74" s="22"/>
      <c r="QVP74" s="22"/>
      <c r="QVQ74" s="22"/>
      <c r="QVR74" s="22"/>
      <c r="QVS74" s="22"/>
      <c r="QVT74" s="22"/>
      <c r="QVU74" s="22"/>
      <c r="QVV74" s="22"/>
      <c r="QVW74" s="22"/>
      <c r="QVX74" s="22"/>
      <c r="QVY74" s="22"/>
      <c r="QVZ74" s="22"/>
      <c r="QWA74" s="22"/>
      <c r="QWB74" s="22"/>
      <c r="QWC74" s="22"/>
      <c r="QWD74" s="22"/>
      <c r="QWE74" s="22"/>
      <c r="QWF74" s="22"/>
      <c r="QWG74" s="22"/>
      <c r="QWH74" s="22"/>
      <c r="QWI74" s="22"/>
      <c r="QWJ74" s="22"/>
      <c r="QWK74" s="22"/>
      <c r="QWL74" s="22"/>
      <c r="QWM74" s="22"/>
      <c r="QWN74" s="22"/>
      <c r="QWO74" s="22"/>
      <c r="QWP74" s="22"/>
      <c r="QWQ74" s="22"/>
      <c r="QWR74" s="22"/>
      <c r="QWS74" s="22"/>
      <c r="QWT74" s="22"/>
      <c r="QWU74" s="22"/>
      <c r="QWV74" s="22"/>
      <c r="QWW74" s="22"/>
      <c r="QWX74" s="22"/>
      <c r="QWY74" s="22"/>
      <c r="QWZ74" s="22"/>
      <c r="QXA74" s="22"/>
      <c r="QXB74" s="22"/>
      <c r="QXC74" s="22"/>
      <c r="QXD74" s="22"/>
      <c r="QXE74" s="22"/>
      <c r="QXF74" s="22"/>
      <c r="QXG74" s="22"/>
      <c r="QXH74" s="22"/>
      <c r="QXI74" s="22"/>
      <c r="QXJ74" s="22"/>
      <c r="QXK74" s="22"/>
      <c r="QXL74" s="22"/>
      <c r="QXM74" s="22"/>
      <c r="QXN74" s="22"/>
      <c r="QXO74" s="22"/>
      <c r="QXP74" s="22"/>
      <c r="QXQ74" s="22"/>
      <c r="QXR74" s="22"/>
      <c r="QXS74" s="22"/>
      <c r="QXT74" s="22"/>
      <c r="QXU74" s="22"/>
      <c r="QXV74" s="22"/>
      <c r="QXW74" s="22"/>
      <c r="QXX74" s="22"/>
      <c r="QXY74" s="22"/>
      <c r="QXZ74" s="22"/>
      <c r="QYA74" s="22"/>
      <c r="QYB74" s="22"/>
      <c r="QYC74" s="22"/>
      <c r="QYD74" s="22"/>
      <c r="QYE74" s="22"/>
      <c r="QYF74" s="22"/>
      <c r="QYG74" s="22"/>
      <c r="QYH74" s="22"/>
      <c r="QYI74" s="22"/>
      <c r="QYJ74" s="22"/>
      <c r="QYK74" s="22"/>
      <c r="QYL74" s="22"/>
      <c r="QYM74" s="22"/>
      <c r="QYN74" s="22"/>
      <c r="QYO74" s="22"/>
      <c r="QYP74" s="22"/>
      <c r="QYQ74" s="22"/>
      <c r="QYR74" s="22"/>
      <c r="QYS74" s="22"/>
      <c r="QYT74" s="22"/>
      <c r="QYU74" s="22"/>
      <c r="QYV74" s="22"/>
      <c r="QYW74" s="22"/>
      <c r="QYX74" s="22"/>
      <c r="QYY74" s="22"/>
      <c r="QYZ74" s="22"/>
      <c r="QZA74" s="22"/>
      <c r="QZB74" s="22"/>
      <c r="QZC74" s="22"/>
      <c r="QZD74" s="22"/>
      <c r="QZE74" s="22"/>
      <c r="QZF74" s="22"/>
      <c r="QZG74" s="22"/>
      <c r="QZH74" s="22"/>
      <c r="QZI74" s="22"/>
      <c r="QZJ74" s="22"/>
      <c r="QZK74" s="22"/>
      <c r="QZL74" s="22"/>
      <c r="QZM74" s="22"/>
      <c r="QZN74" s="22"/>
      <c r="QZO74" s="22"/>
      <c r="QZP74" s="22"/>
      <c r="QZQ74" s="22"/>
      <c r="QZR74" s="22"/>
      <c r="QZS74" s="22"/>
      <c r="QZT74" s="22"/>
      <c r="QZU74" s="22"/>
      <c r="QZV74" s="22"/>
      <c r="QZW74" s="22"/>
      <c r="QZX74" s="22"/>
      <c r="QZY74" s="22"/>
      <c r="QZZ74" s="22"/>
      <c r="RAA74" s="22"/>
      <c r="RAB74" s="22"/>
      <c r="RAC74" s="22"/>
      <c r="RAD74" s="22"/>
      <c r="RAE74" s="22"/>
      <c r="RAF74" s="22"/>
      <c r="RAG74" s="22"/>
      <c r="RAH74" s="22"/>
      <c r="RAI74" s="22"/>
      <c r="RAJ74" s="22"/>
      <c r="RAK74" s="22"/>
      <c r="RAL74" s="22"/>
      <c r="RAM74" s="22"/>
      <c r="RAN74" s="22"/>
      <c r="RAO74" s="22"/>
      <c r="RAP74" s="22"/>
      <c r="RAQ74" s="22"/>
      <c r="RAR74" s="22"/>
      <c r="RAS74" s="22"/>
      <c r="RAT74" s="22"/>
      <c r="RAU74" s="22"/>
      <c r="RAV74" s="22"/>
      <c r="RAW74" s="22"/>
      <c r="RAX74" s="22"/>
      <c r="RAY74" s="22"/>
      <c r="RAZ74" s="22"/>
      <c r="RBA74" s="22"/>
      <c r="RBB74" s="22"/>
      <c r="RBC74" s="22"/>
      <c r="RBD74" s="22"/>
      <c r="RBE74" s="22"/>
      <c r="RBF74" s="22"/>
      <c r="RBG74" s="22"/>
      <c r="RBH74" s="22"/>
      <c r="RBI74" s="22"/>
      <c r="RBJ74" s="22"/>
      <c r="RBK74" s="22"/>
      <c r="RBL74" s="22"/>
      <c r="RBM74" s="22"/>
      <c r="RBN74" s="22"/>
      <c r="RBO74" s="22"/>
      <c r="RBP74" s="22"/>
      <c r="RBQ74" s="22"/>
      <c r="RBR74" s="22"/>
      <c r="RBS74" s="22"/>
      <c r="RBT74" s="22"/>
      <c r="RBU74" s="22"/>
      <c r="RBV74" s="22"/>
      <c r="RBW74" s="22"/>
      <c r="RBX74" s="22"/>
      <c r="RBY74" s="22"/>
      <c r="RBZ74" s="22"/>
      <c r="RCA74" s="22"/>
      <c r="RCB74" s="22"/>
      <c r="RCC74" s="22"/>
      <c r="RCD74" s="22"/>
      <c r="RCE74" s="22"/>
      <c r="RCF74" s="22"/>
      <c r="RCG74" s="22"/>
      <c r="RCH74" s="22"/>
      <c r="RCI74" s="22"/>
      <c r="RCJ74" s="22"/>
      <c r="RCK74" s="22"/>
      <c r="RCL74" s="22"/>
      <c r="RCM74" s="22"/>
      <c r="RCN74" s="22"/>
      <c r="RCO74" s="22"/>
      <c r="RCP74" s="22"/>
      <c r="RCQ74" s="22"/>
      <c r="RCR74" s="22"/>
      <c r="RCS74" s="22"/>
      <c r="RCT74" s="22"/>
      <c r="RCU74" s="22"/>
      <c r="RCV74" s="22"/>
      <c r="RCW74" s="22"/>
      <c r="RCX74" s="22"/>
      <c r="RCY74" s="22"/>
      <c r="RCZ74" s="22"/>
      <c r="RDA74" s="22"/>
      <c r="RDB74" s="22"/>
      <c r="RDC74" s="22"/>
      <c r="RDD74" s="22"/>
      <c r="RDE74" s="22"/>
      <c r="RDF74" s="22"/>
      <c r="RDG74" s="22"/>
      <c r="RDH74" s="22"/>
      <c r="RDI74" s="22"/>
      <c r="RDJ74" s="22"/>
      <c r="RDK74" s="22"/>
      <c r="RDL74" s="22"/>
      <c r="RDM74" s="22"/>
      <c r="RDN74" s="22"/>
      <c r="RDO74" s="22"/>
      <c r="RDP74" s="22"/>
      <c r="RDQ74" s="22"/>
      <c r="RDR74" s="22"/>
      <c r="RDS74" s="22"/>
      <c r="RDT74" s="22"/>
      <c r="RDU74" s="22"/>
      <c r="RDV74" s="22"/>
      <c r="RDW74" s="22"/>
      <c r="RDX74" s="22"/>
      <c r="RDY74" s="22"/>
      <c r="RDZ74" s="22"/>
      <c r="REA74" s="22"/>
      <c r="REB74" s="22"/>
      <c r="REC74" s="22"/>
      <c r="RED74" s="22"/>
      <c r="REE74" s="22"/>
      <c r="REF74" s="22"/>
      <c r="REG74" s="22"/>
      <c r="REH74" s="22"/>
      <c r="REI74" s="22"/>
      <c r="REJ74" s="22"/>
      <c r="REK74" s="22"/>
      <c r="REL74" s="22"/>
      <c r="REM74" s="22"/>
      <c r="REN74" s="22"/>
      <c r="REO74" s="22"/>
      <c r="REP74" s="22"/>
      <c r="REQ74" s="22"/>
      <c r="RER74" s="22"/>
      <c r="RES74" s="22"/>
      <c r="RET74" s="22"/>
      <c r="REU74" s="22"/>
      <c r="REV74" s="22"/>
      <c r="REW74" s="22"/>
      <c r="REX74" s="22"/>
      <c r="REY74" s="22"/>
      <c r="REZ74" s="22"/>
      <c r="RFA74" s="22"/>
      <c r="RFB74" s="22"/>
      <c r="RFC74" s="22"/>
      <c r="RFD74" s="22"/>
      <c r="RFE74" s="22"/>
      <c r="RFF74" s="22"/>
      <c r="RFG74" s="22"/>
      <c r="RFH74" s="22"/>
      <c r="RFI74" s="22"/>
      <c r="RFJ74" s="22"/>
      <c r="RFK74" s="22"/>
      <c r="RFL74" s="22"/>
      <c r="RFM74" s="22"/>
      <c r="RFN74" s="22"/>
      <c r="RFO74" s="22"/>
      <c r="RFP74" s="22"/>
      <c r="RFQ74" s="22"/>
      <c r="RFR74" s="22"/>
      <c r="RFS74" s="22"/>
      <c r="RFT74" s="22"/>
      <c r="RFU74" s="22"/>
      <c r="RFV74" s="22"/>
      <c r="RFW74" s="22"/>
      <c r="RFX74" s="22"/>
      <c r="RFY74" s="22"/>
      <c r="RFZ74" s="22"/>
      <c r="RGA74" s="22"/>
      <c r="RGB74" s="22"/>
      <c r="RGC74" s="22"/>
      <c r="RGD74" s="22"/>
      <c r="RGE74" s="22"/>
      <c r="RGF74" s="22"/>
      <c r="RGG74" s="22"/>
      <c r="RGH74" s="22"/>
      <c r="RGI74" s="22"/>
      <c r="RGJ74" s="22"/>
      <c r="RGK74" s="22"/>
      <c r="RGL74" s="22"/>
      <c r="RGM74" s="22"/>
      <c r="RGN74" s="22"/>
      <c r="RGO74" s="22"/>
      <c r="RGP74" s="22"/>
      <c r="RGQ74" s="22"/>
      <c r="RGR74" s="22"/>
      <c r="RGS74" s="22"/>
      <c r="RGT74" s="22"/>
      <c r="RGU74" s="22"/>
      <c r="RGV74" s="22"/>
      <c r="RGW74" s="22"/>
      <c r="RGX74" s="22"/>
      <c r="RGY74" s="22"/>
      <c r="RGZ74" s="22"/>
      <c r="RHA74" s="22"/>
      <c r="RHB74" s="22"/>
      <c r="RHC74" s="22"/>
      <c r="RHD74" s="22"/>
      <c r="RHE74" s="22"/>
      <c r="RHF74" s="22"/>
      <c r="RHG74" s="22"/>
      <c r="RHH74" s="22"/>
      <c r="RHI74" s="22"/>
      <c r="RHJ74" s="22"/>
      <c r="RHK74" s="22"/>
      <c r="RHL74" s="22"/>
      <c r="RHM74" s="22"/>
      <c r="RHN74" s="22"/>
      <c r="RHO74" s="22"/>
      <c r="RHP74" s="22"/>
      <c r="RHQ74" s="22"/>
      <c r="RHR74" s="22"/>
      <c r="RHS74" s="22"/>
      <c r="RHT74" s="22"/>
      <c r="RHU74" s="22"/>
      <c r="RHV74" s="22"/>
      <c r="RHW74" s="22"/>
      <c r="RHX74" s="22"/>
      <c r="RHY74" s="22"/>
      <c r="RHZ74" s="22"/>
      <c r="RIA74" s="22"/>
      <c r="RIB74" s="22"/>
      <c r="RIC74" s="22"/>
      <c r="RID74" s="22"/>
      <c r="RIE74" s="22"/>
      <c r="RIF74" s="22"/>
      <c r="RIG74" s="22"/>
      <c r="RIH74" s="22"/>
      <c r="RII74" s="22"/>
      <c r="RIJ74" s="22"/>
      <c r="RIK74" s="22"/>
      <c r="RIL74" s="22"/>
      <c r="RIM74" s="22"/>
      <c r="RIN74" s="22"/>
      <c r="RIO74" s="22"/>
      <c r="RIP74" s="22"/>
      <c r="RIQ74" s="22"/>
      <c r="RIR74" s="22"/>
      <c r="RIS74" s="22"/>
      <c r="RIT74" s="22"/>
      <c r="RIU74" s="22"/>
      <c r="RIV74" s="22"/>
      <c r="RIW74" s="22"/>
      <c r="RIX74" s="22"/>
      <c r="RIY74" s="22"/>
      <c r="RIZ74" s="22"/>
      <c r="RJA74" s="22"/>
      <c r="RJB74" s="22"/>
      <c r="RJC74" s="22"/>
      <c r="RJD74" s="22"/>
      <c r="RJE74" s="22"/>
      <c r="RJF74" s="22"/>
      <c r="RJG74" s="22"/>
      <c r="RJH74" s="22"/>
      <c r="RJI74" s="22"/>
      <c r="RJJ74" s="22"/>
      <c r="RJK74" s="22"/>
      <c r="RJL74" s="22"/>
      <c r="RJM74" s="22"/>
      <c r="RJN74" s="22"/>
      <c r="RJO74" s="22"/>
      <c r="RJP74" s="22"/>
      <c r="RJQ74" s="22"/>
      <c r="RJR74" s="22"/>
      <c r="RJS74" s="22"/>
      <c r="RJT74" s="22"/>
      <c r="RJU74" s="22"/>
      <c r="RJV74" s="22"/>
      <c r="RJW74" s="22"/>
      <c r="RJX74" s="22"/>
      <c r="RJY74" s="22"/>
      <c r="RJZ74" s="22"/>
      <c r="RKA74" s="22"/>
      <c r="RKB74" s="22"/>
      <c r="RKC74" s="22"/>
      <c r="RKD74" s="22"/>
      <c r="RKE74" s="22"/>
      <c r="RKF74" s="22"/>
      <c r="RKG74" s="22"/>
      <c r="RKH74" s="22"/>
      <c r="RKI74" s="22"/>
      <c r="RKJ74" s="22"/>
      <c r="RKK74" s="22"/>
      <c r="RKL74" s="22"/>
      <c r="RKM74" s="22"/>
      <c r="RKN74" s="22"/>
      <c r="RKO74" s="22"/>
      <c r="RKP74" s="22"/>
      <c r="RKQ74" s="22"/>
      <c r="RKR74" s="22"/>
      <c r="RKS74" s="22"/>
      <c r="RKT74" s="22"/>
      <c r="RKU74" s="22"/>
      <c r="RKV74" s="22"/>
      <c r="RKW74" s="22"/>
      <c r="RKX74" s="22"/>
      <c r="RKY74" s="22"/>
      <c r="RKZ74" s="22"/>
      <c r="RLA74" s="22"/>
      <c r="RLB74" s="22"/>
      <c r="RLC74" s="22"/>
      <c r="RLD74" s="22"/>
      <c r="RLE74" s="22"/>
      <c r="RLF74" s="22"/>
      <c r="RLG74" s="22"/>
      <c r="RLH74" s="22"/>
      <c r="RLI74" s="22"/>
      <c r="RLJ74" s="22"/>
      <c r="RLK74" s="22"/>
      <c r="RLL74" s="22"/>
      <c r="RLM74" s="22"/>
      <c r="RLN74" s="22"/>
      <c r="RLO74" s="22"/>
      <c r="RLP74" s="22"/>
      <c r="RLQ74" s="22"/>
      <c r="RLR74" s="22"/>
      <c r="RLS74" s="22"/>
      <c r="RLT74" s="22"/>
      <c r="RLU74" s="22"/>
      <c r="RLV74" s="22"/>
      <c r="RLW74" s="22"/>
      <c r="RLX74" s="22"/>
      <c r="RLY74" s="22"/>
      <c r="RLZ74" s="22"/>
      <c r="RMA74" s="22"/>
      <c r="RMB74" s="22"/>
      <c r="RMC74" s="22"/>
      <c r="RMD74" s="22"/>
      <c r="RME74" s="22"/>
      <c r="RMF74" s="22"/>
      <c r="RMG74" s="22"/>
      <c r="RMH74" s="22"/>
      <c r="RMI74" s="22"/>
      <c r="RMJ74" s="22"/>
      <c r="RMK74" s="22"/>
      <c r="RML74" s="22"/>
      <c r="RMM74" s="22"/>
      <c r="RMN74" s="22"/>
      <c r="RMO74" s="22"/>
      <c r="RMP74" s="22"/>
      <c r="RMQ74" s="22"/>
      <c r="RMR74" s="22"/>
      <c r="RMS74" s="22"/>
      <c r="RMT74" s="22"/>
      <c r="RMU74" s="22"/>
      <c r="RMV74" s="22"/>
      <c r="RMW74" s="22"/>
      <c r="RMX74" s="22"/>
      <c r="RMY74" s="22"/>
      <c r="RMZ74" s="22"/>
      <c r="RNA74" s="22"/>
      <c r="RNB74" s="22"/>
      <c r="RNC74" s="22"/>
      <c r="RND74" s="22"/>
      <c r="RNE74" s="22"/>
      <c r="RNF74" s="22"/>
      <c r="RNG74" s="22"/>
      <c r="RNH74" s="22"/>
      <c r="RNI74" s="22"/>
      <c r="RNJ74" s="22"/>
      <c r="RNK74" s="22"/>
      <c r="RNL74" s="22"/>
      <c r="RNM74" s="22"/>
      <c r="RNN74" s="22"/>
      <c r="RNO74" s="22"/>
      <c r="RNP74" s="22"/>
      <c r="RNQ74" s="22"/>
      <c r="RNR74" s="22"/>
      <c r="RNS74" s="22"/>
      <c r="RNT74" s="22"/>
      <c r="RNU74" s="22"/>
      <c r="RNV74" s="22"/>
      <c r="RNW74" s="22"/>
      <c r="RNX74" s="22"/>
      <c r="RNY74" s="22"/>
      <c r="RNZ74" s="22"/>
      <c r="ROA74" s="22"/>
      <c r="ROB74" s="22"/>
      <c r="ROC74" s="22"/>
      <c r="ROD74" s="22"/>
      <c r="ROE74" s="22"/>
      <c r="ROF74" s="22"/>
      <c r="ROG74" s="22"/>
      <c r="ROH74" s="22"/>
      <c r="ROI74" s="22"/>
      <c r="ROJ74" s="22"/>
      <c r="ROK74" s="22"/>
      <c r="ROL74" s="22"/>
      <c r="ROM74" s="22"/>
      <c r="RON74" s="22"/>
      <c r="ROO74" s="22"/>
      <c r="ROP74" s="22"/>
      <c r="ROQ74" s="22"/>
      <c r="ROR74" s="22"/>
      <c r="ROS74" s="22"/>
      <c r="ROT74" s="22"/>
      <c r="ROU74" s="22"/>
      <c r="ROV74" s="22"/>
      <c r="ROW74" s="22"/>
      <c r="ROX74" s="22"/>
      <c r="ROY74" s="22"/>
      <c r="ROZ74" s="22"/>
      <c r="RPA74" s="22"/>
      <c r="RPB74" s="22"/>
      <c r="RPC74" s="22"/>
      <c r="RPD74" s="22"/>
      <c r="RPE74" s="22"/>
      <c r="RPF74" s="22"/>
      <c r="RPG74" s="22"/>
      <c r="RPH74" s="22"/>
      <c r="RPI74" s="22"/>
      <c r="RPJ74" s="22"/>
      <c r="RPK74" s="22"/>
      <c r="RPL74" s="22"/>
      <c r="RPM74" s="22"/>
      <c r="RPN74" s="22"/>
      <c r="RPO74" s="22"/>
      <c r="RPP74" s="22"/>
      <c r="RPQ74" s="22"/>
      <c r="RPR74" s="22"/>
      <c r="RPS74" s="22"/>
      <c r="RPT74" s="22"/>
      <c r="RPU74" s="22"/>
      <c r="RPV74" s="22"/>
      <c r="RPW74" s="22"/>
      <c r="RPX74" s="22"/>
      <c r="RPY74" s="22"/>
      <c r="RPZ74" s="22"/>
      <c r="RQA74" s="22"/>
      <c r="RQB74" s="22"/>
      <c r="RQC74" s="22"/>
      <c r="RQD74" s="22"/>
      <c r="RQE74" s="22"/>
      <c r="RQF74" s="22"/>
      <c r="RQG74" s="22"/>
      <c r="RQH74" s="22"/>
      <c r="RQI74" s="22"/>
      <c r="RQJ74" s="22"/>
      <c r="RQK74" s="22"/>
      <c r="RQL74" s="22"/>
      <c r="RQM74" s="22"/>
      <c r="RQN74" s="22"/>
      <c r="RQO74" s="22"/>
      <c r="RQP74" s="22"/>
      <c r="RQQ74" s="22"/>
      <c r="RQR74" s="22"/>
      <c r="RQS74" s="22"/>
      <c r="RQT74" s="22"/>
      <c r="RQU74" s="22"/>
      <c r="RQV74" s="22"/>
      <c r="RQW74" s="22"/>
      <c r="RQX74" s="22"/>
      <c r="RQY74" s="22"/>
      <c r="RQZ74" s="22"/>
      <c r="RRA74" s="22"/>
      <c r="RRB74" s="22"/>
      <c r="RRC74" s="22"/>
      <c r="RRD74" s="22"/>
      <c r="RRE74" s="22"/>
      <c r="RRF74" s="22"/>
      <c r="RRG74" s="22"/>
      <c r="RRH74" s="22"/>
      <c r="RRI74" s="22"/>
      <c r="RRJ74" s="22"/>
      <c r="RRK74" s="22"/>
      <c r="RRL74" s="22"/>
      <c r="RRM74" s="22"/>
      <c r="RRN74" s="22"/>
      <c r="RRO74" s="22"/>
      <c r="RRP74" s="22"/>
      <c r="RRQ74" s="22"/>
      <c r="RRR74" s="22"/>
      <c r="RRS74" s="22"/>
      <c r="RRT74" s="22"/>
      <c r="RRU74" s="22"/>
      <c r="RRV74" s="22"/>
      <c r="RRW74" s="22"/>
      <c r="RRX74" s="22"/>
      <c r="RRY74" s="22"/>
      <c r="RRZ74" s="22"/>
      <c r="RSA74" s="22"/>
      <c r="RSB74" s="22"/>
      <c r="RSC74" s="22"/>
      <c r="RSD74" s="22"/>
      <c r="RSE74" s="22"/>
      <c r="RSF74" s="22"/>
      <c r="RSG74" s="22"/>
      <c r="RSH74" s="22"/>
      <c r="RSI74" s="22"/>
      <c r="RSJ74" s="22"/>
      <c r="RSK74" s="22"/>
      <c r="RSL74" s="22"/>
      <c r="RSM74" s="22"/>
      <c r="RSN74" s="22"/>
      <c r="RSO74" s="22"/>
      <c r="RSP74" s="22"/>
      <c r="RSQ74" s="22"/>
      <c r="RSR74" s="22"/>
      <c r="RSS74" s="22"/>
      <c r="RST74" s="22"/>
      <c r="RSU74" s="22"/>
      <c r="RSV74" s="22"/>
      <c r="RSW74" s="22"/>
      <c r="RSX74" s="22"/>
      <c r="RSY74" s="22"/>
      <c r="RSZ74" s="22"/>
      <c r="RTA74" s="22"/>
      <c r="RTB74" s="22"/>
      <c r="RTC74" s="22"/>
      <c r="RTD74" s="22"/>
      <c r="RTE74" s="22"/>
      <c r="RTF74" s="22"/>
      <c r="RTG74" s="22"/>
      <c r="RTH74" s="22"/>
      <c r="RTI74" s="22"/>
      <c r="RTJ74" s="22"/>
      <c r="RTK74" s="22"/>
      <c r="RTL74" s="22"/>
      <c r="RTM74" s="22"/>
      <c r="RTN74" s="22"/>
      <c r="RTO74" s="22"/>
      <c r="RTP74" s="22"/>
      <c r="RTQ74" s="22"/>
      <c r="RTR74" s="22"/>
      <c r="RTS74" s="22"/>
      <c r="RTT74" s="22"/>
      <c r="RTU74" s="22"/>
      <c r="RTV74" s="22"/>
      <c r="RTW74" s="22"/>
      <c r="RTX74" s="22"/>
      <c r="RTY74" s="22"/>
      <c r="RTZ74" s="22"/>
      <c r="RUA74" s="22"/>
      <c r="RUB74" s="22"/>
      <c r="RUC74" s="22"/>
      <c r="RUD74" s="22"/>
      <c r="RUE74" s="22"/>
      <c r="RUF74" s="22"/>
      <c r="RUG74" s="22"/>
      <c r="RUH74" s="22"/>
      <c r="RUI74" s="22"/>
      <c r="RUJ74" s="22"/>
      <c r="RUK74" s="22"/>
      <c r="RUL74" s="22"/>
      <c r="RUM74" s="22"/>
      <c r="RUN74" s="22"/>
      <c r="RUO74" s="22"/>
      <c r="RUP74" s="22"/>
      <c r="RUQ74" s="22"/>
      <c r="RUR74" s="22"/>
      <c r="RUS74" s="22"/>
      <c r="RUT74" s="22"/>
      <c r="RUU74" s="22"/>
      <c r="RUV74" s="22"/>
      <c r="RUW74" s="22"/>
      <c r="RUX74" s="22"/>
      <c r="RUY74" s="22"/>
      <c r="RUZ74" s="22"/>
      <c r="RVA74" s="22"/>
      <c r="RVB74" s="22"/>
      <c r="RVC74" s="22"/>
      <c r="RVD74" s="22"/>
      <c r="RVE74" s="22"/>
      <c r="RVF74" s="22"/>
      <c r="RVG74" s="22"/>
      <c r="RVH74" s="22"/>
      <c r="RVI74" s="22"/>
      <c r="RVJ74" s="22"/>
      <c r="RVK74" s="22"/>
      <c r="RVL74" s="22"/>
      <c r="RVM74" s="22"/>
      <c r="RVN74" s="22"/>
      <c r="RVO74" s="22"/>
      <c r="RVP74" s="22"/>
      <c r="RVQ74" s="22"/>
      <c r="RVR74" s="22"/>
      <c r="RVS74" s="22"/>
      <c r="RVT74" s="22"/>
      <c r="RVU74" s="22"/>
      <c r="RVV74" s="22"/>
      <c r="RVW74" s="22"/>
      <c r="RVX74" s="22"/>
      <c r="RVY74" s="22"/>
      <c r="RVZ74" s="22"/>
      <c r="RWA74" s="22"/>
      <c r="RWB74" s="22"/>
      <c r="RWC74" s="22"/>
      <c r="RWD74" s="22"/>
      <c r="RWE74" s="22"/>
      <c r="RWF74" s="22"/>
      <c r="RWG74" s="22"/>
      <c r="RWH74" s="22"/>
      <c r="RWI74" s="22"/>
      <c r="RWJ74" s="22"/>
      <c r="RWK74" s="22"/>
      <c r="RWL74" s="22"/>
      <c r="RWM74" s="22"/>
      <c r="RWN74" s="22"/>
      <c r="RWO74" s="22"/>
      <c r="RWP74" s="22"/>
      <c r="RWQ74" s="22"/>
      <c r="RWR74" s="22"/>
      <c r="RWS74" s="22"/>
      <c r="RWT74" s="22"/>
      <c r="RWU74" s="22"/>
      <c r="RWV74" s="22"/>
      <c r="RWW74" s="22"/>
      <c r="RWX74" s="22"/>
      <c r="RWY74" s="22"/>
      <c r="RWZ74" s="22"/>
      <c r="RXA74" s="22"/>
      <c r="RXB74" s="22"/>
      <c r="RXC74" s="22"/>
      <c r="RXD74" s="22"/>
      <c r="RXE74" s="22"/>
      <c r="RXF74" s="22"/>
      <c r="RXG74" s="22"/>
      <c r="RXH74" s="22"/>
      <c r="RXI74" s="22"/>
      <c r="RXJ74" s="22"/>
      <c r="RXK74" s="22"/>
      <c r="RXL74" s="22"/>
      <c r="RXM74" s="22"/>
      <c r="RXN74" s="22"/>
      <c r="RXO74" s="22"/>
      <c r="RXP74" s="22"/>
      <c r="RXQ74" s="22"/>
      <c r="RXR74" s="22"/>
      <c r="RXS74" s="22"/>
      <c r="RXT74" s="22"/>
      <c r="RXU74" s="22"/>
      <c r="RXV74" s="22"/>
      <c r="RXW74" s="22"/>
      <c r="RXX74" s="22"/>
      <c r="RXY74" s="22"/>
      <c r="RXZ74" s="22"/>
      <c r="RYA74" s="22"/>
      <c r="RYB74" s="22"/>
      <c r="RYC74" s="22"/>
      <c r="RYD74" s="22"/>
      <c r="RYE74" s="22"/>
      <c r="RYF74" s="22"/>
      <c r="RYG74" s="22"/>
      <c r="RYH74" s="22"/>
      <c r="RYI74" s="22"/>
      <c r="RYJ74" s="22"/>
      <c r="RYK74" s="22"/>
      <c r="RYL74" s="22"/>
      <c r="RYM74" s="22"/>
      <c r="RYN74" s="22"/>
      <c r="RYO74" s="22"/>
      <c r="RYP74" s="22"/>
      <c r="RYQ74" s="22"/>
      <c r="RYR74" s="22"/>
      <c r="RYS74" s="22"/>
      <c r="RYT74" s="22"/>
      <c r="RYU74" s="22"/>
      <c r="RYV74" s="22"/>
      <c r="RYW74" s="22"/>
      <c r="RYX74" s="22"/>
      <c r="RYY74" s="22"/>
      <c r="RYZ74" s="22"/>
      <c r="RZA74" s="22"/>
      <c r="RZB74" s="22"/>
      <c r="RZC74" s="22"/>
      <c r="RZD74" s="22"/>
      <c r="RZE74" s="22"/>
      <c r="RZF74" s="22"/>
      <c r="RZG74" s="22"/>
      <c r="RZH74" s="22"/>
      <c r="RZI74" s="22"/>
      <c r="RZJ74" s="22"/>
      <c r="RZK74" s="22"/>
      <c r="RZL74" s="22"/>
      <c r="RZM74" s="22"/>
      <c r="RZN74" s="22"/>
      <c r="RZO74" s="22"/>
      <c r="RZP74" s="22"/>
      <c r="RZQ74" s="22"/>
      <c r="RZR74" s="22"/>
      <c r="RZS74" s="22"/>
      <c r="RZT74" s="22"/>
      <c r="RZU74" s="22"/>
      <c r="RZV74" s="22"/>
      <c r="RZW74" s="22"/>
      <c r="RZX74" s="22"/>
      <c r="RZY74" s="22"/>
      <c r="RZZ74" s="22"/>
      <c r="SAA74" s="22"/>
      <c r="SAB74" s="22"/>
      <c r="SAC74" s="22"/>
      <c r="SAD74" s="22"/>
      <c r="SAE74" s="22"/>
      <c r="SAF74" s="22"/>
      <c r="SAG74" s="22"/>
      <c r="SAH74" s="22"/>
      <c r="SAI74" s="22"/>
      <c r="SAJ74" s="22"/>
      <c r="SAK74" s="22"/>
      <c r="SAL74" s="22"/>
      <c r="SAM74" s="22"/>
      <c r="SAN74" s="22"/>
      <c r="SAO74" s="22"/>
      <c r="SAP74" s="22"/>
      <c r="SAQ74" s="22"/>
      <c r="SAR74" s="22"/>
      <c r="SAS74" s="22"/>
      <c r="SAT74" s="22"/>
      <c r="SAU74" s="22"/>
      <c r="SAV74" s="22"/>
      <c r="SAW74" s="22"/>
      <c r="SAX74" s="22"/>
      <c r="SAY74" s="22"/>
      <c r="SAZ74" s="22"/>
      <c r="SBA74" s="22"/>
      <c r="SBB74" s="22"/>
      <c r="SBC74" s="22"/>
      <c r="SBD74" s="22"/>
      <c r="SBE74" s="22"/>
      <c r="SBF74" s="22"/>
      <c r="SBG74" s="22"/>
      <c r="SBH74" s="22"/>
      <c r="SBI74" s="22"/>
      <c r="SBJ74" s="22"/>
      <c r="SBK74" s="22"/>
      <c r="SBL74" s="22"/>
      <c r="SBM74" s="22"/>
      <c r="SBN74" s="22"/>
      <c r="SBO74" s="22"/>
      <c r="SBP74" s="22"/>
      <c r="SBQ74" s="22"/>
      <c r="SBR74" s="22"/>
      <c r="SBS74" s="22"/>
      <c r="SBT74" s="22"/>
      <c r="SBU74" s="22"/>
      <c r="SBV74" s="22"/>
      <c r="SBW74" s="22"/>
      <c r="SBX74" s="22"/>
      <c r="SBY74" s="22"/>
      <c r="SBZ74" s="22"/>
      <c r="SCA74" s="22"/>
      <c r="SCB74" s="22"/>
      <c r="SCC74" s="22"/>
      <c r="SCD74" s="22"/>
      <c r="SCE74" s="22"/>
      <c r="SCF74" s="22"/>
      <c r="SCG74" s="22"/>
      <c r="SCH74" s="22"/>
      <c r="SCI74" s="22"/>
      <c r="SCJ74" s="22"/>
      <c r="SCK74" s="22"/>
      <c r="SCL74" s="22"/>
      <c r="SCM74" s="22"/>
      <c r="SCN74" s="22"/>
      <c r="SCO74" s="22"/>
      <c r="SCP74" s="22"/>
      <c r="SCQ74" s="22"/>
      <c r="SCR74" s="22"/>
      <c r="SCS74" s="22"/>
      <c r="SCT74" s="22"/>
      <c r="SCU74" s="22"/>
      <c r="SCV74" s="22"/>
      <c r="SCW74" s="22"/>
      <c r="SCX74" s="22"/>
      <c r="SCY74" s="22"/>
      <c r="SCZ74" s="22"/>
      <c r="SDA74" s="22"/>
      <c r="SDB74" s="22"/>
      <c r="SDC74" s="22"/>
      <c r="SDD74" s="22"/>
      <c r="SDE74" s="22"/>
      <c r="SDF74" s="22"/>
      <c r="SDG74" s="22"/>
      <c r="SDH74" s="22"/>
      <c r="SDI74" s="22"/>
      <c r="SDJ74" s="22"/>
      <c r="SDK74" s="22"/>
      <c r="SDL74" s="22"/>
      <c r="SDM74" s="22"/>
      <c r="SDN74" s="22"/>
      <c r="SDO74" s="22"/>
      <c r="SDP74" s="22"/>
      <c r="SDQ74" s="22"/>
      <c r="SDR74" s="22"/>
      <c r="SDS74" s="22"/>
      <c r="SDT74" s="22"/>
      <c r="SDU74" s="22"/>
      <c r="SDV74" s="22"/>
      <c r="SDW74" s="22"/>
      <c r="SDX74" s="22"/>
      <c r="SDY74" s="22"/>
      <c r="SDZ74" s="22"/>
      <c r="SEA74" s="22"/>
      <c r="SEB74" s="22"/>
      <c r="SEC74" s="22"/>
      <c r="SED74" s="22"/>
      <c r="SEE74" s="22"/>
      <c r="SEF74" s="22"/>
      <c r="SEG74" s="22"/>
      <c r="SEH74" s="22"/>
      <c r="SEI74" s="22"/>
      <c r="SEJ74" s="22"/>
      <c r="SEK74" s="22"/>
      <c r="SEL74" s="22"/>
      <c r="SEM74" s="22"/>
      <c r="SEN74" s="22"/>
      <c r="SEO74" s="22"/>
      <c r="SEP74" s="22"/>
      <c r="SEQ74" s="22"/>
      <c r="SER74" s="22"/>
      <c r="SES74" s="22"/>
      <c r="SET74" s="22"/>
      <c r="SEU74" s="22"/>
      <c r="SEV74" s="22"/>
      <c r="SEW74" s="22"/>
      <c r="SEX74" s="22"/>
      <c r="SEY74" s="22"/>
      <c r="SEZ74" s="22"/>
      <c r="SFA74" s="22"/>
      <c r="SFB74" s="22"/>
      <c r="SFC74" s="22"/>
      <c r="SFD74" s="22"/>
      <c r="SFE74" s="22"/>
      <c r="SFF74" s="22"/>
      <c r="SFG74" s="22"/>
      <c r="SFH74" s="22"/>
      <c r="SFI74" s="22"/>
      <c r="SFJ74" s="22"/>
      <c r="SFK74" s="22"/>
      <c r="SFL74" s="22"/>
      <c r="SFM74" s="22"/>
      <c r="SFN74" s="22"/>
      <c r="SFO74" s="22"/>
      <c r="SFP74" s="22"/>
      <c r="SFQ74" s="22"/>
      <c r="SFR74" s="22"/>
      <c r="SFS74" s="22"/>
      <c r="SFT74" s="22"/>
      <c r="SFU74" s="22"/>
      <c r="SFV74" s="22"/>
      <c r="SFW74" s="22"/>
      <c r="SFX74" s="22"/>
      <c r="SFY74" s="22"/>
      <c r="SFZ74" s="22"/>
      <c r="SGA74" s="22"/>
      <c r="SGB74" s="22"/>
      <c r="SGC74" s="22"/>
      <c r="SGD74" s="22"/>
      <c r="SGE74" s="22"/>
      <c r="SGF74" s="22"/>
      <c r="SGG74" s="22"/>
      <c r="SGH74" s="22"/>
      <c r="SGI74" s="22"/>
      <c r="SGJ74" s="22"/>
      <c r="SGK74" s="22"/>
      <c r="SGL74" s="22"/>
      <c r="SGM74" s="22"/>
      <c r="SGN74" s="22"/>
      <c r="SGO74" s="22"/>
      <c r="SGP74" s="22"/>
      <c r="SGQ74" s="22"/>
      <c r="SGR74" s="22"/>
      <c r="SGS74" s="22"/>
      <c r="SGT74" s="22"/>
      <c r="SGU74" s="22"/>
      <c r="SGV74" s="22"/>
      <c r="SGW74" s="22"/>
      <c r="SGX74" s="22"/>
      <c r="SGY74" s="22"/>
      <c r="SGZ74" s="22"/>
      <c r="SHA74" s="22"/>
      <c r="SHB74" s="22"/>
      <c r="SHC74" s="22"/>
      <c r="SHD74" s="22"/>
      <c r="SHE74" s="22"/>
      <c r="SHF74" s="22"/>
      <c r="SHG74" s="22"/>
      <c r="SHH74" s="22"/>
      <c r="SHI74" s="22"/>
      <c r="SHJ74" s="22"/>
      <c r="SHK74" s="22"/>
      <c r="SHL74" s="22"/>
      <c r="SHM74" s="22"/>
      <c r="SHN74" s="22"/>
      <c r="SHO74" s="22"/>
      <c r="SHP74" s="22"/>
      <c r="SHQ74" s="22"/>
      <c r="SHR74" s="22"/>
      <c r="SHS74" s="22"/>
      <c r="SHT74" s="22"/>
      <c r="SHU74" s="22"/>
      <c r="SHV74" s="22"/>
      <c r="SHW74" s="22"/>
      <c r="SHX74" s="22"/>
      <c r="SHY74" s="22"/>
      <c r="SHZ74" s="22"/>
      <c r="SIA74" s="22"/>
      <c r="SIB74" s="22"/>
      <c r="SIC74" s="22"/>
      <c r="SID74" s="22"/>
      <c r="SIE74" s="22"/>
      <c r="SIF74" s="22"/>
      <c r="SIG74" s="22"/>
      <c r="SIH74" s="22"/>
      <c r="SII74" s="22"/>
      <c r="SIJ74" s="22"/>
      <c r="SIK74" s="22"/>
      <c r="SIL74" s="22"/>
      <c r="SIM74" s="22"/>
      <c r="SIN74" s="22"/>
      <c r="SIO74" s="22"/>
      <c r="SIP74" s="22"/>
      <c r="SIQ74" s="22"/>
      <c r="SIR74" s="22"/>
      <c r="SIS74" s="22"/>
      <c r="SIT74" s="22"/>
      <c r="SIU74" s="22"/>
      <c r="SIV74" s="22"/>
      <c r="SIW74" s="22"/>
      <c r="SIX74" s="22"/>
      <c r="SIY74" s="22"/>
      <c r="SIZ74" s="22"/>
      <c r="SJA74" s="22"/>
      <c r="SJB74" s="22"/>
      <c r="SJC74" s="22"/>
      <c r="SJD74" s="22"/>
      <c r="SJE74" s="22"/>
      <c r="SJF74" s="22"/>
      <c r="SJG74" s="22"/>
      <c r="SJH74" s="22"/>
      <c r="SJI74" s="22"/>
      <c r="SJJ74" s="22"/>
      <c r="SJK74" s="22"/>
      <c r="SJL74" s="22"/>
      <c r="SJM74" s="22"/>
      <c r="SJN74" s="22"/>
      <c r="SJO74" s="22"/>
      <c r="SJP74" s="22"/>
      <c r="SJQ74" s="22"/>
      <c r="SJR74" s="22"/>
      <c r="SJS74" s="22"/>
      <c r="SJT74" s="22"/>
      <c r="SJU74" s="22"/>
      <c r="SJV74" s="22"/>
      <c r="SJW74" s="22"/>
      <c r="SJX74" s="22"/>
      <c r="SJY74" s="22"/>
      <c r="SJZ74" s="22"/>
      <c r="SKA74" s="22"/>
      <c r="SKB74" s="22"/>
      <c r="SKC74" s="22"/>
      <c r="SKD74" s="22"/>
      <c r="SKE74" s="22"/>
      <c r="SKF74" s="22"/>
      <c r="SKG74" s="22"/>
      <c r="SKH74" s="22"/>
      <c r="SKI74" s="22"/>
      <c r="SKJ74" s="22"/>
      <c r="SKK74" s="22"/>
      <c r="SKL74" s="22"/>
      <c r="SKM74" s="22"/>
      <c r="SKN74" s="22"/>
      <c r="SKO74" s="22"/>
      <c r="SKP74" s="22"/>
      <c r="SKQ74" s="22"/>
      <c r="SKR74" s="22"/>
      <c r="SKS74" s="22"/>
      <c r="SKT74" s="22"/>
      <c r="SKU74" s="22"/>
      <c r="SKV74" s="22"/>
      <c r="SKW74" s="22"/>
      <c r="SKX74" s="22"/>
      <c r="SKY74" s="22"/>
      <c r="SKZ74" s="22"/>
      <c r="SLA74" s="22"/>
      <c r="SLB74" s="22"/>
      <c r="SLC74" s="22"/>
      <c r="SLD74" s="22"/>
      <c r="SLE74" s="22"/>
      <c r="SLF74" s="22"/>
      <c r="SLG74" s="22"/>
      <c r="SLH74" s="22"/>
      <c r="SLI74" s="22"/>
      <c r="SLJ74" s="22"/>
      <c r="SLK74" s="22"/>
      <c r="SLL74" s="22"/>
      <c r="SLM74" s="22"/>
      <c r="SLN74" s="22"/>
      <c r="SLO74" s="22"/>
      <c r="SLP74" s="22"/>
      <c r="SLQ74" s="22"/>
      <c r="SLR74" s="22"/>
      <c r="SLS74" s="22"/>
      <c r="SLT74" s="22"/>
      <c r="SLU74" s="22"/>
      <c r="SLV74" s="22"/>
      <c r="SLW74" s="22"/>
      <c r="SLX74" s="22"/>
      <c r="SLY74" s="22"/>
      <c r="SLZ74" s="22"/>
      <c r="SMA74" s="22"/>
      <c r="SMB74" s="22"/>
      <c r="SMC74" s="22"/>
      <c r="SMD74" s="22"/>
      <c r="SME74" s="22"/>
      <c r="SMF74" s="22"/>
      <c r="SMG74" s="22"/>
      <c r="SMH74" s="22"/>
      <c r="SMI74" s="22"/>
      <c r="SMJ74" s="22"/>
      <c r="SMK74" s="22"/>
      <c r="SML74" s="22"/>
      <c r="SMM74" s="22"/>
      <c r="SMN74" s="22"/>
      <c r="SMO74" s="22"/>
      <c r="SMP74" s="22"/>
      <c r="SMQ74" s="22"/>
      <c r="SMR74" s="22"/>
      <c r="SMS74" s="22"/>
      <c r="SMT74" s="22"/>
      <c r="SMU74" s="22"/>
      <c r="SMV74" s="22"/>
      <c r="SMW74" s="22"/>
      <c r="SMX74" s="22"/>
      <c r="SMY74" s="22"/>
      <c r="SMZ74" s="22"/>
      <c r="SNA74" s="22"/>
      <c r="SNB74" s="22"/>
      <c r="SNC74" s="22"/>
      <c r="SND74" s="22"/>
      <c r="SNE74" s="22"/>
      <c r="SNF74" s="22"/>
      <c r="SNG74" s="22"/>
      <c r="SNH74" s="22"/>
      <c r="SNI74" s="22"/>
      <c r="SNJ74" s="22"/>
      <c r="SNK74" s="22"/>
      <c r="SNL74" s="22"/>
      <c r="SNM74" s="22"/>
      <c r="SNN74" s="22"/>
      <c r="SNO74" s="22"/>
      <c r="SNP74" s="22"/>
      <c r="SNQ74" s="22"/>
      <c r="SNR74" s="22"/>
      <c r="SNS74" s="22"/>
      <c r="SNT74" s="22"/>
      <c r="SNU74" s="22"/>
      <c r="SNV74" s="22"/>
      <c r="SNW74" s="22"/>
      <c r="SNX74" s="22"/>
      <c r="SNY74" s="22"/>
      <c r="SNZ74" s="22"/>
      <c r="SOA74" s="22"/>
      <c r="SOB74" s="22"/>
      <c r="SOC74" s="22"/>
      <c r="SOD74" s="22"/>
      <c r="SOE74" s="22"/>
      <c r="SOF74" s="22"/>
      <c r="SOG74" s="22"/>
      <c r="SOH74" s="22"/>
      <c r="SOI74" s="22"/>
      <c r="SOJ74" s="22"/>
      <c r="SOK74" s="22"/>
      <c r="SOL74" s="22"/>
      <c r="SOM74" s="22"/>
      <c r="SON74" s="22"/>
      <c r="SOO74" s="22"/>
      <c r="SOP74" s="22"/>
      <c r="SOQ74" s="22"/>
      <c r="SOR74" s="22"/>
      <c r="SOS74" s="22"/>
      <c r="SOT74" s="22"/>
      <c r="SOU74" s="22"/>
      <c r="SOV74" s="22"/>
      <c r="SOW74" s="22"/>
      <c r="SOX74" s="22"/>
      <c r="SOY74" s="22"/>
      <c r="SOZ74" s="22"/>
      <c r="SPA74" s="22"/>
      <c r="SPB74" s="22"/>
      <c r="SPC74" s="22"/>
      <c r="SPD74" s="22"/>
      <c r="SPE74" s="22"/>
      <c r="SPF74" s="22"/>
      <c r="SPG74" s="22"/>
      <c r="SPH74" s="22"/>
      <c r="SPI74" s="22"/>
      <c r="SPJ74" s="22"/>
      <c r="SPK74" s="22"/>
      <c r="SPL74" s="22"/>
      <c r="SPM74" s="22"/>
      <c r="SPN74" s="22"/>
      <c r="SPO74" s="22"/>
      <c r="SPP74" s="22"/>
      <c r="SPQ74" s="22"/>
      <c r="SPR74" s="22"/>
      <c r="SPS74" s="22"/>
      <c r="SPT74" s="22"/>
      <c r="SPU74" s="22"/>
      <c r="SPV74" s="22"/>
      <c r="SPW74" s="22"/>
      <c r="SPX74" s="22"/>
      <c r="SPY74" s="22"/>
      <c r="SPZ74" s="22"/>
      <c r="SQA74" s="22"/>
      <c r="SQB74" s="22"/>
      <c r="SQC74" s="22"/>
      <c r="SQD74" s="22"/>
      <c r="SQE74" s="22"/>
      <c r="SQF74" s="22"/>
      <c r="SQG74" s="22"/>
      <c r="SQH74" s="22"/>
      <c r="SQI74" s="22"/>
      <c r="SQJ74" s="22"/>
      <c r="SQK74" s="22"/>
      <c r="SQL74" s="22"/>
      <c r="SQM74" s="22"/>
      <c r="SQN74" s="22"/>
      <c r="SQO74" s="22"/>
      <c r="SQP74" s="22"/>
      <c r="SQQ74" s="22"/>
      <c r="SQR74" s="22"/>
      <c r="SQS74" s="22"/>
      <c r="SQT74" s="22"/>
      <c r="SQU74" s="22"/>
      <c r="SQV74" s="22"/>
      <c r="SQW74" s="22"/>
      <c r="SQX74" s="22"/>
      <c r="SQY74" s="22"/>
      <c r="SQZ74" s="22"/>
      <c r="SRA74" s="22"/>
      <c r="SRB74" s="22"/>
      <c r="SRC74" s="22"/>
      <c r="SRD74" s="22"/>
      <c r="SRE74" s="22"/>
      <c r="SRF74" s="22"/>
      <c r="SRG74" s="22"/>
      <c r="SRH74" s="22"/>
      <c r="SRI74" s="22"/>
      <c r="SRJ74" s="22"/>
      <c r="SRK74" s="22"/>
      <c r="SRL74" s="22"/>
      <c r="SRM74" s="22"/>
      <c r="SRN74" s="22"/>
      <c r="SRO74" s="22"/>
      <c r="SRP74" s="22"/>
      <c r="SRQ74" s="22"/>
      <c r="SRR74" s="22"/>
      <c r="SRS74" s="22"/>
      <c r="SRT74" s="22"/>
      <c r="SRU74" s="22"/>
      <c r="SRV74" s="22"/>
      <c r="SRW74" s="22"/>
      <c r="SRX74" s="22"/>
      <c r="SRY74" s="22"/>
      <c r="SRZ74" s="22"/>
      <c r="SSA74" s="22"/>
      <c r="SSB74" s="22"/>
      <c r="SSC74" s="22"/>
      <c r="SSD74" s="22"/>
      <c r="SSE74" s="22"/>
      <c r="SSF74" s="22"/>
      <c r="SSG74" s="22"/>
      <c r="SSH74" s="22"/>
      <c r="SSI74" s="22"/>
      <c r="SSJ74" s="22"/>
      <c r="SSK74" s="22"/>
      <c r="SSL74" s="22"/>
      <c r="SSM74" s="22"/>
      <c r="SSN74" s="22"/>
      <c r="SSO74" s="22"/>
      <c r="SSP74" s="22"/>
      <c r="SSQ74" s="22"/>
      <c r="SSR74" s="22"/>
      <c r="SSS74" s="22"/>
      <c r="SST74" s="22"/>
      <c r="SSU74" s="22"/>
      <c r="SSV74" s="22"/>
      <c r="SSW74" s="22"/>
      <c r="SSX74" s="22"/>
      <c r="SSY74" s="22"/>
      <c r="SSZ74" s="22"/>
      <c r="STA74" s="22"/>
      <c r="STB74" s="22"/>
      <c r="STC74" s="22"/>
      <c r="STD74" s="22"/>
      <c r="STE74" s="22"/>
      <c r="STF74" s="22"/>
      <c r="STG74" s="22"/>
      <c r="STH74" s="22"/>
      <c r="STI74" s="22"/>
      <c r="STJ74" s="22"/>
      <c r="STK74" s="22"/>
      <c r="STL74" s="22"/>
      <c r="STM74" s="22"/>
      <c r="STN74" s="22"/>
      <c r="STO74" s="22"/>
      <c r="STP74" s="22"/>
      <c r="STQ74" s="22"/>
      <c r="STR74" s="22"/>
      <c r="STS74" s="22"/>
      <c r="STT74" s="22"/>
      <c r="STU74" s="22"/>
      <c r="STV74" s="22"/>
      <c r="STW74" s="22"/>
      <c r="STX74" s="22"/>
      <c r="STY74" s="22"/>
      <c r="STZ74" s="22"/>
      <c r="SUA74" s="22"/>
      <c r="SUB74" s="22"/>
      <c r="SUC74" s="22"/>
      <c r="SUD74" s="22"/>
      <c r="SUE74" s="22"/>
      <c r="SUF74" s="22"/>
      <c r="SUG74" s="22"/>
      <c r="SUH74" s="22"/>
      <c r="SUI74" s="22"/>
      <c r="SUJ74" s="22"/>
      <c r="SUK74" s="22"/>
      <c r="SUL74" s="22"/>
      <c r="SUM74" s="22"/>
      <c r="SUN74" s="22"/>
      <c r="SUO74" s="22"/>
      <c r="SUP74" s="22"/>
      <c r="SUQ74" s="22"/>
      <c r="SUR74" s="22"/>
      <c r="SUS74" s="22"/>
      <c r="SUT74" s="22"/>
      <c r="SUU74" s="22"/>
      <c r="SUV74" s="22"/>
      <c r="SUW74" s="22"/>
      <c r="SUX74" s="22"/>
      <c r="SUY74" s="22"/>
      <c r="SUZ74" s="22"/>
      <c r="SVA74" s="22"/>
      <c r="SVB74" s="22"/>
      <c r="SVC74" s="22"/>
      <c r="SVD74" s="22"/>
      <c r="SVE74" s="22"/>
      <c r="SVF74" s="22"/>
      <c r="SVG74" s="22"/>
      <c r="SVH74" s="22"/>
      <c r="SVI74" s="22"/>
      <c r="SVJ74" s="22"/>
      <c r="SVK74" s="22"/>
      <c r="SVL74" s="22"/>
      <c r="SVM74" s="22"/>
      <c r="SVN74" s="22"/>
      <c r="SVO74" s="22"/>
      <c r="SVP74" s="22"/>
      <c r="SVQ74" s="22"/>
      <c r="SVR74" s="22"/>
      <c r="SVS74" s="22"/>
      <c r="SVT74" s="22"/>
      <c r="SVU74" s="22"/>
      <c r="SVV74" s="22"/>
      <c r="SVW74" s="22"/>
      <c r="SVX74" s="22"/>
      <c r="SVY74" s="22"/>
      <c r="SVZ74" s="22"/>
      <c r="SWA74" s="22"/>
      <c r="SWB74" s="22"/>
      <c r="SWC74" s="22"/>
      <c r="SWD74" s="22"/>
      <c r="SWE74" s="22"/>
      <c r="SWF74" s="22"/>
      <c r="SWG74" s="22"/>
      <c r="SWH74" s="22"/>
      <c r="SWI74" s="22"/>
      <c r="SWJ74" s="22"/>
      <c r="SWK74" s="22"/>
      <c r="SWL74" s="22"/>
      <c r="SWM74" s="22"/>
      <c r="SWN74" s="22"/>
      <c r="SWO74" s="22"/>
      <c r="SWP74" s="22"/>
      <c r="SWQ74" s="22"/>
      <c r="SWR74" s="22"/>
      <c r="SWS74" s="22"/>
      <c r="SWT74" s="22"/>
      <c r="SWU74" s="22"/>
      <c r="SWV74" s="22"/>
      <c r="SWW74" s="22"/>
      <c r="SWX74" s="22"/>
      <c r="SWY74" s="22"/>
      <c r="SWZ74" s="22"/>
      <c r="SXA74" s="22"/>
      <c r="SXB74" s="22"/>
      <c r="SXC74" s="22"/>
      <c r="SXD74" s="22"/>
      <c r="SXE74" s="22"/>
      <c r="SXF74" s="22"/>
      <c r="SXG74" s="22"/>
      <c r="SXH74" s="22"/>
      <c r="SXI74" s="22"/>
      <c r="SXJ74" s="22"/>
      <c r="SXK74" s="22"/>
      <c r="SXL74" s="22"/>
      <c r="SXM74" s="22"/>
      <c r="SXN74" s="22"/>
      <c r="SXO74" s="22"/>
      <c r="SXP74" s="22"/>
      <c r="SXQ74" s="22"/>
      <c r="SXR74" s="22"/>
      <c r="SXS74" s="22"/>
      <c r="SXT74" s="22"/>
      <c r="SXU74" s="22"/>
      <c r="SXV74" s="22"/>
      <c r="SXW74" s="22"/>
      <c r="SXX74" s="22"/>
      <c r="SXY74" s="22"/>
      <c r="SXZ74" s="22"/>
      <c r="SYA74" s="22"/>
      <c r="SYB74" s="22"/>
      <c r="SYC74" s="22"/>
      <c r="SYD74" s="22"/>
      <c r="SYE74" s="22"/>
      <c r="SYF74" s="22"/>
      <c r="SYG74" s="22"/>
      <c r="SYH74" s="22"/>
      <c r="SYI74" s="22"/>
      <c r="SYJ74" s="22"/>
      <c r="SYK74" s="22"/>
      <c r="SYL74" s="22"/>
      <c r="SYM74" s="22"/>
      <c r="SYN74" s="22"/>
      <c r="SYO74" s="22"/>
      <c r="SYP74" s="22"/>
      <c r="SYQ74" s="22"/>
      <c r="SYR74" s="22"/>
      <c r="SYS74" s="22"/>
      <c r="SYT74" s="22"/>
      <c r="SYU74" s="22"/>
      <c r="SYV74" s="22"/>
      <c r="SYW74" s="22"/>
      <c r="SYX74" s="22"/>
      <c r="SYY74" s="22"/>
      <c r="SYZ74" s="22"/>
      <c r="SZA74" s="22"/>
      <c r="SZB74" s="22"/>
      <c r="SZC74" s="22"/>
      <c r="SZD74" s="22"/>
      <c r="SZE74" s="22"/>
      <c r="SZF74" s="22"/>
      <c r="SZG74" s="22"/>
      <c r="SZH74" s="22"/>
      <c r="SZI74" s="22"/>
      <c r="SZJ74" s="22"/>
      <c r="SZK74" s="22"/>
      <c r="SZL74" s="22"/>
      <c r="SZM74" s="22"/>
      <c r="SZN74" s="22"/>
      <c r="SZO74" s="22"/>
      <c r="SZP74" s="22"/>
      <c r="SZQ74" s="22"/>
      <c r="SZR74" s="22"/>
      <c r="SZS74" s="22"/>
      <c r="SZT74" s="22"/>
      <c r="SZU74" s="22"/>
      <c r="SZV74" s="22"/>
      <c r="SZW74" s="22"/>
      <c r="SZX74" s="22"/>
      <c r="SZY74" s="22"/>
      <c r="SZZ74" s="22"/>
      <c r="TAA74" s="22"/>
      <c r="TAB74" s="22"/>
      <c r="TAC74" s="22"/>
      <c r="TAD74" s="22"/>
      <c r="TAE74" s="22"/>
      <c r="TAF74" s="22"/>
      <c r="TAG74" s="22"/>
      <c r="TAH74" s="22"/>
      <c r="TAI74" s="22"/>
      <c r="TAJ74" s="22"/>
      <c r="TAK74" s="22"/>
      <c r="TAL74" s="22"/>
      <c r="TAM74" s="22"/>
      <c r="TAN74" s="22"/>
      <c r="TAO74" s="22"/>
      <c r="TAP74" s="22"/>
      <c r="TAQ74" s="22"/>
      <c r="TAR74" s="22"/>
      <c r="TAS74" s="22"/>
      <c r="TAT74" s="22"/>
      <c r="TAU74" s="22"/>
      <c r="TAV74" s="22"/>
      <c r="TAW74" s="22"/>
      <c r="TAX74" s="22"/>
      <c r="TAY74" s="22"/>
      <c r="TAZ74" s="22"/>
      <c r="TBA74" s="22"/>
      <c r="TBB74" s="22"/>
      <c r="TBC74" s="22"/>
      <c r="TBD74" s="22"/>
      <c r="TBE74" s="22"/>
      <c r="TBF74" s="22"/>
      <c r="TBG74" s="22"/>
      <c r="TBH74" s="22"/>
      <c r="TBI74" s="22"/>
      <c r="TBJ74" s="22"/>
      <c r="TBK74" s="22"/>
      <c r="TBL74" s="22"/>
      <c r="TBM74" s="22"/>
      <c r="TBN74" s="22"/>
      <c r="TBO74" s="22"/>
      <c r="TBP74" s="22"/>
      <c r="TBQ74" s="22"/>
      <c r="TBR74" s="22"/>
      <c r="TBS74" s="22"/>
      <c r="TBT74" s="22"/>
      <c r="TBU74" s="22"/>
      <c r="TBV74" s="22"/>
      <c r="TBW74" s="22"/>
      <c r="TBX74" s="22"/>
      <c r="TBY74" s="22"/>
      <c r="TBZ74" s="22"/>
      <c r="TCA74" s="22"/>
      <c r="TCB74" s="22"/>
      <c r="TCC74" s="22"/>
      <c r="TCD74" s="22"/>
      <c r="TCE74" s="22"/>
      <c r="TCF74" s="22"/>
      <c r="TCG74" s="22"/>
      <c r="TCH74" s="22"/>
      <c r="TCI74" s="22"/>
      <c r="TCJ74" s="22"/>
      <c r="TCK74" s="22"/>
      <c r="TCL74" s="22"/>
      <c r="TCM74" s="22"/>
      <c r="TCN74" s="22"/>
      <c r="TCO74" s="22"/>
      <c r="TCP74" s="22"/>
      <c r="TCQ74" s="22"/>
      <c r="TCR74" s="22"/>
      <c r="TCS74" s="22"/>
      <c r="TCT74" s="22"/>
      <c r="TCU74" s="22"/>
      <c r="TCV74" s="22"/>
      <c r="TCW74" s="22"/>
      <c r="TCX74" s="22"/>
      <c r="TCY74" s="22"/>
      <c r="TCZ74" s="22"/>
      <c r="TDA74" s="22"/>
      <c r="TDB74" s="22"/>
      <c r="TDC74" s="22"/>
      <c r="TDD74" s="22"/>
      <c r="TDE74" s="22"/>
      <c r="TDF74" s="22"/>
      <c r="TDG74" s="22"/>
      <c r="TDH74" s="22"/>
      <c r="TDI74" s="22"/>
      <c r="TDJ74" s="22"/>
      <c r="TDK74" s="22"/>
      <c r="TDL74" s="22"/>
      <c r="TDM74" s="22"/>
      <c r="TDN74" s="22"/>
      <c r="TDO74" s="22"/>
      <c r="TDP74" s="22"/>
      <c r="TDQ74" s="22"/>
      <c r="TDR74" s="22"/>
      <c r="TDS74" s="22"/>
      <c r="TDT74" s="22"/>
      <c r="TDU74" s="22"/>
      <c r="TDV74" s="22"/>
      <c r="TDW74" s="22"/>
      <c r="TDX74" s="22"/>
      <c r="TDY74" s="22"/>
      <c r="TDZ74" s="22"/>
      <c r="TEA74" s="22"/>
      <c r="TEB74" s="22"/>
      <c r="TEC74" s="22"/>
      <c r="TED74" s="22"/>
      <c r="TEE74" s="22"/>
      <c r="TEF74" s="22"/>
      <c r="TEG74" s="22"/>
      <c r="TEH74" s="22"/>
      <c r="TEI74" s="22"/>
      <c r="TEJ74" s="22"/>
      <c r="TEK74" s="22"/>
      <c r="TEL74" s="22"/>
      <c r="TEM74" s="22"/>
      <c r="TEN74" s="22"/>
      <c r="TEO74" s="22"/>
      <c r="TEP74" s="22"/>
      <c r="TEQ74" s="22"/>
      <c r="TER74" s="22"/>
      <c r="TES74" s="22"/>
      <c r="TET74" s="22"/>
      <c r="TEU74" s="22"/>
      <c r="TEV74" s="22"/>
      <c r="TEW74" s="22"/>
      <c r="TEX74" s="22"/>
      <c r="TEY74" s="22"/>
      <c r="TEZ74" s="22"/>
      <c r="TFA74" s="22"/>
      <c r="TFB74" s="22"/>
      <c r="TFC74" s="22"/>
      <c r="TFD74" s="22"/>
      <c r="TFE74" s="22"/>
      <c r="TFF74" s="22"/>
      <c r="TFG74" s="22"/>
      <c r="TFH74" s="22"/>
      <c r="TFI74" s="22"/>
      <c r="TFJ74" s="22"/>
      <c r="TFK74" s="22"/>
      <c r="TFL74" s="22"/>
      <c r="TFM74" s="22"/>
      <c r="TFN74" s="22"/>
      <c r="TFO74" s="22"/>
      <c r="TFP74" s="22"/>
      <c r="TFQ74" s="22"/>
      <c r="TFR74" s="22"/>
      <c r="TFS74" s="22"/>
      <c r="TFT74" s="22"/>
      <c r="TFU74" s="22"/>
      <c r="TFV74" s="22"/>
      <c r="TFW74" s="22"/>
      <c r="TFX74" s="22"/>
      <c r="TFY74" s="22"/>
      <c r="TFZ74" s="22"/>
      <c r="TGA74" s="22"/>
      <c r="TGB74" s="22"/>
      <c r="TGC74" s="22"/>
      <c r="TGD74" s="22"/>
      <c r="TGE74" s="22"/>
      <c r="TGF74" s="22"/>
      <c r="TGG74" s="22"/>
      <c r="TGH74" s="22"/>
      <c r="TGI74" s="22"/>
      <c r="TGJ74" s="22"/>
      <c r="TGK74" s="22"/>
      <c r="TGL74" s="22"/>
      <c r="TGM74" s="22"/>
      <c r="TGN74" s="22"/>
      <c r="TGO74" s="22"/>
      <c r="TGP74" s="22"/>
      <c r="TGQ74" s="22"/>
      <c r="TGR74" s="22"/>
      <c r="TGS74" s="22"/>
      <c r="TGT74" s="22"/>
      <c r="TGU74" s="22"/>
      <c r="TGV74" s="22"/>
      <c r="TGW74" s="22"/>
      <c r="TGX74" s="22"/>
      <c r="TGY74" s="22"/>
      <c r="TGZ74" s="22"/>
      <c r="THA74" s="22"/>
      <c r="THB74" s="22"/>
      <c r="THC74" s="22"/>
      <c r="THD74" s="22"/>
      <c r="THE74" s="22"/>
      <c r="THF74" s="22"/>
      <c r="THG74" s="22"/>
      <c r="THH74" s="22"/>
      <c r="THI74" s="22"/>
      <c r="THJ74" s="22"/>
      <c r="THK74" s="22"/>
      <c r="THL74" s="22"/>
      <c r="THM74" s="22"/>
      <c r="THN74" s="22"/>
      <c r="THO74" s="22"/>
      <c r="THP74" s="22"/>
      <c r="THQ74" s="22"/>
      <c r="THR74" s="22"/>
      <c r="THS74" s="22"/>
      <c r="THT74" s="22"/>
      <c r="THU74" s="22"/>
      <c r="THV74" s="22"/>
      <c r="THW74" s="22"/>
      <c r="THX74" s="22"/>
      <c r="THY74" s="22"/>
      <c r="THZ74" s="22"/>
      <c r="TIA74" s="22"/>
      <c r="TIB74" s="22"/>
      <c r="TIC74" s="22"/>
      <c r="TID74" s="22"/>
      <c r="TIE74" s="22"/>
      <c r="TIF74" s="22"/>
      <c r="TIG74" s="22"/>
      <c r="TIH74" s="22"/>
      <c r="TII74" s="22"/>
      <c r="TIJ74" s="22"/>
      <c r="TIK74" s="22"/>
      <c r="TIL74" s="22"/>
      <c r="TIM74" s="22"/>
      <c r="TIN74" s="22"/>
      <c r="TIO74" s="22"/>
      <c r="TIP74" s="22"/>
      <c r="TIQ74" s="22"/>
      <c r="TIR74" s="22"/>
      <c r="TIS74" s="22"/>
      <c r="TIT74" s="22"/>
      <c r="TIU74" s="22"/>
      <c r="TIV74" s="22"/>
      <c r="TIW74" s="22"/>
      <c r="TIX74" s="22"/>
      <c r="TIY74" s="22"/>
      <c r="TIZ74" s="22"/>
      <c r="TJA74" s="22"/>
      <c r="TJB74" s="22"/>
      <c r="TJC74" s="22"/>
      <c r="TJD74" s="22"/>
      <c r="TJE74" s="22"/>
      <c r="TJF74" s="22"/>
      <c r="TJG74" s="22"/>
      <c r="TJH74" s="22"/>
      <c r="TJI74" s="22"/>
      <c r="TJJ74" s="22"/>
      <c r="TJK74" s="22"/>
      <c r="TJL74" s="22"/>
      <c r="TJM74" s="22"/>
      <c r="TJN74" s="22"/>
      <c r="TJO74" s="22"/>
      <c r="TJP74" s="22"/>
      <c r="TJQ74" s="22"/>
      <c r="TJR74" s="22"/>
      <c r="TJS74" s="22"/>
      <c r="TJT74" s="22"/>
      <c r="TJU74" s="22"/>
      <c r="TJV74" s="22"/>
      <c r="TJW74" s="22"/>
      <c r="TJX74" s="22"/>
      <c r="TJY74" s="22"/>
      <c r="TJZ74" s="22"/>
      <c r="TKA74" s="22"/>
      <c r="TKB74" s="22"/>
      <c r="TKC74" s="22"/>
      <c r="TKD74" s="22"/>
      <c r="TKE74" s="22"/>
      <c r="TKF74" s="22"/>
      <c r="TKG74" s="22"/>
      <c r="TKH74" s="22"/>
      <c r="TKI74" s="22"/>
      <c r="TKJ74" s="22"/>
      <c r="TKK74" s="22"/>
      <c r="TKL74" s="22"/>
      <c r="TKM74" s="22"/>
      <c r="TKN74" s="22"/>
      <c r="TKO74" s="22"/>
      <c r="TKP74" s="22"/>
      <c r="TKQ74" s="22"/>
      <c r="TKR74" s="22"/>
      <c r="TKS74" s="22"/>
      <c r="TKT74" s="22"/>
      <c r="TKU74" s="22"/>
      <c r="TKV74" s="22"/>
      <c r="TKW74" s="22"/>
      <c r="TKX74" s="22"/>
      <c r="TKY74" s="22"/>
      <c r="TKZ74" s="22"/>
      <c r="TLA74" s="22"/>
      <c r="TLB74" s="22"/>
      <c r="TLC74" s="22"/>
      <c r="TLD74" s="22"/>
      <c r="TLE74" s="22"/>
      <c r="TLF74" s="22"/>
      <c r="TLG74" s="22"/>
      <c r="TLH74" s="22"/>
      <c r="TLI74" s="22"/>
      <c r="TLJ74" s="22"/>
      <c r="TLK74" s="22"/>
      <c r="TLL74" s="22"/>
      <c r="TLM74" s="22"/>
      <c r="TLN74" s="22"/>
      <c r="TLO74" s="22"/>
      <c r="TLP74" s="22"/>
      <c r="TLQ74" s="22"/>
      <c r="TLR74" s="22"/>
      <c r="TLS74" s="22"/>
      <c r="TLT74" s="22"/>
      <c r="TLU74" s="22"/>
      <c r="TLV74" s="22"/>
      <c r="TLW74" s="22"/>
      <c r="TLX74" s="22"/>
      <c r="TLY74" s="22"/>
      <c r="TLZ74" s="22"/>
      <c r="TMA74" s="22"/>
      <c r="TMB74" s="22"/>
      <c r="TMC74" s="22"/>
      <c r="TMD74" s="22"/>
      <c r="TME74" s="22"/>
      <c r="TMF74" s="22"/>
      <c r="TMG74" s="22"/>
      <c r="TMH74" s="22"/>
      <c r="TMI74" s="22"/>
      <c r="TMJ74" s="22"/>
      <c r="TMK74" s="22"/>
      <c r="TML74" s="22"/>
      <c r="TMM74" s="22"/>
      <c r="TMN74" s="22"/>
      <c r="TMO74" s="22"/>
      <c r="TMP74" s="22"/>
      <c r="TMQ74" s="22"/>
      <c r="TMR74" s="22"/>
      <c r="TMS74" s="22"/>
      <c r="TMT74" s="22"/>
      <c r="TMU74" s="22"/>
      <c r="TMV74" s="22"/>
      <c r="TMW74" s="22"/>
      <c r="TMX74" s="22"/>
      <c r="TMY74" s="22"/>
      <c r="TMZ74" s="22"/>
      <c r="TNA74" s="22"/>
      <c r="TNB74" s="22"/>
      <c r="TNC74" s="22"/>
      <c r="TND74" s="22"/>
      <c r="TNE74" s="22"/>
      <c r="TNF74" s="22"/>
      <c r="TNG74" s="22"/>
      <c r="TNH74" s="22"/>
      <c r="TNI74" s="22"/>
      <c r="TNJ74" s="22"/>
      <c r="TNK74" s="22"/>
      <c r="TNL74" s="22"/>
      <c r="TNM74" s="22"/>
      <c r="TNN74" s="22"/>
      <c r="TNO74" s="22"/>
      <c r="TNP74" s="22"/>
      <c r="TNQ74" s="22"/>
      <c r="TNR74" s="22"/>
      <c r="TNS74" s="22"/>
      <c r="TNT74" s="22"/>
      <c r="TNU74" s="22"/>
      <c r="TNV74" s="22"/>
      <c r="TNW74" s="22"/>
      <c r="TNX74" s="22"/>
      <c r="TNY74" s="22"/>
      <c r="TNZ74" s="22"/>
      <c r="TOA74" s="22"/>
      <c r="TOB74" s="22"/>
      <c r="TOC74" s="22"/>
      <c r="TOD74" s="22"/>
      <c r="TOE74" s="22"/>
      <c r="TOF74" s="22"/>
      <c r="TOG74" s="22"/>
      <c r="TOH74" s="22"/>
      <c r="TOI74" s="22"/>
      <c r="TOJ74" s="22"/>
      <c r="TOK74" s="22"/>
      <c r="TOL74" s="22"/>
      <c r="TOM74" s="22"/>
      <c r="TON74" s="22"/>
      <c r="TOO74" s="22"/>
      <c r="TOP74" s="22"/>
      <c r="TOQ74" s="22"/>
      <c r="TOR74" s="22"/>
      <c r="TOS74" s="22"/>
      <c r="TOT74" s="22"/>
      <c r="TOU74" s="22"/>
      <c r="TOV74" s="22"/>
      <c r="TOW74" s="22"/>
      <c r="TOX74" s="22"/>
      <c r="TOY74" s="22"/>
      <c r="TOZ74" s="22"/>
      <c r="TPA74" s="22"/>
      <c r="TPB74" s="22"/>
      <c r="TPC74" s="22"/>
      <c r="TPD74" s="22"/>
      <c r="TPE74" s="22"/>
      <c r="TPF74" s="22"/>
      <c r="TPG74" s="22"/>
      <c r="TPH74" s="22"/>
      <c r="TPI74" s="22"/>
      <c r="TPJ74" s="22"/>
      <c r="TPK74" s="22"/>
      <c r="TPL74" s="22"/>
      <c r="TPM74" s="22"/>
      <c r="TPN74" s="22"/>
      <c r="TPO74" s="22"/>
      <c r="TPP74" s="22"/>
      <c r="TPQ74" s="22"/>
      <c r="TPR74" s="22"/>
      <c r="TPS74" s="22"/>
      <c r="TPT74" s="22"/>
      <c r="TPU74" s="22"/>
      <c r="TPV74" s="22"/>
      <c r="TPW74" s="22"/>
      <c r="TPX74" s="22"/>
      <c r="TPY74" s="22"/>
      <c r="TPZ74" s="22"/>
      <c r="TQA74" s="22"/>
      <c r="TQB74" s="22"/>
      <c r="TQC74" s="22"/>
      <c r="TQD74" s="22"/>
      <c r="TQE74" s="22"/>
      <c r="TQF74" s="22"/>
      <c r="TQG74" s="22"/>
      <c r="TQH74" s="22"/>
      <c r="TQI74" s="22"/>
      <c r="TQJ74" s="22"/>
      <c r="TQK74" s="22"/>
      <c r="TQL74" s="22"/>
      <c r="TQM74" s="22"/>
      <c r="TQN74" s="22"/>
      <c r="TQO74" s="22"/>
      <c r="TQP74" s="22"/>
      <c r="TQQ74" s="22"/>
      <c r="TQR74" s="22"/>
      <c r="TQS74" s="22"/>
      <c r="TQT74" s="22"/>
      <c r="TQU74" s="22"/>
      <c r="TQV74" s="22"/>
      <c r="TQW74" s="22"/>
      <c r="TQX74" s="22"/>
      <c r="TQY74" s="22"/>
      <c r="TQZ74" s="22"/>
      <c r="TRA74" s="22"/>
      <c r="TRB74" s="22"/>
      <c r="TRC74" s="22"/>
      <c r="TRD74" s="22"/>
      <c r="TRE74" s="22"/>
      <c r="TRF74" s="22"/>
      <c r="TRG74" s="22"/>
      <c r="TRH74" s="22"/>
      <c r="TRI74" s="22"/>
      <c r="TRJ74" s="22"/>
      <c r="TRK74" s="22"/>
      <c r="TRL74" s="22"/>
      <c r="TRM74" s="22"/>
      <c r="TRN74" s="22"/>
      <c r="TRO74" s="22"/>
      <c r="TRP74" s="22"/>
      <c r="TRQ74" s="22"/>
      <c r="TRR74" s="22"/>
      <c r="TRS74" s="22"/>
      <c r="TRT74" s="22"/>
      <c r="TRU74" s="22"/>
      <c r="TRV74" s="22"/>
      <c r="TRW74" s="22"/>
      <c r="TRX74" s="22"/>
      <c r="TRY74" s="22"/>
      <c r="TRZ74" s="22"/>
      <c r="TSA74" s="22"/>
      <c r="TSB74" s="22"/>
      <c r="TSC74" s="22"/>
      <c r="TSD74" s="22"/>
      <c r="TSE74" s="22"/>
      <c r="TSF74" s="22"/>
      <c r="TSG74" s="22"/>
      <c r="TSH74" s="22"/>
      <c r="TSI74" s="22"/>
      <c r="TSJ74" s="22"/>
      <c r="TSK74" s="22"/>
      <c r="TSL74" s="22"/>
      <c r="TSM74" s="22"/>
      <c r="TSN74" s="22"/>
      <c r="TSO74" s="22"/>
      <c r="TSP74" s="22"/>
      <c r="TSQ74" s="22"/>
      <c r="TSR74" s="22"/>
      <c r="TSS74" s="22"/>
      <c r="TST74" s="22"/>
      <c r="TSU74" s="22"/>
      <c r="TSV74" s="22"/>
      <c r="TSW74" s="22"/>
      <c r="TSX74" s="22"/>
      <c r="TSY74" s="22"/>
      <c r="TSZ74" s="22"/>
      <c r="TTA74" s="22"/>
      <c r="TTB74" s="22"/>
      <c r="TTC74" s="22"/>
      <c r="TTD74" s="22"/>
      <c r="TTE74" s="22"/>
      <c r="TTF74" s="22"/>
      <c r="TTG74" s="22"/>
      <c r="TTH74" s="22"/>
      <c r="TTI74" s="22"/>
      <c r="TTJ74" s="22"/>
      <c r="TTK74" s="22"/>
      <c r="TTL74" s="22"/>
      <c r="TTM74" s="22"/>
      <c r="TTN74" s="22"/>
      <c r="TTO74" s="22"/>
      <c r="TTP74" s="22"/>
      <c r="TTQ74" s="22"/>
      <c r="TTR74" s="22"/>
      <c r="TTS74" s="22"/>
      <c r="TTT74" s="22"/>
      <c r="TTU74" s="22"/>
      <c r="TTV74" s="22"/>
      <c r="TTW74" s="22"/>
      <c r="TTX74" s="22"/>
      <c r="TTY74" s="22"/>
      <c r="TTZ74" s="22"/>
      <c r="TUA74" s="22"/>
      <c r="TUB74" s="22"/>
      <c r="TUC74" s="22"/>
      <c r="TUD74" s="22"/>
      <c r="TUE74" s="22"/>
      <c r="TUF74" s="22"/>
      <c r="TUG74" s="22"/>
      <c r="TUH74" s="22"/>
      <c r="TUI74" s="22"/>
      <c r="TUJ74" s="22"/>
      <c r="TUK74" s="22"/>
      <c r="TUL74" s="22"/>
      <c r="TUM74" s="22"/>
      <c r="TUN74" s="22"/>
      <c r="TUO74" s="22"/>
      <c r="TUP74" s="22"/>
      <c r="TUQ74" s="22"/>
      <c r="TUR74" s="22"/>
      <c r="TUS74" s="22"/>
      <c r="TUT74" s="22"/>
      <c r="TUU74" s="22"/>
      <c r="TUV74" s="22"/>
      <c r="TUW74" s="22"/>
      <c r="TUX74" s="22"/>
      <c r="TUY74" s="22"/>
      <c r="TUZ74" s="22"/>
      <c r="TVA74" s="22"/>
      <c r="TVB74" s="22"/>
      <c r="TVC74" s="22"/>
      <c r="TVD74" s="22"/>
      <c r="TVE74" s="22"/>
      <c r="TVF74" s="22"/>
      <c r="TVG74" s="22"/>
      <c r="TVH74" s="22"/>
      <c r="TVI74" s="22"/>
      <c r="TVJ74" s="22"/>
      <c r="TVK74" s="22"/>
      <c r="TVL74" s="22"/>
      <c r="TVM74" s="22"/>
      <c r="TVN74" s="22"/>
      <c r="TVO74" s="22"/>
      <c r="TVP74" s="22"/>
      <c r="TVQ74" s="22"/>
      <c r="TVR74" s="22"/>
      <c r="TVS74" s="22"/>
      <c r="TVT74" s="22"/>
      <c r="TVU74" s="22"/>
      <c r="TVV74" s="22"/>
      <c r="TVW74" s="22"/>
      <c r="TVX74" s="22"/>
      <c r="TVY74" s="22"/>
      <c r="TVZ74" s="22"/>
      <c r="TWA74" s="22"/>
      <c r="TWB74" s="22"/>
      <c r="TWC74" s="22"/>
      <c r="TWD74" s="22"/>
      <c r="TWE74" s="22"/>
      <c r="TWF74" s="22"/>
      <c r="TWG74" s="22"/>
      <c r="TWH74" s="22"/>
      <c r="TWI74" s="22"/>
      <c r="TWJ74" s="22"/>
      <c r="TWK74" s="22"/>
      <c r="TWL74" s="22"/>
      <c r="TWM74" s="22"/>
      <c r="TWN74" s="22"/>
      <c r="TWO74" s="22"/>
      <c r="TWP74" s="22"/>
      <c r="TWQ74" s="22"/>
      <c r="TWR74" s="22"/>
      <c r="TWS74" s="22"/>
      <c r="TWT74" s="22"/>
      <c r="TWU74" s="22"/>
      <c r="TWV74" s="22"/>
      <c r="TWW74" s="22"/>
      <c r="TWX74" s="22"/>
      <c r="TWY74" s="22"/>
      <c r="TWZ74" s="22"/>
      <c r="TXA74" s="22"/>
      <c r="TXB74" s="22"/>
      <c r="TXC74" s="22"/>
      <c r="TXD74" s="22"/>
      <c r="TXE74" s="22"/>
      <c r="TXF74" s="22"/>
      <c r="TXG74" s="22"/>
      <c r="TXH74" s="22"/>
      <c r="TXI74" s="22"/>
      <c r="TXJ74" s="22"/>
      <c r="TXK74" s="22"/>
      <c r="TXL74" s="22"/>
      <c r="TXM74" s="22"/>
      <c r="TXN74" s="22"/>
      <c r="TXO74" s="22"/>
      <c r="TXP74" s="22"/>
      <c r="TXQ74" s="22"/>
      <c r="TXR74" s="22"/>
      <c r="TXS74" s="22"/>
      <c r="TXT74" s="22"/>
      <c r="TXU74" s="22"/>
      <c r="TXV74" s="22"/>
      <c r="TXW74" s="22"/>
      <c r="TXX74" s="22"/>
      <c r="TXY74" s="22"/>
      <c r="TXZ74" s="22"/>
      <c r="TYA74" s="22"/>
      <c r="TYB74" s="22"/>
      <c r="TYC74" s="22"/>
      <c r="TYD74" s="22"/>
      <c r="TYE74" s="22"/>
      <c r="TYF74" s="22"/>
      <c r="TYG74" s="22"/>
      <c r="TYH74" s="22"/>
      <c r="TYI74" s="22"/>
      <c r="TYJ74" s="22"/>
      <c r="TYK74" s="22"/>
      <c r="TYL74" s="22"/>
      <c r="TYM74" s="22"/>
      <c r="TYN74" s="22"/>
      <c r="TYO74" s="22"/>
      <c r="TYP74" s="22"/>
      <c r="TYQ74" s="22"/>
      <c r="TYR74" s="22"/>
      <c r="TYS74" s="22"/>
      <c r="TYT74" s="22"/>
      <c r="TYU74" s="22"/>
      <c r="TYV74" s="22"/>
      <c r="TYW74" s="22"/>
      <c r="TYX74" s="22"/>
      <c r="TYY74" s="22"/>
      <c r="TYZ74" s="22"/>
      <c r="TZA74" s="22"/>
      <c r="TZB74" s="22"/>
      <c r="TZC74" s="22"/>
      <c r="TZD74" s="22"/>
      <c r="TZE74" s="22"/>
      <c r="TZF74" s="22"/>
      <c r="TZG74" s="22"/>
      <c r="TZH74" s="22"/>
      <c r="TZI74" s="22"/>
      <c r="TZJ74" s="22"/>
      <c r="TZK74" s="22"/>
      <c r="TZL74" s="22"/>
      <c r="TZM74" s="22"/>
      <c r="TZN74" s="22"/>
      <c r="TZO74" s="22"/>
      <c r="TZP74" s="22"/>
      <c r="TZQ74" s="22"/>
      <c r="TZR74" s="22"/>
      <c r="TZS74" s="22"/>
      <c r="TZT74" s="22"/>
      <c r="TZU74" s="22"/>
      <c r="TZV74" s="22"/>
      <c r="TZW74" s="22"/>
      <c r="TZX74" s="22"/>
      <c r="TZY74" s="22"/>
      <c r="TZZ74" s="22"/>
      <c r="UAA74" s="22"/>
      <c r="UAB74" s="22"/>
      <c r="UAC74" s="22"/>
      <c r="UAD74" s="22"/>
      <c r="UAE74" s="22"/>
      <c r="UAF74" s="22"/>
      <c r="UAG74" s="22"/>
      <c r="UAH74" s="22"/>
      <c r="UAI74" s="22"/>
      <c r="UAJ74" s="22"/>
      <c r="UAK74" s="22"/>
      <c r="UAL74" s="22"/>
      <c r="UAM74" s="22"/>
      <c r="UAN74" s="22"/>
      <c r="UAO74" s="22"/>
      <c r="UAP74" s="22"/>
      <c r="UAQ74" s="22"/>
      <c r="UAR74" s="22"/>
      <c r="UAS74" s="22"/>
      <c r="UAT74" s="22"/>
      <c r="UAU74" s="22"/>
      <c r="UAV74" s="22"/>
      <c r="UAW74" s="22"/>
      <c r="UAX74" s="22"/>
      <c r="UAY74" s="22"/>
      <c r="UAZ74" s="22"/>
      <c r="UBA74" s="22"/>
      <c r="UBB74" s="22"/>
      <c r="UBC74" s="22"/>
      <c r="UBD74" s="22"/>
      <c r="UBE74" s="22"/>
      <c r="UBF74" s="22"/>
      <c r="UBG74" s="22"/>
      <c r="UBH74" s="22"/>
      <c r="UBI74" s="22"/>
      <c r="UBJ74" s="22"/>
      <c r="UBK74" s="22"/>
      <c r="UBL74" s="22"/>
      <c r="UBM74" s="22"/>
      <c r="UBN74" s="22"/>
      <c r="UBO74" s="22"/>
      <c r="UBP74" s="22"/>
      <c r="UBQ74" s="22"/>
      <c r="UBR74" s="22"/>
      <c r="UBS74" s="22"/>
      <c r="UBT74" s="22"/>
      <c r="UBU74" s="22"/>
      <c r="UBV74" s="22"/>
      <c r="UBW74" s="22"/>
      <c r="UBX74" s="22"/>
      <c r="UBY74" s="22"/>
      <c r="UBZ74" s="22"/>
      <c r="UCA74" s="22"/>
      <c r="UCB74" s="22"/>
      <c r="UCC74" s="22"/>
      <c r="UCD74" s="22"/>
      <c r="UCE74" s="22"/>
      <c r="UCF74" s="22"/>
      <c r="UCG74" s="22"/>
      <c r="UCH74" s="22"/>
      <c r="UCI74" s="22"/>
      <c r="UCJ74" s="22"/>
      <c r="UCK74" s="22"/>
      <c r="UCL74" s="22"/>
      <c r="UCM74" s="22"/>
      <c r="UCN74" s="22"/>
      <c r="UCO74" s="22"/>
      <c r="UCP74" s="22"/>
      <c r="UCQ74" s="22"/>
      <c r="UCR74" s="22"/>
      <c r="UCS74" s="22"/>
      <c r="UCT74" s="22"/>
      <c r="UCU74" s="22"/>
      <c r="UCV74" s="22"/>
      <c r="UCW74" s="22"/>
      <c r="UCX74" s="22"/>
      <c r="UCY74" s="22"/>
      <c r="UCZ74" s="22"/>
      <c r="UDA74" s="22"/>
      <c r="UDB74" s="22"/>
      <c r="UDC74" s="22"/>
      <c r="UDD74" s="22"/>
      <c r="UDE74" s="22"/>
      <c r="UDF74" s="22"/>
      <c r="UDG74" s="22"/>
      <c r="UDH74" s="22"/>
      <c r="UDI74" s="22"/>
      <c r="UDJ74" s="22"/>
      <c r="UDK74" s="22"/>
      <c r="UDL74" s="22"/>
      <c r="UDM74" s="22"/>
      <c r="UDN74" s="22"/>
      <c r="UDO74" s="22"/>
      <c r="UDP74" s="22"/>
      <c r="UDQ74" s="22"/>
      <c r="UDR74" s="22"/>
      <c r="UDS74" s="22"/>
      <c r="UDT74" s="22"/>
      <c r="UDU74" s="22"/>
      <c r="UDV74" s="22"/>
      <c r="UDW74" s="22"/>
      <c r="UDX74" s="22"/>
      <c r="UDY74" s="22"/>
      <c r="UDZ74" s="22"/>
      <c r="UEA74" s="22"/>
      <c r="UEB74" s="22"/>
      <c r="UEC74" s="22"/>
      <c r="UED74" s="22"/>
      <c r="UEE74" s="22"/>
      <c r="UEF74" s="22"/>
      <c r="UEG74" s="22"/>
      <c r="UEH74" s="22"/>
      <c r="UEI74" s="22"/>
      <c r="UEJ74" s="22"/>
      <c r="UEK74" s="22"/>
      <c r="UEL74" s="22"/>
      <c r="UEM74" s="22"/>
      <c r="UEN74" s="22"/>
      <c r="UEO74" s="22"/>
      <c r="UEP74" s="22"/>
      <c r="UEQ74" s="22"/>
      <c r="UER74" s="22"/>
      <c r="UES74" s="22"/>
      <c r="UET74" s="22"/>
      <c r="UEU74" s="22"/>
      <c r="UEV74" s="22"/>
      <c r="UEW74" s="22"/>
      <c r="UEX74" s="22"/>
      <c r="UEY74" s="22"/>
      <c r="UEZ74" s="22"/>
      <c r="UFA74" s="22"/>
      <c r="UFB74" s="22"/>
      <c r="UFC74" s="22"/>
      <c r="UFD74" s="22"/>
      <c r="UFE74" s="22"/>
      <c r="UFF74" s="22"/>
      <c r="UFG74" s="22"/>
      <c r="UFH74" s="22"/>
      <c r="UFI74" s="22"/>
      <c r="UFJ74" s="22"/>
      <c r="UFK74" s="22"/>
      <c r="UFL74" s="22"/>
      <c r="UFM74" s="22"/>
      <c r="UFN74" s="22"/>
      <c r="UFO74" s="22"/>
      <c r="UFP74" s="22"/>
      <c r="UFQ74" s="22"/>
      <c r="UFR74" s="22"/>
      <c r="UFS74" s="22"/>
      <c r="UFT74" s="22"/>
      <c r="UFU74" s="22"/>
      <c r="UFV74" s="22"/>
      <c r="UFW74" s="22"/>
      <c r="UFX74" s="22"/>
      <c r="UFY74" s="22"/>
      <c r="UFZ74" s="22"/>
      <c r="UGA74" s="22"/>
      <c r="UGB74" s="22"/>
      <c r="UGC74" s="22"/>
      <c r="UGD74" s="22"/>
      <c r="UGE74" s="22"/>
      <c r="UGF74" s="22"/>
      <c r="UGG74" s="22"/>
      <c r="UGH74" s="22"/>
      <c r="UGI74" s="22"/>
      <c r="UGJ74" s="22"/>
      <c r="UGK74" s="22"/>
      <c r="UGL74" s="22"/>
      <c r="UGM74" s="22"/>
      <c r="UGN74" s="22"/>
      <c r="UGO74" s="22"/>
      <c r="UGP74" s="22"/>
      <c r="UGQ74" s="22"/>
      <c r="UGR74" s="22"/>
      <c r="UGS74" s="22"/>
      <c r="UGT74" s="22"/>
      <c r="UGU74" s="22"/>
      <c r="UGV74" s="22"/>
      <c r="UGW74" s="22"/>
      <c r="UGX74" s="22"/>
      <c r="UGY74" s="22"/>
      <c r="UGZ74" s="22"/>
      <c r="UHA74" s="22"/>
      <c r="UHB74" s="22"/>
      <c r="UHC74" s="22"/>
      <c r="UHD74" s="22"/>
      <c r="UHE74" s="22"/>
      <c r="UHF74" s="22"/>
      <c r="UHG74" s="22"/>
      <c r="UHH74" s="22"/>
      <c r="UHI74" s="22"/>
      <c r="UHJ74" s="22"/>
      <c r="UHK74" s="22"/>
      <c r="UHL74" s="22"/>
      <c r="UHM74" s="22"/>
      <c r="UHN74" s="22"/>
      <c r="UHO74" s="22"/>
      <c r="UHP74" s="22"/>
      <c r="UHQ74" s="22"/>
      <c r="UHR74" s="22"/>
      <c r="UHS74" s="22"/>
      <c r="UHT74" s="22"/>
      <c r="UHU74" s="22"/>
      <c r="UHV74" s="22"/>
      <c r="UHW74" s="22"/>
      <c r="UHX74" s="22"/>
      <c r="UHY74" s="22"/>
      <c r="UHZ74" s="22"/>
      <c r="UIA74" s="22"/>
      <c r="UIB74" s="22"/>
      <c r="UIC74" s="22"/>
      <c r="UID74" s="22"/>
      <c r="UIE74" s="22"/>
      <c r="UIF74" s="22"/>
      <c r="UIG74" s="22"/>
      <c r="UIH74" s="22"/>
      <c r="UII74" s="22"/>
      <c r="UIJ74" s="22"/>
      <c r="UIK74" s="22"/>
      <c r="UIL74" s="22"/>
      <c r="UIM74" s="22"/>
      <c r="UIN74" s="22"/>
      <c r="UIO74" s="22"/>
      <c r="UIP74" s="22"/>
      <c r="UIQ74" s="22"/>
      <c r="UIR74" s="22"/>
      <c r="UIS74" s="22"/>
      <c r="UIT74" s="22"/>
      <c r="UIU74" s="22"/>
      <c r="UIV74" s="22"/>
      <c r="UIW74" s="22"/>
      <c r="UIX74" s="22"/>
      <c r="UIY74" s="22"/>
      <c r="UIZ74" s="22"/>
      <c r="UJA74" s="22"/>
      <c r="UJB74" s="22"/>
      <c r="UJC74" s="22"/>
      <c r="UJD74" s="22"/>
      <c r="UJE74" s="22"/>
      <c r="UJF74" s="22"/>
      <c r="UJG74" s="22"/>
      <c r="UJH74" s="22"/>
      <c r="UJI74" s="22"/>
      <c r="UJJ74" s="22"/>
      <c r="UJK74" s="22"/>
      <c r="UJL74" s="22"/>
      <c r="UJM74" s="22"/>
      <c r="UJN74" s="22"/>
      <c r="UJO74" s="22"/>
      <c r="UJP74" s="22"/>
      <c r="UJQ74" s="22"/>
      <c r="UJR74" s="22"/>
      <c r="UJS74" s="22"/>
      <c r="UJT74" s="22"/>
      <c r="UJU74" s="22"/>
      <c r="UJV74" s="22"/>
      <c r="UJW74" s="22"/>
      <c r="UJX74" s="22"/>
      <c r="UJY74" s="22"/>
      <c r="UJZ74" s="22"/>
      <c r="UKA74" s="22"/>
      <c r="UKB74" s="22"/>
      <c r="UKC74" s="22"/>
      <c r="UKD74" s="22"/>
      <c r="UKE74" s="22"/>
      <c r="UKF74" s="22"/>
      <c r="UKG74" s="22"/>
      <c r="UKH74" s="22"/>
      <c r="UKI74" s="22"/>
      <c r="UKJ74" s="22"/>
      <c r="UKK74" s="22"/>
      <c r="UKL74" s="22"/>
      <c r="UKM74" s="22"/>
      <c r="UKN74" s="22"/>
      <c r="UKO74" s="22"/>
      <c r="UKP74" s="22"/>
      <c r="UKQ74" s="22"/>
      <c r="UKR74" s="22"/>
      <c r="UKS74" s="22"/>
      <c r="UKT74" s="22"/>
      <c r="UKU74" s="22"/>
      <c r="UKV74" s="22"/>
      <c r="UKW74" s="22"/>
      <c r="UKX74" s="22"/>
      <c r="UKY74" s="22"/>
      <c r="UKZ74" s="22"/>
      <c r="ULA74" s="22"/>
      <c r="ULB74" s="22"/>
      <c r="ULC74" s="22"/>
      <c r="ULD74" s="22"/>
      <c r="ULE74" s="22"/>
      <c r="ULF74" s="22"/>
      <c r="ULG74" s="22"/>
      <c r="ULH74" s="22"/>
      <c r="ULI74" s="22"/>
      <c r="ULJ74" s="22"/>
      <c r="ULK74" s="22"/>
      <c r="ULL74" s="22"/>
      <c r="ULM74" s="22"/>
      <c r="ULN74" s="22"/>
      <c r="ULO74" s="22"/>
      <c r="ULP74" s="22"/>
      <c r="ULQ74" s="22"/>
      <c r="ULR74" s="22"/>
      <c r="ULS74" s="22"/>
      <c r="ULT74" s="22"/>
      <c r="ULU74" s="22"/>
      <c r="ULV74" s="22"/>
      <c r="ULW74" s="22"/>
      <c r="ULX74" s="22"/>
      <c r="ULY74" s="22"/>
      <c r="ULZ74" s="22"/>
      <c r="UMA74" s="22"/>
      <c r="UMB74" s="22"/>
      <c r="UMC74" s="22"/>
      <c r="UMD74" s="22"/>
      <c r="UME74" s="22"/>
      <c r="UMF74" s="22"/>
      <c r="UMG74" s="22"/>
      <c r="UMH74" s="22"/>
      <c r="UMI74" s="22"/>
      <c r="UMJ74" s="22"/>
      <c r="UMK74" s="22"/>
      <c r="UML74" s="22"/>
      <c r="UMM74" s="22"/>
      <c r="UMN74" s="22"/>
      <c r="UMO74" s="22"/>
      <c r="UMP74" s="22"/>
      <c r="UMQ74" s="22"/>
      <c r="UMR74" s="22"/>
      <c r="UMS74" s="22"/>
      <c r="UMT74" s="22"/>
      <c r="UMU74" s="22"/>
      <c r="UMV74" s="22"/>
      <c r="UMW74" s="22"/>
      <c r="UMX74" s="22"/>
      <c r="UMY74" s="22"/>
      <c r="UMZ74" s="22"/>
      <c r="UNA74" s="22"/>
      <c r="UNB74" s="22"/>
      <c r="UNC74" s="22"/>
      <c r="UND74" s="22"/>
      <c r="UNE74" s="22"/>
      <c r="UNF74" s="22"/>
      <c r="UNG74" s="22"/>
      <c r="UNH74" s="22"/>
      <c r="UNI74" s="22"/>
      <c r="UNJ74" s="22"/>
      <c r="UNK74" s="22"/>
      <c r="UNL74" s="22"/>
      <c r="UNM74" s="22"/>
      <c r="UNN74" s="22"/>
      <c r="UNO74" s="22"/>
      <c r="UNP74" s="22"/>
      <c r="UNQ74" s="22"/>
      <c r="UNR74" s="22"/>
      <c r="UNS74" s="22"/>
      <c r="UNT74" s="22"/>
      <c r="UNU74" s="22"/>
      <c r="UNV74" s="22"/>
      <c r="UNW74" s="22"/>
      <c r="UNX74" s="22"/>
      <c r="UNY74" s="22"/>
      <c r="UNZ74" s="22"/>
      <c r="UOA74" s="22"/>
      <c r="UOB74" s="22"/>
      <c r="UOC74" s="22"/>
      <c r="UOD74" s="22"/>
      <c r="UOE74" s="22"/>
      <c r="UOF74" s="22"/>
      <c r="UOG74" s="22"/>
      <c r="UOH74" s="22"/>
      <c r="UOI74" s="22"/>
      <c r="UOJ74" s="22"/>
      <c r="UOK74" s="22"/>
      <c r="UOL74" s="22"/>
      <c r="UOM74" s="22"/>
      <c r="UON74" s="22"/>
      <c r="UOO74" s="22"/>
      <c r="UOP74" s="22"/>
      <c r="UOQ74" s="22"/>
      <c r="UOR74" s="22"/>
      <c r="UOS74" s="22"/>
      <c r="UOT74" s="22"/>
      <c r="UOU74" s="22"/>
      <c r="UOV74" s="22"/>
      <c r="UOW74" s="22"/>
      <c r="UOX74" s="22"/>
      <c r="UOY74" s="22"/>
      <c r="UOZ74" s="22"/>
      <c r="UPA74" s="22"/>
      <c r="UPB74" s="22"/>
      <c r="UPC74" s="22"/>
      <c r="UPD74" s="22"/>
      <c r="UPE74" s="22"/>
      <c r="UPF74" s="22"/>
      <c r="UPG74" s="22"/>
      <c r="UPH74" s="22"/>
      <c r="UPI74" s="22"/>
      <c r="UPJ74" s="22"/>
      <c r="UPK74" s="22"/>
      <c r="UPL74" s="22"/>
      <c r="UPM74" s="22"/>
      <c r="UPN74" s="22"/>
      <c r="UPO74" s="22"/>
      <c r="UPP74" s="22"/>
      <c r="UPQ74" s="22"/>
      <c r="UPR74" s="22"/>
      <c r="UPS74" s="22"/>
      <c r="UPT74" s="22"/>
      <c r="UPU74" s="22"/>
      <c r="UPV74" s="22"/>
      <c r="UPW74" s="22"/>
      <c r="UPX74" s="22"/>
      <c r="UPY74" s="22"/>
      <c r="UPZ74" s="22"/>
      <c r="UQA74" s="22"/>
      <c r="UQB74" s="22"/>
      <c r="UQC74" s="22"/>
      <c r="UQD74" s="22"/>
      <c r="UQE74" s="22"/>
      <c r="UQF74" s="22"/>
      <c r="UQG74" s="22"/>
      <c r="UQH74" s="22"/>
      <c r="UQI74" s="22"/>
      <c r="UQJ74" s="22"/>
      <c r="UQK74" s="22"/>
      <c r="UQL74" s="22"/>
      <c r="UQM74" s="22"/>
      <c r="UQN74" s="22"/>
      <c r="UQO74" s="22"/>
      <c r="UQP74" s="22"/>
      <c r="UQQ74" s="22"/>
      <c r="UQR74" s="22"/>
      <c r="UQS74" s="22"/>
      <c r="UQT74" s="22"/>
      <c r="UQU74" s="22"/>
      <c r="UQV74" s="22"/>
      <c r="UQW74" s="22"/>
      <c r="UQX74" s="22"/>
      <c r="UQY74" s="22"/>
      <c r="UQZ74" s="22"/>
      <c r="URA74" s="22"/>
      <c r="URB74" s="22"/>
      <c r="URC74" s="22"/>
      <c r="URD74" s="22"/>
      <c r="URE74" s="22"/>
      <c r="URF74" s="22"/>
      <c r="URG74" s="22"/>
      <c r="URH74" s="22"/>
      <c r="URI74" s="22"/>
      <c r="URJ74" s="22"/>
      <c r="URK74" s="22"/>
      <c r="URL74" s="22"/>
      <c r="URM74" s="22"/>
      <c r="URN74" s="22"/>
      <c r="URO74" s="22"/>
      <c r="URP74" s="22"/>
      <c r="URQ74" s="22"/>
      <c r="URR74" s="22"/>
      <c r="URS74" s="22"/>
      <c r="URT74" s="22"/>
      <c r="URU74" s="22"/>
      <c r="URV74" s="22"/>
      <c r="URW74" s="22"/>
      <c r="URX74" s="22"/>
      <c r="URY74" s="22"/>
      <c r="URZ74" s="22"/>
      <c r="USA74" s="22"/>
      <c r="USB74" s="22"/>
      <c r="USC74" s="22"/>
      <c r="USD74" s="22"/>
      <c r="USE74" s="22"/>
      <c r="USF74" s="22"/>
      <c r="USG74" s="22"/>
      <c r="USH74" s="22"/>
      <c r="USI74" s="22"/>
      <c r="USJ74" s="22"/>
      <c r="USK74" s="22"/>
      <c r="USL74" s="22"/>
      <c r="USM74" s="22"/>
      <c r="USN74" s="22"/>
      <c r="USO74" s="22"/>
      <c r="USP74" s="22"/>
      <c r="USQ74" s="22"/>
      <c r="USR74" s="22"/>
      <c r="USS74" s="22"/>
      <c r="UST74" s="22"/>
      <c r="USU74" s="22"/>
      <c r="USV74" s="22"/>
      <c r="USW74" s="22"/>
      <c r="USX74" s="22"/>
      <c r="USY74" s="22"/>
      <c r="USZ74" s="22"/>
      <c r="UTA74" s="22"/>
      <c r="UTB74" s="22"/>
      <c r="UTC74" s="22"/>
      <c r="UTD74" s="22"/>
      <c r="UTE74" s="22"/>
      <c r="UTF74" s="22"/>
      <c r="UTG74" s="22"/>
      <c r="UTH74" s="22"/>
      <c r="UTI74" s="22"/>
      <c r="UTJ74" s="22"/>
      <c r="UTK74" s="22"/>
      <c r="UTL74" s="22"/>
      <c r="UTM74" s="22"/>
      <c r="UTN74" s="22"/>
      <c r="UTO74" s="22"/>
      <c r="UTP74" s="22"/>
      <c r="UTQ74" s="22"/>
      <c r="UTR74" s="22"/>
      <c r="UTS74" s="22"/>
      <c r="UTT74" s="22"/>
      <c r="UTU74" s="22"/>
      <c r="UTV74" s="22"/>
      <c r="UTW74" s="22"/>
      <c r="UTX74" s="22"/>
      <c r="UTY74" s="22"/>
      <c r="UTZ74" s="22"/>
      <c r="UUA74" s="22"/>
      <c r="UUB74" s="22"/>
      <c r="UUC74" s="22"/>
      <c r="UUD74" s="22"/>
      <c r="UUE74" s="22"/>
      <c r="UUF74" s="22"/>
      <c r="UUG74" s="22"/>
      <c r="UUH74" s="22"/>
      <c r="UUI74" s="22"/>
      <c r="UUJ74" s="22"/>
      <c r="UUK74" s="22"/>
      <c r="UUL74" s="22"/>
      <c r="UUM74" s="22"/>
      <c r="UUN74" s="22"/>
      <c r="UUO74" s="22"/>
      <c r="UUP74" s="22"/>
      <c r="UUQ74" s="22"/>
      <c r="UUR74" s="22"/>
      <c r="UUS74" s="22"/>
      <c r="UUT74" s="22"/>
      <c r="UUU74" s="22"/>
      <c r="UUV74" s="22"/>
      <c r="UUW74" s="22"/>
      <c r="UUX74" s="22"/>
      <c r="UUY74" s="22"/>
      <c r="UUZ74" s="22"/>
      <c r="UVA74" s="22"/>
      <c r="UVB74" s="22"/>
      <c r="UVC74" s="22"/>
      <c r="UVD74" s="22"/>
      <c r="UVE74" s="22"/>
      <c r="UVF74" s="22"/>
      <c r="UVG74" s="22"/>
      <c r="UVH74" s="22"/>
      <c r="UVI74" s="22"/>
      <c r="UVJ74" s="22"/>
      <c r="UVK74" s="22"/>
      <c r="UVL74" s="22"/>
      <c r="UVM74" s="22"/>
      <c r="UVN74" s="22"/>
      <c r="UVO74" s="22"/>
      <c r="UVP74" s="22"/>
      <c r="UVQ74" s="22"/>
      <c r="UVR74" s="22"/>
      <c r="UVS74" s="22"/>
      <c r="UVT74" s="22"/>
      <c r="UVU74" s="22"/>
      <c r="UVV74" s="22"/>
      <c r="UVW74" s="22"/>
      <c r="UVX74" s="22"/>
      <c r="UVY74" s="22"/>
      <c r="UVZ74" s="22"/>
      <c r="UWA74" s="22"/>
      <c r="UWB74" s="22"/>
      <c r="UWC74" s="22"/>
      <c r="UWD74" s="22"/>
      <c r="UWE74" s="22"/>
      <c r="UWF74" s="22"/>
      <c r="UWG74" s="22"/>
      <c r="UWH74" s="22"/>
      <c r="UWI74" s="22"/>
      <c r="UWJ74" s="22"/>
      <c r="UWK74" s="22"/>
      <c r="UWL74" s="22"/>
      <c r="UWM74" s="22"/>
      <c r="UWN74" s="22"/>
      <c r="UWO74" s="22"/>
      <c r="UWP74" s="22"/>
      <c r="UWQ74" s="22"/>
      <c r="UWR74" s="22"/>
      <c r="UWS74" s="22"/>
      <c r="UWT74" s="22"/>
      <c r="UWU74" s="22"/>
      <c r="UWV74" s="22"/>
      <c r="UWW74" s="22"/>
      <c r="UWX74" s="22"/>
      <c r="UWY74" s="22"/>
      <c r="UWZ74" s="22"/>
      <c r="UXA74" s="22"/>
      <c r="UXB74" s="22"/>
      <c r="UXC74" s="22"/>
      <c r="UXD74" s="22"/>
      <c r="UXE74" s="22"/>
      <c r="UXF74" s="22"/>
      <c r="UXG74" s="22"/>
      <c r="UXH74" s="22"/>
      <c r="UXI74" s="22"/>
      <c r="UXJ74" s="22"/>
      <c r="UXK74" s="22"/>
      <c r="UXL74" s="22"/>
      <c r="UXM74" s="22"/>
      <c r="UXN74" s="22"/>
      <c r="UXO74" s="22"/>
      <c r="UXP74" s="22"/>
      <c r="UXQ74" s="22"/>
      <c r="UXR74" s="22"/>
      <c r="UXS74" s="22"/>
      <c r="UXT74" s="22"/>
      <c r="UXU74" s="22"/>
      <c r="UXV74" s="22"/>
      <c r="UXW74" s="22"/>
      <c r="UXX74" s="22"/>
      <c r="UXY74" s="22"/>
      <c r="UXZ74" s="22"/>
      <c r="UYA74" s="22"/>
      <c r="UYB74" s="22"/>
      <c r="UYC74" s="22"/>
      <c r="UYD74" s="22"/>
      <c r="UYE74" s="22"/>
      <c r="UYF74" s="22"/>
      <c r="UYG74" s="22"/>
      <c r="UYH74" s="22"/>
      <c r="UYI74" s="22"/>
      <c r="UYJ74" s="22"/>
      <c r="UYK74" s="22"/>
      <c r="UYL74" s="22"/>
      <c r="UYM74" s="22"/>
      <c r="UYN74" s="22"/>
      <c r="UYO74" s="22"/>
      <c r="UYP74" s="22"/>
      <c r="UYQ74" s="22"/>
      <c r="UYR74" s="22"/>
      <c r="UYS74" s="22"/>
      <c r="UYT74" s="22"/>
      <c r="UYU74" s="22"/>
      <c r="UYV74" s="22"/>
      <c r="UYW74" s="22"/>
      <c r="UYX74" s="22"/>
      <c r="UYY74" s="22"/>
      <c r="UYZ74" s="22"/>
      <c r="UZA74" s="22"/>
      <c r="UZB74" s="22"/>
      <c r="UZC74" s="22"/>
      <c r="UZD74" s="22"/>
      <c r="UZE74" s="22"/>
      <c r="UZF74" s="22"/>
      <c r="UZG74" s="22"/>
      <c r="UZH74" s="22"/>
      <c r="UZI74" s="22"/>
      <c r="UZJ74" s="22"/>
      <c r="UZK74" s="22"/>
      <c r="UZL74" s="22"/>
      <c r="UZM74" s="22"/>
      <c r="UZN74" s="22"/>
      <c r="UZO74" s="22"/>
      <c r="UZP74" s="22"/>
      <c r="UZQ74" s="22"/>
      <c r="UZR74" s="22"/>
      <c r="UZS74" s="22"/>
      <c r="UZT74" s="22"/>
      <c r="UZU74" s="22"/>
      <c r="UZV74" s="22"/>
      <c r="UZW74" s="22"/>
      <c r="UZX74" s="22"/>
      <c r="UZY74" s="22"/>
      <c r="UZZ74" s="22"/>
      <c r="VAA74" s="22"/>
      <c r="VAB74" s="22"/>
      <c r="VAC74" s="22"/>
      <c r="VAD74" s="22"/>
      <c r="VAE74" s="22"/>
      <c r="VAF74" s="22"/>
      <c r="VAG74" s="22"/>
      <c r="VAH74" s="22"/>
      <c r="VAI74" s="22"/>
      <c r="VAJ74" s="22"/>
      <c r="VAK74" s="22"/>
      <c r="VAL74" s="22"/>
      <c r="VAM74" s="22"/>
      <c r="VAN74" s="22"/>
      <c r="VAO74" s="22"/>
      <c r="VAP74" s="22"/>
      <c r="VAQ74" s="22"/>
      <c r="VAR74" s="22"/>
      <c r="VAS74" s="22"/>
      <c r="VAT74" s="22"/>
      <c r="VAU74" s="22"/>
      <c r="VAV74" s="22"/>
      <c r="VAW74" s="22"/>
      <c r="VAX74" s="22"/>
      <c r="VAY74" s="22"/>
      <c r="VAZ74" s="22"/>
      <c r="VBA74" s="22"/>
      <c r="VBB74" s="22"/>
      <c r="VBC74" s="22"/>
      <c r="VBD74" s="22"/>
      <c r="VBE74" s="22"/>
      <c r="VBF74" s="22"/>
      <c r="VBG74" s="22"/>
      <c r="VBH74" s="22"/>
      <c r="VBI74" s="22"/>
      <c r="VBJ74" s="22"/>
      <c r="VBK74" s="22"/>
      <c r="VBL74" s="22"/>
      <c r="VBM74" s="22"/>
      <c r="VBN74" s="22"/>
      <c r="VBO74" s="22"/>
      <c r="VBP74" s="22"/>
      <c r="VBQ74" s="22"/>
      <c r="VBR74" s="22"/>
      <c r="VBS74" s="22"/>
      <c r="VBT74" s="22"/>
      <c r="VBU74" s="22"/>
      <c r="VBV74" s="22"/>
      <c r="VBW74" s="22"/>
      <c r="VBX74" s="22"/>
      <c r="VBY74" s="22"/>
      <c r="VBZ74" s="22"/>
      <c r="VCA74" s="22"/>
      <c r="VCB74" s="22"/>
      <c r="VCC74" s="22"/>
      <c r="VCD74" s="22"/>
      <c r="VCE74" s="22"/>
      <c r="VCF74" s="22"/>
      <c r="VCG74" s="22"/>
      <c r="VCH74" s="22"/>
      <c r="VCI74" s="22"/>
      <c r="VCJ74" s="22"/>
      <c r="VCK74" s="22"/>
      <c r="VCL74" s="22"/>
      <c r="VCM74" s="22"/>
      <c r="VCN74" s="22"/>
      <c r="VCO74" s="22"/>
      <c r="VCP74" s="22"/>
      <c r="VCQ74" s="22"/>
      <c r="VCR74" s="22"/>
      <c r="VCS74" s="22"/>
      <c r="VCT74" s="22"/>
      <c r="VCU74" s="22"/>
      <c r="VCV74" s="22"/>
      <c r="VCW74" s="22"/>
      <c r="VCX74" s="22"/>
      <c r="VCY74" s="22"/>
      <c r="VCZ74" s="22"/>
      <c r="VDA74" s="22"/>
      <c r="VDB74" s="22"/>
      <c r="VDC74" s="22"/>
      <c r="VDD74" s="22"/>
      <c r="VDE74" s="22"/>
      <c r="VDF74" s="22"/>
      <c r="VDG74" s="22"/>
      <c r="VDH74" s="22"/>
      <c r="VDI74" s="22"/>
      <c r="VDJ74" s="22"/>
      <c r="VDK74" s="22"/>
      <c r="VDL74" s="22"/>
      <c r="VDM74" s="22"/>
      <c r="VDN74" s="22"/>
      <c r="VDO74" s="22"/>
      <c r="VDP74" s="22"/>
      <c r="VDQ74" s="22"/>
      <c r="VDR74" s="22"/>
      <c r="VDS74" s="22"/>
      <c r="VDT74" s="22"/>
      <c r="VDU74" s="22"/>
      <c r="VDV74" s="22"/>
      <c r="VDW74" s="22"/>
      <c r="VDX74" s="22"/>
      <c r="VDY74" s="22"/>
      <c r="VDZ74" s="22"/>
      <c r="VEA74" s="22"/>
      <c r="VEB74" s="22"/>
      <c r="VEC74" s="22"/>
      <c r="VED74" s="22"/>
      <c r="VEE74" s="22"/>
      <c r="VEF74" s="22"/>
      <c r="VEG74" s="22"/>
      <c r="VEH74" s="22"/>
      <c r="VEI74" s="22"/>
      <c r="VEJ74" s="22"/>
      <c r="VEK74" s="22"/>
      <c r="VEL74" s="22"/>
      <c r="VEM74" s="22"/>
      <c r="VEN74" s="22"/>
      <c r="VEO74" s="22"/>
      <c r="VEP74" s="22"/>
      <c r="VEQ74" s="22"/>
      <c r="VER74" s="22"/>
      <c r="VES74" s="22"/>
      <c r="VET74" s="22"/>
      <c r="VEU74" s="22"/>
      <c r="VEV74" s="22"/>
      <c r="VEW74" s="22"/>
      <c r="VEX74" s="22"/>
      <c r="VEY74" s="22"/>
      <c r="VEZ74" s="22"/>
      <c r="VFA74" s="22"/>
      <c r="VFB74" s="22"/>
      <c r="VFC74" s="22"/>
      <c r="VFD74" s="22"/>
      <c r="VFE74" s="22"/>
      <c r="VFF74" s="22"/>
      <c r="VFG74" s="22"/>
      <c r="VFH74" s="22"/>
      <c r="VFI74" s="22"/>
      <c r="VFJ74" s="22"/>
      <c r="VFK74" s="22"/>
      <c r="VFL74" s="22"/>
      <c r="VFM74" s="22"/>
      <c r="VFN74" s="22"/>
      <c r="VFO74" s="22"/>
      <c r="VFP74" s="22"/>
      <c r="VFQ74" s="22"/>
      <c r="VFR74" s="22"/>
      <c r="VFS74" s="22"/>
      <c r="VFT74" s="22"/>
      <c r="VFU74" s="22"/>
      <c r="VFV74" s="22"/>
      <c r="VFW74" s="22"/>
      <c r="VFX74" s="22"/>
      <c r="VFY74" s="22"/>
      <c r="VFZ74" s="22"/>
      <c r="VGA74" s="22"/>
      <c r="VGB74" s="22"/>
      <c r="VGC74" s="22"/>
      <c r="VGD74" s="22"/>
      <c r="VGE74" s="22"/>
      <c r="VGF74" s="22"/>
      <c r="VGG74" s="22"/>
      <c r="VGH74" s="22"/>
      <c r="VGI74" s="22"/>
      <c r="VGJ74" s="22"/>
      <c r="VGK74" s="22"/>
      <c r="VGL74" s="22"/>
      <c r="VGM74" s="22"/>
      <c r="VGN74" s="22"/>
      <c r="VGO74" s="22"/>
      <c r="VGP74" s="22"/>
      <c r="VGQ74" s="22"/>
      <c r="VGR74" s="22"/>
      <c r="VGS74" s="22"/>
      <c r="VGT74" s="22"/>
      <c r="VGU74" s="22"/>
      <c r="VGV74" s="22"/>
      <c r="VGW74" s="22"/>
      <c r="VGX74" s="22"/>
      <c r="VGY74" s="22"/>
      <c r="VGZ74" s="22"/>
      <c r="VHA74" s="22"/>
      <c r="VHB74" s="22"/>
      <c r="VHC74" s="22"/>
      <c r="VHD74" s="22"/>
      <c r="VHE74" s="22"/>
      <c r="VHF74" s="22"/>
      <c r="VHG74" s="22"/>
      <c r="VHH74" s="22"/>
      <c r="VHI74" s="22"/>
      <c r="VHJ74" s="22"/>
      <c r="VHK74" s="22"/>
      <c r="VHL74" s="22"/>
      <c r="VHM74" s="22"/>
      <c r="VHN74" s="22"/>
      <c r="VHO74" s="22"/>
      <c r="VHP74" s="22"/>
      <c r="VHQ74" s="22"/>
      <c r="VHR74" s="22"/>
      <c r="VHS74" s="22"/>
      <c r="VHT74" s="22"/>
      <c r="VHU74" s="22"/>
      <c r="VHV74" s="22"/>
      <c r="VHW74" s="22"/>
      <c r="VHX74" s="22"/>
      <c r="VHY74" s="22"/>
      <c r="VHZ74" s="22"/>
      <c r="VIA74" s="22"/>
      <c r="VIB74" s="22"/>
      <c r="VIC74" s="22"/>
      <c r="VID74" s="22"/>
      <c r="VIE74" s="22"/>
      <c r="VIF74" s="22"/>
      <c r="VIG74" s="22"/>
      <c r="VIH74" s="22"/>
      <c r="VII74" s="22"/>
      <c r="VIJ74" s="22"/>
      <c r="VIK74" s="22"/>
      <c r="VIL74" s="22"/>
      <c r="VIM74" s="22"/>
      <c r="VIN74" s="22"/>
      <c r="VIO74" s="22"/>
      <c r="VIP74" s="22"/>
      <c r="VIQ74" s="22"/>
      <c r="VIR74" s="22"/>
      <c r="VIS74" s="22"/>
      <c r="VIT74" s="22"/>
      <c r="VIU74" s="22"/>
      <c r="VIV74" s="22"/>
      <c r="VIW74" s="22"/>
      <c r="VIX74" s="22"/>
      <c r="VIY74" s="22"/>
      <c r="VIZ74" s="22"/>
      <c r="VJA74" s="22"/>
      <c r="VJB74" s="22"/>
      <c r="VJC74" s="22"/>
      <c r="VJD74" s="22"/>
      <c r="VJE74" s="22"/>
      <c r="VJF74" s="22"/>
      <c r="VJG74" s="22"/>
      <c r="VJH74" s="22"/>
      <c r="VJI74" s="22"/>
      <c r="VJJ74" s="22"/>
      <c r="VJK74" s="22"/>
      <c r="VJL74" s="22"/>
      <c r="VJM74" s="22"/>
      <c r="VJN74" s="22"/>
      <c r="VJO74" s="22"/>
      <c r="VJP74" s="22"/>
      <c r="VJQ74" s="22"/>
      <c r="VJR74" s="22"/>
      <c r="VJS74" s="22"/>
      <c r="VJT74" s="22"/>
      <c r="VJU74" s="22"/>
      <c r="VJV74" s="22"/>
      <c r="VJW74" s="22"/>
      <c r="VJX74" s="22"/>
      <c r="VJY74" s="22"/>
      <c r="VJZ74" s="22"/>
      <c r="VKA74" s="22"/>
      <c r="VKB74" s="22"/>
      <c r="VKC74" s="22"/>
      <c r="VKD74" s="22"/>
      <c r="VKE74" s="22"/>
      <c r="VKF74" s="22"/>
      <c r="VKG74" s="22"/>
      <c r="VKH74" s="22"/>
      <c r="VKI74" s="22"/>
      <c r="VKJ74" s="22"/>
      <c r="VKK74" s="22"/>
      <c r="VKL74" s="22"/>
      <c r="VKM74" s="22"/>
      <c r="VKN74" s="22"/>
      <c r="VKO74" s="22"/>
      <c r="VKP74" s="22"/>
      <c r="VKQ74" s="22"/>
      <c r="VKR74" s="22"/>
      <c r="VKS74" s="22"/>
      <c r="VKT74" s="22"/>
      <c r="VKU74" s="22"/>
      <c r="VKV74" s="22"/>
      <c r="VKW74" s="22"/>
      <c r="VKX74" s="22"/>
      <c r="VKY74" s="22"/>
      <c r="VKZ74" s="22"/>
      <c r="VLA74" s="22"/>
      <c r="VLB74" s="22"/>
      <c r="VLC74" s="22"/>
      <c r="VLD74" s="22"/>
      <c r="VLE74" s="22"/>
      <c r="VLF74" s="22"/>
      <c r="VLG74" s="22"/>
      <c r="VLH74" s="22"/>
      <c r="VLI74" s="22"/>
      <c r="VLJ74" s="22"/>
      <c r="VLK74" s="22"/>
      <c r="VLL74" s="22"/>
      <c r="VLM74" s="22"/>
      <c r="VLN74" s="22"/>
      <c r="VLO74" s="22"/>
      <c r="VLP74" s="22"/>
      <c r="VLQ74" s="22"/>
      <c r="VLR74" s="22"/>
      <c r="VLS74" s="22"/>
      <c r="VLT74" s="22"/>
      <c r="VLU74" s="22"/>
      <c r="VLV74" s="22"/>
      <c r="VLW74" s="22"/>
      <c r="VLX74" s="22"/>
      <c r="VLY74" s="22"/>
      <c r="VLZ74" s="22"/>
      <c r="VMA74" s="22"/>
      <c r="VMB74" s="22"/>
      <c r="VMC74" s="22"/>
      <c r="VMD74" s="22"/>
      <c r="VME74" s="22"/>
      <c r="VMF74" s="22"/>
      <c r="VMG74" s="22"/>
      <c r="VMH74" s="22"/>
      <c r="VMI74" s="22"/>
      <c r="VMJ74" s="22"/>
      <c r="VMK74" s="22"/>
      <c r="VML74" s="22"/>
      <c r="VMM74" s="22"/>
      <c r="VMN74" s="22"/>
      <c r="VMO74" s="22"/>
      <c r="VMP74" s="22"/>
      <c r="VMQ74" s="22"/>
      <c r="VMR74" s="22"/>
      <c r="VMS74" s="22"/>
      <c r="VMT74" s="22"/>
      <c r="VMU74" s="22"/>
      <c r="VMV74" s="22"/>
      <c r="VMW74" s="22"/>
      <c r="VMX74" s="22"/>
      <c r="VMY74" s="22"/>
      <c r="VMZ74" s="22"/>
      <c r="VNA74" s="22"/>
      <c r="VNB74" s="22"/>
      <c r="VNC74" s="22"/>
      <c r="VND74" s="22"/>
      <c r="VNE74" s="22"/>
      <c r="VNF74" s="22"/>
      <c r="VNG74" s="22"/>
      <c r="VNH74" s="22"/>
      <c r="VNI74" s="22"/>
      <c r="VNJ74" s="22"/>
      <c r="VNK74" s="22"/>
      <c r="VNL74" s="22"/>
      <c r="VNM74" s="22"/>
      <c r="VNN74" s="22"/>
      <c r="VNO74" s="22"/>
      <c r="VNP74" s="22"/>
      <c r="VNQ74" s="22"/>
      <c r="VNR74" s="22"/>
      <c r="VNS74" s="22"/>
      <c r="VNT74" s="22"/>
      <c r="VNU74" s="22"/>
      <c r="VNV74" s="22"/>
      <c r="VNW74" s="22"/>
      <c r="VNX74" s="22"/>
      <c r="VNY74" s="22"/>
      <c r="VNZ74" s="22"/>
      <c r="VOA74" s="22"/>
      <c r="VOB74" s="22"/>
      <c r="VOC74" s="22"/>
      <c r="VOD74" s="22"/>
      <c r="VOE74" s="22"/>
      <c r="VOF74" s="22"/>
      <c r="VOG74" s="22"/>
      <c r="VOH74" s="22"/>
      <c r="VOI74" s="22"/>
      <c r="VOJ74" s="22"/>
      <c r="VOK74" s="22"/>
      <c r="VOL74" s="22"/>
      <c r="VOM74" s="22"/>
      <c r="VON74" s="22"/>
      <c r="VOO74" s="22"/>
      <c r="VOP74" s="22"/>
      <c r="VOQ74" s="22"/>
      <c r="VOR74" s="22"/>
      <c r="VOS74" s="22"/>
      <c r="VOT74" s="22"/>
      <c r="VOU74" s="22"/>
      <c r="VOV74" s="22"/>
      <c r="VOW74" s="22"/>
      <c r="VOX74" s="22"/>
      <c r="VOY74" s="22"/>
      <c r="VOZ74" s="22"/>
      <c r="VPA74" s="22"/>
      <c r="VPB74" s="22"/>
      <c r="VPC74" s="22"/>
      <c r="VPD74" s="22"/>
      <c r="VPE74" s="22"/>
      <c r="VPF74" s="22"/>
      <c r="VPG74" s="22"/>
      <c r="VPH74" s="22"/>
      <c r="VPI74" s="22"/>
      <c r="VPJ74" s="22"/>
      <c r="VPK74" s="22"/>
      <c r="VPL74" s="22"/>
      <c r="VPM74" s="22"/>
      <c r="VPN74" s="22"/>
      <c r="VPO74" s="22"/>
      <c r="VPP74" s="22"/>
      <c r="VPQ74" s="22"/>
      <c r="VPR74" s="22"/>
      <c r="VPS74" s="22"/>
      <c r="VPT74" s="22"/>
      <c r="VPU74" s="22"/>
      <c r="VPV74" s="22"/>
      <c r="VPW74" s="22"/>
      <c r="VPX74" s="22"/>
      <c r="VPY74" s="22"/>
      <c r="VPZ74" s="22"/>
      <c r="VQA74" s="22"/>
      <c r="VQB74" s="22"/>
      <c r="VQC74" s="22"/>
      <c r="VQD74" s="22"/>
      <c r="VQE74" s="22"/>
      <c r="VQF74" s="22"/>
      <c r="VQG74" s="22"/>
      <c r="VQH74" s="22"/>
      <c r="VQI74" s="22"/>
      <c r="VQJ74" s="22"/>
      <c r="VQK74" s="22"/>
      <c r="VQL74" s="22"/>
      <c r="VQM74" s="22"/>
      <c r="VQN74" s="22"/>
      <c r="VQO74" s="22"/>
      <c r="VQP74" s="22"/>
      <c r="VQQ74" s="22"/>
      <c r="VQR74" s="22"/>
      <c r="VQS74" s="22"/>
      <c r="VQT74" s="22"/>
      <c r="VQU74" s="22"/>
      <c r="VQV74" s="22"/>
      <c r="VQW74" s="22"/>
      <c r="VQX74" s="22"/>
      <c r="VQY74" s="22"/>
      <c r="VQZ74" s="22"/>
      <c r="VRA74" s="22"/>
      <c r="VRB74" s="22"/>
      <c r="VRC74" s="22"/>
      <c r="VRD74" s="22"/>
      <c r="VRE74" s="22"/>
      <c r="VRF74" s="22"/>
      <c r="VRG74" s="22"/>
      <c r="VRH74" s="22"/>
      <c r="VRI74" s="22"/>
      <c r="VRJ74" s="22"/>
      <c r="VRK74" s="22"/>
      <c r="VRL74" s="22"/>
      <c r="VRM74" s="22"/>
      <c r="VRN74" s="22"/>
      <c r="VRO74" s="22"/>
      <c r="VRP74" s="22"/>
      <c r="VRQ74" s="22"/>
      <c r="VRR74" s="22"/>
      <c r="VRS74" s="22"/>
      <c r="VRT74" s="22"/>
      <c r="VRU74" s="22"/>
      <c r="VRV74" s="22"/>
      <c r="VRW74" s="22"/>
      <c r="VRX74" s="22"/>
      <c r="VRY74" s="22"/>
      <c r="VRZ74" s="22"/>
      <c r="VSA74" s="22"/>
      <c r="VSB74" s="22"/>
      <c r="VSC74" s="22"/>
      <c r="VSD74" s="22"/>
      <c r="VSE74" s="22"/>
      <c r="VSF74" s="22"/>
      <c r="VSG74" s="22"/>
      <c r="VSH74" s="22"/>
      <c r="VSI74" s="22"/>
      <c r="VSJ74" s="22"/>
      <c r="VSK74" s="22"/>
      <c r="VSL74" s="22"/>
      <c r="VSM74" s="22"/>
      <c r="VSN74" s="22"/>
      <c r="VSO74" s="22"/>
      <c r="VSP74" s="22"/>
      <c r="VSQ74" s="22"/>
      <c r="VSR74" s="22"/>
      <c r="VSS74" s="22"/>
      <c r="VST74" s="22"/>
      <c r="VSU74" s="22"/>
      <c r="VSV74" s="22"/>
      <c r="VSW74" s="22"/>
      <c r="VSX74" s="22"/>
      <c r="VSY74" s="22"/>
      <c r="VSZ74" s="22"/>
      <c r="VTA74" s="22"/>
      <c r="VTB74" s="22"/>
      <c r="VTC74" s="22"/>
      <c r="VTD74" s="22"/>
      <c r="VTE74" s="22"/>
      <c r="VTF74" s="22"/>
      <c r="VTG74" s="22"/>
      <c r="VTH74" s="22"/>
      <c r="VTI74" s="22"/>
      <c r="VTJ74" s="22"/>
      <c r="VTK74" s="22"/>
      <c r="VTL74" s="22"/>
      <c r="VTM74" s="22"/>
      <c r="VTN74" s="22"/>
      <c r="VTO74" s="22"/>
      <c r="VTP74" s="22"/>
      <c r="VTQ74" s="22"/>
      <c r="VTR74" s="22"/>
      <c r="VTS74" s="22"/>
      <c r="VTT74" s="22"/>
      <c r="VTU74" s="22"/>
      <c r="VTV74" s="22"/>
      <c r="VTW74" s="22"/>
      <c r="VTX74" s="22"/>
      <c r="VTY74" s="22"/>
      <c r="VTZ74" s="22"/>
      <c r="VUA74" s="22"/>
      <c r="VUB74" s="22"/>
      <c r="VUC74" s="22"/>
      <c r="VUD74" s="22"/>
      <c r="VUE74" s="22"/>
      <c r="VUF74" s="22"/>
      <c r="VUG74" s="22"/>
      <c r="VUH74" s="22"/>
      <c r="VUI74" s="22"/>
      <c r="VUJ74" s="22"/>
      <c r="VUK74" s="22"/>
      <c r="VUL74" s="22"/>
      <c r="VUM74" s="22"/>
      <c r="VUN74" s="22"/>
      <c r="VUO74" s="22"/>
      <c r="VUP74" s="22"/>
      <c r="VUQ74" s="22"/>
      <c r="VUR74" s="22"/>
      <c r="VUS74" s="22"/>
      <c r="VUT74" s="22"/>
      <c r="VUU74" s="22"/>
      <c r="VUV74" s="22"/>
      <c r="VUW74" s="22"/>
      <c r="VUX74" s="22"/>
      <c r="VUY74" s="22"/>
      <c r="VUZ74" s="22"/>
      <c r="VVA74" s="22"/>
      <c r="VVB74" s="22"/>
      <c r="VVC74" s="22"/>
      <c r="VVD74" s="22"/>
      <c r="VVE74" s="22"/>
      <c r="VVF74" s="22"/>
      <c r="VVG74" s="22"/>
      <c r="VVH74" s="22"/>
      <c r="VVI74" s="22"/>
      <c r="VVJ74" s="22"/>
      <c r="VVK74" s="22"/>
      <c r="VVL74" s="22"/>
      <c r="VVM74" s="22"/>
      <c r="VVN74" s="22"/>
      <c r="VVO74" s="22"/>
      <c r="VVP74" s="22"/>
      <c r="VVQ74" s="22"/>
      <c r="VVR74" s="22"/>
      <c r="VVS74" s="22"/>
      <c r="VVT74" s="22"/>
      <c r="VVU74" s="22"/>
      <c r="VVV74" s="22"/>
      <c r="VVW74" s="22"/>
      <c r="VVX74" s="22"/>
      <c r="VVY74" s="22"/>
      <c r="VVZ74" s="22"/>
      <c r="VWA74" s="22"/>
      <c r="VWB74" s="22"/>
      <c r="VWC74" s="22"/>
      <c r="VWD74" s="22"/>
      <c r="VWE74" s="22"/>
      <c r="VWF74" s="22"/>
      <c r="VWG74" s="22"/>
      <c r="VWH74" s="22"/>
      <c r="VWI74" s="22"/>
      <c r="VWJ74" s="22"/>
      <c r="VWK74" s="22"/>
      <c r="VWL74" s="22"/>
      <c r="VWM74" s="22"/>
      <c r="VWN74" s="22"/>
      <c r="VWO74" s="22"/>
      <c r="VWP74" s="22"/>
      <c r="VWQ74" s="22"/>
      <c r="VWR74" s="22"/>
      <c r="VWS74" s="22"/>
      <c r="VWT74" s="22"/>
      <c r="VWU74" s="22"/>
      <c r="VWV74" s="22"/>
      <c r="VWW74" s="22"/>
      <c r="VWX74" s="22"/>
      <c r="VWY74" s="22"/>
      <c r="VWZ74" s="22"/>
      <c r="VXA74" s="22"/>
      <c r="VXB74" s="22"/>
      <c r="VXC74" s="22"/>
      <c r="VXD74" s="22"/>
      <c r="VXE74" s="22"/>
      <c r="VXF74" s="22"/>
      <c r="VXG74" s="22"/>
      <c r="VXH74" s="22"/>
      <c r="VXI74" s="22"/>
      <c r="VXJ74" s="22"/>
      <c r="VXK74" s="22"/>
      <c r="VXL74" s="22"/>
      <c r="VXM74" s="22"/>
      <c r="VXN74" s="22"/>
      <c r="VXO74" s="22"/>
      <c r="VXP74" s="22"/>
      <c r="VXQ74" s="22"/>
      <c r="VXR74" s="22"/>
      <c r="VXS74" s="22"/>
      <c r="VXT74" s="22"/>
      <c r="VXU74" s="22"/>
      <c r="VXV74" s="22"/>
      <c r="VXW74" s="22"/>
      <c r="VXX74" s="22"/>
      <c r="VXY74" s="22"/>
      <c r="VXZ74" s="22"/>
      <c r="VYA74" s="22"/>
      <c r="VYB74" s="22"/>
      <c r="VYC74" s="22"/>
      <c r="VYD74" s="22"/>
      <c r="VYE74" s="22"/>
      <c r="VYF74" s="22"/>
      <c r="VYG74" s="22"/>
      <c r="VYH74" s="22"/>
      <c r="VYI74" s="22"/>
      <c r="VYJ74" s="22"/>
      <c r="VYK74" s="22"/>
      <c r="VYL74" s="22"/>
      <c r="VYM74" s="22"/>
      <c r="VYN74" s="22"/>
      <c r="VYO74" s="22"/>
      <c r="VYP74" s="22"/>
      <c r="VYQ74" s="22"/>
      <c r="VYR74" s="22"/>
      <c r="VYS74" s="22"/>
      <c r="VYT74" s="22"/>
      <c r="VYU74" s="22"/>
      <c r="VYV74" s="22"/>
      <c r="VYW74" s="22"/>
      <c r="VYX74" s="22"/>
      <c r="VYY74" s="22"/>
      <c r="VYZ74" s="22"/>
      <c r="VZA74" s="22"/>
      <c r="VZB74" s="22"/>
      <c r="VZC74" s="22"/>
      <c r="VZD74" s="22"/>
      <c r="VZE74" s="22"/>
      <c r="VZF74" s="22"/>
      <c r="VZG74" s="22"/>
      <c r="VZH74" s="22"/>
      <c r="VZI74" s="22"/>
      <c r="VZJ74" s="22"/>
      <c r="VZK74" s="22"/>
      <c r="VZL74" s="22"/>
      <c r="VZM74" s="22"/>
      <c r="VZN74" s="22"/>
      <c r="VZO74" s="22"/>
      <c r="VZP74" s="22"/>
      <c r="VZQ74" s="22"/>
      <c r="VZR74" s="22"/>
      <c r="VZS74" s="22"/>
      <c r="VZT74" s="22"/>
      <c r="VZU74" s="22"/>
      <c r="VZV74" s="22"/>
      <c r="VZW74" s="22"/>
      <c r="VZX74" s="22"/>
      <c r="VZY74" s="22"/>
      <c r="VZZ74" s="22"/>
      <c r="WAA74" s="22"/>
      <c r="WAB74" s="22"/>
      <c r="WAC74" s="22"/>
      <c r="WAD74" s="22"/>
      <c r="WAE74" s="22"/>
      <c r="WAF74" s="22"/>
      <c r="WAG74" s="22"/>
      <c r="WAH74" s="22"/>
      <c r="WAI74" s="22"/>
      <c r="WAJ74" s="22"/>
      <c r="WAK74" s="22"/>
      <c r="WAL74" s="22"/>
      <c r="WAM74" s="22"/>
      <c r="WAN74" s="22"/>
      <c r="WAO74" s="22"/>
      <c r="WAP74" s="22"/>
      <c r="WAQ74" s="22"/>
      <c r="WAR74" s="22"/>
      <c r="WAS74" s="22"/>
      <c r="WAT74" s="22"/>
      <c r="WAU74" s="22"/>
      <c r="WAV74" s="22"/>
      <c r="WAW74" s="22"/>
      <c r="WAX74" s="22"/>
      <c r="WAY74" s="22"/>
      <c r="WAZ74" s="22"/>
      <c r="WBA74" s="22"/>
      <c r="WBB74" s="22"/>
      <c r="WBC74" s="22"/>
      <c r="WBD74" s="22"/>
      <c r="WBE74" s="22"/>
      <c r="WBF74" s="22"/>
      <c r="WBG74" s="22"/>
      <c r="WBH74" s="22"/>
      <c r="WBI74" s="22"/>
      <c r="WBJ74" s="22"/>
      <c r="WBK74" s="22"/>
      <c r="WBL74" s="22"/>
      <c r="WBM74" s="22"/>
      <c r="WBN74" s="22"/>
      <c r="WBO74" s="22"/>
      <c r="WBP74" s="22"/>
      <c r="WBQ74" s="22"/>
      <c r="WBR74" s="22"/>
      <c r="WBS74" s="22"/>
      <c r="WBT74" s="22"/>
      <c r="WBU74" s="22"/>
      <c r="WBV74" s="22"/>
      <c r="WBW74" s="22"/>
      <c r="WBX74" s="22"/>
      <c r="WBY74" s="22"/>
      <c r="WBZ74" s="22"/>
      <c r="WCA74" s="22"/>
      <c r="WCB74" s="22"/>
      <c r="WCC74" s="22"/>
      <c r="WCD74" s="22"/>
      <c r="WCE74" s="22"/>
      <c r="WCF74" s="22"/>
      <c r="WCG74" s="22"/>
      <c r="WCH74" s="22"/>
      <c r="WCI74" s="22"/>
      <c r="WCJ74" s="22"/>
      <c r="WCK74" s="22"/>
      <c r="WCL74" s="22"/>
      <c r="WCM74" s="22"/>
      <c r="WCN74" s="22"/>
      <c r="WCO74" s="22"/>
      <c r="WCP74" s="22"/>
      <c r="WCQ74" s="22"/>
      <c r="WCR74" s="22"/>
      <c r="WCS74" s="22"/>
      <c r="WCT74" s="22"/>
      <c r="WCU74" s="22"/>
      <c r="WCV74" s="22"/>
      <c r="WCW74" s="22"/>
      <c r="WCX74" s="22"/>
      <c r="WCY74" s="22"/>
      <c r="WCZ74" s="22"/>
      <c r="WDA74" s="22"/>
      <c r="WDB74" s="22"/>
      <c r="WDC74" s="22"/>
      <c r="WDD74" s="22"/>
      <c r="WDE74" s="22"/>
      <c r="WDF74" s="22"/>
      <c r="WDG74" s="22"/>
      <c r="WDH74" s="22"/>
      <c r="WDI74" s="22"/>
      <c r="WDJ74" s="22"/>
      <c r="WDK74" s="22"/>
      <c r="WDL74" s="22"/>
      <c r="WDM74" s="22"/>
      <c r="WDN74" s="22"/>
      <c r="WDO74" s="22"/>
      <c r="WDP74" s="22"/>
      <c r="WDQ74" s="22"/>
      <c r="WDR74" s="22"/>
      <c r="WDS74" s="22"/>
      <c r="WDT74" s="22"/>
      <c r="WDU74" s="22"/>
      <c r="WDV74" s="22"/>
      <c r="WDW74" s="22"/>
      <c r="WDX74" s="22"/>
      <c r="WDY74" s="22"/>
      <c r="WDZ74" s="22"/>
      <c r="WEA74" s="22"/>
      <c r="WEB74" s="22"/>
      <c r="WEC74" s="22"/>
      <c r="WED74" s="22"/>
      <c r="WEE74" s="22"/>
      <c r="WEF74" s="22"/>
      <c r="WEG74" s="22"/>
      <c r="WEH74" s="22"/>
      <c r="WEI74" s="22"/>
      <c r="WEJ74" s="22"/>
      <c r="WEK74" s="22"/>
      <c r="WEL74" s="22"/>
      <c r="WEM74" s="22"/>
      <c r="WEN74" s="22"/>
      <c r="WEO74" s="22"/>
      <c r="WEP74" s="22"/>
      <c r="WEQ74" s="22"/>
      <c r="WER74" s="22"/>
      <c r="WES74" s="22"/>
      <c r="WET74" s="22"/>
      <c r="WEU74" s="22"/>
      <c r="WEV74" s="22"/>
      <c r="WEW74" s="22"/>
      <c r="WEX74" s="22"/>
      <c r="WEY74" s="22"/>
      <c r="WEZ74" s="22"/>
      <c r="WFA74" s="22"/>
      <c r="WFB74" s="22"/>
      <c r="WFC74" s="22"/>
      <c r="WFD74" s="22"/>
      <c r="WFE74" s="22"/>
      <c r="WFF74" s="22"/>
      <c r="WFG74" s="22"/>
      <c r="WFH74" s="22"/>
      <c r="WFI74" s="22"/>
      <c r="WFJ74" s="22"/>
      <c r="WFK74" s="22"/>
      <c r="WFL74" s="22"/>
      <c r="WFM74" s="22"/>
      <c r="WFN74" s="22"/>
      <c r="WFO74" s="22"/>
      <c r="WFP74" s="22"/>
      <c r="WFQ74" s="22"/>
      <c r="WFR74" s="22"/>
      <c r="WFS74" s="22"/>
      <c r="WFT74" s="22"/>
      <c r="WFU74" s="22"/>
      <c r="WFV74" s="22"/>
      <c r="WFW74" s="22"/>
      <c r="WFX74" s="22"/>
      <c r="WFY74" s="22"/>
      <c r="WFZ74" s="22"/>
      <c r="WGA74" s="22"/>
      <c r="WGB74" s="22"/>
      <c r="WGC74" s="22"/>
      <c r="WGD74" s="22"/>
      <c r="WGE74" s="22"/>
      <c r="WGF74" s="22"/>
      <c r="WGG74" s="22"/>
      <c r="WGH74" s="22"/>
      <c r="WGI74" s="22"/>
      <c r="WGJ74" s="22"/>
      <c r="WGK74" s="22"/>
      <c r="WGL74" s="22"/>
      <c r="WGM74" s="22"/>
      <c r="WGN74" s="22"/>
      <c r="WGO74" s="22"/>
      <c r="WGP74" s="22"/>
      <c r="WGQ74" s="22"/>
      <c r="WGR74" s="22"/>
      <c r="WGS74" s="22"/>
      <c r="WGT74" s="22"/>
      <c r="WGU74" s="22"/>
      <c r="WGV74" s="22"/>
      <c r="WGW74" s="22"/>
      <c r="WGX74" s="22"/>
      <c r="WGY74" s="22"/>
      <c r="WGZ74" s="22"/>
      <c r="WHA74" s="22"/>
      <c r="WHB74" s="22"/>
      <c r="WHC74" s="22"/>
      <c r="WHD74" s="22"/>
      <c r="WHE74" s="22"/>
      <c r="WHF74" s="22"/>
      <c r="WHG74" s="22"/>
      <c r="WHH74" s="22"/>
      <c r="WHI74" s="22"/>
      <c r="WHJ74" s="22"/>
      <c r="WHK74" s="22"/>
      <c r="WHL74" s="22"/>
      <c r="WHM74" s="22"/>
      <c r="WHN74" s="22"/>
      <c r="WHO74" s="22"/>
      <c r="WHP74" s="22"/>
      <c r="WHQ74" s="22"/>
      <c r="WHR74" s="22"/>
      <c r="WHS74" s="22"/>
      <c r="WHT74" s="22"/>
      <c r="WHU74" s="22"/>
      <c r="WHV74" s="22"/>
      <c r="WHW74" s="22"/>
      <c r="WHX74" s="22"/>
      <c r="WHY74" s="22"/>
      <c r="WHZ74" s="22"/>
      <c r="WIA74" s="22"/>
      <c r="WIB74" s="22"/>
      <c r="WIC74" s="22"/>
      <c r="WID74" s="22"/>
      <c r="WIE74" s="22"/>
      <c r="WIF74" s="22"/>
      <c r="WIG74" s="22"/>
      <c r="WIH74" s="22"/>
      <c r="WII74" s="22"/>
      <c r="WIJ74" s="22"/>
      <c r="WIK74" s="22"/>
      <c r="WIL74" s="22"/>
      <c r="WIM74" s="22"/>
      <c r="WIN74" s="22"/>
      <c r="WIO74" s="22"/>
      <c r="WIP74" s="22"/>
      <c r="WIQ74" s="22"/>
      <c r="WIR74" s="22"/>
      <c r="WIS74" s="22"/>
      <c r="WIT74" s="22"/>
      <c r="WIU74" s="22"/>
      <c r="WIV74" s="22"/>
      <c r="WIW74" s="22"/>
      <c r="WIX74" s="22"/>
      <c r="WIY74" s="22"/>
      <c r="WIZ74" s="22"/>
      <c r="WJA74" s="22"/>
      <c r="WJB74" s="22"/>
      <c r="WJC74" s="22"/>
      <c r="WJD74" s="22"/>
      <c r="WJE74" s="22"/>
      <c r="WJF74" s="22"/>
      <c r="WJG74" s="22"/>
      <c r="WJH74" s="22"/>
      <c r="WJI74" s="22"/>
      <c r="WJJ74" s="22"/>
      <c r="WJK74" s="22"/>
      <c r="WJL74" s="22"/>
      <c r="WJM74" s="22"/>
      <c r="WJN74" s="22"/>
      <c r="WJO74" s="22"/>
      <c r="WJP74" s="22"/>
      <c r="WJQ74" s="22"/>
      <c r="WJR74" s="22"/>
      <c r="WJS74" s="22"/>
      <c r="WJT74" s="22"/>
      <c r="WJU74" s="22"/>
      <c r="WJV74" s="22"/>
      <c r="WJW74" s="22"/>
      <c r="WJX74" s="22"/>
      <c r="WJY74" s="22"/>
      <c r="WJZ74" s="22"/>
      <c r="WKA74" s="22"/>
      <c r="WKB74" s="22"/>
      <c r="WKC74" s="22"/>
      <c r="WKD74" s="22"/>
      <c r="WKE74" s="22"/>
      <c r="WKF74" s="22"/>
      <c r="WKG74" s="22"/>
      <c r="WKH74" s="22"/>
      <c r="WKI74" s="22"/>
      <c r="WKJ74" s="22"/>
      <c r="WKK74" s="22"/>
      <c r="WKL74" s="22"/>
      <c r="WKM74" s="22"/>
      <c r="WKN74" s="22"/>
      <c r="WKO74" s="22"/>
      <c r="WKP74" s="22"/>
      <c r="WKQ74" s="22"/>
      <c r="WKR74" s="22"/>
      <c r="WKS74" s="22"/>
      <c r="WKT74" s="22"/>
      <c r="WKU74" s="22"/>
      <c r="WKV74" s="22"/>
      <c r="WKW74" s="22"/>
      <c r="WKX74" s="22"/>
      <c r="WKY74" s="22"/>
      <c r="WKZ74" s="22"/>
      <c r="WLA74" s="22"/>
      <c r="WLB74" s="22"/>
      <c r="WLC74" s="22"/>
      <c r="WLD74" s="22"/>
      <c r="WLE74" s="22"/>
      <c r="WLF74" s="22"/>
      <c r="WLG74" s="22"/>
      <c r="WLH74" s="22"/>
      <c r="WLI74" s="22"/>
      <c r="WLJ74" s="22"/>
      <c r="WLK74" s="22"/>
      <c r="WLL74" s="22"/>
      <c r="WLM74" s="22"/>
      <c r="WLN74" s="22"/>
      <c r="WLO74" s="22"/>
      <c r="WLP74" s="22"/>
      <c r="WLQ74" s="22"/>
      <c r="WLR74" s="22"/>
      <c r="WLS74" s="22"/>
      <c r="WLT74" s="22"/>
      <c r="WLU74" s="22"/>
      <c r="WLV74" s="22"/>
      <c r="WLW74" s="22"/>
      <c r="WLX74" s="22"/>
      <c r="WLY74" s="22"/>
      <c r="WLZ74" s="22"/>
      <c r="WMA74" s="22"/>
      <c r="WMB74" s="22"/>
      <c r="WMC74" s="22"/>
      <c r="WMD74" s="22"/>
      <c r="WME74" s="22"/>
      <c r="WMF74" s="22"/>
      <c r="WMG74" s="22"/>
      <c r="WMH74" s="22"/>
      <c r="WMI74" s="22"/>
      <c r="WMJ74" s="22"/>
      <c r="WMK74" s="22"/>
      <c r="WML74" s="22"/>
      <c r="WMM74" s="22"/>
      <c r="WMN74" s="22"/>
      <c r="WMO74" s="22"/>
      <c r="WMP74" s="22"/>
      <c r="WMQ74" s="22"/>
      <c r="WMR74" s="22"/>
      <c r="WMS74" s="22"/>
      <c r="WMT74" s="22"/>
      <c r="WMU74" s="22"/>
      <c r="WMV74" s="22"/>
      <c r="WMW74" s="22"/>
      <c r="WMX74" s="22"/>
      <c r="WMY74" s="22"/>
      <c r="WMZ74" s="22"/>
      <c r="WNA74" s="22"/>
      <c r="WNB74" s="22"/>
      <c r="WNC74" s="22"/>
      <c r="WND74" s="22"/>
      <c r="WNE74" s="22"/>
      <c r="WNF74" s="22"/>
      <c r="WNG74" s="22"/>
      <c r="WNH74" s="22"/>
      <c r="WNI74" s="22"/>
      <c r="WNJ74" s="22"/>
      <c r="WNK74" s="22"/>
      <c r="WNL74" s="22"/>
      <c r="WNM74" s="22"/>
      <c r="WNN74" s="22"/>
      <c r="WNO74" s="22"/>
      <c r="WNP74" s="22"/>
      <c r="WNQ74" s="22"/>
      <c r="WNR74" s="22"/>
      <c r="WNS74" s="22"/>
      <c r="WNT74" s="22"/>
      <c r="WNU74" s="22"/>
      <c r="WNV74" s="22"/>
      <c r="WNW74" s="22"/>
      <c r="WNX74" s="22"/>
      <c r="WNY74" s="22"/>
      <c r="WNZ74" s="22"/>
      <c r="WOA74" s="22"/>
      <c r="WOB74" s="22"/>
      <c r="WOC74" s="22"/>
      <c r="WOD74" s="22"/>
      <c r="WOE74" s="22"/>
      <c r="WOF74" s="22"/>
      <c r="WOG74" s="22"/>
      <c r="WOH74" s="22"/>
      <c r="WOI74" s="22"/>
      <c r="WOJ74" s="22"/>
      <c r="WOK74" s="22"/>
      <c r="WOL74" s="22"/>
      <c r="WOM74" s="22"/>
      <c r="WON74" s="22"/>
      <c r="WOO74" s="22"/>
      <c r="WOP74" s="22"/>
      <c r="WOQ74" s="22"/>
      <c r="WOR74" s="22"/>
      <c r="WOS74" s="22"/>
      <c r="WOT74" s="22"/>
      <c r="WOU74" s="22"/>
      <c r="WOV74" s="22"/>
      <c r="WOW74" s="22"/>
      <c r="WOX74" s="22"/>
      <c r="WOY74" s="22"/>
      <c r="WOZ74" s="22"/>
      <c r="WPA74" s="22"/>
      <c r="WPB74" s="22"/>
      <c r="WPC74" s="22"/>
      <c r="WPD74" s="22"/>
      <c r="WPE74" s="22"/>
      <c r="WPF74" s="22"/>
      <c r="WPG74" s="22"/>
      <c r="WPH74" s="22"/>
      <c r="WPI74" s="22"/>
      <c r="WPJ74" s="22"/>
      <c r="WPK74" s="22"/>
      <c r="WPL74" s="22"/>
      <c r="WPM74" s="22"/>
      <c r="WPN74" s="22"/>
      <c r="WPO74" s="22"/>
      <c r="WPP74" s="22"/>
      <c r="WPQ74" s="22"/>
      <c r="WPR74" s="22"/>
      <c r="WPS74" s="22"/>
      <c r="WPT74" s="22"/>
      <c r="WPU74" s="22"/>
      <c r="WPV74" s="22"/>
      <c r="WPW74" s="22"/>
      <c r="WPX74" s="22"/>
      <c r="WPY74" s="22"/>
      <c r="WPZ74" s="22"/>
      <c r="WQA74" s="22"/>
      <c r="WQB74" s="22"/>
      <c r="WQC74" s="22"/>
      <c r="WQD74" s="22"/>
      <c r="WQE74" s="22"/>
      <c r="WQF74" s="22"/>
      <c r="WQG74" s="22"/>
      <c r="WQH74" s="22"/>
      <c r="WQI74" s="22"/>
      <c r="WQJ74" s="22"/>
      <c r="WQK74" s="22"/>
      <c r="WQL74" s="22"/>
      <c r="WQM74" s="22"/>
      <c r="WQN74" s="22"/>
      <c r="WQO74" s="22"/>
      <c r="WQP74" s="22"/>
      <c r="WQQ74" s="22"/>
      <c r="WQR74" s="22"/>
      <c r="WQS74" s="22"/>
      <c r="WQT74" s="22"/>
      <c r="WQU74" s="22"/>
      <c r="WQV74" s="22"/>
      <c r="WQW74" s="22"/>
      <c r="WQX74" s="22"/>
      <c r="WQY74" s="22"/>
      <c r="WQZ74" s="22"/>
      <c r="WRA74" s="22"/>
      <c r="WRB74" s="22"/>
      <c r="WRC74" s="22"/>
      <c r="WRD74" s="22"/>
      <c r="WRE74" s="22"/>
      <c r="WRF74" s="22"/>
      <c r="WRG74" s="22"/>
      <c r="WRH74" s="22"/>
      <c r="WRI74" s="22"/>
      <c r="WRJ74" s="22"/>
      <c r="WRK74" s="22"/>
      <c r="WRL74" s="22"/>
      <c r="WRM74" s="22"/>
      <c r="WRN74" s="22"/>
      <c r="WRO74" s="22"/>
      <c r="WRP74" s="22"/>
      <c r="WRQ74" s="22"/>
      <c r="WRR74" s="22"/>
      <c r="WRS74" s="22"/>
      <c r="WRT74" s="22"/>
      <c r="WRU74" s="22"/>
      <c r="WRV74" s="22"/>
      <c r="WRW74" s="22"/>
      <c r="WRX74" s="22"/>
      <c r="WRY74" s="22"/>
      <c r="WRZ74" s="22"/>
      <c r="WSA74" s="22"/>
      <c r="WSB74" s="22"/>
      <c r="WSC74" s="22"/>
      <c r="WSD74" s="22"/>
      <c r="WSE74" s="22"/>
      <c r="WSF74" s="22"/>
      <c r="WSG74" s="22"/>
      <c r="WSH74" s="22"/>
      <c r="WSI74" s="22"/>
      <c r="WSJ74" s="22"/>
      <c r="WSK74" s="22"/>
      <c r="WSL74" s="22"/>
      <c r="WSM74" s="22"/>
      <c r="WSN74" s="22"/>
      <c r="WSO74" s="22"/>
      <c r="WSP74" s="22"/>
      <c r="WSQ74" s="22"/>
      <c r="WSR74" s="22"/>
      <c r="WSS74" s="22"/>
      <c r="WST74" s="22"/>
      <c r="WSU74" s="22"/>
      <c r="WSV74" s="22"/>
      <c r="WSW74" s="22"/>
      <c r="WSX74" s="22"/>
      <c r="WSY74" s="22"/>
      <c r="WSZ74" s="22"/>
      <c r="WTA74" s="22"/>
      <c r="WTB74" s="22"/>
      <c r="WTC74" s="22"/>
      <c r="WTD74" s="22"/>
      <c r="WTE74" s="22"/>
      <c r="WTF74" s="22"/>
      <c r="WTG74" s="22"/>
      <c r="WTH74" s="22"/>
      <c r="WTI74" s="22"/>
      <c r="WTJ74" s="22"/>
      <c r="WTK74" s="22"/>
      <c r="WTL74" s="22"/>
      <c r="WTM74" s="22"/>
      <c r="WTN74" s="22"/>
      <c r="WTO74" s="22"/>
      <c r="WTP74" s="22"/>
      <c r="WTQ74" s="22"/>
      <c r="WTR74" s="22"/>
      <c r="WTS74" s="22"/>
      <c r="WTT74" s="22"/>
      <c r="WTU74" s="22"/>
      <c r="WTV74" s="22"/>
      <c r="WTW74" s="22"/>
      <c r="WTX74" s="22"/>
      <c r="WTY74" s="22"/>
      <c r="WTZ74" s="22"/>
      <c r="WUA74" s="22"/>
      <c r="WUB74" s="22"/>
      <c r="WUC74" s="22"/>
      <c r="WUD74" s="22"/>
      <c r="WUE74" s="22"/>
      <c r="WUF74" s="22"/>
      <c r="WUG74" s="22"/>
      <c r="WUH74" s="22"/>
      <c r="WUI74" s="22"/>
      <c r="WUJ74" s="22"/>
      <c r="WUK74" s="22"/>
      <c r="WUL74" s="22"/>
      <c r="WUM74" s="22"/>
      <c r="WUN74" s="22"/>
      <c r="WUO74" s="22"/>
      <c r="WUP74" s="22"/>
      <c r="WUQ74" s="22"/>
      <c r="WUR74" s="22"/>
      <c r="WUS74" s="22"/>
      <c r="WUT74" s="22"/>
      <c r="WUU74" s="22"/>
      <c r="WUV74" s="22"/>
      <c r="WUW74" s="22"/>
      <c r="WUX74" s="22"/>
      <c r="WUY74" s="22"/>
      <c r="WUZ74" s="22"/>
      <c r="WVA74" s="22"/>
      <c r="WVB74" s="22"/>
      <c r="WVC74" s="22"/>
      <c r="WVD74" s="22"/>
      <c r="WVE74" s="22"/>
      <c r="WVF74" s="22"/>
      <c r="WVG74" s="22"/>
      <c r="WVH74" s="22"/>
      <c r="WVI74" s="22"/>
      <c r="WVJ74" s="22"/>
      <c r="WVK74" s="22"/>
      <c r="WVL74" s="22"/>
      <c r="WVM74" s="22"/>
      <c r="WVN74" s="22"/>
      <c r="WVO74" s="22"/>
      <c r="WVP74" s="22"/>
      <c r="WVQ74" s="22"/>
      <c r="WVR74" s="22"/>
      <c r="WVS74" s="22"/>
      <c r="WVT74" s="22"/>
      <c r="WVU74" s="22"/>
      <c r="WVV74" s="22"/>
      <c r="WVW74" s="22"/>
      <c r="WVX74" s="22"/>
      <c r="WVY74" s="22"/>
      <c r="WVZ74" s="22"/>
      <c r="WWA74" s="22"/>
      <c r="WWB74" s="22"/>
      <c r="WWC74" s="22"/>
      <c r="WWD74" s="22"/>
      <c r="WWE74" s="22"/>
      <c r="WWF74" s="22"/>
      <c r="WWG74" s="22"/>
      <c r="WWH74" s="22"/>
      <c r="WWI74" s="22"/>
      <c r="WWJ74" s="22"/>
      <c r="WWK74" s="22"/>
      <c r="WWL74" s="22"/>
      <c r="WWM74" s="22"/>
      <c r="WWN74" s="22"/>
      <c r="WWO74" s="22"/>
      <c r="WWP74" s="22"/>
      <c r="WWQ74" s="22"/>
      <c r="WWR74" s="22"/>
      <c r="WWS74" s="22"/>
      <c r="WWT74" s="22"/>
      <c r="WWU74" s="22"/>
      <c r="WWV74" s="22"/>
      <c r="WWW74" s="22"/>
      <c r="WWX74" s="22"/>
      <c r="WWY74" s="22"/>
      <c r="WWZ74" s="22"/>
      <c r="WXA74" s="22"/>
      <c r="WXB74" s="22"/>
      <c r="WXC74" s="22"/>
      <c r="WXD74" s="22"/>
      <c r="WXE74" s="22"/>
      <c r="WXF74" s="22"/>
      <c r="WXG74" s="22"/>
      <c r="WXH74" s="22"/>
      <c r="WXI74" s="22"/>
      <c r="WXJ74" s="22"/>
      <c r="WXK74" s="22"/>
      <c r="WXL74" s="22"/>
      <c r="WXM74" s="22"/>
      <c r="WXN74" s="22"/>
      <c r="WXO74" s="22"/>
      <c r="WXP74" s="22"/>
      <c r="WXQ74" s="22"/>
      <c r="WXR74" s="22"/>
      <c r="WXS74" s="22"/>
      <c r="WXT74" s="22"/>
      <c r="WXU74" s="22"/>
      <c r="WXV74" s="22"/>
      <c r="WXW74" s="22"/>
      <c r="WXX74" s="22"/>
      <c r="WXY74" s="22"/>
      <c r="WXZ74" s="22"/>
      <c r="WYA74" s="22"/>
      <c r="WYB74" s="22"/>
      <c r="WYC74" s="22"/>
      <c r="WYD74" s="22"/>
      <c r="WYE74" s="22"/>
      <c r="WYF74" s="22"/>
      <c r="WYG74" s="22"/>
      <c r="WYH74" s="22"/>
      <c r="WYI74" s="22"/>
      <c r="WYJ74" s="22"/>
      <c r="WYK74" s="22"/>
      <c r="WYL74" s="22"/>
      <c r="WYM74" s="22"/>
      <c r="WYN74" s="22"/>
      <c r="WYO74" s="22"/>
      <c r="WYP74" s="22"/>
      <c r="WYQ74" s="22"/>
      <c r="WYR74" s="22"/>
      <c r="WYS74" s="22"/>
      <c r="WYT74" s="22"/>
      <c r="WYU74" s="22"/>
      <c r="WYV74" s="22"/>
      <c r="WYW74" s="22"/>
      <c r="WYX74" s="22"/>
      <c r="WYY74" s="22"/>
      <c r="WYZ74" s="22"/>
      <c r="WZA74" s="22"/>
      <c r="WZB74" s="22"/>
      <c r="WZC74" s="22"/>
      <c r="WZD74" s="22"/>
      <c r="WZE74" s="22"/>
      <c r="WZF74" s="22"/>
      <c r="WZG74" s="22"/>
      <c r="WZH74" s="22"/>
      <c r="WZI74" s="22"/>
      <c r="WZJ74" s="22"/>
      <c r="WZK74" s="22"/>
      <c r="WZL74" s="22"/>
      <c r="WZM74" s="22"/>
      <c r="WZN74" s="22"/>
      <c r="WZO74" s="22"/>
      <c r="WZP74" s="22"/>
      <c r="WZQ74" s="22"/>
      <c r="WZR74" s="22"/>
      <c r="WZS74" s="22"/>
      <c r="WZT74" s="22"/>
      <c r="WZU74" s="22"/>
      <c r="WZV74" s="22"/>
      <c r="WZW74" s="22"/>
      <c r="WZX74" s="22"/>
      <c r="WZY74" s="22"/>
      <c r="WZZ74" s="22"/>
      <c r="XAA74" s="22"/>
      <c r="XAB74" s="22"/>
      <c r="XAC74" s="22"/>
      <c r="XAD74" s="22"/>
      <c r="XAE74" s="22"/>
      <c r="XAF74" s="22"/>
      <c r="XAG74" s="22"/>
      <c r="XAH74" s="22"/>
      <c r="XAI74" s="22"/>
      <c r="XAJ74" s="22"/>
      <c r="XAK74" s="22"/>
      <c r="XAL74" s="22"/>
      <c r="XAM74" s="22"/>
      <c r="XAN74" s="22"/>
      <c r="XAO74" s="22"/>
      <c r="XAP74" s="22"/>
      <c r="XAQ74" s="22"/>
      <c r="XAR74" s="22"/>
      <c r="XAS74" s="22"/>
      <c r="XAT74" s="22"/>
      <c r="XAU74" s="22"/>
      <c r="XAV74" s="22"/>
      <c r="XAW74" s="22"/>
      <c r="XAX74" s="22"/>
      <c r="XAY74" s="22"/>
      <c r="XAZ74" s="22"/>
      <c r="XBA74" s="22"/>
      <c r="XBB74" s="22"/>
      <c r="XBC74" s="22"/>
      <c r="XBD74" s="22"/>
      <c r="XBE74" s="22"/>
      <c r="XBF74" s="22"/>
      <c r="XBG74" s="22"/>
      <c r="XBH74" s="22"/>
      <c r="XBI74" s="22"/>
      <c r="XBJ74" s="22"/>
      <c r="XBK74" s="22"/>
      <c r="XBL74" s="22"/>
      <c r="XBM74" s="22"/>
      <c r="XBN74" s="22"/>
      <c r="XBO74" s="22"/>
      <c r="XBP74" s="22"/>
      <c r="XBQ74" s="22"/>
      <c r="XBR74" s="22"/>
      <c r="XBS74" s="22"/>
      <c r="XBT74" s="22"/>
      <c r="XBU74" s="22"/>
      <c r="XBV74" s="22"/>
      <c r="XBW74" s="22"/>
      <c r="XBX74" s="22"/>
      <c r="XBY74" s="22"/>
      <c r="XBZ74" s="22"/>
      <c r="XCA74" s="22"/>
      <c r="XCB74" s="22"/>
      <c r="XCC74" s="22"/>
      <c r="XCD74" s="22"/>
      <c r="XCE74" s="22"/>
      <c r="XCF74" s="22"/>
      <c r="XCG74" s="22"/>
      <c r="XCH74" s="22"/>
      <c r="XCI74" s="22"/>
      <c r="XCJ74" s="22"/>
      <c r="XCK74" s="22"/>
      <c r="XCL74" s="22"/>
      <c r="XCM74" s="22"/>
      <c r="XCN74" s="22"/>
      <c r="XCO74" s="22"/>
      <c r="XCP74" s="22"/>
      <c r="XCQ74" s="22"/>
      <c r="XCR74" s="22"/>
      <c r="XCS74" s="22"/>
      <c r="XCT74" s="22"/>
      <c r="XCU74" s="22"/>
      <c r="XCV74" s="22"/>
      <c r="XCW74" s="22"/>
      <c r="XCX74" s="22"/>
      <c r="XCY74" s="22"/>
      <c r="XCZ74" s="22"/>
      <c r="XDA74" s="22"/>
      <c r="XDB74" s="22"/>
      <c r="XDC74" s="22"/>
      <c r="XDD74" s="22"/>
      <c r="XDE74" s="22"/>
      <c r="XDF74" s="22"/>
      <c r="XDG74" s="22"/>
      <c r="XDH74" s="22"/>
      <c r="XDI74" s="22"/>
      <c r="XDJ74" s="22"/>
      <c r="XDK74" s="22"/>
      <c r="XDL74" s="22"/>
      <c r="XDM74" s="22"/>
      <c r="XDN74" s="22"/>
      <c r="XDO74" s="22"/>
      <c r="XDP74" s="22"/>
      <c r="XDQ74" s="22"/>
      <c r="XDR74" s="22"/>
      <c r="XDS74" s="22"/>
      <c r="XDT74" s="22"/>
      <c r="XDU74" s="22"/>
      <c r="XDV74" s="22"/>
      <c r="XDW74" s="22"/>
      <c r="XDX74" s="22"/>
      <c r="XDY74" s="22"/>
      <c r="XDZ74" s="22"/>
      <c r="XEA74" s="22"/>
      <c r="XEB74" s="22"/>
      <c r="XEC74" s="22"/>
      <c r="XED74" s="22"/>
      <c r="XEE74" s="22"/>
      <c r="XEF74" s="22"/>
      <c r="XEG74" s="22"/>
      <c r="XEH74" s="22"/>
      <c r="XEI74" s="22"/>
      <c r="XEJ74" s="22"/>
      <c r="XEK74" s="22"/>
      <c r="XEL74" s="22"/>
      <c r="XEM74" s="22"/>
      <c r="XEN74" s="22"/>
      <c r="XEO74" s="22"/>
      <c r="XEP74" s="22"/>
      <c r="XEQ74" s="22"/>
      <c r="XER74" s="22"/>
      <c r="XES74" s="22"/>
      <c r="XET74" s="22"/>
      <c r="XEU74" s="22"/>
      <c r="XEV74" s="22"/>
    </row>
    <row r="75" spans="1:16376" outlineLevel="1" x14ac:dyDescent="0.15">
      <c r="D75" s="22"/>
      <c r="L75" s="72"/>
      <c r="M75" s="72"/>
      <c r="N75" s="72"/>
      <c r="O75" s="72"/>
      <c r="P75" s="72"/>
      <c r="Q75" s="72"/>
      <c r="R75" s="72"/>
      <c r="S75" s="72"/>
      <c r="T75" s="72"/>
      <c r="U75" s="7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R75" s="22"/>
      <c r="CS75" s="22"/>
      <c r="CT75" s="22"/>
      <c r="CU75" s="22"/>
      <c r="CV75" s="22"/>
      <c r="CW75" s="22"/>
      <c r="CX75" s="22"/>
      <c r="CY75" s="22"/>
      <c r="CZ75" s="22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P75" s="22"/>
      <c r="DQ75" s="22"/>
      <c r="DR75" s="22"/>
      <c r="DS75" s="22"/>
      <c r="DT75" s="22"/>
      <c r="DU75" s="22"/>
      <c r="DV75" s="22"/>
      <c r="DW75" s="22"/>
      <c r="DX75" s="22"/>
      <c r="DY75" s="22"/>
      <c r="DZ75" s="22"/>
      <c r="EA75" s="22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N75" s="22"/>
      <c r="EO75" s="22"/>
      <c r="EP75" s="22"/>
      <c r="EQ75" s="22"/>
      <c r="ER75" s="22"/>
      <c r="ES75" s="22"/>
      <c r="ET75" s="22"/>
      <c r="EU75" s="22"/>
      <c r="EV75" s="22"/>
      <c r="EW75" s="22"/>
      <c r="EX75" s="22"/>
      <c r="EY75" s="22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  <c r="FL75" s="22"/>
      <c r="FM75" s="22"/>
      <c r="FN75" s="22"/>
      <c r="FO75" s="22"/>
      <c r="FP75" s="22"/>
      <c r="FQ75" s="22"/>
      <c r="FR75" s="22"/>
      <c r="FS75" s="22"/>
      <c r="FT75" s="22"/>
      <c r="FU75" s="22"/>
      <c r="FV75" s="22"/>
      <c r="FW75" s="22"/>
      <c r="FX75" s="22"/>
      <c r="FY75" s="22"/>
      <c r="FZ75" s="22"/>
      <c r="GA75" s="22"/>
      <c r="GB75" s="22"/>
      <c r="GC75" s="22"/>
      <c r="GD75" s="22"/>
      <c r="GE75" s="22"/>
      <c r="GF75" s="22"/>
      <c r="GG75" s="22"/>
      <c r="GH75" s="22"/>
      <c r="GI75" s="22"/>
      <c r="GJ75" s="22"/>
      <c r="GK75" s="22"/>
      <c r="GL75" s="22"/>
      <c r="GM75" s="22"/>
      <c r="GN75" s="22"/>
      <c r="GO75" s="22"/>
      <c r="GP75" s="22"/>
      <c r="GQ75" s="22"/>
      <c r="GR75" s="22"/>
      <c r="GS75" s="22"/>
      <c r="GT75" s="22"/>
      <c r="GU75" s="22"/>
      <c r="GV75" s="22"/>
      <c r="GW75" s="22"/>
      <c r="GX75" s="22"/>
      <c r="GY75" s="22"/>
      <c r="GZ75" s="22"/>
      <c r="HA75" s="22"/>
      <c r="HB75" s="22"/>
      <c r="HC75" s="22"/>
      <c r="HD75" s="22"/>
      <c r="HE75" s="22"/>
      <c r="HF75" s="22"/>
      <c r="HG75" s="22"/>
      <c r="HH75" s="22"/>
      <c r="HI75" s="22"/>
      <c r="HJ75" s="22"/>
      <c r="HK75" s="22"/>
      <c r="HL75" s="22"/>
      <c r="HM75" s="22"/>
      <c r="HN75" s="22"/>
      <c r="HO75" s="22"/>
      <c r="HP75" s="22"/>
      <c r="HQ75" s="22"/>
      <c r="HR75" s="22"/>
      <c r="HS75" s="22"/>
      <c r="HT75" s="22"/>
      <c r="HU75" s="22"/>
      <c r="HV75" s="22"/>
      <c r="HW75" s="22"/>
      <c r="HX75" s="22"/>
      <c r="HY75" s="22"/>
      <c r="HZ75" s="22"/>
      <c r="IA75" s="22"/>
      <c r="IB75" s="22"/>
      <c r="IC75" s="22"/>
      <c r="ID75" s="22"/>
      <c r="IE75" s="22"/>
      <c r="IF75" s="22"/>
      <c r="IG75" s="22"/>
      <c r="IH75" s="22"/>
      <c r="II75" s="22"/>
      <c r="IJ75" s="22"/>
      <c r="IK75" s="22"/>
      <c r="IL75" s="22"/>
      <c r="IM75" s="22"/>
      <c r="IN75" s="22"/>
      <c r="IO75" s="22"/>
      <c r="IP75" s="22"/>
      <c r="IQ75" s="22"/>
      <c r="IR75" s="22"/>
      <c r="IS75" s="22"/>
      <c r="IT75" s="22"/>
      <c r="IU75" s="22"/>
      <c r="IV75" s="22"/>
      <c r="IW75" s="22"/>
      <c r="IX75" s="22"/>
      <c r="IY75" s="22"/>
      <c r="IZ75" s="22"/>
      <c r="JA75" s="22"/>
      <c r="JB75" s="22"/>
      <c r="JC75" s="22"/>
      <c r="JD75" s="22"/>
      <c r="JE75" s="22"/>
      <c r="JF75" s="22"/>
      <c r="JG75" s="22"/>
      <c r="JH75" s="22"/>
      <c r="JI75" s="22"/>
      <c r="JJ75" s="22"/>
      <c r="JK75" s="22"/>
      <c r="JL75" s="22"/>
      <c r="JM75" s="22"/>
      <c r="JN75" s="22"/>
      <c r="JO75" s="22"/>
      <c r="JP75" s="22"/>
      <c r="JQ75" s="22"/>
      <c r="JR75" s="22"/>
      <c r="JS75" s="22"/>
      <c r="JT75" s="22"/>
      <c r="JU75" s="22"/>
      <c r="JV75" s="22"/>
      <c r="JW75" s="22"/>
      <c r="JX75" s="22"/>
      <c r="JY75" s="22"/>
      <c r="JZ75" s="22"/>
      <c r="KA75" s="22"/>
      <c r="KB75" s="22"/>
      <c r="KC75" s="22"/>
      <c r="KD75" s="22"/>
      <c r="KE75" s="22"/>
      <c r="KF75" s="22"/>
      <c r="KG75" s="22"/>
      <c r="KH75" s="22"/>
      <c r="KI75" s="22"/>
      <c r="KJ75" s="22"/>
      <c r="KK75" s="22"/>
      <c r="KL75" s="22"/>
      <c r="KM75" s="22"/>
      <c r="KN75" s="22"/>
      <c r="KO75" s="22"/>
      <c r="KP75" s="22"/>
      <c r="KQ75" s="22"/>
      <c r="KR75" s="22"/>
      <c r="KS75" s="22"/>
      <c r="KT75" s="22"/>
      <c r="KU75" s="22"/>
      <c r="KV75" s="22"/>
      <c r="KW75" s="22"/>
      <c r="KX75" s="22"/>
      <c r="KY75" s="22"/>
      <c r="KZ75" s="22"/>
      <c r="LA75" s="22"/>
      <c r="LB75" s="22"/>
      <c r="LC75" s="22"/>
      <c r="LD75" s="22"/>
      <c r="LE75" s="22"/>
      <c r="LF75" s="22"/>
      <c r="LG75" s="22"/>
      <c r="LH75" s="22"/>
      <c r="LI75" s="22"/>
      <c r="LJ75" s="22"/>
      <c r="LK75" s="22"/>
      <c r="LL75" s="22"/>
      <c r="LM75" s="22"/>
      <c r="LN75" s="22"/>
      <c r="LO75" s="22"/>
      <c r="LP75" s="22"/>
      <c r="LQ75" s="22"/>
      <c r="LR75" s="22"/>
      <c r="LS75" s="22"/>
      <c r="LT75" s="22"/>
      <c r="LU75" s="22"/>
      <c r="LV75" s="22"/>
      <c r="LW75" s="22"/>
      <c r="LX75" s="22"/>
      <c r="LY75" s="22"/>
      <c r="LZ75" s="22"/>
      <c r="MA75" s="22"/>
      <c r="MB75" s="22"/>
      <c r="MC75" s="22"/>
      <c r="MD75" s="22"/>
      <c r="ME75" s="22"/>
      <c r="MF75" s="22"/>
      <c r="MG75" s="22"/>
      <c r="MH75" s="22"/>
      <c r="MI75" s="22"/>
      <c r="MJ75" s="22"/>
      <c r="MK75" s="22"/>
      <c r="ML75" s="22"/>
      <c r="MM75" s="22"/>
      <c r="MN75" s="22"/>
      <c r="MO75" s="22"/>
      <c r="MP75" s="22"/>
      <c r="MQ75" s="22"/>
      <c r="MR75" s="22"/>
      <c r="MS75" s="22"/>
      <c r="MT75" s="22"/>
      <c r="MU75" s="22"/>
      <c r="MV75" s="22"/>
      <c r="MW75" s="22"/>
      <c r="MX75" s="22"/>
      <c r="MY75" s="22"/>
      <c r="MZ75" s="22"/>
      <c r="NA75" s="22"/>
      <c r="NB75" s="22"/>
      <c r="NC75" s="22"/>
      <c r="ND75" s="22"/>
      <c r="NE75" s="22"/>
      <c r="NF75" s="22"/>
      <c r="NG75" s="22"/>
      <c r="NH75" s="22"/>
      <c r="NI75" s="22"/>
      <c r="NJ75" s="22"/>
      <c r="NK75" s="22"/>
      <c r="NL75" s="22"/>
      <c r="NM75" s="22"/>
      <c r="NN75" s="22"/>
      <c r="NO75" s="22"/>
      <c r="NP75" s="22"/>
      <c r="NQ75" s="22"/>
      <c r="NR75" s="22"/>
      <c r="NS75" s="22"/>
      <c r="NT75" s="22"/>
      <c r="NU75" s="22"/>
      <c r="NV75" s="22"/>
      <c r="NW75" s="22"/>
      <c r="NX75" s="22"/>
      <c r="NY75" s="22"/>
      <c r="NZ75" s="22"/>
      <c r="OA75" s="22"/>
      <c r="OB75" s="22"/>
      <c r="OC75" s="22"/>
      <c r="OD75" s="22"/>
      <c r="OE75" s="22"/>
      <c r="OF75" s="22"/>
      <c r="OG75" s="22"/>
      <c r="OH75" s="22"/>
      <c r="OI75" s="22"/>
      <c r="OJ75" s="22"/>
      <c r="OK75" s="22"/>
      <c r="OL75" s="22"/>
      <c r="OM75" s="22"/>
      <c r="ON75" s="22"/>
      <c r="OO75" s="22"/>
      <c r="OP75" s="22"/>
      <c r="OQ75" s="22"/>
      <c r="OR75" s="22"/>
      <c r="OS75" s="22"/>
      <c r="OT75" s="22"/>
      <c r="OU75" s="22"/>
      <c r="OV75" s="22"/>
      <c r="OW75" s="22"/>
      <c r="OX75" s="22"/>
      <c r="OY75" s="22"/>
      <c r="OZ75" s="22"/>
      <c r="PA75" s="22"/>
      <c r="PB75" s="22"/>
      <c r="PC75" s="22"/>
      <c r="PD75" s="22"/>
      <c r="PE75" s="22"/>
      <c r="PF75" s="22"/>
      <c r="PG75" s="22"/>
      <c r="PH75" s="22"/>
      <c r="PI75" s="22"/>
      <c r="PJ75" s="22"/>
      <c r="PK75" s="22"/>
      <c r="PL75" s="22"/>
      <c r="PM75" s="22"/>
      <c r="PN75" s="22"/>
      <c r="PO75" s="22"/>
      <c r="PP75" s="22"/>
      <c r="PQ75" s="22"/>
      <c r="PR75" s="22"/>
      <c r="PS75" s="22"/>
      <c r="PT75" s="22"/>
      <c r="PU75" s="22"/>
      <c r="PV75" s="22"/>
      <c r="PW75" s="22"/>
      <c r="PX75" s="22"/>
      <c r="PY75" s="22"/>
      <c r="PZ75" s="22"/>
      <c r="QA75" s="22"/>
      <c r="QB75" s="22"/>
      <c r="QC75" s="22"/>
      <c r="QD75" s="22"/>
      <c r="QE75" s="22"/>
      <c r="QF75" s="22"/>
      <c r="QG75" s="22"/>
      <c r="QH75" s="22"/>
      <c r="QI75" s="22"/>
      <c r="QJ75" s="22"/>
      <c r="QK75" s="22"/>
      <c r="QL75" s="22"/>
      <c r="QM75" s="22"/>
      <c r="QN75" s="22"/>
      <c r="QO75" s="22"/>
      <c r="QP75" s="22"/>
      <c r="QQ75" s="22"/>
      <c r="QR75" s="22"/>
      <c r="QS75" s="22"/>
      <c r="QT75" s="22"/>
      <c r="QU75" s="22"/>
      <c r="QV75" s="22"/>
      <c r="QW75" s="22"/>
      <c r="QX75" s="22"/>
      <c r="QY75" s="22"/>
      <c r="QZ75" s="22"/>
      <c r="RA75" s="22"/>
      <c r="RB75" s="22"/>
      <c r="RC75" s="22"/>
      <c r="RD75" s="22"/>
      <c r="RE75" s="22"/>
      <c r="RF75" s="22"/>
      <c r="RG75" s="22"/>
      <c r="RH75" s="22"/>
      <c r="RI75" s="22"/>
      <c r="RJ75" s="22"/>
      <c r="RK75" s="22"/>
      <c r="RL75" s="22"/>
      <c r="RM75" s="22"/>
      <c r="RN75" s="22"/>
      <c r="RO75" s="22"/>
      <c r="RP75" s="22"/>
      <c r="RQ75" s="22"/>
      <c r="RR75" s="22"/>
      <c r="RS75" s="22"/>
      <c r="RT75" s="22"/>
      <c r="RU75" s="22"/>
      <c r="RV75" s="22"/>
      <c r="RW75" s="22"/>
      <c r="RX75" s="22"/>
      <c r="RY75" s="22"/>
      <c r="RZ75" s="22"/>
      <c r="SA75" s="22"/>
      <c r="SB75" s="22"/>
      <c r="SC75" s="22"/>
      <c r="SD75" s="22"/>
      <c r="SE75" s="22"/>
      <c r="SF75" s="22"/>
      <c r="SG75" s="22"/>
      <c r="SH75" s="22"/>
      <c r="SI75" s="22"/>
      <c r="SJ75" s="22"/>
      <c r="SK75" s="22"/>
      <c r="SL75" s="22"/>
      <c r="SM75" s="22"/>
      <c r="SN75" s="22"/>
      <c r="SO75" s="22"/>
      <c r="SP75" s="22"/>
      <c r="SQ75" s="22"/>
      <c r="SR75" s="22"/>
      <c r="SS75" s="22"/>
      <c r="ST75" s="22"/>
      <c r="SU75" s="22"/>
      <c r="SV75" s="22"/>
      <c r="SW75" s="22"/>
      <c r="SX75" s="22"/>
      <c r="SY75" s="22"/>
      <c r="SZ75" s="22"/>
      <c r="TA75" s="22"/>
      <c r="TB75" s="22"/>
      <c r="TC75" s="22"/>
      <c r="TD75" s="22"/>
      <c r="TE75" s="22"/>
      <c r="TF75" s="22"/>
      <c r="TG75" s="22"/>
      <c r="TH75" s="22"/>
      <c r="TI75" s="22"/>
      <c r="TJ75" s="22"/>
      <c r="TK75" s="22"/>
      <c r="TL75" s="22"/>
      <c r="TM75" s="22"/>
      <c r="TN75" s="22"/>
      <c r="TO75" s="22"/>
      <c r="TP75" s="22"/>
      <c r="TQ75" s="22"/>
      <c r="TR75" s="22"/>
      <c r="TS75" s="22"/>
      <c r="TT75" s="22"/>
      <c r="TU75" s="22"/>
      <c r="TV75" s="22"/>
      <c r="TW75" s="22"/>
      <c r="TX75" s="22"/>
      <c r="TY75" s="22"/>
      <c r="TZ75" s="22"/>
      <c r="UA75" s="22"/>
      <c r="UB75" s="22"/>
      <c r="UC75" s="22"/>
      <c r="UD75" s="22"/>
      <c r="UE75" s="22"/>
      <c r="UF75" s="22"/>
      <c r="UG75" s="22"/>
      <c r="UH75" s="22"/>
      <c r="UI75" s="22"/>
      <c r="UJ75" s="22"/>
      <c r="UK75" s="22"/>
      <c r="UL75" s="22"/>
      <c r="UM75" s="22"/>
      <c r="UN75" s="22"/>
      <c r="UO75" s="22"/>
      <c r="UP75" s="22"/>
      <c r="UQ75" s="22"/>
      <c r="UR75" s="22"/>
      <c r="US75" s="22"/>
      <c r="UT75" s="22"/>
      <c r="UU75" s="22"/>
      <c r="UV75" s="22"/>
      <c r="UW75" s="22"/>
      <c r="UX75" s="22"/>
      <c r="UY75" s="22"/>
      <c r="UZ75" s="22"/>
      <c r="VA75" s="22"/>
      <c r="VB75" s="22"/>
      <c r="VC75" s="22"/>
      <c r="VD75" s="22"/>
      <c r="VE75" s="22"/>
      <c r="VF75" s="22"/>
      <c r="VG75" s="22"/>
      <c r="VH75" s="22"/>
      <c r="VI75" s="22"/>
      <c r="VJ75" s="22"/>
      <c r="VK75" s="22"/>
      <c r="VL75" s="22"/>
      <c r="VM75" s="22"/>
      <c r="VN75" s="22"/>
      <c r="VO75" s="22"/>
      <c r="VP75" s="22"/>
      <c r="VQ75" s="22"/>
      <c r="VR75" s="22"/>
      <c r="VS75" s="22"/>
      <c r="VT75" s="22"/>
      <c r="VU75" s="22"/>
      <c r="VV75" s="22"/>
      <c r="VW75" s="22"/>
      <c r="VX75" s="22"/>
      <c r="VY75" s="22"/>
      <c r="VZ75" s="22"/>
      <c r="WA75" s="22"/>
      <c r="WB75" s="22"/>
      <c r="WC75" s="22"/>
      <c r="WD75" s="22"/>
      <c r="WE75" s="22"/>
      <c r="WF75" s="22"/>
      <c r="WG75" s="22"/>
      <c r="WH75" s="22"/>
      <c r="WI75" s="22"/>
      <c r="WJ75" s="22"/>
      <c r="WK75" s="22"/>
      <c r="WL75" s="22"/>
      <c r="WM75" s="22"/>
      <c r="WN75" s="22"/>
      <c r="WO75" s="22"/>
      <c r="WP75" s="22"/>
      <c r="WQ75" s="22"/>
      <c r="WR75" s="22"/>
      <c r="WS75" s="22"/>
      <c r="WT75" s="22"/>
      <c r="WU75" s="22"/>
      <c r="WV75" s="22"/>
      <c r="WW75" s="22"/>
      <c r="WX75" s="22"/>
      <c r="WY75" s="22"/>
      <c r="WZ75" s="22"/>
      <c r="XA75" s="22"/>
      <c r="XB75" s="22"/>
      <c r="XC75" s="22"/>
      <c r="XD75" s="22"/>
      <c r="XE75" s="22"/>
      <c r="XF75" s="22"/>
      <c r="XG75" s="22"/>
      <c r="XH75" s="22"/>
      <c r="XI75" s="22"/>
      <c r="XJ75" s="22"/>
      <c r="XK75" s="22"/>
      <c r="XL75" s="22"/>
      <c r="XM75" s="22"/>
      <c r="XN75" s="22"/>
      <c r="XO75" s="22"/>
      <c r="XP75" s="22"/>
      <c r="XQ75" s="22"/>
      <c r="XR75" s="22"/>
      <c r="XS75" s="22"/>
      <c r="XT75" s="22"/>
      <c r="XU75" s="22"/>
      <c r="XV75" s="22"/>
      <c r="XW75" s="22"/>
      <c r="XX75" s="22"/>
      <c r="XY75" s="22"/>
      <c r="XZ75" s="22"/>
      <c r="YA75" s="22"/>
      <c r="YB75" s="22"/>
      <c r="YC75" s="22"/>
      <c r="YD75" s="22"/>
      <c r="YE75" s="22"/>
      <c r="YF75" s="22"/>
      <c r="YG75" s="22"/>
      <c r="YH75" s="22"/>
      <c r="YI75" s="22"/>
      <c r="YJ75" s="22"/>
      <c r="YK75" s="22"/>
      <c r="YL75" s="22"/>
      <c r="YM75" s="22"/>
      <c r="YN75" s="22"/>
      <c r="YO75" s="22"/>
      <c r="YP75" s="22"/>
      <c r="YQ75" s="22"/>
      <c r="YR75" s="22"/>
      <c r="YS75" s="22"/>
      <c r="YT75" s="22"/>
      <c r="YU75" s="22"/>
      <c r="YV75" s="22"/>
      <c r="YW75" s="22"/>
      <c r="YX75" s="22"/>
      <c r="YY75" s="22"/>
      <c r="YZ75" s="22"/>
      <c r="ZA75" s="22"/>
      <c r="ZB75" s="22"/>
      <c r="ZC75" s="22"/>
      <c r="ZD75" s="22"/>
      <c r="ZE75" s="22"/>
      <c r="ZF75" s="22"/>
      <c r="ZG75" s="22"/>
      <c r="ZH75" s="22"/>
      <c r="ZI75" s="22"/>
      <c r="ZJ75" s="22"/>
      <c r="ZK75" s="22"/>
      <c r="ZL75" s="22"/>
      <c r="ZM75" s="22"/>
      <c r="ZN75" s="22"/>
      <c r="ZO75" s="22"/>
      <c r="ZP75" s="22"/>
      <c r="ZQ75" s="22"/>
      <c r="ZR75" s="22"/>
      <c r="ZS75" s="22"/>
      <c r="ZT75" s="22"/>
      <c r="ZU75" s="22"/>
      <c r="ZV75" s="22"/>
      <c r="ZW75" s="22"/>
      <c r="ZX75" s="22"/>
      <c r="ZY75" s="22"/>
      <c r="ZZ75" s="22"/>
      <c r="AAA75" s="22"/>
      <c r="AAB75" s="22"/>
      <c r="AAC75" s="22"/>
      <c r="AAD75" s="22"/>
      <c r="AAE75" s="22"/>
      <c r="AAF75" s="22"/>
      <c r="AAG75" s="22"/>
      <c r="AAH75" s="22"/>
      <c r="AAI75" s="22"/>
      <c r="AAJ75" s="22"/>
      <c r="AAK75" s="22"/>
      <c r="AAL75" s="22"/>
      <c r="AAM75" s="22"/>
      <c r="AAN75" s="22"/>
      <c r="AAO75" s="22"/>
      <c r="AAP75" s="22"/>
      <c r="AAQ75" s="22"/>
      <c r="AAR75" s="22"/>
      <c r="AAS75" s="22"/>
      <c r="AAT75" s="22"/>
      <c r="AAU75" s="22"/>
      <c r="AAV75" s="22"/>
      <c r="AAW75" s="22"/>
      <c r="AAX75" s="22"/>
      <c r="AAY75" s="22"/>
      <c r="AAZ75" s="22"/>
      <c r="ABA75" s="22"/>
      <c r="ABB75" s="22"/>
      <c r="ABC75" s="22"/>
      <c r="ABD75" s="22"/>
      <c r="ABE75" s="22"/>
      <c r="ABF75" s="22"/>
      <c r="ABG75" s="22"/>
      <c r="ABH75" s="22"/>
      <c r="ABI75" s="22"/>
      <c r="ABJ75" s="22"/>
      <c r="ABK75" s="22"/>
      <c r="ABL75" s="22"/>
      <c r="ABM75" s="22"/>
      <c r="ABN75" s="22"/>
      <c r="ABO75" s="22"/>
      <c r="ABP75" s="22"/>
      <c r="ABQ75" s="22"/>
      <c r="ABR75" s="22"/>
      <c r="ABS75" s="22"/>
      <c r="ABT75" s="22"/>
      <c r="ABU75" s="22"/>
      <c r="ABV75" s="22"/>
      <c r="ABW75" s="22"/>
      <c r="ABX75" s="22"/>
      <c r="ABY75" s="22"/>
      <c r="ABZ75" s="22"/>
      <c r="ACA75" s="22"/>
      <c r="ACB75" s="22"/>
      <c r="ACC75" s="22"/>
      <c r="ACD75" s="22"/>
      <c r="ACE75" s="22"/>
      <c r="ACF75" s="22"/>
      <c r="ACG75" s="22"/>
      <c r="ACH75" s="22"/>
      <c r="ACI75" s="22"/>
      <c r="ACJ75" s="22"/>
      <c r="ACK75" s="22"/>
      <c r="ACL75" s="22"/>
      <c r="ACM75" s="22"/>
      <c r="ACN75" s="22"/>
      <c r="ACO75" s="22"/>
      <c r="ACP75" s="22"/>
      <c r="ACQ75" s="22"/>
      <c r="ACR75" s="22"/>
      <c r="ACS75" s="22"/>
      <c r="ACT75" s="22"/>
      <c r="ACU75" s="22"/>
      <c r="ACV75" s="22"/>
      <c r="ACW75" s="22"/>
      <c r="ACX75" s="22"/>
      <c r="ACY75" s="22"/>
      <c r="ACZ75" s="22"/>
      <c r="ADA75" s="22"/>
      <c r="ADB75" s="22"/>
      <c r="ADC75" s="22"/>
      <c r="ADD75" s="22"/>
      <c r="ADE75" s="22"/>
      <c r="ADF75" s="22"/>
      <c r="ADG75" s="22"/>
      <c r="ADH75" s="22"/>
      <c r="ADI75" s="22"/>
      <c r="ADJ75" s="22"/>
      <c r="ADK75" s="22"/>
      <c r="ADL75" s="22"/>
      <c r="ADM75" s="22"/>
      <c r="ADN75" s="22"/>
      <c r="ADO75" s="22"/>
      <c r="ADP75" s="22"/>
      <c r="ADQ75" s="22"/>
      <c r="ADR75" s="22"/>
      <c r="ADS75" s="22"/>
      <c r="ADT75" s="22"/>
      <c r="ADU75" s="22"/>
      <c r="ADV75" s="22"/>
      <c r="ADW75" s="22"/>
      <c r="ADX75" s="22"/>
      <c r="ADY75" s="22"/>
      <c r="ADZ75" s="22"/>
      <c r="AEA75" s="22"/>
      <c r="AEB75" s="22"/>
      <c r="AEC75" s="22"/>
      <c r="AED75" s="22"/>
      <c r="AEE75" s="22"/>
      <c r="AEF75" s="22"/>
      <c r="AEG75" s="22"/>
      <c r="AEH75" s="22"/>
      <c r="AEI75" s="22"/>
      <c r="AEJ75" s="22"/>
      <c r="AEK75" s="22"/>
      <c r="AEL75" s="22"/>
      <c r="AEM75" s="22"/>
      <c r="AEN75" s="22"/>
      <c r="AEO75" s="22"/>
      <c r="AEP75" s="22"/>
      <c r="AEQ75" s="22"/>
      <c r="AER75" s="22"/>
      <c r="AES75" s="22"/>
      <c r="AET75" s="22"/>
      <c r="AEU75" s="22"/>
      <c r="AEV75" s="22"/>
      <c r="AEW75" s="22"/>
      <c r="AEX75" s="22"/>
      <c r="AEY75" s="22"/>
      <c r="AEZ75" s="22"/>
      <c r="AFA75" s="22"/>
      <c r="AFB75" s="22"/>
      <c r="AFC75" s="22"/>
      <c r="AFD75" s="22"/>
      <c r="AFE75" s="22"/>
      <c r="AFF75" s="22"/>
      <c r="AFG75" s="22"/>
      <c r="AFH75" s="22"/>
      <c r="AFI75" s="22"/>
      <c r="AFJ75" s="22"/>
      <c r="AFK75" s="22"/>
      <c r="AFL75" s="22"/>
      <c r="AFM75" s="22"/>
      <c r="AFN75" s="22"/>
      <c r="AFO75" s="22"/>
      <c r="AFP75" s="22"/>
      <c r="AFQ75" s="22"/>
      <c r="AFR75" s="22"/>
      <c r="AFS75" s="22"/>
      <c r="AFT75" s="22"/>
      <c r="AFU75" s="22"/>
      <c r="AFV75" s="22"/>
      <c r="AFW75" s="22"/>
      <c r="AFX75" s="22"/>
      <c r="AFY75" s="22"/>
      <c r="AFZ75" s="22"/>
      <c r="AGA75" s="22"/>
      <c r="AGB75" s="22"/>
      <c r="AGC75" s="22"/>
      <c r="AGD75" s="22"/>
      <c r="AGE75" s="22"/>
      <c r="AGF75" s="22"/>
      <c r="AGG75" s="22"/>
      <c r="AGH75" s="22"/>
      <c r="AGI75" s="22"/>
      <c r="AGJ75" s="22"/>
      <c r="AGK75" s="22"/>
      <c r="AGL75" s="22"/>
      <c r="AGM75" s="22"/>
      <c r="AGN75" s="22"/>
      <c r="AGO75" s="22"/>
      <c r="AGP75" s="22"/>
      <c r="AGQ75" s="22"/>
      <c r="AGR75" s="22"/>
      <c r="AGS75" s="22"/>
      <c r="AGT75" s="22"/>
      <c r="AGU75" s="22"/>
      <c r="AGV75" s="22"/>
      <c r="AGW75" s="22"/>
      <c r="AGX75" s="22"/>
      <c r="AGY75" s="22"/>
      <c r="AGZ75" s="22"/>
      <c r="AHA75" s="22"/>
      <c r="AHB75" s="22"/>
      <c r="AHC75" s="22"/>
      <c r="AHD75" s="22"/>
      <c r="AHE75" s="22"/>
      <c r="AHF75" s="22"/>
      <c r="AHG75" s="22"/>
      <c r="AHH75" s="22"/>
      <c r="AHI75" s="22"/>
      <c r="AHJ75" s="22"/>
      <c r="AHK75" s="22"/>
      <c r="AHL75" s="22"/>
      <c r="AHM75" s="22"/>
      <c r="AHN75" s="22"/>
      <c r="AHO75" s="22"/>
      <c r="AHP75" s="22"/>
      <c r="AHQ75" s="22"/>
      <c r="AHR75" s="22"/>
      <c r="AHS75" s="22"/>
      <c r="AHT75" s="22"/>
      <c r="AHU75" s="22"/>
      <c r="AHV75" s="22"/>
      <c r="AHW75" s="22"/>
      <c r="AHX75" s="22"/>
      <c r="AHY75" s="22"/>
      <c r="AHZ75" s="22"/>
      <c r="AIA75" s="22"/>
      <c r="AIB75" s="22"/>
      <c r="AIC75" s="22"/>
      <c r="AID75" s="22"/>
      <c r="AIE75" s="22"/>
      <c r="AIF75" s="22"/>
      <c r="AIG75" s="22"/>
      <c r="AIH75" s="22"/>
      <c r="AII75" s="22"/>
      <c r="AIJ75" s="22"/>
      <c r="AIK75" s="22"/>
      <c r="AIL75" s="22"/>
      <c r="AIM75" s="22"/>
      <c r="AIN75" s="22"/>
      <c r="AIO75" s="22"/>
      <c r="AIP75" s="22"/>
      <c r="AIQ75" s="22"/>
      <c r="AIR75" s="22"/>
      <c r="AIS75" s="22"/>
      <c r="AIT75" s="22"/>
      <c r="AIU75" s="22"/>
      <c r="AIV75" s="22"/>
      <c r="AIW75" s="22"/>
      <c r="AIX75" s="22"/>
      <c r="AIY75" s="22"/>
      <c r="AIZ75" s="22"/>
      <c r="AJA75" s="22"/>
      <c r="AJB75" s="22"/>
      <c r="AJC75" s="22"/>
      <c r="AJD75" s="22"/>
      <c r="AJE75" s="22"/>
      <c r="AJF75" s="22"/>
      <c r="AJG75" s="22"/>
      <c r="AJH75" s="22"/>
      <c r="AJI75" s="22"/>
      <c r="AJJ75" s="22"/>
      <c r="AJK75" s="22"/>
      <c r="AJL75" s="22"/>
      <c r="AJM75" s="22"/>
      <c r="AJN75" s="22"/>
      <c r="AJO75" s="22"/>
      <c r="AJP75" s="22"/>
      <c r="AJQ75" s="22"/>
      <c r="AJR75" s="22"/>
      <c r="AJS75" s="22"/>
      <c r="AJT75" s="22"/>
      <c r="AJU75" s="22"/>
      <c r="AJV75" s="22"/>
      <c r="AJW75" s="22"/>
      <c r="AJX75" s="22"/>
      <c r="AJY75" s="22"/>
      <c r="AJZ75" s="22"/>
      <c r="AKA75" s="22"/>
      <c r="AKB75" s="22"/>
      <c r="AKC75" s="22"/>
      <c r="AKD75" s="22"/>
      <c r="AKE75" s="22"/>
      <c r="AKF75" s="22"/>
      <c r="AKG75" s="22"/>
      <c r="AKH75" s="22"/>
      <c r="AKI75" s="22"/>
      <c r="AKJ75" s="22"/>
      <c r="AKK75" s="22"/>
      <c r="AKL75" s="22"/>
      <c r="AKM75" s="22"/>
      <c r="AKN75" s="22"/>
      <c r="AKO75" s="22"/>
      <c r="AKP75" s="22"/>
      <c r="AKQ75" s="22"/>
      <c r="AKR75" s="22"/>
      <c r="AKS75" s="22"/>
      <c r="AKT75" s="22"/>
      <c r="AKU75" s="22"/>
      <c r="AKV75" s="22"/>
      <c r="AKW75" s="22"/>
      <c r="AKX75" s="22"/>
      <c r="AKY75" s="22"/>
      <c r="AKZ75" s="22"/>
      <c r="ALA75" s="22"/>
      <c r="ALB75" s="22"/>
      <c r="ALC75" s="22"/>
      <c r="ALD75" s="22"/>
      <c r="ALE75" s="22"/>
      <c r="ALF75" s="22"/>
      <c r="ALG75" s="22"/>
      <c r="ALH75" s="22"/>
      <c r="ALI75" s="22"/>
      <c r="ALJ75" s="22"/>
      <c r="ALK75" s="22"/>
      <c r="ALL75" s="22"/>
      <c r="ALM75" s="22"/>
      <c r="ALN75" s="22"/>
      <c r="ALO75" s="22"/>
      <c r="ALP75" s="22"/>
      <c r="ALQ75" s="22"/>
      <c r="ALR75" s="22"/>
      <c r="ALS75" s="22"/>
      <c r="ALT75" s="22"/>
      <c r="ALU75" s="22"/>
      <c r="ALV75" s="22"/>
      <c r="ALW75" s="22"/>
      <c r="ALX75" s="22"/>
      <c r="ALY75" s="22"/>
      <c r="ALZ75" s="22"/>
      <c r="AMA75" s="22"/>
      <c r="AMB75" s="22"/>
      <c r="AMC75" s="22"/>
      <c r="AMD75" s="22"/>
      <c r="AME75" s="22"/>
      <c r="AMF75" s="22"/>
      <c r="AMG75" s="22"/>
      <c r="AMH75" s="22"/>
      <c r="AMI75" s="22"/>
      <c r="AMJ75" s="22"/>
      <c r="AMK75" s="22"/>
      <c r="AML75" s="22"/>
      <c r="AMM75" s="22"/>
      <c r="AMN75" s="22"/>
      <c r="AMO75" s="22"/>
      <c r="AMP75" s="22"/>
      <c r="AMQ75" s="22"/>
      <c r="AMR75" s="22"/>
      <c r="AMS75" s="22"/>
      <c r="AMT75" s="22"/>
      <c r="AMU75" s="22"/>
      <c r="AMV75" s="22"/>
      <c r="AMW75" s="22"/>
      <c r="AMX75" s="22"/>
      <c r="AMY75" s="22"/>
      <c r="AMZ75" s="22"/>
      <c r="ANA75" s="22"/>
      <c r="ANB75" s="22"/>
      <c r="ANC75" s="22"/>
      <c r="AND75" s="22"/>
      <c r="ANE75" s="22"/>
      <c r="ANF75" s="22"/>
      <c r="ANG75" s="22"/>
      <c r="ANH75" s="22"/>
      <c r="ANI75" s="22"/>
      <c r="ANJ75" s="22"/>
      <c r="ANK75" s="22"/>
      <c r="ANL75" s="22"/>
      <c r="ANM75" s="22"/>
      <c r="ANN75" s="22"/>
      <c r="ANO75" s="22"/>
      <c r="ANP75" s="22"/>
      <c r="ANQ75" s="22"/>
      <c r="ANR75" s="22"/>
      <c r="ANS75" s="22"/>
      <c r="ANT75" s="22"/>
      <c r="ANU75" s="22"/>
      <c r="ANV75" s="22"/>
      <c r="ANW75" s="22"/>
      <c r="ANX75" s="22"/>
      <c r="ANY75" s="22"/>
      <c r="ANZ75" s="22"/>
      <c r="AOA75" s="22"/>
      <c r="AOB75" s="22"/>
      <c r="AOC75" s="22"/>
      <c r="AOD75" s="22"/>
      <c r="AOE75" s="22"/>
      <c r="AOF75" s="22"/>
      <c r="AOG75" s="22"/>
      <c r="AOH75" s="22"/>
      <c r="AOI75" s="22"/>
      <c r="AOJ75" s="22"/>
      <c r="AOK75" s="22"/>
      <c r="AOL75" s="22"/>
      <c r="AOM75" s="22"/>
      <c r="AON75" s="22"/>
      <c r="AOO75" s="22"/>
      <c r="AOP75" s="22"/>
      <c r="AOQ75" s="22"/>
      <c r="AOR75" s="22"/>
      <c r="AOS75" s="22"/>
      <c r="AOT75" s="22"/>
      <c r="AOU75" s="22"/>
      <c r="AOV75" s="22"/>
      <c r="AOW75" s="22"/>
      <c r="AOX75" s="22"/>
      <c r="AOY75" s="22"/>
      <c r="AOZ75" s="22"/>
      <c r="APA75" s="22"/>
      <c r="APB75" s="22"/>
      <c r="APC75" s="22"/>
      <c r="APD75" s="22"/>
      <c r="APE75" s="22"/>
      <c r="APF75" s="22"/>
      <c r="APG75" s="22"/>
      <c r="APH75" s="22"/>
      <c r="API75" s="22"/>
      <c r="APJ75" s="22"/>
      <c r="APK75" s="22"/>
      <c r="APL75" s="22"/>
      <c r="APM75" s="22"/>
      <c r="APN75" s="22"/>
      <c r="APO75" s="22"/>
      <c r="APP75" s="22"/>
      <c r="APQ75" s="22"/>
      <c r="APR75" s="22"/>
      <c r="APS75" s="22"/>
      <c r="APT75" s="22"/>
      <c r="APU75" s="22"/>
      <c r="APV75" s="22"/>
      <c r="APW75" s="22"/>
      <c r="APX75" s="22"/>
      <c r="APY75" s="22"/>
      <c r="APZ75" s="22"/>
      <c r="AQA75" s="22"/>
      <c r="AQB75" s="22"/>
      <c r="AQC75" s="22"/>
      <c r="AQD75" s="22"/>
      <c r="AQE75" s="22"/>
      <c r="AQF75" s="22"/>
      <c r="AQG75" s="22"/>
      <c r="AQH75" s="22"/>
      <c r="AQI75" s="22"/>
      <c r="AQJ75" s="22"/>
      <c r="AQK75" s="22"/>
      <c r="AQL75" s="22"/>
      <c r="AQM75" s="22"/>
      <c r="AQN75" s="22"/>
      <c r="AQO75" s="22"/>
      <c r="AQP75" s="22"/>
      <c r="AQQ75" s="22"/>
      <c r="AQR75" s="22"/>
      <c r="AQS75" s="22"/>
      <c r="AQT75" s="22"/>
      <c r="AQU75" s="22"/>
      <c r="AQV75" s="22"/>
      <c r="AQW75" s="22"/>
      <c r="AQX75" s="22"/>
      <c r="AQY75" s="22"/>
      <c r="AQZ75" s="22"/>
      <c r="ARA75" s="22"/>
      <c r="ARB75" s="22"/>
      <c r="ARC75" s="22"/>
      <c r="ARD75" s="22"/>
      <c r="ARE75" s="22"/>
      <c r="ARF75" s="22"/>
      <c r="ARG75" s="22"/>
      <c r="ARH75" s="22"/>
      <c r="ARI75" s="22"/>
      <c r="ARJ75" s="22"/>
      <c r="ARK75" s="22"/>
      <c r="ARL75" s="22"/>
      <c r="ARM75" s="22"/>
      <c r="ARN75" s="22"/>
      <c r="ARO75" s="22"/>
      <c r="ARP75" s="22"/>
      <c r="ARQ75" s="22"/>
      <c r="ARR75" s="22"/>
      <c r="ARS75" s="22"/>
      <c r="ART75" s="22"/>
      <c r="ARU75" s="22"/>
      <c r="ARV75" s="22"/>
      <c r="ARW75" s="22"/>
      <c r="ARX75" s="22"/>
      <c r="ARY75" s="22"/>
      <c r="ARZ75" s="22"/>
      <c r="ASA75" s="22"/>
      <c r="ASB75" s="22"/>
      <c r="ASC75" s="22"/>
      <c r="ASD75" s="22"/>
      <c r="ASE75" s="22"/>
      <c r="ASF75" s="22"/>
      <c r="ASG75" s="22"/>
      <c r="ASH75" s="22"/>
      <c r="ASI75" s="22"/>
      <c r="ASJ75" s="22"/>
      <c r="ASK75" s="22"/>
      <c r="ASL75" s="22"/>
      <c r="ASM75" s="22"/>
      <c r="ASN75" s="22"/>
      <c r="ASO75" s="22"/>
      <c r="ASP75" s="22"/>
      <c r="ASQ75" s="22"/>
      <c r="ASR75" s="22"/>
      <c r="ASS75" s="22"/>
      <c r="AST75" s="22"/>
      <c r="ASU75" s="22"/>
      <c r="ASV75" s="22"/>
      <c r="ASW75" s="22"/>
      <c r="ASX75" s="22"/>
      <c r="ASY75" s="22"/>
      <c r="ASZ75" s="22"/>
      <c r="ATA75" s="22"/>
      <c r="ATB75" s="22"/>
      <c r="ATC75" s="22"/>
      <c r="ATD75" s="22"/>
      <c r="ATE75" s="22"/>
      <c r="ATF75" s="22"/>
      <c r="ATG75" s="22"/>
      <c r="ATH75" s="22"/>
      <c r="ATI75" s="22"/>
      <c r="ATJ75" s="22"/>
      <c r="ATK75" s="22"/>
      <c r="ATL75" s="22"/>
      <c r="ATM75" s="22"/>
      <c r="ATN75" s="22"/>
      <c r="ATO75" s="22"/>
      <c r="ATP75" s="22"/>
      <c r="ATQ75" s="22"/>
      <c r="ATR75" s="22"/>
      <c r="ATS75" s="22"/>
      <c r="ATT75" s="22"/>
      <c r="ATU75" s="22"/>
      <c r="ATV75" s="22"/>
      <c r="ATW75" s="22"/>
      <c r="ATX75" s="22"/>
      <c r="ATY75" s="22"/>
      <c r="ATZ75" s="22"/>
      <c r="AUA75" s="22"/>
      <c r="AUB75" s="22"/>
      <c r="AUC75" s="22"/>
      <c r="AUD75" s="22"/>
      <c r="AUE75" s="22"/>
      <c r="AUF75" s="22"/>
      <c r="AUG75" s="22"/>
      <c r="AUH75" s="22"/>
      <c r="AUI75" s="22"/>
      <c r="AUJ75" s="22"/>
      <c r="AUK75" s="22"/>
      <c r="AUL75" s="22"/>
      <c r="AUM75" s="22"/>
      <c r="AUN75" s="22"/>
      <c r="AUO75" s="22"/>
      <c r="AUP75" s="22"/>
      <c r="AUQ75" s="22"/>
      <c r="AUR75" s="22"/>
      <c r="AUS75" s="22"/>
      <c r="AUT75" s="22"/>
      <c r="AUU75" s="22"/>
      <c r="AUV75" s="22"/>
      <c r="AUW75" s="22"/>
      <c r="AUX75" s="22"/>
      <c r="AUY75" s="22"/>
      <c r="AUZ75" s="22"/>
      <c r="AVA75" s="22"/>
      <c r="AVB75" s="22"/>
      <c r="AVC75" s="22"/>
      <c r="AVD75" s="22"/>
      <c r="AVE75" s="22"/>
      <c r="AVF75" s="22"/>
      <c r="AVG75" s="22"/>
      <c r="AVH75" s="22"/>
      <c r="AVI75" s="22"/>
      <c r="AVJ75" s="22"/>
      <c r="AVK75" s="22"/>
      <c r="AVL75" s="22"/>
      <c r="AVM75" s="22"/>
      <c r="AVN75" s="22"/>
      <c r="AVO75" s="22"/>
      <c r="AVP75" s="22"/>
      <c r="AVQ75" s="22"/>
      <c r="AVR75" s="22"/>
      <c r="AVS75" s="22"/>
      <c r="AVT75" s="22"/>
      <c r="AVU75" s="22"/>
      <c r="AVV75" s="22"/>
      <c r="AVW75" s="22"/>
      <c r="AVX75" s="22"/>
      <c r="AVY75" s="22"/>
      <c r="AVZ75" s="22"/>
      <c r="AWA75" s="22"/>
      <c r="AWB75" s="22"/>
      <c r="AWC75" s="22"/>
      <c r="AWD75" s="22"/>
      <c r="AWE75" s="22"/>
      <c r="AWF75" s="22"/>
      <c r="AWG75" s="22"/>
      <c r="AWH75" s="22"/>
      <c r="AWI75" s="22"/>
      <c r="AWJ75" s="22"/>
      <c r="AWK75" s="22"/>
      <c r="AWL75" s="22"/>
      <c r="AWM75" s="22"/>
      <c r="AWN75" s="22"/>
      <c r="AWO75" s="22"/>
      <c r="AWP75" s="22"/>
      <c r="AWQ75" s="22"/>
      <c r="AWR75" s="22"/>
      <c r="AWS75" s="22"/>
      <c r="AWT75" s="22"/>
      <c r="AWU75" s="22"/>
      <c r="AWV75" s="22"/>
      <c r="AWW75" s="22"/>
      <c r="AWX75" s="22"/>
      <c r="AWY75" s="22"/>
      <c r="AWZ75" s="22"/>
      <c r="AXA75" s="22"/>
      <c r="AXB75" s="22"/>
      <c r="AXC75" s="22"/>
      <c r="AXD75" s="22"/>
      <c r="AXE75" s="22"/>
      <c r="AXF75" s="22"/>
      <c r="AXG75" s="22"/>
      <c r="AXH75" s="22"/>
      <c r="AXI75" s="22"/>
      <c r="AXJ75" s="22"/>
      <c r="AXK75" s="22"/>
      <c r="AXL75" s="22"/>
      <c r="AXM75" s="22"/>
      <c r="AXN75" s="22"/>
      <c r="AXO75" s="22"/>
      <c r="AXP75" s="22"/>
      <c r="AXQ75" s="22"/>
      <c r="AXR75" s="22"/>
      <c r="AXS75" s="22"/>
      <c r="AXT75" s="22"/>
      <c r="AXU75" s="22"/>
      <c r="AXV75" s="22"/>
      <c r="AXW75" s="22"/>
      <c r="AXX75" s="22"/>
      <c r="AXY75" s="22"/>
      <c r="AXZ75" s="22"/>
      <c r="AYA75" s="22"/>
      <c r="AYB75" s="22"/>
      <c r="AYC75" s="22"/>
      <c r="AYD75" s="22"/>
      <c r="AYE75" s="22"/>
      <c r="AYF75" s="22"/>
      <c r="AYG75" s="22"/>
      <c r="AYH75" s="22"/>
      <c r="AYI75" s="22"/>
      <c r="AYJ75" s="22"/>
      <c r="AYK75" s="22"/>
      <c r="AYL75" s="22"/>
      <c r="AYM75" s="22"/>
      <c r="AYN75" s="22"/>
      <c r="AYO75" s="22"/>
      <c r="AYP75" s="22"/>
      <c r="AYQ75" s="22"/>
      <c r="AYR75" s="22"/>
      <c r="AYS75" s="22"/>
      <c r="AYT75" s="22"/>
      <c r="AYU75" s="22"/>
      <c r="AYV75" s="22"/>
      <c r="AYW75" s="22"/>
      <c r="AYX75" s="22"/>
      <c r="AYY75" s="22"/>
      <c r="AYZ75" s="22"/>
      <c r="AZA75" s="22"/>
      <c r="AZB75" s="22"/>
      <c r="AZC75" s="22"/>
      <c r="AZD75" s="22"/>
      <c r="AZE75" s="22"/>
      <c r="AZF75" s="22"/>
      <c r="AZG75" s="22"/>
      <c r="AZH75" s="22"/>
      <c r="AZI75" s="22"/>
      <c r="AZJ75" s="22"/>
      <c r="AZK75" s="22"/>
      <c r="AZL75" s="22"/>
      <c r="AZM75" s="22"/>
      <c r="AZN75" s="22"/>
      <c r="AZO75" s="22"/>
      <c r="AZP75" s="22"/>
      <c r="AZQ75" s="22"/>
      <c r="AZR75" s="22"/>
      <c r="AZS75" s="22"/>
      <c r="AZT75" s="22"/>
      <c r="AZU75" s="22"/>
      <c r="AZV75" s="22"/>
      <c r="AZW75" s="22"/>
      <c r="AZX75" s="22"/>
      <c r="AZY75" s="22"/>
      <c r="AZZ75" s="22"/>
      <c r="BAA75" s="22"/>
      <c r="BAB75" s="22"/>
      <c r="BAC75" s="22"/>
      <c r="BAD75" s="22"/>
      <c r="BAE75" s="22"/>
      <c r="BAF75" s="22"/>
      <c r="BAG75" s="22"/>
      <c r="BAH75" s="22"/>
      <c r="BAI75" s="22"/>
      <c r="BAJ75" s="22"/>
      <c r="BAK75" s="22"/>
      <c r="BAL75" s="22"/>
      <c r="BAM75" s="22"/>
      <c r="BAN75" s="22"/>
      <c r="BAO75" s="22"/>
      <c r="BAP75" s="22"/>
      <c r="BAQ75" s="22"/>
      <c r="BAR75" s="22"/>
      <c r="BAS75" s="22"/>
      <c r="BAT75" s="22"/>
      <c r="BAU75" s="22"/>
      <c r="BAV75" s="22"/>
      <c r="BAW75" s="22"/>
      <c r="BAX75" s="22"/>
      <c r="BAY75" s="22"/>
      <c r="BAZ75" s="22"/>
      <c r="BBA75" s="22"/>
      <c r="BBB75" s="22"/>
      <c r="BBC75" s="22"/>
      <c r="BBD75" s="22"/>
      <c r="BBE75" s="22"/>
      <c r="BBF75" s="22"/>
      <c r="BBG75" s="22"/>
      <c r="BBH75" s="22"/>
      <c r="BBI75" s="22"/>
      <c r="BBJ75" s="22"/>
      <c r="BBK75" s="22"/>
      <c r="BBL75" s="22"/>
      <c r="BBM75" s="22"/>
      <c r="BBN75" s="22"/>
      <c r="BBO75" s="22"/>
      <c r="BBP75" s="22"/>
      <c r="BBQ75" s="22"/>
      <c r="BBR75" s="22"/>
      <c r="BBS75" s="22"/>
      <c r="BBT75" s="22"/>
      <c r="BBU75" s="22"/>
      <c r="BBV75" s="22"/>
      <c r="BBW75" s="22"/>
      <c r="BBX75" s="22"/>
      <c r="BBY75" s="22"/>
      <c r="BBZ75" s="22"/>
      <c r="BCA75" s="22"/>
      <c r="BCB75" s="22"/>
      <c r="BCC75" s="22"/>
      <c r="BCD75" s="22"/>
      <c r="BCE75" s="22"/>
      <c r="BCF75" s="22"/>
      <c r="BCG75" s="22"/>
      <c r="BCH75" s="22"/>
      <c r="BCI75" s="22"/>
      <c r="BCJ75" s="22"/>
      <c r="BCK75" s="22"/>
      <c r="BCL75" s="22"/>
      <c r="BCM75" s="22"/>
      <c r="BCN75" s="22"/>
      <c r="BCO75" s="22"/>
      <c r="BCP75" s="22"/>
      <c r="BCQ75" s="22"/>
      <c r="BCR75" s="22"/>
      <c r="BCS75" s="22"/>
      <c r="BCT75" s="22"/>
      <c r="BCU75" s="22"/>
      <c r="BCV75" s="22"/>
      <c r="BCW75" s="22"/>
      <c r="BCX75" s="22"/>
      <c r="BCY75" s="22"/>
      <c r="BCZ75" s="22"/>
      <c r="BDA75" s="22"/>
      <c r="BDB75" s="22"/>
      <c r="BDC75" s="22"/>
      <c r="BDD75" s="22"/>
      <c r="BDE75" s="22"/>
      <c r="BDF75" s="22"/>
      <c r="BDG75" s="22"/>
      <c r="BDH75" s="22"/>
      <c r="BDI75" s="22"/>
      <c r="BDJ75" s="22"/>
      <c r="BDK75" s="22"/>
      <c r="BDL75" s="22"/>
      <c r="BDM75" s="22"/>
      <c r="BDN75" s="22"/>
      <c r="BDO75" s="22"/>
      <c r="BDP75" s="22"/>
      <c r="BDQ75" s="22"/>
      <c r="BDR75" s="22"/>
      <c r="BDS75" s="22"/>
      <c r="BDT75" s="22"/>
      <c r="BDU75" s="22"/>
      <c r="BDV75" s="22"/>
      <c r="BDW75" s="22"/>
      <c r="BDX75" s="22"/>
      <c r="BDY75" s="22"/>
      <c r="BDZ75" s="22"/>
      <c r="BEA75" s="22"/>
      <c r="BEB75" s="22"/>
      <c r="BEC75" s="22"/>
      <c r="BED75" s="22"/>
      <c r="BEE75" s="22"/>
      <c r="BEF75" s="22"/>
      <c r="BEG75" s="22"/>
      <c r="BEH75" s="22"/>
      <c r="BEI75" s="22"/>
      <c r="BEJ75" s="22"/>
      <c r="BEK75" s="22"/>
      <c r="BEL75" s="22"/>
      <c r="BEM75" s="22"/>
      <c r="BEN75" s="22"/>
      <c r="BEO75" s="22"/>
      <c r="BEP75" s="22"/>
      <c r="BEQ75" s="22"/>
      <c r="BER75" s="22"/>
      <c r="BES75" s="22"/>
      <c r="BET75" s="22"/>
      <c r="BEU75" s="22"/>
      <c r="BEV75" s="22"/>
      <c r="BEW75" s="22"/>
      <c r="BEX75" s="22"/>
      <c r="BEY75" s="22"/>
      <c r="BEZ75" s="22"/>
      <c r="BFA75" s="22"/>
      <c r="BFB75" s="22"/>
      <c r="BFC75" s="22"/>
      <c r="BFD75" s="22"/>
      <c r="BFE75" s="22"/>
      <c r="BFF75" s="22"/>
      <c r="BFG75" s="22"/>
      <c r="BFH75" s="22"/>
      <c r="BFI75" s="22"/>
      <c r="BFJ75" s="22"/>
      <c r="BFK75" s="22"/>
      <c r="BFL75" s="22"/>
      <c r="BFM75" s="22"/>
      <c r="BFN75" s="22"/>
      <c r="BFO75" s="22"/>
      <c r="BFP75" s="22"/>
      <c r="BFQ75" s="22"/>
      <c r="BFR75" s="22"/>
      <c r="BFS75" s="22"/>
      <c r="BFT75" s="22"/>
      <c r="BFU75" s="22"/>
      <c r="BFV75" s="22"/>
      <c r="BFW75" s="22"/>
      <c r="BFX75" s="22"/>
      <c r="BFY75" s="22"/>
      <c r="BFZ75" s="22"/>
      <c r="BGA75" s="22"/>
      <c r="BGB75" s="22"/>
      <c r="BGC75" s="22"/>
      <c r="BGD75" s="22"/>
      <c r="BGE75" s="22"/>
      <c r="BGF75" s="22"/>
      <c r="BGG75" s="22"/>
      <c r="BGH75" s="22"/>
      <c r="BGI75" s="22"/>
      <c r="BGJ75" s="22"/>
      <c r="BGK75" s="22"/>
      <c r="BGL75" s="22"/>
      <c r="BGM75" s="22"/>
      <c r="BGN75" s="22"/>
      <c r="BGO75" s="22"/>
      <c r="BGP75" s="22"/>
      <c r="BGQ75" s="22"/>
      <c r="BGR75" s="22"/>
      <c r="BGS75" s="22"/>
      <c r="BGT75" s="22"/>
      <c r="BGU75" s="22"/>
      <c r="BGV75" s="22"/>
      <c r="BGW75" s="22"/>
      <c r="BGX75" s="22"/>
      <c r="BGY75" s="22"/>
      <c r="BGZ75" s="22"/>
      <c r="BHA75" s="22"/>
      <c r="BHB75" s="22"/>
      <c r="BHC75" s="22"/>
      <c r="BHD75" s="22"/>
      <c r="BHE75" s="22"/>
      <c r="BHF75" s="22"/>
      <c r="BHG75" s="22"/>
      <c r="BHH75" s="22"/>
      <c r="BHI75" s="22"/>
      <c r="BHJ75" s="22"/>
      <c r="BHK75" s="22"/>
      <c r="BHL75" s="22"/>
      <c r="BHM75" s="22"/>
      <c r="BHN75" s="22"/>
      <c r="BHO75" s="22"/>
      <c r="BHP75" s="22"/>
      <c r="BHQ75" s="22"/>
      <c r="BHR75" s="22"/>
      <c r="BHS75" s="22"/>
      <c r="BHT75" s="22"/>
      <c r="BHU75" s="22"/>
      <c r="BHV75" s="22"/>
      <c r="BHW75" s="22"/>
      <c r="BHX75" s="22"/>
      <c r="BHY75" s="22"/>
      <c r="BHZ75" s="22"/>
      <c r="BIA75" s="22"/>
      <c r="BIB75" s="22"/>
      <c r="BIC75" s="22"/>
      <c r="BID75" s="22"/>
      <c r="BIE75" s="22"/>
      <c r="BIF75" s="22"/>
      <c r="BIG75" s="22"/>
      <c r="BIH75" s="22"/>
      <c r="BII75" s="22"/>
      <c r="BIJ75" s="22"/>
      <c r="BIK75" s="22"/>
      <c r="BIL75" s="22"/>
      <c r="BIM75" s="22"/>
      <c r="BIN75" s="22"/>
      <c r="BIO75" s="22"/>
      <c r="BIP75" s="22"/>
      <c r="BIQ75" s="22"/>
      <c r="BIR75" s="22"/>
      <c r="BIS75" s="22"/>
      <c r="BIT75" s="22"/>
      <c r="BIU75" s="22"/>
      <c r="BIV75" s="22"/>
      <c r="BIW75" s="22"/>
      <c r="BIX75" s="22"/>
      <c r="BIY75" s="22"/>
      <c r="BIZ75" s="22"/>
      <c r="BJA75" s="22"/>
      <c r="BJB75" s="22"/>
      <c r="BJC75" s="22"/>
      <c r="BJD75" s="22"/>
      <c r="BJE75" s="22"/>
      <c r="BJF75" s="22"/>
      <c r="BJG75" s="22"/>
      <c r="BJH75" s="22"/>
      <c r="BJI75" s="22"/>
      <c r="BJJ75" s="22"/>
      <c r="BJK75" s="22"/>
      <c r="BJL75" s="22"/>
      <c r="BJM75" s="22"/>
      <c r="BJN75" s="22"/>
      <c r="BJO75" s="22"/>
      <c r="BJP75" s="22"/>
      <c r="BJQ75" s="22"/>
      <c r="BJR75" s="22"/>
      <c r="BJS75" s="22"/>
      <c r="BJT75" s="22"/>
      <c r="BJU75" s="22"/>
      <c r="BJV75" s="22"/>
      <c r="BJW75" s="22"/>
      <c r="BJX75" s="22"/>
      <c r="BJY75" s="22"/>
      <c r="BJZ75" s="22"/>
      <c r="BKA75" s="22"/>
      <c r="BKB75" s="22"/>
      <c r="BKC75" s="22"/>
      <c r="BKD75" s="22"/>
      <c r="BKE75" s="22"/>
      <c r="BKF75" s="22"/>
      <c r="BKG75" s="22"/>
      <c r="BKH75" s="22"/>
      <c r="BKI75" s="22"/>
      <c r="BKJ75" s="22"/>
      <c r="BKK75" s="22"/>
      <c r="BKL75" s="22"/>
      <c r="BKM75" s="22"/>
      <c r="BKN75" s="22"/>
      <c r="BKO75" s="22"/>
      <c r="BKP75" s="22"/>
      <c r="BKQ75" s="22"/>
      <c r="BKR75" s="22"/>
      <c r="BKS75" s="22"/>
      <c r="BKT75" s="22"/>
      <c r="BKU75" s="22"/>
      <c r="BKV75" s="22"/>
      <c r="BKW75" s="22"/>
      <c r="BKX75" s="22"/>
      <c r="BKY75" s="22"/>
      <c r="BKZ75" s="22"/>
      <c r="BLA75" s="22"/>
      <c r="BLB75" s="22"/>
      <c r="BLC75" s="22"/>
      <c r="BLD75" s="22"/>
      <c r="BLE75" s="22"/>
      <c r="BLF75" s="22"/>
      <c r="BLG75" s="22"/>
      <c r="BLH75" s="22"/>
      <c r="BLI75" s="22"/>
      <c r="BLJ75" s="22"/>
      <c r="BLK75" s="22"/>
      <c r="BLL75" s="22"/>
      <c r="BLM75" s="22"/>
      <c r="BLN75" s="22"/>
      <c r="BLO75" s="22"/>
      <c r="BLP75" s="22"/>
      <c r="BLQ75" s="22"/>
      <c r="BLR75" s="22"/>
      <c r="BLS75" s="22"/>
      <c r="BLT75" s="22"/>
      <c r="BLU75" s="22"/>
      <c r="BLV75" s="22"/>
      <c r="BLW75" s="22"/>
      <c r="BLX75" s="22"/>
      <c r="BLY75" s="22"/>
      <c r="BLZ75" s="22"/>
      <c r="BMA75" s="22"/>
      <c r="BMB75" s="22"/>
      <c r="BMC75" s="22"/>
      <c r="BMD75" s="22"/>
      <c r="BME75" s="22"/>
      <c r="BMF75" s="22"/>
      <c r="BMG75" s="22"/>
      <c r="BMH75" s="22"/>
      <c r="BMI75" s="22"/>
      <c r="BMJ75" s="22"/>
      <c r="BMK75" s="22"/>
      <c r="BML75" s="22"/>
      <c r="BMM75" s="22"/>
      <c r="BMN75" s="22"/>
      <c r="BMO75" s="22"/>
      <c r="BMP75" s="22"/>
      <c r="BMQ75" s="22"/>
      <c r="BMR75" s="22"/>
      <c r="BMS75" s="22"/>
      <c r="BMT75" s="22"/>
      <c r="BMU75" s="22"/>
      <c r="BMV75" s="22"/>
      <c r="BMW75" s="22"/>
      <c r="BMX75" s="22"/>
      <c r="BMY75" s="22"/>
      <c r="BMZ75" s="22"/>
      <c r="BNA75" s="22"/>
      <c r="BNB75" s="22"/>
      <c r="BNC75" s="22"/>
      <c r="BND75" s="22"/>
      <c r="BNE75" s="22"/>
      <c r="BNF75" s="22"/>
      <c r="BNG75" s="22"/>
      <c r="BNH75" s="22"/>
      <c r="BNI75" s="22"/>
      <c r="BNJ75" s="22"/>
      <c r="BNK75" s="22"/>
      <c r="BNL75" s="22"/>
      <c r="BNM75" s="22"/>
      <c r="BNN75" s="22"/>
      <c r="BNO75" s="22"/>
      <c r="BNP75" s="22"/>
      <c r="BNQ75" s="22"/>
      <c r="BNR75" s="22"/>
      <c r="BNS75" s="22"/>
      <c r="BNT75" s="22"/>
      <c r="BNU75" s="22"/>
      <c r="BNV75" s="22"/>
      <c r="BNW75" s="22"/>
      <c r="BNX75" s="22"/>
      <c r="BNY75" s="22"/>
      <c r="BNZ75" s="22"/>
      <c r="BOA75" s="22"/>
      <c r="BOB75" s="22"/>
      <c r="BOC75" s="22"/>
      <c r="BOD75" s="22"/>
      <c r="BOE75" s="22"/>
      <c r="BOF75" s="22"/>
      <c r="BOG75" s="22"/>
      <c r="BOH75" s="22"/>
      <c r="BOI75" s="22"/>
      <c r="BOJ75" s="22"/>
      <c r="BOK75" s="22"/>
      <c r="BOL75" s="22"/>
      <c r="BOM75" s="22"/>
      <c r="BON75" s="22"/>
      <c r="BOO75" s="22"/>
      <c r="BOP75" s="22"/>
      <c r="BOQ75" s="22"/>
      <c r="BOR75" s="22"/>
      <c r="BOS75" s="22"/>
      <c r="BOT75" s="22"/>
      <c r="BOU75" s="22"/>
      <c r="BOV75" s="22"/>
      <c r="BOW75" s="22"/>
      <c r="BOX75" s="22"/>
      <c r="BOY75" s="22"/>
      <c r="BOZ75" s="22"/>
      <c r="BPA75" s="22"/>
      <c r="BPB75" s="22"/>
      <c r="BPC75" s="22"/>
      <c r="BPD75" s="22"/>
      <c r="BPE75" s="22"/>
      <c r="BPF75" s="22"/>
      <c r="BPG75" s="22"/>
      <c r="BPH75" s="22"/>
      <c r="BPI75" s="22"/>
      <c r="BPJ75" s="22"/>
      <c r="BPK75" s="22"/>
      <c r="BPL75" s="22"/>
      <c r="BPM75" s="22"/>
      <c r="BPN75" s="22"/>
      <c r="BPO75" s="22"/>
      <c r="BPP75" s="22"/>
      <c r="BPQ75" s="22"/>
      <c r="BPR75" s="22"/>
      <c r="BPS75" s="22"/>
      <c r="BPT75" s="22"/>
      <c r="BPU75" s="22"/>
      <c r="BPV75" s="22"/>
      <c r="BPW75" s="22"/>
      <c r="BPX75" s="22"/>
      <c r="BPY75" s="22"/>
      <c r="BPZ75" s="22"/>
      <c r="BQA75" s="22"/>
      <c r="BQB75" s="22"/>
      <c r="BQC75" s="22"/>
      <c r="BQD75" s="22"/>
      <c r="BQE75" s="22"/>
      <c r="BQF75" s="22"/>
      <c r="BQG75" s="22"/>
      <c r="BQH75" s="22"/>
      <c r="BQI75" s="22"/>
      <c r="BQJ75" s="22"/>
      <c r="BQK75" s="22"/>
      <c r="BQL75" s="22"/>
      <c r="BQM75" s="22"/>
      <c r="BQN75" s="22"/>
      <c r="BQO75" s="22"/>
      <c r="BQP75" s="22"/>
      <c r="BQQ75" s="22"/>
      <c r="BQR75" s="22"/>
      <c r="BQS75" s="22"/>
      <c r="BQT75" s="22"/>
      <c r="BQU75" s="22"/>
      <c r="BQV75" s="22"/>
      <c r="BQW75" s="22"/>
      <c r="BQX75" s="22"/>
      <c r="BQY75" s="22"/>
      <c r="BQZ75" s="22"/>
      <c r="BRA75" s="22"/>
      <c r="BRB75" s="22"/>
      <c r="BRC75" s="22"/>
      <c r="BRD75" s="22"/>
      <c r="BRE75" s="22"/>
      <c r="BRF75" s="22"/>
      <c r="BRG75" s="22"/>
      <c r="BRH75" s="22"/>
      <c r="BRI75" s="22"/>
      <c r="BRJ75" s="22"/>
      <c r="BRK75" s="22"/>
      <c r="BRL75" s="22"/>
      <c r="BRM75" s="22"/>
      <c r="BRN75" s="22"/>
      <c r="BRO75" s="22"/>
      <c r="BRP75" s="22"/>
      <c r="BRQ75" s="22"/>
      <c r="BRR75" s="22"/>
      <c r="BRS75" s="22"/>
      <c r="BRT75" s="22"/>
      <c r="BRU75" s="22"/>
      <c r="BRV75" s="22"/>
      <c r="BRW75" s="22"/>
      <c r="BRX75" s="22"/>
      <c r="BRY75" s="22"/>
      <c r="BRZ75" s="22"/>
      <c r="BSA75" s="22"/>
      <c r="BSB75" s="22"/>
      <c r="BSC75" s="22"/>
      <c r="BSD75" s="22"/>
      <c r="BSE75" s="22"/>
      <c r="BSF75" s="22"/>
      <c r="BSG75" s="22"/>
      <c r="BSH75" s="22"/>
      <c r="BSI75" s="22"/>
      <c r="BSJ75" s="22"/>
      <c r="BSK75" s="22"/>
      <c r="BSL75" s="22"/>
      <c r="BSM75" s="22"/>
      <c r="BSN75" s="22"/>
      <c r="BSO75" s="22"/>
      <c r="BSP75" s="22"/>
      <c r="BSQ75" s="22"/>
      <c r="BSR75" s="22"/>
      <c r="BSS75" s="22"/>
      <c r="BST75" s="22"/>
      <c r="BSU75" s="22"/>
      <c r="BSV75" s="22"/>
      <c r="BSW75" s="22"/>
      <c r="BSX75" s="22"/>
      <c r="BSY75" s="22"/>
      <c r="BSZ75" s="22"/>
      <c r="BTA75" s="22"/>
      <c r="BTB75" s="22"/>
      <c r="BTC75" s="22"/>
      <c r="BTD75" s="22"/>
      <c r="BTE75" s="22"/>
      <c r="BTF75" s="22"/>
      <c r="BTG75" s="22"/>
      <c r="BTH75" s="22"/>
      <c r="BTI75" s="22"/>
      <c r="BTJ75" s="22"/>
      <c r="BTK75" s="22"/>
      <c r="BTL75" s="22"/>
      <c r="BTM75" s="22"/>
      <c r="BTN75" s="22"/>
      <c r="BTO75" s="22"/>
      <c r="BTP75" s="22"/>
      <c r="BTQ75" s="22"/>
      <c r="BTR75" s="22"/>
      <c r="BTS75" s="22"/>
      <c r="BTT75" s="22"/>
      <c r="BTU75" s="22"/>
      <c r="BTV75" s="22"/>
      <c r="BTW75" s="22"/>
      <c r="BTX75" s="22"/>
      <c r="BTY75" s="22"/>
      <c r="BTZ75" s="22"/>
      <c r="BUA75" s="22"/>
      <c r="BUB75" s="22"/>
      <c r="BUC75" s="22"/>
      <c r="BUD75" s="22"/>
      <c r="BUE75" s="22"/>
      <c r="BUF75" s="22"/>
      <c r="BUG75" s="22"/>
      <c r="BUH75" s="22"/>
      <c r="BUI75" s="22"/>
      <c r="BUJ75" s="22"/>
      <c r="BUK75" s="22"/>
      <c r="BUL75" s="22"/>
      <c r="BUM75" s="22"/>
      <c r="BUN75" s="22"/>
      <c r="BUO75" s="22"/>
      <c r="BUP75" s="22"/>
      <c r="BUQ75" s="22"/>
      <c r="BUR75" s="22"/>
      <c r="BUS75" s="22"/>
      <c r="BUT75" s="22"/>
      <c r="BUU75" s="22"/>
      <c r="BUV75" s="22"/>
      <c r="BUW75" s="22"/>
      <c r="BUX75" s="22"/>
      <c r="BUY75" s="22"/>
      <c r="BUZ75" s="22"/>
      <c r="BVA75" s="22"/>
      <c r="BVB75" s="22"/>
      <c r="BVC75" s="22"/>
      <c r="BVD75" s="22"/>
      <c r="BVE75" s="22"/>
      <c r="BVF75" s="22"/>
      <c r="BVG75" s="22"/>
      <c r="BVH75" s="22"/>
      <c r="BVI75" s="22"/>
      <c r="BVJ75" s="22"/>
      <c r="BVK75" s="22"/>
      <c r="BVL75" s="22"/>
      <c r="BVM75" s="22"/>
      <c r="BVN75" s="22"/>
      <c r="BVO75" s="22"/>
      <c r="BVP75" s="22"/>
      <c r="BVQ75" s="22"/>
      <c r="BVR75" s="22"/>
      <c r="BVS75" s="22"/>
      <c r="BVT75" s="22"/>
      <c r="BVU75" s="22"/>
      <c r="BVV75" s="22"/>
      <c r="BVW75" s="22"/>
      <c r="BVX75" s="22"/>
      <c r="BVY75" s="22"/>
      <c r="BVZ75" s="22"/>
      <c r="BWA75" s="22"/>
      <c r="BWB75" s="22"/>
      <c r="BWC75" s="22"/>
      <c r="BWD75" s="22"/>
      <c r="BWE75" s="22"/>
      <c r="BWF75" s="22"/>
      <c r="BWG75" s="22"/>
      <c r="BWH75" s="22"/>
      <c r="BWI75" s="22"/>
      <c r="BWJ75" s="22"/>
      <c r="BWK75" s="22"/>
      <c r="BWL75" s="22"/>
      <c r="BWM75" s="22"/>
      <c r="BWN75" s="22"/>
      <c r="BWO75" s="22"/>
      <c r="BWP75" s="22"/>
      <c r="BWQ75" s="22"/>
      <c r="BWR75" s="22"/>
      <c r="BWS75" s="22"/>
      <c r="BWT75" s="22"/>
      <c r="BWU75" s="22"/>
      <c r="BWV75" s="22"/>
      <c r="BWW75" s="22"/>
      <c r="BWX75" s="22"/>
      <c r="BWY75" s="22"/>
      <c r="BWZ75" s="22"/>
      <c r="BXA75" s="22"/>
      <c r="BXB75" s="22"/>
      <c r="BXC75" s="22"/>
      <c r="BXD75" s="22"/>
      <c r="BXE75" s="22"/>
      <c r="BXF75" s="22"/>
      <c r="BXG75" s="22"/>
      <c r="BXH75" s="22"/>
      <c r="BXI75" s="22"/>
      <c r="BXJ75" s="22"/>
      <c r="BXK75" s="22"/>
      <c r="BXL75" s="22"/>
      <c r="BXM75" s="22"/>
      <c r="BXN75" s="22"/>
      <c r="BXO75" s="22"/>
      <c r="BXP75" s="22"/>
      <c r="BXQ75" s="22"/>
      <c r="BXR75" s="22"/>
      <c r="BXS75" s="22"/>
      <c r="BXT75" s="22"/>
      <c r="BXU75" s="22"/>
      <c r="BXV75" s="22"/>
      <c r="BXW75" s="22"/>
      <c r="BXX75" s="22"/>
      <c r="BXY75" s="22"/>
      <c r="BXZ75" s="22"/>
      <c r="BYA75" s="22"/>
      <c r="BYB75" s="22"/>
      <c r="BYC75" s="22"/>
      <c r="BYD75" s="22"/>
      <c r="BYE75" s="22"/>
      <c r="BYF75" s="22"/>
      <c r="BYG75" s="22"/>
      <c r="BYH75" s="22"/>
      <c r="BYI75" s="22"/>
      <c r="BYJ75" s="22"/>
      <c r="BYK75" s="22"/>
      <c r="BYL75" s="22"/>
      <c r="BYM75" s="22"/>
      <c r="BYN75" s="22"/>
      <c r="BYO75" s="22"/>
      <c r="BYP75" s="22"/>
      <c r="BYQ75" s="22"/>
      <c r="BYR75" s="22"/>
      <c r="BYS75" s="22"/>
      <c r="BYT75" s="22"/>
      <c r="BYU75" s="22"/>
      <c r="BYV75" s="22"/>
      <c r="BYW75" s="22"/>
      <c r="BYX75" s="22"/>
      <c r="BYY75" s="22"/>
      <c r="BYZ75" s="22"/>
      <c r="BZA75" s="22"/>
      <c r="BZB75" s="22"/>
      <c r="BZC75" s="22"/>
      <c r="BZD75" s="22"/>
      <c r="BZE75" s="22"/>
      <c r="BZF75" s="22"/>
      <c r="BZG75" s="22"/>
      <c r="BZH75" s="22"/>
      <c r="BZI75" s="22"/>
      <c r="BZJ75" s="22"/>
      <c r="BZK75" s="22"/>
      <c r="BZL75" s="22"/>
      <c r="BZM75" s="22"/>
      <c r="BZN75" s="22"/>
      <c r="BZO75" s="22"/>
      <c r="BZP75" s="22"/>
      <c r="BZQ75" s="22"/>
      <c r="BZR75" s="22"/>
      <c r="BZS75" s="22"/>
      <c r="BZT75" s="22"/>
      <c r="BZU75" s="22"/>
      <c r="BZV75" s="22"/>
      <c r="BZW75" s="22"/>
      <c r="BZX75" s="22"/>
      <c r="BZY75" s="22"/>
      <c r="BZZ75" s="22"/>
      <c r="CAA75" s="22"/>
      <c r="CAB75" s="22"/>
      <c r="CAC75" s="22"/>
      <c r="CAD75" s="22"/>
      <c r="CAE75" s="22"/>
      <c r="CAF75" s="22"/>
      <c r="CAG75" s="22"/>
      <c r="CAH75" s="22"/>
      <c r="CAI75" s="22"/>
      <c r="CAJ75" s="22"/>
      <c r="CAK75" s="22"/>
      <c r="CAL75" s="22"/>
      <c r="CAM75" s="22"/>
      <c r="CAN75" s="22"/>
      <c r="CAO75" s="22"/>
      <c r="CAP75" s="22"/>
      <c r="CAQ75" s="22"/>
      <c r="CAR75" s="22"/>
      <c r="CAS75" s="22"/>
      <c r="CAT75" s="22"/>
      <c r="CAU75" s="22"/>
      <c r="CAV75" s="22"/>
      <c r="CAW75" s="22"/>
      <c r="CAX75" s="22"/>
      <c r="CAY75" s="22"/>
      <c r="CAZ75" s="22"/>
      <c r="CBA75" s="22"/>
      <c r="CBB75" s="22"/>
      <c r="CBC75" s="22"/>
      <c r="CBD75" s="22"/>
      <c r="CBE75" s="22"/>
      <c r="CBF75" s="22"/>
      <c r="CBG75" s="22"/>
      <c r="CBH75" s="22"/>
      <c r="CBI75" s="22"/>
      <c r="CBJ75" s="22"/>
      <c r="CBK75" s="22"/>
      <c r="CBL75" s="22"/>
      <c r="CBM75" s="22"/>
      <c r="CBN75" s="22"/>
      <c r="CBO75" s="22"/>
      <c r="CBP75" s="22"/>
      <c r="CBQ75" s="22"/>
      <c r="CBR75" s="22"/>
      <c r="CBS75" s="22"/>
      <c r="CBT75" s="22"/>
      <c r="CBU75" s="22"/>
      <c r="CBV75" s="22"/>
      <c r="CBW75" s="22"/>
      <c r="CBX75" s="22"/>
      <c r="CBY75" s="22"/>
      <c r="CBZ75" s="22"/>
      <c r="CCA75" s="22"/>
      <c r="CCB75" s="22"/>
      <c r="CCC75" s="22"/>
      <c r="CCD75" s="22"/>
      <c r="CCE75" s="22"/>
      <c r="CCF75" s="22"/>
      <c r="CCG75" s="22"/>
      <c r="CCH75" s="22"/>
      <c r="CCI75" s="22"/>
      <c r="CCJ75" s="22"/>
      <c r="CCK75" s="22"/>
      <c r="CCL75" s="22"/>
      <c r="CCM75" s="22"/>
      <c r="CCN75" s="22"/>
      <c r="CCO75" s="22"/>
      <c r="CCP75" s="22"/>
      <c r="CCQ75" s="22"/>
      <c r="CCR75" s="22"/>
      <c r="CCS75" s="22"/>
      <c r="CCT75" s="22"/>
      <c r="CCU75" s="22"/>
      <c r="CCV75" s="22"/>
      <c r="CCW75" s="22"/>
      <c r="CCX75" s="22"/>
      <c r="CCY75" s="22"/>
      <c r="CCZ75" s="22"/>
      <c r="CDA75" s="22"/>
      <c r="CDB75" s="22"/>
      <c r="CDC75" s="22"/>
      <c r="CDD75" s="22"/>
      <c r="CDE75" s="22"/>
      <c r="CDF75" s="22"/>
      <c r="CDG75" s="22"/>
      <c r="CDH75" s="22"/>
      <c r="CDI75" s="22"/>
      <c r="CDJ75" s="22"/>
      <c r="CDK75" s="22"/>
      <c r="CDL75" s="22"/>
      <c r="CDM75" s="22"/>
      <c r="CDN75" s="22"/>
      <c r="CDO75" s="22"/>
      <c r="CDP75" s="22"/>
      <c r="CDQ75" s="22"/>
      <c r="CDR75" s="22"/>
      <c r="CDS75" s="22"/>
      <c r="CDT75" s="22"/>
      <c r="CDU75" s="22"/>
      <c r="CDV75" s="22"/>
      <c r="CDW75" s="22"/>
      <c r="CDX75" s="22"/>
      <c r="CDY75" s="22"/>
      <c r="CDZ75" s="22"/>
      <c r="CEA75" s="22"/>
      <c r="CEB75" s="22"/>
      <c r="CEC75" s="22"/>
      <c r="CED75" s="22"/>
      <c r="CEE75" s="22"/>
      <c r="CEF75" s="22"/>
      <c r="CEG75" s="22"/>
      <c r="CEH75" s="22"/>
      <c r="CEI75" s="22"/>
      <c r="CEJ75" s="22"/>
      <c r="CEK75" s="22"/>
      <c r="CEL75" s="22"/>
      <c r="CEM75" s="22"/>
      <c r="CEN75" s="22"/>
      <c r="CEO75" s="22"/>
      <c r="CEP75" s="22"/>
      <c r="CEQ75" s="22"/>
      <c r="CER75" s="22"/>
      <c r="CES75" s="22"/>
      <c r="CET75" s="22"/>
      <c r="CEU75" s="22"/>
      <c r="CEV75" s="22"/>
      <c r="CEW75" s="22"/>
      <c r="CEX75" s="22"/>
      <c r="CEY75" s="22"/>
      <c r="CEZ75" s="22"/>
      <c r="CFA75" s="22"/>
      <c r="CFB75" s="22"/>
      <c r="CFC75" s="22"/>
      <c r="CFD75" s="22"/>
      <c r="CFE75" s="22"/>
      <c r="CFF75" s="22"/>
      <c r="CFG75" s="22"/>
      <c r="CFH75" s="22"/>
      <c r="CFI75" s="22"/>
      <c r="CFJ75" s="22"/>
      <c r="CFK75" s="22"/>
      <c r="CFL75" s="22"/>
      <c r="CFM75" s="22"/>
      <c r="CFN75" s="22"/>
      <c r="CFO75" s="22"/>
      <c r="CFP75" s="22"/>
      <c r="CFQ75" s="22"/>
      <c r="CFR75" s="22"/>
      <c r="CFS75" s="22"/>
      <c r="CFT75" s="22"/>
      <c r="CFU75" s="22"/>
      <c r="CFV75" s="22"/>
      <c r="CFW75" s="22"/>
      <c r="CFX75" s="22"/>
      <c r="CFY75" s="22"/>
      <c r="CFZ75" s="22"/>
      <c r="CGA75" s="22"/>
      <c r="CGB75" s="22"/>
      <c r="CGC75" s="22"/>
      <c r="CGD75" s="22"/>
      <c r="CGE75" s="22"/>
      <c r="CGF75" s="22"/>
      <c r="CGG75" s="22"/>
      <c r="CGH75" s="22"/>
      <c r="CGI75" s="22"/>
      <c r="CGJ75" s="22"/>
      <c r="CGK75" s="22"/>
      <c r="CGL75" s="22"/>
      <c r="CGM75" s="22"/>
      <c r="CGN75" s="22"/>
      <c r="CGO75" s="22"/>
      <c r="CGP75" s="22"/>
      <c r="CGQ75" s="22"/>
      <c r="CGR75" s="22"/>
      <c r="CGS75" s="22"/>
      <c r="CGT75" s="22"/>
      <c r="CGU75" s="22"/>
      <c r="CGV75" s="22"/>
      <c r="CGW75" s="22"/>
      <c r="CGX75" s="22"/>
      <c r="CGY75" s="22"/>
      <c r="CGZ75" s="22"/>
      <c r="CHA75" s="22"/>
      <c r="CHB75" s="22"/>
      <c r="CHC75" s="22"/>
      <c r="CHD75" s="22"/>
      <c r="CHE75" s="22"/>
      <c r="CHF75" s="22"/>
      <c r="CHG75" s="22"/>
      <c r="CHH75" s="22"/>
      <c r="CHI75" s="22"/>
      <c r="CHJ75" s="22"/>
      <c r="CHK75" s="22"/>
      <c r="CHL75" s="22"/>
      <c r="CHM75" s="22"/>
      <c r="CHN75" s="22"/>
      <c r="CHO75" s="22"/>
      <c r="CHP75" s="22"/>
      <c r="CHQ75" s="22"/>
      <c r="CHR75" s="22"/>
      <c r="CHS75" s="22"/>
      <c r="CHT75" s="22"/>
      <c r="CHU75" s="22"/>
      <c r="CHV75" s="22"/>
      <c r="CHW75" s="22"/>
      <c r="CHX75" s="22"/>
      <c r="CHY75" s="22"/>
      <c r="CHZ75" s="22"/>
      <c r="CIA75" s="22"/>
      <c r="CIB75" s="22"/>
      <c r="CIC75" s="22"/>
      <c r="CID75" s="22"/>
      <c r="CIE75" s="22"/>
      <c r="CIF75" s="22"/>
      <c r="CIG75" s="22"/>
      <c r="CIH75" s="22"/>
      <c r="CII75" s="22"/>
      <c r="CIJ75" s="22"/>
      <c r="CIK75" s="22"/>
      <c r="CIL75" s="22"/>
      <c r="CIM75" s="22"/>
      <c r="CIN75" s="22"/>
      <c r="CIO75" s="22"/>
      <c r="CIP75" s="22"/>
      <c r="CIQ75" s="22"/>
      <c r="CIR75" s="22"/>
      <c r="CIS75" s="22"/>
      <c r="CIT75" s="22"/>
      <c r="CIU75" s="22"/>
      <c r="CIV75" s="22"/>
      <c r="CIW75" s="22"/>
      <c r="CIX75" s="22"/>
      <c r="CIY75" s="22"/>
      <c r="CIZ75" s="22"/>
      <c r="CJA75" s="22"/>
      <c r="CJB75" s="22"/>
      <c r="CJC75" s="22"/>
      <c r="CJD75" s="22"/>
      <c r="CJE75" s="22"/>
      <c r="CJF75" s="22"/>
      <c r="CJG75" s="22"/>
      <c r="CJH75" s="22"/>
      <c r="CJI75" s="22"/>
      <c r="CJJ75" s="22"/>
      <c r="CJK75" s="22"/>
      <c r="CJL75" s="22"/>
      <c r="CJM75" s="22"/>
      <c r="CJN75" s="22"/>
      <c r="CJO75" s="22"/>
      <c r="CJP75" s="22"/>
      <c r="CJQ75" s="22"/>
      <c r="CJR75" s="22"/>
      <c r="CJS75" s="22"/>
      <c r="CJT75" s="22"/>
      <c r="CJU75" s="22"/>
      <c r="CJV75" s="22"/>
      <c r="CJW75" s="22"/>
      <c r="CJX75" s="22"/>
      <c r="CJY75" s="22"/>
      <c r="CJZ75" s="22"/>
      <c r="CKA75" s="22"/>
      <c r="CKB75" s="22"/>
      <c r="CKC75" s="22"/>
      <c r="CKD75" s="22"/>
      <c r="CKE75" s="22"/>
      <c r="CKF75" s="22"/>
      <c r="CKG75" s="22"/>
      <c r="CKH75" s="22"/>
      <c r="CKI75" s="22"/>
      <c r="CKJ75" s="22"/>
      <c r="CKK75" s="22"/>
      <c r="CKL75" s="22"/>
      <c r="CKM75" s="22"/>
      <c r="CKN75" s="22"/>
      <c r="CKO75" s="22"/>
      <c r="CKP75" s="22"/>
      <c r="CKQ75" s="22"/>
      <c r="CKR75" s="22"/>
      <c r="CKS75" s="22"/>
      <c r="CKT75" s="22"/>
      <c r="CKU75" s="22"/>
      <c r="CKV75" s="22"/>
      <c r="CKW75" s="22"/>
      <c r="CKX75" s="22"/>
      <c r="CKY75" s="22"/>
      <c r="CKZ75" s="22"/>
      <c r="CLA75" s="22"/>
      <c r="CLB75" s="22"/>
      <c r="CLC75" s="22"/>
      <c r="CLD75" s="22"/>
      <c r="CLE75" s="22"/>
      <c r="CLF75" s="22"/>
      <c r="CLG75" s="22"/>
      <c r="CLH75" s="22"/>
      <c r="CLI75" s="22"/>
      <c r="CLJ75" s="22"/>
      <c r="CLK75" s="22"/>
      <c r="CLL75" s="22"/>
      <c r="CLM75" s="22"/>
      <c r="CLN75" s="22"/>
      <c r="CLO75" s="22"/>
      <c r="CLP75" s="22"/>
      <c r="CLQ75" s="22"/>
      <c r="CLR75" s="22"/>
      <c r="CLS75" s="22"/>
      <c r="CLT75" s="22"/>
      <c r="CLU75" s="22"/>
      <c r="CLV75" s="22"/>
      <c r="CLW75" s="22"/>
      <c r="CLX75" s="22"/>
      <c r="CLY75" s="22"/>
      <c r="CLZ75" s="22"/>
      <c r="CMA75" s="22"/>
      <c r="CMB75" s="22"/>
      <c r="CMC75" s="22"/>
      <c r="CMD75" s="22"/>
      <c r="CME75" s="22"/>
      <c r="CMF75" s="22"/>
      <c r="CMG75" s="22"/>
      <c r="CMH75" s="22"/>
      <c r="CMI75" s="22"/>
      <c r="CMJ75" s="22"/>
      <c r="CMK75" s="22"/>
      <c r="CML75" s="22"/>
      <c r="CMM75" s="22"/>
      <c r="CMN75" s="22"/>
      <c r="CMO75" s="22"/>
      <c r="CMP75" s="22"/>
      <c r="CMQ75" s="22"/>
      <c r="CMR75" s="22"/>
      <c r="CMS75" s="22"/>
      <c r="CMT75" s="22"/>
      <c r="CMU75" s="22"/>
      <c r="CMV75" s="22"/>
      <c r="CMW75" s="22"/>
      <c r="CMX75" s="22"/>
      <c r="CMY75" s="22"/>
      <c r="CMZ75" s="22"/>
      <c r="CNA75" s="22"/>
      <c r="CNB75" s="22"/>
      <c r="CNC75" s="22"/>
      <c r="CND75" s="22"/>
      <c r="CNE75" s="22"/>
      <c r="CNF75" s="22"/>
      <c r="CNG75" s="22"/>
      <c r="CNH75" s="22"/>
      <c r="CNI75" s="22"/>
      <c r="CNJ75" s="22"/>
      <c r="CNK75" s="22"/>
      <c r="CNL75" s="22"/>
      <c r="CNM75" s="22"/>
      <c r="CNN75" s="22"/>
      <c r="CNO75" s="22"/>
      <c r="CNP75" s="22"/>
      <c r="CNQ75" s="22"/>
      <c r="CNR75" s="22"/>
      <c r="CNS75" s="22"/>
      <c r="CNT75" s="22"/>
      <c r="CNU75" s="22"/>
      <c r="CNV75" s="22"/>
      <c r="CNW75" s="22"/>
      <c r="CNX75" s="22"/>
      <c r="CNY75" s="22"/>
      <c r="CNZ75" s="22"/>
      <c r="COA75" s="22"/>
      <c r="COB75" s="22"/>
      <c r="COC75" s="22"/>
      <c r="COD75" s="22"/>
      <c r="COE75" s="22"/>
      <c r="COF75" s="22"/>
      <c r="COG75" s="22"/>
      <c r="COH75" s="22"/>
      <c r="COI75" s="22"/>
      <c r="COJ75" s="22"/>
      <c r="COK75" s="22"/>
      <c r="COL75" s="22"/>
      <c r="COM75" s="22"/>
      <c r="CON75" s="22"/>
      <c r="COO75" s="22"/>
      <c r="COP75" s="22"/>
      <c r="COQ75" s="22"/>
      <c r="COR75" s="22"/>
      <c r="COS75" s="22"/>
      <c r="COT75" s="22"/>
      <c r="COU75" s="22"/>
      <c r="COV75" s="22"/>
      <c r="COW75" s="22"/>
      <c r="COX75" s="22"/>
      <c r="COY75" s="22"/>
      <c r="COZ75" s="22"/>
      <c r="CPA75" s="22"/>
      <c r="CPB75" s="22"/>
      <c r="CPC75" s="22"/>
      <c r="CPD75" s="22"/>
      <c r="CPE75" s="22"/>
      <c r="CPF75" s="22"/>
      <c r="CPG75" s="22"/>
      <c r="CPH75" s="22"/>
      <c r="CPI75" s="22"/>
      <c r="CPJ75" s="22"/>
      <c r="CPK75" s="22"/>
      <c r="CPL75" s="22"/>
      <c r="CPM75" s="22"/>
      <c r="CPN75" s="22"/>
      <c r="CPO75" s="22"/>
      <c r="CPP75" s="22"/>
      <c r="CPQ75" s="22"/>
      <c r="CPR75" s="22"/>
      <c r="CPS75" s="22"/>
      <c r="CPT75" s="22"/>
      <c r="CPU75" s="22"/>
      <c r="CPV75" s="22"/>
      <c r="CPW75" s="22"/>
      <c r="CPX75" s="22"/>
      <c r="CPY75" s="22"/>
      <c r="CPZ75" s="22"/>
      <c r="CQA75" s="22"/>
      <c r="CQB75" s="22"/>
      <c r="CQC75" s="22"/>
      <c r="CQD75" s="22"/>
      <c r="CQE75" s="22"/>
      <c r="CQF75" s="22"/>
      <c r="CQG75" s="22"/>
      <c r="CQH75" s="22"/>
      <c r="CQI75" s="22"/>
      <c r="CQJ75" s="22"/>
      <c r="CQK75" s="22"/>
      <c r="CQL75" s="22"/>
      <c r="CQM75" s="22"/>
      <c r="CQN75" s="22"/>
      <c r="CQO75" s="22"/>
      <c r="CQP75" s="22"/>
      <c r="CQQ75" s="22"/>
      <c r="CQR75" s="22"/>
      <c r="CQS75" s="22"/>
      <c r="CQT75" s="22"/>
      <c r="CQU75" s="22"/>
      <c r="CQV75" s="22"/>
      <c r="CQW75" s="22"/>
      <c r="CQX75" s="22"/>
      <c r="CQY75" s="22"/>
      <c r="CQZ75" s="22"/>
      <c r="CRA75" s="22"/>
      <c r="CRB75" s="22"/>
      <c r="CRC75" s="22"/>
      <c r="CRD75" s="22"/>
      <c r="CRE75" s="22"/>
      <c r="CRF75" s="22"/>
      <c r="CRG75" s="22"/>
      <c r="CRH75" s="22"/>
      <c r="CRI75" s="22"/>
      <c r="CRJ75" s="22"/>
      <c r="CRK75" s="22"/>
      <c r="CRL75" s="22"/>
      <c r="CRM75" s="22"/>
      <c r="CRN75" s="22"/>
      <c r="CRO75" s="22"/>
      <c r="CRP75" s="22"/>
      <c r="CRQ75" s="22"/>
      <c r="CRR75" s="22"/>
      <c r="CRS75" s="22"/>
      <c r="CRT75" s="22"/>
      <c r="CRU75" s="22"/>
      <c r="CRV75" s="22"/>
      <c r="CRW75" s="22"/>
      <c r="CRX75" s="22"/>
      <c r="CRY75" s="22"/>
      <c r="CRZ75" s="22"/>
      <c r="CSA75" s="22"/>
      <c r="CSB75" s="22"/>
      <c r="CSC75" s="22"/>
      <c r="CSD75" s="22"/>
      <c r="CSE75" s="22"/>
      <c r="CSF75" s="22"/>
      <c r="CSG75" s="22"/>
      <c r="CSH75" s="22"/>
      <c r="CSI75" s="22"/>
      <c r="CSJ75" s="22"/>
      <c r="CSK75" s="22"/>
      <c r="CSL75" s="22"/>
      <c r="CSM75" s="22"/>
      <c r="CSN75" s="22"/>
      <c r="CSO75" s="22"/>
      <c r="CSP75" s="22"/>
      <c r="CSQ75" s="22"/>
      <c r="CSR75" s="22"/>
      <c r="CSS75" s="22"/>
      <c r="CST75" s="22"/>
      <c r="CSU75" s="22"/>
      <c r="CSV75" s="22"/>
      <c r="CSW75" s="22"/>
      <c r="CSX75" s="22"/>
      <c r="CSY75" s="22"/>
      <c r="CSZ75" s="22"/>
      <c r="CTA75" s="22"/>
      <c r="CTB75" s="22"/>
      <c r="CTC75" s="22"/>
      <c r="CTD75" s="22"/>
      <c r="CTE75" s="22"/>
      <c r="CTF75" s="22"/>
      <c r="CTG75" s="22"/>
      <c r="CTH75" s="22"/>
      <c r="CTI75" s="22"/>
      <c r="CTJ75" s="22"/>
      <c r="CTK75" s="22"/>
      <c r="CTL75" s="22"/>
      <c r="CTM75" s="22"/>
      <c r="CTN75" s="22"/>
      <c r="CTO75" s="22"/>
      <c r="CTP75" s="22"/>
      <c r="CTQ75" s="22"/>
      <c r="CTR75" s="22"/>
      <c r="CTS75" s="22"/>
      <c r="CTT75" s="22"/>
      <c r="CTU75" s="22"/>
      <c r="CTV75" s="22"/>
      <c r="CTW75" s="22"/>
      <c r="CTX75" s="22"/>
      <c r="CTY75" s="22"/>
      <c r="CTZ75" s="22"/>
      <c r="CUA75" s="22"/>
      <c r="CUB75" s="22"/>
      <c r="CUC75" s="22"/>
      <c r="CUD75" s="22"/>
      <c r="CUE75" s="22"/>
      <c r="CUF75" s="22"/>
      <c r="CUG75" s="22"/>
      <c r="CUH75" s="22"/>
      <c r="CUI75" s="22"/>
      <c r="CUJ75" s="22"/>
      <c r="CUK75" s="22"/>
      <c r="CUL75" s="22"/>
      <c r="CUM75" s="22"/>
      <c r="CUN75" s="22"/>
      <c r="CUO75" s="22"/>
      <c r="CUP75" s="22"/>
      <c r="CUQ75" s="22"/>
      <c r="CUR75" s="22"/>
      <c r="CUS75" s="22"/>
      <c r="CUT75" s="22"/>
      <c r="CUU75" s="22"/>
      <c r="CUV75" s="22"/>
      <c r="CUW75" s="22"/>
      <c r="CUX75" s="22"/>
      <c r="CUY75" s="22"/>
      <c r="CUZ75" s="22"/>
      <c r="CVA75" s="22"/>
      <c r="CVB75" s="22"/>
      <c r="CVC75" s="22"/>
      <c r="CVD75" s="22"/>
      <c r="CVE75" s="22"/>
      <c r="CVF75" s="22"/>
      <c r="CVG75" s="22"/>
      <c r="CVH75" s="22"/>
      <c r="CVI75" s="22"/>
      <c r="CVJ75" s="22"/>
      <c r="CVK75" s="22"/>
      <c r="CVL75" s="22"/>
      <c r="CVM75" s="22"/>
      <c r="CVN75" s="22"/>
      <c r="CVO75" s="22"/>
      <c r="CVP75" s="22"/>
      <c r="CVQ75" s="22"/>
      <c r="CVR75" s="22"/>
      <c r="CVS75" s="22"/>
      <c r="CVT75" s="22"/>
      <c r="CVU75" s="22"/>
      <c r="CVV75" s="22"/>
      <c r="CVW75" s="22"/>
      <c r="CVX75" s="22"/>
      <c r="CVY75" s="22"/>
      <c r="CVZ75" s="22"/>
      <c r="CWA75" s="22"/>
      <c r="CWB75" s="22"/>
      <c r="CWC75" s="22"/>
      <c r="CWD75" s="22"/>
      <c r="CWE75" s="22"/>
      <c r="CWF75" s="22"/>
      <c r="CWG75" s="22"/>
      <c r="CWH75" s="22"/>
      <c r="CWI75" s="22"/>
      <c r="CWJ75" s="22"/>
      <c r="CWK75" s="22"/>
      <c r="CWL75" s="22"/>
      <c r="CWM75" s="22"/>
      <c r="CWN75" s="22"/>
      <c r="CWO75" s="22"/>
      <c r="CWP75" s="22"/>
      <c r="CWQ75" s="22"/>
      <c r="CWR75" s="22"/>
      <c r="CWS75" s="22"/>
      <c r="CWT75" s="22"/>
      <c r="CWU75" s="22"/>
      <c r="CWV75" s="22"/>
      <c r="CWW75" s="22"/>
      <c r="CWX75" s="22"/>
      <c r="CWY75" s="22"/>
      <c r="CWZ75" s="22"/>
      <c r="CXA75" s="22"/>
      <c r="CXB75" s="22"/>
      <c r="CXC75" s="22"/>
      <c r="CXD75" s="22"/>
      <c r="CXE75" s="22"/>
      <c r="CXF75" s="22"/>
      <c r="CXG75" s="22"/>
      <c r="CXH75" s="22"/>
      <c r="CXI75" s="22"/>
      <c r="CXJ75" s="22"/>
      <c r="CXK75" s="22"/>
      <c r="CXL75" s="22"/>
      <c r="CXM75" s="22"/>
      <c r="CXN75" s="22"/>
      <c r="CXO75" s="22"/>
      <c r="CXP75" s="22"/>
      <c r="CXQ75" s="22"/>
      <c r="CXR75" s="22"/>
      <c r="CXS75" s="22"/>
      <c r="CXT75" s="22"/>
      <c r="CXU75" s="22"/>
      <c r="CXV75" s="22"/>
      <c r="CXW75" s="22"/>
      <c r="CXX75" s="22"/>
      <c r="CXY75" s="22"/>
      <c r="CXZ75" s="22"/>
      <c r="CYA75" s="22"/>
      <c r="CYB75" s="22"/>
      <c r="CYC75" s="22"/>
      <c r="CYD75" s="22"/>
      <c r="CYE75" s="22"/>
      <c r="CYF75" s="22"/>
      <c r="CYG75" s="22"/>
      <c r="CYH75" s="22"/>
      <c r="CYI75" s="22"/>
      <c r="CYJ75" s="22"/>
      <c r="CYK75" s="22"/>
      <c r="CYL75" s="22"/>
      <c r="CYM75" s="22"/>
      <c r="CYN75" s="22"/>
      <c r="CYO75" s="22"/>
      <c r="CYP75" s="22"/>
      <c r="CYQ75" s="22"/>
      <c r="CYR75" s="22"/>
      <c r="CYS75" s="22"/>
      <c r="CYT75" s="22"/>
      <c r="CYU75" s="22"/>
      <c r="CYV75" s="22"/>
      <c r="CYW75" s="22"/>
      <c r="CYX75" s="22"/>
      <c r="CYY75" s="22"/>
      <c r="CYZ75" s="22"/>
      <c r="CZA75" s="22"/>
      <c r="CZB75" s="22"/>
      <c r="CZC75" s="22"/>
      <c r="CZD75" s="22"/>
      <c r="CZE75" s="22"/>
      <c r="CZF75" s="22"/>
      <c r="CZG75" s="22"/>
      <c r="CZH75" s="22"/>
      <c r="CZI75" s="22"/>
      <c r="CZJ75" s="22"/>
      <c r="CZK75" s="22"/>
      <c r="CZL75" s="22"/>
      <c r="CZM75" s="22"/>
      <c r="CZN75" s="22"/>
      <c r="CZO75" s="22"/>
      <c r="CZP75" s="22"/>
      <c r="CZQ75" s="22"/>
      <c r="CZR75" s="22"/>
      <c r="CZS75" s="22"/>
      <c r="CZT75" s="22"/>
      <c r="CZU75" s="22"/>
      <c r="CZV75" s="22"/>
      <c r="CZW75" s="22"/>
      <c r="CZX75" s="22"/>
      <c r="CZY75" s="22"/>
      <c r="CZZ75" s="22"/>
      <c r="DAA75" s="22"/>
      <c r="DAB75" s="22"/>
      <c r="DAC75" s="22"/>
      <c r="DAD75" s="22"/>
      <c r="DAE75" s="22"/>
      <c r="DAF75" s="22"/>
      <c r="DAG75" s="22"/>
      <c r="DAH75" s="22"/>
      <c r="DAI75" s="22"/>
      <c r="DAJ75" s="22"/>
      <c r="DAK75" s="22"/>
      <c r="DAL75" s="22"/>
      <c r="DAM75" s="22"/>
      <c r="DAN75" s="22"/>
      <c r="DAO75" s="22"/>
      <c r="DAP75" s="22"/>
      <c r="DAQ75" s="22"/>
      <c r="DAR75" s="22"/>
      <c r="DAS75" s="22"/>
      <c r="DAT75" s="22"/>
      <c r="DAU75" s="22"/>
      <c r="DAV75" s="22"/>
      <c r="DAW75" s="22"/>
      <c r="DAX75" s="22"/>
      <c r="DAY75" s="22"/>
      <c r="DAZ75" s="22"/>
      <c r="DBA75" s="22"/>
      <c r="DBB75" s="22"/>
      <c r="DBC75" s="22"/>
      <c r="DBD75" s="22"/>
      <c r="DBE75" s="22"/>
      <c r="DBF75" s="22"/>
      <c r="DBG75" s="22"/>
      <c r="DBH75" s="22"/>
      <c r="DBI75" s="22"/>
      <c r="DBJ75" s="22"/>
      <c r="DBK75" s="22"/>
      <c r="DBL75" s="22"/>
      <c r="DBM75" s="22"/>
      <c r="DBN75" s="22"/>
      <c r="DBO75" s="22"/>
      <c r="DBP75" s="22"/>
      <c r="DBQ75" s="22"/>
      <c r="DBR75" s="22"/>
      <c r="DBS75" s="22"/>
      <c r="DBT75" s="22"/>
      <c r="DBU75" s="22"/>
      <c r="DBV75" s="22"/>
      <c r="DBW75" s="22"/>
      <c r="DBX75" s="22"/>
      <c r="DBY75" s="22"/>
      <c r="DBZ75" s="22"/>
      <c r="DCA75" s="22"/>
      <c r="DCB75" s="22"/>
      <c r="DCC75" s="22"/>
      <c r="DCD75" s="22"/>
      <c r="DCE75" s="22"/>
      <c r="DCF75" s="22"/>
      <c r="DCG75" s="22"/>
      <c r="DCH75" s="22"/>
      <c r="DCI75" s="22"/>
      <c r="DCJ75" s="22"/>
      <c r="DCK75" s="22"/>
      <c r="DCL75" s="22"/>
      <c r="DCM75" s="22"/>
      <c r="DCN75" s="22"/>
      <c r="DCO75" s="22"/>
      <c r="DCP75" s="22"/>
      <c r="DCQ75" s="22"/>
      <c r="DCR75" s="22"/>
      <c r="DCS75" s="22"/>
      <c r="DCT75" s="22"/>
      <c r="DCU75" s="22"/>
      <c r="DCV75" s="22"/>
      <c r="DCW75" s="22"/>
      <c r="DCX75" s="22"/>
      <c r="DCY75" s="22"/>
      <c r="DCZ75" s="22"/>
      <c r="DDA75" s="22"/>
      <c r="DDB75" s="22"/>
      <c r="DDC75" s="22"/>
      <c r="DDD75" s="22"/>
      <c r="DDE75" s="22"/>
      <c r="DDF75" s="22"/>
      <c r="DDG75" s="22"/>
      <c r="DDH75" s="22"/>
      <c r="DDI75" s="22"/>
      <c r="DDJ75" s="22"/>
      <c r="DDK75" s="22"/>
      <c r="DDL75" s="22"/>
      <c r="DDM75" s="22"/>
      <c r="DDN75" s="22"/>
      <c r="DDO75" s="22"/>
      <c r="DDP75" s="22"/>
      <c r="DDQ75" s="22"/>
      <c r="DDR75" s="22"/>
      <c r="DDS75" s="22"/>
      <c r="DDT75" s="22"/>
      <c r="DDU75" s="22"/>
      <c r="DDV75" s="22"/>
      <c r="DDW75" s="22"/>
      <c r="DDX75" s="22"/>
      <c r="DDY75" s="22"/>
      <c r="DDZ75" s="22"/>
      <c r="DEA75" s="22"/>
      <c r="DEB75" s="22"/>
      <c r="DEC75" s="22"/>
      <c r="DED75" s="22"/>
      <c r="DEE75" s="22"/>
      <c r="DEF75" s="22"/>
      <c r="DEG75" s="22"/>
      <c r="DEH75" s="22"/>
      <c r="DEI75" s="22"/>
      <c r="DEJ75" s="22"/>
      <c r="DEK75" s="22"/>
      <c r="DEL75" s="22"/>
      <c r="DEM75" s="22"/>
      <c r="DEN75" s="22"/>
      <c r="DEO75" s="22"/>
      <c r="DEP75" s="22"/>
      <c r="DEQ75" s="22"/>
      <c r="DER75" s="22"/>
      <c r="DES75" s="22"/>
      <c r="DET75" s="22"/>
      <c r="DEU75" s="22"/>
      <c r="DEV75" s="22"/>
      <c r="DEW75" s="22"/>
      <c r="DEX75" s="22"/>
      <c r="DEY75" s="22"/>
      <c r="DEZ75" s="22"/>
      <c r="DFA75" s="22"/>
      <c r="DFB75" s="22"/>
      <c r="DFC75" s="22"/>
      <c r="DFD75" s="22"/>
      <c r="DFE75" s="22"/>
      <c r="DFF75" s="22"/>
      <c r="DFG75" s="22"/>
      <c r="DFH75" s="22"/>
      <c r="DFI75" s="22"/>
      <c r="DFJ75" s="22"/>
      <c r="DFK75" s="22"/>
      <c r="DFL75" s="22"/>
      <c r="DFM75" s="22"/>
      <c r="DFN75" s="22"/>
      <c r="DFO75" s="22"/>
      <c r="DFP75" s="22"/>
      <c r="DFQ75" s="22"/>
      <c r="DFR75" s="22"/>
      <c r="DFS75" s="22"/>
      <c r="DFT75" s="22"/>
      <c r="DFU75" s="22"/>
      <c r="DFV75" s="22"/>
      <c r="DFW75" s="22"/>
      <c r="DFX75" s="22"/>
      <c r="DFY75" s="22"/>
      <c r="DFZ75" s="22"/>
      <c r="DGA75" s="22"/>
      <c r="DGB75" s="22"/>
      <c r="DGC75" s="22"/>
      <c r="DGD75" s="22"/>
      <c r="DGE75" s="22"/>
      <c r="DGF75" s="22"/>
      <c r="DGG75" s="22"/>
      <c r="DGH75" s="22"/>
      <c r="DGI75" s="22"/>
      <c r="DGJ75" s="22"/>
      <c r="DGK75" s="22"/>
      <c r="DGL75" s="22"/>
      <c r="DGM75" s="22"/>
      <c r="DGN75" s="22"/>
      <c r="DGO75" s="22"/>
      <c r="DGP75" s="22"/>
      <c r="DGQ75" s="22"/>
      <c r="DGR75" s="22"/>
      <c r="DGS75" s="22"/>
      <c r="DGT75" s="22"/>
      <c r="DGU75" s="22"/>
      <c r="DGV75" s="22"/>
      <c r="DGW75" s="22"/>
      <c r="DGX75" s="22"/>
      <c r="DGY75" s="22"/>
      <c r="DGZ75" s="22"/>
      <c r="DHA75" s="22"/>
      <c r="DHB75" s="22"/>
      <c r="DHC75" s="22"/>
      <c r="DHD75" s="22"/>
      <c r="DHE75" s="22"/>
      <c r="DHF75" s="22"/>
      <c r="DHG75" s="22"/>
      <c r="DHH75" s="22"/>
      <c r="DHI75" s="22"/>
      <c r="DHJ75" s="22"/>
      <c r="DHK75" s="22"/>
      <c r="DHL75" s="22"/>
      <c r="DHM75" s="22"/>
      <c r="DHN75" s="22"/>
      <c r="DHO75" s="22"/>
      <c r="DHP75" s="22"/>
      <c r="DHQ75" s="22"/>
      <c r="DHR75" s="22"/>
      <c r="DHS75" s="22"/>
      <c r="DHT75" s="22"/>
      <c r="DHU75" s="22"/>
      <c r="DHV75" s="22"/>
      <c r="DHW75" s="22"/>
      <c r="DHX75" s="22"/>
      <c r="DHY75" s="22"/>
      <c r="DHZ75" s="22"/>
      <c r="DIA75" s="22"/>
      <c r="DIB75" s="22"/>
      <c r="DIC75" s="22"/>
      <c r="DID75" s="22"/>
      <c r="DIE75" s="22"/>
      <c r="DIF75" s="22"/>
      <c r="DIG75" s="22"/>
      <c r="DIH75" s="22"/>
      <c r="DII75" s="22"/>
      <c r="DIJ75" s="22"/>
      <c r="DIK75" s="22"/>
      <c r="DIL75" s="22"/>
      <c r="DIM75" s="22"/>
      <c r="DIN75" s="22"/>
      <c r="DIO75" s="22"/>
      <c r="DIP75" s="22"/>
      <c r="DIQ75" s="22"/>
      <c r="DIR75" s="22"/>
      <c r="DIS75" s="22"/>
      <c r="DIT75" s="22"/>
      <c r="DIU75" s="22"/>
      <c r="DIV75" s="22"/>
      <c r="DIW75" s="22"/>
      <c r="DIX75" s="22"/>
      <c r="DIY75" s="22"/>
      <c r="DIZ75" s="22"/>
      <c r="DJA75" s="22"/>
      <c r="DJB75" s="22"/>
      <c r="DJC75" s="22"/>
      <c r="DJD75" s="22"/>
      <c r="DJE75" s="22"/>
      <c r="DJF75" s="22"/>
      <c r="DJG75" s="22"/>
      <c r="DJH75" s="22"/>
      <c r="DJI75" s="22"/>
      <c r="DJJ75" s="22"/>
      <c r="DJK75" s="22"/>
      <c r="DJL75" s="22"/>
      <c r="DJM75" s="22"/>
      <c r="DJN75" s="22"/>
      <c r="DJO75" s="22"/>
      <c r="DJP75" s="22"/>
      <c r="DJQ75" s="22"/>
      <c r="DJR75" s="22"/>
      <c r="DJS75" s="22"/>
      <c r="DJT75" s="22"/>
      <c r="DJU75" s="22"/>
      <c r="DJV75" s="22"/>
      <c r="DJW75" s="22"/>
      <c r="DJX75" s="22"/>
      <c r="DJY75" s="22"/>
      <c r="DJZ75" s="22"/>
      <c r="DKA75" s="22"/>
      <c r="DKB75" s="22"/>
      <c r="DKC75" s="22"/>
      <c r="DKD75" s="22"/>
      <c r="DKE75" s="22"/>
      <c r="DKF75" s="22"/>
      <c r="DKG75" s="22"/>
      <c r="DKH75" s="22"/>
      <c r="DKI75" s="22"/>
      <c r="DKJ75" s="22"/>
      <c r="DKK75" s="22"/>
      <c r="DKL75" s="22"/>
      <c r="DKM75" s="22"/>
      <c r="DKN75" s="22"/>
      <c r="DKO75" s="22"/>
      <c r="DKP75" s="22"/>
      <c r="DKQ75" s="22"/>
      <c r="DKR75" s="22"/>
      <c r="DKS75" s="22"/>
      <c r="DKT75" s="22"/>
      <c r="DKU75" s="22"/>
      <c r="DKV75" s="22"/>
      <c r="DKW75" s="22"/>
      <c r="DKX75" s="22"/>
      <c r="DKY75" s="22"/>
      <c r="DKZ75" s="22"/>
      <c r="DLA75" s="22"/>
      <c r="DLB75" s="22"/>
      <c r="DLC75" s="22"/>
      <c r="DLD75" s="22"/>
      <c r="DLE75" s="22"/>
      <c r="DLF75" s="22"/>
      <c r="DLG75" s="22"/>
      <c r="DLH75" s="22"/>
      <c r="DLI75" s="22"/>
      <c r="DLJ75" s="22"/>
      <c r="DLK75" s="22"/>
      <c r="DLL75" s="22"/>
      <c r="DLM75" s="22"/>
      <c r="DLN75" s="22"/>
      <c r="DLO75" s="22"/>
      <c r="DLP75" s="22"/>
      <c r="DLQ75" s="22"/>
      <c r="DLR75" s="22"/>
      <c r="DLS75" s="22"/>
      <c r="DLT75" s="22"/>
      <c r="DLU75" s="22"/>
      <c r="DLV75" s="22"/>
      <c r="DLW75" s="22"/>
      <c r="DLX75" s="22"/>
      <c r="DLY75" s="22"/>
      <c r="DLZ75" s="22"/>
      <c r="DMA75" s="22"/>
      <c r="DMB75" s="22"/>
      <c r="DMC75" s="22"/>
      <c r="DMD75" s="22"/>
      <c r="DME75" s="22"/>
      <c r="DMF75" s="22"/>
      <c r="DMG75" s="22"/>
      <c r="DMH75" s="22"/>
      <c r="DMI75" s="22"/>
      <c r="DMJ75" s="22"/>
      <c r="DMK75" s="22"/>
      <c r="DML75" s="22"/>
      <c r="DMM75" s="22"/>
      <c r="DMN75" s="22"/>
      <c r="DMO75" s="22"/>
      <c r="DMP75" s="22"/>
      <c r="DMQ75" s="22"/>
      <c r="DMR75" s="22"/>
      <c r="DMS75" s="22"/>
      <c r="DMT75" s="22"/>
      <c r="DMU75" s="22"/>
      <c r="DMV75" s="22"/>
      <c r="DMW75" s="22"/>
      <c r="DMX75" s="22"/>
      <c r="DMY75" s="22"/>
      <c r="DMZ75" s="22"/>
      <c r="DNA75" s="22"/>
      <c r="DNB75" s="22"/>
      <c r="DNC75" s="22"/>
      <c r="DND75" s="22"/>
      <c r="DNE75" s="22"/>
      <c r="DNF75" s="22"/>
      <c r="DNG75" s="22"/>
      <c r="DNH75" s="22"/>
      <c r="DNI75" s="22"/>
      <c r="DNJ75" s="22"/>
      <c r="DNK75" s="22"/>
      <c r="DNL75" s="22"/>
      <c r="DNM75" s="22"/>
      <c r="DNN75" s="22"/>
      <c r="DNO75" s="22"/>
      <c r="DNP75" s="22"/>
      <c r="DNQ75" s="22"/>
      <c r="DNR75" s="22"/>
      <c r="DNS75" s="22"/>
      <c r="DNT75" s="22"/>
      <c r="DNU75" s="22"/>
      <c r="DNV75" s="22"/>
      <c r="DNW75" s="22"/>
      <c r="DNX75" s="22"/>
      <c r="DNY75" s="22"/>
      <c r="DNZ75" s="22"/>
      <c r="DOA75" s="22"/>
      <c r="DOB75" s="22"/>
      <c r="DOC75" s="22"/>
      <c r="DOD75" s="22"/>
      <c r="DOE75" s="22"/>
      <c r="DOF75" s="22"/>
      <c r="DOG75" s="22"/>
      <c r="DOH75" s="22"/>
      <c r="DOI75" s="22"/>
      <c r="DOJ75" s="22"/>
      <c r="DOK75" s="22"/>
      <c r="DOL75" s="22"/>
      <c r="DOM75" s="22"/>
      <c r="DON75" s="22"/>
      <c r="DOO75" s="22"/>
      <c r="DOP75" s="22"/>
      <c r="DOQ75" s="22"/>
      <c r="DOR75" s="22"/>
      <c r="DOS75" s="22"/>
      <c r="DOT75" s="22"/>
      <c r="DOU75" s="22"/>
      <c r="DOV75" s="22"/>
      <c r="DOW75" s="22"/>
      <c r="DOX75" s="22"/>
      <c r="DOY75" s="22"/>
      <c r="DOZ75" s="22"/>
      <c r="DPA75" s="22"/>
      <c r="DPB75" s="22"/>
      <c r="DPC75" s="22"/>
      <c r="DPD75" s="22"/>
      <c r="DPE75" s="22"/>
      <c r="DPF75" s="22"/>
      <c r="DPG75" s="22"/>
      <c r="DPH75" s="22"/>
      <c r="DPI75" s="22"/>
      <c r="DPJ75" s="22"/>
      <c r="DPK75" s="22"/>
      <c r="DPL75" s="22"/>
      <c r="DPM75" s="22"/>
      <c r="DPN75" s="22"/>
      <c r="DPO75" s="22"/>
      <c r="DPP75" s="22"/>
      <c r="DPQ75" s="22"/>
      <c r="DPR75" s="22"/>
      <c r="DPS75" s="22"/>
      <c r="DPT75" s="22"/>
      <c r="DPU75" s="22"/>
      <c r="DPV75" s="22"/>
      <c r="DPW75" s="22"/>
      <c r="DPX75" s="22"/>
      <c r="DPY75" s="22"/>
      <c r="DPZ75" s="22"/>
      <c r="DQA75" s="22"/>
      <c r="DQB75" s="22"/>
      <c r="DQC75" s="22"/>
      <c r="DQD75" s="22"/>
      <c r="DQE75" s="22"/>
      <c r="DQF75" s="22"/>
      <c r="DQG75" s="22"/>
      <c r="DQH75" s="22"/>
      <c r="DQI75" s="22"/>
      <c r="DQJ75" s="22"/>
      <c r="DQK75" s="22"/>
      <c r="DQL75" s="22"/>
      <c r="DQM75" s="22"/>
      <c r="DQN75" s="22"/>
      <c r="DQO75" s="22"/>
      <c r="DQP75" s="22"/>
      <c r="DQQ75" s="22"/>
      <c r="DQR75" s="22"/>
      <c r="DQS75" s="22"/>
      <c r="DQT75" s="22"/>
      <c r="DQU75" s="22"/>
      <c r="DQV75" s="22"/>
      <c r="DQW75" s="22"/>
      <c r="DQX75" s="22"/>
      <c r="DQY75" s="22"/>
      <c r="DQZ75" s="22"/>
      <c r="DRA75" s="22"/>
      <c r="DRB75" s="22"/>
      <c r="DRC75" s="22"/>
      <c r="DRD75" s="22"/>
      <c r="DRE75" s="22"/>
      <c r="DRF75" s="22"/>
      <c r="DRG75" s="22"/>
      <c r="DRH75" s="22"/>
      <c r="DRI75" s="22"/>
      <c r="DRJ75" s="22"/>
      <c r="DRK75" s="22"/>
      <c r="DRL75" s="22"/>
      <c r="DRM75" s="22"/>
      <c r="DRN75" s="22"/>
      <c r="DRO75" s="22"/>
      <c r="DRP75" s="22"/>
      <c r="DRQ75" s="22"/>
      <c r="DRR75" s="22"/>
      <c r="DRS75" s="22"/>
      <c r="DRT75" s="22"/>
      <c r="DRU75" s="22"/>
      <c r="DRV75" s="22"/>
      <c r="DRW75" s="22"/>
      <c r="DRX75" s="22"/>
      <c r="DRY75" s="22"/>
      <c r="DRZ75" s="22"/>
      <c r="DSA75" s="22"/>
      <c r="DSB75" s="22"/>
      <c r="DSC75" s="22"/>
      <c r="DSD75" s="22"/>
      <c r="DSE75" s="22"/>
      <c r="DSF75" s="22"/>
      <c r="DSG75" s="22"/>
      <c r="DSH75" s="22"/>
      <c r="DSI75" s="22"/>
      <c r="DSJ75" s="22"/>
      <c r="DSK75" s="22"/>
      <c r="DSL75" s="22"/>
      <c r="DSM75" s="22"/>
      <c r="DSN75" s="22"/>
      <c r="DSO75" s="22"/>
      <c r="DSP75" s="22"/>
      <c r="DSQ75" s="22"/>
      <c r="DSR75" s="22"/>
      <c r="DSS75" s="22"/>
      <c r="DST75" s="22"/>
      <c r="DSU75" s="22"/>
      <c r="DSV75" s="22"/>
      <c r="DSW75" s="22"/>
      <c r="DSX75" s="22"/>
      <c r="DSY75" s="22"/>
      <c r="DSZ75" s="22"/>
      <c r="DTA75" s="22"/>
      <c r="DTB75" s="22"/>
      <c r="DTC75" s="22"/>
      <c r="DTD75" s="22"/>
      <c r="DTE75" s="22"/>
      <c r="DTF75" s="22"/>
      <c r="DTG75" s="22"/>
      <c r="DTH75" s="22"/>
      <c r="DTI75" s="22"/>
      <c r="DTJ75" s="22"/>
      <c r="DTK75" s="22"/>
      <c r="DTL75" s="22"/>
      <c r="DTM75" s="22"/>
      <c r="DTN75" s="22"/>
      <c r="DTO75" s="22"/>
      <c r="DTP75" s="22"/>
      <c r="DTQ75" s="22"/>
      <c r="DTR75" s="22"/>
      <c r="DTS75" s="22"/>
      <c r="DTT75" s="22"/>
      <c r="DTU75" s="22"/>
      <c r="DTV75" s="22"/>
      <c r="DTW75" s="22"/>
      <c r="DTX75" s="22"/>
      <c r="DTY75" s="22"/>
      <c r="DTZ75" s="22"/>
      <c r="DUA75" s="22"/>
      <c r="DUB75" s="22"/>
      <c r="DUC75" s="22"/>
      <c r="DUD75" s="22"/>
      <c r="DUE75" s="22"/>
      <c r="DUF75" s="22"/>
      <c r="DUG75" s="22"/>
      <c r="DUH75" s="22"/>
      <c r="DUI75" s="22"/>
      <c r="DUJ75" s="22"/>
      <c r="DUK75" s="22"/>
      <c r="DUL75" s="22"/>
      <c r="DUM75" s="22"/>
      <c r="DUN75" s="22"/>
      <c r="DUO75" s="22"/>
      <c r="DUP75" s="22"/>
      <c r="DUQ75" s="22"/>
      <c r="DUR75" s="22"/>
      <c r="DUS75" s="22"/>
      <c r="DUT75" s="22"/>
      <c r="DUU75" s="22"/>
      <c r="DUV75" s="22"/>
      <c r="DUW75" s="22"/>
      <c r="DUX75" s="22"/>
      <c r="DUY75" s="22"/>
      <c r="DUZ75" s="22"/>
      <c r="DVA75" s="22"/>
      <c r="DVB75" s="22"/>
      <c r="DVC75" s="22"/>
      <c r="DVD75" s="22"/>
      <c r="DVE75" s="22"/>
      <c r="DVF75" s="22"/>
      <c r="DVG75" s="22"/>
      <c r="DVH75" s="22"/>
      <c r="DVI75" s="22"/>
      <c r="DVJ75" s="22"/>
      <c r="DVK75" s="22"/>
      <c r="DVL75" s="22"/>
      <c r="DVM75" s="22"/>
      <c r="DVN75" s="22"/>
      <c r="DVO75" s="22"/>
      <c r="DVP75" s="22"/>
      <c r="DVQ75" s="22"/>
      <c r="DVR75" s="22"/>
      <c r="DVS75" s="22"/>
      <c r="DVT75" s="22"/>
      <c r="DVU75" s="22"/>
      <c r="DVV75" s="22"/>
      <c r="DVW75" s="22"/>
      <c r="DVX75" s="22"/>
      <c r="DVY75" s="22"/>
      <c r="DVZ75" s="22"/>
      <c r="DWA75" s="22"/>
      <c r="DWB75" s="22"/>
      <c r="DWC75" s="22"/>
      <c r="DWD75" s="22"/>
      <c r="DWE75" s="22"/>
      <c r="DWF75" s="22"/>
      <c r="DWG75" s="22"/>
      <c r="DWH75" s="22"/>
      <c r="DWI75" s="22"/>
      <c r="DWJ75" s="22"/>
      <c r="DWK75" s="22"/>
      <c r="DWL75" s="22"/>
      <c r="DWM75" s="22"/>
      <c r="DWN75" s="22"/>
      <c r="DWO75" s="22"/>
      <c r="DWP75" s="22"/>
      <c r="DWQ75" s="22"/>
      <c r="DWR75" s="22"/>
      <c r="DWS75" s="22"/>
      <c r="DWT75" s="22"/>
      <c r="DWU75" s="22"/>
      <c r="DWV75" s="22"/>
      <c r="DWW75" s="22"/>
      <c r="DWX75" s="22"/>
      <c r="DWY75" s="22"/>
      <c r="DWZ75" s="22"/>
      <c r="DXA75" s="22"/>
      <c r="DXB75" s="22"/>
      <c r="DXC75" s="22"/>
      <c r="DXD75" s="22"/>
      <c r="DXE75" s="22"/>
      <c r="DXF75" s="22"/>
      <c r="DXG75" s="22"/>
      <c r="DXH75" s="22"/>
      <c r="DXI75" s="22"/>
      <c r="DXJ75" s="22"/>
      <c r="DXK75" s="22"/>
      <c r="DXL75" s="22"/>
      <c r="DXM75" s="22"/>
      <c r="DXN75" s="22"/>
      <c r="DXO75" s="22"/>
      <c r="DXP75" s="22"/>
      <c r="DXQ75" s="22"/>
      <c r="DXR75" s="22"/>
      <c r="DXS75" s="22"/>
      <c r="DXT75" s="22"/>
      <c r="DXU75" s="22"/>
      <c r="DXV75" s="22"/>
      <c r="DXW75" s="22"/>
      <c r="DXX75" s="22"/>
      <c r="DXY75" s="22"/>
      <c r="DXZ75" s="22"/>
      <c r="DYA75" s="22"/>
      <c r="DYB75" s="22"/>
      <c r="DYC75" s="22"/>
      <c r="DYD75" s="22"/>
      <c r="DYE75" s="22"/>
      <c r="DYF75" s="22"/>
      <c r="DYG75" s="22"/>
      <c r="DYH75" s="22"/>
      <c r="DYI75" s="22"/>
      <c r="DYJ75" s="22"/>
      <c r="DYK75" s="22"/>
      <c r="DYL75" s="22"/>
      <c r="DYM75" s="22"/>
      <c r="DYN75" s="22"/>
      <c r="DYO75" s="22"/>
      <c r="DYP75" s="22"/>
      <c r="DYQ75" s="22"/>
      <c r="DYR75" s="22"/>
      <c r="DYS75" s="22"/>
      <c r="DYT75" s="22"/>
      <c r="DYU75" s="22"/>
      <c r="DYV75" s="22"/>
      <c r="DYW75" s="22"/>
      <c r="DYX75" s="22"/>
      <c r="DYY75" s="22"/>
      <c r="DYZ75" s="22"/>
      <c r="DZA75" s="22"/>
      <c r="DZB75" s="22"/>
      <c r="DZC75" s="22"/>
      <c r="DZD75" s="22"/>
      <c r="DZE75" s="22"/>
      <c r="DZF75" s="22"/>
      <c r="DZG75" s="22"/>
      <c r="DZH75" s="22"/>
      <c r="DZI75" s="22"/>
      <c r="DZJ75" s="22"/>
      <c r="DZK75" s="22"/>
      <c r="DZL75" s="22"/>
      <c r="DZM75" s="22"/>
      <c r="DZN75" s="22"/>
      <c r="DZO75" s="22"/>
      <c r="DZP75" s="22"/>
      <c r="DZQ75" s="22"/>
      <c r="DZR75" s="22"/>
      <c r="DZS75" s="22"/>
      <c r="DZT75" s="22"/>
      <c r="DZU75" s="22"/>
      <c r="DZV75" s="22"/>
      <c r="DZW75" s="22"/>
      <c r="DZX75" s="22"/>
      <c r="DZY75" s="22"/>
      <c r="DZZ75" s="22"/>
      <c r="EAA75" s="22"/>
      <c r="EAB75" s="22"/>
      <c r="EAC75" s="22"/>
      <c r="EAD75" s="22"/>
      <c r="EAE75" s="22"/>
      <c r="EAF75" s="22"/>
      <c r="EAG75" s="22"/>
      <c r="EAH75" s="22"/>
      <c r="EAI75" s="22"/>
      <c r="EAJ75" s="22"/>
      <c r="EAK75" s="22"/>
      <c r="EAL75" s="22"/>
      <c r="EAM75" s="22"/>
      <c r="EAN75" s="22"/>
      <c r="EAO75" s="22"/>
      <c r="EAP75" s="22"/>
      <c r="EAQ75" s="22"/>
      <c r="EAR75" s="22"/>
      <c r="EAS75" s="22"/>
      <c r="EAT75" s="22"/>
      <c r="EAU75" s="22"/>
      <c r="EAV75" s="22"/>
      <c r="EAW75" s="22"/>
      <c r="EAX75" s="22"/>
      <c r="EAY75" s="22"/>
      <c r="EAZ75" s="22"/>
      <c r="EBA75" s="22"/>
      <c r="EBB75" s="22"/>
      <c r="EBC75" s="22"/>
      <c r="EBD75" s="22"/>
      <c r="EBE75" s="22"/>
      <c r="EBF75" s="22"/>
      <c r="EBG75" s="22"/>
      <c r="EBH75" s="22"/>
      <c r="EBI75" s="22"/>
      <c r="EBJ75" s="22"/>
      <c r="EBK75" s="22"/>
      <c r="EBL75" s="22"/>
      <c r="EBM75" s="22"/>
      <c r="EBN75" s="22"/>
      <c r="EBO75" s="22"/>
      <c r="EBP75" s="22"/>
      <c r="EBQ75" s="22"/>
      <c r="EBR75" s="22"/>
      <c r="EBS75" s="22"/>
      <c r="EBT75" s="22"/>
      <c r="EBU75" s="22"/>
      <c r="EBV75" s="22"/>
      <c r="EBW75" s="22"/>
      <c r="EBX75" s="22"/>
      <c r="EBY75" s="22"/>
      <c r="EBZ75" s="22"/>
      <c r="ECA75" s="22"/>
      <c r="ECB75" s="22"/>
      <c r="ECC75" s="22"/>
      <c r="ECD75" s="22"/>
      <c r="ECE75" s="22"/>
      <c r="ECF75" s="22"/>
      <c r="ECG75" s="22"/>
      <c r="ECH75" s="22"/>
      <c r="ECI75" s="22"/>
      <c r="ECJ75" s="22"/>
      <c r="ECK75" s="22"/>
      <c r="ECL75" s="22"/>
      <c r="ECM75" s="22"/>
      <c r="ECN75" s="22"/>
      <c r="ECO75" s="22"/>
      <c r="ECP75" s="22"/>
      <c r="ECQ75" s="22"/>
      <c r="ECR75" s="22"/>
      <c r="ECS75" s="22"/>
      <c r="ECT75" s="22"/>
      <c r="ECU75" s="22"/>
      <c r="ECV75" s="22"/>
      <c r="ECW75" s="22"/>
      <c r="ECX75" s="22"/>
      <c r="ECY75" s="22"/>
      <c r="ECZ75" s="22"/>
      <c r="EDA75" s="22"/>
      <c r="EDB75" s="22"/>
      <c r="EDC75" s="22"/>
      <c r="EDD75" s="22"/>
      <c r="EDE75" s="22"/>
      <c r="EDF75" s="22"/>
      <c r="EDG75" s="22"/>
      <c r="EDH75" s="22"/>
      <c r="EDI75" s="22"/>
      <c r="EDJ75" s="22"/>
      <c r="EDK75" s="22"/>
      <c r="EDL75" s="22"/>
      <c r="EDM75" s="22"/>
      <c r="EDN75" s="22"/>
      <c r="EDO75" s="22"/>
      <c r="EDP75" s="22"/>
      <c r="EDQ75" s="22"/>
      <c r="EDR75" s="22"/>
      <c r="EDS75" s="22"/>
      <c r="EDT75" s="22"/>
      <c r="EDU75" s="22"/>
      <c r="EDV75" s="22"/>
      <c r="EDW75" s="22"/>
      <c r="EDX75" s="22"/>
      <c r="EDY75" s="22"/>
      <c r="EDZ75" s="22"/>
      <c r="EEA75" s="22"/>
      <c r="EEB75" s="22"/>
      <c r="EEC75" s="22"/>
      <c r="EED75" s="22"/>
      <c r="EEE75" s="22"/>
      <c r="EEF75" s="22"/>
      <c r="EEG75" s="22"/>
      <c r="EEH75" s="22"/>
      <c r="EEI75" s="22"/>
      <c r="EEJ75" s="22"/>
      <c r="EEK75" s="22"/>
      <c r="EEL75" s="22"/>
      <c r="EEM75" s="22"/>
      <c r="EEN75" s="22"/>
      <c r="EEO75" s="22"/>
      <c r="EEP75" s="22"/>
      <c r="EEQ75" s="22"/>
      <c r="EER75" s="22"/>
      <c r="EES75" s="22"/>
      <c r="EET75" s="22"/>
      <c r="EEU75" s="22"/>
      <c r="EEV75" s="22"/>
      <c r="EEW75" s="22"/>
      <c r="EEX75" s="22"/>
      <c r="EEY75" s="22"/>
      <c r="EEZ75" s="22"/>
      <c r="EFA75" s="22"/>
      <c r="EFB75" s="22"/>
      <c r="EFC75" s="22"/>
      <c r="EFD75" s="22"/>
      <c r="EFE75" s="22"/>
      <c r="EFF75" s="22"/>
      <c r="EFG75" s="22"/>
      <c r="EFH75" s="22"/>
      <c r="EFI75" s="22"/>
      <c r="EFJ75" s="22"/>
      <c r="EFK75" s="22"/>
      <c r="EFL75" s="22"/>
      <c r="EFM75" s="22"/>
      <c r="EFN75" s="22"/>
      <c r="EFO75" s="22"/>
      <c r="EFP75" s="22"/>
      <c r="EFQ75" s="22"/>
      <c r="EFR75" s="22"/>
      <c r="EFS75" s="22"/>
      <c r="EFT75" s="22"/>
      <c r="EFU75" s="22"/>
      <c r="EFV75" s="22"/>
      <c r="EFW75" s="22"/>
      <c r="EFX75" s="22"/>
      <c r="EFY75" s="22"/>
      <c r="EFZ75" s="22"/>
      <c r="EGA75" s="22"/>
      <c r="EGB75" s="22"/>
      <c r="EGC75" s="22"/>
      <c r="EGD75" s="22"/>
      <c r="EGE75" s="22"/>
      <c r="EGF75" s="22"/>
      <c r="EGG75" s="22"/>
      <c r="EGH75" s="22"/>
      <c r="EGI75" s="22"/>
      <c r="EGJ75" s="22"/>
      <c r="EGK75" s="22"/>
      <c r="EGL75" s="22"/>
      <c r="EGM75" s="22"/>
      <c r="EGN75" s="22"/>
      <c r="EGO75" s="22"/>
      <c r="EGP75" s="22"/>
      <c r="EGQ75" s="22"/>
      <c r="EGR75" s="22"/>
      <c r="EGS75" s="22"/>
      <c r="EGT75" s="22"/>
      <c r="EGU75" s="22"/>
      <c r="EGV75" s="22"/>
      <c r="EGW75" s="22"/>
      <c r="EGX75" s="22"/>
      <c r="EGY75" s="22"/>
      <c r="EGZ75" s="22"/>
      <c r="EHA75" s="22"/>
      <c r="EHB75" s="22"/>
      <c r="EHC75" s="22"/>
      <c r="EHD75" s="22"/>
      <c r="EHE75" s="22"/>
      <c r="EHF75" s="22"/>
      <c r="EHG75" s="22"/>
      <c r="EHH75" s="22"/>
      <c r="EHI75" s="22"/>
      <c r="EHJ75" s="22"/>
      <c r="EHK75" s="22"/>
      <c r="EHL75" s="22"/>
      <c r="EHM75" s="22"/>
      <c r="EHN75" s="22"/>
      <c r="EHO75" s="22"/>
      <c r="EHP75" s="22"/>
      <c r="EHQ75" s="22"/>
      <c r="EHR75" s="22"/>
      <c r="EHS75" s="22"/>
      <c r="EHT75" s="22"/>
      <c r="EHU75" s="22"/>
      <c r="EHV75" s="22"/>
      <c r="EHW75" s="22"/>
      <c r="EHX75" s="22"/>
      <c r="EHY75" s="22"/>
      <c r="EHZ75" s="22"/>
      <c r="EIA75" s="22"/>
      <c r="EIB75" s="22"/>
      <c r="EIC75" s="22"/>
      <c r="EID75" s="22"/>
      <c r="EIE75" s="22"/>
      <c r="EIF75" s="22"/>
      <c r="EIG75" s="22"/>
      <c r="EIH75" s="22"/>
      <c r="EII75" s="22"/>
      <c r="EIJ75" s="22"/>
      <c r="EIK75" s="22"/>
      <c r="EIL75" s="22"/>
      <c r="EIM75" s="22"/>
      <c r="EIN75" s="22"/>
      <c r="EIO75" s="22"/>
      <c r="EIP75" s="22"/>
      <c r="EIQ75" s="22"/>
      <c r="EIR75" s="22"/>
      <c r="EIS75" s="22"/>
      <c r="EIT75" s="22"/>
      <c r="EIU75" s="22"/>
      <c r="EIV75" s="22"/>
      <c r="EIW75" s="22"/>
      <c r="EIX75" s="22"/>
      <c r="EIY75" s="22"/>
      <c r="EIZ75" s="22"/>
      <c r="EJA75" s="22"/>
      <c r="EJB75" s="22"/>
      <c r="EJC75" s="22"/>
      <c r="EJD75" s="22"/>
      <c r="EJE75" s="22"/>
      <c r="EJF75" s="22"/>
      <c r="EJG75" s="22"/>
      <c r="EJH75" s="22"/>
      <c r="EJI75" s="22"/>
      <c r="EJJ75" s="22"/>
      <c r="EJK75" s="22"/>
      <c r="EJL75" s="22"/>
      <c r="EJM75" s="22"/>
      <c r="EJN75" s="22"/>
      <c r="EJO75" s="22"/>
      <c r="EJP75" s="22"/>
      <c r="EJQ75" s="22"/>
      <c r="EJR75" s="22"/>
      <c r="EJS75" s="22"/>
      <c r="EJT75" s="22"/>
      <c r="EJU75" s="22"/>
      <c r="EJV75" s="22"/>
      <c r="EJW75" s="22"/>
      <c r="EJX75" s="22"/>
      <c r="EJY75" s="22"/>
      <c r="EJZ75" s="22"/>
      <c r="EKA75" s="22"/>
      <c r="EKB75" s="22"/>
      <c r="EKC75" s="22"/>
      <c r="EKD75" s="22"/>
      <c r="EKE75" s="22"/>
      <c r="EKF75" s="22"/>
      <c r="EKG75" s="22"/>
      <c r="EKH75" s="22"/>
      <c r="EKI75" s="22"/>
      <c r="EKJ75" s="22"/>
      <c r="EKK75" s="22"/>
      <c r="EKL75" s="22"/>
      <c r="EKM75" s="22"/>
      <c r="EKN75" s="22"/>
      <c r="EKO75" s="22"/>
      <c r="EKP75" s="22"/>
      <c r="EKQ75" s="22"/>
      <c r="EKR75" s="22"/>
      <c r="EKS75" s="22"/>
      <c r="EKT75" s="22"/>
      <c r="EKU75" s="22"/>
      <c r="EKV75" s="22"/>
      <c r="EKW75" s="22"/>
      <c r="EKX75" s="22"/>
      <c r="EKY75" s="22"/>
      <c r="EKZ75" s="22"/>
      <c r="ELA75" s="22"/>
      <c r="ELB75" s="22"/>
      <c r="ELC75" s="22"/>
      <c r="ELD75" s="22"/>
      <c r="ELE75" s="22"/>
      <c r="ELF75" s="22"/>
      <c r="ELG75" s="22"/>
      <c r="ELH75" s="22"/>
      <c r="ELI75" s="22"/>
      <c r="ELJ75" s="22"/>
      <c r="ELK75" s="22"/>
      <c r="ELL75" s="22"/>
      <c r="ELM75" s="22"/>
      <c r="ELN75" s="22"/>
      <c r="ELO75" s="22"/>
      <c r="ELP75" s="22"/>
      <c r="ELQ75" s="22"/>
      <c r="ELR75" s="22"/>
      <c r="ELS75" s="22"/>
      <c r="ELT75" s="22"/>
      <c r="ELU75" s="22"/>
      <c r="ELV75" s="22"/>
      <c r="ELW75" s="22"/>
      <c r="ELX75" s="22"/>
      <c r="ELY75" s="22"/>
      <c r="ELZ75" s="22"/>
      <c r="EMA75" s="22"/>
      <c r="EMB75" s="22"/>
      <c r="EMC75" s="22"/>
      <c r="EMD75" s="22"/>
      <c r="EME75" s="22"/>
      <c r="EMF75" s="22"/>
      <c r="EMG75" s="22"/>
      <c r="EMH75" s="22"/>
      <c r="EMI75" s="22"/>
      <c r="EMJ75" s="22"/>
      <c r="EMK75" s="22"/>
      <c r="EML75" s="22"/>
      <c r="EMM75" s="22"/>
      <c r="EMN75" s="22"/>
      <c r="EMO75" s="22"/>
      <c r="EMP75" s="22"/>
      <c r="EMQ75" s="22"/>
      <c r="EMR75" s="22"/>
      <c r="EMS75" s="22"/>
      <c r="EMT75" s="22"/>
      <c r="EMU75" s="22"/>
      <c r="EMV75" s="22"/>
      <c r="EMW75" s="22"/>
      <c r="EMX75" s="22"/>
      <c r="EMY75" s="22"/>
      <c r="EMZ75" s="22"/>
      <c r="ENA75" s="22"/>
      <c r="ENB75" s="22"/>
      <c r="ENC75" s="22"/>
      <c r="END75" s="22"/>
      <c r="ENE75" s="22"/>
      <c r="ENF75" s="22"/>
      <c r="ENG75" s="22"/>
      <c r="ENH75" s="22"/>
      <c r="ENI75" s="22"/>
      <c r="ENJ75" s="22"/>
      <c r="ENK75" s="22"/>
      <c r="ENL75" s="22"/>
      <c r="ENM75" s="22"/>
      <c r="ENN75" s="22"/>
      <c r="ENO75" s="22"/>
      <c r="ENP75" s="22"/>
      <c r="ENQ75" s="22"/>
      <c r="ENR75" s="22"/>
      <c r="ENS75" s="22"/>
      <c r="ENT75" s="22"/>
      <c r="ENU75" s="22"/>
      <c r="ENV75" s="22"/>
      <c r="ENW75" s="22"/>
      <c r="ENX75" s="22"/>
      <c r="ENY75" s="22"/>
      <c r="ENZ75" s="22"/>
      <c r="EOA75" s="22"/>
      <c r="EOB75" s="22"/>
      <c r="EOC75" s="22"/>
      <c r="EOD75" s="22"/>
      <c r="EOE75" s="22"/>
      <c r="EOF75" s="22"/>
      <c r="EOG75" s="22"/>
      <c r="EOH75" s="22"/>
      <c r="EOI75" s="22"/>
      <c r="EOJ75" s="22"/>
      <c r="EOK75" s="22"/>
      <c r="EOL75" s="22"/>
      <c r="EOM75" s="22"/>
      <c r="EON75" s="22"/>
      <c r="EOO75" s="22"/>
      <c r="EOP75" s="22"/>
      <c r="EOQ75" s="22"/>
      <c r="EOR75" s="22"/>
      <c r="EOS75" s="22"/>
      <c r="EOT75" s="22"/>
      <c r="EOU75" s="22"/>
      <c r="EOV75" s="22"/>
      <c r="EOW75" s="22"/>
      <c r="EOX75" s="22"/>
      <c r="EOY75" s="22"/>
      <c r="EOZ75" s="22"/>
      <c r="EPA75" s="22"/>
      <c r="EPB75" s="22"/>
      <c r="EPC75" s="22"/>
      <c r="EPD75" s="22"/>
      <c r="EPE75" s="22"/>
      <c r="EPF75" s="22"/>
      <c r="EPG75" s="22"/>
      <c r="EPH75" s="22"/>
      <c r="EPI75" s="22"/>
      <c r="EPJ75" s="22"/>
      <c r="EPK75" s="22"/>
      <c r="EPL75" s="22"/>
      <c r="EPM75" s="22"/>
      <c r="EPN75" s="22"/>
      <c r="EPO75" s="22"/>
      <c r="EPP75" s="22"/>
      <c r="EPQ75" s="22"/>
      <c r="EPR75" s="22"/>
      <c r="EPS75" s="22"/>
      <c r="EPT75" s="22"/>
      <c r="EPU75" s="22"/>
      <c r="EPV75" s="22"/>
      <c r="EPW75" s="22"/>
      <c r="EPX75" s="22"/>
      <c r="EPY75" s="22"/>
      <c r="EPZ75" s="22"/>
      <c r="EQA75" s="22"/>
      <c r="EQB75" s="22"/>
      <c r="EQC75" s="22"/>
      <c r="EQD75" s="22"/>
      <c r="EQE75" s="22"/>
      <c r="EQF75" s="22"/>
      <c r="EQG75" s="22"/>
      <c r="EQH75" s="22"/>
      <c r="EQI75" s="22"/>
      <c r="EQJ75" s="22"/>
      <c r="EQK75" s="22"/>
      <c r="EQL75" s="22"/>
      <c r="EQM75" s="22"/>
      <c r="EQN75" s="22"/>
      <c r="EQO75" s="22"/>
      <c r="EQP75" s="22"/>
      <c r="EQQ75" s="22"/>
      <c r="EQR75" s="22"/>
      <c r="EQS75" s="22"/>
      <c r="EQT75" s="22"/>
      <c r="EQU75" s="22"/>
      <c r="EQV75" s="22"/>
      <c r="EQW75" s="22"/>
      <c r="EQX75" s="22"/>
      <c r="EQY75" s="22"/>
      <c r="EQZ75" s="22"/>
      <c r="ERA75" s="22"/>
      <c r="ERB75" s="22"/>
      <c r="ERC75" s="22"/>
      <c r="ERD75" s="22"/>
      <c r="ERE75" s="22"/>
      <c r="ERF75" s="22"/>
      <c r="ERG75" s="22"/>
      <c r="ERH75" s="22"/>
      <c r="ERI75" s="22"/>
      <c r="ERJ75" s="22"/>
      <c r="ERK75" s="22"/>
      <c r="ERL75" s="22"/>
      <c r="ERM75" s="22"/>
      <c r="ERN75" s="22"/>
      <c r="ERO75" s="22"/>
      <c r="ERP75" s="22"/>
      <c r="ERQ75" s="22"/>
      <c r="ERR75" s="22"/>
      <c r="ERS75" s="22"/>
      <c r="ERT75" s="22"/>
      <c r="ERU75" s="22"/>
      <c r="ERV75" s="22"/>
      <c r="ERW75" s="22"/>
      <c r="ERX75" s="22"/>
      <c r="ERY75" s="22"/>
      <c r="ERZ75" s="22"/>
      <c r="ESA75" s="22"/>
      <c r="ESB75" s="22"/>
      <c r="ESC75" s="22"/>
      <c r="ESD75" s="22"/>
      <c r="ESE75" s="22"/>
      <c r="ESF75" s="22"/>
      <c r="ESG75" s="22"/>
      <c r="ESH75" s="22"/>
      <c r="ESI75" s="22"/>
      <c r="ESJ75" s="22"/>
      <c r="ESK75" s="22"/>
      <c r="ESL75" s="22"/>
      <c r="ESM75" s="22"/>
      <c r="ESN75" s="22"/>
      <c r="ESO75" s="22"/>
      <c r="ESP75" s="22"/>
      <c r="ESQ75" s="22"/>
      <c r="ESR75" s="22"/>
      <c r="ESS75" s="22"/>
      <c r="EST75" s="22"/>
      <c r="ESU75" s="22"/>
      <c r="ESV75" s="22"/>
      <c r="ESW75" s="22"/>
      <c r="ESX75" s="22"/>
      <c r="ESY75" s="22"/>
      <c r="ESZ75" s="22"/>
      <c r="ETA75" s="22"/>
      <c r="ETB75" s="22"/>
      <c r="ETC75" s="22"/>
      <c r="ETD75" s="22"/>
      <c r="ETE75" s="22"/>
      <c r="ETF75" s="22"/>
      <c r="ETG75" s="22"/>
      <c r="ETH75" s="22"/>
      <c r="ETI75" s="22"/>
      <c r="ETJ75" s="22"/>
      <c r="ETK75" s="22"/>
      <c r="ETL75" s="22"/>
      <c r="ETM75" s="22"/>
      <c r="ETN75" s="22"/>
      <c r="ETO75" s="22"/>
      <c r="ETP75" s="22"/>
      <c r="ETQ75" s="22"/>
      <c r="ETR75" s="22"/>
      <c r="ETS75" s="22"/>
      <c r="ETT75" s="22"/>
      <c r="ETU75" s="22"/>
      <c r="ETV75" s="22"/>
      <c r="ETW75" s="22"/>
      <c r="ETX75" s="22"/>
      <c r="ETY75" s="22"/>
      <c r="ETZ75" s="22"/>
      <c r="EUA75" s="22"/>
      <c r="EUB75" s="22"/>
      <c r="EUC75" s="22"/>
      <c r="EUD75" s="22"/>
      <c r="EUE75" s="22"/>
      <c r="EUF75" s="22"/>
      <c r="EUG75" s="22"/>
      <c r="EUH75" s="22"/>
      <c r="EUI75" s="22"/>
      <c r="EUJ75" s="22"/>
      <c r="EUK75" s="22"/>
      <c r="EUL75" s="22"/>
      <c r="EUM75" s="22"/>
      <c r="EUN75" s="22"/>
      <c r="EUO75" s="22"/>
      <c r="EUP75" s="22"/>
      <c r="EUQ75" s="22"/>
      <c r="EUR75" s="22"/>
      <c r="EUS75" s="22"/>
      <c r="EUT75" s="22"/>
      <c r="EUU75" s="22"/>
      <c r="EUV75" s="22"/>
      <c r="EUW75" s="22"/>
      <c r="EUX75" s="22"/>
      <c r="EUY75" s="22"/>
      <c r="EUZ75" s="22"/>
      <c r="EVA75" s="22"/>
      <c r="EVB75" s="22"/>
      <c r="EVC75" s="22"/>
      <c r="EVD75" s="22"/>
      <c r="EVE75" s="22"/>
      <c r="EVF75" s="22"/>
      <c r="EVG75" s="22"/>
      <c r="EVH75" s="22"/>
      <c r="EVI75" s="22"/>
      <c r="EVJ75" s="22"/>
      <c r="EVK75" s="22"/>
      <c r="EVL75" s="22"/>
      <c r="EVM75" s="22"/>
      <c r="EVN75" s="22"/>
      <c r="EVO75" s="22"/>
      <c r="EVP75" s="22"/>
      <c r="EVQ75" s="22"/>
      <c r="EVR75" s="22"/>
      <c r="EVS75" s="22"/>
      <c r="EVT75" s="22"/>
      <c r="EVU75" s="22"/>
      <c r="EVV75" s="22"/>
      <c r="EVW75" s="22"/>
      <c r="EVX75" s="22"/>
      <c r="EVY75" s="22"/>
      <c r="EVZ75" s="22"/>
      <c r="EWA75" s="22"/>
      <c r="EWB75" s="22"/>
      <c r="EWC75" s="22"/>
      <c r="EWD75" s="22"/>
      <c r="EWE75" s="22"/>
      <c r="EWF75" s="22"/>
      <c r="EWG75" s="22"/>
      <c r="EWH75" s="22"/>
      <c r="EWI75" s="22"/>
      <c r="EWJ75" s="22"/>
      <c r="EWK75" s="22"/>
      <c r="EWL75" s="22"/>
      <c r="EWM75" s="22"/>
      <c r="EWN75" s="22"/>
      <c r="EWO75" s="22"/>
      <c r="EWP75" s="22"/>
      <c r="EWQ75" s="22"/>
      <c r="EWR75" s="22"/>
      <c r="EWS75" s="22"/>
      <c r="EWT75" s="22"/>
      <c r="EWU75" s="22"/>
      <c r="EWV75" s="22"/>
      <c r="EWW75" s="22"/>
      <c r="EWX75" s="22"/>
      <c r="EWY75" s="22"/>
      <c r="EWZ75" s="22"/>
      <c r="EXA75" s="22"/>
      <c r="EXB75" s="22"/>
      <c r="EXC75" s="22"/>
      <c r="EXD75" s="22"/>
      <c r="EXE75" s="22"/>
      <c r="EXF75" s="22"/>
      <c r="EXG75" s="22"/>
      <c r="EXH75" s="22"/>
      <c r="EXI75" s="22"/>
      <c r="EXJ75" s="22"/>
      <c r="EXK75" s="22"/>
      <c r="EXL75" s="22"/>
      <c r="EXM75" s="22"/>
      <c r="EXN75" s="22"/>
      <c r="EXO75" s="22"/>
      <c r="EXP75" s="22"/>
      <c r="EXQ75" s="22"/>
      <c r="EXR75" s="22"/>
      <c r="EXS75" s="22"/>
      <c r="EXT75" s="22"/>
      <c r="EXU75" s="22"/>
      <c r="EXV75" s="22"/>
      <c r="EXW75" s="22"/>
      <c r="EXX75" s="22"/>
      <c r="EXY75" s="22"/>
      <c r="EXZ75" s="22"/>
      <c r="EYA75" s="22"/>
      <c r="EYB75" s="22"/>
      <c r="EYC75" s="22"/>
      <c r="EYD75" s="22"/>
      <c r="EYE75" s="22"/>
      <c r="EYF75" s="22"/>
      <c r="EYG75" s="22"/>
      <c r="EYH75" s="22"/>
      <c r="EYI75" s="22"/>
      <c r="EYJ75" s="22"/>
      <c r="EYK75" s="22"/>
      <c r="EYL75" s="22"/>
      <c r="EYM75" s="22"/>
      <c r="EYN75" s="22"/>
      <c r="EYO75" s="22"/>
      <c r="EYP75" s="22"/>
      <c r="EYQ75" s="22"/>
      <c r="EYR75" s="22"/>
      <c r="EYS75" s="22"/>
      <c r="EYT75" s="22"/>
      <c r="EYU75" s="22"/>
      <c r="EYV75" s="22"/>
      <c r="EYW75" s="22"/>
      <c r="EYX75" s="22"/>
      <c r="EYY75" s="22"/>
      <c r="EYZ75" s="22"/>
      <c r="EZA75" s="22"/>
      <c r="EZB75" s="22"/>
      <c r="EZC75" s="22"/>
      <c r="EZD75" s="22"/>
      <c r="EZE75" s="22"/>
      <c r="EZF75" s="22"/>
      <c r="EZG75" s="22"/>
      <c r="EZH75" s="22"/>
      <c r="EZI75" s="22"/>
      <c r="EZJ75" s="22"/>
      <c r="EZK75" s="22"/>
      <c r="EZL75" s="22"/>
      <c r="EZM75" s="22"/>
      <c r="EZN75" s="22"/>
      <c r="EZO75" s="22"/>
      <c r="EZP75" s="22"/>
      <c r="EZQ75" s="22"/>
      <c r="EZR75" s="22"/>
      <c r="EZS75" s="22"/>
      <c r="EZT75" s="22"/>
      <c r="EZU75" s="22"/>
      <c r="EZV75" s="22"/>
      <c r="EZW75" s="22"/>
      <c r="EZX75" s="22"/>
      <c r="EZY75" s="22"/>
      <c r="EZZ75" s="22"/>
      <c r="FAA75" s="22"/>
      <c r="FAB75" s="22"/>
      <c r="FAC75" s="22"/>
      <c r="FAD75" s="22"/>
      <c r="FAE75" s="22"/>
      <c r="FAF75" s="22"/>
      <c r="FAG75" s="22"/>
      <c r="FAH75" s="22"/>
      <c r="FAI75" s="22"/>
      <c r="FAJ75" s="22"/>
      <c r="FAK75" s="22"/>
      <c r="FAL75" s="22"/>
      <c r="FAM75" s="22"/>
      <c r="FAN75" s="22"/>
      <c r="FAO75" s="22"/>
      <c r="FAP75" s="22"/>
      <c r="FAQ75" s="22"/>
      <c r="FAR75" s="22"/>
      <c r="FAS75" s="22"/>
      <c r="FAT75" s="22"/>
      <c r="FAU75" s="22"/>
      <c r="FAV75" s="22"/>
      <c r="FAW75" s="22"/>
      <c r="FAX75" s="22"/>
      <c r="FAY75" s="22"/>
      <c r="FAZ75" s="22"/>
      <c r="FBA75" s="22"/>
      <c r="FBB75" s="22"/>
      <c r="FBC75" s="22"/>
      <c r="FBD75" s="22"/>
      <c r="FBE75" s="22"/>
      <c r="FBF75" s="22"/>
      <c r="FBG75" s="22"/>
      <c r="FBH75" s="22"/>
      <c r="FBI75" s="22"/>
      <c r="FBJ75" s="22"/>
      <c r="FBK75" s="22"/>
      <c r="FBL75" s="22"/>
      <c r="FBM75" s="22"/>
      <c r="FBN75" s="22"/>
      <c r="FBO75" s="22"/>
      <c r="FBP75" s="22"/>
      <c r="FBQ75" s="22"/>
      <c r="FBR75" s="22"/>
      <c r="FBS75" s="22"/>
      <c r="FBT75" s="22"/>
      <c r="FBU75" s="22"/>
      <c r="FBV75" s="22"/>
      <c r="FBW75" s="22"/>
      <c r="FBX75" s="22"/>
      <c r="FBY75" s="22"/>
      <c r="FBZ75" s="22"/>
      <c r="FCA75" s="22"/>
      <c r="FCB75" s="22"/>
      <c r="FCC75" s="22"/>
      <c r="FCD75" s="22"/>
      <c r="FCE75" s="22"/>
      <c r="FCF75" s="22"/>
      <c r="FCG75" s="22"/>
      <c r="FCH75" s="22"/>
      <c r="FCI75" s="22"/>
      <c r="FCJ75" s="22"/>
      <c r="FCK75" s="22"/>
      <c r="FCL75" s="22"/>
      <c r="FCM75" s="22"/>
      <c r="FCN75" s="22"/>
      <c r="FCO75" s="22"/>
      <c r="FCP75" s="22"/>
      <c r="FCQ75" s="22"/>
      <c r="FCR75" s="22"/>
      <c r="FCS75" s="22"/>
      <c r="FCT75" s="22"/>
      <c r="FCU75" s="22"/>
      <c r="FCV75" s="22"/>
      <c r="FCW75" s="22"/>
      <c r="FCX75" s="22"/>
      <c r="FCY75" s="22"/>
      <c r="FCZ75" s="22"/>
      <c r="FDA75" s="22"/>
      <c r="FDB75" s="22"/>
      <c r="FDC75" s="22"/>
      <c r="FDD75" s="22"/>
      <c r="FDE75" s="22"/>
      <c r="FDF75" s="22"/>
      <c r="FDG75" s="22"/>
      <c r="FDH75" s="22"/>
      <c r="FDI75" s="22"/>
      <c r="FDJ75" s="22"/>
      <c r="FDK75" s="22"/>
      <c r="FDL75" s="22"/>
      <c r="FDM75" s="22"/>
      <c r="FDN75" s="22"/>
      <c r="FDO75" s="22"/>
      <c r="FDP75" s="22"/>
      <c r="FDQ75" s="22"/>
      <c r="FDR75" s="22"/>
      <c r="FDS75" s="22"/>
      <c r="FDT75" s="22"/>
      <c r="FDU75" s="22"/>
      <c r="FDV75" s="22"/>
      <c r="FDW75" s="22"/>
      <c r="FDX75" s="22"/>
      <c r="FDY75" s="22"/>
      <c r="FDZ75" s="22"/>
      <c r="FEA75" s="22"/>
      <c r="FEB75" s="22"/>
      <c r="FEC75" s="22"/>
      <c r="FED75" s="22"/>
      <c r="FEE75" s="22"/>
      <c r="FEF75" s="22"/>
      <c r="FEG75" s="22"/>
      <c r="FEH75" s="22"/>
      <c r="FEI75" s="22"/>
      <c r="FEJ75" s="22"/>
      <c r="FEK75" s="22"/>
      <c r="FEL75" s="22"/>
      <c r="FEM75" s="22"/>
      <c r="FEN75" s="22"/>
      <c r="FEO75" s="22"/>
      <c r="FEP75" s="22"/>
      <c r="FEQ75" s="22"/>
      <c r="FER75" s="22"/>
      <c r="FES75" s="22"/>
      <c r="FET75" s="22"/>
      <c r="FEU75" s="22"/>
      <c r="FEV75" s="22"/>
      <c r="FEW75" s="22"/>
      <c r="FEX75" s="22"/>
      <c r="FEY75" s="22"/>
      <c r="FEZ75" s="22"/>
      <c r="FFA75" s="22"/>
      <c r="FFB75" s="22"/>
      <c r="FFC75" s="22"/>
      <c r="FFD75" s="22"/>
      <c r="FFE75" s="22"/>
      <c r="FFF75" s="22"/>
      <c r="FFG75" s="22"/>
      <c r="FFH75" s="22"/>
      <c r="FFI75" s="22"/>
      <c r="FFJ75" s="22"/>
      <c r="FFK75" s="22"/>
      <c r="FFL75" s="22"/>
      <c r="FFM75" s="22"/>
      <c r="FFN75" s="22"/>
      <c r="FFO75" s="22"/>
      <c r="FFP75" s="22"/>
      <c r="FFQ75" s="22"/>
      <c r="FFR75" s="22"/>
      <c r="FFS75" s="22"/>
      <c r="FFT75" s="22"/>
      <c r="FFU75" s="22"/>
      <c r="FFV75" s="22"/>
      <c r="FFW75" s="22"/>
      <c r="FFX75" s="22"/>
      <c r="FFY75" s="22"/>
      <c r="FFZ75" s="22"/>
      <c r="FGA75" s="22"/>
      <c r="FGB75" s="22"/>
      <c r="FGC75" s="22"/>
      <c r="FGD75" s="22"/>
      <c r="FGE75" s="22"/>
      <c r="FGF75" s="22"/>
      <c r="FGG75" s="22"/>
      <c r="FGH75" s="22"/>
      <c r="FGI75" s="22"/>
      <c r="FGJ75" s="22"/>
      <c r="FGK75" s="22"/>
      <c r="FGL75" s="22"/>
      <c r="FGM75" s="22"/>
      <c r="FGN75" s="22"/>
      <c r="FGO75" s="22"/>
      <c r="FGP75" s="22"/>
      <c r="FGQ75" s="22"/>
      <c r="FGR75" s="22"/>
      <c r="FGS75" s="22"/>
      <c r="FGT75" s="22"/>
      <c r="FGU75" s="22"/>
      <c r="FGV75" s="22"/>
      <c r="FGW75" s="22"/>
      <c r="FGX75" s="22"/>
      <c r="FGY75" s="22"/>
      <c r="FGZ75" s="22"/>
      <c r="FHA75" s="22"/>
      <c r="FHB75" s="22"/>
      <c r="FHC75" s="22"/>
      <c r="FHD75" s="22"/>
      <c r="FHE75" s="22"/>
      <c r="FHF75" s="22"/>
      <c r="FHG75" s="22"/>
      <c r="FHH75" s="22"/>
      <c r="FHI75" s="22"/>
      <c r="FHJ75" s="22"/>
      <c r="FHK75" s="22"/>
      <c r="FHL75" s="22"/>
      <c r="FHM75" s="22"/>
      <c r="FHN75" s="22"/>
      <c r="FHO75" s="22"/>
      <c r="FHP75" s="22"/>
      <c r="FHQ75" s="22"/>
      <c r="FHR75" s="22"/>
      <c r="FHS75" s="22"/>
      <c r="FHT75" s="22"/>
      <c r="FHU75" s="22"/>
      <c r="FHV75" s="22"/>
      <c r="FHW75" s="22"/>
      <c r="FHX75" s="22"/>
      <c r="FHY75" s="22"/>
      <c r="FHZ75" s="22"/>
      <c r="FIA75" s="22"/>
      <c r="FIB75" s="22"/>
      <c r="FIC75" s="22"/>
      <c r="FID75" s="22"/>
      <c r="FIE75" s="22"/>
      <c r="FIF75" s="22"/>
      <c r="FIG75" s="22"/>
      <c r="FIH75" s="22"/>
      <c r="FII75" s="22"/>
      <c r="FIJ75" s="22"/>
      <c r="FIK75" s="22"/>
      <c r="FIL75" s="22"/>
      <c r="FIM75" s="22"/>
      <c r="FIN75" s="22"/>
      <c r="FIO75" s="22"/>
      <c r="FIP75" s="22"/>
      <c r="FIQ75" s="22"/>
      <c r="FIR75" s="22"/>
      <c r="FIS75" s="22"/>
      <c r="FIT75" s="22"/>
      <c r="FIU75" s="22"/>
      <c r="FIV75" s="22"/>
      <c r="FIW75" s="22"/>
      <c r="FIX75" s="22"/>
      <c r="FIY75" s="22"/>
      <c r="FIZ75" s="22"/>
      <c r="FJA75" s="22"/>
      <c r="FJB75" s="22"/>
      <c r="FJC75" s="22"/>
      <c r="FJD75" s="22"/>
      <c r="FJE75" s="22"/>
      <c r="FJF75" s="22"/>
      <c r="FJG75" s="22"/>
      <c r="FJH75" s="22"/>
      <c r="FJI75" s="22"/>
      <c r="FJJ75" s="22"/>
      <c r="FJK75" s="22"/>
      <c r="FJL75" s="22"/>
      <c r="FJM75" s="22"/>
      <c r="FJN75" s="22"/>
      <c r="FJO75" s="22"/>
      <c r="FJP75" s="22"/>
      <c r="FJQ75" s="22"/>
      <c r="FJR75" s="22"/>
      <c r="FJS75" s="22"/>
      <c r="FJT75" s="22"/>
      <c r="FJU75" s="22"/>
      <c r="FJV75" s="22"/>
      <c r="FJW75" s="22"/>
      <c r="FJX75" s="22"/>
      <c r="FJY75" s="22"/>
      <c r="FJZ75" s="22"/>
      <c r="FKA75" s="22"/>
      <c r="FKB75" s="22"/>
      <c r="FKC75" s="22"/>
      <c r="FKD75" s="22"/>
      <c r="FKE75" s="22"/>
      <c r="FKF75" s="22"/>
      <c r="FKG75" s="22"/>
      <c r="FKH75" s="22"/>
      <c r="FKI75" s="22"/>
      <c r="FKJ75" s="22"/>
      <c r="FKK75" s="22"/>
      <c r="FKL75" s="22"/>
      <c r="FKM75" s="22"/>
      <c r="FKN75" s="22"/>
      <c r="FKO75" s="22"/>
      <c r="FKP75" s="22"/>
      <c r="FKQ75" s="22"/>
      <c r="FKR75" s="22"/>
      <c r="FKS75" s="22"/>
      <c r="FKT75" s="22"/>
      <c r="FKU75" s="22"/>
      <c r="FKV75" s="22"/>
      <c r="FKW75" s="22"/>
      <c r="FKX75" s="22"/>
      <c r="FKY75" s="22"/>
      <c r="FKZ75" s="22"/>
      <c r="FLA75" s="22"/>
      <c r="FLB75" s="22"/>
      <c r="FLC75" s="22"/>
      <c r="FLD75" s="22"/>
      <c r="FLE75" s="22"/>
      <c r="FLF75" s="22"/>
      <c r="FLG75" s="22"/>
      <c r="FLH75" s="22"/>
      <c r="FLI75" s="22"/>
      <c r="FLJ75" s="22"/>
      <c r="FLK75" s="22"/>
      <c r="FLL75" s="22"/>
      <c r="FLM75" s="22"/>
      <c r="FLN75" s="22"/>
      <c r="FLO75" s="22"/>
      <c r="FLP75" s="22"/>
      <c r="FLQ75" s="22"/>
      <c r="FLR75" s="22"/>
      <c r="FLS75" s="22"/>
      <c r="FLT75" s="22"/>
      <c r="FLU75" s="22"/>
      <c r="FLV75" s="22"/>
      <c r="FLW75" s="22"/>
      <c r="FLX75" s="22"/>
      <c r="FLY75" s="22"/>
      <c r="FLZ75" s="22"/>
      <c r="FMA75" s="22"/>
      <c r="FMB75" s="22"/>
      <c r="FMC75" s="22"/>
      <c r="FMD75" s="22"/>
      <c r="FME75" s="22"/>
      <c r="FMF75" s="22"/>
      <c r="FMG75" s="22"/>
      <c r="FMH75" s="22"/>
      <c r="FMI75" s="22"/>
      <c r="FMJ75" s="22"/>
      <c r="FMK75" s="22"/>
      <c r="FML75" s="22"/>
      <c r="FMM75" s="22"/>
      <c r="FMN75" s="22"/>
      <c r="FMO75" s="22"/>
      <c r="FMP75" s="22"/>
      <c r="FMQ75" s="22"/>
      <c r="FMR75" s="22"/>
      <c r="FMS75" s="22"/>
      <c r="FMT75" s="22"/>
      <c r="FMU75" s="22"/>
      <c r="FMV75" s="22"/>
      <c r="FMW75" s="22"/>
      <c r="FMX75" s="22"/>
      <c r="FMY75" s="22"/>
      <c r="FMZ75" s="22"/>
      <c r="FNA75" s="22"/>
      <c r="FNB75" s="22"/>
      <c r="FNC75" s="22"/>
      <c r="FND75" s="22"/>
      <c r="FNE75" s="22"/>
      <c r="FNF75" s="22"/>
      <c r="FNG75" s="22"/>
      <c r="FNH75" s="22"/>
      <c r="FNI75" s="22"/>
      <c r="FNJ75" s="22"/>
      <c r="FNK75" s="22"/>
      <c r="FNL75" s="22"/>
      <c r="FNM75" s="22"/>
      <c r="FNN75" s="22"/>
      <c r="FNO75" s="22"/>
      <c r="FNP75" s="22"/>
      <c r="FNQ75" s="22"/>
      <c r="FNR75" s="22"/>
      <c r="FNS75" s="22"/>
      <c r="FNT75" s="22"/>
      <c r="FNU75" s="22"/>
      <c r="FNV75" s="22"/>
      <c r="FNW75" s="22"/>
      <c r="FNX75" s="22"/>
      <c r="FNY75" s="22"/>
      <c r="FNZ75" s="22"/>
      <c r="FOA75" s="22"/>
      <c r="FOB75" s="22"/>
      <c r="FOC75" s="22"/>
      <c r="FOD75" s="22"/>
      <c r="FOE75" s="22"/>
      <c r="FOF75" s="22"/>
      <c r="FOG75" s="22"/>
      <c r="FOH75" s="22"/>
      <c r="FOI75" s="22"/>
      <c r="FOJ75" s="22"/>
      <c r="FOK75" s="22"/>
      <c r="FOL75" s="22"/>
      <c r="FOM75" s="22"/>
      <c r="FON75" s="22"/>
      <c r="FOO75" s="22"/>
      <c r="FOP75" s="22"/>
      <c r="FOQ75" s="22"/>
      <c r="FOR75" s="22"/>
      <c r="FOS75" s="22"/>
      <c r="FOT75" s="22"/>
      <c r="FOU75" s="22"/>
      <c r="FOV75" s="22"/>
      <c r="FOW75" s="22"/>
      <c r="FOX75" s="22"/>
      <c r="FOY75" s="22"/>
      <c r="FOZ75" s="22"/>
      <c r="FPA75" s="22"/>
      <c r="FPB75" s="22"/>
      <c r="FPC75" s="22"/>
      <c r="FPD75" s="22"/>
      <c r="FPE75" s="22"/>
      <c r="FPF75" s="22"/>
      <c r="FPG75" s="22"/>
      <c r="FPH75" s="22"/>
      <c r="FPI75" s="22"/>
      <c r="FPJ75" s="22"/>
      <c r="FPK75" s="22"/>
      <c r="FPL75" s="22"/>
      <c r="FPM75" s="22"/>
      <c r="FPN75" s="22"/>
      <c r="FPO75" s="22"/>
      <c r="FPP75" s="22"/>
      <c r="FPQ75" s="22"/>
      <c r="FPR75" s="22"/>
      <c r="FPS75" s="22"/>
      <c r="FPT75" s="22"/>
      <c r="FPU75" s="22"/>
      <c r="FPV75" s="22"/>
      <c r="FPW75" s="22"/>
      <c r="FPX75" s="22"/>
      <c r="FPY75" s="22"/>
      <c r="FPZ75" s="22"/>
      <c r="FQA75" s="22"/>
      <c r="FQB75" s="22"/>
      <c r="FQC75" s="22"/>
      <c r="FQD75" s="22"/>
      <c r="FQE75" s="22"/>
      <c r="FQF75" s="22"/>
      <c r="FQG75" s="22"/>
      <c r="FQH75" s="22"/>
      <c r="FQI75" s="22"/>
      <c r="FQJ75" s="22"/>
      <c r="FQK75" s="22"/>
      <c r="FQL75" s="22"/>
      <c r="FQM75" s="22"/>
      <c r="FQN75" s="22"/>
      <c r="FQO75" s="22"/>
      <c r="FQP75" s="22"/>
      <c r="FQQ75" s="22"/>
      <c r="FQR75" s="22"/>
      <c r="FQS75" s="22"/>
      <c r="FQT75" s="22"/>
      <c r="FQU75" s="22"/>
      <c r="FQV75" s="22"/>
      <c r="FQW75" s="22"/>
      <c r="FQX75" s="22"/>
      <c r="FQY75" s="22"/>
      <c r="FQZ75" s="22"/>
      <c r="FRA75" s="22"/>
      <c r="FRB75" s="22"/>
      <c r="FRC75" s="22"/>
      <c r="FRD75" s="22"/>
      <c r="FRE75" s="22"/>
      <c r="FRF75" s="22"/>
      <c r="FRG75" s="22"/>
      <c r="FRH75" s="22"/>
      <c r="FRI75" s="22"/>
      <c r="FRJ75" s="22"/>
      <c r="FRK75" s="22"/>
      <c r="FRL75" s="22"/>
      <c r="FRM75" s="22"/>
      <c r="FRN75" s="22"/>
      <c r="FRO75" s="22"/>
      <c r="FRP75" s="22"/>
      <c r="FRQ75" s="22"/>
      <c r="FRR75" s="22"/>
      <c r="FRS75" s="22"/>
      <c r="FRT75" s="22"/>
      <c r="FRU75" s="22"/>
      <c r="FRV75" s="22"/>
      <c r="FRW75" s="22"/>
      <c r="FRX75" s="22"/>
      <c r="FRY75" s="22"/>
      <c r="FRZ75" s="22"/>
      <c r="FSA75" s="22"/>
      <c r="FSB75" s="22"/>
      <c r="FSC75" s="22"/>
      <c r="FSD75" s="22"/>
      <c r="FSE75" s="22"/>
      <c r="FSF75" s="22"/>
      <c r="FSG75" s="22"/>
      <c r="FSH75" s="22"/>
      <c r="FSI75" s="22"/>
      <c r="FSJ75" s="22"/>
      <c r="FSK75" s="22"/>
      <c r="FSL75" s="22"/>
      <c r="FSM75" s="22"/>
      <c r="FSN75" s="22"/>
      <c r="FSO75" s="22"/>
      <c r="FSP75" s="22"/>
      <c r="FSQ75" s="22"/>
      <c r="FSR75" s="22"/>
      <c r="FSS75" s="22"/>
      <c r="FST75" s="22"/>
      <c r="FSU75" s="22"/>
      <c r="FSV75" s="22"/>
      <c r="FSW75" s="22"/>
      <c r="FSX75" s="22"/>
      <c r="FSY75" s="22"/>
      <c r="FSZ75" s="22"/>
      <c r="FTA75" s="22"/>
      <c r="FTB75" s="22"/>
      <c r="FTC75" s="22"/>
      <c r="FTD75" s="22"/>
      <c r="FTE75" s="22"/>
      <c r="FTF75" s="22"/>
      <c r="FTG75" s="22"/>
      <c r="FTH75" s="22"/>
      <c r="FTI75" s="22"/>
      <c r="FTJ75" s="22"/>
      <c r="FTK75" s="22"/>
      <c r="FTL75" s="22"/>
      <c r="FTM75" s="22"/>
      <c r="FTN75" s="22"/>
      <c r="FTO75" s="22"/>
      <c r="FTP75" s="22"/>
      <c r="FTQ75" s="22"/>
      <c r="FTR75" s="22"/>
      <c r="FTS75" s="22"/>
      <c r="FTT75" s="22"/>
      <c r="FTU75" s="22"/>
      <c r="FTV75" s="22"/>
      <c r="FTW75" s="22"/>
      <c r="FTX75" s="22"/>
      <c r="FTY75" s="22"/>
      <c r="FTZ75" s="22"/>
      <c r="FUA75" s="22"/>
      <c r="FUB75" s="22"/>
      <c r="FUC75" s="22"/>
      <c r="FUD75" s="22"/>
      <c r="FUE75" s="22"/>
      <c r="FUF75" s="22"/>
      <c r="FUG75" s="22"/>
      <c r="FUH75" s="22"/>
      <c r="FUI75" s="22"/>
      <c r="FUJ75" s="22"/>
      <c r="FUK75" s="22"/>
      <c r="FUL75" s="22"/>
      <c r="FUM75" s="22"/>
      <c r="FUN75" s="22"/>
      <c r="FUO75" s="22"/>
      <c r="FUP75" s="22"/>
      <c r="FUQ75" s="22"/>
      <c r="FUR75" s="22"/>
      <c r="FUS75" s="22"/>
      <c r="FUT75" s="22"/>
      <c r="FUU75" s="22"/>
      <c r="FUV75" s="22"/>
      <c r="FUW75" s="22"/>
      <c r="FUX75" s="22"/>
      <c r="FUY75" s="22"/>
      <c r="FUZ75" s="22"/>
      <c r="FVA75" s="22"/>
      <c r="FVB75" s="22"/>
      <c r="FVC75" s="22"/>
      <c r="FVD75" s="22"/>
      <c r="FVE75" s="22"/>
      <c r="FVF75" s="22"/>
      <c r="FVG75" s="22"/>
      <c r="FVH75" s="22"/>
      <c r="FVI75" s="22"/>
      <c r="FVJ75" s="22"/>
      <c r="FVK75" s="22"/>
      <c r="FVL75" s="22"/>
      <c r="FVM75" s="22"/>
      <c r="FVN75" s="22"/>
      <c r="FVO75" s="22"/>
      <c r="FVP75" s="22"/>
      <c r="FVQ75" s="22"/>
      <c r="FVR75" s="22"/>
      <c r="FVS75" s="22"/>
      <c r="FVT75" s="22"/>
      <c r="FVU75" s="22"/>
      <c r="FVV75" s="22"/>
      <c r="FVW75" s="22"/>
      <c r="FVX75" s="22"/>
      <c r="FVY75" s="22"/>
      <c r="FVZ75" s="22"/>
      <c r="FWA75" s="22"/>
      <c r="FWB75" s="22"/>
      <c r="FWC75" s="22"/>
      <c r="FWD75" s="22"/>
      <c r="FWE75" s="22"/>
      <c r="FWF75" s="22"/>
      <c r="FWG75" s="22"/>
      <c r="FWH75" s="22"/>
      <c r="FWI75" s="22"/>
      <c r="FWJ75" s="22"/>
      <c r="FWK75" s="22"/>
      <c r="FWL75" s="22"/>
      <c r="FWM75" s="22"/>
      <c r="FWN75" s="22"/>
      <c r="FWO75" s="22"/>
      <c r="FWP75" s="22"/>
      <c r="FWQ75" s="22"/>
      <c r="FWR75" s="22"/>
      <c r="FWS75" s="22"/>
      <c r="FWT75" s="22"/>
      <c r="FWU75" s="22"/>
      <c r="FWV75" s="22"/>
      <c r="FWW75" s="22"/>
      <c r="FWX75" s="22"/>
      <c r="FWY75" s="22"/>
      <c r="FWZ75" s="22"/>
      <c r="FXA75" s="22"/>
      <c r="FXB75" s="22"/>
      <c r="FXC75" s="22"/>
      <c r="FXD75" s="22"/>
      <c r="FXE75" s="22"/>
      <c r="FXF75" s="22"/>
      <c r="FXG75" s="22"/>
      <c r="FXH75" s="22"/>
      <c r="FXI75" s="22"/>
      <c r="FXJ75" s="22"/>
      <c r="FXK75" s="22"/>
      <c r="FXL75" s="22"/>
      <c r="FXM75" s="22"/>
      <c r="FXN75" s="22"/>
      <c r="FXO75" s="22"/>
      <c r="FXP75" s="22"/>
      <c r="FXQ75" s="22"/>
      <c r="FXR75" s="22"/>
      <c r="FXS75" s="22"/>
      <c r="FXT75" s="22"/>
      <c r="FXU75" s="22"/>
      <c r="FXV75" s="22"/>
      <c r="FXW75" s="22"/>
      <c r="FXX75" s="22"/>
      <c r="FXY75" s="22"/>
      <c r="FXZ75" s="22"/>
      <c r="FYA75" s="22"/>
      <c r="FYB75" s="22"/>
      <c r="FYC75" s="22"/>
      <c r="FYD75" s="22"/>
      <c r="FYE75" s="22"/>
      <c r="FYF75" s="22"/>
      <c r="FYG75" s="22"/>
      <c r="FYH75" s="22"/>
      <c r="FYI75" s="22"/>
      <c r="FYJ75" s="22"/>
      <c r="FYK75" s="22"/>
      <c r="FYL75" s="22"/>
      <c r="FYM75" s="22"/>
      <c r="FYN75" s="22"/>
      <c r="FYO75" s="22"/>
      <c r="FYP75" s="22"/>
      <c r="FYQ75" s="22"/>
      <c r="FYR75" s="22"/>
      <c r="FYS75" s="22"/>
      <c r="FYT75" s="22"/>
      <c r="FYU75" s="22"/>
      <c r="FYV75" s="22"/>
      <c r="FYW75" s="22"/>
      <c r="FYX75" s="22"/>
      <c r="FYY75" s="22"/>
      <c r="FYZ75" s="22"/>
      <c r="FZA75" s="22"/>
      <c r="FZB75" s="22"/>
      <c r="FZC75" s="22"/>
      <c r="FZD75" s="22"/>
      <c r="FZE75" s="22"/>
      <c r="FZF75" s="22"/>
      <c r="FZG75" s="22"/>
      <c r="FZH75" s="22"/>
      <c r="FZI75" s="22"/>
      <c r="FZJ75" s="22"/>
      <c r="FZK75" s="22"/>
      <c r="FZL75" s="22"/>
      <c r="FZM75" s="22"/>
      <c r="FZN75" s="22"/>
      <c r="FZO75" s="22"/>
      <c r="FZP75" s="22"/>
      <c r="FZQ75" s="22"/>
      <c r="FZR75" s="22"/>
      <c r="FZS75" s="22"/>
      <c r="FZT75" s="22"/>
      <c r="FZU75" s="22"/>
      <c r="FZV75" s="22"/>
      <c r="FZW75" s="22"/>
      <c r="FZX75" s="22"/>
      <c r="FZY75" s="22"/>
      <c r="FZZ75" s="22"/>
      <c r="GAA75" s="22"/>
      <c r="GAB75" s="22"/>
      <c r="GAC75" s="22"/>
      <c r="GAD75" s="22"/>
      <c r="GAE75" s="22"/>
      <c r="GAF75" s="22"/>
      <c r="GAG75" s="22"/>
      <c r="GAH75" s="22"/>
      <c r="GAI75" s="22"/>
      <c r="GAJ75" s="22"/>
      <c r="GAK75" s="22"/>
      <c r="GAL75" s="22"/>
      <c r="GAM75" s="22"/>
      <c r="GAN75" s="22"/>
      <c r="GAO75" s="22"/>
      <c r="GAP75" s="22"/>
      <c r="GAQ75" s="22"/>
      <c r="GAR75" s="22"/>
      <c r="GAS75" s="22"/>
      <c r="GAT75" s="22"/>
      <c r="GAU75" s="22"/>
      <c r="GAV75" s="22"/>
      <c r="GAW75" s="22"/>
      <c r="GAX75" s="22"/>
      <c r="GAY75" s="22"/>
      <c r="GAZ75" s="22"/>
      <c r="GBA75" s="22"/>
      <c r="GBB75" s="22"/>
      <c r="GBC75" s="22"/>
      <c r="GBD75" s="22"/>
      <c r="GBE75" s="22"/>
      <c r="GBF75" s="22"/>
      <c r="GBG75" s="22"/>
      <c r="GBH75" s="22"/>
      <c r="GBI75" s="22"/>
      <c r="GBJ75" s="22"/>
      <c r="GBK75" s="22"/>
      <c r="GBL75" s="22"/>
      <c r="GBM75" s="22"/>
      <c r="GBN75" s="22"/>
      <c r="GBO75" s="22"/>
      <c r="GBP75" s="22"/>
      <c r="GBQ75" s="22"/>
      <c r="GBR75" s="22"/>
      <c r="GBS75" s="22"/>
      <c r="GBT75" s="22"/>
      <c r="GBU75" s="22"/>
      <c r="GBV75" s="22"/>
      <c r="GBW75" s="22"/>
      <c r="GBX75" s="22"/>
      <c r="GBY75" s="22"/>
      <c r="GBZ75" s="22"/>
      <c r="GCA75" s="22"/>
      <c r="GCB75" s="22"/>
      <c r="GCC75" s="22"/>
      <c r="GCD75" s="22"/>
      <c r="GCE75" s="22"/>
      <c r="GCF75" s="22"/>
      <c r="GCG75" s="22"/>
      <c r="GCH75" s="22"/>
      <c r="GCI75" s="22"/>
      <c r="GCJ75" s="22"/>
      <c r="GCK75" s="22"/>
      <c r="GCL75" s="22"/>
      <c r="GCM75" s="22"/>
      <c r="GCN75" s="22"/>
      <c r="GCO75" s="22"/>
      <c r="GCP75" s="22"/>
      <c r="GCQ75" s="22"/>
      <c r="GCR75" s="22"/>
      <c r="GCS75" s="22"/>
      <c r="GCT75" s="22"/>
      <c r="GCU75" s="22"/>
      <c r="GCV75" s="22"/>
      <c r="GCW75" s="22"/>
      <c r="GCX75" s="22"/>
      <c r="GCY75" s="22"/>
      <c r="GCZ75" s="22"/>
      <c r="GDA75" s="22"/>
      <c r="GDB75" s="22"/>
      <c r="GDC75" s="22"/>
      <c r="GDD75" s="22"/>
      <c r="GDE75" s="22"/>
      <c r="GDF75" s="22"/>
      <c r="GDG75" s="22"/>
      <c r="GDH75" s="22"/>
      <c r="GDI75" s="22"/>
      <c r="GDJ75" s="22"/>
      <c r="GDK75" s="22"/>
      <c r="GDL75" s="22"/>
      <c r="GDM75" s="22"/>
      <c r="GDN75" s="22"/>
      <c r="GDO75" s="22"/>
      <c r="GDP75" s="22"/>
      <c r="GDQ75" s="22"/>
      <c r="GDR75" s="22"/>
      <c r="GDS75" s="22"/>
      <c r="GDT75" s="22"/>
      <c r="GDU75" s="22"/>
      <c r="GDV75" s="22"/>
      <c r="GDW75" s="22"/>
      <c r="GDX75" s="22"/>
      <c r="GDY75" s="22"/>
      <c r="GDZ75" s="22"/>
      <c r="GEA75" s="22"/>
      <c r="GEB75" s="22"/>
      <c r="GEC75" s="22"/>
      <c r="GED75" s="22"/>
      <c r="GEE75" s="22"/>
      <c r="GEF75" s="22"/>
      <c r="GEG75" s="22"/>
      <c r="GEH75" s="22"/>
      <c r="GEI75" s="22"/>
      <c r="GEJ75" s="22"/>
      <c r="GEK75" s="22"/>
      <c r="GEL75" s="22"/>
      <c r="GEM75" s="22"/>
      <c r="GEN75" s="22"/>
      <c r="GEO75" s="22"/>
      <c r="GEP75" s="22"/>
      <c r="GEQ75" s="22"/>
      <c r="GER75" s="22"/>
      <c r="GES75" s="22"/>
      <c r="GET75" s="22"/>
      <c r="GEU75" s="22"/>
      <c r="GEV75" s="22"/>
      <c r="GEW75" s="22"/>
      <c r="GEX75" s="22"/>
      <c r="GEY75" s="22"/>
      <c r="GEZ75" s="22"/>
      <c r="GFA75" s="22"/>
      <c r="GFB75" s="22"/>
      <c r="GFC75" s="22"/>
      <c r="GFD75" s="22"/>
      <c r="GFE75" s="22"/>
      <c r="GFF75" s="22"/>
      <c r="GFG75" s="22"/>
      <c r="GFH75" s="22"/>
      <c r="GFI75" s="22"/>
      <c r="GFJ75" s="22"/>
      <c r="GFK75" s="22"/>
      <c r="GFL75" s="22"/>
      <c r="GFM75" s="22"/>
      <c r="GFN75" s="22"/>
      <c r="GFO75" s="22"/>
      <c r="GFP75" s="22"/>
      <c r="GFQ75" s="22"/>
      <c r="GFR75" s="22"/>
      <c r="GFS75" s="22"/>
      <c r="GFT75" s="22"/>
      <c r="GFU75" s="22"/>
      <c r="GFV75" s="22"/>
      <c r="GFW75" s="22"/>
      <c r="GFX75" s="22"/>
      <c r="GFY75" s="22"/>
      <c r="GFZ75" s="22"/>
      <c r="GGA75" s="22"/>
      <c r="GGB75" s="22"/>
      <c r="GGC75" s="22"/>
      <c r="GGD75" s="22"/>
      <c r="GGE75" s="22"/>
      <c r="GGF75" s="22"/>
      <c r="GGG75" s="22"/>
      <c r="GGH75" s="22"/>
      <c r="GGI75" s="22"/>
      <c r="GGJ75" s="22"/>
      <c r="GGK75" s="22"/>
      <c r="GGL75" s="22"/>
      <c r="GGM75" s="22"/>
      <c r="GGN75" s="22"/>
      <c r="GGO75" s="22"/>
      <c r="GGP75" s="22"/>
      <c r="GGQ75" s="22"/>
      <c r="GGR75" s="22"/>
      <c r="GGS75" s="22"/>
      <c r="GGT75" s="22"/>
      <c r="GGU75" s="22"/>
      <c r="GGV75" s="22"/>
      <c r="GGW75" s="22"/>
      <c r="GGX75" s="22"/>
      <c r="GGY75" s="22"/>
      <c r="GGZ75" s="22"/>
      <c r="GHA75" s="22"/>
      <c r="GHB75" s="22"/>
      <c r="GHC75" s="22"/>
      <c r="GHD75" s="22"/>
      <c r="GHE75" s="22"/>
      <c r="GHF75" s="22"/>
      <c r="GHG75" s="22"/>
      <c r="GHH75" s="22"/>
      <c r="GHI75" s="22"/>
      <c r="GHJ75" s="22"/>
      <c r="GHK75" s="22"/>
      <c r="GHL75" s="22"/>
      <c r="GHM75" s="22"/>
      <c r="GHN75" s="22"/>
      <c r="GHO75" s="22"/>
      <c r="GHP75" s="22"/>
      <c r="GHQ75" s="22"/>
      <c r="GHR75" s="22"/>
      <c r="GHS75" s="22"/>
      <c r="GHT75" s="22"/>
      <c r="GHU75" s="22"/>
      <c r="GHV75" s="22"/>
      <c r="GHW75" s="22"/>
      <c r="GHX75" s="22"/>
      <c r="GHY75" s="22"/>
      <c r="GHZ75" s="22"/>
      <c r="GIA75" s="22"/>
      <c r="GIB75" s="22"/>
      <c r="GIC75" s="22"/>
      <c r="GID75" s="22"/>
      <c r="GIE75" s="22"/>
      <c r="GIF75" s="22"/>
      <c r="GIG75" s="22"/>
      <c r="GIH75" s="22"/>
      <c r="GII75" s="22"/>
      <c r="GIJ75" s="22"/>
      <c r="GIK75" s="22"/>
      <c r="GIL75" s="22"/>
      <c r="GIM75" s="22"/>
      <c r="GIN75" s="22"/>
      <c r="GIO75" s="22"/>
      <c r="GIP75" s="22"/>
      <c r="GIQ75" s="22"/>
      <c r="GIR75" s="22"/>
      <c r="GIS75" s="22"/>
      <c r="GIT75" s="22"/>
      <c r="GIU75" s="22"/>
      <c r="GIV75" s="22"/>
      <c r="GIW75" s="22"/>
      <c r="GIX75" s="22"/>
      <c r="GIY75" s="22"/>
      <c r="GIZ75" s="22"/>
      <c r="GJA75" s="22"/>
      <c r="GJB75" s="22"/>
      <c r="GJC75" s="22"/>
      <c r="GJD75" s="22"/>
      <c r="GJE75" s="22"/>
      <c r="GJF75" s="22"/>
      <c r="GJG75" s="22"/>
      <c r="GJH75" s="22"/>
      <c r="GJI75" s="22"/>
      <c r="GJJ75" s="22"/>
      <c r="GJK75" s="22"/>
      <c r="GJL75" s="22"/>
      <c r="GJM75" s="22"/>
      <c r="GJN75" s="22"/>
      <c r="GJO75" s="22"/>
      <c r="GJP75" s="22"/>
      <c r="GJQ75" s="22"/>
      <c r="GJR75" s="22"/>
      <c r="GJS75" s="22"/>
      <c r="GJT75" s="22"/>
      <c r="GJU75" s="22"/>
      <c r="GJV75" s="22"/>
      <c r="GJW75" s="22"/>
      <c r="GJX75" s="22"/>
      <c r="GJY75" s="22"/>
      <c r="GJZ75" s="22"/>
      <c r="GKA75" s="22"/>
      <c r="GKB75" s="22"/>
      <c r="GKC75" s="22"/>
      <c r="GKD75" s="22"/>
      <c r="GKE75" s="22"/>
      <c r="GKF75" s="22"/>
      <c r="GKG75" s="22"/>
      <c r="GKH75" s="22"/>
      <c r="GKI75" s="22"/>
      <c r="GKJ75" s="22"/>
      <c r="GKK75" s="22"/>
      <c r="GKL75" s="22"/>
      <c r="GKM75" s="22"/>
      <c r="GKN75" s="22"/>
      <c r="GKO75" s="22"/>
      <c r="GKP75" s="22"/>
      <c r="GKQ75" s="22"/>
      <c r="GKR75" s="22"/>
      <c r="GKS75" s="22"/>
      <c r="GKT75" s="22"/>
      <c r="GKU75" s="22"/>
      <c r="GKV75" s="22"/>
      <c r="GKW75" s="22"/>
      <c r="GKX75" s="22"/>
      <c r="GKY75" s="22"/>
      <c r="GKZ75" s="22"/>
      <c r="GLA75" s="22"/>
      <c r="GLB75" s="22"/>
      <c r="GLC75" s="22"/>
      <c r="GLD75" s="22"/>
      <c r="GLE75" s="22"/>
      <c r="GLF75" s="22"/>
      <c r="GLG75" s="22"/>
      <c r="GLH75" s="22"/>
      <c r="GLI75" s="22"/>
      <c r="GLJ75" s="22"/>
      <c r="GLK75" s="22"/>
      <c r="GLL75" s="22"/>
      <c r="GLM75" s="22"/>
      <c r="GLN75" s="22"/>
      <c r="GLO75" s="22"/>
      <c r="GLP75" s="22"/>
      <c r="GLQ75" s="22"/>
      <c r="GLR75" s="22"/>
      <c r="GLS75" s="22"/>
      <c r="GLT75" s="22"/>
      <c r="GLU75" s="22"/>
      <c r="GLV75" s="22"/>
      <c r="GLW75" s="22"/>
      <c r="GLX75" s="22"/>
      <c r="GLY75" s="22"/>
      <c r="GLZ75" s="22"/>
      <c r="GMA75" s="22"/>
      <c r="GMB75" s="22"/>
      <c r="GMC75" s="22"/>
      <c r="GMD75" s="22"/>
      <c r="GME75" s="22"/>
      <c r="GMF75" s="22"/>
      <c r="GMG75" s="22"/>
      <c r="GMH75" s="22"/>
      <c r="GMI75" s="22"/>
      <c r="GMJ75" s="22"/>
      <c r="GMK75" s="22"/>
      <c r="GML75" s="22"/>
      <c r="GMM75" s="22"/>
      <c r="GMN75" s="22"/>
      <c r="GMO75" s="22"/>
      <c r="GMP75" s="22"/>
      <c r="GMQ75" s="22"/>
      <c r="GMR75" s="22"/>
      <c r="GMS75" s="22"/>
      <c r="GMT75" s="22"/>
      <c r="GMU75" s="22"/>
      <c r="GMV75" s="22"/>
      <c r="GMW75" s="22"/>
      <c r="GMX75" s="22"/>
      <c r="GMY75" s="22"/>
      <c r="GMZ75" s="22"/>
      <c r="GNA75" s="22"/>
      <c r="GNB75" s="22"/>
      <c r="GNC75" s="22"/>
      <c r="GND75" s="22"/>
      <c r="GNE75" s="22"/>
      <c r="GNF75" s="22"/>
      <c r="GNG75" s="22"/>
      <c r="GNH75" s="22"/>
      <c r="GNI75" s="22"/>
      <c r="GNJ75" s="22"/>
      <c r="GNK75" s="22"/>
      <c r="GNL75" s="22"/>
      <c r="GNM75" s="22"/>
      <c r="GNN75" s="22"/>
      <c r="GNO75" s="22"/>
      <c r="GNP75" s="22"/>
      <c r="GNQ75" s="22"/>
      <c r="GNR75" s="22"/>
      <c r="GNS75" s="22"/>
      <c r="GNT75" s="22"/>
      <c r="GNU75" s="22"/>
      <c r="GNV75" s="22"/>
      <c r="GNW75" s="22"/>
      <c r="GNX75" s="22"/>
      <c r="GNY75" s="22"/>
      <c r="GNZ75" s="22"/>
      <c r="GOA75" s="22"/>
      <c r="GOB75" s="22"/>
      <c r="GOC75" s="22"/>
      <c r="GOD75" s="22"/>
      <c r="GOE75" s="22"/>
      <c r="GOF75" s="22"/>
      <c r="GOG75" s="22"/>
      <c r="GOH75" s="22"/>
      <c r="GOI75" s="22"/>
      <c r="GOJ75" s="22"/>
      <c r="GOK75" s="22"/>
      <c r="GOL75" s="22"/>
      <c r="GOM75" s="22"/>
      <c r="GON75" s="22"/>
      <c r="GOO75" s="22"/>
      <c r="GOP75" s="22"/>
      <c r="GOQ75" s="22"/>
      <c r="GOR75" s="22"/>
      <c r="GOS75" s="22"/>
      <c r="GOT75" s="22"/>
      <c r="GOU75" s="22"/>
      <c r="GOV75" s="22"/>
      <c r="GOW75" s="22"/>
      <c r="GOX75" s="22"/>
      <c r="GOY75" s="22"/>
      <c r="GOZ75" s="22"/>
      <c r="GPA75" s="22"/>
      <c r="GPB75" s="22"/>
      <c r="GPC75" s="22"/>
      <c r="GPD75" s="22"/>
      <c r="GPE75" s="22"/>
      <c r="GPF75" s="22"/>
      <c r="GPG75" s="22"/>
      <c r="GPH75" s="22"/>
      <c r="GPI75" s="22"/>
      <c r="GPJ75" s="22"/>
      <c r="GPK75" s="22"/>
      <c r="GPL75" s="22"/>
      <c r="GPM75" s="22"/>
      <c r="GPN75" s="22"/>
      <c r="GPO75" s="22"/>
      <c r="GPP75" s="22"/>
      <c r="GPQ75" s="22"/>
      <c r="GPR75" s="22"/>
      <c r="GPS75" s="22"/>
      <c r="GPT75" s="22"/>
      <c r="GPU75" s="22"/>
      <c r="GPV75" s="22"/>
      <c r="GPW75" s="22"/>
      <c r="GPX75" s="22"/>
      <c r="GPY75" s="22"/>
      <c r="GPZ75" s="22"/>
      <c r="GQA75" s="22"/>
      <c r="GQB75" s="22"/>
      <c r="GQC75" s="22"/>
      <c r="GQD75" s="22"/>
      <c r="GQE75" s="22"/>
      <c r="GQF75" s="22"/>
      <c r="GQG75" s="22"/>
      <c r="GQH75" s="22"/>
      <c r="GQI75" s="22"/>
      <c r="GQJ75" s="22"/>
      <c r="GQK75" s="22"/>
      <c r="GQL75" s="22"/>
      <c r="GQM75" s="22"/>
      <c r="GQN75" s="22"/>
      <c r="GQO75" s="22"/>
      <c r="GQP75" s="22"/>
      <c r="GQQ75" s="22"/>
      <c r="GQR75" s="22"/>
      <c r="GQS75" s="22"/>
      <c r="GQT75" s="22"/>
      <c r="GQU75" s="22"/>
      <c r="GQV75" s="22"/>
      <c r="GQW75" s="22"/>
      <c r="GQX75" s="22"/>
      <c r="GQY75" s="22"/>
      <c r="GQZ75" s="22"/>
      <c r="GRA75" s="22"/>
      <c r="GRB75" s="22"/>
      <c r="GRC75" s="22"/>
      <c r="GRD75" s="22"/>
      <c r="GRE75" s="22"/>
      <c r="GRF75" s="22"/>
      <c r="GRG75" s="22"/>
      <c r="GRH75" s="22"/>
      <c r="GRI75" s="22"/>
      <c r="GRJ75" s="22"/>
      <c r="GRK75" s="22"/>
      <c r="GRL75" s="22"/>
      <c r="GRM75" s="22"/>
      <c r="GRN75" s="22"/>
      <c r="GRO75" s="22"/>
      <c r="GRP75" s="22"/>
      <c r="GRQ75" s="22"/>
      <c r="GRR75" s="22"/>
      <c r="GRS75" s="22"/>
      <c r="GRT75" s="22"/>
      <c r="GRU75" s="22"/>
      <c r="GRV75" s="22"/>
      <c r="GRW75" s="22"/>
      <c r="GRX75" s="22"/>
      <c r="GRY75" s="22"/>
      <c r="GRZ75" s="22"/>
      <c r="GSA75" s="22"/>
      <c r="GSB75" s="22"/>
      <c r="GSC75" s="22"/>
      <c r="GSD75" s="22"/>
      <c r="GSE75" s="22"/>
      <c r="GSF75" s="22"/>
      <c r="GSG75" s="22"/>
      <c r="GSH75" s="22"/>
      <c r="GSI75" s="22"/>
      <c r="GSJ75" s="22"/>
      <c r="GSK75" s="22"/>
      <c r="GSL75" s="22"/>
      <c r="GSM75" s="22"/>
      <c r="GSN75" s="22"/>
      <c r="GSO75" s="22"/>
      <c r="GSP75" s="22"/>
      <c r="GSQ75" s="22"/>
      <c r="GSR75" s="22"/>
      <c r="GSS75" s="22"/>
      <c r="GST75" s="22"/>
      <c r="GSU75" s="22"/>
      <c r="GSV75" s="22"/>
      <c r="GSW75" s="22"/>
      <c r="GSX75" s="22"/>
      <c r="GSY75" s="22"/>
      <c r="GSZ75" s="22"/>
      <c r="GTA75" s="22"/>
      <c r="GTB75" s="22"/>
      <c r="GTC75" s="22"/>
      <c r="GTD75" s="22"/>
      <c r="GTE75" s="22"/>
      <c r="GTF75" s="22"/>
      <c r="GTG75" s="22"/>
      <c r="GTH75" s="22"/>
      <c r="GTI75" s="22"/>
      <c r="GTJ75" s="22"/>
      <c r="GTK75" s="22"/>
      <c r="GTL75" s="22"/>
      <c r="GTM75" s="22"/>
      <c r="GTN75" s="22"/>
      <c r="GTO75" s="22"/>
      <c r="GTP75" s="22"/>
      <c r="GTQ75" s="22"/>
      <c r="GTR75" s="22"/>
      <c r="GTS75" s="22"/>
      <c r="GTT75" s="22"/>
      <c r="GTU75" s="22"/>
      <c r="GTV75" s="22"/>
      <c r="GTW75" s="22"/>
      <c r="GTX75" s="22"/>
      <c r="GTY75" s="22"/>
      <c r="GTZ75" s="22"/>
      <c r="GUA75" s="22"/>
      <c r="GUB75" s="22"/>
      <c r="GUC75" s="22"/>
      <c r="GUD75" s="22"/>
      <c r="GUE75" s="22"/>
      <c r="GUF75" s="22"/>
      <c r="GUG75" s="22"/>
      <c r="GUH75" s="22"/>
      <c r="GUI75" s="22"/>
      <c r="GUJ75" s="22"/>
      <c r="GUK75" s="22"/>
      <c r="GUL75" s="22"/>
      <c r="GUM75" s="22"/>
      <c r="GUN75" s="22"/>
      <c r="GUO75" s="22"/>
      <c r="GUP75" s="22"/>
      <c r="GUQ75" s="22"/>
      <c r="GUR75" s="22"/>
      <c r="GUS75" s="22"/>
      <c r="GUT75" s="22"/>
      <c r="GUU75" s="22"/>
      <c r="GUV75" s="22"/>
      <c r="GUW75" s="22"/>
      <c r="GUX75" s="22"/>
      <c r="GUY75" s="22"/>
      <c r="GUZ75" s="22"/>
      <c r="GVA75" s="22"/>
      <c r="GVB75" s="22"/>
      <c r="GVC75" s="22"/>
      <c r="GVD75" s="22"/>
      <c r="GVE75" s="22"/>
      <c r="GVF75" s="22"/>
      <c r="GVG75" s="22"/>
      <c r="GVH75" s="22"/>
      <c r="GVI75" s="22"/>
      <c r="GVJ75" s="22"/>
      <c r="GVK75" s="22"/>
      <c r="GVL75" s="22"/>
      <c r="GVM75" s="22"/>
      <c r="GVN75" s="22"/>
      <c r="GVO75" s="22"/>
      <c r="GVP75" s="22"/>
      <c r="GVQ75" s="22"/>
      <c r="GVR75" s="22"/>
      <c r="GVS75" s="22"/>
      <c r="GVT75" s="22"/>
      <c r="GVU75" s="22"/>
      <c r="GVV75" s="22"/>
      <c r="GVW75" s="22"/>
      <c r="GVX75" s="22"/>
      <c r="GVY75" s="22"/>
      <c r="GVZ75" s="22"/>
      <c r="GWA75" s="22"/>
      <c r="GWB75" s="22"/>
      <c r="GWC75" s="22"/>
      <c r="GWD75" s="22"/>
      <c r="GWE75" s="22"/>
      <c r="GWF75" s="22"/>
      <c r="GWG75" s="22"/>
      <c r="GWH75" s="22"/>
      <c r="GWI75" s="22"/>
      <c r="GWJ75" s="22"/>
      <c r="GWK75" s="22"/>
      <c r="GWL75" s="22"/>
      <c r="GWM75" s="22"/>
      <c r="GWN75" s="22"/>
      <c r="GWO75" s="22"/>
      <c r="GWP75" s="22"/>
      <c r="GWQ75" s="22"/>
      <c r="GWR75" s="22"/>
      <c r="GWS75" s="22"/>
      <c r="GWT75" s="22"/>
      <c r="GWU75" s="22"/>
      <c r="GWV75" s="22"/>
      <c r="GWW75" s="22"/>
      <c r="GWX75" s="22"/>
      <c r="GWY75" s="22"/>
      <c r="GWZ75" s="22"/>
      <c r="GXA75" s="22"/>
      <c r="GXB75" s="22"/>
      <c r="GXC75" s="22"/>
      <c r="GXD75" s="22"/>
      <c r="GXE75" s="22"/>
      <c r="GXF75" s="22"/>
      <c r="GXG75" s="22"/>
      <c r="GXH75" s="22"/>
      <c r="GXI75" s="22"/>
      <c r="GXJ75" s="22"/>
      <c r="GXK75" s="22"/>
      <c r="GXL75" s="22"/>
      <c r="GXM75" s="22"/>
      <c r="GXN75" s="22"/>
      <c r="GXO75" s="22"/>
      <c r="GXP75" s="22"/>
      <c r="GXQ75" s="22"/>
      <c r="GXR75" s="22"/>
      <c r="GXS75" s="22"/>
      <c r="GXT75" s="22"/>
      <c r="GXU75" s="22"/>
      <c r="GXV75" s="22"/>
      <c r="GXW75" s="22"/>
      <c r="GXX75" s="22"/>
      <c r="GXY75" s="22"/>
      <c r="GXZ75" s="22"/>
      <c r="GYA75" s="22"/>
      <c r="GYB75" s="22"/>
      <c r="GYC75" s="22"/>
      <c r="GYD75" s="22"/>
      <c r="GYE75" s="22"/>
      <c r="GYF75" s="22"/>
      <c r="GYG75" s="22"/>
      <c r="GYH75" s="22"/>
      <c r="GYI75" s="22"/>
      <c r="GYJ75" s="22"/>
      <c r="GYK75" s="22"/>
      <c r="GYL75" s="22"/>
      <c r="GYM75" s="22"/>
      <c r="GYN75" s="22"/>
      <c r="GYO75" s="22"/>
      <c r="GYP75" s="22"/>
      <c r="GYQ75" s="22"/>
      <c r="GYR75" s="22"/>
      <c r="GYS75" s="22"/>
      <c r="GYT75" s="22"/>
      <c r="GYU75" s="22"/>
      <c r="GYV75" s="22"/>
      <c r="GYW75" s="22"/>
      <c r="GYX75" s="22"/>
      <c r="GYY75" s="22"/>
      <c r="GYZ75" s="22"/>
      <c r="GZA75" s="22"/>
      <c r="GZB75" s="22"/>
      <c r="GZC75" s="22"/>
      <c r="GZD75" s="22"/>
      <c r="GZE75" s="22"/>
      <c r="GZF75" s="22"/>
      <c r="GZG75" s="22"/>
      <c r="GZH75" s="22"/>
      <c r="GZI75" s="22"/>
      <c r="GZJ75" s="22"/>
      <c r="GZK75" s="22"/>
      <c r="GZL75" s="22"/>
      <c r="GZM75" s="22"/>
      <c r="GZN75" s="22"/>
      <c r="GZO75" s="22"/>
      <c r="GZP75" s="22"/>
      <c r="GZQ75" s="22"/>
      <c r="GZR75" s="22"/>
      <c r="GZS75" s="22"/>
      <c r="GZT75" s="22"/>
      <c r="GZU75" s="22"/>
      <c r="GZV75" s="22"/>
      <c r="GZW75" s="22"/>
      <c r="GZX75" s="22"/>
      <c r="GZY75" s="22"/>
      <c r="GZZ75" s="22"/>
      <c r="HAA75" s="22"/>
      <c r="HAB75" s="22"/>
      <c r="HAC75" s="22"/>
      <c r="HAD75" s="22"/>
      <c r="HAE75" s="22"/>
      <c r="HAF75" s="22"/>
      <c r="HAG75" s="22"/>
      <c r="HAH75" s="22"/>
      <c r="HAI75" s="22"/>
      <c r="HAJ75" s="22"/>
      <c r="HAK75" s="22"/>
      <c r="HAL75" s="22"/>
      <c r="HAM75" s="22"/>
      <c r="HAN75" s="22"/>
      <c r="HAO75" s="22"/>
      <c r="HAP75" s="22"/>
      <c r="HAQ75" s="22"/>
      <c r="HAR75" s="22"/>
      <c r="HAS75" s="22"/>
      <c r="HAT75" s="22"/>
      <c r="HAU75" s="22"/>
      <c r="HAV75" s="22"/>
      <c r="HAW75" s="22"/>
      <c r="HAX75" s="22"/>
      <c r="HAY75" s="22"/>
      <c r="HAZ75" s="22"/>
      <c r="HBA75" s="22"/>
      <c r="HBB75" s="22"/>
      <c r="HBC75" s="22"/>
      <c r="HBD75" s="22"/>
      <c r="HBE75" s="22"/>
      <c r="HBF75" s="22"/>
      <c r="HBG75" s="22"/>
      <c r="HBH75" s="22"/>
      <c r="HBI75" s="22"/>
      <c r="HBJ75" s="22"/>
      <c r="HBK75" s="22"/>
      <c r="HBL75" s="22"/>
      <c r="HBM75" s="22"/>
      <c r="HBN75" s="22"/>
      <c r="HBO75" s="22"/>
      <c r="HBP75" s="22"/>
      <c r="HBQ75" s="22"/>
      <c r="HBR75" s="22"/>
      <c r="HBS75" s="22"/>
      <c r="HBT75" s="22"/>
      <c r="HBU75" s="22"/>
      <c r="HBV75" s="22"/>
      <c r="HBW75" s="22"/>
      <c r="HBX75" s="22"/>
      <c r="HBY75" s="22"/>
      <c r="HBZ75" s="22"/>
      <c r="HCA75" s="22"/>
      <c r="HCB75" s="22"/>
      <c r="HCC75" s="22"/>
      <c r="HCD75" s="22"/>
      <c r="HCE75" s="22"/>
      <c r="HCF75" s="22"/>
      <c r="HCG75" s="22"/>
      <c r="HCH75" s="22"/>
      <c r="HCI75" s="22"/>
      <c r="HCJ75" s="22"/>
      <c r="HCK75" s="22"/>
      <c r="HCL75" s="22"/>
      <c r="HCM75" s="22"/>
      <c r="HCN75" s="22"/>
      <c r="HCO75" s="22"/>
      <c r="HCP75" s="22"/>
      <c r="HCQ75" s="22"/>
      <c r="HCR75" s="22"/>
      <c r="HCS75" s="22"/>
      <c r="HCT75" s="22"/>
      <c r="HCU75" s="22"/>
      <c r="HCV75" s="22"/>
      <c r="HCW75" s="22"/>
      <c r="HCX75" s="22"/>
      <c r="HCY75" s="22"/>
      <c r="HCZ75" s="22"/>
      <c r="HDA75" s="22"/>
      <c r="HDB75" s="22"/>
      <c r="HDC75" s="22"/>
      <c r="HDD75" s="22"/>
      <c r="HDE75" s="22"/>
      <c r="HDF75" s="22"/>
      <c r="HDG75" s="22"/>
      <c r="HDH75" s="22"/>
      <c r="HDI75" s="22"/>
      <c r="HDJ75" s="22"/>
      <c r="HDK75" s="22"/>
      <c r="HDL75" s="22"/>
      <c r="HDM75" s="22"/>
      <c r="HDN75" s="22"/>
      <c r="HDO75" s="22"/>
      <c r="HDP75" s="22"/>
      <c r="HDQ75" s="22"/>
      <c r="HDR75" s="22"/>
      <c r="HDS75" s="22"/>
      <c r="HDT75" s="22"/>
      <c r="HDU75" s="22"/>
      <c r="HDV75" s="22"/>
      <c r="HDW75" s="22"/>
      <c r="HDX75" s="22"/>
      <c r="HDY75" s="22"/>
      <c r="HDZ75" s="22"/>
      <c r="HEA75" s="22"/>
      <c r="HEB75" s="22"/>
      <c r="HEC75" s="22"/>
      <c r="HED75" s="22"/>
      <c r="HEE75" s="22"/>
      <c r="HEF75" s="22"/>
      <c r="HEG75" s="22"/>
      <c r="HEH75" s="22"/>
      <c r="HEI75" s="22"/>
      <c r="HEJ75" s="22"/>
      <c r="HEK75" s="22"/>
      <c r="HEL75" s="22"/>
      <c r="HEM75" s="22"/>
      <c r="HEN75" s="22"/>
      <c r="HEO75" s="22"/>
      <c r="HEP75" s="22"/>
      <c r="HEQ75" s="22"/>
      <c r="HER75" s="22"/>
      <c r="HES75" s="22"/>
      <c r="HET75" s="22"/>
      <c r="HEU75" s="22"/>
      <c r="HEV75" s="22"/>
      <c r="HEW75" s="22"/>
      <c r="HEX75" s="22"/>
      <c r="HEY75" s="22"/>
      <c r="HEZ75" s="22"/>
      <c r="HFA75" s="22"/>
      <c r="HFB75" s="22"/>
      <c r="HFC75" s="22"/>
      <c r="HFD75" s="22"/>
      <c r="HFE75" s="22"/>
      <c r="HFF75" s="22"/>
      <c r="HFG75" s="22"/>
      <c r="HFH75" s="22"/>
      <c r="HFI75" s="22"/>
      <c r="HFJ75" s="22"/>
      <c r="HFK75" s="22"/>
      <c r="HFL75" s="22"/>
      <c r="HFM75" s="22"/>
      <c r="HFN75" s="22"/>
      <c r="HFO75" s="22"/>
      <c r="HFP75" s="22"/>
      <c r="HFQ75" s="22"/>
      <c r="HFR75" s="22"/>
      <c r="HFS75" s="22"/>
      <c r="HFT75" s="22"/>
      <c r="HFU75" s="22"/>
      <c r="HFV75" s="22"/>
      <c r="HFW75" s="22"/>
      <c r="HFX75" s="22"/>
      <c r="HFY75" s="22"/>
      <c r="HFZ75" s="22"/>
      <c r="HGA75" s="22"/>
      <c r="HGB75" s="22"/>
      <c r="HGC75" s="22"/>
      <c r="HGD75" s="22"/>
      <c r="HGE75" s="22"/>
      <c r="HGF75" s="22"/>
      <c r="HGG75" s="22"/>
      <c r="HGH75" s="22"/>
      <c r="HGI75" s="22"/>
      <c r="HGJ75" s="22"/>
      <c r="HGK75" s="22"/>
      <c r="HGL75" s="22"/>
      <c r="HGM75" s="22"/>
      <c r="HGN75" s="22"/>
      <c r="HGO75" s="22"/>
      <c r="HGP75" s="22"/>
      <c r="HGQ75" s="22"/>
      <c r="HGR75" s="22"/>
      <c r="HGS75" s="22"/>
      <c r="HGT75" s="22"/>
      <c r="HGU75" s="22"/>
      <c r="HGV75" s="22"/>
      <c r="HGW75" s="22"/>
      <c r="HGX75" s="22"/>
      <c r="HGY75" s="22"/>
      <c r="HGZ75" s="22"/>
      <c r="HHA75" s="22"/>
      <c r="HHB75" s="22"/>
      <c r="HHC75" s="22"/>
      <c r="HHD75" s="22"/>
      <c r="HHE75" s="22"/>
      <c r="HHF75" s="22"/>
      <c r="HHG75" s="22"/>
      <c r="HHH75" s="22"/>
      <c r="HHI75" s="22"/>
      <c r="HHJ75" s="22"/>
      <c r="HHK75" s="22"/>
      <c r="HHL75" s="22"/>
      <c r="HHM75" s="22"/>
      <c r="HHN75" s="22"/>
      <c r="HHO75" s="22"/>
      <c r="HHP75" s="22"/>
      <c r="HHQ75" s="22"/>
      <c r="HHR75" s="22"/>
      <c r="HHS75" s="22"/>
      <c r="HHT75" s="22"/>
      <c r="HHU75" s="22"/>
      <c r="HHV75" s="22"/>
      <c r="HHW75" s="22"/>
      <c r="HHX75" s="22"/>
      <c r="HHY75" s="22"/>
      <c r="HHZ75" s="22"/>
      <c r="HIA75" s="22"/>
      <c r="HIB75" s="22"/>
      <c r="HIC75" s="22"/>
      <c r="HID75" s="22"/>
      <c r="HIE75" s="22"/>
      <c r="HIF75" s="22"/>
      <c r="HIG75" s="22"/>
      <c r="HIH75" s="22"/>
      <c r="HII75" s="22"/>
      <c r="HIJ75" s="22"/>
      <c r="HIK75" s="22"/>
      <c r="HIL75" s="22"/>
      <c r="HIM75" s="22"/>
      <c r="HIN75" s="22"/>
      <c r="HIO75" s="22"/>
      <c r="HIP75" s="22"/>
      <c r="HIQ75" s="22"/>
      <c r="HIR75" s="22"/>
      <c r="HIS75" s="22"/>
      <c r="HIT75" s="22"/>
      <c r="HIU75" s="22"/>
      <c r="HIV75" s="22"/>
      <c r="HIW75" s="22"/>
      <c r="HIX75" s="22"/>
      <c r="HIY75" s="22"/>
      <c r="HIZ75" s="22"/>
      <c r="HJA75" s="22"/>
      <c r="HJB75" s="22"/>
      <c r="HJC75" s="22"/>
      <c r="HJD75" s="22"/>
      <c r="HJE75" s="22"/>
      <c r="HJF75" s="22"/>
      <c r="HJG75" s="22"/>
      <c r="HJH75" s="22"/>
      <c r="HJI75" s="22"/>
      <c r="HJJ75" s="22"/>
      <c r="HJK75" s="22"/>
      <c r="HJL75" s="22"/>
      <c r="HJM75" s="22"/>
      <c r="HJN75" s="22"/>
      <c r="HJO75" s="22"/>
      <c r="HJP75" s="22"/>
      <c r="HJQ75" s="22"/>
      <c r="HJR75" s="22"/>
      <c r="HJS75" s="22"/>
      <c r="HJT75" s="22"/>
      <c r="HJU75" s="22"/>
      <c r="HJV75" s="22"/>
      <c r="HJW75" s="22"/>
      <c r="HJX75" s="22"/>
      <c r="HJY75" s="22"/>
      <c r="HJZ75" s="22"/>
      <c r="HKA75" s="22"/>
      <c r="HKB75" s="22"/>
      <c r="HKC75" s="22"/>
      <c r="HKD75" s="22"/>
      <c r="HKE75" s="22"/>
      <c r="HKF75" s="22"/>
      <c r="HKG75" s="22"/>
      <c r="HKH75" s="22"/>
      <c r="HKI75" s="22"/>
      <c r="HKJ75" s="22"/>
      <c r="HKK75" s="22"/>
      <c r="HKL75" s="22"/>
      <c r="HKM75" s="22"/>
      <c r="HKN75" s="22"/>
      <c r="HKO75" s="22"/>
      <c r="HKP75" s="22"/>
      <c r="HKQ75" s="22"/>
      <c r="HKR75" s="22"/>
      <c r="HKS75" s="22"/>
      <c r="HKT75" s="22"/>
      <c r="HKU75" s="22"/>
      <c r="HKV75" s="22"/>
      <c r="HKW75" s="22"/>
      <c r="HKX75" s="22"/>
      <c r="HKY75" s="22"/>
      <c r="HKZ75" s="22"/>
      <c r="HLA75" s="22"/>
      <c r="HLB75" s="22"/>
      <c r="HLC75" s="22"/>
      <c r="HLD75" s="22"/>
      <c r="HLE75" s="22"/>
      <c r="HLF75" s="22"/>
      <c r="HLG75" s="22"/>
      <c r="HLH75" s="22"/>
      <c r="HLI75" s="22"/>
      <c r="HLJ75" s="22"/>
      <c r="HLK75" s="22"/>
      <c r="HLL75" s="22"/>
      <c r="HLM75" s="22"/>
      <c r="HLN75" s="22"/>
      <c r="HLO75" s="22"/>
      <c r="HLP75" s="22"/>
      <c r="HLQ75" s="22"/>
      <c r="HLR75" s="22"/>
      <c r="HLS75" s="22"/>
      <c r="HLT75" s="22"/>
      <c r="HLU75" s="22"/>
      <c r="HLV75" s="22"/>
      <c r="HLW75" s="22"/>
      <c r="HLX75" s="22"/>
      <c r="HLY75" s="22"/>
      <c r="HLZ75" s="22"/>
      <c r="HMA75" s="22"/>
      <c r="HMB75" s="22"/>
      <c r="HMC75" s="22"/>
      <c r="HMD75" s="22"/>
      <c r="HME75" s="22"/>
      <c r="HMF75" s="22"/>
      <c r="HMG75" s="22"/>
      <c r="HMH75" s="22"/>
      <c r="HMI75" s="22"/>
      <c r="HMJ75" s="22"/>
      <c r="HMK75" s="22"/>
      <c r="HML75" s="22"/>
      <c r="HMM75" s="22"/>
      <c r="HMN75" s="22"/>
      <c r="HMO75" s="22"/>
      <c r="HMP75" s="22"/>
      <c r="HMQ75" s="22"/>
      <c r="HMR75" s="22"/>
      <c r="HMS75" s="22"/>
      <c r="HMT75" s="22"/>
      <c r="HMU75" s="22"/>
      <c r="HMV75" s="22"/>
      <c r="HMW75" s="22"/>
      <c r="HMX75" s="22"/>
      <c r="HMY75" s="22"/>
      <c r="HMZ75" s="22"/>
      <c r="HNA75" s="22"/>
      <c r="HNB75" s="22"/>
      <c r="HNC75" s="22"/>
      <c r="HND75" s="22"/>
      <c r="HNE75" s="22"/>
      <c r="HNF75" s="22"/>
      <c r="HNG75" s="22"/>
      <c r="HNH75" s="22"/>
      <c r="HNI75" s="22"/>
      <c r="HNJ75" s="22"/>
      <c r="HNK75" s="22"/>
      <c r="HNL75" s="22"/>
      <c r="HNM75" s="22"/>
      <c r="HNN75" s="22"/>
      <c r="HNO75" s="22"/>
      <c r="HNP75" s="22"/>
      <c r="HNQ75" s="22"/>
      <c r="HNR75" s="22"/>
      <c r="HNS75" s="22"/>
      <c r="HNT75" s="22"/>
      <c r="HNU75" s="22"/>
      <c r="HNV75" s="22"/>
      <c r="HNW75" s="22"/>
      <c r="HNX75" s="22"/>
      <c r="HNY75" s="22"/>
      <c r="HNZ75" s="22"/>
      <c r="HOA75" s="22"/>
      <c r="HOB75" s="22"/>
      <c r="HOC75" s="22"/>
      <c r="HOD75" s="22"/>
      <c r="HOE75" s="22"/>
      <c r="HOF75" s="22"/>
      <c r="HOG75" s="22"/>
      <c r="HOH75" s="22"/>
      <c r="HOI75" s="22"/>
      <c r="HOJ75" s="22"/>
      <c r="HOK75" s="22"/>
      <c r="HOL75" s="22"/>
      <c r="HOM75" s="22"/>
      <c r="HON75" s="22"/>
      <c r="HOO75" s="22"/>
      <c r="HOP75" s="22"/>
      <c r="HOQ75" s="22"/>
      <c r="HOR75" s="22"/>
      <c r="HOS75" s="22"/>
      <c r="HOT75" s="22"/>
      <c r="HOU75" s="22"/>
      <c r="HOV75" s="22"/>
      <c r="HOW75" s="22"/>
      <c r="HOX75" s="22"/>
      <c r="HOY75" s="22"/>
      <c r="HOZ75" s="22"/>
      <c r="HPA75" s="22"/>
      <c r="HPB75" s="22"/>
      <c r="HPC75" s="22"/>
      <c r="HPD75" s="22"/>
      <c r="HPE75" s="22"/>
      <c r="HPF75" s="22"/>
      <c r="HPG75" s="22"/>
      <c r="HPH75" s="22"/>
      <c r="HPI75" s="22"/>
      <c r="HPJ75" s="22"/>
      <c r="HPK75" s="22"/>
      <c r="HPL75" s="22"/>
      <c r="HPM75" s="22"/>
      <c r="HPN75" s="22"/>
      <c r="HPO75" s="22"/>
      <c r="HPP75" s="22"/>
      <c r="HPQ75" s="22"/>
      <c r="HPR75" s="22"/>
      <c r="HPS75" s="22"/>
      <c r="HPT75" s="22"/>
      <c r="HPU75" s="22"/>
      <c r="HPV75" s="22"/>
      <c r="HPW75" s="22"/>
      <c r="HPX75" s="22"/>
      <c r="HPY75" s="22"/>
      <c r="HPZ75" s="22"/>
      <c r="HQA75" s="22"/>
      <c r="HQB75" s="22"/>
      <c r="HQC75" s="22"/>
      <c r="HQD75" s="22"/>
      <c r="HQE75" s="22"/>
      <c r="HQF75" s="22"/>
      <c r="HQG75" s="22"/>
      <c r="HQH75" s="22"/>
      <c r="HQI75" s="22"/>
      <c r="HQJ75" s="22"/>
      <c r="HQK75" s="22"/>
      <c r="HQL75" s="22"/>
      <c r="HQM75" s="22"/>
      <c r="HQN75" s="22"/>
      <c r="HQO75" s="22"/>
      <c r="HQP75" s="22"/>
      <c r="HQQ75" s="22"/>
      <c r="HQR75" s="22"/>
      <c r="HQS75" s="22"/>
      <c r="HQT75" s="22"/>
      <c r="HQU75" s="22"/>
      <c r="HQV75" s="22"/>
      <c r="HQW75" s="22"/>
      <c r="HQX75" s="22"/>
      <c r="HQY75" s="22"/>
      <c r="HQZ75" s="22"/>
      <c r="HRA75" s="22"/>
      <c r="HRB75" s="22"/>
      <c r="HRC75" s="22"/>
      <c r="HRD75" s="22"/>
      <c r="HRE75" s="22"/>
      <c r="HRF75" s="22"/>
      <c r="HRG75" s="22"/>
      <c r="HRH75" s="22"/>
      <c r="HRI75" s="22"/>
      <c r="HRJ75" s="22"/>
      <c r="HRK75" s="22"/>
      <c r="HRL75" s="22"/>
      <c r="HRM75" s="22"/>
      <c r="HRN75" s="22"/>
      <c r="HRO75" s="22"/>
      <c r="HRP75" s="22"/>
      <c r="HRQ75" s="22"/>
      <c r="HRR75" s="22"/>
      <c r="HRS75" s="22"/>
      <c r="HRT75" s="22"/>
      <c r="HRU75" s="22"/>
      <c r="HRV75" s="22"/>
      <c r="HRW75" s="22"/>
      <c r="HRX75" s="22"/>
      <c r="HRY75" s="22"/>
      <c r="HRZ75" s="22"/>
      <c r="HSA75" s="22"/>
      <c r="HSB75" s="22"/>
      <c r="HSC75" s="22"/>
      <c r="HSD75" s="22"/>
      <c r="HSE75" s="22"/>
      <c r="HSF75" s="22"/>
      <c r="HSG75" s="22"/>
      <c r="HSH75" s="22"/>
      <c r="HSI75" s="22"/>
      <c r="HSJ75" s="22"/>
      <c r="HSK75" s="22"/>
      <c r="HSL75" s="22"/>
      <c r="HSM75" s="22"/>
      <c r="HSN75" s="22"/>
      <c r="HSO75" s="22"/>
      <c r="HSP75" s="22"/>
      <c r="HSQ75" s="22"/>
      <c r="HSR75" s="22"/>
      <c r="HSS75" s="22"/>
      <c r="HST75" s="22"/>
      <c r="HSU75" s="22"/>
      <c r="HSV75" s="22"/>
      <c r="HSW75" s="22"/>
      <c r="HSX75" s="22"/>
      <c r="HSY75" s="22"/>
      <c r="HSZ75" s="22"/>
      <c r="HTA75" s="22"/>
      <c r="HTB75" s="22"/>
      <c r="HTC75" s="22"/>
      <c r="HTD75" s="22"/>
      <c r="HTE75" s="22"/>
      <c r="HTF75" s="22"/>
      <c r="HTG75" s="22"/>
      <c r="HTH75" s="22"/>
      <c r="HTI75" s="22"/>
      <c r="HTJ75" s="22"/>
      <c r="HTK75" s="22"/>
      <c r="HTL75" s="22"/>
      <c r="HTM75" s="22"/>
      <c r="HTN75" s="22"/>
      <c r="HTO75" s="22"/>
      <c r="HTP75" s="22"/>
      <c r="HTQ75" s="22"/>
      <c r="HTR75" s="22"/>
      <c r="HTS75" s="22"/>
      <c r="HTT75" s="22"/>
      <c r="HTU75" s="22"/>
      <c r="HTV75" s="22"/>
      <c r="HTW75" s="22"/>
      <c r="HTX75" s="22"/>
      <c r="HTY75" s="22"/>
      <c r="HTZ75" s="22"/>
      <c r="HUA75" s="22"/>
      <c r="HUB75" s="22"/>
      <c r="HUC75" s="22"/>
      <c r="HUD75" s="22"/>
      <c r="HUE75" s="22"/>
      <c r="HUF75" s="22"/>
      <c r="HUG75" s="22"/>
      <c r="HUH75" s="22"/>
      <c r="HUI75" s="22"/>
      <c r="HUJ75" s="22"/>
      <c r="HUK75" s="22"/>
      <c r="HUL75" s="22"/>
      <c r="HUM75" s="22"/>
      <c r="HUN75" s="22"/>
      <c r="HUO75" s="22"/>
      <c r="HUP75" s="22"/>
      <c r="HUQ75" s="22"/>
      <c r="HUR75" s="22"/>
      <c r="HUS75" s="22"/>
      <c r="HUT75" s="22"/>
      <c r="HUU75" s="22"/>
      <c r="HUV75" s="22"/>
      <c r="HUW75" s="22"/>
      <c r="HUX75" s="22"/>
      <c r="HUY75" s="22"/>
      <c r="HUZ75" s="22"/>
      <c r="HVA75" s="22"/>
      <c r="HVB75" s="22"/>
      <c r="HVC75" s="22"/>
      <c r="HVD75" s="22"/>
      <c r="HVE75" s="22"/>
      <c r="HVF75" s="22"/>
      <c r="HVG75" s="22"/>
      <c r="HVH75" s="22"/>
      <c r="HVI75" s="22"/>
      <c r="HVJ75" s="22"/>
      <c r="HVK75" s="22"/>
      <c r="HVL75" s="22"/>
      <c r="HVM75" s="22"/>
      <c r="HVN75" s="22"/>
      <c r="HVO75" s="22"/>
      <c r="HVP75" s="22"/>
      <c r="HVQ75" s="22"/>
      <c r="HVR75" s="22"/>
      <c r="HVS75" s="22"/>
      <c r="HVT75" s="22"/>
      <c r="HVU75" s="22"/>
      <c r="HVV75" s="22"/>
      <c r="HVW75" s="22"/>
      <c r="HVX75" s="22"/>
      <c r="HVY75" s="22"/>
      <c r="HVZ75" s="22"/>
      <c r="HWA75" s="22"/>
      <c r="HWB75" s="22"/>
      <c r="HWC75" s="22"/>
      <c r="HWD75" s="22"/>
      <c r="HWE75" s="22"/>
      <c r="HWF75" s="22"/>
      <c r="HWG75" s="22"/>
      <c r="HWH75" s="22"/>
      <c r="HWI75" s="22"/>
      <c r="HWJ75" s="22"/>
      <c r="HWK75" s="22"/>
      <c r="HWL75" s="22"/>
      <c r="HWM75" s="22"/>
      <c r="HWN75" s="22"/>
      <c r="HWO75" s="22"/>
      <c r="HWP75" s="22"/>
      <c r="HWQ75" s="22"/>
      <c r="HWR75" s="22"/>
      <c r="HWS75" s="22"/>
      <c r="HWT75" s="22"/>
      <c r="HWU75" s="22"/>
      <c r="HWV75" s="22"/>
      <c r="HWW75" s="22"/>
      <c r="HWX75" s="22"/>
      <c r="HWY75" s="22"/>
      <c r="HWZ75" s="22"/>
      <c r="HXA75" s="22"/>
      <c r="HXB75" s="22"/>
      <c r="HXC75" s="22"/>
      <c r="HXD75" s="22"/>
      <c r="HXE75" s="22"/>
      <c r="HXF75" s="22"/>
      <c r="HXG75" s="22"/>
      <c r="HXH75" s="22"/>
      <c r="HXI75" s="22"/>
      <c r="HXJ75" s="22"/>
      <c r="HXK75" s="22"/>
      <c r="HXL75" s="22"/>
      <c r="HXM75" s="22"/>
      <c r="HXN75" s="22"/>
      <c r="HXO75" s="22"/>
      <c r="HXP75" s="22"/>
      <c r="HXQ75" s="22"/>
      <c r="HXR75" s="22"/>
      <c r="HXS75" s="22"/>
      <c r="HXT75" s="22"/>
      <c r="HXU75" s="22"/>
      <c r="HXV75" s="22"/>
      <c r="HXW75" s="22"/>
      <c r="HXX75" s="22"/>
      <c r="HXY75" s="22"/>
      <c r="HXZ75" s="22"/>
      <c r="HYA75" s="22"/>
      <c r="HYB75" s="22"/>
      <c r="HYC75" s="22"/>
      <c r="HYD75" s="22"/>
      <c r="HYE75" s="22"/>
      <c r="HYF75" s="22"/>
      <c r="HYG75" s="22"/>
      <c r="HYH75" s="22"/>
      <c r="HYI75" s="22"/>
      <c r="HYJ75" s="22"/>
      <c r="HYK75" s="22"/>
      <c r="HYL75" s="22"/>
      <c r="HYM75" s="22"/>
      <c r="HYN75" s="22"/>
      <c r="HYO75" s="22"/>
      <c r="HYP75" s="22"/>
      <c r="HYQ75" s="22"/>
      <c r="HYR75" s="22"/>
      <c r="HYS75" s="22"/>
      <c r="HYT75" s="22"/>
      <c r="HYU75" s="22"/>
      <c r="HYV75" s="22"/>
      <c r="HYW75" s="22"/>
      <c r="HYX75" s="22"/>
      <c r="HYY75" s="22"/>
      <c r="HYZ75" s="22"/>
      <c r="HZA75" s="22"/>
      <c r="HZB75" s="22"/>
      <c r="HZC75" s="22"/>
      <c r="HZD75" s="22"/>
      <c r="HZE75" s="22"/>
      <c r="HZF75" s="22"/>
      <c r="HZG75" s="22"/>
      <c r="HZH75" s="22"/>
      <c r="HZI75" s="22"/>
      <c r="HZJ75" s="22"/>
      <c r="HZK75" s="22"/>
      <c r="HZL75" s="22"/>
      <c r="HZM75" s="22"/>
      <c r="HZN75" s="22"/>
      <c r="HZO75" s="22"/>
      <c r="HZP75" s="22"/>
      <c r="HZQ75" s="22"/>
      <c r="HZR75" s="22"/>
      <c r="HZS75" s="22"/>
      <c r="HZT75" s="22"/>
      <c r="HZU75" s="22"/>
      <c r="HZV75" s="22"/>
      <c r="HZW75" s="22"/>
      <c r="HZX75" s="22"/>
      <c r="HZY75" s="22"/>
      <c r="HZZ75" s="22"/>
      <c r="IAA75" s="22"/>
      <c r="IAB75" s="22"/>
      <c r="IAC75" s="22"/>
      <c r="IAD75" s="22"/>
      <c r="IAE75" s="22"/>
      <c r="IAF75" s="22"/>
      <c r="IAG75" s="22"/>
      <c r="IAH75" s="22"/>
      <c r="IAI75" s="22"/>
      <c r="IAJ75" s="22"/>
      <c r="IAK75" s="22"/>
      <c r="IAL75" s="22"/>
      <c r="IAM75" s="22"/>
      <c r="IAN75" s="22"/>
      <c r="IAO75" s="22"/>
      <c r="IAP75" s="22"/>
      <c r="IAQ75" s="22"/>
      <c r="IAR75" s="22"/>
      <c r="IAS75" s="22"/>
      <c r="IAT75" s="22"/>
      <c r="IAU75" s="22"/>
      <c r="IAV75" s="22"/>
      <c r="IAW75" s="22"/>
      <c r="IAX75" s="22"/>
      <c r="IAY75" s="22"/>
      <c r="IAZ75" s="22"/>
      <c r="IBA75" s="22"/>
      <c r="IBB75" s="22"/>
      <c r="IBC75" s="22"/>
      <c r="IBD75" s="22"/>
      <c r="IBE75" s="22"/>
      <c r="IBF75" s="22"/>
      <c r="IBG75" s="22"/>
      <c r="IBH75" s="22"/>
      <c r="IBI75" s="22"/>
      <c r="IBJ75" s="22"/>
      <c r="IBK75" s="22"/>
      <c r="IBL75" s="22"/>
      <c r="IBM75" s="22"/>
      <c r="IBN75" s="22"/>
      <c r="IBO75" s="22"/>
      <c r="IBP75" s="22"/>
      <c r="IBQ75" s="22"/>
      <c r="IBR75" s="22"/>
      <c r="IBS75" s="22"/>
      <c r="IBT75" s="22"/>
      <c r="IBU75" s="22"/>
      <c r="IBV75" s="22"/>
      <c r="IBW75" s="22"/>
      <c r="IBX75" s="22"/>
      <c r="IBY75" s="22"/>
      <c r="IBZ75" s="22"/>
      <c r="ICA75" s="22"/>
      <c r="ICB75" s="22"/>
      <c r="ICC75" s="22"/>
      <c r="ICD75" s="22"/>
      <c r="ICE75" s="22"/>
      <c r="ICF75" s="22"/>
      <c r="ICG75" s="22"/>
      <c r="ICH75" s="22"/>
      <c r="ICI75" s="22"/>
      <c r="ICJ75" s="22"/>
      <c r="ICK75" s="22"/>
      <c r="ICL75" s="22"/>
      <c r="ICM75" s="22"/>
      <c r="ICN75" s="22"/>
      <c r="ICO75" s="22"/>
      <c r="ICP75" s="22"/>
      <c r="ICQ75" s="22"/>
      <c r="ICR75" s="22"/>
      <c r="ICS75" s="22"/>
      <c r="ICT75" s="22"/>
      <c r="ICU75" s="22"/>
      <c r="ICV75" s="22"/>
      <c r="ICW75" s="22"/>
      <c r="ICX75" s="22"/>
      <c r="ICY75" s="22"/>
      <c r="ICZ75" s="22"/>
      <c r="IDA75" s="22"/>
      <c r="IDB75" s="22"/>
      <c r="IDC75" s="22"/>
      <c r="IDD75" s="22"/>
      <c r="IDE75" s="22"/>
      <c r="IDF75" s="22"/>
      <c r="IDG75" s="22"/>
      <c r="IDH75" s="22"/>
      <c r="IDI75" s="22"/>
      <c r="IDJ75" s="22"/>
      <c r="IDK75" s="22"/>
      <c r="IDL75" s="22"/>
      <c r="IDM75" s="22"/>
      <c r="IDN75" s="22"/>
      <c r="IDO75" s="22"/>
      <c r="IDP75" s="22"/>
      <c r="IDQ75" s="22"/>
      <c r="IDR75" s="22"/>
      <c r="IDS75" s="22"/>
      <c r="IDT75" s="22"/>
      <c r="IDU75" s="22"/>
      <c r="IDV75" s="22"/>
      <c r="IDW75" s="22"/>
      <c r="IDX75" s="22"/>
      <c r="IDY75" s="22"/>
      <c r="IDZ75" s="22"/>
      <c r="IEA75" s="22"/>
      <c r="IEB75" s="22"/>
      <c r="IEC75" s="22"/>
      <c r="IED75" s="22"/>
      <c r="IEE75" s="22"/>
      <c r="IEF75" s="22"/>
      <c r="IEG75" s="22"/>
      <c r="IEH75" s="22"/>
      <c r="IEI75" s="22"/>
      <c r="IEJ75" s="22"/>
      <c r="IEK75" s="22"/>
      <c r="IEL75" s="22"/>
      <c r="IEM75" s="22"/>
      <c r="IEN75" s="22"/>
      <c r="IEO75" s="22"/>
      <c r="IEP75" s="22"/>
      <c r="IEQ75" s="22"/>
      <c r="IER75" s="22"/>
      <c r="IES75" s="22"/>
      <c r="IET75" s="22"/>
      <c r="IEU75" s="22"/>
      <c r="IEV75" s="22"/>
      <c r="IEW75" s="22"/>
      <c r="IEX75" s="22"/>
      <c r="IEY75" s="22"/>
      <c r="IEZ75" s="22"/>
      <c r="IFA75" s="22"/>
      <c r="IFB75" s="22"/>
      <c r="IFC75" s="22"/>
      <c r="IFD75" s="22"/>
      <c r="IFE75" s="22"/>
      <c r="IFF75" s="22"/>
      <c r="IFG75" s="22"/>
      <c r="IFH75" s="22"/>
      <c r="IFI75" s="22"/>
      <c r="IFJ75" s="22"/>
      <c r="IFK75" s="22"/>
      <c r="IFL75" s="22"/>
      <c r="IFM75" s="22"/>
      <c r="IFN75" s="22"/>
      <c r="IFO75" s="22"/>
      <c r="IFP75" s="22"/>
      <c r="IFQ75" s="22"/>
      <c r="IFR75" s="22"/>
      <c r="IFS75" s="22"/>
      <c r="IFT75" s="22"/>
      <c r="IFU75" s="22"/>
      <c r="IFV75" s="22"/>
      <c r="IFW75" s="22"/>
      <c r="IFX75" s="22"/>
      <c r="IFY75" s="22"/>
      <c r="IFZ75" s="22"/>
      <c r="IGA75" s="22"/>
      <c r="IGB75" s="22"/>
      <c r="IGC75" s="22"/>
      <c r="IGD75" s="22"/>
      <c r="IGE75" s="22"/>
      <c r="IGF75" s="22"/>
      <c r="IGG75" s="22"/>
      <c r="IGH75" s="22"/>
      <c r="IGI75" s="22"/>
      <c r="IGJ75" s="22"/>
      <c r="IGK75" s="22"/>
      <c r="IGL75" s="22"/>
      <c r="IGM75" s="22"/>
      <c r="IGN75" s="22"/>
      <c r="IGO75" s="22"/>
      <c r="IGP75" s="22"/>
      <c r="IGQ75" s="22"/>
      <c r="IGR75" s="22"/>
      <c r="IGS75" s="22"/>
      <c r="IGT75" s="22"/>
      <c r="IGU75" s="22"/>
      <c r="IGV75" s="22"/>
      <c r="IGW75" s="22"/>
      <c r="IGX75" s="22"/>
      <c r="IGY75" s="22"/>
      <c r="IGZ75" s="22"/>
      <c r="IHA75" s="22"/>
      <c r="IHB75" s="22"/>
      <c r="IHC75" s="22"/>
      <c r="IHD75" s="22"/>
      <c r="IHE75" s="22"/>
      <c r="IHF75" s="22"/>
      <c r="IHG75" s="22"/>
      <c r="IHH75" s="22"/>
      <c r="IHI75" s="22"/>
      <c r="IHJ75" s="22"/>
      <c r="IHK75" s="22"/>
      <c r="IHL75" s="22"/>
      <c r="IHM75" s="22"/>
      <c r="IHN75" s="22"/>
      <c r="IHO75" s="22"/>
      <c r="IHP75" s="22"/>
      <c r="IHQ75" s="22"/>
      <c r="IHR75" s="22"/>
      <c r="IHS75" s="22"/>
      <c r="IHT75" s="22"/>
      <c r="IHU75" s="22"/>
      <c r="IHV75" s="22"/>
      <c r="IHW75" s="22"/>
      <c r="IHX75" s="22"/>
      <c r="IHY75" s="22"/>
      <c r="IHZ75" s="22"/>
      <c r="IIA75" s="22"/>
      <c r="IIB75" s="22"/>
      <c r="IIC75" s="22"/>
      <c r="IID75" s="22"/>
      <c r="IIE75" s="22"/>
      <c r="IIF75" s="22"/>
      <c r="IIG75" s="22"/>
      <c r="IIH75" s="22"/>
      <c r="III75" s="22"/>
      <c r="IIJ75" s="22"/>
      <c r="IIK75" s="22"/>
      <c r="IIL75" s="22"/>
      <c r="IIM75" s="22"/>
      <c r="IIN75" s="22"/>
      <c r="IIO75" s="22"/>
      <c r="IIP75" s="22"/>
      <c r="IIQ75" s="22"/>
      <c r="IIR75" s="22"/>
      <c r="IIS75" s="22"/>
      <c r="IIT75" s="22"/>
      <c r="IIU75" s="22"/>
      <c r="IIV75" s="22"/>
      <c r="IIW75" s="22"/>
      <c r="IIX75" s="22"/>
      <c r="IIY75" s="22"/>
      <c r="IIZ75" s="22"/>
      <c r="IJA75" s="22"/>
      <c r="IJB75" s="22"/>
      <c r="IJC75" s="22"/>
      <c r="IJD75" s="22"/>
      <c r="IJE75" s="22"/>
      <c r="IJF75" s="22"/>
      <c r="IJG75" s="22"/>
      <c r="IJH75" s="22"/>
      <c r="IJI75" s="22"/>
      <c r="IJJ75" s="22"/>
      <c r="IJK75" s="22"/>
      <c r="IJL75" s="22"/>
      <c r="IJM75" s="22"/>
      <c r="IJN75" s="22"/>
      <c r="IJO75" s="22"/>
      <c r="IJP75" s="22"/>
      <c r="IJQ75" s="22"/>
      <c r="IJR75" s="22"/>
      <c r="IJS75" s="22"/>
      <c r="IJT75" s="22"/>
      <c r="IJU75" s="22"/>
      <c r="IJV75" s="22"/>
      <c r="IJW75" s="22"/>
      <c r="IJX75" s="22"/>
      <c r="IJY75" s="22"/>
      <c r="IJZ75" s="22"/>
      <c r="IKA75" s="22"/>
      <c r="IKB75" s="22"/>
      <c r="IKC75" s="22"/>
      <c r="IKD75" s="22"/>
      <c r="IKE75" s="22"/>
      <c r="IKF75" s="22"/>
      <c r="IKG75" s="22"/>
      <c r="IKH75" s="22"/>
      <c r="IKI75" s="22"/>
      <c r="IKJ75" s="22"/>
      <c r="IKK75" s="22"/>
      <c r="IKL75" s="22"/>
      <c r="IKM75" s="22"/>
      <c r="IKN75" s="22"/>
      <c r="IKO75" s="22"/>
      <c r="IKP75" s="22"/>
      <c r="IKQ75" s="22"/>
      <c r="IKR75" s="22"/>
      <c r="IKS75" s="22"/>
      <c r="IKT75" s="22"/>
      <c r="IKU75" s="22"/>
      <c r="IKV75" s="22"/>
      <c r="IKW75" s="22"/>
      <c r="IKX75" s="22"/>
      <c r="IKY75" s="22"/>
      <c r="IKZ75" s="22"/>
      <c r="ILA75" s="22"/>
      <c r="ILB75" s="22"/>
      <c r="ILC75" s="22"/>
      <c r="ILD75" s="22"/>
      <c r="ILE75" s="22"/>
      <c r="ILF75" s="22"/>
      <c r="ILG75" s="22"/>
      <c r="ILH75" s="22"/>
      <c r="ILI75" s="22"/>
      <c r="ILJ75" s="22"/>
      <c r="ILK75" s="22"/>
      <c r="ILL75" s="22"/>
      <c r="ILM75" s="22"/>
      <c r="ILN75" s="22"/>
      <c r="ILO75" s="22"/>
      <c r="ILP75" s="22"/>
      <c r="ILQ75" s="22"/>
      <c r="ILR75" s="22"/>
      <c r="ILS75" s="22"/>
      <c r="ILT75" s="22"/>
      <c r="ILU75" s="22"/>
      <c r="ILV75" s="22"/>
      <c r="ILW75" s="22"/>
      <c r="ILX75" s="22"/>
      <c r="ILY75" s="22"/>
      <c r="ILZ75" s="22"/>
      <c r="IMA75" s="22"/>
      <c r="IMB75" s="22"/>
      <c r="IMC75" s="22"/>
      <c r="IMD75" s="22"/>
      <c r="IME75" s="22"/>
      <c r="IMF75" s="22"/>
      <c r="IMG75" s="22"/>
      <c r="IMH75" s="22"/>
      <c r="IMI75" s="22"/>
      <c r="IMJ75" s="22"/>
      <c r="IMK75" s="22"/>
      <c r="IML75" s="22"/>
      <c r="IMM75" s="22"/>
      <c r="IMN75" s="22"/>
      <c r="IMO75" s="22"/>
      <c r="IMP75" s="22"/>
      <c r="IMQ75" s="22"/>
      <c r="IMR75" s="22"/>
      <c r="IMS75" s="22"/>
      <c r="IMT75" s="22"/>
      <c r="IMU75" s="22"/>
      <c r="IMV75" s="22"/>
      <c r="IMW75" s="22"/>
      <c r="IMX75" s="22"/>
      <c r="IMY75" s="22"/>
      <c r="IMZ75" s="22"/>
      <c r="INA75" s="22"/>
      <c r="INB75" s="22"/>
      <c r="INC75" s="22"/>
      <c r="IND75" s="22"/>
      <c r="INE75" s="22"/>
      <c r="INF75" s="22"/>
      <c r="ING75" s="22"/>
      <c r="INH75" s="22"/>
      <c r="INI75" s="22"/>
      <c r="INJ75" s="22"/>
      <c r="INK75" s="22"/>
      <c r="INL75" s="22"/>
      <c r="INM75" s="22"/>
      <c r="INN75" s="22"/>
      <c r="INO75" s="22"/>
      <c r="INP75" s="22"/>
      <c r="INQ75" s="22"/>
      <c r="INR75" s="22"/>
      <c r="INS75" s="22"/>
      <c r="INT75" s="22"/>
      <c r="INU75" s="22"/>
      <c r="INV75" s="22"/>
      <c r="INW75" s="22"/>
      <c r="INX75" s="22"/>
      <c r="INY75" s="22"/>
      <c r="INZ75" s="22"/>
      <c r="IOA75" s="22"/>
      <c r="IOB75" s="22"/>
      <c r="IOC75" s="22"/>
      <c r="IOD75" s="22"/>
      <c r="IOE75" s="22"/>
      <c r="IOF75" s="22"/>
      <c r="IOG75" s="22"/>
      <c r="IOH75" s="22"/>
      <c r="IOI75" s="22"/>
      <c r="IOJ75" s="22"/>
      <c r="IOK75" s="22"/>
      <c r="IOL75" s="22"/>
      <c r="IOM75" s="22"/>
      <c r="ION75" s="22"/>
      <c r="IOO75" s="22"/>
      <c r="IOP75" s="22"/>
      <c r="IOQ75" s="22"/>
      <c r="IOR75" s="22"/>
      <c r="IOS75" s="22"/>
      <c r="IOT75" s="22"/>
      <c r="IOU75" s="22"/>
      <c r="IOV75" s="22"/>
      <c r="IOW75" s="22"/>
      <c r="IOX75" s="22"/>
      <c r="IOY75" s="22"/>
      <c r="IOZ75" s="22"/>
      <c r="IPA75" s="22"/>
      <c r="IPB75" s="22"/>
      <c r="IPC75" s="22"/>
      <c r="IPD75" s="22"/>
      <c r="IPE75" s="22"/>
      <c r="IPF75" s="22"/>
      <c r="IPG75" s="22"/>
      <c r="IPH75" s="22"/>
      <c r="IPI75" s="22"/>
      <c r="IPJ75" s="22"/>
      <c r="IPK75" s="22"/>
      <c r="IPL75" s="22"/>
      <c r="IPM75" s="22"/>
      <c r="IPN75" s="22"/>
      <c r="IPO75" s="22"/>
      <c r="IPP75" s="22"/>
      <c r="IPQ75" s="22"/>
      <c r="IPR75" s="22"/>
      <c r="IPS75" s="22"/>
      <c r="IPT75" s="22"/>
      <c r="IPU75" s="22"/>
      <c r="IPV75" s="22"/>
      <c r="IPW75" s="22"/>
      <c r="IPX75" s="22"/>
      <c r="IPY75" s="22"/>
      <c r="IPZ75" s="22"/>
      <c r="IQA75" s="22"/>
      <c r="IQB75" s="22"/>
      <c r="IQC75" s="22"/>
      <c r="IQD75" s="22"/>
      <c r="IQE75" s="22"/>
      <c r="IQF75" s="22"/>
      <c r="IQG75" s="22"/>
      <c r="IQH75" s="22"/>
      <c r="IQI75" s="22"/>
      <c r="IQJ75" s="22"/>
      <c r="IQK75" s="22"/>
      <c r="IQL75" s="22"/>
      <c r="IQM75" s="22"/>
      <c r="IQN75" s="22"/>
      <c r="IQO75" s="22"/>
      <c r="IQP75" s="22"/>
      <c r="IQQ75" s="22"/>
      <c r="IQR75" s="22"/>
      <c r="IQS75" s="22"/>
      <c r="IQT75" s="22"/>
      <c r="IQU75" s="22"/>
      <c r="IQV75" s="22"/>
      <c r="IQW75" s="22"/>
      <c r="IQX75" s="22"/>
      <c r="IQY75" s="22"/>
      <c r="IQZ75" s="22"/>
      <c r="IRA75" s="22"/>
      <c r="IRB75" s="22"/>
      <c r="IRC75" s="22"/>
      <c r="IRD75" s="22"/>
      <c r="IRE75" s="22"/>
      <c r="IRF75" s="22"/>
      <c r="IRG75" s="22"/>
      <c r="IRH75" s="22"/>
      <c r="IRI75" s="22"/>
      <c r="IRJ75" s="22"/>
      <c r="IRK75" s="22"/>
      <c r="IRL75" s="22"/>
      <c r="IRM75" s="22"/>
      <c r="IRN75" s="22"/>
      <c r="IRO75" s="22"/>
      <c r="IRP75" s="22"/>
      <c r="IRQ75" s="22"/>
      <c r="IRR75" s="22"/>
      <c r="IRS75" s="22"/>
      <c r="IRT75" s="22"/>
      <c r="IRU75" s="22"/>
      <c r="IRV75" s="22"/>
      <c r="IRW75" s="22"/>
      <c r="IRX75" s="22"/>
      <c r="IRY75" s="22"/>
      <c r="IRZ75" s="22"/>
      <c r="ISA75" s="22"/>
      <c r="ISB75" s="22"/>
      <c r="ISC75" s="22"/>
      <c r="ISD75" s="22"/>
      <c r="ISE75" s="22"/>
      <c r="ISF75" s="22"/>
      <c r="ISG75" s="22"/>
      <c r="ISH75" s="22"/>
      <c r="ISI75" s="22"/>
      <c r="ISJ75" s="22"/>
      <c r="ISK75" s="22"/>
      <c r="ISL75" s="22"/>
      <c r="ISM75" s="22"/>
      <c r="ISN75" s="22"/>
      <c r="ISO75" s="22"/>
      <c r="ISP75" s="22"/>
      <c r="ISQ75" s="22"/>
      <c r="ISR75" s="22"/>
      <c r="ISS75" s="22"/>
      <c r="IST75" s="22"/>
      <c r="ISU75" s="22"/>
      <c r="ISV75" s="22"/>
      <c r="ISW75" s="22"/>
      <c r="ISX75" s="22"/>
      <c r="ISY75" s="22"/>
      <c r="ISZ75" s="22"/>
      <c r="ITA75" s="22"/>
      <c r="ITB75" s="22"/>
      <c r="ITC75" s="22"/>
      <c r="ITD75" s="22"/>
      <c r="ITE75" s="22"/>
      <c r="ITF75" s="22"/>
      <c r="ITG75" s="22"/>
      <c r="ITH75" s="22"/>
      <c r="ITI75" s="22"/>
      <c r="ITJ75" s="22"/>
      <c r="ITK75" s="22"/>
      <c r="ITL75" s="22"/>
      <c r="ITM75" s="22"/>
      <c r="ITN75" s="22"/>
      <c r="ITO75" s="22"/>
      <c r="ITP75" s="22"/>
      <c r="ITQ75" s="22"/>
      <c r="ITR75" s="22"/>
      <c r="ITS75" s="22"/>
      <c r="ITT75" s="22"/>
      <c r="ITU75" s="22"/>
      <c r="ITV75" s="22"/>
      <c r="ITW75" s="22"/>
      <c r="ITX75" s="22"/>
      <c r="ITY75" s="22"/>
      <c r="ITZ75" s="22"/>
      <c r="IUA75" s="22"/>
      <c r="IUB75" s="22"/>
      <c r="IUC75" s="22"/>
      <c r="IUD75" s="22"/>
      <c r="IUE75" s="22"/>
      <c r="IUF75" s="22"/>
      <c r="IUG75" s="22"/>
      <c r="IUH75" s="22"/>
      <c r="IUI75" s="22"/>
      <c r="IUJ75" s="22"/>
      <c r="IUK75" s="22"/>
      <c r="IUL75" s="22"/>
      <c r="IUM75" s="22"/>
      <c r="IUN75" s="22"/>
      <c r="IUO75" s="22"/>
      <c r="IUP75" s="22"/>
      <c r="IUQ75" s="22"/>
      <c r="IUR75" s="22"/>
      <c r="IUS75" s="22"/>
      <c r="IUT75" s="22"/>
      <c r="IUU75" s="22"/>
      <c r="IUV75" s="22"/>
      <c r="IUW75" s="22"/>
      <c r="IUX75" s="22"/>
      <c r="IUY75" s="22"/>
      <c r="IUZ75" s="22"/>
      <c r="IVA75" s="22"/>
      <c r="IVB75" s="22"/>
      <c r="IVC75" s="22"/>
      <c r="IVD75" s="22"/>
      <c r="IVE75" s="22"/>
      <c r="IVF75" s="22"/>
      <c r="IVG75" s="22"/>
      <c r="IVH75" s="22"/>
      <c r="IVI75" s="22"/>
      <c r="IVJ75" s="22"/>
      <c r="IVK75" s="22"/>
      <c r="IVL75" s="22"/>
      <c r="IVM75" s="22"/>
      <c r="IVN75" s="22"/>
      <c r="IVO75" s="22"/>
      <c r="IVP75" s="22"/>
      <c r="IVQ75" s="22"/>
      <c r="IVR75" s="22"/>
      <c r="IVS75" s="22"/>
      <c r="IVT75" s="22"/>
      <c r="IVU75" s="22"/>
      <c r="IVV75" s="22"/>
      <c r="IVW75" s="22"/>
      <c r="IVX75" s="22"/>
      <c r="IVY75" s="22"/>
      <c r="IVZ75" s="22"/>
      <c r="IWA75" s="22"/>
      <c r="IWB75" s="22"/>
      <c r="IWC75" s="22"/>
      <c r="IWD75" s="22"/>
      <c r="IWE75" s="22"/>
      <c r="IWF75" s="22"/>
      <c r="IWG75" s="22"/>
      <c r="IWH75" s="22"/>
      <c r="IWI75" s="22"/>
      <c r="IWJ75" s="22"/>
      <c r="IWK75" s="22"/>
      <c r="IWL75" s="22"/>
      <c r="IWM75" s="22"/>
      <c r="IWN75" s="22"/>
      <c r="IWO75" s="22"/>
      <c r="IWP75" s="22"/>
      <c r="IWQ75" s="22"/>
      <c r="IWR75" s="22"/>
      <c r="IWS75" s="22"/>
      <c r="IWT75" s="22"/>
      <c r="IWU75" s="22"/>
      <c r="IWV75" s="22"/>
      <c r="IWW75" s="22"/>
      <c r="IWX75" s="22"/>
      <c r="IWY75" s="22"/>
      <c r="IWZ75" s="22"/>
      <c r="IXA75" s="22"/>
      <c r="IXB75" s="22"/>
      <c r="IXC75" s="22"/>
      <c r="IXD75" s="22"/>
      <c r="IXE75" s="22"/>
      <c r="IXF75" s="22"/>
      <c r="IXG75" s="22"/>
      <c r="IXH75" s="22"/>
      <c r="IXI75" s="22"/>
      <c r="IXJ75" s="22"/>
      <c r="IXK75" s="22"/>
      <c r="IXL75" s="22"/>
      <c r="IXM75" s="22"/>
      <c r="IXN75" s="22"/>
      <c r="IXO75" s="22"/>
      <c r="IXP75" s="22"/>
      <c r="IXQ75" s="22"/>
      <c r="IXR75" s="22"/>
      <c r="IXS75" s="22"/>
      <c r="IXT75" s="22"/>
      <c r="IXU75" s="22"/>
      <c r="IXV75" s="22"/>
      <c r="IXW75" s="22"/>
      <c r="IXX75" s="22"/>
      <c r="IXY75" s="22"/>
      <c r="IXZ75" s="22"/>
      <c r="IYA75" s="22"/>
      <c r="IYB75" s="22"/>
      <c r="IYC75" s="22"/>
      <c r="IYD75" s="22"/>
      <c r="IYE75" s="22"/>
      <c r="IYF75" s="22"/>
      <c r="IYG75" s="22"/>
      <c r="IYH75" s="22"/>
      <c r="IYI75" s="22"/>
      <c r="IYJ75" s="22"/>
      <c r="IYK75" s="22"/>
      <c r="IYL75" s="22"/>
      <c r="IYM75" s="22"/>
      <c r="IYN75" s="22"/>
      <c r="IYO75" s="22"/>
      <c r="IYP75" s="22"/>
      <c r="IYQ75" s="22"/>
      <c r="IYR75" s="22"/>
      <c r="IYS75" s="22"/>
      <c r="IYT75" s="22"/>
      <c r="IYU75" s="22"/>
      <c r="IYV75" s="22"/>
      <c r="IYW75" s="22"/>
      <c r="IYX75" s="22"/>
      <c r="IYY75" s="22"/>
      <c r="IYZ75" s="22"/>
      <c r="IZA75" s="22"/>
      <c r="IZB75" s="22"/>
      <c r="IZC75" s="22"/>
      <c r="IZD75" s="22"/>
      <c r="IZE75" s="22"/>
      <c r="IZF75" s="22"/>
      <c r="IZG75" s="22"/>
      <c r="IZH75" s="22"/>
      <c r="IZI75" s="22"/>
      <c r="IZJ75" s="22"/>
      <c r="IZK75" s="22"/>
      <c r="IZL75" s="22"/>
      <c r="IZM75" s="22"/>
      <c r="IZN75" s="22"/>
      <c r="IZO75" s="22"/>
      <c r="IZP75" s="22"/>
      <c r="IZQ75" s="22"/>
      <c r="IZR75" s="22"/>
      <c r="IZS75" s="22"/>
      <c r="IZT75" s="22"/>
      <c r="IZU75" s="22"/>
      <c r="IZV75" s="22"/>
      <c r="IZW75" s="22"/>
      <c r="IZX75" s="22"/>
      <c r="IZY75" s="22"/>
      <c r="IZZ75" s="22"/>
      <c r="JAA75" s="22"/>
      <c r="JAB75" s="22"/>
      <c r="JAC75" s="22"/>
      <c r="JAD75" s="22"/>
      <c r="JAE75" s="22"/>
      <c r="JAF75" s="22"/>
      <c r="JAG75" s="22"/>
      <c r="JAH75" s="22"/>
      <c r="JAI75" s="22"/>
      <c r="JAJ75" s="22"/>
      <c r="JAK75" s="22"/>
      <c r="JAL75" s="22"/>
      <c r="JAM75" s="22"/>
      <c r="JAN75" s="22"/>
      <c r="JAO75" s="22"/>
      <c r="JAP75" s="22"/>
      <c r="JAQ75" s="22"/>
      <c r="JAR75" s="22"/>
      <c r="JAS75" s="22"/>
      <c r="JAT75" s="22"/>
      <c r="JAU75" s="22"/>
      <c r="JAV75" s="22"/>
      <c r="JAW75" s="22"/>
      <c r="JAX75" s="22"/>
      <c r="JAY75" s="22"/>
      <c r="JAZ75" s="22"/>
      <c r="JBA75" s="22"/>
      <c r="JBB75" s="22"/>
      <c r="JBC75" s="22"/>
      <c r="JBD75" s="22"/>
      <c r="JBE75" s="22"/>
      <c r="JBF75" s="22"/>
      <c r="JBG75" s="22"/>
      <c r="JBH75" s="22"/>
      <c r="JBI75" s="22"/>
      <c r="JBJ75" s="22"/>
      <c r="JBK75" s="22"/>
      <c r="JBL75" s="22"/>
      <c r="JBM75" s="22"/>
      <c r="JBN75" s="22"/>
      <c r="JBO75" s="22"/>
      <c r="JBP75" s="22"/>
      <c r="JBQ75" s="22"/>
      <c r="JBR75" s="22"/>
      <c r="JBS75" s="22"/>
      <c r="JBT75" s="22"/>
      <c r="JBU75" s="22"/>
      <c r="JBV75" s="22"/>
      <c r="JBW75" s="22"/>
      <c r="JBX75" s="22"/>
      <c r="JBY75" s="22"/>
      <c r="JBZ75" s="22"/>
      <c r="JCA75" s="22"/>
      <c r="JCB75" s="22"/>
      <c r="JCC75" s="22"/>
      <c r="JCD75" s="22"/>
      <c r="JCE75" s="22"/>
      <c r="JCF75" s="22"/>
      <c r="JCG75" s="22"/>
      <c r="JCH75" s="22"/>
      <c r="JCI75" s="22"/>
      <c r="JCJ75" s="22"/>
      <c r="JCK75" s="22"/>
      <c r="JCL75" s="22"/>
      <c r="JCM75" s="22"/>
      <c r="JCN75" s="22"/>
      <c r="JCO75" s="22"/>
      <c r="JCP75" s="22"/>
      <c r="JCQ75" s="22"/>
      <c r="JCR75" s="22"/>
      <c r="JCS75" s="22"/>
      <c r="JCT75" s="22"/>
      <c r="JCU75" s="22"/>
      <c r="JCV75" s="22"/>
      <c r="JCW75" s="22"/>
      <c r="JCX75" s="22"/>
      <c r="JCY75" s="22"/>
      <c r="JCZ75" s="22"/>
      <c r="JDA75" s="22"/>
      <c r="JDB75" s="22"/>
      <c r="JDC75" s="22"/>
      <c r="JDD75" s="22"/>
      <c r="JDE75" s="22"/>
      <c r="JDF75" s="22"/>
      <c r="JDG75" s="22"/>
      <c r="JDH75" s="22"/>
      <c r="JDI75" s="22"/>
      <c r="JDJ75" s="22"/>
      <c r="JDK75" s="22"/>
      <c r="JDL75" s="22"/>
      <c r="JDM75" s="22"/>
      <c r="JDN75" s="22"/>
      <c r="JDO75" s="22"/>
      <c r="JDP75" s="22"/>
      <c r="JDQ75" s="22"/>
      <c r="JDR75" s="22"/>
      <c r="JDS75" s="22"/>
      <c r="JDT75" s="22"/>
      <c r="JDU75" s="22"/>
      <c r="JDV75" s="22"/>
      <c r="JDW75" s="22"/>
      <c r="JDX75" s="22"/>
      <c r="JDY75" s="22"/>
      <c r="JDZ75" s="22"/>
      <c r="JEA75" s="22"/>
      <c r="JEB75" s="22"/>
      <c r="JEC75" s="22"/>
      <c r="JED75" s="22"/>
      <c r="JEE75" s="22"/>
      <c r="JEF75" s="22"/>
      <c r="JEG75" s="22"/>
      <c r="JEH75" s="22"/>
      <c r="JEI75" s="22"/>
      <c r="JEJ75" s="22"/>
      <c r="JEK75" s="22"/>
      <c r="JEL75" s="22"/>
      <c r="JEM75" s="22"/>
      <c r="JEN75" s="22"/>
      <c r="JEO75" s="22"/>
      <c r="JEP75" s="22"/>
      <c r="JEQ75" s="22"/>
      <c r="JER75" s="22"/>
      <c r="JES75" s="22"/>
      <c r="JET75" s="22"/>
      <c r="JEU75" s="22"/>
      <c r="JEV75" s="22"/>
      <c r="JEW75" s="22"/>
      <c r="JEX75" s="22"/>
      <c r="JEY75" s="22"/>
      <c r="JEZ75" s="22"/>
      <c r="JFA75" s="22"/>
      <c r="JFB75" s="22"/>
      <c r="JFC75" s="22"/>
      <c r="JFD75" s="22"/>
      <c r="JFE75" s="22"/>
      <c r="JFF75" s="22"/>
      <c r="JFG75" s="22"/>
      <c r="JFH75" s="22"/>
      <c r="JFI75" s="22"/>
      <c r="JFJ75" s="22"/>
      <c r="JFK75" s="22"/>
      <c r="JFL75" s="22"/>
      <c r="JFM75" s="22"/>
      <c r="JFN75" s="22"/>
      <c r="JFO75" s="22"/>
      <c r="JFP75" s="22"/>
      <c r="JFQ75" s="22"/>
      <c r="JFR75" s="22"/>
      <c r="JFS75" s="22"/>
      <c r="JFT75" s="22"/>
      <c r="JFU75" s="22"/>
      <c r="JFV75" s="22"/>
      <c r="JFW75" s="22"/>
      <c r="JFX75" s="22"/>
      <c r="JFY75" s="22"/>
      <c r="JFZ75" s="22"/>
      <c r="JGA75" s="22"/>
      <c r="JGB75" s="22"/>
      <c r="JGC75" s="22"/>
      <c r="JGD75" s="22"/>
      <c r="JGE75" s="22"/>
      <c r="JGF75" s="22"/>
      <c r="JGG75" s="22"/>
      <c r="JGH75" s="22"/>
      <c r="JGI75" s="22"/>
      <c r="JGJ75" s="22"/>
      <c r="JGK75" s="22"/>
      <c r="JGL75" s="22"/>
      <c r="JGM75" s="22"/>
      <c r="JGN75" s="22"/>
      <c r="JGO75" s="22"/>
      <c r="JGP75" s="22"/>
      <c r="JGQ75" s="22"/>
      <c r="JGR75" s="22"/>
      <c r="JGS75" s="22"/>
      <c r="JGT75" s="22"/>
      <c r="JGU75" s="22"/>
      <c r="JGV75" s="22"/>
      <c r="JGW75" s="22"/>
      <c r="JGX75" s="22"/>
      <c r="JGY75" s="22"/>
      <c r="JGZ75" s="22"/>
      <c r="JHA75" s="22"/>
      <c r="JHB75" s="22"/>
      <c r="JHC75" s="22"/>
      <c r="JHD75" s="22"/>
      <c r="JHE75" s="22"/>
      <c r="JHF75" s="22"/>
      <c r="JHG75" s="22"/>
      <c r="JHH75" s="22"/>
      <c r="JHI75" s="22"/>
      <c r="JHJ75" s="22"/>
      <c r="JHK75" s="22"/>
      <c r="JHL75" s="22"/>
      <c r="JHM75" s="22"/>
      <c r="JHN75" s="22"/>
      <c r="JHO75" s="22"/>
      <c r="JHP75" s="22"/>
      <c r="JHQ75" s="22"/>
      <c r="JHR75" s="22"/>
      <c r="JHS75" s="22"/>
      <c r="JHT75" s="22"/>
      <c r="JHU75" s="22"/>
      <c r="JHV75" s="22"/>
      <c r="JHW75" s="22"/>
      <c r="JHX75" s="22"/>
      <c r="JHY75" s="22"/>
      <c r="JHZ75" s="22"/>
      <c r="JIA75" s="22"/>
      <c r="JIB75" s="22"/>
      <c r="JIC75" s="22"/>
      <c r="JID75" s="22"/>
      <c r="JIE75" s="22"/>
      <c r="JIF75" s="22"/>
      <c r="JIG75" s="22"/>
      <c r="JIH75" s="22"/>
      <c r="JII75" s="22"/>
      <c r="JIJ75" s="22"/>
      <c r="JIK75" s="22"/>
      <c r="JIL75" s="22"/>
      <c r="JIM75" s="22"/>
      <c r="JIN75" s="22"/>
      <c r="JIO75" s="22"/>
      <c r="JIP75" s="22"/>
      <c r="JIQ75" s="22"/>
      <c r="JIR75" s="22"/>
      <c r="JIS75" s="22"/>
      <c r="JIT75" s="22"/>
      <c r="JIU75" s="22"/>
      <c r="JIV75" s="22"/>
      <c r="JIW75" s="22"/>
      <c r="JIX75" s="22"/>
      <c r="JIY75" s="22"/>
      <c r="JIZ75" s="22"/>
      <c r="JJA75" s="22"/>
      <c r="JJB75" s="22"/>
      <c r="JJC75" s="22"/>
      <c r="JJD75" s="22"/>
      <c r="JJE75" s="22"/>
      <c r="JJF75" s="22"/>
      <c r="JJG75" s="22"/>
      <c r="JJH75" s="22"/>
      <c r="JJI75" s="22"/>
      <c r="JJJ75" s="22"/>
      <c r="JJK75" s="22"/>
      <c r="JJL75" s="22"/>
      <c r="JJM75" s="22"/>
      <c r="JJN75" s="22"/>
      <c r="JJO75" s="22"/>
      <c r="JJP75" s="22"/>
      <c r="JJQ75" s="22"/>
      <c r="JJR75" s="22"/>
      <c r="JJS75" s="22"/>
      <c r="JJT75" s="22"/>
      <c r="JJU75" s="22"/>
      <c r="JJV75" s="22"/>
      <c r="JJW75" s="22"/>
      <c r="JJX75" s="22"/>
      <c r="JJY75" s="22"/>
      <c r="JJZ75" s="22"/>
      <c r="JKA75" s="22"/>
      <c r="JKB75" s="22"/>
      <c r="JKC75" s="22"/>
      <c r="JKD75" s="22"/>
      <c r="JKE75" s="22"/>
      <c r="JKF75" s="22"/>
      <c r="JKG75" s="22"/>
      <c r="JKH75" s="22"/>
      <c r="JKI75" s="22"/>
      <c r="JKJ75" s="22"/>
      <c r="JKK75" s="22"/>
      <c r="JKL75" s="22"/>
      <c r="JKM75" s="22"/>
      <c r="JKN75" s="22"/>
      <c r="JKO75" s="22"/>
      <c r="JKP75" s="22"/>
      <c r="JKQ75" s="22"/>
      <c r="JKR75" s="22"/>
      <c r="JKS75" s="22"/>
      <c r="JKT75" s="22"/>
      <c r="JKU75" s="22"/>
      <c r="JKV75" s="22"/>
      <c r="JKW75" s="22"/>
      <c r="JKX75" s="22"/>
      <c r="JKY75" s="22"/>
      <c r="JKZ75" s="22"/>
      <c r="JLA75" s="22"/>
      <c r="JLB75" s="22"/>
      <c r="JLC75" s="22"/>
      <c r="JLD75" s="22"/>
      <c r="JLE75" s="22"/>
      <c r="JLF75" s="22"/>
      <c r="JLG75" s="22"/>
      <c r="JLH75" s="22"/>
      <c r="JLI75" s="22"/>
      <c r="JLJ75" s="22"/>
      <c r="JLK75" s="22"/>
      <c r="JLL75" s="22"/>
      <c r="JLM75" s="22"/>
      <c r="JLN75" s="22"/>
      <c r="JLO75" s="22"/>
      <c r="JLP75" s="22"/>
      <c r="JLQ75" s="22"/>
      <c r="JLR75" s="22"/>
      <c r="JLS75" s="22"/>
      <c r="JLT75" s="22"/>
      <c r="JLU75" s="22"/>
      <c r="JLV75" s="22"/>
      <c r="JLW75" s="22"/>
      <c r="JLX75" s="22"/>
      <c r="JLY75" s="22"/>
      <c r="JLZ75" s="22"/>
      <c r="JMA75" s="22"/>
      <c r="JMB75" s="22"/>
      <c r="JMC75" s="22"/>
      <c r="JMD75" s="22"/>
      <c r="JME75" s="22"/>
      <c r="JMF75" s="22"/>
      <c r="JMG75" s="22"/>
      <c r="JMH75" s="22"/>
      <c r="JMI75" s="22"/>
      <c r="JMJ75" s="22"/>
      <c r="JMK75" s="22"/>
      <c r="JML75" s="22"/>
      <c r="JMM75" s="22"/>
      <c r="JMN75" s="22"/>
      <c r="JMO75" s="22"/>
      <c r="JMP75" s="22"/>
      <c r="JMQ75" s="22"/>
      <c r="JMR75" s="22"/>
      <c r="JMS75" s="22"/>
      <c r="JMT75" s="22"/>
      <c r="JMU75" s="22"/>
      <c r="JMV75" s="22"/>
      <c r="JMW75" s="22"/>
      <c r="JMX75" s="22"/>
      <c r="JMY75" s="22"/>
      <c r="JMZ75" s="22"/>
      <c r="JNA75" s="22"/>
      <c r="JNB75" s="22"/>
      <c r="JNC75" s="22"/>
      <c r="JND75" s="22"/>
      <c r="JNE75" s="22"/>
      <c r="JNF75" s="22"/>
      <c r="JNG75" s="22"/>
      <c r="JNH75" s="22"/>
      <c r="JNI75" s="22"/>
      <c r="JNJ75" s="22"/>
      <c r="JNK75" s="22"/>
      <c r="JNL75" s="22"/>
      <c r="JNM75" s="22"/>
      <c r="JNN75" s="22"/>
      <c r="JNO75" s="22"/>
      <c r="JNP75" s="22"/>
      <c r="JNQ75" s="22"/>
      <c r="JNR75" s="22"/>
      <c r="JNS75" s="22"/>
      <c r="JNT75" s="22"/>
      <c r="JNU75" s="22"/>
      <c r="JNV75" s="22"/>
      <c r="JNW75" s="22"/>
      <c r="JNX75" s="22"/>
      <c r="JNY75" s="22"/>
      <c r="JNZ75" s="22"/>
      <c r="JOA75" s="22"/>
      <c r="JOB75" s="22"/>
      <c r="JOC75" s="22"/>
      <c r="JOD75" s="22"/>
      <c r="JOE75" s="22"/>
      <c r="JOF75" s="22"/>
      <c r="JOG75" s="22"/>
      <c r="JOH75" s="22"/>
      <c r="JOI75" s="22"/>
      <c r="JOJ75" s="22"/>
      <c r="JOK75" s="22"/>
      <c r="JOL75" s="22"/>
      <c r="JOM75" s="22"/>
      <c r="JON75" s="22"/>
      <c r="JOO75" s="22"/>
      <c r="JOP75" s="22"/>
      <c r="JOQ75" s="22"/>
      <c r="JOR75" s="22"/>
      <c r="JOS75" s="22"/>
      <c r="JOT75" s="22"/>
      <c r="JOU75" s="22"/>
      <c r="JOV75" s="22"/>
      <c r="JOW75" s="22"/>
      <c r="JOX75" s="22"/>
      <c r="JOY75" s="22"/>
      <c r="JOZ75" s="22"/>
      <c r="JPA75" s="22"/>
      <c r="JPB75" s="22"/>
      <c r="JPC75" s="22"/>
      <c r="JPD75" s="22"/>
      <c r="JPE75" s="22"/>
      <c r="JPF75" s="22"/>
      <c r="JPG75" s="22"/>
      <c r="JPH75" s="22"/>
      <c r="JPI75" s="22"/>
      <c r="JPJ75" s="22"/>
      <c r="JPK75" s="22"/>
      <c r="JPL75" s="22"/>
      <c r="JPM75" s="22"/>
      <c r="JPN75" s="22"/>
      <c r="JPO75" s="22"/>
      <c r="JPP75" s="22"/>
      <c r="JPQ75" s="22"/>
      <c r="JPR75" s="22"/>
      <c r="JPS75" s="22"/>
      <c r="JPT75" s="22"/>
      <c r="JPU75" s="22"/>
      <c r="JPV75" s="22"/>
      <c r="JPW75" s="22"/>
      <c r="JPX75" s="22"/>
      <c r="JPY75" s="22"/>
      <c r="JPZ75" s="22"/>
      <c r="JQA75" s="22"/>
      <c r="JQB75" s="22"/>
      <c r="JQC75" s="22"/>
      <c r="JQD75" s="22"/>
      <c r="JQE75" s="22"/>
      <c r="JQF75" s="22"/>
      <c r="JQG75" s="22"/>
      <c r="JQH75" s="22"/>
      <c r="JQI75" s="22"/>
      <c r="JQJ75" s="22"/>
      <c r="JQK75" s="22"/>
      <c r="JQL75" s="22"/>
      <c r="JQM75" s="22"/>
      <c r="JQN75" s="22"/>
      <c r="JQO75" s="22"/>
      <c r="JQP75" s="22"/>
      <c r="JQQ75" s="22"/>
      <c r="JQR75" s="22"/>
      <c r="JQS75" s="22"/>
      <c r="JQT75" s="22"/>
      <c r="JQU75" s="22"/>
      <c r="JQV75" s="22"/>
      <c r="JQW75" s="22"/>
      <c r="JQX75" s="22"/>
      <c r="JQY75" s="22"/>
      <c r="JQZ75" s="22"/>
      <c r="JRA75" s="22"/>
      <c r="JRB75" s="22"/>
      <c r="JRC75" s="22"/>
      <c r="JRD75" s="22"/>
      <c r="JRE75" s="22"/>
      <c r="JRF75" s="22"/>
      <c r="JRG75" s="22"/>
      <c r="JRH75" s="22"/>
      <c r="JRI75" s="22"/>
      <c r="JRJ75" s="22"/>
      <c r="JRK75" s="22"/>
      <c r="JRL75" s="22"/>
      <c r="JRM75" s="22"/>
      <c r="JRN75" s="22"/>
      <c r="JRO75" s="22"/>
      <c r="JRP75" s="22"/>
      <c r="JRQ75" s="22"/>
      <c r="JRR75" s="22"/>
      <c r="JRS75" s="22"/>
      <c r="JRT75" s="22"/>
      <c r="JRU75" s="22"/>
      <c r="JRV75" s="22"/>
      <c r="JRW75" s="22"/>
      <c r="JRX75" s="22"/>
      <c r="JRY75" s="22"/>
      <c r="JRZ75" s="22"/>
      <c r="JSA75" s="22"/>
      <c r="JSB75" s="22"/>
      <c r="JSC75" s="22"/>
      <c r="JSD75" s="22"/>
      <c r="JSE75" s="22"/>
      <c r="JSF75" s="22"/>
      <c r="JSG75" s="22"/>
      <c r="JSH75" s="22"/>
      <c r="JSI75" s="22"/>
      <c r="JSJ75" s="22"/>
      <c r="JSK75" s="22"/>
      <c r="JSL75" s="22"/>
      <c r="JSM75" s="22"/>
      <c r="JSN75" s="22"/>
      <c r="JSO75" s="22"/>
      <c r="JSP75" s="22"/>
      <c r="JSQ75" s="22"/>
      <c r="JSR75" s="22"/>
      <c r="JSS75" s="22"/>
      <c r="JST75" s="22"/>
      <c r="JSU75" s="22"/>
      <c r="JSV75" s="22"/>
      <c r="JSW75" s="22"/>
      <c r="JSX75" s="22"/>
      <c r="JSY75" s="22"/>
      <c r="JSZ75" s="22"/>
      <c r="JTA75" s="22"/>
      <c r="JTB75" s="22"/>
      <c r="JTC75" s="22"/>
      <c r="JTD75" s="22"/>
      <c r="JTE75" s="22"/>
      <c r="JTF75" s="22"/>
      <c r="JTG75" s="22"/>
      <c r="JTH75" s="22"/>
      <c r="JTI75" s="22"/>
      <c r="JTJ75" s="22"/>
      <c r="JTK75" s="22"/>
      <c r="JTL75" s="22"/>
      <c r="JTM75" s="22"/>
      <c r="JTN75" s="22"/>
      <c r="JTO75" s="22"/>
      <c r="JTP75" s="22"/>
      <c r="JTQ75" s="22"/>
      <c r="JTR75" s="22"/>
      <c r="JTS75" s="22"/>
      <c r="JTT75" s="22"/>
      <c r="JTU75" s="22"/>
      <c r="JTV75" s="22"/>
      <c r="JTW75" s="22"/>
      <c r="JTX75" s="22"/>
      <c r="JTY75" s="22"/>
      <c r="JTZ75" s="22"/>
      <c r="JUA75" s="22"/>
      <c r="JUB75" s="22"/>
      <c r="JUC75" s="22"/>
      <c r="JUD75" s="22"/>
      <c r="JUE75" s="22"/>
      <c r="JUF75" s="22"/>
      <c r="JUG75" s="22"/>
      <c r="JUH75" s="22"/>
      <c r="JUI75" s="22"/>
      <c r="JUJ75" s="22"/>
      <c r="JUK75" s="22"/>
      <c r="JUL75" s="22"/>
      <c r="JUM75" s="22"/>
      <c r="JUN75" s="22"/>
      <c r="JUO75" s="22"/>
      <c r="JUP75" s="22"/>
      <c r="JUQ75" s="22"/>
      <c r="JUR75" s="22"/>
      <c r="JUS75" s="22"/>
      <c r="JUT75" s="22"/>
      <c r="JUU75" s="22"/>
      <c r="JUV75" s="22"/>
      <c r="JUW75" s="22"/>
      <c r="JUX75" s="22"/>
      <c r="JUY75" s="22"/>
      <c r="JUZ75" s="22"/>
      <c r="JVA75" s="22"/>
      <c r="JVB75" s="22"/>
      <c r="JVC75" s="22"/>
      <c r="JVD75" s="22"/>
      <c r="JVE75" s="22"/>
      <c r="JVF75" s="22"/>
      <c r="JVG75" s="22"/>
      <c r="JVH75" s="22"/>
      <c r="JVI75" s="22"/>
      <c r="JVJ75" s="22"/>
      <c r="JVK75" s="22"/>
      <c r="JVL75" s="22"/>
      <c r="JVM75" s="22"/>
      <c r="JVN75" s="22"/>
      <c r="JVO75" s="22"/>
      <c r="JVP75" s="22"/>
      <c r="JVQ75" s="22"/>
      <c r="JVR75" s="22"/>
      <c r="JVS75" s="22"/>
      <c r="JVT75" s="22"/>
      <c r="JVU75" s="22"/>
      <c r="JVV75" s="22"/>
      <c r="JVW75" s="22"/>
      <c r="JVX75" s="22"/>
      <c r="JVY75" s="22"/>
      <c r="JVZ75" s="22"/>
      <c r="JWA75" s="22"/>
      <c r="JWB75" s="22"/>
      <c r="JWC75" s="22"/>
      <c r="JWD75" s="22"/>
      <c r="JWE75" s="22"/>
      <c r="JWF75" s="22"/>
      <c r="JWG75" s="22"/>
      <c r="JWH75" s="22"/>
      <c r="JWI75" s="22"/>
      <c r="JWJ75" s="22"/>
      <c r="JWK75" s="22"/>
      <c r="JWL75" s="22"/>
      <c r="JWM75" s="22"/>
      <c r="JWN75" s="22"/>
      <c r="JWO75" s="22"/>
      <c r="JWP75" s="22"/>
      <c r="JWQ75" s="22"/>
      <c r="JWR75" s="22"/>
      <c r="JWS75" s="22"/>
      <c r="JWT75" s="22"/>
      <c r="JWU75" s="22"/>
      <c r="JWV75" s="22"/>
      <c r="JWW75" s="22"/>
      <c r="JWX75" s="22"/>
      <c r="JWY75" s="22"/>
      <c r="JWZ75" s="22"/>
      <c r="JXA75" s="22"/>
      <c r="JXB75" s="22"/>
      <c r="JXC75" s="22"/>
      <c r="JXD75" s="22"/>
      <c r="JXE75" s="22"/>
      <c r="JXF75" s="22"/>
      <c r="JXG75" s="22"/>
      <c r="JXH75" s="22"/>
      <c r="JXI75" s="22"/>
      <c r="JXJ75" s="22"/>
      <c r="JXK75" s="22"/>
      <c r="JXL75" s="22"/>
      <c r="JXM75" s="22"/>
      <c r="JXN75" s="22"/>
      <c r="JXO75" s="22"/>
      <c r="JXP75" s="22"/>
      <c r="JXQ75" s="22"/>
      <c r="JXR75" s="22"/>
      <c r="JXS75" s="22"/>
      <c r="JXT75" s="22"/>
      <c r="JXU75" s="22"/>
      <c r="JXV75" s="22"/>
      <c r="JXW75" s="22"/>
      <c r="JXX75" s="22"/>
      <c r="JXY75" s="22"/>
      <c r="JXZ75" s="22"/>
      <c r="JYA75" s="22"/>
      <c r="JYB75" s="22"/>
      <c r="JYC75" s="22"/>
      <c r="JYD75" s="22"/>
      <c r="JYE75" s="22"/>
      <c r="JYF75" s="22"/>
      <c r="JYG75" s="22"/>
      <c r="JYH75" s="22"/>
      <c r="JYI75" s="22"/>
      <c r="JYJ75" s="22"/>
      <c r="JYK75" s="22"/>
      <c r="JYL75" s="22"/>
      <c r="JYM75" s="22"/>
      <c r="JYN75" s="22"/>
      <c r="JYO75" s="22"/>
      <c r="JYP75" s="22"/>
      <c r="JYQ75" s="22"/>
      <c r="JYR75" s="22"/>
      <c r="JYS75" s="22"/>
      <c r="JYT75" s="22"/>
      <c r="JYU75" s="22"/>
      <c r="JYV75" s="22"/>
      <c r="JYW75" s="22"/>
      <c r="JYX75" s="22"/>
      <c r="JYY75" s="22"/>
      <c r="JYZ75" s="22"/>
      <c r="JZA75" s="22"/>
      <c r="JZB75" s="22"/>
      <c r="JZC75" s="22"/>
      <c r="JZD75" s="22"/>
      <c r="JZE75" s="22"/>
      <c r="JZF75" s="22"/>
      <c r="JZG75" s="22"/>
      <c r="JZH75" s="22"/>
      <c r="JZI75" s="22"/>
      <c r="JZJ75" s="22"/>
      <c r="JZK75" s="22"/>
      <c r="JZL75" s="22"/>
      <c r="JZM75" s="22"/>
      <c r="JZN75" s="22"/>
      <c r="JZO75" s="22"/>
      <c r="JZP75" s="22"/>
      <c r="JZQ75" s="22"/>
      <c r="JZR75" s="22"/>
      <c r="JZS75" s="22"/>
      <c r="JZT75" s="22"/>
      <c r="JZU75" s="22"/>
      <c r="JZV75" s="22"/>
      <c r="JZW75" s="22"/>
      <c r="JZX75" s="22"/>
      <c r="JZY75" s="22"/>
      <c r="JZZ75" s="22"/>
      <c r="KAA75" s="22"/>
      <c r="KAB75" s="22"/>
      <c r="KAC75" s="22"/>
      <c r="KAD75" s="22"/>
      <c r="KAE75" s="22"/>
      <c r="KAF75" s="22"/>
      <c r="KAG75" s="22"/>
      <c r="KAH75" s="22"/>
      <c r="KAI75" s="22"/>
      <c r="KAJ75" s="22"/>
      <c r="KAK75" s="22"/>
      <c r="KAL75" s="22"/>
      <c r="KAM75" s="22"/>
      <c r="KAN75" s="22"/>
      <c r="KAO75" s="22"/>
      <c r="KAP75" s="22"/>
      <c r="KAQ75" s="22"/>
      <c r="KAR75" s="22"/>
      <c r="KAS75" s="22"/>
      <c r="KAT75" s="22"/>
      <c r="KAU75" s="22"/>
      <c r="KAV75" s="22"/>
      <c r="KAW75" s="22"/>
      <c r="KAX75" s="22"/>
      <c r="KAY75" s="22"/>
      <c r="KAZ75" s="22"/>
      <c r="KBA75" s="22"/>
      <c r="KBB75" s="22"/>
      <c r="KBC75" s="22"/>
      <c r="KBD75" s="22"/>
      <c r="KBE75" s="22"/>
      <c r="KBF75" s="22"/>
      <c r="KBG75" s="22"/>
      <c r="KBH75" s="22"/>
      <c r="KBI75" s="22"/>
      <c r="KBJ75" s="22"/>
      <c r="KBK75" s="22"/>
      <c r="KBL75" s="22"/>
      <c r="KBM75" s="22"/>
      <c r="KBN75" s="22"/>
      <c r="KBO75" s="22"/>
      <c r="KBP75" s="22"/>
      <c r="KBQ75" s="22"/>
      <c r="KBR75" s="22"/>
      <c r="KBS75" s="22"/>
      <c r="KBT75" s="22"/>
      <c r="KBU75" s="22"/>
      <c r="KBV75" s="22"/>
      <c r="KBW75" s="22"/>
      <c r="KBX75" s="22"/>
      <c r="KBY75" s="22"/>
      <c r="KBZ75" s="22"/>
      <c r="KCA75" s="22"/>
      <c r="KCB75" s="22"/>
      <c r="KCC75" s="22"/>
      <c r="KCD75" s="22"/>
      <c r="KCE75" s="22"/>
      <c r="KCF75" s="22"/>
      <c r="KCG75" s="22"/>
      <c r="KCH75" s="22"/>
      <c r="KCI75" s="22"/>
      <c r="KCJ75" s="22"/>
      <c r="KCK75" s="22"/>
      <c r="KCL75" s="22"/>
      <c r="KCM75" s="22"/>
      <c r="KCN75" s="22"/>
      <c r="KCO75" s="22"/>
      <c r="KCP75" s="22"/>
      <c r="KCQ75" s="22"/>
      <c r="KCR75" s="22"/>
      <c r="KCS75" s="22"/>
      <c r="KCT75" s="22"/>
      <c r="KCU75" s="22"/>
      <c r="KCV75" s="22"/>
      <c r="KCW75" s="22"/>
      <c r="KCX75" s="22"/>
      <c r="KCY75" s="22"/>
      <c r="KCZ75" s="22"/>
      <c r="KDA75" s="22"/>
      <c r="KDB75" s="22"/>
      <c r="KDC75" s="22"/>
      <c r="KDD75" s="22"/>
      <c r="KDE75" s="22"/>
      <c r="KDF75" s="22"/>
      <c r="KDG75" s="22"/>
      <c r="KDH75" s="22"/>
      <c r="KDI75" s="22"/>
      <c r="KDJ75" s="22"/>
      <c r="KDK75" s="22"/>
      <c r="KDL75" s="22"/>
      <c r="KDM75" s="22"/>
      <c r="KDN75" s="22"/>
      <c r="KDO75" s="22"/>
      <c r="KDP75" s="22"/>
      <c r="KDQ75" s="22"/>
      <c r="KDR75" s="22"/>
      <c r="KDS75" s="22"/>
      <c r="KDT75" s="22"/>
      <c r="KDU75" s="22"/>
      <c r="KDV75" s="22"/>
      <c r="KDW75" s="22"/>
      <c r="KDX75" s="22"/>
      <c r="KDY75" s="22"/>
      <c r="KDZ75" s="22"/>
      <c r="KEA75" s="22"/>
      <c r="KEB75" s="22"/>
      <c r="KEC75" s="22"/>
      <c r="KED75" s="22"/>
      <c r="KEE75" s="22"/>
      <c r="KEF75" s="22"/>
      <c r="KEG75" s="22"/>
      <c r="KEH75" s="22"/>
      <c r="KEI75" s="22"/>
      <c r="KEJ75" s="22"/>
      <c r="KEK75" s="22"/>
      <c r="KEL75" s="22"/>
      <c r="KEM75" s="22"/>
      <c r="KEN75" s="22"/>
      <c r="KEO75" s="22"/>
      <c r="KEP75" s="22"/>
      <c r="KEQ75" s="22"/>
      <c r="KER75" s="22"/>
      <c r="KES75" s="22"/>
      <c r="KET75" s="22"/>
      <c r="KEU75" s="22"/>
      <c r="KEV75" s="22"/>
      <c r="KEW75" s="22"/>
      <c r="KEX75" s="22"/>
      <c r="KEY75" s="22"/>
      <c r="KEZ75" s="22"/>
      <c r="KFA75" s="22"/>
      <c r="KFB75" s="22"/>
      <c r="KFC75" s="22"/>
      <c r="KFD75" s="22"/>
      <c r="KFE75" s="22"/>
      <c r="KFF75" s="22"/>
      <c r="KFG75" s="22"/>
      <c r="KFH75" s="22"/>
      <c r="KFI75" s="22"/>
      <c r="KFJ75" s="22"/>
      <c r="KFK75" s="22"/>
      <c r="KFL75" s="22"/>
      <c r="KFM75" s="22"/>
      <c r="KFN75" s="22"/>
      <c r="KFO75" s="22"/>
      <c r="KFP75" s="22"/>
      <c r="KFQ75" s="22"/>
      <c r="KFR75" s="22"/>
      <c r="KFS75" s="22"/>
      <c r="KFT75" s="22"/>
      <c r="KFU75" s="22"/>
      <c r="KFV75" s="22"/>
      <c r="KFW75" s="22"/>
      <c r="KFX75" s="22"/>
      <c r="KFY75" s="22"/>
      <c r="KFZ75" s="22"/>
      <c r="KGA75" s="22"/>
      <c r="KGB75" s="22"/>
      <c r="KGC75" s="22"/>
      <c r="KGD75" s="22"/>
      <c r="KGE75" s="22"/>
      <c r="KGF75" s="22"/>
      <c r="KGG75" s="22"/>
      <c r="KGH75" s="22"/>
      <c r="KGI75" s="22"/>
      <c r="KGJ75" s="22"/>
      <c r="KGK75" s="22"/>
      <c r="KGL75" s="22"/>
      <c r="KGM75" s="22"/>
      <c r="KGN75" s="22"/>
      <c r="KGO75" s="22"/>
      <c r="KGP75" s="22"/>
      <c r="KGQ75" s="22"/>
      <c r="KGR75" s="22"/>
      <c r="KGS75" s="22"/>
      <c r="KGT75" s="22"/>
      <c r="KGU75" s="22"/>
      <c r="KGV75" s="22"/>
      <c r="KGW75" s="22"/>
      <c r="KGX75" s="22"/>
      <c r="KGY75" s="22"/>
      <c r="KGZ75" s="22"/>
      <c r="KHA75" s="22"/>
      <c r="KHB75" s="22"/>
      <c r="KHC75" s="22"/>
      <c r="KHD75" s="22"/>
      <c r="KHE75" s="22"/>
      <c r="KHF75" s="22"/>
      <c r="KHG75" s="22"/>
      <c r="KHH75" s="22"/>
      <c r="KHI75" s="22"/>
      <c r="KHJ75" s="22"/>
      <c r="KHK75" s="22"/>
      <c r="KHL75" s="22"/>
      <c r="KHM75" s="22"/>
      <c r="KHN75" s="22"/>
      <c r="KHO75" s="22"/>
      <c r="KHP75" s="22"/>
      <c r="KHQ75" s="22"/>
      <c r="KHR75" s="22"/>
      <c r="KHS75" s="22"/>
      <c r="KHT75" s="22"/>
      <c r="KHU75" s="22"/>
      <c r="KHV75" s="22"/>
      <c r="KHW75" s="22"/>
      <c r="KHX75" s="22"/>
      <c r="KHY75" s="22"/>
      <c r="KHZ75" s="22"/>
      <c r="KIA75" s="22"/>
      <c r="KIB75" s="22"/>
      <c r="KIC75" s="22"/>
      <c r="KID75" s="22"/>
      <c r="KIE75" s="22"/>
      <c r="KIF75" s="22"/>
      <c r="KIG75" s="22"/>
      <c r="KIH75" s="22"/>
      <c r="KII75" s="22"/>
      <c r="KIJ75" s="22"/>
      <c r="KIK75" s="22"/>
      <c r="KIL75" s="22"/>
      <c r="KIM75" s="22"/>
      <c r="KIN75" s="22"/>
      <c r="KIO75" s="22"/>
      <c r="KIP75" s="22"/>
      <c r="KIQ75" s="22"/>
      <c r="KIR75" s="22"/>
      <c r="KIS75" s="22"/>
      <c r="KIT75" s="22"/>
      <c r="KIU75" s="22"/>
      <c r="KIV75" s="22"/>
      <c r="KIW75" s="22"/>
      <c r="KIX75" s="22"/>
      <c r="KIY75" s="22"/>
      <c r="KIZ75" s="22"/>
      <c r="KJA75" s="22"/>
      <c r="KJB75" s="22"/>
      <c r="KJC75" s="22"/>
      <c r="KJD75" s="22"/>
      <c r="KJE75" s="22"/>
      <c r="KJF75" s="22"/>
      <c r="KJG75" s="22"/>
      <c r="KJH75" s="22"/>
      <c r="KJI75" s="22"/>
      <c r="KJJ75" s="22"/>
      <c r="KJK75" s="22"/>
      <c r="KJL75" s="22"/>
      <c r="KJM75" s="22"/>
      <c r="KJN75" s="22"/>
      <c r="KJO75" s="22"/>
      <c r="KJP75" s="22"/>
      <c r="KJQ75" s="22"/>
      <c r="KJR75" s="22"/>
      <c r="KJS75" s="22"/>
      <c r="KJT75" s="22"/>
      <c r="KJU75" s="22"/>
      <c r="KJV75" s="22"/>
      <c r="KJW75" s="22"/>
      <c r="KJX75" s="22"/>
      <c r="KJY75" s="22"/>
      <c r="KJZ75" s="22"/>
      <c r="KKA75" s="22"/>
      <c r="KKB75" s="22"/>
      <c r="KKC75" s="22"/>
      <c r="KKD75" s="22"/>
      <c r="KKE75" s="22"/>
      <c r="KKF75" s="22"/>
      <c r="KKG75" s="22"/>
      <c r="KKH75" s="22"/>
      <c r="KKI75" s="22"/>
      <c r="KKJ75" s="22"/>
      <c r="KKK75" s="22"/>
      <c r="KKL75" s="22"/>
      <c r="KKM75" s="22"/>
      <c r="KKN75" s="22"/>
      <c r="KKO75" s="22"/>
      <c r="KKP75" s="22"/>
      <c r="KKQ75" s="22"/>
      <c r="KKR75" s="22"/>
      <c r="KKS75" s="22"/>
      <c r="KKT75" s="22"/>
      <c r="KKU75" s="22"/>
      <c r="KKV75" s="22"/>
      <c r="KKW75" s="22"/>
      <c r="KKX75" s="22"/>
      <c r="KKY75" s="22"/>
      <c r="KKZ75" s="22"/>
      <c r="KLA75" s="22"/>
      <c r="KLB75" s="22"/>
      <c r="KLC75" s="22"/>
      <c r="KLD75" s="22"/>
      <c r="KLE75" s="22"/>
      <c r="KLF75" s="22"/>
      <c r="KLG75" s="22"/>
      <c r="KLH75" s="22"/>
      <c r="KLI75" s="22"/>
      <c r="KLJ75" s="22"/>
      <c r="KLK75" s="22"/>
      <c r="KLL75" s="22"/>
      <c r="KLM75" s="22"/>
      <c r="KLN75" s="22"/>
      <c r="KLO75" s="22"/>
      <c r="KLP75" s="22"/>
      <c r="KLQ75" s="22"/>
      <c r="KLR75" s="22"/>
      <c r="KLS75" s="22"/>
      <c r="KLT75" s="22"/>
      <c r="KLU75" s="22"/>
      <c r="KLV75" s="22"/>
      <c r="KLW75" s="22"/>
      <c r="KLX75" s="22"/>
      <c r="KLY75" s="22"/>
      <c r="KLZ75" s="22"/>
      <c r="KMA75" s="22"/>
      <c r="KMB75" s="22"/>
      <c r="KMC75" s="22"/>
      <c r="KMD75" s="22"/>
      <c r="KME75" s="22"/>
      <c r="KMF75" s="22"/>
      <c r="KMG75" s="22"/>
      <c r="KMH75" s="22"/>
      <c r="KMI75" s="22"/>
      <c r="KMJ75" s="22"/>
      <c r="KMK75" s="22"/>
      <c r="KML75" s="22"/>
      <c r="KMM75" s="22"/>
      <c r="KMN75" s="22"/>
      <c r="KMO75" s="22"/>
      <c r="KMP75" s="22"/>
      <c r="KMQ75" s="22"/>
      <c r="KMR75" s="22"/>
      <c r="KMS75" s="22"/>
      <c r="KMT75" s="22"/>
      <c r="KMU75" s="22"/>
      <c r="KMV75" s="22"/>
      <c r="KMW75" s="22"/>
      <c r="KMX75" s="22"/>
      <c r="KMY75" s="22"/>
      <c r="KMZ75" s="22"/>
      <c r="KNA75" s="22"/>
      <c r="KNB75" s="22"/>
      <c r="KNC75" s="22"/>
      <c r="KND75" s="22"/>
      <c r="KNE75" s="22"/>
      <c r="KNF75" s="22"/>
      <c r="KNG75" s="22"/>
      <c r="KNH75" s="22"/>
      <c r="KNI75" s="22"/>
      <c r="KNJ75" s="22"/>
      <c r="KNK75" s="22"/>
      <c r="KNL75" s="22"/>
      <c r="KNM75" s="22"/>
      <c r="KNN75" s="22"/>
      <c r="KNO75" s="22"/>
      <c r="KNP75" s="22"/>
      <c r="KNQ75" s="22"/>
      <c r="KNR75" s="22"/>
      <c r="KNS75" s="22"/>
      <c r="KNT75" s="22"/>
      <c r="KNU75" s="22"/>
      <c r="KNV75" s="22"/>
      <c r="KNW75" s="22"/>
      <c r="KNX75" s="22"/>
      <c r="KNY75" s="22"/>
      <c r="KNZ75" s="22"/>
      <c r="KOA75" s="22"/>
      <c r="KOB75" s="22"/>
      <c r="KOC75" s="22"/>
      <c r="KOD75" s="22"/>
      <c r="KOE75" s="22"/>
      <c r="KOF75" s="22"/>
      <c r="KOG75" s="22"/>
      <c r="KOH75" s="22"/>
      <c r="KOI75" s="22"/>
      <c r="KOJ75" s="22"/>
      <c r="KOK75" s="22"/>
      <c r="KOL75" s="22"/>
      <c r="KOM75" s="22"/>
      <c r="KON75" s="22"/>
      <c r="KOO75" s="22"/>
      <c r="KOP75" s="22"/>
      <c r="KOQ75" s="22"/>
      <c r="KOR75" s="22"/>
      <c r="KOS75" s="22"/>
      <c r="KOT75" s="22"/>
      <c r="KOU75" s="22"/>
      <c r="KOV75" s="22"/>
      <c r="KOW75" s="22"/>
      <c r="KOX75" s="22"/>
      <c r="KOY75" s="22"/>
      <c r="KOZ75" s="22"/>
      <c r="KPA75" s="22"/>
      <c r="KPB75" s="22"/>
      <c r="KPC75" s="22"/>
      <c r="KPD75" s="22"/>
      <c r="KPE75" s="22"/>
      <c r="KPF75" s="22"/>
      <c r="KPG75" s="22"/>
      <c r="KPH75" s="22"/>
      <c r="KPI75" s="22"/>
      <c r="KPJ75" s="22"/>
      <c r="KPK75" s="22"/>
      <c r="KPL75" s="22"/>
      <c r="KPM75" s="22"/>
      <c r="KPN75" s="22"/>
      <c r="KPO75" s="22"/>
      <c r="KPP75" s="22"/>
      <c r="KPQ75" s="22"/>
      <c r="KPR75" s="22"/>
      <c r="KPS75" s="22"/>
      <c r="KPT75" s="22"/>
      <c r="KPU75" s="22"/>
      <c r="KPV75" s="22"/>
      <c r="KPW75" s="22"/>
      <c r="KPX75" s="22"/>
      <c r="KPY75" s="22"/>
      <c r="KPZ75" s="22"/>
      <c r="KQA75" s="22"/>
      <c r="KQB75" s="22"/>
      <c r="KQC75" s="22"/>
      <c r="KQD75" s="22"/>
      <c r="KQE75" s="22"/>
      <c r="KQF75" s="22"/>
      <c r="KQG75" s="22"/>
      <c r="KQH75" s="22"/>
      <c r="KQI75" s="22"/>
      <c r="KQJ75" s="22"/>
      <c r="KQK75" s="22"/>
      <c r="KQL75" s="22"/>
      <c r="KQM75" s="22"/>
      <c r="KQN75" s="22"/>
      <c r="KQO75" s="22"/>
      <c r="KQP75" s="22"/>
      <c r="KQQ75" s="22"/>
      <c r="KQR75" s="22"/>
      <c r="KQS75" s="22"/>
      <c r="KQT75" s="22"/>
      <c r="KQU75" s="22"/>
      <c r="KQV75" s="22"/>
      <c r="KQW75" s="22"/>
      <c r="KQX75" s="22"/>
      <c r="KQY75" s="22"/>
      <c r="KQZ75" s="22"/>
      <c r="KRA75" s="22"/>
      <c r="KRB75" s="22"/>
      <c r="KRC75" s="22"/>
      <c r="KRD75" s="22"/>
      <c r="KRE75" s="22"/>
      <c r="KRF75" s="22"/>
      <c r="KRG75" s="22"/>
      <c r="KRH75" s="22"/>
      <c r="KRI75" s="22"/>
      <c r="KRJ75" s="22"/>
      <c r="KRK75" s="22"/>
      <c r="KRL75" s="22"/>
      <c r="KRM75" s="22"/>
      <c r="KRN75" s="22"/>
      <c r="KRO75" s="22"/>
      <c r="KRP75" s="22"/>
      <c r="KRQ75" s="22"/>
      <c r="KRR75" s="22"/>
      <c r="KRS75" s="22"/>
      <c r="KRT75" s="22"/>
      <c r="KRU75" s="22"/>
      <c r="KRV75" s="22"/>
      <c r="KRW75" s="22"/>
      <c r="KRX75" s="22"/>
      <c r="KRY75" s="22"/>
      <c r="KRZ75" s="22"/>
      <c r="KSA75" s="22"/>
      <c r="KSB75" s="22"/>
      <c r="KSC75" s="22"/>
      <c r="KSD75" s="22"/>
      <c r="KSE75" s="22"/>
      <c r="KSF75" s="22"/>
      <c r="KSG75" s="22"/>
      <c r="KSH75" s="22"/>
      <c r="KSI75" s="22"/>
      <c r="KSJ75" s="22"/>
      <c r="KSK75" s="22"/>
      <c r="KSL75" s="22"/>
      <c r="KSM75" s="22"/>
      <c r="KSN75" s="22"/>
      <c r="KSO75" s="22"/>
      <c r="KSP75" s="22"/>
      <c r="KSQ75" s="22"/>
      <c r="KSR75" s="22"/>
      <c r="KSS75" s="22"/>
      <c r="KST75" s="22"/>
      <c r="KSU75" s="22"/>
      <c r="KSV75" s="22"/>
      <c r="KSW75" s="22"/>
      <c r="KSX75" s="22"/>
      <c r="KSY75" s="22"/>
      <c r="KSZ75" s="22"/>
      <c r="KTA75" s="22"/>
      <c r="KTB75" s="22"/>
      <c r="KTC75" s="22"/>
      <c r="KTD75" s="22"/>
      <c r="KTE75" s="22"/>
      <c r="KTF75" s="22"/>
      <c r="KTG75" s="22"/>
      <c r="KTH75" s="22"/>
      <c r="KTI75" s="22"/>
      <c r="KTJ75" s="22"/>
      <c r="KTK75" s="22"/>
      <c r="KTL75" s="22"/>
      <c r="KTM75" s="22"/>
      <c r="KTN75" s="22"/>
      <c r="KTO75" s="22"/>
      <c r="KTP75" s="22"/>
      <c r="KTQ75" s="22"/>
      <c r="KTR75" s="22"/>
      <c r="KTS75" s="22"/>
      <c r="KTT75" s="22"/>
      <c r="KTU75" s="22"/>
      <c r="KTV75" s="22"/>
      <c r="KTW75" s="22"/>
      <c r="KTX75" s="22"/>
      <c r="KTY75" s="22"/>
      <c r="KTZ75" s="22"/>
      <c r="KUA75" s="22"/>
      <c r="KUB75" s="22"/>
      <c r="KUC75" s="22"/>
      <c r="KUD75" s="22"/>
      <c r="KUE75" s="22"/>
      <c r="KUF75" s="22"/>
      <c r="KUG75" s="22"/>
      <c r="KUH75" s="22"/>
      <c r="KUI75" s="22"/>
      <c r="KUJ75" s="22"/>
      <c r="KUK75" s="22"/>
      <c r="KUL75" s="22"/>
      <c r="KUM75" s="22"/>
      <c r="KUN75" s="22"/>
      <c r="KUO75" s="22"/>
      <c r="KUP75" s="22"/>
      <c r="KUQ75" s="22"/>
      <c r="KUR75" s="22"/>
      <c r="KUS75" s="22"/>
      <c r="KUT75" s="22"/>
      <c r="KUU75" s="22"/>
      <c r="KUV75" s="22"/>
      <c r="KUW75" s="22"/>
      <c r="KUX75" s="22"/>
      <c r="KUY75" s="22"/>
      <c r="KUZ75" s="22"/>
      <c r="KVA75" s="22"/>
      <c r="KVB75" s="22"/>
      <c r="KVC75" s="22"/>
      <c r="KVD75" s="22"/>
      <c r="KVE75" s="22"/>
      <c r="KVF75" s="22"/>
      <c r="KVG75" s="22"/>
      <c r="KVH75" s="22"/>
      <c r="KVI75" s="22"/>
      <c r="KVJ75" s="22"/>
      <c r="KVK75" s="22"/>
      <c r="KVL75" s="22"/>
      <c r="KVM75" s="22"/>
      <c r="KVN75" s="22"/>
      <c r="KVO75" s="22"/>
      <c r="KVP75" s="22"/>
      <c r="KVQ75" s="22"/>
      <c r="KVR75" s="22"/>
      <c r="KVS75" s="22"/>
      <c r="KVT75" s="22"/>
      <c r="KVU75" s="22"/>
      <c r="KVV75" s="22"/>
      <c r="KVW75" s="22"/>
      <c r="KVX75" s="22"/>
      <c r="KVY75" s="22"/>
      <c r="KVZ75" s="22"/>
      <c r="KWA75" s="22"/>
      <c r="KWB75" s="22"/>
      <c r="KWC75" s="22"/>
      <c r="KWD75" s="22"/>
      <c r="KWE75" s="22"/>
      <c r="KWF75" s="22"/>
      <c r="KWG75" s="22"/>
      <c r="KWH75" s="22"/>
      <c r="KWI75" s="22"/>
      <c r="KWJ75" s="22"/>
      <c r="KWK75" s="22"/>
      <c r="KWL75" s="22"/>
      <c r="KWM75" s="22"/>
      <c r="KWN75" s="22"/>
      <c r="KWO75" s="22"/>
      <c r="KWP75" s="22"/>
      <c r="KWQ75" s="22"/>
      <c r="KWR75" s="22"/>
      <c r="KWS75" s="22"/>
      <c r="KWT75" s="22"/>
      <c r="KWU75" s="22"/>
      <c r="KWV75" s="22"/>
      <c r="KWW75" s="22"/>
      <c r="KWX75" s="22"/>
      <c r="KWY75" s="22"/>
      <c r="KWZ75" s="22"/>
      <c r="KXA75" s="22"/>
      <c r="KXB75" s="22"/>
      <c r="KXC75" s="22"/>
      <c r="KXD75" s="22"/>
      <c r="KXE75" s="22"/>
      <c r="KXF75" s="22"/>
      <c r="KXG75" s="22"/>
      <c r="KXH75" s="22"/>
      <c r="KXI75" s="22"/>
      <c r="KXJ75" s="22"/>
      <c r="KXK75" s="22"/>
      <c r="KXL75" s="22"/>
      <c r="KXM75" s="22"/>
      <c r="KXN75" s="22"/>
      <c r="KXO75" s="22"/>
      <c r="KXP75" s="22"/>
      <c r="KXQ75" s="22"/>
      <c r="KXR75" s="22"/>
      <c r="KXS75" s="22"/>
      <c r="KXT75" s="22"/>
      <c r="KXU75" s="22"/>
      <c r="KXV75" s="22"/>
      <c r="KXW75" s="22"/>
      <c r="KXX75" s="22"/>
      <c r="KXY75" s="22"/>
      <c r="KXZ75" s="22"/>
      <c r="KYA75" s="22"/>
      <c r="KYB75" s="22"/>
      <c r="KYC75" s="22"/>
      <c r="KYD75" s="22"/>
      <c r="KYE75" s="22"/>
      <c r="KYF75" s="22"/>
      <c r="KYG75" s="22"/>
      <c r="KYH75" s="22"/>
      <c r="KYI75" s="22"/>
      <c r="KYJ75" s="22"/>
      <c r="KYK75" s="22"/>
      <c r="KYL75" s="22"/>
      <c r="KYM75" s="22"/>
      <c r="KYN75" s="22"/>
      <c r="KYO75" s="22"/>
      <c r="KYP75" s="22"/>
      <c r="KYQ75" s="22"/>
      <c r="KYR75" s="22"/>
      <c r="KYS75" s="22"/>
      <c r="KYT75" s="22"/>
      <c r="KYU75" s="22"/>
      <c r="KYV75" s="22"/>
      <c r="KYW75" s="22"/>
      <c r="KYX75" s="22"/>
      <c r="KYY75" s="22"/>
      <c r="KYZ75" s="22"/>
      <c r="KZA75" s="22"/>
      <c r="KZB75" s="22"/>
      <c r="KZC75" s="22"/>
      <c r="KZD75" s="22"/>
      <c r="KZE75" s="22"/>
      <c r="KZF75" s="22"/>
      <c r="KZG75" s="22"/>
      <c r="KZH75" s="22"/>
      <c r="KZI75" s="22"/>
      <c r="KZJ75" s="22"/>
      <c r="KZK75" s="22"/>
      <c r="KZL75" s="22"/>
      <c r="KZM75" s="22"/>
      <c r="KZN75" s="22"/>
      <c r="KZO75" s="22"/>
      <c r="KZP75" s="22"/>
      <c r="KZQ75" s="22"/>
      <c r="KZR75" s="22"/>
      <c r="KZS75" s="22"/>
      <c r="KZT75" s="22"/>
      <c r="KZU75" s="22"/>
      <c r="KZV75" s="22"/>
      <c r="KZW75" s="22"/>
      <c r="KZX75" s="22"/>
      <c r="KZY75" s="22"/>
      <c r="KZZ75" s="22"/>
      <c r="LAA75" s="22"/>
      <c r="LAB75" s="22"/>
      <c r="LAC75" s="22"/>
      <c r="LAD75" s="22"/>
      <c r="LAE75" s="22"/>
      <c r="LAF75" s="22"/>
      <c r="LAG75" s="22"/>
      <c r="LAH75" s="22"/>
      <c r="LAI75" s="22"/>
      <c r="LAJ75" s="22"/>
      <c r="LAK75" s="22"/>
      <c r="LAL75" s="22"/>
      <c r="LAM75" s="22"/>
      <c r="LAN75" s="22"/>
      <c r="LAO75" s="22"/>
      <c r="LAP75" s="22"/>
      <c r="LAQ75" s="22"/>
      <c r="LAR75" s="22"/>
      <c r="LAS75" s="22"/>
      <c r="LAT75" s="22"/>
      <c r="LAU75" s="22"/>
      <c r="LAV75" s="22"/>
      <c r="LAW75" s="22"/>
      <c r="LAX75" s="22"/>
      <c r="LAY75" s="22"/>
      <c r="LAZ75" s="22"/>
      <c r="LBA75" s="22"/>
      <c r="LBB75" s="22"/>
      <c r="LBC75" s="22"/>
      <c r="LBD75" s="22"/>
      <c r="LBE75" s="22"/>
      <c r="LBF75" s="22"/>
      <c r="LBG75" s="22"/>
      <c r="LBH75" s="22"/>
      <c r="LBI75" s="22"/>
      <c r="LBJ75" s="22"/>
      <c r="LBK75" s="22"/>
      <c r="LBL75" s="22"/>
      <c r="LBM75" s="22"/>
      <c r="LBN75" s="22"/>
      <c r="LBO75" s="22"/>
      <c r="LBP75" s="22"/>
      <c r="LBQ75" s="22"/>
      <c r="LBR75" s="22"/>
      <c r="LBS75" s="22"/>
      <c r="LBT75" s="22"/>
      <c r="LBU75" s="22"/>
      <c r="LBV75" s="22"/>
      <c r="LBW75" s="22"/>
      <c r="LBX75" s="22"/>
      <c r="LBY75" s="22"/>
      <c r="LBZ75" s="22"/>
      <c r="LCA75" s="22"/>
      <c r="LCB75" s="22"/>
      <c r="LCC75" s="22"/>
      <c r="LCD75" s="22"/>
      <c r="LCE75" s="22"/>
      <c r="LCF75" s="22"/>
      <c r="LCG75" s="22"/>
      <c r="LCH75" s="22"/>
      <c r="LCI75" s="22"/>
      <c r="LCJ75" s="22"/>
      <c r="LCK75" s="22"/>
      <c r="LCL75" s="22"/>
      <c r="LCM75" s="22"/>
      <c r="LCN75" s="22"/>
      <c r="LCO75" s="22"/>
      <c r="LCP75" s="22"/>
      <c r="LCQ75" s="22"/>
      <c r="LCR75" s="22"/>
      <c r="LCS75" s="22"/>
      <c r="LCT75" s="22"/>
      <c r="LCU75" s="22"/>
      <c r="LCV75" s="22"/>
      <c r="LCW75" s="22"/>
      <c r="LCX75" s="22"/>
      <c r="LCY75" s="22"/>
      <c r="LCZ75" s="22"/>
      <c r="LDA75" s="22"/>
      <c r="LDB75" s="22"/>
      <c r="LDC75" s="22"/>
      <c r="LDD75" s="22"/>
      <c r="LDE75" s="22"/>
      <c r="LDF75" s="22"/>
      <c r="LDG75" s="22"/>
      <c r="LDH75" s="22"/>
      <c r="LDI75" s="22"/>
      <c r="LDJ75" s="22"/>
      <c r="LDK75" s="22"/>
      <c r="LDL75" s="22"/>
      <c r="LDM75" s="22"/>
      <c r="LDN75" s="22"/>
      <c r="LDO75" s="22"/>
      <c r="LDP75" s="22"/>
      <c r="LDQ75" s="22"/>
      <c r="LDR75" s="22"/>
      <c r="LDS75" s="22"/>
      <c r="LDT75" s="22"/>
      <c r="LDU75" s="22"/>
      <c r="LDV75" s="22"/>
      <c r="LDW75" s="22"/>
      <c r="LDX75" s="22"/>
      <c r="LDY75" s="22"/>
      <c r="LDZ75" s="22"/>
      <c r="LEA75" s="22"/>
      <c r="LEB75" s="22"/>
      <c r="LEC75" s="22"/>
      <c r="LED75" s="22"/>
      <c r="LEE75" s="22"/>
      <c r="LEF75" s="22"/>
      <c r="LEG75" s="22"/>
      <c r="LEH75" s="22"/>
      <c r="LEI75" s="22"/>
      <c r="LEJ75" s="22"/>
      <c r="LEK75" s="22"/>
      <c r="LEL75" s="22"/>
      <c r="LEM75" s="22"/>
      <c r="LEN75" s="22"/>
      <c r="LEO75" s="22"/>
      <c r="LEP75" s="22"/>
      <c r="LEQ75" s="22"/>
      <c r="LER75" s="22"/>
      <c r="LES75" s="22"/>
      <c r="LET75" s="22"/>
      <c r="LEU75" s="22"/>
      <c r="LEV75" s="22"/>
      <c r="LEW75" s="22"/>
      <c r="LEX75" s="22"/>
      <c r="LEY75" s="22"/>
      <c r="LEZ75" s="22"/>
      <c r="LFA75" s="22"/>
      <c r="LFB75" s="22"/>
      <c r="LFC75" s="22"/>
      <c r="LFD75" s="22"/>
      <c r="LFE75" s="22"/>
      <c r="LFF75" s="22"/>
      <c r="LFG75" s="22"/>
      <c r="LFH75" s="22"/>
      <c r="LFI75" s="22"/>
      <c r="LFJ75" s="22"/>
      <c r="LFK75" s="22"/>
      <c r="LFL75" s="22"/>
      <c r="LFM75" s="22"/>
      <c r="LFN75" s="22"/>
      <c r="LFO75" s="22"/>
      <c r="LFP75" s="22"/>
      <c r="LFQ75" s="22"/>
      <c r="LFR75" s="22"/>
      <c r="LFS75" s="22"/>
      <c r="LFT75" s="22"/>
      <c r="LFU75" s="22"/>
      <c r="LFV75" s="22"/>
      <c r="LFW75" s="22"/>
      <c r="LFX75" s="22"/>
      <c r="LFY75" s="22"/>
      <c r="LFZ75" s="22"/>
      <c r="LGA75" s="22"/>
      <c r="LGB75" s="22"/>
      <c r="LGC75" s="22"/>
      <c r="LGD75" s="22"/>
      <c r="LGE75" s="22"/>
      <c r="LGF75" s="22"/>
      <c r="LGG75" s="22"/>
      <c r="LGH75" s="22"/>
      <c r="LGI75" s="22"/>
      <c r="LGJ75" s="22"/>
      <c r="LGK75" s="22"/>
      <c r="LGL75" s="22"/>
      <c r="LGM75" s="22"/>
      <c r="LGN75" s="22"/>
      <c r="LGO75" s="22"/>
      <c r="LGP75" s="22"/>
      <c r="LGQ75" s="22"/>
      <c r="LGR75" s="22"/>
      <c r="LGS75" s="22"/>
      <c r="LGT75" s="22"/>
      <c r="LGU75" s="22"/>
      <c r="LGV75" s="22"/>
      <c r="LGW75" s="22"/>
      <c r="LGX75" s="22"/>
      <c r="LGY75" s="22"/>
      <c r="LGZ75" s="22"/>
      <c r="LHA75" s="22"/>
      <c r="LHB75" s="22"/>
      <c r="LHC75" s="22"/>
      <c r="LHD75" s="22"/>
      <c r="LHE75" s="22"/>
      <c r="LHF75" s="22"/>
      <c r="LHG75" s="22"/>
      <c r="LHH75" s="22"/>
      <c r="LHI75" s="22"/>
      <c r="LHJ75" s="22"/>
      <c r="LHK75" s="22"/>
      <c r="LHL75" s="22"/>
      <c r="LHM75" s="22"/>
      <c r="LHN75" s="22"/>
      <c r="LHO75" s="22"/>
      <c r="LHP75" s="22"/>
      <c r="LHQ75" s="22"/>
      <c r="LHR75" s="22"/>
      <c r="LHS75" s="22"/>
      <c r="LHT75" s="22"/>
      <c r="LHU75" s="22"/>
      <c r="LHV75" s="22"/>
      <c r="LHW75" s="22"/>
      <c r="LHX75" s="22"/>
      <c r="LHY75" s="22"/>
      <c r="LHZ75" s="22"/>
      <c r="LIA75" s="22"/>
      <c r="LIB75" s="22"/>
      <c r="LIC75" s="22"/>
      <c r="LID75" s="22"/>
      <c r="LIE75" s="22"/>
      <c r="LIF75" s="22"/>
      <c r="LIG75" s="22"/>
      <c r="LIH75" s="22"/>
      <c r="LII75" s="22"/>
      <c r="LIJ75" s="22"/>
      <c r="LIK75" s="22"/>
      <c r="LIL75" s="22"/>
      <c r="LIM75" s="22"/>
      <c r="LIN75" s="22"/>
      <c r="LIO75" s="22"/>
      <c r="LIP75" s="22"/>
      <c r="LIQ75" s="22"/>
      <c r="LIR75" s="22"/>
      <c r="LIS75" s="22"/>
      <c r="LIT75" s="22"/>
      <c r="LIU75" s="22"/>
      <c r="LIV75" s="22"/>
      <c r="LIW75" s="22"/>
      <c r="LIX75" s="22"/>
      <c r="LIY75" s="22"/>
      <c r="LIZ75" s="22"/>
      <c r="LJA75" s="22"/>
      <c r="LJB75" s="22"/>
      <c r="LJC75" s="22"/>
      <c r="LJD75" s="22"/>
      <c r="LJE75" s="22"/>
      <c r="LJF75" s="22"/>
      <c r="LJG75" s="22"/>
      <c r="LJH75" s="22"/>
      <c r="LJI75" s="22"/>
      <c r="LJJ75" s="22"/>
      <c r="LJK75" s="22"/>
      <c r="LJL75" s="22"/>
      <c r="LJM75" s="22"/>
      <c r="LJN75" s="22"/>
      <c r="LJO75" s="22"/>
      <c r="LJP75" s="22"/>
      <c r="LJQ75" s="22"/>
      <c r="LJR75" s="22"/>
      <c r="LJS75" s="22"/>
      <c r="LJT75" s="22"/>
      <c r="LJU75" s="22"/>
      <c r="LJV75" s="22"/>
      <c r="LJW75" s="22"/>
      <c r="LJX75" s="22"/>
      <c r="LJY75" s="22"/>
      <c r="LJZ75" s="22"/>
      <c r="LKA75" s="22"/>
      <c r="LKB75" s="22"/>
      <c r="LKC75" s="22"/>
      <c r="LKD75" s="22"/>
      <c r="LKE75" s="22"/>
      <c r="LKF75" s="22"/>
      <c r="LKG75" s="22"/>
      <c r="LKH75" s="22"/>
      <c r="LKI75" s="22"/>
      <c r="LKJ75" s="22"/>
      <c r="LKK75" s="22"/>
      <c r="LKL75" s="22"/>
      <c r="LKM75" s="22"/>
      <c r="LKN75" s="22"/>
      <c r="LKO75" s="22"/>
      <c r="LKP75" s="22"/>
      <c r="LKQ75" s="22"/>
      <c r="LKR75" s="22"/>
      <c r="LKS75" s="22"/>
      <c r="LKT75" s="22"/>
      <c r="LKU75" s="22"/>
      <c r="LKV75" s="22"/>
      <c r="LKW75" s="22"/>
      <c r="LKX75" s="22"/>
      <c r="LKY75" s="22"/>
      <c r="LKZ75" s="22"/>
      <c r="LLA75" s="22"/>
      <c r="LLB75" s="22"/>
      <c r="LLC75" s="22"/>
      <c r="LLD75" s="22"/>
      <c r="LLE75" s="22"/>
      <c r="LLF75" s="22"/>
      <c r="LLG75" s="22"/>
      <c r="LLH75" s="22"/>
      <c r="LLI75" s="22"/>
      <c r="LLJ75" s="22"/>
      <c r="LLK75" s="22"/>
      <c r="LLL75" s="22"/>
      <c r="LLM75" s="22"/>
      <c r="LLN75" s="22"/>
      <c r="LLO75" s="22"/>
      <c r="LLP75" s="22"/>
      <c r="LLQ75" s="22"/>
      <c r="LLR75" s="22"/>
      <c r="LLS75" s="22"/>
      <c r="LLT75" s="22"/>
      <c r="LLU75" s="22"/>
      <c r="LLV75" s="22"/>
      <c r="LLW75" s="22"/>
      <c r="LLX75" s="22"/>
      <c r="LLY75" s="22"/>
      <c r="LLZ75" s="22"/>
      <c r="LMA75" s="22"/>
      <c r="LMB75" s="22"/>
      <c r="LMC75" s="22"/>
      <c r="LMD75" s="22"/>
      <c r="LME75" s="22"/>
      <c r="LMF75" s="22"/>
      <c r="LMG75" s="22"/>
      <c r="LMH75" s="22"/>
      <c r="LMI75" s="22"/>
      <c r="LMJ75" s="22"/>
      <c r="LMK75" s="22"/>
      <c r="LML75" s="22"/>
      <c r="LMM75" s="22"/>
      <c r="LMN75" s="22"/>
      <c r="LMO75" s="22"/>
      <c r="LMP75" s="22"/>
      <c r="LMQ75" s="22"/>
      <c r="LMR75" s="22"/>
      <c r="LMS75" s="22"/>
      <c r="LMT75" s="22"/>
      <c r="LMU75" s="22"/>
      <c r="LMV75" s="22"/>
      <c r="LMW75" s="22"/>
      <c r="LMX75" s="22"/>
      <c r="LMY75" s="22"/>
      <c r="LMZ75" s="22"/>
      <c r="LNA75" s="22"/>
      <c r="LNB75" s="22"/>
      <c r="LNC75" s="22"/>
      <c r="LND75" s="22"/>
      <c r="LNE75" s="22"/>
      <c r="LNF75" s="22"/>
      <c r="LNG75" s="22"/>
      <c r="LNH75" s="22"/>
      <c r="LNI75" s="22"/>
      <c r="LNJ75" s="22"/>
      <c r="LNK75" s="22"/>
      <c r="LNL75" s="22"/>
      <c r="LNM75" s="22"/>
      <c r="LNN75" s="22"/>
      <c r="LNO75" s="22"/>
      <c r="LNP75" s="22"/>
      <c r="LNQ75" s="22"/>
      <c r="LNR75" s="22"/>
      <c r="LNS75" s="22"/>
      <c r="LNT75" s="22"/>
      <c r="LNU75" s="22"/>
      <c r="LNV75" s="22"/>
      <c r="LNW75" s="22"/>
      <c r="LNX75" s="22"/>
      <c r="LNY75" s="22"/>
      <c r="LNZ75" s="22"/>
      <c r="LOA75" s="22"/>
      <c r="LOB75" s="22"/>
      <c r="LOC75" s="22"/>
      <c r="LOD75" s="22"/>
      <c r="LOE75" s="22"/>
      <c r="LOF75" s="22"/>
      <c r="LOG75" s="22"/>
      <c r="LOH75" s="22"/>
      <c r="LOI75" s="22"/>
      <c r="LOJ75" s="22"/>
      <c r="LOK75" s="22"/>
      <c r="LOL75" s="22"/>
      <c r="LOM75" s="22"/>
      <c r="LON75" s="22"/>
      <c r="LOO75" s="22"/>
      <c r="LOP75" s="22"/>
      <c r="LOQ75" s="22"/>
      <c r="LOR75" s="22"/>
      <c r="LOS75" s="22"/>
      <c r="LOT75" s="22"/>
      <c r="LOU75" s="22"/>
      <c r="LOV75" s="22"/>
      <c r="LOW75" s="22"/>
      <c r="LOX75" s="22"/>
      <c r="LOY75" s="22"/>
      <c r="LOZ75" s="22"/>
      <c r="LPA75" s="22"/>
      <c r="LPB75" s="22"/>
      <c r="LPC75" s="22"/>
      <c r="LPD75" s="22"/>
      <c r="LPE75" s="22"/>
      <c r="LPF75" s="22"/>
      <c r="LPG75" s="22"/>
      <c r="LPH75" s="22"/>
      <c r="LPI75" s="22"/>
      <c r="LPJ75" s="22"/>
      <c r="LPK75" s="22"/>
      <c r="LPL75" s="22"/>
      <c r="LPM75" s="22"/>
      <c r="LPN75" s="22"/>
      <c r="LPO75" s="22"/>
      <c r="LPP75" s="22"/>
      <c r="LPQ75" s="22"/>
      <c r="LPR75" s="22"/>
      <c r="LPS75" s="22"/>
      <c r="LPT75" s="22"/>
      <c r="LPU75" s="22"/>
      <c r="LPV75" s="22"/>
      <c r="LPW75" s="22"/>
      <c r="LPX75" s="22"/>
      <c r="LPY75" s="22"/>
      <c r="LPZ75" s="22"/>
      <c r="LQA75" s="22"/>
      <c r="LQB75" s="22"/>
      <c r="LQC75" s="22"/>
      <c r="LQD75" s="22"/>
      <c r="LQE75" s="22"/>
      <c r="LQF75" s="22"/>
      <c r="LQG75" s="22"/>
      <c r="LQH75" s="22"/>
      <c r="LQI75" s="22"/>
      <c r="LQJ75" s="22"/>
      <c r="LQK75" s="22"/>
      <c r="LQL75" s="22"/>
      <c r="LQM75" s="22"/>
      <c r="LQN75" s="22"/>
      <c r="LQO75" s="22"/>
      <c r="LQP75" s="22"/>
      <c r="LQQ75" s="22"/>
      <c r="LQR75" s="22"/>
      <c r="LQS75" s="22"/>
      <c r="LQT75" s="22"/>
      <c r="LQU75" s="22"/>
      <c r="LQV75" s="22"/>
      <c r="LQW75" s="22"/>
      <c r="LQX75" s="22"/>
      <c r="LQY75" s="22"/>
      <c r="LQZ75" s="22"/>
      <c r="LRA75" s="22"/>
      <c r="LRB75" s="22"/>
      <c r="LRC75" s="22"/>
      <c r="LRD75" s="22"/>
      <c r="LRE75" s="22"/>
      <c r="LRF75" s="22"/>
      <c r="LRG75" s="22"/>
      <c r="LRH75" s="22"/>
      <c r="LRI75" s="22"/>
      <c r="LRJ75" s="22"/>
      <c r="LRK75" s="22"/>
      <c r="LRL75" s="22"/>
      <c r="LRM75" s="22"/>
      <c r="LRN75" s="22"/>
      <c r="LRO75" s="22"/>
      <c r="LRP75" s="22"/>
      <c r="LRQ75" s="22"/>
      <c r="LRR75" s="22"/>
      <c r="LRS75" s="22"/>
      <c r="LRT75" s="22"/>
      <c r="LRU75" s="22"/>
      <c r="LRV75" s="22"/>
      <c r="LRW75" s="22"/>
      <c r="LRX75" s="22"/>
      <c r="LRY75" s="22"/>
      <c r="LRZ75" s="22"/>
      <c r="LSA75" s="22"/>
      <c r="LSB75" s="22"/>
      <c r="LSC75" s="22"/>
      <c r="LSD75" s="22"/>
      <c r="LSE75" s="22"/>
      <c r="LSF75" s="22"/>
      <c r="LSG75" s="22"/>
      <c r="LSH75" s="22"/>
      <c r="LSI75" s="22"/>
      <c r="LSJ75" s="22"/>
      <c r="LSK75" s="22"/>
      <c r="LSL75" s="22"/>
      <c r="LSM75" s="22"/>
      <c r="LSN75" s="22"/>
      <c r="LSO75" s="22"/>
      <c r="LSP75" s="22"/>
      <c r="LSQ75" s="22"/>
      <c r="LSR75" s="22"/>
      <c r="LSS75" s="22"/>
      <c r="LST75" s="22"/>
      <c r="LSU75" s="22"/>
      <c r="LSV75" s="22"/>
      <c r="LSW75" s="22"/>
      <c r="LSX75" s="22"/>
      <c r="LSY75" s="22"/>
      <c r="LSZ75" s="22"/>
      <c r="LTA75" s="22"/>
      <c r="LTB75" s="22"/>
      <c r="LTC75" s="22"/>
      <c r="LTD75" s="22"/>
      <c r="LTE75" s="22"/>
      <c r="LTF75" s="22"/>
      <c r="LTG75" s="22"/>
      <c r="LTH75" s="22"/>
      <c r="LTI75" s="22"/>
      <c r="LTJ75" s="22"/>
      <c r="LTK75" s="22"/>
      <c r="LTL75" s="22"/>
      <c r="LTM75" s="22"/>
      <c r="LTN75" s="22"/>
      <c r="LTO75" s="22"/>
      <c r="LTP75" s="22"/>
      <c r="LTQ75" s="22"/>
      <c r="LTR75" s="22"/>
      <c r="LTS75" s="22"/>
      <c r="LTT75" s="22"/>
      <c r="LTU75" s="22"/>
      <c r="LTV75" s="22"/>
      <c r="LTW75" s="22"/>
      <c r="LTX75" s="22"/>
      <c r="LTY75" s="22"/>
      <c r="LTZ75" s="22"/>
      <c r="LUA75" s="22"/>
      <c r="LUB75" s="22"/>
      <c r="LUC75" s="22"/>
      <c r="LUD75" s="22"/>
      <c r="LUE75" s="22"/>
      <c r="LUF75" s="22"/>
      <c r="LUG75" s="22"/>
      <c r="LUH75" s="22"/>
      <c r="LUI75" s="22"/>
      <c r="LUJ75" s="22"/>
      <c r="LUK75" s="22"/>
      <c r="LUL75" s="22"/>
      <c r="LUM75" s="22"/>
      <c r="LUN75" s="22"/>
      <c r="LUO75" s="22"/>
      <c r="LUP75" s="22"/>
      <c r="LUQ75" s="22"/>
      <c r="LUR75" s="22"/>
      <c r="LUS75" s="22"/>
      <c r="LUT75" s="22"/>
      <c r="LUU75" s="22"/>
      <c r="LUV75" s="22"/>
      <c r="LUW75" s="22"/>
      <c r="LUX75" s="22"/>
      <c r="LUY75" s="22"/>
      <c r="LUZ75" s="22"/>
      <c r="LVA75" s="22"/>
      <c r="LVB75" s="22"/>
      <c r="LVC75" s="22"/>
      <c r="LVD75" s="22"/>
      <c r="LVE75" s="22"/>
      <c r="LVF75" s="22"/>
      <c r="LVG75" s="22"/>
      <c r="LVH75" s="22"/>
      <c r="LVI75" s="22"/>
      <c r="LVJ75" s="22"/>
      <c r="LVK75" s="22"/>
      <c r="LVL75" s="22"/>
      <c r="LVM75" s="22"/>
      <c r="LVN75" s="22"/>
      <c r="LVO75" s="22"/>
      <c r="LVP75" s="22"/>
      <c r="LVQ75" s="22"/>
      <c r="LVR75" s="22"/>
      <c r="LVS75" s="22"/>
      <c r="LVT75" s="22"/>
      <c r="LVU75" s="22"/>
      <c r="LVV75" s="22"/>
      <c r="LVW75" s="22"/>
      <c r="LVX75" s="22"/>
      <c r="LVY75" s="22"/>
      <c r="LVZ75" s="22"/>
      <c r="LWA75" s="22"/>
      <c r="LWB75" s="22"/>
      <c r="LWC75" s="22"/>
      <c r="LWD75" s="22"/>
      <c r="LWE75" s="22"/>
      <c r="LWF75" s="22"/>
      <c r="LWG75" s="22"/>
      <c r="LWH75" s="22"/>
      <c r="LWI75" s="22"/>
      <c r="LWJ75" s="22"/>
      <c r="LWK75" s="22"/>
      <c r="LWL75" s="22"/>
      <c r="LWM75" s="22"/>
      <c r="LWN75" s="22"/>
      <c r="LWO75" s="22"/>
      <c r="LWP75" s="22"/>
      <c r="LWQ75" s="22"/>
      <c r="LWR75" s="22"/>
      <c r="LWS75" s="22"/>
      <c r="LWT75" s="22"/>
      <c r="LWU75" s="22"/>
      <c r="LWV75" s="22"/>
      <c r="LWW75" s="22"/>
      <c r="LWX75" s="22"/>
      <c r="LWY75" s="22"/>
      <c r="LWZ75" s="22"/>
      <c r="LXA75" s="22"/>
      <c r="LXB75" s="22"/>
      <c r="LXC75" s="22"/>
      <c r="LXD75" s="22"/>
      <c r="LXE75" s="22"/>
      <c r="LXF75" s="22"/>
      <c r="LXG75" s="22"/>
      <c r="LXH75" s="22"/>
      <c r="LXI75" s="22"/>
      <c r="LXJ75" s="22"/>
      <c r="LXK75" s="22"/>
      <c r="LXL75" s="22"/>
      <c r="LXM75" s="22"/>
      <c r="LXN75" s="22"/>
      <c r="LXO75" s="22"/>
      <c r="LXP75" s="22"/>
      <c r="LXQ75" s="22"/>
      <c r="LXR75" s="22"/>
      <c r="LXS75" s="22"/>
      <c r="LXT75" s="22"/>
      <c r="LXU75" s="22"/>
      <c r="LXV75" s="22"/>
      <c r="LXW75" s="22"/>
      <c r="LXX75" s="22"/>
      <c r="LXY75" s="22"/>
      <c r="LXZ75" s="22"/>
      <c r="LYA75" s="22"/>
      <c r="LYB75" s="22"/>
      <c r="LYC75" s="22"/>
      <c r="LYD75" s="22"/>
      <c r="LYE75" s="22"/>
      <c r="LYF75" s="22"/>
      <c r="LYG75" s="22"/>
      <c r="LYH75" s="22"/>
      <c r="LYI75" s="22"/>
      <c r="LYJ75" s="22"/>
      <c r="LYK75" s="22"/>
      <c r="LYL75" s="22"/>
      <c r="LYM75" s="22"/>
      <c r="LYN75" s="22"/>
      <c r="LYO75" s="22"/>
      <c r="LYP75" s="22"/>
      <c r="LYQ75" s="22"/>
      <c r="LYR75" s="22"/>
      <c r="LYS75" s="22"/>
      <c r="LYT75" s="22"/>
      <c r="LYU75" s="22"/>
      <c r="LYV75" s="22"/>
      <c r="LYW75" s="22"/>
      <c r="LYX75" s="22"/>
      <c r="LYY75" s="22"/>
      <c r="LYZ75" s="22"/>
      <c r="LZA75" s="22"/>
      <c r="LZB75" s="22"/>
      <c r="LZC75" s="22"/>
      <c r="LZD75" s="22"/>
      <c r="LZE75" s="22"/>
      <c r="LZF75" s="22"/>
      <c r="LZG75" s="22"/>
      <c r="LZH75" s="22"/>
      <c r="LZI75" s="22"/>
      <c r="LZJ75" s="22"/>
      <c r="LZK75" s="22"/>
      <c r="LZL75" s="22"/>
      <c r="LZM75" s="22"/>
      <c r="LZN75" s="22"/>
      <c r="LZO75" s="22"/>
      <c r="LZP75" s="22"/>
      <c r="LZQ75" s="22"/>
      <c r="LZR75" s="22"/>
      <c r="LZS75" s="22"/>
      <c r="LZT75" s="22"/>
      <c r="LZU75" s="22"/>
      <c r="LZV75" s="22"/>
      <c r="LZW75" s="22"/>
      <c r="LZX75" s="22"/>
      <c r="LZY75" s="22"/>
      <c r="LZZ75" s="22"/>
      <c r="MAA75" s="22"/>
      <c r="MAB75" s="22"/>
      <c r="MAC75" s="22"/>
      <c r="MAD75" s="22"/>
      <c r="MAE75" s="22"/>
      <c r="MAF75" s="22"/>
      <c r="MAG75" s="22"/>
      <c r="MAH75" s="22"/>
      <c r="MAI75" s="22"/>
      <c r="MAJ75" s="22"/>
      <c r="MAK75" s="22"/>
      <c r="MAL75" s="22"/>
      <c r="MAM75" s="22"/>
      <c r="MAN75" s="22"/>
      <c r="MAO75" s="22"/>
      <c r="MAP75" s="22"/>
      <c r="MAQ75" s="22"/>
      <c r="MAR75" s="22"/>
      <c r="MAS75" s="22"/>
      <c r="MAT75" s="22"/>
      <c r="MAU75" s="22"/>
      <c r="MAV75" s="22"/>
      <c r="MAW75" s="22"/>
      <c r="MAX75" s="22"/>
      <c r="MAY75" s="22"/>
      <c r="MAZ75" s="22"/>
      <c r="MBA75" s="22"/>
      <c r="MBB75" s="22"/>
      <c r="MBC75" s="22"/>
      <c r="MBD75" s="22"/>
      <c r="MBE75" s="22"/>
      <c r="MBF75" s="22"/>
      <c r="MBG75" s="22"/>
      <c r="MBH75" s="22"/>
      <c r="MBI75" s="22"/>
      <c r="MBJ75" s="22"/>
      <c r="MBK75" s="22"/>
      <c r="MBL75" s="22"/>
      <c r="MBM75" s="22"/>
      <c r="MBN75" s="22"/>
      <c r="MBO75" s="22"/>
      <c r="MBP75" s="22"/>
      <c r="MBQ75" s="22"/>
      <c r="MBR75" s="22"/>
      <c r="MBS75" s="22"/>
      <c r="MBT75" s="22"/>
      <c r="MBU75" s="22"/>
      <c r="MBV75" s="22"/>
      <c r="MBW75" s="22"/>
      <c r="MBX75" s="22"/>
      <c r="MBY75" s="22"/>
      <c r="MBZ75" s="22"/>
      <c r="MCA75" s="22"/>
      <c r="MCB75" s="22"/>
      <c r="MCC75" s="22"/>
      <c r="MCD75" s="22"/>
      <c r="MCE75" s="22"/>
      <c r="MCF75" s="22"/>
      <c r="MCG75" s="22"/>
      <c r="MCH75" s="22"/>
      <c r="MCI75" s="22"/>
      <c r="MCJ75" s="22"/>
      <c r="MCK75" s="22"/>
      <c r="MCL75" s="22"/>
      <c r="MCM75" s="22"/>
      <c r="MCN75" s="22"/>
      <c r="MCO75" s="22"/>
      <c r="MCP75" s="22"/>
      <c r="MCQ75" s="22"/>
      <c r="MCR75" s="22"/>
      <c r="MCS75" s="22"/>
      <c r="MCT75" s="22"/>
      <c r="MCU75" s="22"/>
      <c r="MCV75" s="22"/>
      <c r="MCW75" s="22"/>
      <c r="MCX75" s="22"/>
      <c r="MCY75" s="22"/>
      <c r="MCZ75" s="22"/>
      <c r="MDA75" s="22"/>
      <c r="MDB75" s="22"/>
      <c r="MDC75" s="22"/>
      <c r="MDD75" s="22"/>
      <c r="MDE75" s="22"/>
      <c r="MDF75" s="22"/>
      <c r="MDG75" s="22"/>
      <c r="MDH75" s="22"/>
      <c r="MDI75" s="22"/>
      <c r="MDJ75" s="22"/>
      <c r="MDK75" s="22"/>
      <c r="MDL75" s="22"/>
      <c r="MDM75" s="22"/>
      <c r="MDN75" s="22"/>
      <c r="MDO75" s="22"/>
      <c r="MDP75" s="22"/>
      <c r="MDQ75" s="22"/>
      <c r="MDR75" s="22"/>
      <c r="MDS75" s="22"/>
      <c r="MDT75" s="22"/>
      <c r="MDU75" s="22"/>
      <c r="MDV75" s="22"/>
      <c r="MDW75" s="22"/>
      <c r="MDX75" s="22"/>
      <c r="MDY75" s="22"/>
      <c r="MDZ75" s="22"/>
      <c r="MEA75" s="22"/>
      <c r="MEB75" s="22"/>
      <c r="MEC75" s="22"/>
      <c r="MED75" s="22"/>
      <c r="MEE75" s="22"/>
      <c r="MEF75" s="22"/>
      <c r="MEG75" s="22"/>
      <c r="MEH75" s="22"/>
      <c r="MEI75" s="22"/>
      <c r="MEJ75" s="22"/>
      <c r="MEK75" s="22"/>
      <c r="MEL75" s="22"/>
      <c r="MEM75" s="22"/>
      <c r="MEN75" s="22"/>
      <c r="MEO75" s="22"/>
      <c r="MEP75" s="22"/>
      <c r="MEQ75" s="22"/>
      <c r="MER75" s="22"/>
      <c r="MES75" s="22"/>
      <c r="MET75" s="22"/>
      <c r="MEU75" s="22"/>
      <c r="MEV75" s="22"/>
      <c r="MEW75" s="22"/>
      <c r="MEX75" s="22"/>
      <c r="MEY75" s="22"/>
      <c r="MEZ75" s="22"/>
      <c r="MFA75" s="22"/>
      <c r="MFB75" s="22"/>
      <c r="MFC75" s="22"/>
      <c r="MFD75" s="22"/>
      <c r="MFE75" s="22"/>
      <c r="MFF75" s="22"/>
      <c r="MFG75" s="22"/>
      <c r="MFH75" s="22"/>
      <c r="MFI75" s="22"/>
      <c r="MFJ75" s="22"/>
      <c r="MFK75" s="22"/>
      <c r="MFL75" s="22"/>
      <c r="MFM75" s="22"/>
      <c r="MFN75" s="22"/>
      <c r="MFO75" s="22"/>
      <c r="MFP75" s="22"/>
      <c r="MFQ75" s="22"/>
      <c r="MFR75" s="22"/>
      <c r="MFS75" s="22"/>
      <c r="MFT75" s="22"/>
      <c r="MFU75" s="22"/>
      <c r="MFV75" s="22"/>
      <c r="MFW75" s="22"/>
      <c r="MFX75" s="22"/>
      <c r="MFY75" s="22"/>
      <c r="MFZ75" s="22"/>
      <c r="MGA75" s="22"/>
      <c r="MGB75" s="22"/>
      <c r="MGC75" s="22"/>
      <c r="MGD75" s="22"/>
      <c r="MGE75" s="22"/>
      <c r="MGF75" s="22"/>
      <c r="MGG75" s="22"/>
      <c r="MGH75" s="22"/>
      <c r="MGI75" s="22"/>
      <c r="MGJ75" s="22"/>
      <c r="MGK75" s="22"/>
      <c r="MGL75" s="22"/>
      <c r="MGM75" s="22"/>
      <c r="MGN75" s="22"/>
      <c r="MGO75" s="22"/>
      <c r="MGP75" s="22"/>
      <c r="MGQ75" s="22"/>
      <c r="MGR75" s="22"/>
      <c r="MGS75" s="22"/>
      <c r="MGT75" s="22"/>
      <c r="MGU75" s="22"/>
      <c r="MGV75" s="22"/>
      <c r="MGW75" s="22"/>
      <c r="MGX75" s="22"/>
      <c r="MGY75" s="22"/>
      <c r="MGZ75" s="22"/>
      <c r="MHA75" s="22"/>
      <c r="MHB75" s="22"/>
      <c r="MHC75" s="22"/>
      <c r="MHD75" s="22"/>
      <c r="MHE75" s="22"/>
      <c r="MHF75" s="22"/>
      <c r="MHG75" s="22"/>
      <c r="MHH75" s="22"/>
      <c r="MHI75" s="22"/>
      <c r="MHJ75" s="22"/>
      <c r="MHK75" s="22"/>
      <c r="MHL75" s="22"/>
      <c r="MHM75" s="22"/>
      <c r="MHN75" s="22"/>
      <c r="MHO75" s="22"/>
      <c r="MHP75" s="22"/>
      <c r="MHQ75" s="22"/>
      <c r="MHR75" s="22"/>
      <c r="MHS75" s="22"/>
      <c r="MHT75" s="22"/>
      <c r="MHU75" s="22"/>
      <c r="MHV75" s="22"/>
      <c r="MHW75" s="22"/>
      <c r="MHX75" s="22"/>
      <c r="MHY75" s="22"/>
      <c r="MHZ75" s="22"/>
      <c r="MIA75" s="22"/>
      <c r="MIB75" s="22"/>
      <c r="MIC75" s="22"/>
      <c r="MID75" s="22"/>
      <c r="MIE75" s="22"/>
      <c r="MIF75" s="22"/>
      <c r="MIG75" s="22"/>
      <c r="MIH75" s="22"/>
      <c r="MII75" s="22"/>
      <c r="MIJ75" s="22"/>
      <c r="MIK75" s="22"/>
      <c r="MIL75" s="22"/>
      <c r="MIM75" s="22"/>
      <c r="MIN75" s="22"/>
      <c r="MIO75" s="22"/>
      <c r="MIP75" s="22"/>
      <c r="MIQ75" s="22"/>
      <c r="MIR75" s="22"/>
      <c r="MIS75" s="22"/>
      <c r="MIT75" s="22"/>
      <c r="MIU75" s="22"/>
      <c r="MIV75" s="22"/>
      <c r="MIW75" s="22"/>
      <c r="MIX75" s="22"/>
      <c r="MIY75" s="22"/>
      <c r="MIZ75" s="22"/>
      <c r="MJA75" s="22"/>
      <c r="MJB75" s="22"/>
      <c r="MJC75" s="22"/>
      <c r="MJD75" s="22"/>
      <c r="MJE75" s="22"/>
      <c r="MJF75" s="22"/>
      <c r="MJG75" s="22"/>
      <c r="MJH75" s="22"/>
      <c r="MJI75" s="22"/>
      <c r="MJJ75" s="22"/>
      <c r="MJK75" s="22"/>
      <c r="MJL75" s="22"/>
      <c r="MJM75" s="22"/>
      <c r="MJN75" s="22"/>
      <c r="MJO75" s="22"/>
      <c r="MJP75" s="22"/>
      <c r="MJQ75" s="22"/>
      <c r="MJR75" s="22"/>
      <c r="MJS75" s="22"/>
      <c r="MJT75" s="22"/>
      <c r="MJU75" s="22"/>
      <c r="MJV75" s="22"/>
      <c r="MJW75" s="22"/>
      <c r="MJX75" s="22"/>
      <c r="MJY75" s="22"/>
      <c r="MJZ75" s="22"/>
      <c r="MKA75" s="22"/>
      <c r="MKB75" s="22"/>
      <c r="MKC75" s="22"/>
      <c r="MKD75" s="22"/>
      <c r="MKE75" s="22"/>
      <c r="MKF75" s="22"/>
      <c r="MKG75" s="22"/>
      <c r="MKH75" s="22"/>
      <c r="MKI75" s="22"/>
      <c r="MKJ75" s="22"/>
      <c r="MKK75" s="22"/>
      <c r="MKL75" s="22"/>
      <c r="MKM75" s="22"/>
      <c r="MKN75" s="22"/>
      <c r="MKO75" s="22"/>
      <c r="MKP75" s="22"/>
      <c r="MKQ75" s="22"/>
      <c r="MKR75" s="22"/>
      <c r="MKS75" s="22"/>
      <c r="MKT75" s="22"/>
      <c r="MKU75" s="22"/>
      <c r="MKV75" s="22"/>
      <c r="MKW75" s="22"/>
      <c r="MKX75" s="22"/>
      <c r="MKY75" s="22"/>
      <c r="MKZ75" s="22"/>
      <c r="MLA75" s="22"/>
      <c r="MLB75" s="22"/>
      <c r="MLC75" s="22"/>
      <c r="MLD75" s="22"/>
      <c r="MLE75" s="22"/>
      <c r="MLF75" s="22"/>
      <c r="MLG75" s="22"/>
      <c r="MLH75" s="22"/>
      <c r="MLI75" s="22"/>
      <c r="MLJ75" s="22"/>
      <c r="MLK75" s="22"/>
      <c r="MLL75" s="22"/>
      <c r="MLM75" s="22"/>
      <c r="MLN75" s="22"/>
      <c r="MLO75" s="22"/>
      <c r="MLP75" s="22"/>
      <c r="MLQ75" s="22"/>
      <c r="MLR75" s="22"/>
      <c r="MLS75" s="22"/>
      <c r="MLT75" s="22"/>
      <c r="MLU75" s="22"/>
      <c r="MLV75" s="22"/>
      <c r="MLW75" s="22"/>
      <c r="MLX75" s="22"/>
      <c r="MLY75" s="22"/>
      <c r="MLZ75" s="22"/>
      <c r="MMA75" s="22"/>
      <c r="MMB75" s="22"/>
      <c r="MMC75" s="22"/>
      <c r="MMD75" s="22"/>
      <c r="MME75" s="22"/>
      <c r="MMF75" s="22"/>
      <c r="MMG75" s="22"/>
      <c r="MMH75" s="22"/>
      <c r="MMI75" s="22"/>
      <c r="MMJ75" s="22"/>
      <c r="MMK75" s="22"/>
      <c r="MML75" s="22"/>
      <c r="MMM75" s="22"/>
      <c r="MMN75" s="22"/>
      <c r="MMO75" s="22"/>
      <c r="MMP75" s="22"/>
      <c r="MMQ75" s="22"/>
      <c r="MMR75" s="22"/>
      <c r="MMS75" s="22"/>
      <c r="MMT75" s="22"/>
      <c r="MMU75" s="22"/>
      <c r="MMV75" s="22"/>
      <c r="MMW75" s="22"/>
      <c r="MMX75" s="22"/>
      <c r="MMY75" s="22"/>
      <c r="MMZ75" s="22"/>
      <c r="MNA75" s="22"/>
      <c r="MNB75" s="22"/>
      <c r="MNC75" s="22"/>
      <c r="MND75" s="22"/>
      <c r="MNE75" s="22"/>
      <c r="MNF75" s="22"/>
      <c r="MNG75" s="22"/>
      <c r="MNH75" s="22"/>
      <c r="MNI75" s="22"/>
      <c r="MNJ75" s="22"/>
      <c r="MNK75" s="22"/>
      <c r="MNL75" s="22"/>
      <c r="MNM75" s="22"/>
      <c r="MNN75" s="22"/>
      <c r="MNO75" s="22"/>
      <c r="MNP75" s="22"/>
      <c r="MNQ75" s="22"/>
      <c r="MNR75" s="22"/>
      <c r="MNS75" s="22"/>
      <c r="MNT75" s="22"/>
      <c r="MNU75" s="22"/>
      <c r="MNV75" s="22"/>
      <c r="MNW75" s="22"/>
      <c r="MNX75" s="22"/>
      <c r="MNY75" s="22"/>
      <c r="MNZ75" s="22"/>
      <c r="MOA75" s="22"/>
      <c r="MOB75" s="22"/>
      <c r="MOC75" s="22"/>
      <c r="MOD75" s="22"/>
      <c r="MOE75" s="22"/>
      <c r="MOF75" s="22"/>
      <c r="MOG75" s="22"/>
      <c r="MOH75" s="22"/>
      <c r="MOI75" s="22"/>
      <c r="MOJ75" s="22"/>
      <c r="MOK75" s="22"/>
      <c r="MOL75" s="22"/>
      <c r="MOM75" s="22"/>
      <c r="MON75" s="22"/>
      <c r="MOO75" s="22"/>
      <c r="MOP75" s="22"/>
      <c r="MOQ75" s="22"/>
      <c r="MOR75" s="22"/>
      <c r="MOS75" s="22"/>
      <c r="MOT75" s="22"/>
      <c r="MOU75" s="22"/>
      <c r="MOV75" s="22"/>
      <c r="MOW75" s="22"/>
      <c r="MOX75" s="22"/>
      <c r="MOY75" s="22"/>
      <c r="MOZ75" s="22"/>
      <c r="MPA75" s="22"/>
      <c r="MPB75" s="22"/>
      <c r="MPC75" s="22"/>
      <c r="MPD75" s="22"/>
      <c r="MPE75" s="22"/>
      <c r="MPF75" s="22"/>
      <c r="MPG75" s="22"/>
      <c r="MPH75" s="22"/>
      <c r="MPI75" s="22"/>
      <c r="MPJ75" s="22"/>
      <c r="MPK75" s="22"/>
      <c r="MPL75" s="22"/>
      <c r="MPM75" s="22"/>
      <c r="MPN75" s="22"/>
      <c r="MPO75" s="22"/>
      <c r="MPP75" s="22"/>
      <c r="MPQ75" s="22"/>
      <c r="MPR75" s="22"/>
      <c r="MPS75" s="22"/>
      <c r="MPT75" s="22"/>
      <c r="MPU75" s="22"/>
      <c r="MPV75" s="22"/>
      <c r="MPW75" s="22"/>
      <c r="MPX75" s="22"/>
      <c r="MPY75" s="22"/>
      <c r="MPZ75" s="22"/>
      <c r="MQA75" s="22"/>
      <c r="MQB75" s="22"/>
      <c r="MQC75" s="22"/>
      <c r="MQD75" s="22"/>
      <c r="MQE75" s="22"/>
      <c r="MQF75" s="22"/>
      <c r="MQG75" s="22"/>
      <c r="MQH75" s="22"/>
      <c r="MQI75" s="22"/>
      <c r="MQJ75" s="22"/>
      <c r="MQK75" s="22"/>
      <c r="MQL75" s="22"/>
      <c r="MQM75" s="22"/>
      <c r="MQN75" s="22"/>
      <c r="MQO75" s="22"/>
      <c r="MQP75" s="22"/>
      <c r="MQQ75" s="22"/>
      <c r="MQR75" s="22"/>
      <c r="MQS75" s="22"/>
      <c r="MQT75" s="22"/>
      <c r="MQU75" s="22"/>
      <c r="MQV75" s="22"/>
      <c r="MQW75" s="22"/>
      <c r="MQX75" s="22"/>
      <c r="MQY75" s="22"/>
      <c r="MQZ75" s="22"/>
      <c r="MRA75" s="22"/>
      <c r="MRB75" s="22"/>
      <c r="MRC75" s="22"/>
      <c r="MRD75" s="22"/>
      <c r="MRE75" s="22"/>
      <c r="MRF75" s="22"/>
      <c r="MRG75" s="22"/>
      <c r="MRH75" s="22"/>
      <c r="MRI75" s="22"/>
      <c r="MRJ75" s="22"/>
      <c r="MRK75" s="22"/>
      <c r="MRL75" s="22"/>
      <c r="MRM75" s="22"/>
      <c r="MRN75" s="22"/>
      <c r="MRO75" s="22"/>
      <c r="MRP75" s="22"/>
      <c r="MRQ75" s="22"/>
      <c r="MRR75" s="22"/>
      <c r="MRS75" s="22"/>
      <c r="MRT75" s="22"/>
      <c r="MRU75" s="22"/>
      <c r="MRV75" s="22"/>
      <c r="MRW75" s="22"/>
      <c r="MRX75" s="22"/>
      <c r="MRY75" s="22"/>
      <c r="MRZ75" s="22"/>
      <c r="MSA75" s="22"/>
      <c r="MSB75" s="22"/>
      <c r="MSC75" s="22"/>
      <c r="MSD75" s="22"/>
      <c r="MSE75" s="22"/>
      <c r="MSF75" s="22"/>
      <c r="MSG75" s="22"/>
      <c r="MSH75" s="22"/>
      <c r="MSI75" s="22"/>
      <c r="MSJ75" s="22"/>
      <c r="MSK75" s="22"/>
      <c r="MSL75" s="22"/>
      <c r="MSM75" s="22"/>
      <c r="MSN75" s="22"/>
      <c r="MSO75" s="22"/>
      <c r="MSP75" s="22"/>
      <c r="MSQ75" s="22"/>
      <c r="MSR75" s="22"/>
      <c r="MSS75" s="22"/>
      <c r="MST75" s="22"/>
      <c r="MSU75" s="22"/>
      <c r="MSV75" s="22"/>
      <c r="MSW75" s="22"/>
      <c r="MSX75" s="22"/>
      <c r="MSY75" s="22"/>
      <c r="MSZ75" s="22"/>
      <c r="MTA75" s="22"/>
      <c r="MTB75" s="22"/>
      <c r="MTC75" s="22"/>
      <c r="MTD75" s="22"/>
      <c r="MTE75" s="22"/>
      <c r="MTF75" s="22"/>
      <c r="MTG75" s="22"/>
      <c r="MTH75" s="22"/>
      <c r="MTI75" s="22"/>
      <c r="MTJ75" s="22"/>
      <c r="MTK75" s="22"/>
      <c r="MTL75" s="22"/>
      <c r="MTM75" s="22"/>
      <c r="MTN75" s="22"/>
      <c r="MTO75" s="22"/>
      <c r="MTP75" s="22"/>
      <c r="MTQ75" s="22"/>
      <c r="MTR75" s="22"/>
      <c r="MTS75" s="22"/>
      <c r="MTT75" s="22"/>
      <c r="MTU75" s="22"/>
      <c r="MTV75" s="22"/>
      <c r="MTW75" s="22"/>
      <c r="MTX75" s="22"/>
      <c r="MTY75" s="22"/>
      <c r="MTZ75" s="22"/>
      <c r="MUA75" s="22"/>
      <c r="MUB75" s="22"/>
      <c r="MUC75" s="22"/>
      <c r="MUD75" s="22"/>
      <c r="MUE75" s="22"/>
      <c r="MUF75" s="22"/>
      <c r="MUG75" s="22"/>
      <c r="MUH75" s="22"/>
      <c r="MUI75" s="22"/>
      <c r="MUJ75" s="22"/>
      <c r="MUK75" s="22"/>
      <c r="MUL75" s="22"/>
      <c r="MUM75" s="22"/>
      <c r="MUN75" s="22"/>
      <c r="MUO75" s="22"/>
      <c r="MUP75" s="22"/>
      <c r="MUQ75" s="22"/>
      <c r="MUR75" s="22"/>
      <c r="MUS75" s="22"/>
      <c r="MUT75" s="22"/>
      <c r="MUU75" s="22"/>
      <c r="MUV75" s="22"/>
      <c r="MUW75" s="22"/>
      <c r="MUX75" s="22"/>
      <c r="MUY75" s="22"/>
      <c r="MUZ75" s="22"/>
      <c r="MVA75" s="22"/>
      <c r="MVB75" s="22"/>
      <c r="MVC75" s="22"/>
      <c r="MVD75" s="22"/>
      <c r="MVE75" s="22"/>
      <c r="MVF75" s="22"/>
      <c r="MVG75" s="22"/>
      <c r="MVH75" s="22"/>
      <c r="MVI75" s="22"/>
      <c r="MVJ75" s="22"/>
      <c r="MVK75" s="22"/>
      <c r="MVL75" s="22"/>
      <c r="MVM75" s="22"/>
      <c r="MVN75" s="22"/>
      <c r="MVO75" s="22"/>
      <c r="MVP75" s="22"/>
      <c r="MVQ75" s="22"/>
      <c r="MVR75" s="22"/>
      <c r="MVS75" s="22"/>
      <c r="MVT75" s="22"/>
      <c r="MVU75" s="22"/>
      <c r="MVV75" s="22"/>
      <c r="MVW75" s="22"/>
      <c r="MVX75" s="22"/>
      <c r="MVY75" s="22"/>
      <c r="MVZ75" s="22"/>
      <c r="MWA75" s="22"/>
      <c r="MWB75" s="22"/>
      <c r="MWC75" s="22"/>
      <c r="MWD75" s="22"/>
      <c r="MWE75" s="22"/>
      <c r="MWF75" s="22"/>
      <c r="MWG75" s="22"/>
      <c r="MWH75" s="22"/>
      <c r="MWI75" s="22"/>
      <c r="MWJ75" s="22"/>
      <c r="MWK75" s="22"/>
      <c r="MWL75" s="22"/>
      <c r="MWM75" s="22"/>
      <c r="MWN75" s="22"/>
      <c r="MWO75" s="22"/>
      <c r="MWP75" s="22"/>
      <c r="MWQ75" s="22"/>
      <c r="MWR75" s="22"/>
      <c r="MWS75" s="22"/>
      <c r="MWT75" s="22"/>
      <c r="MWU75" s="22"/>
      <c r="MWV75" s="22"/>
      <c r="MWW75" s="22"/>
      <c r="MWX75" s="22"/>
      <c r="MWY75" s="22"/>
      <c r="MWZ75" s="22"/>
      <c r="MXA75" s="22"/>
      <c r="MXB75" s="22"/>
      <c r="MXC75" s="22"/>
      <c r="MXD75" s="22"/>
      <c r="MXE75" s="22"/>
      <c r="MXF75" s="22"/>
      <c r="MXG75" s="22"/>
      <c r="MXH75" s="22"/>
      <c r="MXI75" s="22"/>
      <c r="MXJ75" s="22"/>
      <c r="MXK75" s="22"/>
      <c r="MXL75" s="22"/>
      <c r="MXM75" s="22"/>
      <c r="MXN75" s="22"/>
      <c r="MXO75" s="22"/>
      <c r="MXP75" s="22"/>
      <c r="MXQ75" s="22"/>
      <c r="MXR75" s="22"/>
      <c r="MXS75" s="22"/>
      <c r="MXT75" s="22"/>
      <c r="MXU75" s="22"/>
      <c r="MXV75" s="22"/>
      <c r="MXW75" s="22"/>
      <c r="MXX75" s="22"/>
      <c r="MXY75" s="22"/>
      <c r="MXZ75" s="22"/>
      <c r="MYA75" s="22"/>
      <c r="MYB75" s="22"/>
      <c r="MYC75" s="22"/>
      <c r="MYD75" s="22"/>
      <c r="MYE75" s="22"/>
      <c r="MYF75" s="22"/>
      <c r="MYG75" s="22"/>
      <c r="MYH75" s="22"/>
      <c r="MYI75" s="22"/>
      <c r="MYJ75" s="22"/>
      <c r="MYK75" s="22"/>
      <c r="MYL75" s="22"/>
      <c r="MYM75" s="22"/>
      <c r="MYN75" s="22"/>
      <c r="MYO75" s="22"/>
      <c r="MYP75" s="22"/>
      <c r="MYQ75" s="22"/>
      <c r="MYR75" s="22"/>
      <c r="MYS75" s="22"/>
      <c r="MYT75" s="22"/>
      <c r="MYU75" s="22"/>
      <c r="MYV75" s="22"/>
      <c r="MYW75" s="22"/>
      <c r="MYX75" s="22"/>
      <c r="MYY75" s="22"/>
      <c r="MYZ75" s="22"/>
      <c r="MZA75" s="22"/>
      <c r="MZB75" s="22"/>
      <c r="MZC75" s="22"/>
      <c r="MZD75" s="22"/>
      <c r="MZE75" s="22"/>
      <c r="MZF75" s="22"/>
      <c r="MZG75" s="22"/>
      <c r="MZH75" s="22"/>
      <c r="MZI75" s="22"/>
      <c r="MZJ75" s="22"/>
      <c r="MZK75" s="22"/>
      <c r="MZL75" s="22"/>
      <c r="MZM75" s="22"/>
      <c r="MZN75" s="22"/>
      <c r="MZO75" s="22"/>
      <c r="MZP75" s="22"/>
      <c r="MZQ75" s="22"/>
      <c r="MZR75" s="22"/>
      <c r="MZS75" s="22"/>
      <c r="MZT75" s="22"/>
      <c r="MZU75" s="22"/>
      <c r="MZV75" s="22"/>
      <c r="MZW75" s="22"/>
      <c r="MZX75" s="22"/>
      <c r="MZY75" s="22"/>
      <c r="MZZ75" s="22"/>
      <c r="NAA75" s="22"/>
      <c r="NAB75" s="22"/>
      <c r="NAC75" s="22"/>
      <c r="NAD75" s="22"/>
      <c r="NAE75" s="22"/>
      <c r="NAF75" s="22"/>
      <c r="NAG75" s="22"/>
      <c r="NAH75" s="22"/>
      <c r="NAI75" s="22"/>
      <c r="NAJ75" s="22"/>
      <c r="NAK75" s="22"/>
      <c r="NAL75" s="22"/>
      <c r="NAM75" s="22"/>
      <c r="NAN75" s="22"/>
      <c r="NAO75" s="22"/>
      <c r="NAP75" s="22"/>
      <c r="NAQ75" s="22"/>
      <c r="NAR75" s="22"/>
      <c r="NAS75" s="22"/>
      <c r="NAT75" s="22"/>
      <c r="NAU75" s="22"/>
      <c r="NAV75" s="22"/>
      <c r="NAW75" s="22"/>
      <c r="NAX75" s="22"/>
      <c r="NAY75" s="22"/>
      <c r="NAZ75" s="22"/>
      <c r="NBA75" s="22"/>
      <c r="NBB75" s="22"/>
      <c r="NBC75" s="22"/>
      <c r="NBD75" s="22"/>
      <c r="NBE75" s="22"/>
      <c r="NBF75" s="22"/>
      <c r="NBG75" s="22"/>
      <c r="NBH75" s="22"/>
      <c r="NBI75" s="22"/>
      <c r="NBJ75" s="22"/>
      <c r="NBK75" s="22"/>
      <c r="NBL75" s="22"/>
      <c r="NBM75" s="22"/>
      <c r="NBN75" s="22"/>
      <c r="NBO75" s="22"/>
      <c r="NBP75" s="22"/>
      <c r="NBQ75" s="22"/>
      <c r="NBR75" s="22"/>
      <c r="NBS75" s="22"/>
      <c r="NBT75" s="22"/>
      <c r="NBU75" s="22"/>
      <c r="NBV75" s="22"/>
      <c r="NBW75" s="22"/>
      <c r="NBX75" s="22"/>
      <c r="NBY75" s="22"/>
      <c r="NBZ75" s="22"/>
      <c r="NCA75" s="22"/>
      <c r="NCB75" s="22"/>
      <c r="NCC75" s="22"/>
      <c r="NCD75" s="22"/>
      <c r="NCE75" s="22"/>
      <c r="NCF75" s="22"/>
      <c r="NCG75" s="22"/>
      <c r="NCH75" s="22"/>
      <c r="NCI75" s="22"/>
      <c r="NCJ75" s="22"/>
      <c r="NCK75" s="22"/>
      <c r="NCL75" s="22"/>
      <c r="NCM75" s="22"/>
      <c r="NCN75" s="22"/>
      <c r="NCO75" s="22"/>
      <c r="NCP75" s="22"/>
      <c r="NCQ75" s="22"/>
      <c r="NCR75" s="22"/>
      <c r="NCS75" s="22"/>
      <c r="NCT75" s="22"/>
      <c r="NCU75" s="22"/>
      <c r="NCV75" s="22"/>
      <c r="NCW75" s="22"/>
      <c r="NCX75" s="22"/>
      <c r="NCY75" s="22"/>
      <c r="NCZ75" s="22"/>
      <c r="NDA75" s="22"/>
      <c r="NDB75" s="22"/>
      <c r="NDC75" s="22"/>
      <c r="NDD75" s="22"/>
      <c r="NDE75" s="22"/>
      <c r="NDF75" s="22"/>
      <c r="NDG75" s="22"/>
      <c r="NDH75" s="22"/>
      <c r="NDI75" s="22"/>
      <c r="NDJ75" s="22"/>
      <c r="NDK75" s="22"/>
      <c r="NDL75" s="22"/>
      <c r="NDM75" s="22"/>
      <c r="NDN75" s="22"/>
      <c r="NDO75" s="22"/>
      <c r="NDP75" s="22"/>
      <c r="NDQ75" s="22"/>
      <c r="NDR75" s="22"/>
      <c r="NDS75" s="22"/>
      <c r="NDT75" s="22"/>
      <c r="NDU75" s="22"/>
      <c r="NDV75" s="22"/>
      <c r="NDW75" s="22"/>
      <c r="NDX75" s="22"/>
      <c r="NDY75" s="22"/>
      <c r="NDZ75" s="22"/>
      <c r="NEA75" s="22"/>
      <c r="NEB75" s="22"/>
      <c r="NEC75" s="22"/>
      <c r="NED75" s="22"/>
      <c r="NEE75" s="22"/>
      <c r="NEF75" s="22"/>
      <c r="NEG75" s="22"/>
      <c r="NEH75" s="22"/>
      <c r="NEI75" s="22"/>
      <c r="NEJ75" s="22"/>
      <c r="NEK75" s="22"/>
      <c r="NEL75" s="22"/>
      <c r="NEM75" s="22"/>
      <c r="NEN75" s="22"/>
      <c r="NEO75" s="22"/>
      <c r="NEP75" s="22"/>
      <c r="NEQ75" s="22"/>
      <c r="NER75" s="22"/>
      <c r="NES75" s="22"/>
      <c r="NET75" s="22"/>
      <c r="NEU75" s="22"/>
      <c r="NEV75" s="22"/>
      <c r="NEW75" s="22"/>
      <c r="NEX75" s="22"/>
      <c r="NEY75" s="22"/>
      <c r="NEZ75" s="22"/>
      <c r="NFA75" s="22"/>
      <c r="NFB75" s="22"/>
      <c r="NFC75" s="22"/>
      <c r="NFD75" s="22"/>
      <c r="NFE75" s="22"/>
      <c r="NFF75" s="22"/>
      <c r="NFG75" s="22"/>
      <c r="NFH75" s="22"/>
      <c r="NFI75" s="22"/>
      <c r="NFJ75" s="22"/>
      <c r="NFK75" s="22"/>
      <c r="NFL75" s="22"/>
      <c r="NFM75" s="22"/>
      <c r="NFN75" s="22"/>
      <c r="NFO75" s="22"/>
      <c r="NFP75" s="22"/>
      <c r="NFQ75" s="22"/>
      <c r="NFR75" s="22"/>
      <c r="NFS75" s="22"/>
      <c r="NFT75" s="22"/>
      <c r="NFU75" s="22"/>
      <c r="NFV75" s="22"/>
      <c r="NFW75" s="22"/>
      <c r="NFX75" s="22"/>
      <c r="NFY75" s="22"/>
      <c r="NFZ75" s="22"/>
      <c r="NGA75" s="22"/>
      <c r="NGB75" s="22"/>
      <c r="NGC75" s="22"/>
      <c r="NGD75" s="22"/>
      <c r="NGE75" s="22"/>
      <c r="NGF75" s="22"/>
      <c r="NGG75" s="22"/>
      <c r="NGH75" s="22"/>
      <c r="NGI75" s="22"/>
      <c r="NGJ75" s="22"/>
      <c r="NGK75" s="22"/>
      <c r="NGL75" s="22"/>
      <c r="NGM75" s="22"/>
      <c r="NGN75" s="22"/>
      <c r="NGO75" s="22"/>
      <c r="NGP75" s="22"/>
      <c r="NGQ75" s="22"/>
      <c r="NGR75" s="22"/>
      <c r="NGS75" s="22"/>
      <c r="NGT75" s="22"/>
      <c r="NGU75" s="22"/>
      <c r="NGV75" s="22"/>
      <c r="NGW75" s="22"/>
      <c r="NGX75" s="22"/>
      <c r="NGY75" s="22"/>
      <c r="NGZ75" s="22"/>
      <c r="NHA75" s="22"/>
      <c r="NHB75" s="22"/>
      <c r="NHC75" s="22"/>
      <c r="NHD75" s="22"/>
      <c r="NHE75" s="22"/>
      <c r="NHF75" s="22"/>
      <c r="NHG75" s="22"/>
      <c r="NHH75" s="22"/>
      <c r="NHI75" s="22"/>
      <c r="NHJ75" s="22"/>
      <c r="NHK75" s="22"/>
      <c r="NHL75" s="22"/>
      <c r="NHM75" s="22"/>
      <c r="NHN75" s="22"/>
      <c r="NHO75" s="22"/>
      <c r="NHP75" s="22"/>
      <c r="NHQ75" s="22"/>
      <c r="NHR75" s="22"/>
      <c r="NHS75" s="22"/>
      <c r="NHT75" s="22"/>
      <c r="NHU75" s="22"/>
      <c r="NHV75" s="22"/>
      <c r="NHW75" s="22"/>
      <c r="NHX75" s="22"/>
      <c r="NHY75" s="22"/>
      <c r="NHZ75" s="22"/>
      <c r="NIA75" s="22"/>
      <c r="NIB75" s="22"/>
      <c r="NIC75" s="22"/>
      <c r="NID75" s="22"/>
      <c r="NIE75" s="22"/>
      <c r="NIF75" s="22"/>
      <c r="NIG75" s="22"/>
      <c r="NIH75" s="22"/>
      <c r="NII75" s="22"/>
      <c r="NIJ75" s="22"/>
      <c r="NIK75" s="22"/>
      <c r="NIL75" s="22"/>
      <c r="NIM75" s="22"/>
      <c r="NIN75" s="22"/>
      <c r="NIO75" s="22"/>
      <c r="NIP75" s="22"/>
      <c r="NIQ75" s="22"/>
      <c r="NIR75" s="22"/>
      <c r="NIS75" s="22"/>
      <c r="NIT75" s="22"/>
      <c r="NIU75" s="22"/>
      <c r="NIV75" s="22"/>
      <c r="NIW75" s="22"/>
      <c r="NIX75" s="22"/>
      <c r="NIY75" s="22"/>
      <c r="NIZ75" s="22"/>
      <c r="NJA75" s="22"/>
      <c r="NJB75" s="22"/>
      <c r="NJC75" s="22"/>
      <c r="NJD75" s="22"/>
      <c r="NJE75" s="22"/>
      <c r="NJF75" s="22"/>
      <c r="NJG75" s="22"/>
      <c r="NJH75" s="22"/>
      <c r="NJI75" s="22"/>
      <c r="NJJ75" s="22"/>
      <c r="NJK75" s="22"/>
      <c r="NJL75" s="22"/>
      <c r="NJM75" s="22"/>
      <c r="NJN75" s="22"/>
      <c r="NJO75" s="22"/>
      <c r="NJP75" s="22"/>
      <c r="NJQ75" s="22"/>
      <c r="NJR75" s="22"/>
      <c r="NJS75" s="22"/>
      <c r="NJT75" s="22"/>
      <c r="NJU75" s="22"/>
      <c r="NJV75" s="22"/>
      <c r="NJW75" s="22"/>
      <c r="NJX75" s="22"/>
      <c r="NJY75" s="22"/>
      <c r="NJZ75" s="22"/>
      <c r="NKA75" s="22"/>
      <c r="NKB75" s="22"/>
      <c r="NKC75" s="22"/>
      <c r="NKD75" s="22"/>
      <c r="NKE75" s="22"/>
      <c r="NKF75" s="22"/>
      <c r="NKG75" s="22"/>
      <c r="NKH75" s="22"/>
      <c r="NKI75" s="22"/>
      <c r="NKJ75" s="22"/>
      <c r="NKK75" s="22"/>
      <c r="NKL75" s="22"/>
      <c r="NKM75" s="22"/>
      <c r="NKN75" s="22"/>
      <c r="NKO75" s="22"/>
      <c r="NKP75" s="22"/>
      <c r="NKQ75" s="22"/>
      <c r="NKR75" s="22"/>
      <c r="NKS75" s="22"/>
      <c r="NKT75" s="22"/>
      <c r="NKU75" s="22"/>
      <c r="NKV75" s="22"/>
      <c r="NKW75" s="22"/>
      <c r="NKX75" s="22"/>
      <c r="NKY75" s="22"/>
      <c r="NKZ75" s="22"/>
      <c r="NLA75" s="22"/>
      <c r="NLB75" s="22"/>
      <c r="NLC75" s="22"/>
      <c r="NLD75" s="22"/>
      <c r="NLE75" s="22"/>
      <c r="NLF75" s="22"/>
      <c r="NLG75" s="22"/>
      <c r="NLH75" s="22"/>
      <c r="NLI75" s="22"/>
      <c r="NLJ75" s="22"/>
      <c r="NLK75" s="22"/>
      <c r="NLL75" s="22"/>
      <c r="NLM75" s="22"/>
      <c r="NLN75" s="22"/>
      <c r="NLO75" s="22"/>
      <c r="NLP75" s="22"/>
      <c r="NLQ75" s="22"/>
      <c r="NLR75" s="22"/>
      <c r="NLS75" s="22"/>
      <c r="NLT75" s="22"/>
      <c r="NLU75" s="22"/>
      <c r="NLV75" s="22"/>
      <c r="NLW75" s="22"/>
      <c r="NLX75" s="22"/>
      <c r="NLY75" s="22"/>
      <c r="NLZ75" s="22"/>
      <c r="NMA75" s="22"/>
      <c r="NMB75" s="22"/>
      <c r="NMC75" s="22"/>
      <c r="NMD75" s="22"/>
      <c r="NME75" s="22"/>
      <c r="NMF75" s="22"/>
      <c r="NMG75" s="22"/>
      <c r="NMH75" s="22"/>
      <c r="NMI75" s="22"/>
      <c r="NMJ75" s="22"/>
      <c r="NMK75" s="22"/>
      <c r="NML75" s="22"/>
      <c r="NMM75" s="22"/>
      <c r="NMN75" s="22"/>
      <c r="NMO75" s="22"/>
      <c r="NMP75" s="22"/>
      <c r="NMQ75" s="22"/>
      <c r="NMR75" s="22"/>
      <c r="NMS75" s="22"/>
      <c r="NMT75" s="22"/>
      <c r="NMU75" s="22"/>
      <c r="NMV75" s="22"/>
      <c r="NMW75" s="22"/>
      <c r="NMX75" s="22"/>
      <c r="NMY75" s="22"/>
      <c r="NMZ75" s="22"/>
      <c r="NNA75" s="22"/>
      <c r="NNB75" s="22"/>
      <c r="NNC75" s="22"/>
      <c r="NND75" s="22"/>
      <c r="NNE75" s="22"/>
      <c r="NNF75" s="22"/>
      <c r="NNG75" s="22"/>
      <c r="NNH75" s="22"/>
      <c r="NNI75" s="22"/>
      <c r="NNJ75" s="22"/>
      <c r="NNK75" s="22"/>
      <c r="NNL75" s="22"/>
      <c r="NNM75" s="22"/>
      <c r="NNN75" s="22"/>
      <c r="NNO75" s="22"/>
      <c r="NNP75" s="22"/>
      <c r="NNQ75" s="22"/>
      <c r="NNR75" s="22"/>
      <c r="NNS75" s="22"/>
      <c r="NNT75" s="22"/>
      <c r="NNU75" s="22"/>
      <c r="NNV75" s="22"/>
      <c r="NNW75" s="22"/>
      <c r="NNX75" s="22"/>
      <c r="NNY75" s="22"/>
      <c r="NNZ75" s="22"/>
      <c r="NOA75" s="22"/>
      <c r="NOB75" s="22"/>
      <c r="NOC75" s="22"/>
      <c r="NOD75" s="22"/>
      <c r="NOE75" s="22"/>
      <c r="NOF75" s="22"/>
      <c r="NOG75" s="22"/>
      <c r="NOH75" s="22"/>
      <c r="NOI75" s="22"/>
      <c r="NOJ75" s="22"/>
      <c r="NOK75" s="22"/>
      <c r="NOL75" s="22"/>
      <c r="NOM75" s="22"/>
      <c r="NON75" s="22"/>
      <c r="NOO75" s="22"/>
      <c r="NOP75" s="22"/>
      <c r="NOQ75" s="22"/>
      <c r="NOR75" s="22"/>
      <c r="NOS75" s="22"/>
      <c r="NOT75" s="22"/>
      <c r="NOU75" s="22"/>
      <c r="NOV75" s="22"/>
      <c r="NOW75" s="22"/>
      <c r="NOX75" s="22"/>
      <c r="NOY75" s="22"/>
      <c r="NOZ75" s="22"/>
      <c r="NPA75" s="22"/>
      <c r="NPB75" s="22"/>
      <c r="NPC75" s="22"/>
      <c r="NPD75" s="22"/>
      <c r="NPE75" s="22"/>
      <c r="NPF75" s="22"/>
      <c r="NPG75" s="22"/>
      <c r="NPH75" s="22"/>
      <c r="NPI75" s="22"/>
      <c r="NPJ75" s="22"/>
      <c r="NPK75" s="22"/>
      <c r="NPL75" s="22"/>
      <c r="NPM75" s="22"/>
      <c r="NPN75" s="22"/>
      <c r="NPO75" s="22"/>
      <c r="NPP75" s="22"/>
      <c r="NPQ75" s="22"/>
      <c r="NPR75" s="22"/>
      <c r="NPS75" s="22"/>
      <c r="NPT75" s="22"/>
      <c r="NPU75" s="22"/>
      <c r="NPV75" s="22"/>
      <c r="NPW75" s="22"/>
      <c r="NPX75" s="22"/>
      <c r="NPY75" s="22"/>
      <c r="NPZ75" s="22"/>
      <c r="NQA75" s="22"/>
      <c r="NQB75" s="22"/>
      <c r="NQC75" s="22"/>
      <c r="NQD75" s="22"/>
      <c r="NQE75" s="22"/>
      <c r="NQF75" s="22"/>
      <c r="NQG75" s="22"/>
      <c r="NQH75" s="22"/>
      <c r="NQI75" s="22"/>
      <c r="NQJ75" s="22"/>
      <c r="NQK75" s="22"/>
      <c r="NQL75" s="22"/>
      <c r="NQM75" s="22"/>
      <c r="NQN75" s="22"/>
      <c r="NQO75" s="22"/>
      <c r="NQP75" s="22"/>
      <c r="NQQ75" s="22"/>
      <c r="NQR75" s="22"/>
      <c r="NQS75" s="22"/>
      <c r="NQT75" s="22"/>
      <c r="NQU75" s="22"/>
      <c r="NQV75" s="22"/>
      <c r="NQW75" s="22"/>
      <c r="NQX75" s="22"/>
      <c r="NQY75" s="22"/>
      <c r="NQZ75" s="22"/>
      <c r="NRA75" s="22"/>
      <c r="NRB75" s="22"/>
      <c r="NRC75" s="22"/>
      <c r="NRD75" s="22"/>
      <c r="NRE75" s="22"/>
      <c r="NRF75" s="22"/>
      <c r="NRG75" s="22"/>
      <c r="NRH75" s="22"/>
      <c r="NRI75" s="22"/>
      <c r="NRJ75" s="22"/>
      <c r="NRK75" s="22"/>
      <c r="NRL75" s="22"/>
      <c r="NRM75" s="22"/>
      <c r="NRN75" s="22"/>
      <c r="NRO75" s="22"/>
      <c r="NRP75" s="22"/>
      <c r="NRQ75" s="22"/>
      <c r="NRR75" s="22"/>
      <c r="NRS75" s="22"/>
      <c r="NRT75" s="22"/>
      <c r="NRU75" s="22"/>
      <c r="NRV75" s="22"/>
      <c r="NRW75" s="22"/>
      <c r="NRX75" s="22"/>
      <c r="NRY75" s="22"/>
      <c r="NRZ75" s="22"/>
      <c r="NSA75" s="22"/>
      <c r="NSB75" s="22"/>
      <c r="NSC75" s="22"/>
      <c r="NSD75" s="22"/>
      <c r="NSE75" s="22"/>
      <c r="NSF75" s="22"/>
      <c r="NSG75" s="22"/>
      <c r="NSH75" s="22"/>
      <c r="NSI75" s="22"/>
      <c r="NSJ75" s="22"/>
      <c r="NSK75" s="22"/>
      <c r="NSL75" s="22"/>
      <c r="NSM75" s="22"/>
      <c r="NSN75" s="22"/>
      <c r="NSO75" s="22"/>
      <c r="NSP75" s="22"/>
      <c r="NSQ75" s="22"/>
      <c r="NSR75" s="22"/>
      <c r="NSS75" s="22"/>
      <c r="NST75" s="22"/>
      <c r="NSU75" s="22"/>
      <c r="NSV75" s="22"/>
      <c r="NSW75" s="22"/>
      <c r="NSX75" s="22"/>
      <c r="NSY75" s="22"/>
      <c r="NSZ75" s="22"/>
      <c r="NTA75" s="22"/>
      <c r="NTB75" s="22"/>
      <c r="NTC75" s="22"/>
      <c r="NTD75" s="22"/>
      <c r="NTE75" s="22"/>
      <c r="NTF75" s="22"/>
      <c r="NTG75" s="22"/>
      <c r="NTH75" s="22"/>
      <c r="NTI75" s="22"/>
      <c r="NTJ75" s="22"/>
      <c r="NTK75" s="22"/>
      <c r="NTL75" s="22"/>
      <c r="NTM75" s="22"/>
      <c r="NTN75" s="22"/>
      <c r="NTO75" s="22"/>
      <c r="NTP75" s="22"/>
      <c r="NTQ75" s="22"/>
      <c r="NTR75" s="22"/>
      <c r="NTS75" s="22"/>
      <c r="NTT75" s="22"/>
      <c r="NTU75" s="22"/>
      <c r="NTV75" s="22"/>
      <c r="NTW75" s="22"/>
      <c r="NTX75" s="22"/>
      <c r="NTY75" s="22"/>
      <c r="NTZ75" s="22"/>
      <c r="NUA75" s="22"/>
      <c r="NUB75" s="22"/>
      <c r="NUC75" s="22"/>
      <c r="NUD75" s="22"/>
      <c r="NUE75" s="22"/>
      <c r="NUF75" s="22"/>
      <c r="NUG75" s="22"/>
      <c r="NUH75" s="22"/>
      <c r="NUI75" s="22"/>
      <c r="NUJ75" s="22"/>
      <c r="NUK75" s="22"/>
      <c r="NUL75" s="22"/>
      <c r="NUM75" s="22"/>
      <c r="NUN75" s="22"/>
      <c r="NUO75" s="22"/>
      <c r="NUP75" s="22"/>
      <c r="NUQ75" s="22"/>
      <c r="NUR75" s="22"/>
      <c r="NUS75" s="22"/>
      <c r="NUT75" s="22"/>
      <c r="NUU75" s="22"/>
      <c r="NUV75" s="22"/>
      <c r="NUW75" s="22"/>
      <c r="NUX75" s="22"/>
      <c r="NUY75" s="22"/>
      <c r="NUZ75" s="22"/>
      <c r="NVA75" s="22"/>
      <c r="NVB75" s="22"/>
      <c r="NVC75" s="22"/>
      <c r="NVD75" s="22"/>
      <c r="NVE75" s="22"/>
      <c r="NVF75" s="22"/>
      <c r="NVG75" s="22"/>
      <c r="NVH75" s="22"/>
      <c r="NVI75" s="22"/>
      <c r="NVJ75" s="22"/>
      <c r="NVK75" s="22"/>
      <c r="NVL75" s="22"/>
      <c r="NVM75" s="22"/>
      <c r="NVN75" s="22"/>
      <c r="NVO75" s="22"/>
      <c r="NVP75" s="22"/>
      <c r="NVQ75" s="22"/>
      <c r="NVR75" s="22"/>
      <c r="NVS75" s="22"/>
      <c r="NVT75" s="22"/>
      <c r="NVU75" s="22"/>
      <c r="NVV75" s="22"/>
      <c r="NVW75" s="22"/>
      <c r="NVX75" s="22"/>
      <c r="NVY75" s="22"/>
      <c r="NVZ75" s="22"/>
      <c r="NWA75" s="22"/>
      <c r="NWB75" s="22"/>
      <c r="NWC75" s="22"/>
      <c r="NWD75" s="22"/>
      <c r="NWE75" s="22"/>
      <c r="NWF75" s="22"/>
      <c r="NWG75" s="22"/>
      <c r="NWH75" s="22"/>
      <c r="NWI75" s="22"/>
      <c r="NWJ75" s="22"/>
      <c r="NWK75" s="22"/>
      <c r="NWL75" s="22"/>
      <c r="NWM75" s="22"/>
      <c r="NWN75" s="22"/>
      <c r="NWO75" s="22"/>
      <c r="NWP75" s="22"/>
      <c r="NWQ75" s="22"/>
      <c r="NWR75" s="22"/>
      <c r="NWS75" s="22"/>
      <c r="NWT75" s="22"/>
      <c r="NWU75" s="22"/>
      <c r="NWV75" s="22"/>
      <c r="NWW75" s="22"/>
      <c r="NWX75" s="22"/>
      <c r="NWY75" s="22"/>
      <c r="NWZ75" s="22"/>
      <c r="NXA75" s="22"/>
      <c r="NXB75" s="22"/>
      <c r="NXC75" s="22"/>
      <c r="NXD75" s="22"/>
      <c r="NXE75" s="22"/>
      <c r="NXF75" s="22"/>
      <c r="NXG75" s="22"/>
      <c r="NXH75" s="22"/>
      <c r="NXI75" s="22"/>
      <c r="NXJ75" s="22"/>
      <c r="NXK75" s="22"/>
      <c r="NXL75" s="22"/>
      <c r="NXM75" s="22"/>
      <c r="NXN75" s="22"/>
      <c r="NXO75" s="22"/>
      <c r="NXP75" s="22"/>
      <c r="NXQ75" s="22"/>
      <c r="NXR75" s="22"/>
      <c r="NXS75" s="22"/>
      <c r="NXT75" s="22"/>
      <c r="NXU75" s="22"/>
      <c r="NXV75" s="22"/>
      <c r="NXW75" s="22"/>
      <c r="NXX75" s="22"/>
      <c r="NXY75" s="22"/>
      <c r="NXZ75" s="22"/>
      <c r="NYA75" s="22"/>
      <c r="NYB75" s="22"/>
      <c r="NYC75" s="22"/>
      <c r="NYD75" s="22"/>
      <c r="NYE75" s="22"/>
      <c r="NYF75" s="22"/>
      <c r="NYG75" s="22"/>
      <c r="NYH75" s="22"/>
      <c r="NYI75" s="22"/>
      <c r="NYJ75" s="22"/>
      <c r="NYK75" s="22"/>
      <c r="NYL75" s="22"/>
      <c r="NYM75" s="22"/>
      <c r="NYN75" s="22"/>
      <c r="NYO75" s="22"/>
      <c r="NYP75" s="22"/>
      <c r="NYQ75" s="22"/>
      <c r="NYR75" s="22"/>
      <c r="NYS75" s="22"/>
      <c r="NYT75" s="22"/>
      <c r="NYU75" s="22"/>
      <c r="NYV75" s="22"/>
      <c r="NYW75" s="22"/>
      <c r="NYX75" s="22"/>
      <c r="NYY75" s="22"/>
      <c r="NYZ75" s="22"/>
      <c r="NZA75" s="22"/>
      <c r="NZB75" s="22"/>
      <c r="NZC75" s="22"/>
      <c r="NZD75" s="22"/>
      <c r="NZE75" s="22"/>
      <c r="NZF75" s="22"/>
      <c r="NZG75" s="22"/>
      <c r="NZH75" s="22"/>
      <c r="NZI75" s="22"/>
      <c r="NZJ75" s="22"/>
      <c r="NZK75" s="22"/>
      <c r="NZL75" s="22"/>
      <c r="NZM75" s="22"/>
      <c r="NZN75" s="22"/>
      <c r="NZO75" s="22"/>
      <c r="NZP75" s="22"/>
      <c r="NZQ75" s="22"/>
      <c r="NZR75" s="22"/>
      <c r="NZS75" s="22"/>
      <c r="NZT75" s="22"/>
      <c r="NZU75" s="22"/>
      <c r="NZV75" s="22"/>
      <c r="NZW75" s="22"/>
      <c r="NZX75" s="22"/>
      <c r="NZY75" s="22"/>
      <c r="NZZ75" s="22"/>
      <c r="OAA75" s="22"/>
      <c r="OAB75" s="22"/>
      <c r="OAC75" s="22"/>
      <c r="OAD75" s="22"/>
      <c r="OAE75" s="22"/>
      <c r="OAF75" s="22"/>
      <c r="OAG75" s="22"/>
      <c r="OAH75" s="22"/>
      <c r="OAI75" s="22"/>
      <c r="OAJ75" s="22"/>
      <c r="OAK75" s="22"/>
      <c r="OAL75" s="22"/>
      <c r="OAM75" s="22"/>
      <c r="OAN75" s="22"/>
      <c r="OAO75" s="22"/>
      <c r="OAP75" s="22"/>
      <c r="OAQ75" s="22"/>
      <c r="OAR75" s="22"/>
      <c r="OAS75" s="22"/>
      <c r="OAT75" s="22"/>
      <c r="OAU75" s="22"/>
      <c r="OAV75" s="22"/>
      <c r="OAW75" s="22"/>
      <c r="OAX75" s="22"/>
      <c r="OAY75" s="22"/>
      <c r="OAZ75" s="22"/>
      <c r="OBA75" s="22"/>
      <c r="OBB75" s="22"/>
      <c r="OBC75" s="22"/>
      <c r="OBD75" s="22"/>
      <c r="OBE75" s="22"/>
      <c r="OBF75" s="22"/>
      <c r="OBG75" s="22"/>
      <c r="OBH75" s="22"/>
      <c r="OBI75" s="22"/>
      <c r="OBJ75" s="22"/>
      <c r="OBK75" s="22"/>
      <c r="OBL75" s="22"/>
      <c r="OBM75" s="22"/>
      <c r="OBN75" s="22"/>
      <c r="OBO75" s="22"/>
      <c r="OBP75" s="22"/>
      <c r="OBQ75" s="22"/>
      <c r="OBR75" s="22"/>
      <c r="OBS75" s="22"/>
      <c r="OBT75" s="22"/>
      <c r="OBU75" s="22"/>
      <c r="OBV75" s="22"/>
      <c r="OBW75" s="22"/>
      <c r="OBX75" s="22"/>
      <c r="OBY75" s="22"/>
      <c r="OBZ75" s="22"/>
      <c r="OCA75" s="22"/>
      <c r="OCB75" s="22"/>
      <c r="OCC75" s="22"/>
      <c r="OCD75" s="22"/>
      <c r="OCE75" s="22"/>
      <c r="OCF75" s="22"/>
      <c r="OCG75" s="22"/>
      <c r="OCH75" s="22"/>
      <c r="OCI75" s="22"/>
      <c r="OCJ75" s="22"/>
      <c r="OCK75" s="22"/>
      <c r="OCL75" s="22"/>
      <c r="OCM75" s="22"/>
      <c r="OCN75" s="22"/>
      <c r="OCO75" s="22"/>
      <c r="OCP75" s="22"/>
      <c r="OCQ75" s="22"/>
      <c r="OCR75" s="22"/>
      <c r="OCS75" s="22"/>
      <c r="OCT75" s="22"/>
      <c r="OCU75" s="22"/>
      <c r="OCV75" s="22"/>
      <c r="OCW75" s="22"/>
      <c r="OCX75" s="22"/>
      <c r="OCY75" s="22"/>
      <c r="OCZ75" s="22"/>
      <c r="ODA75" s="22"/>
      <c r="ODB75" s="22"/>
      <c r="ODC75" s="22"/>
      <c r="ODD75" s="22"/>
      <c r="ODE75" s="22"/>
      <c r="ODF75" s="22"/>
      <c r="ODG75" s="22"/>
      <c r="ODH75" s="22"/>
      <c r="ODI75" s="22"/>
      <c r="ODJ75" s="22"/>
      <c r="ODK75" s="22"/>
      <c r="ODL75" s="22"/>
      <c r="ODM75" s="22"/>
      <c r="ODN75" s="22"/>
      <c r="ODO75" s="22"/>
      <c r="ODP75" s="22"/>
      <c r="ODQ75" s="22"/>
      <c r="ODR75" s="22"/>
      <c r="ODS75" s="22"/>
      <c r="ODT75" s="22"/>
      <c r="ODU75" s="22"/>
      <c r="ODV75" s="22"/>
      <c r="ODW75" s="22"/>
      <c r="ODX75" s="22"/>
      <c r="ODY75" s="22"/>
      <c r="ODZ75" s="22"/>
      <c r="OEA75" s="22"/>
      <c r="OEB75" s="22"/>
      <c r="OEC75" s="22"/>
      <c r="OED75" s="22"/>
      <c r="OEE75" s="22"/>
      <c r="OEF75" s="22"/>
      <c r="OEG75" s="22"/>
      <c r="OEH75" s="22"/>
      <c r="OEI75" s="22"/>
      <c r="OEJ75" s="22"/>
      <c r="OEK75" s="22"/>
      <c r="OEL75" s="22"/>
      <c r="OEM75" s="22"/>
      <c r="OEN75" s="22"/>
      <c r="OEO75" s="22"/>
      <c r="OEP75" s="22"/>
      <c r="OEQ75" s="22"/>
      <c r="OER75" s="22"/>
      <c r="OES75" s="22"/>
      <c r="OET75" s="22"/>
      <c r="OEU75" s="22"/>
      <c r="OEV75" s="22"/>
      <c r="OEW75" s="22"/>
      <c r="OEX75" s="22"/>
      <c r="OEY75" s="22"/>
      <c r="OEZ75" s="22"/>
      <c r="OFA75" s="22"/>
      <c r="OFB75" s="22"/>
      <c r="OFC75" s="22"/>
      <c r="OFD75" s="22"/>
      <c r="OFE75" s="22"/>
      <c r="OFF75" s="22"/>
      <c r="OFG75" s="22"/>
      <c r="OFH75" s="22"/>
      <c r="OFI75" s="22"/>
      <c r="OFJ75" s="22"/>
      <c r="OFK75" s="22"/>
      <c r="OFL75" s="22"/>
      <c r="OFM75" s="22"/>
      <c r="OFN75" s="22"/>
      <c r="OFO75" s="22"/>
      <c r="OFP75" s="22"/>
      <c r="OFQ75" s="22"/>
      <c r="OFR75" s="22"/>
      <c r="OFS75" s="22"/>
      <c r="OFT75" s="22"/>
      <c r="OFU75" s="22"/>
      <c r="OFV75" s="22"/>
      <c r="OFW75" s="22"/>
      <c r="OFX75" s="22"/>
      <c r="OFY75" s="22"/>
      <c r="OFZ75" s="22"/>
      <c r="OGA75" s="22"/>
      <c r="OGB75" s="22"/>
      <c r="OGC75" s="22"/>
      <c r="OGD75" s="22"/>
      <c r="OGE75" s="22"/>
      <c r="OGF75" s="22"/>
      <c r="OGG75" s="22"/>
      <c r="OGH75" s="22"/>
      <c r="OGI75" s="22"/>
      <c r="OGJ75" s="22"/>
      <c r="OGK75" s="22"/>
      <c r="OGL75" s="22"/>
      <c r="OGM75" s="22"/>
      <c r="OGN75" s="22"/>
      <c r="OGO75" s="22"/>
      <c r="OGP75" s="22"/>
      <c r="OGQ75" s="22"/>
      <c r="OGR75" s="22"/>
      <c r="OGS75" s="22"/>
      <c r="OGT75" s="22"/>
      <c r="OGU75" s="22"/>
      <c r="OGV75" s="22"/>
      <c r="OGW75" s="22"/>
      <c r="OGX75" s="22"/>
      <c r="OGY75" s="22"/>
      <c r="OGZ75" s="22"/>
      <c r="OHA75" s="22"/>
      <c r="OHB75" s="22"/>
      <c r="OHC75" s="22"/>
      <c r="OHD75" s="22"/>
      <c r="OHE75" s="22"/>
      <c r="OHF75" s="22"/>
      <c r="OHG75" s="22"/>
      <c r="OHH75" s="22"/>
      <c r="OHI75" s="22"/>
      <c r="OHJ75" s="22"/>
      <c r="OHK75" s="22"/>
      <c r="OHL75" s="22"/>
      <c r="OHM75" s="22"/>
      <c r="OHN75" s="22"/>
      <c r="OHO75" s="22"/>
      <c r="OHP75" s="22"/>
      <c r="OHQ75" s="22"/>
      <c r="OHR75" s="22"/>
      <c r="OHS75" s="22"/>
      <c r="OHT75" s="22"/>
      <c r="OHU75" s="22"/>
      <c r="OHV75" s="22"/>
      <c r="OHW75" s="22"/>
      <c r="OHX75" s="22"/>
      <c r="OHY75" s="22"/>
      <c r="OHZ75" s="22"/>
      <c r="OIA75" s="22"/>
      <c r="OIB75" s="22"/>
      <c r="OIC75" s="22"/>
      <c r="OID75" s="22"/>
      <c r="OIE75" s="22"/>
      <c r="OIF75" s="22"/>
      <c r="OIG75" s="22"/>
      <c r="OIH75" s="22"/>
      <c r="OII75" s="22"/>
      <c r="OIJ75" s="22"/>
      <c r="OIK75" s="22"/>
      <c r="OIL75" s="22"/>
      <c r="OIM75" s="22"/>
      <c r="OIN75" s="22"/>
      <c r="OIO75" s="22"/>
      <c r="OIP75" s="22"/>
      <c r="OIQ75" s="22"/>
      <c r="OIR75" s="22"/>
      <c r="OIS75" s="22"/>
      <c r="OIT75" s="22"/>
      <c r="OIU75" s="22"/>
      <c r="OIV75" s="22"/>
      <c r="OIW75" s="22"/>
      <c r="OIX75" s="22"/>
      <c r="OIY75" s="22"/>
      <c r="OIZ75" s="22"/>
      <c r="OJA75" s="22"/>
      <c r="OJB75" s="22"/>
      <c r="OJC75" s="22"/>
      <c r="OJD75" s="22"/>
      <c r="OJE75" s="22"/>
      <c r="OJF75" s="22"/>
      <c r="OJG75" s="22"/>
      <c r="OJH75" s="22"/>
      <c r="OJI75" s="22"/>
      <c r="OJJ75" s="22"/>
      <c r="OJK75" s="22"/>
      <c r="OJL75" s="22"/>
      <c r="OJM75" s="22"/>
      <c r="OJN75" s="22"/>
      <c r="OJO75" s="22"/>
      <c r="OJP75" s="22"/>
      <c r="OJQ75" s="22"/>
      <c r="OJR75" s="22"/>
      <c r="OJS75" s="22"/>
      <c r="OJT75" s="22"/>
      <c r="OJU75" s="22"/>
      <c r="OJV75" s="22"/>
      <c r="OJW75" s="22"/>
      <c r="OJX75" s="22"/>
      <c r="OJY75" s="22"/>
      <c r="OJZ75" s="22"/>
      <c r="OKA75" s="22"/>
      <c r="OKB75" s="22"/>
      <c r="OKC75" s="22"/>
      <c r="OKD75" s="22"/>
      <c r="OKE75" s="22"/>
      <c r="OKF75" s="22"/>
      <c r="OKG75" s="22"/>
      <c r="OKH75" s="22"/>
      <c r="OKI75" s="22"/>
      <c r="OKJ75" s="22"/>
      <c r="OKK75" s="22"/>
      <c r="OKL75" s="22"/>
      <c r="OKM75" s="22"/>
      <c r="OKN75" s="22"/>
      <c r="OKO75" s="22"/>
      <c r="OKP75" s="22"/>
      <c r="OKQ75" s="22"/>
      <c r="OKR75" s="22"/>
      <c r="OKS75" s="22"/>
      <c r="OKT75" s="22"/>
      <c r="OKU75" s="22"/>
      <c r="OKV75" s="22"/>
      <c r="OKW75" s="22"/>
      <c r="OKX75" s="22"/>
      <c r="OKY75" s="22"/>
      <c r="OKZ75" s="22"/>
      <c r="OLA75" s="22"/>
      <c r="OLB75" s="22"/>
      <c r="OLC75" s="22"/>
      <c r="OLD75" s="22"/>
      <c r="OLE75" s="22"/>
      <c r="OLF75" s="22"/>
      <c r="OLG75" s="22"/>
      <c r="OLH75" s="22"/>
      <c r="OLI75" s="22"/>
      <c r="OLJ75" s="22"/>
      <c r="OLK75" s="22"/>
      <c r="OLL75" s="22"/>
      <c r="OLM75" s="22"/>
      <c r="OLN75" s="22"/>
      <c r="OLO75" s="22"/>
      <c r="OLP75" s="22"/>
      <c r="OLQ75" s="22"/>
      <c r="OLR75" s="22"/>
      <c r="OLS75" s="22"/>
      <c r="OLT75" s="22"/>
      <c r="OLU75" s="22"/>
      <c r="OLV75" s="22"/>
      <c r="OLW75" s="22"/>
      <c r="OLX75" s="22"/>
      <c r="OLY75" s="22"/>
      <c r="OLZ75" s="22"/>
      <c r="OMA75" s="22"/>
      <c r="OMB75" s="22"/>
      <c r="OMC75" s="22"/>
      <c r="OMD75" s="22"/>
      <c r="OME75" s="22"/>
      <c r="OMF75" s="22"/>
      <c r="OMG75" s="22"/>
      <c r="OMH75" s="22"/>
      <c r="OMI75" s="22"/>
      <c r="OMJ75" s="22"/>
      <c r="OMK75" s="22"/>
      <c r="OML75" s="22"/>
      <c r="OMM75" s="22"/>
      <c r="OMN75" s="22"/>
      <c r="OMO75" s="22"/>
      <c r="OMP75" s="22"/>
      <c r="OMQ75" s="22"/>
      <c r="OMR75" s="22"/>
      <c r="OMS75" s="22"/>
      <c r="OMT75" s="22"/>
      <c r="OMU75" s="22"/>
      <c r="OMV75" s="22"/>
      <c r="OMW75" s="22"/>
      <c r="OMX75" s="22"/>
      <c r="OMY75" s="22"/>
      <c r="OMZ75" s="22"/>
      <c r="ONA75" s="22"/>
      <c r="ONB75" s="22"/>
      <c r="ONC75" s="22"/>
      <c r="OND75" s="22"/>
      <c r="ONE75" s="22"/>
      <c r="ONF75" s="22"/>
      <c r="ONG75" s="22"/>
      <c r="ONH75" s="22"/>
      <c r="ONI75" s="22"/>
      <c r="ONJ75" s="22"/>
      <c r="ONK75" s="22"/>
      <c r="ONL75" s="22"/>
      <c r="ONM75" s="22"/>
      <c r="ONN75" s="22"/>
      <c r="ONO75" s="22"/>
      <c r="ONP75" s="22"/>
      <c r="ONQ75" s="22"/>
      <c r="ONR75" s="22"/>
      <c r="ONS75" s="22"/>
      <c r="ONT75" s="22"/>
      <c r="ONU75" s="22"/>
      <c r="ONV75" s="22"/>
      <c r="ONW75" s="22"/>
      <c r="ONX75" s="22"/>
      <c r="ONY75" s="22"/>
      <c r="ONZ75" s="22"/>
      <c r="OOA75" s="22"/>
      <c r="OOB75" s="22"/>
      <c r="OOC75" s="22"/>
      <c r="OOD75" s="22"/>
      <c r="OOE75" s="22"/>
      <c r="OOF75" s="22"/>
      <c r="OOG75" s="22"/>
      <c r="OOH75" s="22"/>
      <c r="OOI75" s="22"/>
      <c r="OOJ75" s="22"/>
      <c r="OOK75" s="22"/>
      <c r="OOL75" s="22"/>
      <c r="OOM75" s="22"/>
      <c r="OON75" s="22"/>
      <c r="OOO75" s="22"/>
      <c r="OOP75" s="22"/>
      <c r="OOQ75" s="22"/>
      <c r="OOR75" s="22"/>
      <c r="OOS75" s="22"/>
      <c r="OOT75" s="22"/>
      <c r="OOU75" s="22"/>
      <c r="OOV75" s="22"/>
      <c r="OOW75" s="22"/>
      <c r="OOX75" s="22"/>
      <c r="OOY75" s="22"/>
      <c r="OOZ75" s="22"/>
      <c r="OPA75" s="22"/>
      <c r="OPB75" s="22"/>
      <c r="OPC75" s="22"/>
      <c r="OPD75" s="22"/>
      <c r="OPE75" s="22"/>
      <c r="OPF75" s="22"/>
      <c r="OPG75" s="22"/>
      <c r="OPH75" s="22"/>
      <c r="OPI75" s="22"/>
      <c r="OPJ75" s="22"/>
      <c r="OPK75" s="22"/>
      <c r="OPL75" s="22"/>
      <c r="OPM75" s="22"/>
      <c r="OPN75" s="22"/>
      <c r="OPO75" s="22"/>
      <c r="OPP75" s="22"/>
      <c r="OPQ75" s="22"/>
      <c r="OPR75" s="22"/>
      <c r="OPS75" s="22"/>
      <c r="OPT75" s="22"/>
      <c r="OPU75" s="22"/>
      <c r="OPV75" s="22"/>
      <c r="OPW75" s="22"/>
      <c r="OPX75" s="22"/>
      <c r="OPY75" s="22"/>
      <c r="OPZ75" s="22"/>
      <c r="OQA75" s="22"/>
      <c r="OQB75" s="22"/>
      <c r="OQC75" s="22"/>
      <c r="OQD75" s="22"/>
      <c r="OQE75" s="22"/>
      <c r="OQF75" s="22"/>
      <c r="OQG75" s="22"/>
      <c r="OQH75" s="22"/>
      <c r="OQI75" s="22"/>
      <c r="OQJ75" s="22"/>
      <c r="OQK75" s="22"/>
      <c r="OQL75" s="22"/>
      <c r="OQM75" s="22"/>
      <c r="OQN75" s="22"/>
      <c r="OQO75" s="22"/>
      <c r="OQP75" s="22"/>
      <c r="OQQ75" s="22"/>
      <c r="OQR75" s="22"/>
      <c r="OQS75" s="22"/>
      <c r="OQT75" s="22"/>
      <c r="OQU75" s="22"/>
      <c r="OQV75" s="22"/>
      <c r="OQW75" s="22"/>
      <c r="OQX75" s="22"/>
      <c r="OQY75" s="22"/>
      <c r="OQZ75" s="22"/>
      <c r="ORA75" s="22"/>
      <c r="ORB75" s="22"/>
      <c r="ORC75" s="22"/>
      <c r="ORD75" s="22"/>
      <c r="ORE75" s="22"/>
      <c r="ORF75" s="22"/>
      <c r="ORG75" s="22"/>
      <c r="ORH75" s="22"/>
      <c r="ORI75" s="22"/>
      <c r="ORJ75" s="22"/>
      <c r="ORK75" s="22"/>
      <c r="ORL75" s="22"/>
      <c r="ORM75" s="22"/>
      <c r="ORN75" s="22"/>
      <c r="ORO75" s="22"/>
      <c r="ORP75" s="22"/>
      <c r="ORQ75" s="22"/>
      <c r="ORR75" s="22"/>
      <c r="ORS75" s="22"/>
      <c r="ORT75" s="22"/>
      <c r="ORU75" s="22"/>
      <c r="ORV75" s="22"/>
      <c r="ORW75" s="22"/>
      <c r="ORX75" s="22"/>
      <c r="ORY75" s="22"/>
      <c r="ORZ75" s="22"/>
      <c r="OSA75" s="22"/>
      <c r="OSB75" s="22"/>
      <c r="OSC75" s="22"/>
      <c r="OSD75" s="22"/>
      <c r="OSE75" s="22"/>
      <c r="OSF75" s="22"/>
      <c r="OSG75" s="22"/>
      <c r="OSH75" s="22"/>
      <c r="OSI75" s="22"/>
      <c r="OSJ75" s="22"/>
      <c r="OSK75" s="22"/>
      <c r="OSL75" s="22"/>
      <c r="OSM75" s="22"/>
      <c r="OSN75" s="22"/>
      <c r="OSO75" s="22"/>
      <c r="OSP75" s="22"/>
      <c r="OSQ75" s="22"/>
      <c r="OSR75" s="22"/>
      <c r="OSS75" s="22"/>
      <c r="OST75" s="22"/>
      <c r="OSU75" s="22"/>
      <c r="OSV75" s="22"/>
      <c r="OSW75" s="22"/>
      <c r="OSX75" s="22"/>
      <c r="OSY75" s="22"/>
      <c r="OSZ75" s="22"/>
      <c r="OTA75" s="22"/>
      <c r="OTB75" s="22"/>
      <c r="OTC75" s="22"/>
      <c r="OTD75" s="22"/>
      <c r="OTE75" s="22"/>
      <c r="OTF75" s="22"/>
      <c r="OTG75" s="22"/>
      <c r="OTH75" s="22"/>
      <c r="OTI75" s="22"/>
      <c r="OTJ75" s="22"/>
      <c r="OTK75" s="22"/>
      <c r="OTL75" s="22"/>
      <c r="OTM75" s="22"/>
      <c r="OTN75" s="22"/>
      <c r="OTO75" s="22"/>
      <c r="OTP75" s="22"/>
      <c r="OTQ75" s="22"/>
      <c r="OTR75" s="22"/>
      <c r="OTS75" s="22"/>
      <c r="OTT75" s="22"/>
      <c r="OTU75" s="22"/>
      <c r="OTV75" s="22"/>
      <c r="OTW75" s="22"/>
      <c r="OTX75" s="22"/>
      <c r="OTY75" s="22"/>
      <c r="OTZ75" s="22"/>
      <c r="OUA75" s="22"/>
      <c r="OUB75" s="22"/>
      <c r="OUC75" s="22"/>
      <c r="OUD75" s="22"/>
      <c r="OUE75" s="22"/>
      <c r="OUF75" s="22"/>
      <c r="OUG75" s="22"/>
      <c r="OUH75" s="22"/>
      <c r="OUI75" s="22"/>
      <c r="OUJ75" s="22"/>
      <c r="OUK75" s="22"/>
      <c r="OUL75" s="22"/>
      <c r="OUM75" s="22"/>
      <c r="OUN75" s="22"/>
      <c r="OUO75" s="22"/>
      <c r="OUP75" s="22"/>
      <c r="OUQ75" s="22"/>
      <c r="OUR75" s="22"/>
      <c r="OUS75" s="22"/>
      <c r="OUT75" s="22"/>
      <c r="OUU75" s="22"/>
      <c r="OUV75" s="22"/>
      <c r="OUW75" s="22"/>
      <c r="OUX75" s="22"/>
      <c r="OUY75" s="22"/>
      <c r="OUZ75" s="22"/>
      <c r="OVA75" s="22"/>
      <c r="OVB75" s="22"/>
      <c r="OVC75" s="22"/>
      <c r="OVD75" s="22"/>
      <c r="OVE75" s="22"/>
      <c r="OVF75" s="22"/>
      <c r="OVG75" s="22"/>
      <c r="OVH75" s="22"/>
      <c r="OVI75" s="22"/>
      <c r="OVJ75" s="22"/>
      <c r="OVK75" s="22"/>
      <c r="OVL75" s="22"/>
      <c r="OVM75" s="22"/>
      <c r="OVN75" s="22"/>
      <c r="OVO75" s="22"/>
      <c r="OVP75" s="22"/>
      <c r="OVQ75" s="22"/>
      <c r="OVR75" s="22"/>
      <c r="OVS75" s="22"/>
      <c r="OVT75" s="22"/>
      <c r="OVU75" s="22"/>
      <c r="OVV75" s="22"/>
      <c r="OVW75" s="22"/>
      <c r="OVX75" s="22"/>
      <c r="OVY75" s="22"/>
      <c r="OVZ75" s="22"/>
      <c r="OWA75" s="22"/>
      <c r="OWB75" s="22"/>
      <c r="OWC75" s="22"/>
      <c r="OWD75" s="22"/>
      <c r="OWE75" s="22"/>
      <c r="OWF75" s="22"/>
      <c r="OWG75" s="22"/>
      <c r="OWH75" s="22"/>
      <c r="OWI75" s="22"/>
      <c r="OWJ75" s="22"/>
      <c r="OWK75" s="22"/>
      <c r="OWL75" s="22"/>
      <c r="OWM75" s="22"/>
      <c r="OWN75" s="22"/>
      <c r="OWO75" s="22"/>
      <c r="OWP75" s="22"/>
      <c r="OWQ75" s="22"/>
      <c r="OWR75" s="22"/>
      <c r="OWS75" s="22"/>
      <c r="OWT75" s="22"/>
      <c r="OWU75" s="22"/>
      <c r="OWV75" s="22"/>
      <c r="OWW75" s="22"/>
      <c r="OWX75" s="22"/>
      <c r="OWY75" s="22"/>
      <c r="OWZ75" s="22"/>
      <c r="OXA75" s="22"/>
      <c r="OXB75" s="22"/>
      <c r="OXC75" s="22"/>
      <c r="OXD75" s="22"/>
      <c r="OXE75" s="22"/>
      <c r="OXF75" s="22"/>
      <c r="OXG75" s="22"/>
      <c r="OXH75" s="22"/>
      <c r="OXI75" s="22"/>
      <c r="OXJ75" s="22"/>
      <c r="OXK75" s="22"/>
      <c r="OXL75" s="22"/>
      <c r="OXM75" s="22"/>
      <c r="OXN75" s="22"/>
      <c r="OXO75" s="22"/>
      <c r="OXP75" s="22"/>
      <c r="OXQ75" s="22"/>
      <c r="OXR75" s="22"/>
      <c r="OXS75" s="22"/>
      <c r="OXT75" s="22"/>
      <c r="OXU75" s="22"/>
      <c r="OXV75" s="22"/>
      <c r="OXW75" s="22"/>
      <c r="OXX75" s="22"/>
      <c r="OXY75" s="22"/>
      <c r="OXZ75" s="22"/>
      <c r="OYA75" s="22"/>
      <c r="OYB75" s="22"/>
      <c r="OYC75" s="22"/>
      <c r="OYD75" s="22"/>
      <c r="OYE75" s="22"/>
      <c r="OYF75" s="22"/>
      <c r="OYG75" s="22"/>
      <c r="OYH75" s="22"/>
      <c r="OYI75" s="22"/>
      <c r="OYJ75" s="22"/>
      <c r="OYK75" s="22"/>
      <c r="OYL75" s="22"/>
      <c r="OYM75" s="22"/>
      <c r="OYN75" s="22"/>
      <c r="OYO75" s="22"/>
      <c r="OYP75" s="22"/>
      <c r="OYQ75" s="22"/>
      <c r="OYR75" s="22"/>
      <c r="OYS75" s="22"/>
      <c r="OYT75" s="22"/>
      <c r="OYU75" s="22"/>
      <c r="OYV75" s="22"/>
      <c r="OYW75" s="22"/>
      <c r="OYX75" s="22"/>
      <c r="OYY75" s="22"/>
      <c r="OYZ75" s="22"/>
      <c r="OZA75" s="22"/>
      <c r="OZB75" s="22"/>
      <c r="OZC75" s="22"/>
      <c r="OZD75" s="22"/>
      <c r="OZE75" s="22"/>
      <c r="OZF75" s="22"/>
      <c r="OZG75" s="22"/>
      <c r="OZH75" s="22"/>
      <c r="OZI75" s="22"/>
      <c r="OZJ75" s="22"/>
      <c r="OZK75" s="22"/>
      <c r="OZL75" s="22"/>
      <c r="OZM75" s="22"/>
      <c r="OZN75" s="22"/>
      <c r="OZO75" s="22"/>
      <c r="OZP75" s="22"/>
      <c r="OZQ75" s="22"/>
      <c r="OZR75" s="22"/>
      <c r="OZS75" s="22"/>
      <c r="OZT75" s="22"/>
      <c r="OZU75" s="22"/>
      <c r="OZV75" s="22"/>
      <c r="OZW75" s="22"/>
      <c r="OZX75" s="22"/>
      <c r="OZY75" s="22"/>
      <c r="OZZ75" s="22"/>
      <c r="PAA75" s="22"/>
      <c r="PAB75" s="22"/>
      <c r="PAC75" s="22"/>
      <c r="PAD75" s="22"/>
      <c r="PAE75" s="22"/>
      <c r="PAF75" s="22"/>
      <c r="PAG75" s="22"/>
      <c r="PAH75" s="22"/>
      <c r="PAI75" s="22"/>
      <c r="PAJ75" s="22"/>
      <c r="PAK75" s="22"/>
      <c r="PAL75" s="22"/>
      <c r="PAM75" s="22"/>
      <c r="PAN75" s="22"/>
      <c r="PAO75" s="22"/>
      <c r="PAP75" s="22"/>
      <c r="PAQ75" s="22"/>
      <c r="PAR75" s="22"/>
      <c r="PAS75" s="22"/>
      <c r="PAT75" s="22"/>
      <c r="PAU75" s="22"/>
      <c r="PAV75" s="22"/>
      <c r="PAW75" s="22"/>
      <c r="PAX75" s="22"/>
      <c r="PAY75" s="22"/>
      <c r="PAZ75" s="22"/>
      <c r="PBA75" s="22"/>
      <c r="PBB75" s="22"/>
      <c r="PBC75" s="22"/>
      <c r="PBD75" s="22"/>
      <c r="PBE75" s="22"/>
      <c r="PBF75" s="22"/>
      <c r="PBG75" s="22"/>
      <c r="PBH75" s="22"/>
      <c r="PBI75" s="22"/>
      <c r="PBJ75" s="22"/>
      <c r="PBK75" s="22"/>
      <c r="PBL75" s="22"/>
      <c r="PBM75" s="22"/>
      <c r="PBN75" s="22"/>
      <c r="PBO75" s="22"/>
      <c r="PBP75" s="22"/>
      <c r="PBQ75" s="22"/>
      <c r="PBR75" s="22"/>
      <c r="PBS75" s="22"/>
      <c r="PBT75" s="22"/>
      <c r="PBU75" s="22"/>
      <c r="PBV75" s="22"/>
      <c r="PBW75" s="22"/>
      <c r="PBX75" s="22"/>
      <c r="PBY75" s="22"/>
      <c r="PBZ75" s="22"/>
      <c r="PCA75" s="22"/>
      <c r="PCB75" s="22"/>
      <c r="PCC75" s="22"/>
      <c r="PCD75" s="22"/>
      <c r="PCE75" s="22"/>
      <c r="PCF75" s="22"/>
      <c r="PCG75" s="22"/>
      <c r="PCH75" s="22"/>
      <c r="PCI75" s="22"/>
      <c r="PCJ75" s="22"/>
      <c r="PCK75" s="22"/>
      <c r="PCL75" s="22"/>
      <c r="PCM75" s="22"/>
      <c r="PCN75" s="22"/>
      <c r="PCO75" s="22"/>
      <c r="PCP75" s="22"/>
      <c r="PCQ75" s="22"/>
      <c r="PCR75" s="22"/>
      <c r="PCS75" s="22"/>
      <c r="PCT75" s="22"/>
      <c r="PCU75" s="22"/>
      <c r="PCV75" s="22"/>
      <c r="PCW75" s="22"/>
      <c r="PCX75" s="22"/>
      <c r="PCY75" s="22"/>
      <c r="PCZ75" s="22"/>
      <c r="PDA75" s="22"/>
      <c r="PDB75" s="22"/>
      <c r="PDC75" s="22"/>
      <c r="PDD75" s="22"/>
      <c r="PDE75" s="22"/>
      <c r="PDF75" s="22"/>
      <c r="PDG75" s="22"/>
      <c r="PDH75" s="22"/>
      <c r="PDI75" s="22"/>
      <c r="PDJ75" s="22"/>
      <c r="PDK75" s="22"/>
      <c r="PDL75" s="22"/>
      <c r="PDM75" s="22"/>
      <c r="PDN75" s="22"/>
      <c r="PDO75" s="22"/>
      <c r="PDP75" s="22"/>
      <c r="PDQ75" s="22"/>
      <c r="PDR75" s="22"/>
      <c r="PDS75" s="22"/>
      <c r="PDT75" s="22"/>
      <c r="PDU75" s="22"/>
      <c r="PDV75" s="22"/>
      <c r="PDW75" s="22"/>
      <c r="PDX75" s="22"/>
      <c r="PDY75" s="22"/>
      <c r="PDZ75" s="22"/>
      <c r="PEA75" s="22"/>
      <c r="PEB75" s="22"/>
      <c r="PEC75" s="22"/>
      <c r="PED75" s="22"/>
      <c r="PEE75" s="22"/>
      <c r="PEF75" s="22"/>
      <c r="PEG75" s="22"/>
      <c r="PEH75" s="22"/>
      <c r="PEI75" s="22"/>
      <c r="PEJ75" s="22"/>
      <c r="PEK75" s="22"/>
      <c r="PEL75" s="22"/>
      <c r="PEM75" s="22"/>
      <c r="PEN75" s="22"/>
      <c r="PEO75" s="22"/>
      <c r="PEP75" s="22"/>
      <c r="PEQ75" s="22"/>
      <c r="PER75" s="22"/>
      <c r="PES75" s="22"/>
      <c r="PET75" s="22"/>
      <c r="PEU75" s="22"/>
      <c r="PEV75" s="22"/>
      <c r="PEW75" s="22"/>
      <c r="PEX75" s="22"/>
      <c r="PEY75" s="22"/>
      <c r="PEZ75" s="22"/>
      <c r="PFA75" s="22"/>
      <c r="PFB75" s="22"/>
      <c r="PFC75" s="22"/>
      <c r="PFD75" s="22"/>
      <c r="PFE75" s="22"/>
      <c r="PFF75" s="22"/>
      <c r="PFG75" s="22"/>
      <c r="PFH75" s="22"/>
      <c r="PFI75" s="22"/>
      <c r="PFJ75" s="22"/>
      <c r="PFK75" s="22"/>
      <c r="PFL75" s="22"/>
      <c r="PFM75" s="22"/>
      <c r="PFN75" s="22"/>
      <c r="PFO75" s="22"/>
      <c r="PFP75" s="22"/>
      <c r="PFQ75" s="22"/>
      <c r="PFR75" s="22"/>
      <c r="PFS75" s="22"/>
      <c r="PFT75" s="22"/>
      <c r="PFU75" s="22"/>
      <c r="PFV75" s="22"/>
      <c r="PFW75" s="22"/>
      <c r="PFX75" s="22"/>
      <c r="PFY75" s="22"/>
      <c r="PFZ75" s="22"/>
      <c r="PGA75" s="22"/>
      <c r="PGB75" s="22"/>
      <c r="PGC75" s="22"/>
      <c r="PGD75" s="22"/>
      <c r="PGE75" s="22"/>
      <c r="PGF75" s="22"/>
      <c r="PGG75" s="22"/>
      <c r="PGH75" s="22"/>
      <c r="PGI75" s="22"/>
      <c r="PGJ75" s="22"/>
      <c r="PGK75" s="22"/>
      <c r="PGL75" s="22"/>
      <c r="PGM75" s="22"/>
      <c r="PGN75" s="22"/>
      <c r="PGO75" s="22"/>
      <c r="PGP75" s="22"/>
      <c r="PGQ75" s="22"/>
      <c r="PGR75" s="22"/>
      <c r="PGS75" s="22"/>
      <c r="PGT75" s="22"/>
      <c r="PGU75" s="22"/>
      <c r="PGV75" s="22"/>
      <c r="PGW75" s="22"/>
      <c r="PGX75" s="22"/>
      <c r="PGY75" s="22"/>
      <c r="PGZ75" s="22"/>
      <c r="PHA75" s="22"/>
      <c r="PHB75" s="22"/>
      <c r="PHC75" s="22"/>
      <c r="PHD75" s="22"/>
      <c r="PHE75" s="22"/>
      <c r="PHF75" s="22"/>
      <c r="PHG75" s="22"/>
      <c r="PHH75" s="22"/>
      <c r="PHI75" s="22"/>
      <c r="PHJ75" s="22"/>
      <c r="PHK75" s="22"/>
      <c r="PHL75" s="22"/>
      <c r="PHM75" s="22"/>
      <c r="PHN75" s="22"/>
      <c r="PHO75" s="22"/>
      <c r="PHP75" s="22"/>
      <c r="PHQ75" s="22"/>
      <c r="PHR75" s="22"/>
      <c r="PHS75" s="22"/>
      <c r="PHT75" s="22"/>
      <c r="PHU75" s="22"/>
      <c r="PHV75" s="22"/>
      <c r="PHW75" s="22"/>
      <c r="PHX75" s="22"/>
      <c r="PHY75" s="22"/>
      <c r="PHZ75" s="22"/>
      <c r="PIA75" s="22"/>
      <c r="PIB75" s="22"/>
      <c r="PIC75" s="22"/>
      <c r="PID75" s="22"/>
      <c r="PIE75" s="22"/>
      <c r="PIF75" s="22"/>
      <c r="PIG75" s="22"/>
      <c r="PIH75" s="22"/>
      <c r="PII75" s="22"/>
      <c r="PIJ75" s="22"/>
      <c r="PIK75" s="22"/>
      <c r="PIL75" s="22"/>
      <c r="PIM75" s="22"/>
      <c r="PIN75" s="22"/>
      <c r="PIO75" s="22"/>
      <c r="PIP75" s="22"/>
      <c r="PIQ75" s="22"/>
      <c r="PIR75" s="22"/>
      <c r="PIS75" s="22"/>
      <c r="PIT75" s="22"/>
      <c r="PIU75" s="22"/>
      <c r="PIV75" s="22"/>
      <c r="PIW75" s="22"/>
      <c r="PIX75" s="22"/>
      <c r="PIY75" s="22"/>
      <c r="PIZ75" s="22"/>
      <c r="PJA75" s="22"/>
      <c r="PJB75" s="22"/>
      <c r="PJC75" s="22"/>
      <c r="PJD75" s="22"/>
      <c r="PJE75" s="22"/>
      <c r="PJF75" s="22"/>
      <c r="PJG75" s="22"/>
      <c r="PJH75" s="22"/>
      <c r="PJI75" s="22"/>
      <c r="PJJ75" s="22"/>
      <c r="PJK75" s="22"/>
      <c r="PJL75" s="22"/>
      <c r="PJM75" s="22"/>
      <c r="PJN75" s="22"/>
      <c r="PJO75" s="22"/>
      <c r="PJP75" s="22"/>
      <c r="PJQ75" s="22"/>
      <c r="PJR75" s="22"/>
      <c r="PJS75" s="22"/>
      <c r="PJT75" s="22"/>
      <c r="PJU75" s="22"/>
      <c r="PJV75" s="22"/>
      <c r="PJW75" s="22"/>
      <c r="PJX75" s="22"/>
      <c r="PJY75" s="22"/>
      <c r="PJZ75" s="22"/>
      <c r="PKA75" s="22"/>
      <c r="PKB75" s="22"/>
      <c r="PKC75" s="22"/>
      <c r="PKD75" s="22"/>
      <c r="PKE75" s="22"/>
      <c r="PKF75" s="22"/>
      <c r="PKG75" s="22"/>
      <c r="PKH75" s="22"/>
      <c r="PKI75" s="22"/>
      <c r="PKJ75" s="22"/>
      <c r="PKK75" s="22"/>
      <c r="PKL75" s="22"/>
      <c r="PKM75" s="22"/>
      <c r="PKN75" s="22"/>
      <c r="PKO75" s="22"/>
      <c r="PKP75" s="22"/>
      <c r="PKQ75" s="22"/>
      <c r="PKR75" s="22"/>
      <c r="PKS75" s="22"/>
      <c r="PKT75" s="22"/>
      <c r="PKU75" s="22"/>
      <c r="PKV75" s="22"/>
      <c r="PKW75" s="22"/>
      <c r="PKX75" s="22"/>
      <c r="PKY75" s="22"/>
      <c r="PKZ75" s="22"/>
      <c r="PLA75" s="22"/>
      <c r="PLB75" s="22"/>
      <c r="PLC75" s="22"/>
      <c r="PLD75" s="22"/>
      <c r="PLE75" s="22"/>
      <c r="PLF75" s="22"/>
      <c r="PLG75" s="22"/>
      <c r="PLH75" s="22"/>
      <c r="PLI75" s="22"/>
      <c r="PLJ75" s="22"/>
      <c r="PLK75" s="22"/>
      <c r="PLL75" s="22"/>
      <c r="PLM75" s="22"/>
      <c r="PLN75" s="22"/>
      <c r="PLO75" s="22"/>
      <c r="PLP75" s="22"/>
      <c r="PLQ75" s="22"/>
      <c r="PLR75" s="22"/>
      <c r="PLS75" s="22"/>
      <c r="PLT75" s="22"/>
      <c r="PLU75" s="22"/>
      <c r="PLV75" s="22"/>
      <c r="PLW75" s="22"/>
      <c r="PLX75" s="22"/>
      <c r="PLY75" s="22"/>
      <c r="PLZ75" s="22"/>
      <c r="PMA75" s="22"/>
      <c r="PMB75" s="22"/>
      <c r="PMC75" s="22"/>
      <c r="PMD75" s="22"/>
      <c r="PME75" s="22"/>
      <c r="PMF75" s="22"/>
      <c r="PMG75" s="22"/>
      <c r="PMH75" s="22"/>
      <c r="PMI75" s="22"/>
      <c r="PMJ75" s="22"/>
      <c r="PMK75" s="22"/>
      <c r="PML75" s="22"/>
      <c r="PMM75" s="22"/>
      <c r="PMN75" s="22"/>
      <c r="PMO75" s="22"/>
      <c r="PMP75" s="22"/>
      <c r="PMQ75" s="22"/>
      <c r="PMR75" s="22"/>
      <c r="PMS75" s="22"/>
      <c r="PMT75" s="22"/>
      <c r="PMU75" s="22"/>
      <c r="PMV75" s="22"/>
      <c r="PMW75" s="22"/>
      <c r="PMX75" s="22"/>
      <c r="PMY75" s="22"/>
      <c r="PMZ75" s="22"/>
      <c r="PNA75" s="22"/>
      <c r="PNB75" s="22"/>
      <c r="PNC75" s="22"/>
      <c r="PND75" s="22"/>
      <c r="PNE75" s="22"/>
      <c r="PNF75" s="22"/>
      <c r="PNG75" s="22"/>
      <c r="PNH75" s="22"/>
      <c r="PNI75" s="22"/>
      <c r="PNJ75" s="22"/>
      <c r="PNK75" s="22"/>
      <c r="PNL75" s="22"/>
      <c r="PNM75" s="22"/>
      <c r="PNN75" s="22"/>
      <c r="PNO75" s="22"/>
      <c r="PNP75" s="22"/>
      <c r="PNQ75" s="22"/>
      <c r="PNR75" s="22"/>
      <c r="PNS75" s="22"/>
      <c r="PNT75" s="22"/>
      <c r="PNU75" s="22"/>
      <c r="PNV75" s="22"/>
      <c r="PNW75" s="22"/>
      <c r="PNX75" s="22"/>
      <c r="PNY75" s="22"/>
      <c r="PNZ75" s="22"/>
      <c r="POA75" s="22"/>
      <c r="POB75" s="22"/>
      <c r="POC75" s="22"/>
      <c r="POD75" s="22"/>
      <c r="POE75" s="22"/>
      <c r="POF75" s="22"/>
      <c r="POG75" s="22"/>
      <c r="POH75" s="22"/>
      <c r="POI75" s="22"/>
      <c r="POJ75" s="22"/>
      <c r="POK75" s="22"/>
      <c r="POL75" s="22"/>
      <c r="POM75" s="22"/>
      <c r="PON75" s="22"/>
      <c r="POO75" s="22"/>
      <c r="POP75" s="22"/>
      <c r="POQ75" s="22"/>
      <c r="POR75" s="22"/>
      <c r="POS75" s="22"/>
      <c r="POT75" s="22"/>
      <c r="POU75" s="22"/>
      <c r="POV75" s="22"/>
      <c r="POW75" s="22"/>
      <c r="POX75" s="22"/>
      <c r="POY75" s="22"/>
      <c r="POZ75" s="22"/>
      <c r="PPA75" s="22"/>
      <c r="PPB75" s="22"/>
      <c r="PPC75" s="22"/>
      <c r="PPD75" s="22"/>
      <c r="PPE75" s="22"/>
      <c r="PPF75" s="22"/>
      <c r="PPG75" s="22"/>
      <c r="PPH75" s="22"/>
      <c r="PPI75" s="22"/>
      <c r="PPJ75" s="22"/>
      <c r="PPK75" s="22"/>
      <c r="PPL75" s="22"/>
      <c r="PPM75" s="22"/>
      <c r="PPN75" s="22"/>
      <c r="PPO75" s="22"/>
      <c r="PPP75" s="22"/>
      <c r="PPQ75" s="22"/>
      <c r="PPR75" s="22"/>
      <c r="PPS75" s="22"/>
      <c r="PPT75" s="22"/>
      <c r="PPU75" s="22"/>
      <c r="PPV75" s="22"/>
      <c r="PPW75" s="22"/>
      <c r="PPX75" s="22"/>
      <c r="PPY75" s="22"/>
      <c r="PPZ75" s="22"/>
      <c r="PQA75" s="22"/>
      <c r="PQB75" s="22"/>
      <c r="PQC75" s="22"/>
      <c r="PQD75" s="22"/>
      <c r="PQE75" s="22"/>
      <c r="PQF75" s="22"/>
      <c r="PQG75" s="22"/>
      <c r="PQH75" s="22"/>
      <c r="PQI75" s="22"/>
      <c r="PQJ75" s="22"/>
      <c r="PQK75" s="22"/>
      <c r="PQL75" s="22"/>
      <c r="PQM75" s="22"/>
      <c r="PQN75" s="22"/>
      <c r="PQO75" s="22"/>
      <c r="PQP75" s="22"/>
      <c r="PQQ75" s="22"/>
      <c r="PQR75" s="22"/>
      <c r="PQS75" s="22"/>
      <c r="PQT75" s="22"/>
      <c r="PQU75" s="22"/>
      <c r="PQV75" s="22"/>
      <c r="PQW75" s="22"/>
      <c r="PQX75" s="22"/>
      <c r="PQY75" s="22"/>
      <c r="PQZ75" s="22"/>
      <c r="PRA75" s="22"/>
      <c r="PRB75" s="22"/>
      <c r="PRC75" s="22"/>
      <c r="PRD75" s="22"/>
      <c r="PRE75" s="22"/>
      <c r="PRF75" s="22"/>
      <c r="PRG75" s="22"/>
      <c r="PRH75" s="22"/>
      <c r="PRI75" s="22"/>
      <c r="PRJ75" s="22"/>
      <c r="PRK75" s="22"/>
      <c r="PRL75" s="22"/>
      <c r="PRM75" s="22"/>
      <c r="PRN75" s="22"/>
      <c r="PRO75" s="22"/>
      <c r="PRP75" s="22"/>
      <c r="PRQ75" s="22"/>
      <c r="PRR75" s="22"/>
      <c r="PRS75" s="22"/>
      <c r="PRT75" s="22"/>
      <c r="PRU75" s="22"/>
      <c r="PRV75" s="22"/>
      <c r="PRW75" s="22"/>
      <c r="PRX75" s="22"/>
      <c r="PRY75" s="22"/>
      <c r="PRZ75" s="22"/>
      <c r="PSA75" s="22"/>
      <c r="PSB75" s="22"/>
      <c r="PSC75" s="22"/>
      <c r="PSD75" s="22"/>
      <c r="PSE75" s="22"/>
      <c r="PSF75" s="22"/>
      <c r="PSG75" s="22"/>
      <c r="PSH75" s="22"/>
      <c r="PSI75" s="22"/>
      <c r="PSJ75" s="22"/>
      <c r="PSK75" s="22"/>
      <c r="PSL75" s="22"/>
      <c r="PSM75" s="22"/>
      <c r="PSN75" s="22"/>
      <c r="PSO75" s="22"/>
      <c r="PSP75" s="22"/>
      <c r="PSQ75" s="22"/>
      <c r="PSR75" s="22"/>
      <c r="PSS75" s="22"/>
      <c r="PST75" s="22"/>
      <c r="PSU75" s="22"/>
      <c r="PSV75" s="22"/>
      <c r="PSW75" s="22"/>
      <c r="PSX75" s="22"/>
      <c r="PSY75" s="22"/>
      <c r="PSZ75" s="22"/>
      <c r="PTA75" s="22"/>
      <c r="PTB75" s="22"/>
      <c r="PTC75" s="22"/>
      <c r="PTD75" s="22"/>
      <c r="PTE75" s="22"/>
      <c r="PTF75" s="22"/>
      <c r="PTG75" s="22"/>
      <c r="PTH75" s="22"/>
      <c r="PTI75" s="22"/>
      <c r="PTJ75" s="22"/>
      <c r="PTK75" s="22"/>
      <c r="PTL75" s="22"/>
      <c r="PTM75" s="22"/>
      <c r="PTN75" s="22"/>
      <c r="PTO75" s="22"/>
      <c r="PTP75" s="22"/>
      <c r="PTQ75" s="22"/>
      <c r="PTR75" s="22"/>
      <c r="PTS75" s="22"/>
      <c r="PTT75" s="22"/>
      <c r="PTU75" s="22"/>
      <c r="PTV75" s="22"/>
      <c r="PTW75" s="22"/>
      <c r="PTX75" s="22"/>
      <c r="PTY75" s="22"/>
      <c r="PTZ75" s="22"/>
      <c r="PUA75" s="22"/>
      <c r="PUB75" s="22"/>
      <c r="PUC75" s="22"/>
      <c r="PUD75" s="22"/>
      <c r="PUE75" s="22"/>
      <c r="PUF75" s="22"/>
      <c r="PUG75" s="22"/>
      <c r="PUH75" s="22"/>
      <c r="PUI75" s="22"/>
      <c r="PUJ75" s="22"/>
      <c r="PUK75" s="22"/>
      <c r="PUL75" s="22"/>
      <c r="PUM75" s="22"/>
      <c r="PUN75" s="22"/>
      <c r="PUO75" s="22"/>
      <c r="PUP75" s="22"/>
      <c r="PUQ75" s="22"/>
      <c r="PUR75" s="22"/>
      <c r="PUS75" s="22"/>
      <c r="PUT75" s="22"/>
      <c r="PUU75" s="22"/>
      <c r="PUV75" s="22"/>
      <c r="PUW75" s="22"/>
      <c r="PUX75" s="22"/>
      <c r="PUY75" s="22"/>
      <c r="PUZ75" s="22"/>
      <c r="PVA75" s="22"/>
      <c r="PVB75" s="22"/>
      <c r="PVC75" s="22"/>
      <c r="PVD75" s="22"/>
      <c r="PVE75" s="22"/>
      <c r="PVF75" s="22"/>
      <c r="PVG75" s="22"/>
      <c r="PVH75" s="22"/>
      <c r="PVI75" s="22"/>
      <c r="PVJ75" s="22"/>
      <c r="PVK75" s="22"/>
      <c r="PVL75" s="22"/>
      <c r="PVM75" s="22"/>
      <c r="PVN75" s="22"/>
      <c r="PVO75" s="22"/>
      <c r="PVP75" s="22"/>
      <c r="PVQ75" s="22"/>
      <c r="PVR75" s="22"/>
      <c r="PVS75" s="22"/>
      <c r="PVT75" s="22"/>
      <c r="PVU75" s="22"/>
      <c r="PVV75" s="22"/>
      <c r="PVW75" s="22"/>
      <c r="PVX75" s="22"/>
      <c r="PVY75" s="22"/>
      <c r="PVZ75" s="22"/>
      <c r="PWA75" s="22"/>
      <c r="PWB75" s="22"/>
      <c r="PWC75" s="22"/>
      <c r="PWD75" s="22"/>
      <c r="PWE75" s="22"/>
      <c r="PWF75" s="22"/>
      <c r="PWG75" s="22"/>
      <c r="PWH75" s="22"/>
      <c r="PWI75" s="22"/>
      <c r="PWJ75" s="22"/>
      <c r="PWK75" s="22"/>
      <c r="PWL75" s="22"/>
      <c r="PWM75" s="22"/>
      <c r="PWN75" s="22"/>
      <c r="PWO75" s="22"/>
      <c r="PWP75" s="22"/>
      <c r="PWQ75" s="22"/>
      <c r="PWR75" s="22"/>
      <c r="PWS75" s="22"/>
      <c r="PWT75" s="22"/>
      <c r="PWU75" s="22"/>
      <c r="PWV75" s="22"/>
      <c r="PWW75" s="22"/>
      <c r="PWX75" s="22"/>
      <c r="PWY75" s="22"/>
      <c r="PWZ75" s="22"/>
      <c r="PXA75" s="22"/>
      <c r="PXB75" s="22"/>
      <c r="PXC75" s="22"/>
      <c r="PXD75" s="22"/>
      <c r="PXE75" s="22"/>
      <c r="PXF75" s="22"/>
      <c r="PXG75" s="22"/>
      <c r="PXH75" s="22"/>
      <c r="PXI75" s="22"/>
      <c r="PXJ75" s="22"/>
      <c r="PXK75" s="22"/>
      <c r="PXL75" s="22"/>
      <c r="PXM75" s="22"/>
      <c r="PXN75" s="22"/>
      <c r="PXO75" s="22"/>
      <c r="PXP75" s="22"/>
      <c r="PXQ75" s="22"/>
      <c r="PXR75" s="22"/>
      <c r="PXS75" s="22"/>
      <c r="PXT75" s="22"/>
      <c r="PXU75" s="22"/>
      <c r="PXV75" s="22"/>
      <c r="PXW75" s="22"/>
      <c r="PXX75" s="22"/>
      <c r="PXY75" s="22"/>
      <c r="PXZ75" s="22"/>
      <c r="PYA75" s="22"/>
      <c r="PYB75" s="22"/>
      <c r="PYC75" s="22"/>
      <c r="PYD75" s="22"/>
      <c r="PYE75" s="22"/>
      <c r="PYF75" s="22"/>
      <c r="PYG75" s="22"/>
      <c r="PYH75" s="22"/>
      <c r="PYI75" s="22"/>
      <c r="PYJ75" s="22"/>
      <c r="PYK75" s="22"/>
      <c r="PYL75" s="22"/>
      <c r="PYM75" s="22"/>
      <c r="PYN75" s="22"/>
      <c r="PYO75" s="22"/>
      <c r="PYP75" s="22"/>
      <c r="PYQ75" s="22"/>
      <c r="PYR75" s="22"/>
      <c r="PYS75" s="22"/>
      <c r="PYT75" s="22"/>
      <c r="PYU75" s="22"/>
      <c r="PYV75" s="22"/>
      <c r="PYW75" s="22"/>
      <c r="PYX75" s="22"/>
      <c r="PYY75" s="22"/>
      <c r="PYZ75" s="22"/>
      <c r="PZA75" s="22"/>
      <c r="PZB75" s="22"/>
      <c r="PZC75" s="22"/>
      <c r="PZD75" s="22"/>
      <c r="PZE75" s="22"/>
      <c r="PZF75" s="22"/>
      <c r="PZG75" s="22"/>
      <c r="PZH75" s="22"/>
      <c r="PZI75" s="22"/>
      <c r="PZJ75" s="22"/>
      <c r="PZK75" s="22"/>
      <c r="PZL75" s="22"/>
      <c r="PZM75" s="22"/>
      <c r="PZN75" s="22"/>
      <c r="PZO75" s="22"/>
      <c r="PZP75" s="22"/>
      <c r="PZQ75" s="22"/>
      <c r="PZR75" s="22"/>
      <c r="PZS75" s="22"/>
      <c r="PZT75" s="22"/>
      <c r="PZU75" s="22"/>
      <c r="PZV75" s="22"/>
      <c r="PZW75" s="22"/>
      <c r="PZX75" s="22"/>
      <c r="PZY75" s="22"/>
      <c r="PZZ75" s="22"/>
      <c r="QAA75" s="22"/>
      <c r="QAB75" s="22"/>
      <c r="QAC75" s="22"/>
      <c r="QAD75" s="22"/>
      <c r="QAE75" s="22"/>
      <c r="QAF75" s="22"/>
      <c r="QAG75" s="22"/>
      <c r="QAH75" s="22"/>
      <c r="QAI75" s="22"/>
      <c r="QAJ75" s="22"/>
      <c r="QAK75" s="22"/>
      <c r="QAL75" s="22"/>
      <c r="QAM75" s="22"/>
      <c r="QAN75" s="22"/>
      <c r="QAO75" s="22"/>
      <c r="QAP75" s="22"/>
      <c r="QAQ75" s="22"/>
      <c r="QAR75" s="22"/>
      <c r="QAS75" s="22"/>
      <c r="QAT75" s="22"/>
      <c r="QAU75" s="22"/>
      <c r="QAV75" s="22"/>
      <c r="QAW75" s="22"/>
      <c r="QAX75" s="22"/>
      <c r="QAY75" s="22"/>
      <c r="QAZ75" s="22"/>
      <c r="QBA75" s="22"/>
      <c r="QBB75" s="22"/>
      <c r="QBC75" s="22"/>
      <c r="QBD75" s="22"/>
      <c r="QBE75" s="22"/>
      <c r="QBF75" s="22"/>
      <c r="QBG75" s="22"/>
      <c r="QBH75" s="22"/>
      <c r="QBI75" s="22"/>
      <c r="QBJ75" s="22"/>
      <c r="QBK75" s="22"/>
      <c r="QBL75" s="22"/>
      <c r="QBM75" s="22"/>
      <c r="QBN75" s="22"/>
      <c r="QBO75" s="22"/>
      <c r="QBP75" s="22"/>
      <c r="QBQ75" s="22"/>
      <c r="QBR75" s="22"/>
      <c r="QBS75" s="22"/>
      <c r="QBT75" s="22"/>
      <c r="QBU75" s="22"/>
      <c r="QBV75" s="22"/>
      <c r="QBW75" s="22"/>
      <c r="QBX75" s="22"/>
      <c r="QBY75" s="22"/>
      <c r="QBZ75" s="22"/>
      <c r="QCA75" s="22"/>
      <c r="QCB75" s="22"/>
      <c r="QCC75" s="22"/>
      <c r="QCD75" s="22"/>
      <c r="QCE75" s="22"/>
      <c r="QCF75" s="22"/>
      <c r="QCG75" s="22"/>
      <c r="QCH75" s="22"/>
      <c r="QCI75" s="22"/>
      <c r="QCJ75" s="22"/>
      <c r="QCK75" s="22"/>
      <c r="QCL75" s="22"/>
      <c r="QCM75" s="22"/>
      <c r="QCN75" s="22"/>
      <c r="QCO75" s="22"/>
      <c r="QCP75" s="22"/>
      <c r="QCQ75" s="22"/>
      <c r="QCR75" s="22"/>
      <c r="QCS75" s="22"/>
      <c r="QCT75" s="22"/>
      <c r="QCU75" s="22"/>
      <c r="QCV75" s="22"/>
      <c r="QCW75" s="22"/>
      <c r="QCX75" s="22"/>
      <c r="QCY75" s="22"/>
      <c r="QCZ75" s="22"/>
      <c r="QDA75" s="22"/>
      <c r="QDB75" s="22"/>
      <c r="QDC75" s="22"/>
      <c r="QDD75" s="22"/>
      <c r="QDE75" s="22"/>
      <c r="QDF75" s="22"/>
      <c r="QDG75" s="22"/>
      <c r="QDH75" s="22"/>
      <c r="QDI75" s="22"/>
      <c r="QDJ75" s="22"/>
      <c r="QDK75" s="22"/>
      <c r="QDL75" s="22"/>
      <c r="QDM75" s="22"/>
      <c r="QDN75" s="22"/>
      <c r="QDO75" s="22"/>
      <c r="QDP75" s="22"/>
      <c r="QDQ75" s="22"/>
      <c r="QDR75" s="22"/>
      <c r="QDS75" s="22"/>
      <c r="QDT75" s="22"/>
      <c r="QDU75" s="22"/>
      <c r="QDV75" s="22"/>
      <c r="QDW75" s="22"/>
      <c r="QDX75" s="22"/>
      <c r="QDY75" s="22"/>
      <c r="QDZ75" s="22"/>
      <c r="QEA75" s="22"/>
      <c r="QEB75" s="22"/>
      <c r="QEC75" s="22"/>
      <c r="QED75" s="22"/>
      <c r="QEE75" s="22"/>
      <c r="QEF75" s="22"/>
      <c r="QEG75" s="22"/>
      <c r="QEH75" s="22"/>
      <c r="QEI75" s="22"/>
      <c r="QEJ75" s="22"/>
      <c r="QEK75" s="22"/>
      <c r="QEL75" s="22"/>
      <c r="QEM75" s="22"/>
      <c r="QEN75" s="22"/>
      <c r="QEO75" s="22"/>
      <c r="QEP75" s="22"/>
      <c r="QEQ75" s="22"/>
      <c r="QER75" s="22"/>
      <c r="QES75" s="22"/>
      <c r="QET75" s="22"/>
      <c r="QEU75" s="22"/>
      <c r="QEV75" s="22"/>
      <c r="QEW75" s="22"/>
      <c r="QEX75" s="22"/>
      <c r="QEY75" s="22"/>
      <c r="QEZ75" s="22"/>
      <c r="QFA75" s="22"/>
      <c r="QFB75" s="22"/>
      <c r="QFC75" s="22"/>
      <c r="QFD75" s="22"/>
      <c r="QFE75" s="22"/>
      <c r="QFF75" s="22"/>
      <c r="QFG75" s="22"/>
      <c r="QFH75" s="22"/>
      <c r="QFI75" s="22"/>
      <c r="QFJ75" s="22"/>
      <c r="QFK75" s="22"/>
      <c r="QFL75" s="22"/>
      <c r="QFM75" s="22"/>
      <c r="QFN75" s="22"/>
      <c r="QFO75" s="22"/>
      <c r="QFP75" s="22"/>
      <c r="QFQ75" s="22"/>
      <c r="QFR75" s="22"/>
      <c r="QFS75" s="22"/>
      <c r="QFT75" s="22"/>
      <c r="QFU75" s="22"/>
      <c r="QFV75" s="22"/>
      <c r="QFW75" s="22"/>
      <c r="QFX75" s="22"/>
      <c r="QFY75" s="22"/>
      <c r="QFZ75" s="22"/>
      <c r="QGA75" s="22"/>
      <c r="QGB75" s="22"/>
      <c r="QGC75" s="22"/>
      <c r="QGD75" s="22"/>
      <c r="QGE75" s="22"/>
      <c r="QGF75" s="22"/>
      <c r="QGG75" s="22"/>
      <c r="QGH75" s="22"/>
      <c r="QGI75" s="22"/>
      <c r="QGJ75" s="22"/>
      <c r="QGK75" s="22"/>
      <c r="QGL75" s="22"/>
      <c r="QGM75" s="22"/>
      <c r="QGN75" s="22"/>
      <c r="QGO75" s="22"/>
      <c r="QGP75" s="22"/>
      <c r="QGQ75" s="22"/>
      <c r="QGR75" s="22"/>
      <c r="QGS75" s="22"/>
      <c r="QGT75" s="22"/>
      <c r="QGU75" s="22"/>
      <c r="QGV75" s="22"/>
      <c r="QGW75" s="22"/>
      <c r="QGX75" s="22"/>
      <c r="QGY75" s="22"/>
      <c r="QGZ75" s="22"/>
      <c r="QHA75" s="22"/>
      <c r="QHB75" s="22"/>
      <c r="QHC75" s="22"/>
      <c r="QHD75" s="22"/>
      <c r="QHE75" s="22"/>
      <c r="QHF75" s="22"/>
      <c r="QHG75" s="22"/>
      <c r="QHH75" s="22"/>
      <c r="QHI75" s="22"/>
      <c r="QHJ75" s="22"/>
      <c r="QHK75" s="22"/>
      <c r="QHL75" s="22"/>
      <c r="QHM75" s="22"/>
      <c r="QHN75" s="22"/>
      <c r="QHO75" s="22"/>
      <c r="QHP75" s="22"/>
      <c r="QHQ75" s="22"/>
      <c r="QHR75" s="22"/>
      <c r="QHS75" s="22"/>
      <c r="QHT75" s="22"/>
      <c r="QHU75" s="22"/>
      <c r="QHV75" s="22"/>
      <c r="QHW75" s="22"/>
      <c r="QHX75" s="22"/>
      <c r="QHY75" s="22"/>
      <c r="QHZ75" s="22"/>
      <c r="QIA75" s="22"/>
      <c r="QIB75" s="22"/>
      <c r="QIC75" s="22"/>
      <c r="QID75" s="22"/>
      <c r="QIE75" s="22"/>
      <c r="QIF75" s="22"/>
      <c r="QIG75" s="22"/>
      <c r="QIH75" s="22"/>
      <c r="QII75" s="22"/>
      <c r="QIJ75" s="22"/>
      <c r="QIK75" s="22"/>
      <c r="QIL75" s="22"/>
      <c r="QIM75" s="22"/>
      <c r="QIN75" s="22"/>
      <c r="QIO75" s="22"/>
      <c r="QIP75" s="22"/>
      <c r="QIQ75" s="22"/>
      <c r="QIR75" s="22"/>
      <c r="QIS75" s="22"/>
      <c r="QIT75" s="22"/>
      <c r="QIU75" s="22"/>
      <c r="QIV75" s="22"/>
      <c r="QIW75" s="22"/>
      <c r="QIX75" s="22"/>
      <c r="QIY75" s="22"/>
      <c r="QIZ75" s="22"/>
      <c r="QJA75" s="22"/>
      <c r="QJB75" s="22"/>
      <c r="QJC75" s="22"/>
      <c r="QJD75" s="22"/>
      <c r="QJE75" s="22"/>
      <c r="QJF75" s="22"/>
      <c r="QJG75" s="22"/>
      <c r="QJH75" s="22"/>
      <c r="QJI75" s="22"/>
      <c r="QJJ75" s="22"/>
      <c r="QJK75" s="22"/>
      <c r="QJL75" s="22"/>
      <c r="QJM75" s="22"/>
      <c r="QJN75" s="22"/>
      <c r="QJO75" s="22"/>
      <c r="QJP75" s="22"/>
      <c r="QJQ75" s="22"/>
      <c r="QJR75" s="22"/>
      <c r="QJS75" s="22"/>
      <c r="QJT75" s="22"/>
      <c r="QJU75" s="22"/>
      <c r="QJV75" s="22"/>
      <c r="QJW75" s="22"/>
      <c r="QJX75" s="22"/>
      <c r="QJY75" s="22"/>
      <c r="QJZ75" s="22"/>
      <c r="QKA75" s="22"/>
      <c r="QKB75" s="22"/>
      <c r="QKC75" s="22"/>
      <c r="QKD75" s="22"/>
      <c r="QKE75" s="22"/>
      <c r="QKF75" s="22"/>
      <c r="QKG75" s="22"/>
      <c r="QKH75" s="22"/>
      <c r="QKI75" s="22"/>
      <c r="QKJ75" s="22"/>
      <c r="QKK75" s="22"/>
      <c r="QKL75" s="22"/>
      <c r="QKM75" s="22"/>
      <c r="QKN75" s="22"/>
      <c r="QKO75" s="22"/>
      <c r="QKP75" s="22"/>
      <c r="QKQ75" s="22"/>
      <c r="QKR75" s="22"/>
      <c r="QKS75" s="22"/>
      <c r="QKT75" s="22"/>
      <c r="QKU75" s="22"/>
      <c r="QKV75" s="22"/>
      <c r="QKW75" s="22"/>
      <c r="QKX75" s="22"/>
      <c r="QKY75" s="22"/>
      <c r="QKZ75" s="22"/>
      <c r="QLA75" s="22"/>
      <c r="QLB75" s="22"/>
      <c r="QLC75" s="22"/>
      <c r="QLD75" s="22"/>
      <c r="QLE75" s="22"/>
      <c r="QLF75" s="22"/>
      <c r="QLG75" s="22"/>
      <c r="QLH75" s="22"/>
      <c r="QLI75" s="22"/>
      <c r="QLJ75" s="22"/>
      <c r="QLK75" s="22"/>
      <c r="QLL75" s="22"/>
      <c r="QLM75" s="22"/>
      <c r="QLN75" s="22"/>
      <c r="QLO75" s="22"/>
      <c r="QLP75" s="22"/>
      <c r="QLQ75" s="22"/>
      <c r="QLR75" s="22"/>
      <c r="QLS75" s="22"/>
      <c r="QLT75" s="22"/>
      <c r="QLU75" s="22"/>
      <c r="QLV75" s="22"/>
      <c r="QLW75" s="22"/>
      <c r="QLX75" s="22"/>
      <c r="QLY75" s="22"/>
      <c r="QLZ75" s="22"/>
      <c r="QMA75" s="22"/>
      <c r="QMB75" s="22"/>
      <c r="QMC75" s="22"/>
      <c r="QMD75" s="22"/>
      <c r="QME75" s="22"/>
      <c r="QMF75" s="22"/>
      <c r="QMG75" s="22"/>
      <c r="QMH75" s="22"/>
      <c r="QMI75" s="22"/>
      <c r="QMJ75" s="22"/>
      <c r="QMK75" s="22"/>
      <c r="QML75" s="22"/>
      <c r="QMM75" s="22"/>
      <c r="QMN75" s="22"/>
      <c r="QMO75" s="22"/>
      <c r="QMP75" s="22"/>
      <c r="QMQ75" s="22"/>
      <c r="QMR75" s="22"/>
      <c r="QMS75" s="22"/>
      <c r="QMT75" s="22"/>
      <c r="QMU75" s="22"/>
      <c r="QMV75" s="22"/>
      <c r="QMW75" s="22"/>
      <c r="QMX75" s="22"/>
      <c r="QMY75" s="22"/>
      <c r="QMZ75" s="22"/>
      <c r="QNA75" s="22"/>
      <c r="QNB75" s="22"/>
      <c r="QNC75" s="22"/>
      <c r="QND75" s="22"/>
      <c r="QNE75" s="22"/>
      <c r="QNF75" s="22"/>
      <c r="QNG75" s="22"/>
      <c r="QNH75" s="22"/>
      <c r="QNI75" s="22"/>
      <c r="QNJ75" s="22"/>
      <c r="QNK75" s="22"/>
      <c r="QNL75" s="22"/>
      <c r="QNM75" s="22"/>
      <c r="QNN75" s="22"/>
      <c r="QNO75" s="22"/>
      <c r="QNP75" s="22"/>
      <c r="QNQ75" s="22"/>
      <c r="QNR75" s="22"/>
      <c r="QNS75" s="22"/>
      <c r="QNT75" s="22"/>
      <c r="QNU75" s="22"/>
      <c r="QNV75" s="22"/>
      <c r="QNW75" s="22"/>
      <c r="QNX75" s="22"/>
      <c r="QNY75" s="22"/>
      <c r="QNZ75" s="22"/>
      <c r="QOA75" s="22"/>
      <c r="QOB75" s="22"/>
      <c r="QOC75" s="22"/>
      <c r="QOD75" s="22"/>
      <c r="QOE75" s="22"/>
      <c r="QOF75" s="22"/>
      <c r="QOG75" s="22"/>
      <c r="QOH75" s="22"/>
      <c r="QOI75" s="22"/>
      <c r="QOJ75" s="22"/>
      <c r="QOK75" s="22"/>
      <c r="QOL75" s="22"/>
      <c r="QOM75" s="22"/>
      <c r="QON75" s="22"/>
      <c r="QOO75" s="22"/>
      <c r="QOP75" s="22"/>
      <c r="QOQ75" s="22"/>
      <c r="QOR75" s="22"/>
      <c r="QOS75" s="22"/>
      <c r="QOT75" s="22"/>
      <c r="QOU75" s="22"/>
      <c r="QOV75" s="22"/>
      <c r="QOW75" s="22"/>
      <c r="QOX75" s="22"/>
      <c r="QOY75" s="22"/>
      <c r="QOZ75" s="22"/>
      <c r="QPA75" s="22"/>
      <c r="QPB75" s="22"/>
      <c r="QPC75" s="22"/>
      <c r="QPD75" s="22"/>
      <c r="QPE75" s="22"/>
      <c r="QPF75" s="22"/>
      <c r="QPG75" s="22"/>
      <c r="QPH75" s="22"/>
      <c r="QPI75" s="22"/>
      <c r="QPJ75" s="22"/>
      <c r="QPK75" s="22"/>
      <c r="QPL75" s="22"/>
      <c r="QPM75" s="22"/>
      <c r="QPN75" s="22"/>
      <c r="QPO75" s="22"/>
      <c r="QPP75" s="22"/>
      <c r="QPQ75" s="22"/>
      <c r="QPR75" s="22"/>
      <c r="QPS75" s="22"/>
      <c r="QPT75" s="22"/>
      <c r="QPU75" s="22"/>
      <c r="QPV75" s="22"/>
      <c r="QPW75" s="22"/>
      <c r="QPX75" s="22"/>
      <c r="QPY75" s="22"/>
      <c r="QPZ75" s="22"/>
      <c r="QQA75" s="22"/>
      <c r="QQB75" s="22"/>
      <c r="QQC75" s="22"/>
      <c r="QQD75" s="22"/>
      <c r="QQE75" s="22"/>
      <c r="QQF75" s="22"/>
      <c r="QQG75" s="22"/>
      <c r="QQH75" s="22"/>
      <c r="QQI75" s="22"/>
      <c r="QQJ75" s="22"/>
      <c r="QQK75" s="22"/>
      <c r="QQL75" s="22"/>
      <c r="QQM75" s="22"/>
      <c r="QQN75" s="22"/>
      <c r="QQO75" s="22"/>
      <c r="QQP75" s="22"/>
      <c r="QQQ75" s="22"/>
      <c r="QQR75" s="22"/>
      <c r="QQS75" s="22"/>
      <c r="QQT75" s="22"/>
      <c r="QQU75" s="22"/>
      <c r="QQV75" s="22"/>
      <c r="QQW75" s="22"/>
      <c r="QQX75" s="22"/>
      <c r="QQY75" s="22"/>
      <c r="QQZ75" s="22"/>
      <c r="QRA75" s="22"/>
      <c r="QRB75" s="22"/>
      <c r="QRC75" s="22"/>
      <c r="QRD75" s="22"/>
      <c r="QRE75" s="22"/>
      <c r="QRF75" s="22"/>
      <c r="QRG75" s="22"/>
      <c r="QRH75" s="22"/>
      <c r="QRI75" s="22"/>
      <c r="QRJ75" s="22"/>
      <c r="QRK75" s="22"/>
      <c r="QRL75" s="22"/>
      <c r="QRM75" s="22"/>
      <c r="QRN75" s="22"/>
      <c r="QRO75" s="22"/>
      <c r="QRP75" s="22"/>
      <c r="QRQ75" s="22"/>
      <c r="QRR75" s="22"/>
      <c r="QRS75" s="22"/>
      <c r="QRT75" s="22"/>
      <c r="QRU75" s="22"/>
      <c r="QRV75" s="22"/>
      <c r="QRW75" s="22"/>
      <c r="QRX75" s="22"/>
      <c r="QRY75" s="22"/>
      <c r="QRZ75" s="22"/>
      <c r="QSA75" s="22"/>
      <c r="QSB75" s="22"/>
      <c r="QSC75" s="22"/>
      <c r="QSD75" s="22"/>
      <c r="QSE75" s="22"/>
      <c r="QSF75" s="22"/>
      <c r="QSG75" s="22"/>
      <c r="QSH75" s="22"/>
      <c r="QSI75" s="22"/>
      <c r="QSJ75" s="22"/>
      <c r="QSK75" s="22"/>
      <c r="QSL75" s="22"/>
      <c r="QSM75" s="22"/>
      <c r="QSN75" s="22"/>
      <c r="QSO75" s="22"/>
      <c r="QSP75" s="22"/>
      <c r="QSQ75" s="22"/>
      <c r="QSR75" s="22"/>
      <c r="QSS75" s="22"/>
      <c r="QST75" s="22"/>
      <c r="QSU75" s="22"/>
      <c r="QSV75" s="22"/>
      <c r="QSW75" s="22"/>
      <c r="QSX75" s="22"/>
      <c r="QSY75" s="22"/>
      <c r="QSZ75" s="22"/>
      <c r="QTA75" s="22"/>
      <c r="QTB75" s="22"/>
      <c r="QTC75" s="22"/>
      <c r="QTD75" s="22"/>
      <c r="QTE75" s="22"/>
      <c r="QTF75" s="22"/>
      <c r="QTG75" s="22"/>
      <c r="QTH75" s="22"/>
      <c r="QTI75" s="22"/>
      <c r="QTJ75" s="22"/>
      <c r="QTK75" s="22"/>
      <c r="QTL75" s="22"/>
      <c r="QTM75" s="22"/>
      <c r="QTN75" s="22"/>
      <c r="QTO75" s="22"/>
      <c r="QTP75" s="22"/>
      <c r="QTQ75" s="22"/>
      <c r="QTR75" s="22"/>
      <c r="QTS75" s="22"/>
      <c r="QTT75" s="22"/>
      <c r="QTU75" s="22"/>
      <c r="QTV75" s="22"/>
      <c r="QTW75" s="22"/>
      <c r="QTX75" s="22"/>
      <c r="QTY75" s="22"/>
      <c r="QTZ75" s="22"/>
      <c r="QUA75" s="22"/>
      <c r="QUB75" s="22"/>
      <c r="QUC75" s="22"/>
      <c r="QUD75" s="22"/>
      <c r="QUE75" s="22"/>
      <c r="QUF75" s="22"/>
      <c r="QUG75" s="22"/>
      <c r="QUH75" s="22"/>
      <c r="QUI75" s="22"/>
      <c r="QUJ75" s="22"/>
      <c r="QUK75" s="22"/>
      <c r="QUL75" s="22"/>
      <c r="QUM75" s="22"/>
      <c r="QUN75" s="22"/>
      <c r="QUO75" s="22"/>
      <c r="QUP75" s="22"/>
      <c r="QUQ75" s="22"/>
      <c r="QUR75" s="22"/>
      <c r="QUS75" s="22"/>
      <c r="QUT75" s="22"/>
      <c r="QUU75" s="22"/>
      <c r="QUV75" s="22"/>
      <c r="QUW75" s="22"/>
      <c r="QUX75" s="22"/>
      <c r="QUY75" s="22"/>
      <c r="QUZ75" s="22"/>
      <c r="QVA75" s="22"/>
      <c r="QVB75" s="22"/>
      <c r="QVC75" s="22"/>
      <c r="QVD75" s="22"/>
      <c r="QVE75" s="22"/>
      <c r="QVF75" s="22"/>
      <c r="QVG75" s="22"/>
      <c r="QVH75" s="22"/>
      <c r="QVI75" s="22"/>
      <c r="QVJ75" s="22"/>
      <c r="QVK75" s="22"/>
      <c r="QVL75" s="22"/>
      <c r="QVM75" s="22"/>
      <c r="QVN75" s="22"/>
      <c r="QVO75" s="22"/>
      <c r="QVP75" s="22"/>
      <c r="QVQ75" s="22"/>
      <c r="QVR75" s="22"/>
      <c r="QVS75" s="22"/>
      <c r="QVT75" s="22"/>
      <c r="QVU75" s="22"/>
      <c r="QVV75" s="22"/>
      <c r="QVW75" s="22"/>
      <c r="QVX75" s="22"/>
      <c r="QVY75" s="22"/>
      <c r="QVZ75" s="22"/>
      <c r="QWA75" s="22"/>
      <c r="QWB75" s="22"/>
      <c r="QWC75" s="22"/>
      <c r="QWD75" s="22"/>
      <c r="QWE75" s="22"/>
      <c r="QWF75" s="22"/>
      <c r="QWG75" s="22"/>
      <c r="QWH75" s="22"/>
      <c r="QWI75" s="22"/>
      <c r="QWJ75" s="22"/>
      <c r="QWK75" s="22"/>
      <c r="QWL75" s="22"/>
      <c r="QWM75" s="22"/>
      <c r="QWN75" s="22"/>
      <c r="QWO75" s="22"/>
      <c r="QWP75" s="22"/>
      <c r="QWQ75" s="22"/>
      <c r="QWR75" s="22"/>
      <c r="QWS75" s="22"/>
      <c r="QWT75" s="22"/>
      <c r="QWU75" s="22"/>
      <c r="QWV75" s="22"/>
      <c r="QWW75" s="22"/>
      <c r="QWX75" s="22"/>
      <c r="QWY75" s="22"/>
      <c r="QWZ75" s="22"/>
      <c r="QXA75" s="22"/>
      <c r="QXB75" s="22"/>
      <c r="QXC75" s="22"/>
      <c r="QXD75" s="22"/>
      <c r="QXE75" s="22"/>
      <c r="QXF75" s="22"/>
      <c r="QXG75" s="22"/>
      <c r="QXH75" s="22"/>
      <c r="QXI75" s="22"/>
      <c r="QXJ75" s="22"/>
      <c r="QXK75" s="22"/>
      <c r="QXL75" s="22"/>
      <c r="QXM75" s="22"/>
      <c r="QXN75" s="22"/>
      <c r="QXO75" s="22"/>
      <c r="QXP75" s="22"/>
      <c r="QXQ75" s="22"/>
      <c r="QXR75" s="22"/>
      <c r="QXS75" s="22"/>
      <c r="QXT75" s="22"/>
      <c r="QXU75" s="22"/>
      <c r="QXV75" s="22"/>
      <c r="QXW75" s="22"/>
      <c r="QXX75" s="22"/>
      <c r="QXY75" s="22"/>
      <c r="QXZ75" s="22"/>
      <c r="QYA75" s="22"/>
      <c r="QYB75" s="22"/>
      <c r="QYC75" s="22"/>
      <c r="QYD75" s="22"/>
      <c r="QYE75" s="22"/>
      <c r="QYF75" s="22"/>
      <c r="QYG75" s="22"/>
      <c r="QYH75" s="22"/>
      <c r="QYI75" s="22"/>
      <c r="QYJ75" s="22"/>
      <c r="QYK75" s="22"/>
      <c r="QYL75" s="22"/>
      <c r="QYM75" s="22"/>
      <c r="QYN75" s="22"/>
      <c r="QYO75" s="22"/>
      <c r="QYP75" s="22"/>
      <c r="QYQ75" s="22"/>
      <c r="QYR75" s="22"/>
      <c r="QYS75" s="22"/>
      <c r="QYT75" s="22"/>
      <c r="QYU75" s="22"/>
      <c r="QYV75" s="22"/>
      <c r="QYW75" s="22"/>
      <c r="QYX75" s="22"/>
      <c r="QYY75" s="22"/>
      <c r="QYZ75" s="22"/>
      <c r="QZA75" s="22"/>
      <c r="QZB75" s="22"/>
      <c r="QZC75" s="22"/>
      <c r="QZD75" s="22"/>
      <c r="QZE75" s="22"/>
      <c r="QZF75" s="22"/>
      <c r="QZG75" s="22"/>
      <c r="QZH75" s="22"/>
      <c r="QZI75" s="22"/>
      <c r="QZJ75" s="22"/>
      <c r="QZK75" s="22"/>
      <c r="QZL75" s="22"/>
      <c r="QZM75" s="22"/>
      <c r="QZN75" s="22"/>
      <c r="QZO75" s="22"/>
      <c r="QZP75" s="22"/>
      <c r="QZQ75" s="22"/>
      <c r="QZR75" s="22"/>
      <c r="QZS75" s="22"/>
      <c r="QZT75" s="22"/>
      <c r="QZU75" s="22"/>
      <c r="QZV75" s="22"/>
      <c r="QZW75" s="22"/>
      <c r="QZX75" s="22"/>
      <c r="QZY75" s="22"/>
      <c r="QZZ75" s="22"/>
      <c r="RAA75" s="22"/>
      <c r="RAB75" s="22"/>
      <c r="RAC75" s="22"/>
      <c r="RAD75" s="22"/>
      <c r="RAE75" s="22"/>
      <c r="RAF75" s="22"/>
      <c r="RAG75" s="22"/>
      <c r="RAH75" s="22"/>
      <c r="RAI75" s="22"/>
      <c r="RAJ75" s="22"/>
      <c r="RAK75" s="22"/>
      <c r="RAL75" s="22"/>
      <c r="RAM75" s="22"/>
      <c r="RAN75" s="22"/>
      <c r="RAO75" s="22"/>
      <c r="RAP75" s="22"/>
      <c r="RAQ75" s="22"/>
      <c r="RAR75" s="22"/>
      <c r="RAS75" s="22"/>
      <c r="RAT75" s="22"/>
      <c r="RAU75" s="22"/>
      <c r="RAV75" s="22"/>
      <c r="RAW75" s="22"/>
      <c r="RAX75" s="22"/>
      <c r="RAY75" s="22"/>
      <c r="RAZ75" s="22"/>
      <c r="RBA75" s="22"/>
      <c r="RBB75" s="22"/>
      <c r="RBC75" s="22"/>
      <c r="RBD75" s="22"/>
      <c r="RBE75" s="22"/>
      <c r="RBF75" s="22"/>
      <c r="RBG75" s="22"/>
      <c r="RBH75" s="22"/>
      <c r="RBI75" s="22"/>
      <c r="RBJ75" s="22"/>
      <c r="RBK75" s="22"/>
      <c r="RBL75" s="22"/>
      <c r="RBM75" s="22"/>
      <c r="RBN75" s="22"/>
      <c r="RBO75" s="22"/>
      <c r="RBP75" s="22"/>
      <c r="RBQ75" s="22"/>
      <c r="RBR75" s="22"/>
      <c r="RBS75" s="22"/>
      <c r="RBT75" s="22"/>
      <c r="RBU75" s="22"/>
      <c r="RBV75" s="22"/>
      <c r="RBW75" s="22"/>
      <c r="RBX75" s="22"/>
      <c r="RBY75" s="22"/>
      <c r="RBZ75" s="22"/>
      <c r="RCA75" s="22"/>
      <c r="RCB75" s="22"/>
      <c r="RCC75" s="22"/>
      <c r="RCD75" s="22"/>
      <c r="RCE75" s="22"/>
      <c r="RCF75" s="22"/>
      <c r="RCG75" s="22"/>
      <c r="RCH75" s="22"/>
      <c r="RCI75" s="22"/>
      <c r="RCJ75" s="22"/>
      <c r="RCK75" s="22"/>
      <c r="RCL75" s="22"/>
      <c r="RCM75" s="22"/>
      <c r="RCN75" s="22"/>
      <c r="RCO75" s="22"/>
      <c r="RCP75" s="22"/>
      <c r="RCQ75" s="22"/>
      <c r="RCR75" s="22"/>
      <c r="RCS75" s="22"/>
      <c r="RCT75" s="22"/>
      <c r="RCU75" s="22"/>
      <c r="RCV75" s="22"/>
      <c r="RCW75" s="22"/>
      <c r="RCX75" s="22"/>
      <c r="RCY75" s="22"/>
      <c r="RCZ75" s="22"/>
      <c r="RDA75" s="22"/>
      <c r="RDB75" s="22"/>
      <c r="RDC75" s="22"/>
      <c r="RDD75" s="22"/>
      <c r="RDE75" s="22"/>
      <c r="RDF75" s="22"/>
      <c r="RDG75" s="22"/>
      <c r="RDH75" s="22"/>
      <c r="RDI75" s="22"/>
      <c r="RDJ75" s="22"/>
      <c r="RDK75" s="22"/>
      <c r="RDL75" s="22"/>
      <c r="RDM75" s="22"/>
      <c r="RDN75" s="22"/>
      <c r="RDO75" s="22"/>
      <c r="RDP75" s="22"/>
      <c r="RDQ75" s="22"/>
      <c r="RDR75" s="22"/>
      <c r="RDS75" s="22"/>
      <c r="RDT75" s="22"/>
      <c r="RDU75" s="22"/>
      <c r="RDV75" s="22"/>
      <c r="RDW75" s="22"/>
      <c r="RDX75" s="22"/>
      <c r="RDY75" s="22"/>
      <c r="RDZ75" s="22"/>
      <c r="REA75" s="22"/>
      <c r="REB75" s="22"/>
      <c r="REC75" s="22"/>
      <c r="RED75" s="22"/>
      <c r="REE75" s="22"/>
      <c r="REF75" s="22"/>
      <c r="REG75" s="22"/>
      <c r="REH75" s="22"/>
      <c r="REI75" s="22"/>
      <c r="REJ75" s="22"/>
      <c r="REK75" s="22"/>
      <c r="REL75" s="22"/>
      <c r="REM75" s="22"/>
      <c r="REN75" s="22"/>
      <c r="REO75" s="22"/>
      <c r="REP75" s="22"/>
      <c r="REQ75" s="22"/>
      <c r="RER75" s="22"/>
      <c r="RES75" s="22"/>
      <c r="RET75" s="22"/>
      <c r="REU75" s="22"/>
      <c r="REV75" s="22"/>
      <c r="REW75" s="22"/>
      <c r="REX75" s="22"/>
      <c r="REY75" s="22"/>
      <c r="REZ75" s="22"/>
      <c r="RFA75" s="22"/>
      <c r="RFB75" s="22"/>
      <c r="RFC75" s="22"/>
      <c r="RFD75" s="22"/>
      <c r="RFE75" s="22"/>
      <c r="RFF75" s="22"/>
      <c r="RFG75" s="22"/>
      <c r="RFH75" s="22"/>
      <c r="RFI75" s="22"/>
      <c r="RFJ75" s="22"/>
      <c r="RFK75" s="22"/>
      <c r="RFL75" s="22"/>
      <c r="RFM75" s="22"/>
      <c r="RFN75" s="22"/>
      <c r="RFO75" s="22"/>
      <c r="RFP75" s="22"/>
      <c r="RFQ75" s="22"/>
      <c r="RFR75" s="22"/>
      <c r="RFS75" s="22"/>
      <c r="RFT75" s="22"/>
      <c r="RFU75" s="22"/>
      <c r="RFV75" s="22"/>
      <c r="RFW75" s="22"/>
      <c r="RFX75" s="22"/>
      <c r="RFY75" s="22"/>
      <c r="RFZ75" s="22"/>
      <c r="RGA75" s="22"/>
      <c r="RGB75" s="22"/>
      <c r="RGC75" s="22"/>
      <c r="RGD75" s="22"/>
      <c r="RGE75" s="22"/>
      <c r="RGF75" s="22"/>
      <c r="RGG75" s="22"/>
      <c r="RGH75" s="22"/>
      <c r="RGI75" s="22"/>
      <c r="RGJ75" s="22"/>
      <c r="RGK75" s="22"/>
      <c r="RGL75" s="22"/>
      <c r="RGM75" s="22"/>
      <c r="RGN75" s="22"/>
      <c r="RGO75" s="22"/>
      <c r="RGP75" s="22"/>
      <c r="RGQ75" s="22"/>
      <c r="RGR75" s="22"/>
      <c r="RGS75" s="22"/>
      <c r="RGT75" s="22"/>
      <c r="RGU75" s="22"/>
      <c r="RGV75" s="22"/>
      <c r="RGW75" s="22"/>
      <c r="RGX75" s="22"/>
      <c r="RGY75" s="22"/>
      <c r="RGZ75" s="22"/>
      <c r="RHA75" s="22"/>
      <c r="RHB75" s="22"/>
      <c r="RHC75" s="22"/>
      <c r="RHD75" s="22"/>
      <c r="RHE75" s="22"/>
      <c r="RHF75" s="22"/>
      <c r="RHG75" s="22"/>
      <c r="RHH75" s="22"/>
      <c r="RHI75" s="22"/>
      <c r="RHJ75" s="22"/>
      <c r="RHK75" s="22"/>
      <c r="RHL75" s="22"/>
      <c r="RHM75" s="22"/>
      <c r="RHN75" s="22"/>
      <c r="RHO75" s="22"/>
      <c r="RHP75" s="22"/>
      <c r="RHQ75" s="22"/>
      <c r="RHR75" s="22"/>
      <c r="RHS75" s="22"/>
      <c r="RHT75" s="22"/>
      <c r="RHU75" s="22"/>
      <c r="RHV75" s="22"/>
      <c r="RHW75" s="22"/>
      <c r="RHX75" s="22"/>
      <c r="RHY75" s="22"/>
      <c r="RHZ75" s="22"/>
      <c r="RIA75" s="22"/>
      <c r="RIB75" s="22"/>
      <c r="RIC75" s="22"/>
      <c r="RID75" s="22"/>
      <c r="RIE75" s="22"/>
      <c r="RIF75" s="22"/>
      <c r="RIG75" s="22"/>
      <c r="RIH75" s="22"/>
      <c r="RII75" s="22"/>
      <c r="RIJ75" s="22"/>
      <c r="RIK75" s="22"/>
      <c r="RIL75" s="22"/>
      <c r="RIM75" s="22"/>
      <c r="RIN75" s="22"/>
      <c r="RIO75" s="22"/>
      <c r="RIP75" s="22"/>
      <c r="RIQ75" s="22"/>
      <c r="RIR75" s="22"/>
      <c r="RIS75" s="22"/>
      <c r="RIT75" s="22"/>
      <c r="RIU75" s="22"/>
      <c r="RIV75" s="22"/>
      <c r="RIW75" s="22"/>
      <c r="RIX75" s="22"/>
      <c r="RIY75" s="22"/>
      <c r="RIZ75" s="22"/>
      <c r="RJA75" s="22"/>
      <c r="RJB75" s="22"/>
      <c r="RJC75" s="22"/>
      <c r="RJD75" s="22"/>
      <c r="RJE75" s="22"/>
      <c r="RJF75" s="22"/>
      <c r="RJG75" s="22"/>
      <c r="RJH75" s="22"/>
      <c r="RJI75" s="22"/>
      <c r="RJJ75" s="22"/>
      <c r="RJK75" s="22"/>
      <c r="RJL75" s="22"/>
      <c r="RJM75" s="22"/>
      <c r="RJN75" s="22"/>
      <c r="RJO75" s="22"/>
      <c r="RJP75" s="22"/>
      <c r="RJQ75" s="22"/>
      <c r="RJR75" s="22"/>
      <c r="RJS75" s="22"/>
      <c r="RJT75" s="22"/>
      <c r="RJU75" s="22"/>
      <c r="RJV75" s="22"/>
      <c r="RJW75" s="22"/>
      <c r="RJX75" s="22"/>
      <c r="RJY75" s="22"/>
      <c r="RJZ75" s="22"/>
      <c r="RKA75" s="22"/>
      <c r="RKB75" s="22"/>
      <c r="RKC75" s="22"/>
      <c r="RKD75" s="22"/>
      <c r="RKE75" s="22"/>
      <c r="RKF75" s="22"/>
      <c r="RKG75" s="22"/>
      <c r="RKH75" s="22"/>
      <c r="RKI75" s="22"/>
      <c r="RKJ75" s="22"/>
      <c r="RKK75" s="22"/>
      <c r="RKL75" s="22"/>
      <c r="RKM75" s="22"/>
      <c r="RKN75" s="22"/>
      <c r="RKO75" s="22"/>
      <c r="RKP75" s="22"/>
      <c r="RKQ75" s="22"/>
      <c r="RKR75" s="22"/>
      <c r="RKS75" s="22"/>
      <c r="RKT75" s="22"/>
      <c r="RKU75" s="22"/>
      <c r="RKV75" s="22"/>
      <c r="RKW75" s="22"/>
      <c r="RKX75" s="22"/>
      <c r="RKY75" s="22"/>
      <c r="RKZ75" s="22"/>
      <c r="RLA75" s="22"/>
      <c r="RLB75" s="22"/>
      <c r="RLC75" s="22"/>
      <c r="RLD75" s="22"/>
      <c r="RLE75" s="22"/>
      <c r="RLF75" s="22"/>
      <c r="RLG75" s="22"/>
      <c r="RLH75" s="22"/>
      <c r="RLI75" s="22"/>
      <c r="RLJ75" s="22"/>
      <c r="RLK75" s="22"/>
      <c r="RLL75" s="22"/>
      <c r="RLM75" s="22"/>
      <c r="RLN75" s="22"/>
      <c r="RLO75" s="22"/>
      <c r="RLP75" s="22"/>
      <c r="RLQ75" s="22"/>
      <c r="RLR75" s="22"/>
      <c r="RLS75" s="22"/>
      <c r="RLT75" s="22"/>
      <c r="RLU75" s="22"/>
      <c r="RLV75" s="22"/>
      <c r="RLW75" s="22"/>
      <c r="RLX75" s="22"/>
      <c r="RLY75" s="22"/>
      <c r="RLZ75" s="22"/>
      <c r="RMA75" s="22"/>
      <c r="RMB75" s="22"/>
      <c r="RMC75" s="22"/>
      <c r="RMD75" s="22"/>
      <c r="RME75" s="22"/>
      <c r="RMF75" s="22"/>
      <c r="RMG75" s="22"/>
      <c r="RMH75" s="22"/>
      <c r="RMI75" s="22"/>
      <c r="RMJ75" s="22"/>
      <c r="RMK75" s="22"/>
      <c r="RML75" s="22"/>
      <c r="RMM75" s="22"/>
      <c r="RMN75" s="22"/>
      <c r="RMO75" s="22"/>
      <c r="RMP75" s="22"/>
      <c r="RMQ75" s="22"/>
      <c r="RMR75" s="22"/>
      <c r="RMS75" s="22"/>
      <c r="RMT75" s="22"/>
      <c r="RMU75" s="22"/>
      <c r="RMV75" s="22"/>
      <c r="RMW75" s="22"/>
      <c r="RMX75" s="22"/>
      <c r="RMY75" s="22"/>
      <c r="RMZ75" s="22"/>
      <c r="RNA75" s="22"/>
      <c r="RNB75" s="22"/>
      <c r="RNC75" s="22"/>
      <c r="RND75" s="22"/>
      <c r="RNE75" s="22"/>
      <c r="RNF75" s="22"/>
      <c r="RNG75" s="22"/>
      <c r="RNH75" s="22"/>
      <c r="RNI75" s="22"/>
      <c r="RNJ75" s="22"/>
      <c r="RNK75" s="22"/>
      <c r="RNL75" s="22"/>
      <c r="RNM75" s="22"/>
      <c r="RNN75" s="22"/>
      <c r="RNO75" s="22"/>
      <c r="RNP75" s="22"/>
      <c r="RNQ75" s="22"/>
      <c r="RNR75" s="22"/>
      <c r="RNS75" s="22"/>
      <c r="RNT75" s="22"/>
      <c r="RNU75" s="22"/>
      <c r="RNV75" s="22"/>
      <c r="RNW75" s="22"/>
      <c r="RNX75" s="22"/>
      <c r="RNY75" s="22"/>
      <c r="RNZ75" s="22"/>
      <c r="ROA75" s="22"/>
      <c r="ROB75" s="22"/>
      <c r="ROC75" s="22"/>
      <c r="ROD75" s="22"/>
      <c r="ROE75" s="22"/>
      <c r="ROF75" s="22"/>
      <c r="ROG75" s="22"/>
      <c r="ROH75" s="22"/>
      <c r="ROI75" s="22"/>
      <c r="ROJ75" s="22"/>
      <c r="ROK75" s="22"/>
      <c r="ROL75" s="22"/>
      <c r="ROM75" s="22"/>
      <c r="RON75" s="22"/>
      <c r="ROO75" s="22"/>
      <c r="ROP75" s="22"/>
      <c r="ROQ75" s="22"/>
      <c r="ROR75" s="22"/>
      <c r="ROS75" s="22"/>
      <c r="ROT75" s="22"/>
      <c r="ROU75" s="22"/>
      <c r="ROV75" s="22"/>
      <c r="ROW75" s="22"/>
      <c r="ROX75" s="22"/>
      <c r="ROY75" s="22"/>
      <c r="ROZ75" s="22"/>
      <c r="RPA75" s="22"/>
      <c r="RPB75" s="22"/>
      <c r="RPC75" s="22"/>
      <c r="RPD75" s="22"/>
      <c r="RPE75" s="22"/>
      <c r="RPF75" s="22"/>
      <c r="RPG75" s="22"/>
      <c r="RPH75" s="22"/>
      <c r="RPI75" s="22"/>
      <c r="RPJ75" s="22"/>
      <c r="RPK75" s="22"/>
      <c r="RPL75" s="22"/>
      <c r="RPM75" s="22"/>
      <c r="RPN75" s="22"/>
      <c r="RPO75" s="22"/>
      <c r="RPP75" s="22"/>
      <c r="RPQ75" s="22"/>
      <c r="RPR75" s="22"/>
      <c r="RPS75" s="22"/>
      <c r="RPT75" s="22"/>
      <c r="RPU75" s="22"/>
      <c r="RPV75" s="22"/>
      <c r="RPW75" s="22"/>
      <c r="RPX75" s="22"/>
      <c r="RPY75" s="22"/>
      <c r="RPZ75" s="22"/>
      <c r="RQA75" s="22"/>
      <c r="RQB75" s="22"/>
      <c r="RQC75" s="22"/>
      <c r="RQD75" s="22"/>
      <c r="RQE75" s="22"/>
      <c r="RQF75" s="22"/>
      <c r="RQG75" s="22"/>
      <c r="RQH75" s="22"/>
      <c r="RQI75" s="22"/>
      <c r="RQJ75" s="22"/>
      <c r="RQK75" s="22"/>
      <c r="RQL75" s="22"/>
      <c r="RQM75" s="22"/>
      <c r="RQN75" s="22"/>
      <c r="RQO75" s="22"/>
      <c r="RQP75" s="22"/>
      <c r="RQQ75" s="22"/>
      <c r="RQR75" s="22"/>
      <c r="RQS75" s="22"/>
      <c r="RQT75" s="22"/>
      <c r="RQU75" s="22"/>
      <c r="RQV75" s="22"/>
      <c r="RQW75" s="22"/>
      <c r="RQX75" s="22"/>
      <c r="RQY75" s="22"/>
      <c r="RQZ75" s="22"/>
      <c r="RRA75" s="22"/>
      <c r="RRB75" s="22"/>
      <c r="RRC75" s="22"/>
      <c r="RRD75" s="22"/>
      <c r="RRE75" s="22"/>
      <c r="RRF75" s="22"/>
      <c r="RRG75" s="22"/>
      <c r="RRH75" s="22"/>
      <c r="RRI75" s="22"/>
      <c r="RRJ75" s="22"/>
      <c r="RRK75" s="22"/>
      <c r="RRL75" s="22"/>
      <c r="RRM75" s="22"/>
      <c r="RRN75" s="22"/>
      <c r="RRO75" s="22"/>
      <c r="RRP75" s="22"/>
      <c r="RRQ75" s="22"/>
      <c r="RRR75" s="22"/>
      <c r="RRS75" s="22"/>
      <c r="RRT75" s="22"/>
      <c r="RRU75" s="22"/>
      <c r="RRV75" s="22"/>
      <c r="RRW75" s="22"/>
      <c r="RRX75" s="22"/>
      <c r="RRY75" s="22"/>
      <c r="RRZ75" s="22"/>
      <c r="RSA75" s="22"/>
      <c r="RSB75" s="22"/>
      <c r="RSC75" s="22"/>
      <c r="RSD75" s="22"/>
      <c r="RSE75" s="22"/>
      <c r="RSF75" s="22"/>
      <c r="RSG75" s="22"/>
      <c r="RSH75" s="22"/>
      <c r="RSI75" s="22"/>
      <c r="RSJ75" s="22"/>
      <c r="RSK75" s="22"/>
      <c r="RSL75" s="22"/>
      <c r="RSM75" s="22"/>
      <c r="RSN75" s="22"/>
      <c r="RSO75" s="22"/>
      <c r="RSP75" s="22"/>
      <c r="RSQ75" s="22"/>
      <c r="RSR75" s="22"/>
      <c r="RSS75" s="22"/>
      <c r="RST75" s="22"/>
      <c r="RSU75" s="22"/>
      <c r="RSV75" s="22"/>
      <c r="RSW75" s="22"/>
      <c r="RSX75" s="22"/>
      <c r="RSY75" s="22"/>
      <c r="RSZ75" s="22"/>
      <c r="RTA75" s="22"/>
      <c r="RTB75" s="22"/>
      <c r="RTC75" s="22"/>
      <c r="RTD75" s="22"/>
      <c r="RTE75" s="22"/>
      <c r="RTF75" s="22"/>
      <c r="RTG75" s="22"/>
      <c r="RTH75" s="22"/>
      <c r="RTI75" s="22"/>
      <c r="RTJ75" s="22"/>
      <c r="RTK75" s="22"/>
      <c r="RTL75" s="22"/>
      <c r="RTM75" s="22"/>
      <c r="RTN75" s="22"/>
      <c r="RTO75" s="22"/>
      <c r="RTP75" s="22"/>
      <c r="RTQ75" s="22"/>
      <c r="RTR75" s="22"/>
      <c r="RTS75" s="22"/>
      <c r="RTT75" s="22"/>
      <c r="RTU75" s="22"/>
      <c r="RTV75" s="22"/>
      <c r="RTW75" s="22"/>
      <c r="RTX75" s="22"/>
      <c r="RTY75" s="22"/>
      <c r="RTZ75" s="22"/>
      <c r="RUA75" s="22"/>
      <c r="RUB75" s="22"/>
      <c r="RUC75" s="22"/>
      <c r="RUD75" s="22"/>
      <c r="RUE75" s="22"/>
      <c r="RUF75" s="22"/>
      <c r="RUG75" s="22"/>
      <c r="RUH75" s="22"/>
      <c r="RUI75" s="22"/>
      <c r="RUJ75" s="22"/>
      <c r="RUK75" s="22"/>
      <c r="RUL75" s="22"/>
      <c r="RUM75" s="22"/>
      <c r="RUN75" s="22"/>
      <c r="RUO75" s="22"/>
      <c r="RUP75" s="22"/>
      <c r="RUQ75" s="22"/>
      <c r="RUR75" s="22"/>
      <c r="RUS75" s="22"/>
      <c r="RUT75" s="22"/>
      <c r="RUU75" s="22"/>
      <c r="RUV75" s="22"/>
      <c r="RUW75" s="22"/>
      <c r="RUX75" s="22"/>
      <c r="RUY75" s="22"/>
      <c r="RUZ75" s="22"/>
      <c r="RVA75" s="22"/>
      <c r="RVB75" s="22"/>
      <c r="RVC75" s="22"/>
      <c r="RVD75" s="22"/>
      <c r="RVE75" s="22"/>
      <c r="RVF75" s="22"/>
      <c r="RVG75" s="22"/>
      <c r="RVH75" s="22"/>
      <c r="RVI75" s="22"/>
      <c r="RVJ75" s="22"/>
      <c r="RVK75" s="22"/>
      <c r="RVL75" s="22"/>
      <c r="RVM75" s="22"/>
      <c r="RVN75" s="22"/>
      <c r="RVO75" s="22"/>
      <c r="RVP75" s="22"/>
      <c r="RVQ75" s="22"/>
      <c r="RVR75" s="22"/>
      <c r="RVS75" s="22"/>
      <c r="RVT75" s="22"/>
      <c r="RVU75" s="22"/>
      <c r="RVV75" s="22"/>
      <c r="RVW75" s="22"/>
      <c r="RVX75" s="22"/>
      <c r="RVY75" s="22"/>
      <c r="RVZ75" s="22"/>
      <c r="RWA75" s="22"/>
      <c r="RWB75" s="22"/>
      <c r="RWC75" s="22"/>
      <c r="RWD75" s="22"/>
      <c r="RWE75" s="22"/>
      <c r="RWF75" s="22"/>
      <c r="RWG75" s="22"/>
      <c r="RWH75" s="22"/>
      <c r="RWI75" s="22"/>
      <c r="RWJ75" s="22"/>
      <c r="RWK75" s="22"/>
      <c r="RWL75" s="22"/>
      <c r="RWM75" s="22"/>
      <c r="RWN75" s="22"/>
      <c r="RWO75" s="22"/>
      <c r="RWP75" s="22"/>
      <c r="RWQ75" s="22"/>
      <c r="RWR75" s="22"/>
      <c r="RWS75" s="22"/>
      <c r="RWT75" s="22"/>
      <c r="RWU75" s="22"/>
      <c r="RWV75" s="22"/>
      <c r="RWW75" s="22"/>
      <c r="RWX75" s="22"/>
      <c r="RWY75" s="22"/>
      <c r="RWZ75" s="22"/>
      <c r="RXA75" s="22"/>
      <c r="RXB75" s="22"/>
      <c r="RXC75" s="22"/>
      <c r="RXD75" s="22"/>
      <c r="RXE75" s="22"/>
      <c r="RXF75" s="22"/>
      <c r="RXG75" s="22"/>
      <c r="RXH75" s="22"/>
      <c r="RXI75" s="22"/>
      <c r="RXJ75" s="22"/>
      <c r="RXK75" s="22"/>
      <c r="RXL75" s="22"/>
      <c r="RXM75" s="22"/>
      <c r="RXN75" s="22"/>
      <c r="RXO75" s="22"/>
      <c r="RXP75" s="22"/>
      <c r="RXQ75" s="22"/>
      <c r="RXR75" s="22"/>
      <c r="RXS75" s="22"/>
      <c r="RXT75" s="22"/>
      <c r="RXU75" s="22"/>
      <c r="RXV75" s="22"/>
      <c r="RXW75" s="22"/>
      <c r="RXX75" s="22"/>
      <c r="RXY75" s="22"/>
      <c r="RXZ75" s="22"/>
      <c r="RYA75" s="22"/>
      <c r="RYB75" s="22"/>
      <c r="RYC75" s="22"/>
      <c r="RYD75" s="22"/>
      <c r="RYE75" s="22"/>
      <c r="RYF75" s="22"/>
      <c r="RYG75" s="22"/>
      <c r="RYH75" s="22"/>
      <c r="RYI75" s="22"/>
      <c r="RYJ75" s="22"/>
      <c r="RYK75" s="22"/>
      <c r="RYL75" s="22"/>
      <c r="RYM75" s="22"/>
      <c r="RYN75" s="22"/>
      <c r="RYO75" s="22"/>
      <c r="RYP75" s="22"/>
      <c r="RYQ75" s="22"/>
      <c r="RYR75" s="22"/>
      <c r="RYS75" s="22"/>
      <c r="RYT75" s="22"/>
      <c r="RYU75" s="22"/>
      <c r="RYV75" s="22"/>
      <c r="RYW75" s="22"/>
      <c r="RYX75" s="22"/>
      <c r="RYY75" s="22"/>
      <c r="RYZ75" s="22"/>
      <c r="RZA75" s="22"/>
      <c r="RZB75" s="22"/>
      <c r="RZC75" s="22"/>
      <c r="RZD75" s="22"/>
      <c r="RZE75" s="22"/>
      <c r="RZF75" s="22"/>
      <c r="RZG75" s="22"/>
      <c r="RZH75" s="22"/>
      <c r="RZI75" s="22"/>
      <c r="RZJ75" s="22"/>
      <c r="RZK75" s="22"/>
      <c r="RZL75" s="22"/>
      <c r="RZM75" s="22"/>
      <c r="RZN75" s="22"/>
      <c r="RZO75" s="22"/>
      <c r="RZP75" s="22"/>
      <c r="RZQ75" s="22"/>
      <c r="RZR75" s="22"/>
      <c r="RZS75" s="22"/>
      <c r="RZT75" s="22"/>
      <c r="RZU75" s="22"/>
      <c r="RZV75" s="22"/>
      <c r="RZW75" s="22"/>
      <c r="RZX75" s="22"/>
      <c r="RZY75" s="22"/>
      <c r="RZZ75" s="22"/>
      <c r="SAA75" s="22"/>
      <c r="SAB75" s="22"/>
      <c r="SAC75" s="22"/>
      <c r="SAD75" s="22"/>
      <c r="SAE75" s="22"/>
      <c r="SAF75" s="22"/>
      <c r="SAG75" s="22"/>
      <c r="SAH75" s="22"/>
      <c r="SAI75" s="22"/>
      <c r="SAJ75" s="22"/>
      <c r="SAK75" s="22"/>
      <c r="SAL75" s="22"/>
      <c r="SAM75" s="22"/>
      <c r="SAN75" s="22"/>
      <c r="SAO75" s="22"/>
      <c r="SAP75" s="22"/>
      <c r="SAQ75" s="22"/>
      <c r="SAR75" s="22"/>
      <c r="SAS75" s="22"/>
      <c r="SAT75" s="22"/>
      <c r="SAU75" s="22"/>
      <c r="SAV75" s="22"/>
      <c r="SAW75" s="22"/>
      <c r="SAX75" s="22"/>
      <c r="SAY75" s="22"/>
      <c r="SAZ75" s="22"/>
      <c r="SBA75" s="22"/>
      <c r="SBB75" s="22"/>
      <c r="SBC75" s="22"/>
      <c r="SBD75" s="22"/>
      <c r="SBE75" s="22"/>
      <c r="SBF75" s="22"/>
      <c r="SBG75" s="22"/>
      <c r="SBH75" s="22"/>
      <c r="SBI75" s="22"/>
      <c r="SBJ75" s="22"/>
      <c r="SBK75" s="22"/>
      <c r="SBL75" s="22"/>
      <c r="SBM75" s="22"/>
      <c r="SBN75" s="22"/>
      <c r="SBO75" s="22"/>
      <c r="SBP75" s="22"/>
      <c r="SBQ75" s="22"/>
      <c r="SBR75" s="22"/>
      <c r="SBS75" s="22"/>
      <c r="SBT75" s="22"/>
      <c r="SBU75" s="22"/>
      <c r="SBV75" s="22"/>
      <c r="SBW75" s="22"/>
      <c r="SBX75" s="22"/>
      <c r="SBY75" s="22"/>
      <c r="SBZ75" s="22"/>
      <c r="SCA75" s="22"/>
      <c r="SCB75" s="22"/>
      <c r="SCC75" s="22"/>
      <c r="SCD75" s="22"/>
      <c r="SCE75" s="22"/>
      <c r="SCF75" s="22"/>
      <c r="SCG75" s="22"/>
      <c r="SCH75" s="22"/>
      <c r="SCI75" s="22"/>
      <c r="SCJ75" s="22"/>
      <c r="SCK75" s="22"/>
      <c r="SCL75" s="22"/>
      <c r="SCM75" s="22"/>
      <c r="SCN75" s="22"/>
      <c r="SCO75" s="22"/>
      <c r="SCP75" s="22"/>
      <c r="SCQ75" s="22"/>
      <c r="SCR75" s="22"/>
      <c r="SCS75" s="22"/>
      <c r="SCT75" s="22"/>
      <c r="SCU75" s="22"/>
      <c r="SCV75" s="22"/>
      <c r="SCW75" s="22"/>
      <c r="SCX75" s="22"/>
      <c r="SCY75" s="22"/>
      <c r="SCZ75" s="22"/>
      <c r="SDA75" s="22"/>
      <c r="SDB75" s="22"/>
      <c r="SDC75" s="22"/>
      <c r="SDD75" s="22"/>
      <c r="SDE75" s="22"/>
      <c r="SDF75" s="22"/>
      <c r="SDG75" s="22"/>
      <c r="SDH75" s="22"/>
      <c r="SDI75" s="22"/>
      <c r="SDJ75" s="22"/>
      <c r="SDK75" s="22"/>
      <c r="SDL75" s="22"/>
      <c r="SDM75" s="22"/>
      <c r="SDN75" s="22"/>
      <c r="SDO75" s="22"/>
      <c r="SDP75" s="22"/>
      <c r="SDQ75" s="22"/>
      <c r="SDR75" s="22"/>
      <c r="SDS75" s="22"/>
      <c r="SDT75" s="22"/>
      <c r="SDU75" s="22"/>
      <c r="SDV75" s="22"/>
      <c r="SDW75" s="22"/>
      <c r="SDX75" s="22"/>
      <c r="SDY75" s="22"/>
      <c r="SDZ75" s="22"/>
      <c r="SEA75" s="22"/>
      <c r="SEB75" s="22"/>
      <c r="SEC75" s="22"/>
      <c r="SED75" s="22"/>
      <c r="SEE75" s="22"/>
      <c r="SEF75" s="22"/>
      <c r="SEG75" s="22"/>
      <c r="SEH75" s="22"/>
      <c r="SEI75" s="22"/>
      <c r="SEJ75" s="22"/>
      <c r="SEK75" s="22"/>
      <c r="SEL75" s="22"/>
      <c r="SEM75" s="22"/>
      <c r="SEN75" s="22"/>
      <c r="SEO75" s="22"/>
      <c r="SEP75" s="22"/>
      <c r="SEQ75" s="22"/>
      <c r="SER75" s="22"/>
      <c r="SES75" s="22"/>
      <c r="SET75" s="22"/>
      <c r="SEU75" s="22"/>
      <c r="SEV75" s="22"/>
      <c r="SEW75" s="22"/>
      <c r="SEX75" s="22"/>
      <c r="SEY75" s="22"/>
      <c r="SEZ75" s="22"/>
      <c r="SFA75" s="22"/>
      <c r="SFB75" s="22"/>
      <c r="SFC75" s="22"/>
      <c r="SFD75" s="22"/>
      <c r="SFE75" s="22"/>
      <c r="SFF75" s="22"/>
      <c r="SFG75" s="22"/>
      <c r="SFH75" s="22"/>
      <c r="SFI75" s="22"/>
      <c r="SFJ75" s="22"/>
      <c r="SFK75" s="22"/>
      <c r="SFL75" s="22"/>
      <c r="SFM75" s="22"/>
      <c r="SFN75" s="22"/>
      <c r="SFO75" s="22"/>
      <c r="SFP75" s="22"/>
      <c r="SFQ75" s="22"/>
      <c r="SFR75" s="22"/>
      <c r="SFS75" s="22"/>
      <c r="SFT75" s="22"/>
      <c r="SFU75" s="22"/>
      <c r="SFV75" s="22"/>
      <c r="SFW75" s="22"/>
      <c r="SFX75" s="22"/>
      <c r="SFY75" s="22"/>
      <c r="SFZ75" s="22"/>
      <c r="SGA75" s="22"/>
      <c r="SGB75" s="22"/>
      <c r="SGC75" s="22"/>
      <c r="SGD75" s="22"/>
      <c r="SGE75" s="22"/>
      <c r="SGF75" s="22"/>
      <c r="SGG75" s="22"/>
      <c r="SGH75" s="22"/>
      <c r="SGI75" s="22"/>
      <c r="SGJ75" s="22"/>
      <c r="SGK75" s="22"/>
      <c r="SGL75" s="22"/>
      <c r="SGM75" s="22"/>
      <c r="SGN75" s="22"/>
      <c r="SGO75" s="22"/>
      <c r="SGP75" s="22"/>
      <c r="SGQ75" s="22"/>
      <c r="SGR75" s="22"/>
      <c r="SGS75" s="22"/>
      <c r="SGT75" s="22"/>
      <c r="SGU75" s="22"/>
      <c r="SGV75" s="22"/>
      <c r="SGW75" s="22"/>
      <c r="SGX75" s="22"/>
      <c r="SGY75" s="22"/>
      <c r="SGZ75" s="22"/>
      <c r="SHA75" s="22"/>
      <c r="SHB75" s="22"/>
      <c r="SHC75" s="22"/>
      <c r="SHD75" s="22"/>
      <c r="SHE75" s="22"/>
      <c r="SHF75" s="22"/>
      <c r="SHG75" s="22"/>
      <c r="SHH75" s="22"/>
      <c r="SHI75" s="22"/>
      <c r="SHJ75" s="22"/>
      <c r="SHK75" s="22"/>
      <c r="SHL75" s="22"/>
      <c r="SHM75" s="22"/>
      <c r="SHN75" s="22"/>
      <c r="SHO75" s="22"/>
      <c r="SHP75" s="22"/>
      <c r="SHQ75" s="22"/>
      <c r="SHR75" s="22"/>
      <c r="SHS75" s="22"/>
      <c r="SHT75" s="22"/>
      <c r="SHU75" s="22"/>
      <c r="SHV75" s="22"/>
      <c r="SHW75" s="22"/>
      <c r="SHX75" s="22"/>
      <c r="SHY75" s="22"/>
      <c r="SHZ75" s="22"/>
      <c r="SIA75" s="22"/>
      <c r="SIB75" s="22"/>
      <c r="SIC75" s="22"/>
      <c r="SID75" s="22"/>
      <c r="SIE75" s="22"/>
      <c r="SIF75" s="22"/>
      <c r="SIG75" s="22"/>
      <c r="SIH75" s="22"/>
      <c r="SII75" s="22"/>
      <c r="SIJ75" s="22"/>
      <c r="SIK75" s="22"/>
      <c r="SIL75" s="22"/>
      <c r="SIM75" s="22"/>
      <c r="SIN75" s="22"/>
      <c r="SIO75" s="22"/>
      <c r="SIP75" s="22"/>
      <c r="SIQ75" s="22"/>
      <c r="SIR75" s="22"/>
      <c r="SIS75" s="22"/>
      <c r="SIT75" s="22"/>
      <c r="SIU75" s="22"/>
      <c r="SIV75" s="22"/>
      <c r="SIW75" s="22"/>
      <c r="SIX75" s="22"/>
      <c r="SIY75" s="22"/>
      <c r="SIZ75" s="22"/>
      <c r="SJA75" s="22"/>
      <c r="SJB75" s="22"/>
      <c r="SJC75" s="22"/>
      <c r="SJD75" s="22"/>
      <c r="SJE75" s="22"/>
      <c r="SJF75" s="22"/>
      <c r="SJG75" s="22"/>
      <c r="SJH75" s="22"/>
      <c r="SJI75" s="22"/>
      <c r="SJJ75" s="22"/>
      <c r="SJK75" s="22"/>
      <c r="SJL75" s="22"/>
      <c r="SJM75" s="22"/>
      <c r="SJN75" s="22"/>
      <c r="SJO75" s="22"/>
      <c r="SJP75" s="22"/>
      <c r="SJQ75" s="22"/>
      <c r="SJR75" s="22"/>
      <c r="SJS75" s="22"/>
      <c r="SJT75" s="22"/>
      <c r="SJU75" s="22"/>
      <c r="SJV75" s="22"/>
      <c r="SJW75" s="22"/>
      <c r="SJX75" s="22"/>
      <c r="SJY75" s="22"/>
      <c r="SJZ75" s="22"/>
      <c r="SKA75" s="22"/>
      <c r="SKB75" s="22"/>
      <c r="SKC75" s="22"/>
      <c r="SKD75" s="22"/>
      <c r="SKE75" s="22"/>
      <c r="SKF75" s="22"/>
      <c r="SKG75" s="22"/>
      <c r="SKH75" s="22"/>
      <c r="SKI75" s="22"/>
      <c r="SKJ75" s="22"/>
      <c r="SKK75" s="22"/>
      <c r="SKL75" s="22"/>
      <c r="SKM75" s="22"/>
      <c r="SKN75" s="22"/>
      <c r="SKO75" s="22"/>
      <c r="SKP75" s="22"/>
      <c r="SKQ75" s="22"/>
      <c r="SKR75" s="22"/>
      <c r="SKS75" s="22"/>
      <c r="SKT75" s="22"/>
      <c r="SKU75" s="22"/>
      <c r="SKV75" s="22"/>
      <c r="SKW75" s="22"/>
      <c r="SKX75" s="22"/>
      <c r="SKY75" s="22"/>
      <c r="SKZ75" s="22"/>
      <c r="SLA75" s="22"/>
      <c r="SLB75" s="22"/>
      <c r="SLC75" s="22"/>
      <c r="SLD75" s="22"/>
      <c r="SLE75" s="22"/>
      <c r="SLF75" s="22"/>
      <c r="SLG75" s="22"/>
      <c r="SLH75" s="22"/>
      <c r="SLI75" s="22"/>
      <c r="SLJ75" s="22"/>
      <c r="SLK75" s="22"/>
      <c r="SLL75" s="22"/>
      <c r="SLM75" s="22"/>
      <c r="SLN75" s="22"/>
      <c r="SLO75" s="22"/>
      <c r="SLP75" s="22"/>
      <c r="SLQ75" s="22"/>
      <c r="SLR75" s="22"/>
      <c r="SLS75" s="22"/>
      <c r="SLT75" s="22"/>
      <c r="SLU75" s="22"/>
      <c r="SLV75" s="22"/>
      <c r="SLW75" s="22"/>
      <c r="SLX75" s="22"/>
      <c r="SLY75" s="22"/>
      <c r="SLZ75" s="22"/>
      <c r="SMA75" s="22"/>
      <c r="SMB75" s="22"/>
      <c r="SMC75" s="22"/>
      <c r="SMD75" s="22"/>
      <c r="SME75" s="22"/>
      <c r="SMF75" s="22"/>
      <c r="SMG75" s="22"/>
      <c r="SMH75" s="22"/>
      <c r="SMI75" s="22"/>
      <c r="SMJ75" s="22"/>
      <c r="SMK75" s="22"/>
      <c r="SML75" s="22"/>
      <c r="SMM75" s="22"/>
      <c r="SMN75" s="22"/>
      <c r="SMO75" s="22"/>
      <c r="SMP75" s="22"/>
      <c r="SMQ75" s="22"/>
      <c r="SMR75" s="22"/>
      <c r="SMS75" s="22"/>
      <c r="SMT75" s="22"/>
      <c r="SMU75" s="22"/>
      <c r="SMV75" s="22"/>
      <c r="SMW75" s="22"/>
      <c r="SMX75" s="22"/>
      <c r="SMY75" s="22"/>
      <c r="SMZ75" s="22"/>
      <c r="SNA75" s="22"/>
      <c r="SNB75" s="22"/>
      <c r="SNC75" s="22"/>
      <c r="SND75" s="22"/>
      <c r="SNE75" s="22"/>
      <c r="SNF75" s="22"/>
      <c r="SNG75" s="22"/>
      <c r="SNH75" s="22"/>
      <c r="SNI75" s="22"/>
      <c r="SNJ75" s="22"/>
      <c r="SNK75" s="22"/>
      <c r="SNL75" s="22"/>
      <c r="SNM75" s="22"/>
      <c r="SNN75" s="22"/>
      <c r="SNO75" s="22"/>
      <c r="SNP75" s="22"/>
      <c r="SNQ75" s="22"/>
      <c r="SNR75" s="22"/>
      <c r="SNS75" s="22"/>
      <c r="SNT75" s="22"/>
      <c r="SNU75" s="22"/>
      <c r="SNV75" s="22"/>
      <c r="SNW75" s="22"/>
      <c r="SNX75" s="22"/>
      <c r="SNY75" s="22"/>
      <c r="SNZ75" s="22"/>
      <c r="SOA75" s="22"/>
      <c r="SOB75" s="22"/>
      <c r="SOC75" s="22"/>
      <c r="SOD75" s="22"/>
      <c r="SOE75" s="22"/>
      <c r="SOF75" s="22"/>
      <c r="SOG75" s="22"/>
      <c r="SOH75" s="22"/>
      <c r="SOI75" s="22"/>
      <c r="SOJ75" s="22"/>
      <c r="SOK75" s="22"/>
      <c r="SOL75" s="22"/>
      <c r="SOM75" s="22"/>
      <c r="SON75" s="22"/>
      <c r="SOO75" s="22"/>
      <c r="SOP75" s="22"/>
      <c r="SOQ75" s="22"/>
      <c r="SOR75" s="22"/>
      <c r="SOS75" s="22"/>
      <c r="SOT75" s="22"/>
      <c r="SOU75" s="22"/>
      <c r="SOV75" s="22"/>
      <c r="SOW75" s="22"/>
      <c r="SOX75" s="22"/>
      <c r="SOY75" s="22"/>
      <c r="SOZ75" s="22"/>
      <c r="SPA75" s="22"/>
      <c r="SPB75" s="22"/>
      <c r="SPC75" s="22"/>
      <c r="SPD75" s="22"/>
      <c r="SPE75" s="22"/>
      <c r="SPF75" s="22"/>
      <c r="SPG75" s="22"/>
      <c r="SPH75" s="22"/>
      <c r="SPI75" s="22"/>
      <c r="SPJ75" s="22"/>
      <c r="SPK75" s="22"/>
      <c r="SPL75" s="22"/>
      <c r="SPM75" s="22"/>
      <c r="SPN75" s="22"/>
      <c r="SPO75" s="22"/>
      <c r="SPP75" s="22"/>
      <c r="SPQ75" s="22"/>
      <c r="SPR75" s="22"/>
      <c r="SPS75" s="22"/>
      <c r="SPT75" s="22"/>
      <c r="SPU75" s="22"/>
      <c r="SPV75" s="22"/>
      <c r="SPW75" s="22"/>
      <c r="SPX75" s="22"/>
      <c r="SPY75" s="22"/>
      <c r="SPZ75" s="22"/>
      <c r="SQA75" s="22"/>
      <c r="SQB75" s="22"/>
      <c r="SQC75" s="22"/>
      <c r="SQD75" s="22"/>
      <c r="SQE75" s="22"/>
      <c r="SQF75" s="22"/>
      <c r="SQG75" s="22"/>
      <c r="SQH75" s="22"/>
      <c r="SQI75" s="22"/>
      <c r="SQJ75" s="22"/>
      <c r="SQK75" s="22"/>
      <c r="SQL75" s="22"/>
      <c r="SQM75" s="22"/>
      <c r="SQN75" s="22"/>
      <c r="SQO75" s="22"/>
      <c r="SQP75" s="22"/>
      <c r="SQQ75" s="22"/>
      <c r="SQR75" s="22"/>
      <c r="SQS75" s="22"/>
      <c r="SQT75" s="22"/>
      <c r="SQU75" s="22"/>
      <c r="SQV75" s="22"/>
      <c r="SQW75" s="22"/>
      <c r="SQX75" s="22"/>
      <c r="SQY75" s="22"/>
      <c r="SQZ75" s="22"/>
      <c r="SRA75" s="22"/>
      <c r="SRB75" s="22"/>
      <c r="SRC75" s="22"/>
      <c r="SRD75" s="22"/>
      <c r="SRE75" s="22"/>
      <c r="SRF75" s="22"/>
      <c r="SRG75" s="22"/>
      <c r="SRH75" s="22"/>
      <c r="SRI75" s="22"/>
      <c r="SRJ75" s="22"/>
      <c r="SRK75" s="22"/>
      <c r="SRL75" s="22"/>
      <c r="SRM75" s="22"/>
      <c r="SRN75" s="22"/>
      <c r="SRO75" s="22"/>
      <c r="SRP75" s="22"/>
      <c r="SRQ75" s="22"/>
      <c r="SRR75" s="22"/>
      <c r="SRS75" s="22"/>
      <c r="SRT75" s="22"/>
      <c r="SRU75" s="22"/>
      <c r="SRV75" s="22"/>
      <c r="SRW75" s="22"/>
      <c r="SRX75" s="22"/>
      <c r="SRY75" s="22"/>
      <c r="SRZ75" s="22"/>
      <c r="SSA75" s="22"/>
      <c r="SSB75" s="22"/>
      <c r="SSC75" s="22"/>
      <c r="SSD75" s="22"/>
      <c r="SSE75" s="22"/>
      <c r="SSF75" s="22"/>
      <c r="SSG75" s="22"/>
      <c r="SSH75" s="22"/>
      <c r="SSI75" s="22"/>
      <c r="SSJ75" s="22"/>
      <c r="SSK75" s="22"/>
      <c r="SSL75" s="22"/>
      <c r="SSM75" s="22"/>
      <c r="SSN75" s="22"/>
      <c r="SSO75" s="22"/>
      <c r="SSP75" s="22"/>
      <c r="SSQ75" s="22"/>
      <c r="SSR75" s="22"/>
      <c r="SSS75" s="22"/>
      <c r="SST75" s="22"/>
      <c r="SSU75" s="22"/>
      <c r="SSV75" s="22"/>
      <c r="SSW75" s="22"/>
      <c r="SSX75" s="22"/>
      <c r="SSY75" s="22"/>
      <c r="SSZ75" s="22"/>
      <c r="STA75" s="22"/>
      <c r="STB75" s="22"/>
      <c r="STC75" s="22"/>
      <c r="STD75" s="22"/>
      <c r="STE75" s="22"/>
      <c r="STF75" s="22"/>
      <c r="STG75" s="22"/>
      <c r="STH75" s="22"/>
      <c r="STI75" s="22"/>
      <c r="STJ75" s="22"/>
      <c r="STK75" s="22"/>
      <c r="STL75" s="22"/>
      <c r="STM75" s="22"/>
      <c r="STN75" s="22"/>
      <c r="STO75" s="22"/>
      <c r="STP75" s="22"/>
      <c r="STQ75" s="22"/>
      <c r="STR75" s="22"/>
      <c r="STS75" s="22"/>
      <c r="STT75" s="22"/>
      <c r="STU75" s="22"/>
      <c r="STV75" s="22"/>
      <c r="STW75" s="22"/>
      <c r="STX75" s="22"/>
      <c r="STY75" s="22"/>
      <c r="STZ75" s="22"/>
      <c r="SUA75" s="22"/>
      <c r="SUB75" s="22"/>
      <c r="SUC75" s="22"/>
      <c r="SUD75" s="22"/>
      <c r="SUE75" s="22"/>
      <c r="SUF75" s="22"/>
      <c r="SUG75" s="22"/>
      <c r="SUH75" s="22"/>
      <c r="SUI75" s="22"/>
      <c r="SUJ75" s="22"/>
      <c r="SUK75" s="22"/>
      <c r="SUL75" s="22"/>
      <c r="SUM75" s="22"/>
      <c r="SUN75" s="22"/>
      <c r="SUO75" s="22"/>
      <c r="SUP75" s="22"/>
      <c r="SUQ75" s="22"/>
      <c r="SUR75" s="22"/>
      <c r="SUS75" s="22"/>
      <c r="SUT75" s="22"/>
      <c r="SUU75" s="22"/>
      <c r="SUV75" s="22"/>
      <c r="SUW75" s="22"/>
      <c r="SUX75" s="22"/>
      <c r="SUY75" s="22"/>
      <c r="SUZ75" s="22"/>
      <c r="SVA75" s="22"/>
      <c r="SVB75" s="22"/>
      <c r="SVC75" s="22"/>
      <c r="SVD75" s="22"/>
      <c r="SVE75" s="22"/>
      <c r="SVF75" s="22"/>
      <c r="SVG75" s="22"/>
      <c r="SVH75" s="22"/>
      <c r="SVI75" s="22"/>
      <c r="SVJ75" s="22"/>
      <c r="SVK75" s="22"/>
      <c r="SVL75" s="22"/>
      <c r="SVM75" s="22"/>
      <c r="SVN75" s="22"/>
      <c r="SVO75" s="22"/>
      <c r="SVP75" s="22"/>
      <c r="SVQ75" s="22"/>
      <c r="SVR75" s="22"/>
      <c r="SVS75" s="22"/>
      <c r="SVT75" s="22"/>
      <c r="SVU75" s="22"/>
      <c r="SVV75" s="22"/>
      <c r="SVW75" s="22"/>
      <c r="SVX75" s="22"/>
      <c r="SVY75" s="22"/>
      <c r="SVZ75" s="22"/>
      <c r="SWA75" s="22"/>
      <c r="SWB75" s="22"/>
      <c r="SWC75" s="22"/>
      <c r="SWD75" s="22"/>
      <c r="SWE75" s="22"/>
      <c r="SWF75" s="22"/>
      <c r="SWG75" s="22"/>
      <c r="SWH75" s="22"/>
      <c r="SWI75" s="22"/>
      <c r="SWJ75" s="22"/>
      <c r="SWK75" s="22"/>
      <c r="SWL75" s="22"/>
      <c r="SWM75" s="22"/>
      <c r="SWN75" s="22"/>
      <c r="SWO75" s="22"/>
      <c r="SWP75" s="22"/>
      <c r="SWQ75" s="22"/>
      <c r="SWR75" s="22"/>
      <c r="SWS75" s="22"/>
      <c r="SWT75" s="22"/>
      <c r="SWU75" s="22"/>
      <c r="SWV75" s="22"/>
      <c r="SWW75" s="22"/>
      <c r="SWX75" s="22"/>
      <c r="SWY75" s="22"/>
      <c r="SWZ75" s="22"/>
      <c r="SXA75" s="22"/>
      <c r="SXB75" s="22"/>
      <c r="SXC75" s="22"/>
      <c r="SXD75" s="22"/>
      <c r="SXE75" s="22"/>
      <c r="SXF75" s="22"/>
      <c r="SXG75" s="22"/>
      <c r="SXH75" s="22"/>
      <c r="SXI75" s="22"/>
      <c r="SXJ75" s="22"/>
      <c r="SXK75" s="22"/>
      <c r="SXL75" s="22"/>
      <c r="SXM75" s="22"/>
      <c r="SXN75" s="22"/>
      <c r="SXO75" s="22"/>
      <c r="SXP75" s="22"/>
      <c r="SXQ75" s="22"/>
      <c r="SXR75" s="22"/>
      <c r="SXS75" s="22"/>
      <c r="SXT75" s="22"/>
      <c r="SXU75" s="22"/>
      <c r="SXV75" s="22"/>
      <c r="SXW75" s="22"/>
      <c r="SXX75" s="22"/>
      <c r="SXY75" s="22"/>
      <c r="SXZ75" s="22"/>
      <c r="SYA75" s="22"/>
      <c r="SYB75" s="22"/>
      <c r="SYC75" s="22"/>
      <c r="SYD75" s="22"/>
      <c r="SYE75" s="22"/>
      <c r="SYF75" s="22"/>
      <c r="SYG75" s="22"/>
      <c r="SYH75" s="22"/>
      <c r="SYI75" s="22"/>
      <c r="SYJ75" s="22"/>
      <c r="SYK75" s="22"/>
      <c r="SYL75" s="22"/>
      <c r="SYM75" s="22"/>
      <c r="SYN75" s="22"/>
      <c r="SYO75" s="22"/>
      <c r="SYP75" s="22"/>
      <c r="SYQ75" s="22"/>
      <c r="SYR75" s="22"/>
      <c r="SYS75" s="22"/>
      <c r="SYT75" s="22"/>
      <c r="SYU75" s="22"/>
      <c r="SYV75" s="22"/>
      <c r="SYW75" s="22"/>
      <c r="SYX75" s="22"/>
      <c r="SYY75" s="22"/>
      <c r="SYZ75" s="22"/>
      <c r="SZA75" s="22"/>
      <c r="SZB75" s="22"/>
      <c r="SZC75" s="22"/>
      <c r="SZD75" s="22"/>
      <c r="SZE75" s="22"/>
      <c r="SZF75" s="22"/>
      <c r="SZG75" s="22"/>
      <c r="SZH75" s="22"/>
      <c r="SZI75" s="22"/>
      <c r="SZJ75" s="22"/>
      <c r="SZK75" s="22"/>
      <c r="SZL75" s="22"/>
      <c r="SZM75" s="22"/>
      <c r="SZN75" s="22"/>
      <c r="SZO75" s="22"/>
      <c r="SZP75" s="22"/>
      <c r="SZQ75" s="22"/>
      <c r="SZR75" s="22"/>
      <c r="SZS75" s="22"/>
      <c r="SZT75" s="22"/>
      <c r="SZU75" s="22"/>
      <c r="SZV75" s="22"/>
      <c r="SZW75" s="22"/>
      <c r="SZX75" s="22"/>
      <c r="SZY75" s="22"/>
      <c r="SZZ75" s="22"/>
      <c r="TAA75" s="22"/>
      <c r="TAB75" s="22"/>
      <c r="TAC75" s="22"/>
      <c r="TAD75" s="22"/>
      <c r="TAE75" s="22"/>
      <c r="TAF75" s="22"/>
      <c r="TAG75" s="22"/>
      <c r="TAH75" s="22"/>
      <c r="TAI75" s="22"/>
      <c r="TAJ75" s="22"/>
      <c r="TAK75" s="22"/>
      <c r="TAL75" s="22"/>
      <c r="TAM75" s="22"/>
      <c r="TAN75" s="22"/>
      <c r="TAO75" s="22"/>
      <c r="TAP75" s="22"/>
      <c r="TAQ75" s="22"/>
      <c r="TAR75" s="22"/>
      <c r="TAS75" s="22"/>
      <c r="TAT75" s="22"/>
      <c r="TAU75" s="22"/>
      <c r="TAV75" s="22"/>
      <c r="TAW75" s="22"/>
      <c r="TAX75" s="22"/>
      <c r="TAY75" s="22"/>
      <c r="TAZ75" s="22"/>
      <c r="TBA75" s="22"/>
      <c r="TBB75" s="22"/>
      <c r="TBC75" s="22"/>
      <c r="TBD75" s="22"/>
      <c r="TBE75" s="22"/>
      <c r="TBF75" s="22"/>
      <c r="TBG75" s="22"/>
      <c r="TBH75" s="22"/>
      <c r="TBI75" s="22"/>
      <c r="TBJ75" s="22"/>
      <c r="TBK75" s="22"/>
      <c r="TBL75" s="22"/>
      <c r="TBM75" s="22"/>
      <c r="TBN75" s="22"/>
      <c r="TBO75" s="22"/>
      <c r="TBP75" s="22"/>
      <c r="TBQ75" s="22"/>
      <c r="TBR75" s="22"/>
      <c r="TBS75" s="22"/>
      <c r="TBT75" s="22"/>
      <c r="TBU75" s="22"/>
      <c r="TBV75" s="22"/>
      <c r="TBW75" s="22"/>
      <c r="TBX75" s="22"/>
      <c r="TBY75" s="22"/>
      <c r="TBZ75" s="22"/>
      <c r="TCA75" s="22"/>
      <c r="TCB75" s="22"/>
      <c r="TCC75" s="22"/>
      <c r="TCD75" s="22"/>
      <c r="TCE75" s="22"/>
      <c r="TCF75" s="22"/>
      <c r="TCG75" s="22"/>
      <c r="TCH75" s="22"/>
      <c r="TCI75" s="22"/>
      <c r="TCJ75" s="22"/>
      <c r="TCK75" s="22"/>
      <c r="TCL75" s="22"/>
      <c r="TCM75" s="22"/>
      <c r="TCN75" s="22"/>
      <c r="TCO75" s="22"/>
      <c r="TCP75" s="22"/>
      <c r="TCQ75" s="22"/>
      <c r="TCR75" s="22"/>
      <c r="TCS75" s="22"/>
      <c r="TCT75" s="22"/>
      <c r="TCU75" s="22"/>
      <c r="TCV75" s="22"/>
      <c r="TCW75" s="22"/>
      <c r="TCX75" s="22"/>
      <c r="TCY75" s="22"/>
      <c r="TCZ75" s="22"/>
      <c r="TDA75" s="22"/>
      <c r="TDB75" s="22"/>
      <c r="TDC75" s="22"/>
      <c r="TDD75" s="22"/>
      <c r="TDE75" s="22"/>
      <c r="TDF75" s="22"/>
      <c r="TDG75" s="22"/>
      <c r="TDH75" s="22"/>
      <c r="TDI75" s="22"/>
      <c r="TDJ75" s="22"/>
      <c r="TDK75" s="22"/>
      <c r="TDL75" s="22"/>
      <c r="TDM75" s="22"/>
      <c r="TDN75" s="22"/>
      <c r="TDO75" s="22"/>
      <c r="TDP75" s="22"/>
      <c r="TDQ75" s="22"/>
      <c r="TDR75" s="22"/>
      <c r="TDS75" s="22"/>
      <c r="TDT75" s="22"/>
      <c r="TDU75" s="22"/>
      <c r="TDV75" s="22"/>
      <c r="TDW75" s="22"/>
      <c r="TDX75" s="22"/>
      <c r="TDY75" s="22"/>
      <c r="TDZ75" s="22"/>
      <c r="TEA75" s="22"/>
      <c r="TEB75" s="22"/>
      <c r="TEC75" s="22"/>
      <c r="TED75" s="22"/>
      <c r="TEE75" s="22"/>
      <c r="TEF75" s="22"/>
      <c r="TEG75" s="22"/>
      <c r="TEH75" s="22"/>
      <c r="TEI75" s="22"/>
      <c r="TEJ75" s="22"/>
      <c r="TEK75" s="22"/>
      <c r="TEL75" s="22"/>
      <c r="TEM75" s="22"/>
      <c r="TEN75" s="22"/>
      <c r="TEO75" s="22"/>
      <c r="TEP75" s="22"/>
      <c r="TEQ75" s="22"/>
      <c r="TER75" s="22"/>
      <c r="TES75" s="22"/>
      <c r="TET75" s="22"/>
      <c r="TEU75" s="22"/>
      <c r="TEV75" s="22"/>
      <c r="TEW75" s="22"/>
      <c r="TEX75" s="22"/>
      <c r="TEY75" s="22"/>
      <c r="TEZ75" s="22"/>
      <c r="TFA75" s="22"/>
      <c r="TFB75" s="22"/>
      <c r="TFC75" s="22"/>
      <c r="TFD75" s="22"/>
      <c r="TFE75" s="22"/>
      <c r="TFF75" s="22"/>
      <c r="TFG75" s="22"/>
      <c r="TFH75" s="22"/>
      <c r="TFI75" s="22"/>
      <c r="TFJ75" s="22"/>
      <c r="TFK75" s="22"/>
      <c r="TFL75" s="22"/>
      <c r="TFM75" s="22"/>
      <c r="TFN75" s="22"/>
      <c r="TFO75" s="22"/>
      <c r="TFP75" s="22"/>
      <c r="TFQ75" s="22"/>
      <c r="TFR75" s="22"/>
      <c r="TFS75" s="22"/>
      <c r="TFT75" s="22"/>
      <c r="TFU75" s="22"/>
      <c r="TFV75" s="22"/>
      <c r="TFW75" s="22"/>
      <c r="TFX75" s="22"/>
      <c r="TFY75" s="22"/>
      <c r="TFZ75" s="22"/>
      <c r="TGA75" s="22"/>
      <c r="TGB75" s="22"/>
      <c r="TGC75" s="22"/>
      <c r="TGD75" s="22"/>
      <c r="TGE75" s="22"/>
      <c r="TGF75" s="22"/>
      <c r="TGG75" s="22"/>
      <c r="TGH75" s="22"/>
      <c r="TGI75" s="22"/>
      <c r="TGJ75" s="22"/>
      <c r="TGK75" s="22"/>
      <c r="TGL75" s="22"/>
      <c r="TGM75" s="22"/>
      <c r="TGN75" s="22"/>
      <c r="TGO75" s="22"/>
      <c r="TGP75" s="22"/>
      <c r="TGQ75" s="22"/>
      <c r="TGR75" s="22"/>
      <c r="TGS75" s="22"/>
      <c r="TGT75" s="22"/>
      <c r="TGU75" s="22"/>
      <c r="TGV75" s="22"/>
      <c r="TGW75" s="22"/>
      <c r="TGX75" s="22"/>
      <c r="TGY75" s="22"/>
      <c r="TGZ75" s="22"/>
      <c r="THA75" s="22"/>
      <c r="THB75" s="22"/>
      <c r="THC75" s="22"/>
      <c r="THD75" s="22"/>
      <c r="THE75" s="22"/>
      <c r="THF75" s="22"/>
      <c r="THG75" s="22"/>
      <c r="THH75" s="22"/>
      <c r="THI75" s="22"/>
      <c r="THJ75" s="22"/>
      <c r="THK75" s="22"/>
      <c r="THL75" s="22"/>
      <c r="THM75" s="22"/>
      <c r="THN75" s="22"/>
      <c r="THO75" s="22"/>
      <c r="THP75" s="22"/>
      <c r="THQ75" s="22"/>
      <c r="THR75" s="22"/>
      <c r="THS75" s="22"/>
      <c r="THT75" s="22"/>
      <c r="THU75" s="22"/>
      <c r="THV75" s="22"/>
      <c r="THW75" s="22"/>
      <c r="THX75" s="22"/>
      <c r="THY75" s="22"/>
      <c r="THZ75" s="22"/>
      <c r="TIA75" s="22"/>
      <c r="TIB75" s="22"/>
      <c r="TIC75" s="22"/>
      <c r="TID75" s="22"/>
      <c r="TIE75" s="22"/>
      <c r="TIF75" s="22"/>
      <c r="TIG75" s="22"/>
      <c r="TIH75" s="22"/>
      <c r="TII75" s="22"/>
      <c r="TIJ75" s="22"/>
      <c r="TIK75" s="22"/>
      <c r="TIL75" s="22"/>
      <c r="TIM75" s="22"/>
      <c r="TIN75" s="22"/>
      <c r="TIO75" s="22"/>
      <c r="TIP75" s="22"/>
      <c r="TIQ75" s="22"/>
      <c r="TIR75" s="22"/>
      <c r="TIS75" s="22"/>
      <c r="TIT75" s="22"/>
      <c r="TIU75" s="22"/>
      <c r="TIV75" s="22"/>
      <c r="TIW75" s="22"/>
      <c r="TIX75" s="22"/>
      <c r="TIY75" s="22"/>
      <c r="TIZ75" s="22"/>
      <c r="TJA75" s="22"/>
      <c r="TJB75" s="22"/>
      <c r="TJC75" s="22"/>
      <c r="TJD75" s="22"/>
      <c r="TJE75" s="22"/>
      <c r="TJF75" s="22"/>
      <c r="TJG75" s="22"/>
      <c r="TJH75" s="22"/>
      <c r="TJI75" s="22"/>
      <c r="TJJ75" s="22"/>
      <c r="TJK75" s="22"/>
      <c r="TJL75" s="22"/>
      <c r="TJM75" s="22"/>
      <c r="TJN75" s="22"/>
      <c r="TJO75" s="22"/>
      <c r="TJP75" s="22"/>
      <c r="TJQ75" s="22"/>
      <c r="TJR75" s="22"/>
      <c r="TJS75" s="22"/>
      <c r="TJT75" s="22"/>
      <c r="TJU75" s="22"/>
      <c r="TJV75" s="22"/>
      <c r="TJW75" s="22"/>
      <c r="TJX75" s="22"/>
      <c r="TJY75" s="22"/>
      <c r="TJZ75" s="22"/>
      <c r="TKA75" s="22"/>
      <c r="TKB75" s="22"/>
      <c r="TKC75" s="22"/>
      <c r="TKD75" s="22"/>
      <c r="TKE75" s="22"/>
      <c r="TKF75" s="22"/>
      <c r="TKG75" s="22"/>
      <c r="TKH75" s="22"/>
      <c r="TKI75" s="22"/>
      <c r="TKJ75" s="22"/>
      <c r="TKK75" s="22"/>
      <c r="TKL75" s="22"/>
      <c r="TKM75" s="22"/>
      <c r="TKN75" s="22"/>
      <c r="TKO75" s="22"/>
      <c r="TKP75" s="22"/>
      <c r="TKQ75" s="22"/>
      <c r="TKR75" s="22"/>
      <c r="TKS75" s="22"/>
      <c r="TKT75" s="22"/>
      <c r="TKU75" s="22"/>
      <c r="TKV75" s="22"/>
      <c r="TKW75" s="22"/>
      <c r="TKX75" s="22"/>
      <c r="TKY75" s="22"/>
      <c r="TKZ75" s="22"/>
      <c r="TLA75" s="22"/>
      <c r="TLB75" s="22"/>
      <c r="TLC75" s="22"/>
      <c r="TLD75" s="22"/>
      <c r="TLE75" s="22"/>
      <c r="TLF75" s="22"/>
      <c r="TLG75" s="22"/>
      <c r="TLH75" s="22"/>
      <c r="TLI75" s="22"/>
      <c r="TLJ75" s="22"/>
      <c r="TLK75" s="22"/>
      <c r="TLL75" s="22"/>
      <c r="TLM75" s="22"/>
      <c r="TLN75" s="22"/>
      <c r="TLO75" s="22"/>
      <c r="TLP75" s="22"/>
      <c r="TLQ75" s="22"/>
      <c r="TLR75" s="22"/>
      <c r="TLS75" s="22"/>
      <c r="TLT75" s="22"/>
      <c r="TLU75" s="22"/>
      <c r="TLV75" s="22"/>
      <c r="TLW75" s="22"/>
      <c r="TLX75" s="22"/>
      <c r="TLY75" s="22"/>
      <c r="TLZ75" s="22"/>
      <c r="TMA75" s="22"/>
      <c r="TMB75" s="22"/>
      <c r="TMC75" s="22"/>
      <c r="TMD75" s="22"/>
      <c r="TME75" s="22"/>
      <c r="TMF75" s="22"/>
      <c r="TMG75" s="22"/>
      <c r="TMH75" s="22"/>
      <c r="TMI75" s="22"/>
      <c r="TMJ75" s="22"/>
      <c r="TMK75" s="22"/>
      <c r="TML75" s="22"/>
      <c r="TMM75" s="22"/>
      <c r="TMN75" s="22"/>
      <c r="TMO75" s="22"/>
      <c r="TMP75" s="22"/>
      <c r="TMQ75" s="22"/>
      <c r="TMR75" s="22"/>
      <c r="TMS75" s="22"/>
      <c r="TMT75" s="22"/>
      <c r="TMU75" s="22"/>
      <c r="TMV75" s="22"/>
      <c r="TMW75" s="22"/>
      <c r="TMX75" s="22"/>
      <c r="TMY75" s="22"/>
      <c r="TMZ75" s="22"/>
      <c r="TNA75" s="22"/>
      <c r="TNB75" s="22"/>
      <c r="TNC75" s="22"/>
      <c r="TND75" s="22"/>
      <c r="TNE75" s="22"/>
      <c r="TNF75" s="22"/>
      <c r="TNG75" s="22"/>
      <c r="TNH75" s="22"/>
      <c r="TNI75" s="22"/>
      <c r="TNJ75" s="22"/>
      <c r="TNK75" s="22"/>
      <c r="TNL75" s="22"/>
      <c r="TNM75" s="22"/>
      <c r="TNN75" s="22"/>
      <c r="TNO75" s="22"/>
      <c r="TNP75" s="22"/>
      <c r="TNQ75" s="22"/>
      <c r="TNR75" s="22"/>
      <c r="TNS75" s="22"/>
      <c r="TNT75" s="22"/>
      <c r="TNU75" s="22"/>
      <c r="TNV75" s="22"/>
      <c r="TNW75" s="22"/>
      <c r="TNX75" s="22"/>
      <c r="TNY75" s="22"/>
      <c r="TNZ75" s="22"/>
      <c r="TOA75" s="22"/>
      <c r="TOB75" s="22"/>
      <c r="TOC75" s="22"/>
      <c r="TOD75" s="22"/>
      <c r="TOE75" s="22"/>
      <c r="TOF75" s="22"/>
      <c r="TOG75" s="22"/>
      <c r="TOH75" s="22"/>
      <c r="TOI75" s="22"/>
      <c r="TOJ75" s="22"/>
      <c r="TOK75" s="22"/>
      <c r="TOL75" s="22"/>
      <c r="TOM75" s="22"/>
      <c r="TON75" s="22"/>
      <c r="TOO75" s="22"/>
      <c r="TOP75" s="22"/>
      <c r="TOQ75" s="22"/>
      <c r="TOR75" s="22"/>
      <c r="TOS75" s="22"/>
      <c r="TOT75" s="22"/>
      <c r="TOU75" s="22"/>
      <c r="TOV75" s="22"/>
      <c r="TOW75" s="22"/>
      <c r="TOX75" s="22"/>
      <c r="TOY75" s="22"/>
      <c r="TOZ75" s="22"/>
      <c r="TPA75" s="22"/>
      <c r="TPB75" s="22"/>
      <c r="TPC75" s="22"/>
      <c r="TPD75" s="22"/>
      <c r="TPE75" s="22"/>
      <c r="TPF75" s="22"/>
      <c r="TPG75" s="22"/>
      <c r="TPH75" s="22"/>
      <c r="TPI75" s="22"/>
      <c r="TPJ75" s="22"/>
      <c r="TPK75" s="22"/>
      <c r="TPL75" s="22"/>
      <c r="TPM75" s="22"/>
      <c r="TPN75" s="22"/>
      <c r="TPO75" s="22"/>
      <c r="TPP75" s="22"/>
      <c r="TPQ75" s="22"/>
      <c r="TPR75" s="22"/>
      <c r="TPS75" s="22"/>
      <c r="TPT75" s="22"/>
      <c r="TPU75" s="22"/>
      <c r="TPV75" s="22"/>
      <c r="TPW75" s="22"/>
      <c r="TPX75" s="22"/>
      <c r="TPY75" s="22"/>
      <c r="TPZ75" s="22"/>
      <c r="TQA75" s="22"/>
      <c r="TQB75" s="22"/>
      <c r="TQC75" s="22"/>
      <c r="TQD75" s="22"/>
      <c r="TQE75" s="22"/>
      <c r="TQF75" s="22"/>
      <c r="TQG75" s="22"/>
      <c r="TQH75" s="22"/>
      <c r="TQI75" s="22"/>
      <c r="TQJ75" s="22"/>
      <c r="TQK75" s="22"/>
      <c r="TQL75" s="22"/>
      <c r="TQM75" s="22"/>
      <c r="TQN75" s="22"/>
      <c r="TQO75" s="22"/>
      <c r="TQP75" s="22"/>
      <c r="TQQ75" s="22"/>
      <c r="TQR75" s="22"/>
      <c r="TQS75" s="22"/>
      <c r="TQT75" s="22"/>
      <c r="TQU75" s="22"/>
      <c r="TQV75" s="22"/>
      <c r="TQW75" s="22"/>
      <c r="TQX75" s="22"/>
      <c r="TQY75" s="22"/>
      <c r="TQZ75" s="22"/>
      <c r="TRA75" s="22"/>
      <c r="TRB75" s="22"/>
      <c r="TRC75" s="22"/>
      <c r="TRD75" s="22"/>
      <c r="TRE75" s="22"/>
      <c r="TRF75" s="22"/>
      <c r="TRG75" s="22"/>
      <c r="TRH75" s="22"/>
      <c r="TRI75" s="22"/>
      <c r="TRJ75" s="22"/>
      <c r="TRK75" s="22"/>
      <c r="TRL75" s="22"/>
      <c r="TRM75" s="22"/>
      <c r="TRN75" s="22"/>
      <c r="TRO75" s="22"/>
      <c r="TRP75" s="22"/>
      <c r="TRQ75" s="22"/>
      <c r="TRR75" s="22"/>
      <c r="TRS75" s="22"/>
      <c r="TRT75" s="22"/>
      <c r="TRU75" s="22"/>
      <c r="TRV75" s="22"/>
      <c r="TRW75" s="22"/>
      <c r="TRX75" s="22"/>
      <c r="TRY75" s="22"/>
      <c r="TRZ75" s="22"/>
      <c r="TSA75" s="22"/>
      <c r="TSB75" s="22"/>
      <c r="TSC75" s="22"/>
      <c r="TSD75" s="22"/>
      <c r="TSE75" s="22"/>
      <c r="TSF75" s="22"/>
      <c r="TSG75" s="22"/>
      <c r="TSH75" s="22"/>
      <c r="TSI75" s="22"/>
      <c r="TSJ75" s="22"/>
      <c r="TSK75" s="22"/>
      <c r="TSL75" s="22"/>
      <c r="TSM75" s="22"/>
      <c r="TSN75" s="22"/>
      <c r="TSO75" s="22"/>
      <c r="TSP75" s="22"/>
      <c r="TSQ75" s="22"/>
      <c r="TSR75" s="22"/>
      <c r="TSS75" s="22"/>
      <c r="TST75" s="22"/>
      <c r="TSU75" s="22"/>
      <c r="TSV75" s="22"/>
      <c r="TSW75" s="22"/>
      <c r="TSX75" s="22"/>
      <c r="TSY75" s="22"/>
      <c r="TSZ75" s="22"/>
      <c r="TTA75" s="22"/>
      <c r="TTB75" s="22"/>
      <c r="TTC75" s="22"/>
      <c r="TTD75" s="22"/>
      <c r="TTE75" s="22"/>
      <c r="TTF75" s="22"/>
      <c r="TTG75" s="22"/>
      <c r="TTH75" s="22"/>
      <c r="TTI75" s="22"/>
      <c r="TTJ75" s="22"/>
      <c r="TTK75" s="22"/>
      <c r="TTL75" s="22"/>
      <c r="TTM75" s="22"/>
      <c r="TTN75" s="22"/>
      <c r="TTO75" s="22"/>
      <c r="TTP75" s="22"/>
      <c r="TTQ75" s="22"/>
      <c r="TTR75" s="22"/>
      <c r="TTS75" s="22"/>
      <c r="TTT75" s="22"/>
      <c r="TTU75" s="22"/>
      <c r="TTV75" s="22"/>
      <c r="TTW75" s="22"/>
      <c r="TTX75" s="22"/>
      <c r="TTY75" s="22"/>
      <c r="TTZ75" s="22"/>
      <c r="TUA75" s="22"/>
      <c r="TUB75" s="22"/>
      <c r="TUC75" s="22"/>
      <c r="TUD75" s="22"/>
      <c r="TUE75" s="22"/>
      <c r="TUF75" s="22"/>
      <c r="TUG75" s="22"/>
      <c r="TUH75" s="22"/>
      <c r="TUI75" s="22"/>
      <c r="TUJ75" s="22"/>
      <c r="TUK75" s="22"/>
      <c r="TUL75" s="22"/>
      <c r="TUM75" s="22"/>
      <c r="TUN75" s="22"/>
      <c r="TUO75" s="22"/>
      <c r="TUP75" s="22"/>
      <c r="TUQ75" s="22"/>
      <c r="TUR75" s="22"/>
      <c r="TUS75" s="22"/>
      <c r="TUT75" s="22"/>
      <c r="TUU75" s="22"/>
      <c r="TUV75" s="22"/>
      <c r="TUW75" s="22"/>
      <c r="TUX75" s="22"/>
      <c r="TUY75" s="22"/>
      <c r="TUZ75" s="22"/>
      <c r="TVA75" s="22"/>
      <c r="TVB75" s="22"/>
      <c r="TVC75" s="22"/>
      <c r="TVD75" s="22"/>
      <c r="TVE75" s="22"/>
      <c r="TVF75" s="22"/>
      <c r="TVG75" s="22"/>
      <c r="TVH75" s="22"/>
      <c r="TVI75" s="22"/>
      <c r="TVJ75" s="22"/>
      <c r="TVK75" s="22"/>
      <c r="TVL75" s="22"/>
      <c r="TVM75" s="22"/>
      <c r="TVN75" s="22"/>
      <c r="TVO75" s="22"/>
      <c r="TVP75" s="22"/>
      <c r="TVQ75" s="22"/>
      <c r="TVR75" s="22"/>
      <c r="TVS75" s="22"/>
      <c r="TVT75" s="22"/>
      <c r="TVU75" s="22"/>
      <c r="TVV75" s="22"/>
      <c r="TVW75" s="22"/>
      <c r="TVX75" s="22"/>
      <c r="TVY75" s="22"/>
      <c r="TVZ75" s="22"/>
      <c r="TWA75" s="22"/>
      <c r="TWB75" s="22"/>
      <c r="TWC75" s="22"/>
      <c r="TWD75" s="22"/>
      <c r="TWE75" s="22"/>
      <c r="TWF75" s="22"/>
      <c r="TWG75" s="22"/>
      <c r="TWH75" s="22"/>
      <c r="TWI75" s="22"/>
      <c r="TWJ75" s="22"/>
      <c r="TWK75" s="22"/>
      <c r="TWL75" s="22"/>
      <c r="TWM75" s="22"/>
      <c r="TWN75" s="22"/>
      <c r="TWO75" s="22"/>
      <c r="TWP75" s="22"/>
      <c r="TWQ75" s="22"/>
      <c r="TWR75" s="22"/>
      <c r="TWS75" s="22"/>
      <c r="TWT75" s="22"/>
      <c r="TWU75" s="22"/>
      <c r="TWV75" s="22"/>
      <c r="TWW75" s="22"/>
      <c r="TWX75" s="22"/>
      <c r="TWY75" s="22"/>
      <c r="TWZ75" s="22"/>
      <c r="TXA75" s="22"/>
      <c r="TXB75" s="22"/>
      <c r="TXC75" s="22"/>
      <c r="TXD75" s="22"/>
      <c r="TXE75" s="22"/>
      <c r="TXF75" s="22"/>
      <c r="TXG75" s="22"/>
      <c r="TXH75" s="22"/>
      <c r="TXI75" s="22"/>
      <c r="TXJ75" s="22"/>
      <c r="TXK75" s="22"/>
      <c r="TXL75" s="22"/>
      <c r="TXM75" s="22"/>
      <c r="TXN75" s="22"/>
      <c r="TXO75" s="22"/>
      <c r="TXP75" s="22"/>
      <c r="TXQ75" s="22"/>
      <c r="TXR75" s="22"/>
      <c r="TXS75" s="22"/>
      <c r="TXT75" s="22"/>
      <c r="TXU75" s="22"/>
      <c r="TXV75" s="22"/>
      <c r="TXW75" s="22"/>
      <c r="TXX75" s="22"/>
      <c r="TXY75" s="22"/>
      <c r="TXZ75" s="22"/>
      <c r="TYA75" s="22"/>
      <c r="TYB75" s="22"/>
      <c r="TYC75" s="22"/>
      <c r="TYD75" s="22"/>
      <c r="TYE75" s="22"/>
      <c r="TYF75" s="22"/>
      <c r="TYG75" s="22"/>
      <c r="TYH75" s="22"/>
      <c r="TYI75" s="22"/>
      <c r="TYJ75" s="22"/>
      <c r="TYK75" s="22"/>
      <c r="TYL75" s="22"/>
      <c r="TYM75" s="22"/>
      <c r="TYN75" s="22"/>
      <c r="TYO75" s="22"/>
      <c r="TYP75" s="22"/>
      <c r="TYQ75" s="22"/>
      <c r="TYR75" s="22"/>
      <c r="TYS75" s="22"/>
      <c r="TYT75" s="22"/>
      <c r="TYU75" s="22"/>
      <c r="TYV75" s="22"/>
      <c r="TYW75" s="22"/>
      <c r="TYX75" s="22"/>
      <c r="TYY75" s="22"/>
      <c r="TYZ75" s="22"/>
      <c r="TZA75" s="22"/>
      <c r="TZB75" s="22"/>
      <c r="TZC75" s="22"/>
      <c r="TZD75" s="22"/>
      <c r="TZE75" s="22"/>
      <c r="TZF75" s="22"/>
      <c r="TZG75" s="22"/>
      <c r="TZH75" s="22"/>
      <c r="TZI75" s="22"/>
      <c r="TZJ75" s="22"/>
      <c r="TZK75" s="22"/>
      <c r="TZL75" s="22"/>
      <c r="TZM75" s="22"/>
      <c r="TZN75" s="22"/>
      <c r="TZO75" s="22"/>
      <c r="TZP75" s="22"/>
      <c r="TZQ75" s="22"/>
      <c r="TZR75" s="22"/>
      <c r="TZS75" s="22"/>
      <c r="TZT75" s="22"/>
      <c r="TZU75" s="22"/>
      <c r="TZV75" s="22"/>
      <c r="TZW75" s="22"/>
      <c r="TZX75" s="22"/>
      <c r="TZY75" s="22"/>
      <c r="TZZ75" s="22"/>
      <c r="UAA75" s="22"/>
      <c r="UAB75" s="22"/>
      <c r="UAC75" s="22"/>
      <c r="UAD75" s="22"/>
      <c r="UAE75" s="22"/>
      <c r="UAF75" s="22"/>
      <c r="UAG75" s="22"/>
      <c r="UAH75" s="22"/>
      <c r="UAI75" s="22"/>
      <c r="UAJ75" s="22"/>
      <c r="UAK75" s="22"/>
      <c r="UAL75" s="22"/>
      <c r="UAM75" s="22"/>
      <c r="UAN75" s="22"/>
      <c r="UAO75" s="22"/>
      <c r="UAP75" s="22"/>
      <c r="UAQ75" s="22"/>
      <c r="UAR75" s="22"/>
      <c r="UAS75" s="22"/>
      <c r="UAT75" s="22"/>
      <c r="UAU75" s="22"/>
      <c r="UAV75" s="22"/>
      <c r="UAW75" s="22"/>
      <c r="UAX75" s="22"/>
      <c r="UAY75" s="22"/>
      <c r="UAZ75" s="22"/>
      <c r="UBA75" s="22"/>
      <c r="UBB75" s="22"/>
      <c r="UBC75" s="22"/>
      <c r="UBD75" s="22"/>
      <c r="UBE75" s="22"/>
      <c r="UBF75" s="22"/>
      <c r="UBG75" s="22"/>
      <c r="UBH75" s="22"/>
      <c r="UBI75" s="22"/>
      <c r="UBJ75" s="22"/>
      <c r="UBK75" s="22"/>
      <c r="UBL75" s="22"/>
      <c r="UBM75" s="22"/>
      <c r="UBN75" s="22"/>
      <c r="UBO75" s="22"/>
      <c r="UBP75" s="22"/>
      <c r="UBQ75" s="22"/>
      <c r="UBR75" s="22"/>
      <c r="UBS75" s="22"/>
      <c r="UBT75" s="22"/>
      <c r="UBU75" s="22"/>
      <c r="UBV75" s="22"/>
      <c r="UBW75" s="22"/>
      <c r="UBX75" s="22"/>
      <c r="UBY75" s="22"/>
      <c r="UBZ75" s="22"/>
      <c r="UCA75" s="22"/>
      <c r="UCB75" s="22"/>
      <c r="UCC75" s="22"/>
      <c r="UCD75" s="22"/>
      <c r="UCE75" s="22"/>
      <c r="UCF75" s="22"/>
      <c r="UCG75" s="22"/>
      <c r="UCH75" s="22"/>
      <c r="UCI75" s="22"/>
      <c r="UCJ75" s="22"/>
      <c r="UCK75" s="22"/>
      <c r="UCL75" s="22"/>
      <c r="UCM75" s="22"/>
      <c r="UCN75" s="22"/>
      <c r="UCO75" s="22"/>
      <c r="UCP75" s="22"/>
      <c r="UCQ75" s="22"/>
      <c r="UCR75" s="22"/>
      <c r="UCS75" s="22"/>
      <c r="UCT75" s="22"/>
      <c r="UCU75" s="22"/>
      <c r="UCV75" s="22"/>
      <c r="UCW75" s="22"/>
      <c r="UCX75" s="22"/>
      <c r="UCY75" s="22"/>
      <c r="UCZ75" s="22"/>
      <c r="UDA75" s="22"/>
      <c r="UDB75" s="22"/>
      <c r="UDC75" s="22"/>
      <c r="UDD75" s="22"/>
      <c r="UDE75" s="22"/>
      <c r="UDF75" s="22"/>
      <c r="UDG75" s="22"/>
      <c r="UDH75" s="22"/>
      <c r="UDI75" s="22"/>
      <c r="UDJ75" s="22"/>
      <c r="UDK75" s="22"/>
      <c r="UDL75" s="22"/>
      <c r="UDM75" s="22"/>
      <c r="UDN75" s="22"/>
      <c r="UDO75" s="22"/>
      <c r="UDP75" s="22"/>
      <c r="UDQ75" s="22"/>
      <c r="UDR75" s="22"/>
      <c r="UDS75" s="22"/>
      <c r="UDT75" s="22"/>
      <c r="UDU75" s="22"/>
      <c r="UDV75" s="22"/>
      <c r="UDW75" s="22"/>
      <c r="UDX75" s="22"/>
      <c r="UDY75" s="22"/>
      <c r="UDZ75" s="22"/>
      <c r="UEA75" s="22"/>
      <c r="UEB75" s="22"/>
      <c r="UEC75" s="22"/>
      <c r="UED75" s="22"/>
      <c r="UEE75" s="22"/>
      <c r="UEF75" s="22"/>
      <c r="UEG75" s="22"/>
      <c r="UEH75" s="22"/>
      <c r="UEI75" s="22"/>
      <c r="UEJ75" s="22"/>
      <c r="UEK75" s="22"/>
      <c r="UEL75" s="22"/>
      <c r="UEM75" s="22"/>
      <c r="UEN75" s="22"/>
      <c r="UEO75" s="22"/>
      <c r="UEP75" s="22"/>
      <c r="UEQ75" s="22"/>
      <c r="UER75" s="22"/>
      <c r="UES75" s="22"/>
      <c r="UET75" s="22"/>
      <c r="UEU75" s="22"/>
      <c r="UEV75" s="22"/>
      <c r="UEW75" s="22"/>
      <c r="UEX75" s="22"/>
      <c r="UEY75" s="22"/>
      <c r="UEZ75" s="22"/>
      <c r="UFA75" s="22"/>
      <c r="UFB75" s="22"/>
      <c r="UFC75" s="22"/>
      <c r="UFD75" s="22"/>
      <c r="UFE75" s="22"/>
      <c r="UFF75" s="22"/>
      <c r="UFG75" s="22"/>
      <c r="UFH75" s="22"/>
      <c r="UFI75" s="22"/>
      <c r="UFJ75" s="22"/>
      <c r="UFK75" s="22"/>
      <c r="UFL75" s="22"/>
      <c r="UFM75" s="22"/>
      <c r="UFN75" s="22"/>
      <c r="UFO75" s="22"/>
      <c r="UFP75" s="22"/>
      <c r="UFQ75" s="22"/>
      <c r="UFR75" s="22"/>
      <c r="UFS75" s="22"/>
      <c r="UFT75" s="22"/>
      <c r="UFU75" s="22"/>
      <c r="UFV75" s="22"/>
      <c r="UFW75" s="22"/>
      <c r="UFX75" s="22"/>
      <c r="UFY75" s="22"/>
      <c r="UFZ75" s="22"/>
      <c r="UGA75" s="22"/>
      <c r="UGB75" s="22"/>
      <c r="UGC75" s="22"/>
      <c r="UGD75" s="22"/>
      <c r="UGE75" s="22"/>
      <c r="UGF75" s="22"/>
      <c r="UGG75" s="22"/>
      <c r="UGH75" s="22"/>
      <c r="UGI75" s="22"/>
      <c r="UGJ75" s="22"/>
      <c r="UGK75" s="22"/>
      <c r="UGL75" s="22"/>
      <c r="UGM75" s="22"/>
      <c r="UGN75" s="22"/>
      <c r="UGO75" s="22"/>
      <c r="UGP75" s="22"/>
      <c r="UGQ75" s="22"/>
      <c r="UGR75" s="22"/>
      <c r="UGS75" s="22"/>
      <c r="UGT75" s="22"/>
      <c r="UGU75" s="22"/>
      <c r="UGV75" s="22"/>
      <c r="UGW75" s="22"/>
      <c r="UGX75" s="22"/>
      <c r="UGY75" s="22"/>
      <c r="UGZ75" s="22"/>
      <c r="UHA75" s="22"/>
      <c r="UHB75" s="22"/>
      <c r="UHC75" s="22"/>
      <c r="UHD75" s="22"/>
      <c r="UHE75" s="22"/>
      <c r="UHF75" s="22"/>
      <c r="UHG75" s="22"/>
      <c r="UHH75" s="22"/>
      <c r="UHI75" s="22"/>
      <c r="UHJ75" s="22"/>
      <c r="UHK75" s="22"/>
      <c r="UHL75" s="22"/>
      <c r="UHM75" s="22"/>
      <c r="UHN75" s="22"/>
      <c r="UHO75" s="22"/>
      <c r="UHP75" s="22"/>
      <c r="UHQ75" s="22"/>
      <c r="UHR75" s="22"/>
      <c r="UHS75" s="22"/>
      <c r="UHT75" s="22"/>
      <c r="UHU75" s="22"/>
      <c r="UHV75" s="22"/>
      <c r="UHW75" s="22"/>
      <c r="UHX75" s="22"/>
      <c r="UHY75" s="22"/>
      <c r="UHZ75" s="22"/>
      <c r="UIA75" s="22"/>
      <c r="UIB75" s="22"/>
      <c r="UIC75" s="22"/>
      <c r="UID75" s="22"/>
      <c r="UIE75" s="22"/>
      <c r="UIF75" s="22"/>
      <c r="UIG75" s="22"/>
      <c r="UIH75" s="22"/>
      <c r="UII75" s="22"/>
      <c r="UIJ75" s="22"/>
      <c r="UIK75" s="22"/>
      <c r="UIL75" s="22"/>
      <c r="UIM75" s="22"/>
      <c r="UIN75" s="22"/>
      <c r="UIO75" s="22"/>
      <c r="UIP75" s="22"/>
      <c r="UIQ75" s="22"/>
      <c r="UIR75" s="22"/>
      <c r="UIS75" s="22"/>
      <c r="UIT75" s="22"/>
      <c r="UIU75" s="22"/>
      <c r="UIV75" s="22"/>
      <c r="UIW75" s="22"/>
      <c r="UIX75" s="22"/>
      <c r="UIY75" s="22"/>
      <c r="UIZ75" s="22"/>
      <c r="UJA75" s="22"/>
      <c r="UJB75" s="22"/>
      <c r="UJC75" s="22"/>
      <c r="UJD75" s="22"/>
      <c r="UJE75" s="22"/>
      <c r="UJF75" s="22"/>
      <c r="UJG75" s="22"/>
      <c r="UJH75" s="22"/>
      <c r="UJI75" s="22"/>
      <c r="UJJ75" s="22"/>
      <c r="UJK75" s="22"/>
      <c r="UJL75" s="22"/>
      <c r="UJM75" s="22"/>
      <c r="UJN75" s="22"/>
      <c r="UJO75" s="22"/>
      <c r="UJP75" s="22"/>
      <c r="UJQ75" s="22"/>
      <c r="UJR75" s="22"/>
      <c r="UJS75" s="22"/>
      <c r="UJT75" s="22"/>
      <c r="UJU75" s="22"/>
      <c r="UJV75" s="22"/>
      <c r="UJW75" s="22"/>
      <c r="UJX75" s="22"/>
      <c r="UJY75" s="22"/>
      <c r="UJZ75" s="22"/>
      <c r="UKA75" s="22"/>
      <c r="UKB75" s="22"/>
      <c r="UKC75" s="22"/>
      <c r="UKD75" s="22"/>
      <c r="UKE75" s="22"/>
      <c r="UKF75" s="22"/>
      <c r="UKG75" s="22"/>
      <c r="UKH75" s="22"/>
      <c r="UKI75" s="22"/>
      <c r="UKJ75" s="22"/>
      <c r="UKK75" s="22"/>
      <c r="UKL75" s="22"/>
      <c r="UKM75" s="22"/>
      <c r="UKN75" s="22"/>
      <c r="UKO75" s="22"/>
      <c r="UKP75" s="22"/>
      <c r="UKQ75" s="22"/>
      <c r="UKR75" s="22"/>
      <c r="UKS75" s="22"/>
      <c r="UKT75" s="22"/>
      <c r="UKU75" s="22"/>
      <c r="UKV75" s="22"/>
      <c r="UKW75" s="22"/>
      <c r="UKX75" s="22"/>
      <c r="UKY75" s="22"/>
      <c r="UKZ75" s="22"/>
      <c r="ULA75" s="22"/>
      <c r="ULB75" s="22"/>
      <c r="ULC75" s="22"/>
      <c r="ULD75" s="22"/>
      <c r="ULE75" s="22"/>
      <c r="ULF75" s="22"/>
      <c r="ULG75" s="22"/>
      <c r="ULH75" s="22"/>
      <c r="ULI75" s="22"/>
      <c r="ULJ75" s="22"/>
      <c r="ULK75" s="22"/>
      <c r="ULL75" s="22"/>
      <c r="ULM75" s="22"/>
      <c r="ULN75" s="22"/>
      <c r="ULO75" s="22"/>
      <c r="ULP75" s="22"/>
      <c r="ULQ75" s="22"/>
      <c r="ULR75" s="22"/>
      <c r="ULS75" s="22"/>
      <c r="ULT75" s="22"/>
      <c r="ULU75" s="22"/>
      <c r="ULV75" s="22"/>
      <c r="ULW75" s="22"/>
      <c r="ULX75" s="22"/>
      <c r="ULY75" s="22"/>
      <c r="ULZ75" s="22"/>
      <c r="UMA75" s="22"/>
      <c r="UMB75" s="22"/>
      <c r="UMC75" s="22"/>
      <c r="UMD75" s="22"/>
      <c r="UME75" s="22"/>
      <c r="UMF75" s="22"/>
      <c r="UMG75" s="22"/>
      <c r="UMH75" s="22"/>
      <c r="UMI75" s="22"/>
      <c r="UMJ75" s="22"/>
      <c r="UMK75" s="22"/>
      <c r="UML75" s="22"/>
      <c r="UMM75" s="22"/>
      <c r="UMN75" s="22"/>
      <c r="UMO75" s="22"/>
      <c r="UMP75" s="22"/>
      <c r="UMQ75" s="22"/>
      <c r="UMR75" s="22"/>
      <c r="UMS75" s="22"/>
      <c r="UMT75" s="22"/>
      <c r="UMU75" s="22"/>
      <c r="UMV75" s="22"/>
      <c r="UMW75" s="22"/>
      <c r="UMX75" s="22"/>
      <c r="UMY75" s="22"/>
      <c r="UMZ75" s="22"/>
      <c r="UNA75" s="22"/>
      <c r="UNB75" s="22"/>
      <c r="UNC75" s="22"/>
      <c r="UND75" s="22"/>
      <c r="UNE75" s="22"/>
      <c r="UNF75" s="22"/>
      <c r="UNG75" s="22"/>
      <c r="UNH75" s="22"/>
      <c r="UNI75" s="22"/>
      <c r="UNJ75" s="22"/>
      <c r="UNK75" s="22"/>
      <c r="UNL75" s="22"/>
      <c r="UNM75" s="22"/>
      <c r="UNN75" s="22"/>
      <c r="UNO75" s="22"/>
      <c r="UNP75" s="22"/>
      <c r="UNQ75" s="22"/>
      <c r="UNR75" s="22"/>
      <c r="UNS75" s="22"/>
      <c r="UNT75" s="22"/>
      <c r="UNU75" s="22"/>
      <c r="UNV75" s="22"/>
      <c r="UNW75" s="22"/>
      <c r="UNX75" s="22"/>
      <c r="UNY75" s="22"/>
      <c r="UNZ75" s="22"/>
      <c r="UOA75" s="22"/>
      <c r="UOB75" s="22"/>
      <c r="UOC75" s="22"/>
      <c r="UOD75" s="22"/>
      <c r="UOE75" s="22"/>
      <c r="UOF75" s="22"/>
      <c r="UOG75" s="22"/>
      <c r="UOH75" s="22"/>
      <c r="UOI75" s="22"/>
      <c r="UOJ75" s="22"/>
      <c r="UOK75" s="22"/>
      <c r="UOL75" s="22"/>
      <c r="UOM75" s="22"/>
      <c r="UON75" s="22"/>
      <c r="UOO75" s="22"/>
      <c r="UOP75" s="22"/>
      <c r="UOQ75" s="22"/>
      <c r="UOR75" s="22"/>
      <c r="UOS75" s="22"/>
      <c r="UOT75" s="22"/>
      <c r="UOU75" s="22"/>
      <c r="UOV75" s="22"/>
      <c r="UOW75" s="22"/>
      <c r="UOX75" s="22"/>
      <c r="UOY75" s="22"/>
      <c r="UOZ75" s="22"/>
      <c r="UPA75" s="22"/>
      <c r="UPB75" s="22"/>
      <c r="UPC75" s="22"/>
      <c r="UPD75" s="22"/>
      <c r="UPE75" s="22"/>
      <c r="UPF75" s="22"/>
      <c r="UPG75" s="22"/>
      <c r="UPH75" s="22"/>
      <c r="UPI75" s="22"/>
      <c r="UPJ75" s="22"/>
      <c r="UPK75" s="22"/>
      <c r="UPL75" s="22"/>
      <c r="UPM75" s="22"/>
      <c r="UPN75" s="22"/>
      <c r="UPO75" s="22"/>
      <c r="UPP75" s="22"/>
      <c r="UPQ75" s="22"/>
      <c r="UPR75" s="22"/>
      <c r="UPS75" s="22"/>
      <c r="UPT75" s="22"/>
      <c r="UPU75" s="22"/>
      <c r="UPV75" s="22"/>
      <c r="UPW75" s="22"/>
      <c r="UPX75" s="22"/>
      <c r="UPY75" s="22"/>
      <c r="UPZ75" s="22"/>
      <c r="UQA75" s="22"/>
      <c r="UQB75" s="22"/>
      <c r="UQC75" s="22"/>
      <c r="UQD75" s="22"/>
      <c r="UQE75" s="22"/>
      <c r="UQF75" s="22"/>
      <c r="UQG75" s="22"/>
      <c r="UQH75" s="22"/>
      <c r="UQI75" s="22"/>
      <c r="UQJ75" s="22"/>
      <c r="UQK75" s="22"/>
      <c r="UQL75" s="22"/>
      <c r="UQM75" s="22"/>
      <c r="UQN75" s="22"/>
      <c r="UQO75" s="22"/>
      <c r="UQP75" s="22"/>
      <c r="UQQ75" s="22"/>
      <c r="UQR75" s="22"/>
      <c r="UQS75" s="22"/>
      <c r="UQT75" s="22"/>
      <c r="UQU75" s="22"/>
      <c r="UQV75" s="22"/>
      <c r="UQW75" s="22"/>
      <c r="UQX75" s="22"/>
      <c r="UQY75" s="22"/>
      <c r="UQZ75" s="22"/>
      <c r="URA75" s="22"/>
      <c r="URB75" s="22"/>
      <c r="URC75" s="22"/>
      <c r="URD75" s="22"/>
      <c r="URE75" s="22"/>
      <c r="URF75" s="22"/>
      <c r="URG75" s="22"/>
      <c r="URH75" s="22"/>
      <c r="URI75" s="22"/>
      <c r="URJ75" s="22"/>
      <c r="URK75" s="22"/>
      <c r="URL75" s="22"/>
      <c r="URM75" s="22"/>
      <c r="URN75" s="22"/>
      <c r="URO75" s="22"/>
      <c r="URP75" s="22"/>
      <c r="URQ75" s="22"/>
      <c r="URR75" s="22"/>
      <c r="URS75" s="22"/>
      <c r="URT75" s="22"/>
      <c r="URU75" s="22"/>
      <c r="URV75" s="22"/>
      <c r="URW75" s="22"/>
      <c r="URX75" s="22"/>
      <c r="URY75" s="22"/>
      <c r="URZ75" s="22"/>
      <c r="USA75" s="22"/>
      <c r="USB75" s="22"/>
      <c r="USC75" s="22"/>
      <c r="USD75" s="22"/>
      <c r="USE75" s="22"/>
      <c r="USF75" s="22"/>
      <c r="USG75" s="22"/>
      <c r="USH75" s="22"/>
      <c r="USI75" s="22"/>
      <c r="USJ75" s="22"/>
      <c r="USK75" s="22"/>
      <c r="USL75" s="22"/>
      <c r="USM75" s="22"/>
      <c r="USN75" s="22"/>
      <c r="USO75" s="22"/>
      <c r="USP75" s="22"/>
      <c r="USQ75" s="22"/>
      <c r="USR75" s="22"/>
      <c r="USS75" s="22"/>
      <c r="UST75" s="22"/>
      <c r="USU75" s="22"/>
      <c r="USV75" s="22"/>
      <c r="USW75" s="22"/>
      <c r="USX75" s="22"/>
      <c r="USY75" s="22"/>
      <c r="USZ75" s="22"/>
      <c r="UTA75" s="22"/>
      <c r="UTB75" s="22"/>
      <c r="UTC75" s="22"/>
      <c r="UTD75" s="22"/>
      <c r="UTE75" s="22"/>
      <c r="UTF75" s="22"/>
      <c r="UTG75" s="22"/>
      <c r="UTH75" s="22"/>
      <c r="UTI75" s="22"/>
      <c r="UTJ75" s="22"/>
      <c r="UTK75" s="22"/>
      <c r="UTL75" s="22"/>
      <c r="UTM75" s="22"/>
      <c r="UTN75" s="22"/>
      <c r="UTO75" s="22"/>
      <c r="UTP75" s="22"/>
      <c r="UTQ75" s="22"/>
      <c r="UTR75" s="22"/>
      <c r="UTS75" s="22"/>
      <c r="UTT75" s="22"/>
      <c r="UTU75" s="22"/>
      <c r="UTV75" s="22"/>
      <c r="UTW75" s="22"/>
      <c r="UTX75" s="22"/>
      <c r="UTY75" s="22"/>
      <c r="UTZ75" s="22"/>
      <c r="UUA75" s="22"/>
      <c r="UUB75" s="22"/>
      <c r="UUC75" s="22"/>
      <c r="UUD75" s="22"/>
      <c r="UUE75" s="22"/>
      <c r="UUF75" s="22"/>
      <c r="UUG75" s="22"/>
      <c r="UUH75" s="22"/>
      <c r="UUI75" s="22"/>
      <c r="UUJ75" s="22"/>
      <c r="UUK75" s="22"/>
      <c r="UUL75" s="22"/>
      <c r="UUM75" s="22"/>
      <c r="UUN75" s="22"/>
      <c r="UUO75" s="22"/>
      <c r="UUP75" s="22"/>
      <c r="UUQ75" s="22"/>
      <c r="UUR75" s="22"/>
      <c r="UUS75" s="22"/>
      <c r="UUT75" s="22"/>
      <c r="UUU75" s="22"/>
      <c r="UUV75" s="22"/>
      <c r="UUW75" s="22"/>
      <c r="UUX75" s="22"/>
      <c r="UUY75" s="22"/>
      <c r="UUZ75" s="22"/>
      <c r="UVA75" s="22"/>
      <c r="UVB75" s="22"/>
      <c r="UVC75" s="22"/>
      <c r="UVD75" s="22"/>
      <c r="UVE75" s="22"/>
      <c r="UVF75" s="22"/>
      <c r="UVG75" s="22"/>
      <c r="UVH75" s="22"/>
      <c r="UVI75" s="22"/>
      <c r="UVJ75" s="22"/>
      <c r="UVK75" s="22"/>
      <c r="UVL75" s="22"/>
      <c r="UVM75" s="22"/>
      <c r="UVN75" s="22"/>
      <c r="UVO75" s="22"/>
      <c r="UVP75" s="22"/>
      <c r="UVQ75" s="22"/>
      <c r="UVR75" s="22"/>
      <c r="UVS75" s="22"/>
      <c r="UVT75" s="22"/>
      <c r="UVU75" s="22"/>
      <c r="UVV75" s="22"/>
      <c r="UVW75" s="22"/>
      <c r="UVX75" s="22"/>
      <c r="UVY75" s="22"/>
      <c r="UVZ75" s="22"/>
      <c r="UWA75" s="22"/>
      <c r="UWB75" s="22"/>
      <c r="UWC75" s="22"/>
      <c r="UWD75" s="22"/>
      <c r="UWE75" s="22"/>
      <c r="UWF75" s="22"/>
      <c r="UWG75" s="22"/>
      <c r="UWH75" s="22"/>
      <c r="UWI75" s="22"/>
      <c r="UWJ75" s="22"/>
      <c r="UWK75" s="22"/>
      <c r="UWL75" s="22"/>
      <c r="UWM75" s="22"/>
      <c r="UWN75" s="22"/>
      <c r="UWO75" s="22"/>
      <c r="UWP75" s="22"/>
      <c r="UWQ75" s="22"/>
      <c r="UWR75" s="22"/>
      <c r="UWS75" s="22"/>
      <c r="UWT75" s="22"/>
      <c r="UWU75" s="22"/>
      <c r="UWV75" s="22"/>
      <c r="UWW75" s="22"/>
      <c r="UWX75" s="22"/>
      <c r="UWY75" s="22"/>
      <c r="UWZ75" s="22"/>
      <c r="UXA75" s="22"/>
      <c r="UXB75" s="22"/>
      <c r="UXC75" s="22"/>
      <c r="UXD75" s="22"/>
      <c r="UXE75" s="22"/>
      <c r="UXF75" s="22"/>
      <c r="UXG75" s="22"/>
      <c r="UXH75" s="22"/>
      <c r="UXI75" s="22"/>
      <c r="UXJ75" s="22"/>
      <c r="UXK75" s="22"/>
      <c r="UXL75" s="22"/>
      <c r="UXM75" s="22"/>
      <c r="UXN75" s="22"/>
      <c r="UXO75" s="22"/>
      <c r="UXP75" s="22"/>
      <c r="UXQ75" s="22"/>
      <c r="UXR75" s="22"/>
      <c r="UXS75" s="22"/>
      <c r="UXT75" s="22"/>
      <c r="UXU75" s="22"/>
      <c r="UXV75" s="22"/>
      <c r="UXW75" s="22"/>
      <c r="UXX75" s="22"/>
      <c r="UXY75" s="22"/>
      <c r="UXZ75" s="22"/>
      <c r="UYA75" s="22"/>
      <c r="UYB75" s="22"/>
      <c r="UYC75" s="22"/>
      <c r="UYD75" s="22"/>
      <c r="UYE75" s="22"/>
      <c r="UYF75" s="22"/>
      <c r="UYG75" s="22"/>
      <c r="UYH75" s="22"/>
      <c r="UYI75" s="22"/>
      <c r="UYJ75" s="22"/>
      <c r="UYK75" s="22"/>
      <c r="UYL75" s="22"/>
      <c r="UYM75" s="22"/>
      <c r="UYN75" s="22"/>
      <c r="UYO75" s="22"/>
      <c r="UYP75" s="22"/>
      <c r="UYQ75" s="22"/>
      <c r="UYR75" s="22"/>
      <c r="UYS75" s="22"/>
      <c r="UYT75" s="22"/>
      <c r="UYU75" s="22"/>
      <c r="UYV75" s="22"/>
      <c r="UYW75" s="22"/>
      <c r="UYX75" s="22"/>
      <c r="UYY75" s="22"/>
      <c r="UYZ75" s="22"/>
      <c r="UZA75" s="22"/>
      <c r="UZB75" s="22"/>
      <c r="UZC75" s="22"/>
      <c r="UZD75" s="22"/>
      <c r="UZE75" s="22"/>
      <c r="UZF75" s="22"/>
      <c r="UZG75" s="22"/>
      <c r="UZH75" s="22"/>
      <c r="UZI75" s="22"/>
      <c r="UZJ75" s="22"/>
      <c r="UZK75" s="22"/>
      <c r="UZL75" s="22"/>
      <c r="UZM75" s="22"/>
      <c r="UZN75" s="22"/>
      <c r="UZO75" s="22"/>
      <c r="UZP75" s="22"/>
      <c r="UZQ75" s="22"/>
      <c r="UZR75" s="22"/>
      <c r="UZS75" s="22"/>
      <c r="UZT75" s="22"/>
      <c r="UZU75" s="22"/>
      <c r="UZV75" s="22"/>
      <c r="UZW75" s="22"/>
      <c r="UZX75" s="22"/>
      <c r="UZY75" s="22"/>
      <c r="UZZ75" s="22"/>
      <c r="VAA75" s="22"/>
      <c r="VAB75" s="22"/>
      <c r="VAC75" s="22"/>
      <c r="VAD75" s="22"/>
      <c r="VAE75" s="22"/>
      <c r="VAF75" s="22"/>
      <c r="VAG75" s="22"/>
      <c r="VAH75" s="22"/>
      <c r="VAI75" s="22"/>
      <c r="VAJ75" s="22"/>
      <c r="VAK75" s="22"/>
      <c r="VAL75" s="22"/>
      <c r="VAM75" s="22"/>
      <c r="VAN75" s="22"/>
      <c r="VAO75" s="22"/>
      <c r="VAP75" s="22"/>
      <c r="VAQ75" s="22"/>
      <c r="VAR75" s="22"/>
      <c r="VAS75" s="22"/>
      <c r="VAT75" s="22"/>
      <c r="VAU75" s="22"/>
      <c r="VAV75" s="22"/>
      <c r="VAW75" s="22"/>
      <c r="VAX75" s="22"/>
      <c r="VAY75" s="22"/>
      <c r="VAZ75" s="22"/>
      <c r="VBA75" s="22"/>
      <c r="VBB75" s="22"/>
      <c r="VBC75" s="22"/>
      <c r="VBD75" s="22"/>
      <c r="VBE75" s="22"/>
      <c r="VBF75" s="22"/>
      <c r="VBG75" s="22"/>
      <c r="VBH75" s="22"/>
      <c r="VBI75" s="22"/>
      <c r="VBJ75" s="22"/>
      <c r="VBK75" s="22"/>
      <c r="VBL75" s="22"/>
      <c r="VBM75" s="22"/>
      <c r="VBN75" s="22"/>
      <c r="VBO75" s="22"/>
      <c r="VBP75" s="22"/>
      <c r="VBQ75" s="22"/>
      <c r="VBR75" s="22"/>
      <c r="VBS75" s="22"/>
      <c r="VBT75" s="22"/>
      <c r="VBU75" s="22"/>
      <c r="VBV75" s="22"/>
      <c r="VBW75" s="22"/>
      <c r="VBX75" s="22"/>
      <c r="VBY75" s="22"/>
      <c r="VBZ75" s="22"/>
      <c r="VCA75" s="22"/>
      <c r="VCB75" s="22"/>
      <c r="VCC75" s="22"/>
      <c r="VCD75" s="22"/>
      <c r="VCE75" s="22"/>
      <c r="VCF75" s="22"/>
      <c r="VCG75" s="22"/>
      <c r="VCH75" s="22"/>
      <c r="VCI75" s="22"/>
      <c r="VCJ75" s="22"/>
      <c r="VCK75" s="22"/>
      <c r="VCL75" s="22"/>
      <c r="VCM75" s="22"/>
      <c r="VCN75" s="22"/>
      <c r="VCO75" s="22"/>
      <c r="VCP75" s="22"/>
      <c r="VCQ75" s="22"/>
      <c r="VCR75" s="22"/>
      <c r="VCS75" s="22"/>
      <c r="VCT75" s="22"/>
      <c r="VCU75" s="22"/>
      <c r="VCV75" s="22"/>
      <c r="VCW75" s="22"/>
      <c r="VCX75" s="22"/>
      <c r="VCY75" s="22"/>
      <c r="VCZ75" s="22"/>
      <c r="VDA75" s="22"/>
      <c r="VDB75" s="22"/>
      <c r="VDC75" s="22"/>
      <c r="VDD75" s="22"/>
      <c r="VDE75" s="22"/>
      <c r="VDF75" s="22"/>
      <c r="VDG75" s="22"/>
      <c r="VDH75" s="22"/>
      <c r="VDI75" s="22"/>
      <c r="VDJ75" s="22"/>
      <c r="VDK75" s="22"/>
      <c r="VDL75" s="22"/>
      <c r="VDM75" s="22"/>
      <c r="VDN75" s="22"/>
      <c r="VDO75" s="22"/>
      <c r="VDP75" s="22"/>
      <c r="VDQ75" s="22"/>
      <c r="VDR75" s="22"/>
      <c r="VDS75" s="22"/>
      <c r="VDT75" s="22"/>
      <c r="VDU75" s="22"/>
      <c r="VDV75" s="22"/>
      <c r="VDW75" s="22"/>
      <c r="VDX75" s="22"/>
      <c r="VDY75" s="22"/>
      <c r="VDZ75" s="22"/>
      <c r="VEA75" s="22"/>
      <c r="VEB75" s="22"/>
      <c r="VEC75" s="22"/>
      <c r="VED75" s="22"/>
      <c r="VEE75" s="22"/>
      <c r="VEF75" s="22"/>
      <c r="VEG75" s="22"/>
      <c r="VEH75" s="22"/>
      <c r="VEI75" s="22"/>
      <c r="VEJ75" s="22"/>
      <c r="VEK75" s="22"/>
      <c r="VEL75" s="22"/>
      <c r="VEM75" s="22"/>
      <c r="VEN75" s="22"/>
      <c r="VEO75" s="22"/>
      <c r="VEP75" s="22"/>
      <c r="VEQ75" s="22"/>
      <c r="VER75" s="22"/>
      <c r="VES75" s="22"/>
      <c r="VET75" s="22"/>
      <c r="VEU75" s="22"/>
      <c r="VEV75" s="22"/>
      <c r="VEW75" s="22"/>
      <c r="VEX75" s="22"/>
      <c r="VEY75" s="22"/>
      <c r="VEZ75" s="22"/>
      <c r="VFA75" s="22"/>
      <c r="VFB75" s="22"/>
      <c r="VFC75" s="22"/>
      <c r="VFD75" s="22"/>
      <c r="VFE75" s="22"/>
      <c r="VFF75" s="22"/>
      <c r="VFG75" s="22"/>
      <c r="VFH75" s="22"/>
      <c r="VFI75" s="22"/>
      <c r="VFJ75" s="22"/>
      <c r="VFK75" s="22"/>
      <c r="VFL75" s="22"/>
      <c r="VFM75" s="22"/>
      <c r="VFN75" s="22"/>
      <c r="VFO75" s="22"/>
      <c r="VFP75" s="22"/>
      <c r="VFQ75" s="22"/>
      <c r="VFR75" s="22"/>
      <c r="VFS75" s="22"/>
      <c r="VFT75" s="22"/>
      <c r="VFU75" s="22"/>
      <c r="VFV75" s="22"/>
      <c r="VFW75" s="22"/>
      <c r="VFX75" s="22"/>
      <c r="VFY75" s="22"/>
      <c r="VFZ75" s="22"/>
      <c r="VGA75" s="22"/>
      <c r="VGB75" s="22"/>
      <c r="VGC75" s="22"/>
      <c r="VGD75" s="22"/>
      <c r="VGE75" s="22"/>
      <c r="VGF75" s="22"/>
      <c r="VGG75" s="22"/>
      <c r="VGH75" s="22"/>
      <c r="VGI75" s="22"/>
      <c r="VGJ75" s="22"/>
      <c r="VGK75" s="22"/>
      <c r="VGL75" s="22"/>
      <c r="VGM75" s="22"/>
      <c r="VGN75" s="22"/>
      <c r="VGO75" s="22"/>
      <c r="VGP75" s="22"/>
      <c r="VGQ75" s="22"/>
      <c r="VGR75" s="22"/>
      <c r="VGS75" s="22"/>
      <c r="VGT75" s="22"/>
      <c r="VGU75" s="22"/>
      <c r="VGV75" s="22"/>
      <c r="VGW75" s="22"/>
      <c r="VGX75" s="22"/>
      <c r="VGY75" s="22"/>
      <c r="VGZ75" s="22"/>
      <c r="VHA75" s="22"/>
      <c r="VHB75" s="22"/>
      <c r="VHC75" s="22"/>
      <c r="VHD75" s="22"/>
      <c r="VHE75" s="22"/>
      <c r="VHF75" s="22"/>
      <c r="VHG75" s="22"/>
      <c r="VHH75" s="22"/>
      <c r="VHI75" s="22"/>
      <c r="VHJ75" s="22"/>
      <c r="VHK75" s="22"/>
      <c r="VHL75" s="22"/>
      <c r="VHM75" s="22"/>
      <c r="VHN75" s="22"/>
      <c r="VHO75" s="22"/>
      <c r="VHP75" s="22"/>
      <c r="VHQ75" s="22"/>
      <c r="VHR75" s="22"/>
      <c r="VHS75" s="22"/>
      <c r="VHT75" s="22"/>
      <c r="VHU75" s="22"/>
      <c r="VHV75" s="22"/>
      <c r="VHW75" s="22"/>
      <c r="VHX75" s="22"/>
      <c r="VHY75" s="22"/>
      <c r="VHZ75" s="22"/>
      <c r="VIA75" s="22"/>
      <c r="VIB75" s="22"/>
      <c r="VIC75" s="22"/>
      <c r="VID75" s="22"/>
      <c r="VIE75" s="22"/>
      <c r="VIF75" s="22"/>
      <c r="VIG75" s="22"/>
      <c r="VIH75" s="22"/>
      <c r="VII75" s="22"/>
      <c r="VIJ75" s="22"/>
      <c r="VIK75" s="22"/>
      <c r="VIL75" s="22"/>
      <c r="VIM75" s="22"/>
      <c r="VIN75" s="22"/>
      <c r="VIO75" s="22"/>
      <c r="VIP75" s="22"/>
      <c r="VIQ75" s="22"/>
      <c r="VIR75" s="22"/>
      <c r="VIS75" s="22"/>
      <c r="VIT75" s="22"/>
      <c r="VIU75" s="22"/>
      <c r="VIV75" s="22"/>
      <c r="VIW75" s="22"/>
      <c r="VIX75" s="22"/>
      <c r="VIY75" s="22"/>
      <c r="VIZ75" s="22"/>
      <c r="VJA75" s="22"/>
      <c r="VJB75" s="22"/>
      <c r="VJC75" s="22"/>
      <c r="VJD75" s="22"/>
      <c r="VJE75" s="22"/>
      <c r="VJF75" s="22"/>
      <c r="VJG75" s="22"/>
      <c r="VJH75" s="22"/>
      <c r="VJI75" s="22"/>
      <c r="VJJ75" s="22"/>
      <c r="VJK75" s="22"/>
      <c r="VJL75" s="22"/>
      <c r="VJM75" s="22"/>
      <c r="VJN75" s="22"/>
      <c r="VJO75" s="22"/>
      <c r="VJP75" s="22"/>
      <c r="VJQ75" s="22"/>
      <c r="VJR75" s="22"/>
      <c r="VJS75" s="22"/>
      <c r="VJT75" s="22"/>
      <c r="VJU75" s="22"/>
      <c r="VJV75" s="22"/>
      <c r="VJW75" s="22"/>
      <c r="VJX75" s="22"/>
      <c r="VJY75" s="22"/>
      <c r="VJZ75" s="22"/>
      <c r="VKA75" s="22"/>
      <c r="VKB75" s="22"/>
      <c r="VKC75" s="22"/>
      <c r="VKD75" s="22"/>
      <c r="VKE75" s="22"/>
      <c r="VKF75" s="22"/>
      <c r="VKG75" s="22"/>
      <c r="VKH75" s="22"/>
      <c r="VKI75" s="22"/>
      <c r="VKJ75" s="22"/>
      <c r="VKK75" s="22"/>
      <c r="VKL75" s="22"/>
      <c r="VKM75" s="22"/>
      <c r="VKN75" s="22"/>
      <c r="VKO75" s="22"/>
      <c r="VKP75" s="22"/>
      <c r="VKQ75" s="22"/>
      <c r="VKR75" s="22"/>
      <c r="VKS75" s="22"/>
      <c r="VKT75" s="22"/>
      <c r="VKU75" s="22"/>
      <c r="VKV75" s="22"/>
      <c r="VKW75" s="22"/>
      <c r="VKX75" s="22"/>
      <c r="VKY75" s="22"/>
      <c r="VKZ75" s="22"/>
      <c r="VLA75" s="22"/>
      <c r="VLB75" s="22"/>
      <c r="VLC75" s="22"/>
      <c r="VLD75" s="22"/>
      <c r="VLE75" s="22"/>
      <c r="VLF75" s="22"/>
      <c r="VLG75" s="22"/>
      <c r="VLH75" s="22"/>
      <c r="VLI75" s="22"/>
      <c r="VLJ75" s="22"/>
      <c r="VLK75" s="22"/>
      <c r="VLL75" s="22"/>
      <c r="VLM75" s="22"/>
      <c r="VLN75" s="22"/>
      <c r="VLO75" s="22"/>
      <c r="VLP75" s="22"/>
      <c r="VLQ75" s="22"/>
      <c r="VLR75" s="22"/>
      <c r="VLS75" s="22"/>
      <c r="VLT75" s="22"/>
      <c r="VLU75" s="22"/>
      <c r="VLV75" s="22"/>
      <c r="VLW75" s="22"/>
      <c r="VLX75" s="22"/>
      <c r="VLY75" s="22"/>
      <c r="VLZ75" s="22"/>
      <c r="VMA75" s="22"/>
      <c r="VMB75" s="22"/>
      <c r="VMC75" s="22"/>
      <c r="VMD75" s="22"/>
      <c r="VME75" s="22"/>
      <c r="VMF75" s="22"/>
      <c r="VMG75" s="22"/>
      <c r="VMH75" s="22"/>
      <c r="VMI75" s="22"/>
      <c r="VMJ75" s="22"/>
      <c r="VMK75" s="22"/>
      <c r="VML75" s="22"/>
      <c r="VMM75" s="22"/>
      <c r="VMN75" s="22"/>
      <c r="VMO75" s="22"/>
      <c r="VMP75" s="22"/>
      <c r="VMQ75" s="22"/>
      <c r="VMR75" s="22"/>
      <c r="VMS75" s="22"/>
      <c r="VMT75" s="22"/>
      <c r="VMU75" s="22"/>
      <c r="VMV75" s="22"/>
      <c r="VMW75" s="22"/>
      <c r="VMX75" s="22"/>
      <c r="VMY75" s="22"/>
      <c r="VMZ75" s="22"/>
      <c r="VNA75" s="22"/>
      <c r="VNB75" s="22"/>
      <c r="VNC75" s="22"/>
      <c r="VND75" s="22"/>
      <c r="VNE75" s="22"/>
      <c r="VNF75" s="22"/>
      <c r="VNG75" s="22"/>
      <c r="VNH75" s="22"/>
      <c r="VNI75" s="22"/>
      <c r="VNJ75" s="22"/>
      <c r="VNK75" s="22"/>
      <c r="VNL75" s="22"/>
      <c r="VNM75" s="22"/>
      <c r="VNN75" s="22"/>
      <c r="VNO75" s="22"/>
      <c r="VNP75" s="22"/>
      <c r="VNQ75" s="22"/>
      <c r="VNR75" s="22"/>
      <c r="VNS75" s="22"/>
      <c r="VNT75" s="22"/>
      <c r="VNU75" s="22"/>
      <c r="VNV75" s="22"/>
      <c r="VNW75" s="22"/>
      <c r="VNX75" s="22"/>
      <c r="VNY75" s="22"/>
      <c r="VNZ75" s="22"/>
      <c r="VOA75" s="22"/>
      <c r="VOB75" s="22"/>
      <c r="VOC75" s="22"/>
      <c r="VOD75" s="22"/>
      <c r="VOE75" s="22"/>
      <c r="VOF75" s="22"/>
      <c r="VOG75" s="22"/>
      <c r="VOH75" s="22"/>
      <c r="VOI75" s="22"/>
      <c r="VOJ75" s="22"/>
      <c r="VOK75" s="22"/>
      <c r="VOL75" s="22"/>
      <c r="VOM75" s="22"/>
      <c r="VON75" s="22"/>
      <c r="VOO75" s="22"/>
      <c r="VOP75" s="22"/>
      <c r="VOQ75" s="22"/>
      <c r="VOR75" s="22"/>
      <c r="VOS75" s="22"/>
      <c r="VOT75" s="22"/>
      <c r="VOU75" s="22"/>
      <c r="VOV75" s="22"/>
      <c r="VOW75" s="22"/>
      <c r="VOX75" s="22"/>
      <c r="VOY75" s="22"/>
      <c r="VOZ75" s="22"/>
      <c r="VPA75" s="22"/>
      <c r="VPB75" s="22"/>
      <c r="VPC75" s="22"/>
      <c r="VPD75" s="22"/>
      <c r="VPE75" s="22"/>
      <c r="VPF75" s="22"/>
      <c r="VPG75" s="22"/>
      <c r="VPH75" s="22"/>
      <c r="VPI75" s="22"/>
      <c r="VPJ75" s="22"/>
      <c r="VPK75" s="22"/>
      <c r="VPL75" s="22"/>
      <c r="VPM75" s="22"/>
      <c r="VPN75" s="22"/>
      <c r="VPO75" s="22"/>
      <c r="VPP75" s="22"/>
      <c r="VPQ75" s="22"/>
      <c r="VPR75" s="22"/>
      <c r="VPS75" s="22"/>
      <c r="VPT75" s="22"/>
      <c r="VPU75" s="22"/>
      <c r="VPV75" s="22"/>
      <c r="VPW75" s="22"/>
      <c r="VPX75" s="22"/>
      <c r="VPY75" s="22"/>
      <c r="VPZ75" s="22"/>
      <c r="VQA75" s="22"/>
      <c r="VQB75" s="22"/>
      <c r="VQC75" s="22"/>
      <c r="VQD75" s="22"/>
      <c r="VQE75" s="22"/>
      <c r="VQF75" s="22"/>
      <c r="VQG75" s="22"/>
      <c r="VQH75" s="22"/>
      <c r="VQI75" s="22"/>
      <c r="VQJ75" s="22"/>
      <c r="VQK75" s="22"/>
      <c r="VQL75" s="22"/>
      <c r="VQM75" s="22"/>
      <c r="VQN75" s="22"/>
      <c r="VQO75" s="22"/>
      <c r="VQP75" s="22"/>
      <c r="VQQ75" s="22"/>
      <c r="VQR75" s="22"/>
      <c r="VQS75" s="22"/>
      <c r="VQT75" s="22"/>
      <c r="VQU75" s="22"/>
      <c r="VQV75" s="22"/>
      <c r="VQW75" s="22"/>
      <c r="VQX75" s="22"/>
      <c r="VQY75" s="22"/>
      <c r="VQZ75" s="22"/>
      <c r="VRA75" s="22"/>
      <c r="VRB75" s="22"/>
      <c r="VRC75" s="22"/>
      <c r="VRD75" s="22"/>
      <c r="VRE75" s="22"/>
      <c r="VRF75" s="22"/>
      <c r="VRG75" s="22"/>
      <c r="VRH75" s="22"/>
      <c r="VRI75" s="22"/>
      <c r="VRJ75" s="22"/>
      <c r="VRK75" s="22"/>
      <c r="VRL75" s="22"/>
      <c r="VRM75" s="22"/>
      <c r="VRN75" s="22"/>
      <c r="VRO75" s="22"/>
      <c r="VRP75" s="22"/>
      <c r="VRQ75" s="22"/>
      <c r="VRR75" s="22"/>
      <c r="VRS75" s="22"/>
      <c r="VRT75" s="22"/>
      <c r="VRU75" s="22"/>
      <c r="VRV75" s="22"/>
      <c r="VRW75" s="22"/>
      <c r="VRX75" s="22"/>
      <c r="VRY75" s="22"/>
      <c r="VRZ75" s="22"/>
      <c r="VSA75" s="22"/>
      <c r="VSB75" s="22"/>
      <c r="VSC75" s="22"/>
      <c r="VSD75" s="22"/>
      <c r="VSE75" s="22"/>
      <c r="VSF75" s="22"/>
      <c r="VSG75" s="22"/>
      <c r="VSH75" s="22"/>
      <c r="VSI75" s="22"/>
      <c r="VSJ75" s="22"/>
      <c r="VSK75" s="22"/>
      <c r="VSL75" s="22"/>
      <c r="VSM75" s="22"/>
      <c r="VSN75" s="22"/>
      <c r="VSO75" s="22"/>
      <c r="VSP75" s="22"/>
      <c r="VSQ75" s="22"/>
      <c r="VSR75" s="22"/>
      <c r="VSS75" s="22"/>
      <c r="VST75" s="22"/>
      <c r="VSU75" s="22"/>
      <c r="VSV75" s="22"/>
      <c r="VSW75" s="22"/>
      <c r="VSX75" s="22"/>
      <c r="VSY75" s="22"/>
      <c r="VSZ75" s="22"/>
      <c r="VTA75" s="22"/>
      <c r="VTB75" s="22"/>
      <c r="VTC75" s="22"/>
      <c r="VTD75" s="22"/>
      <c r="VTE75" s="22"/>
      <c r="VTF75" s="22"/>
      <c r="VTG75" s="22"/>
      <c r="VTH75" s="22"/>
      <c r="VTI75" s="22"/>
      <c r="VTJ75" s="22"/>
      <c r="VTK75" s="22"/>
      <c r="VTL75" s="22"/>
      <c r="VTM75" s="22"/>
      <c r="VTN75" s="22"/>
      <c r="VTO75" s="22"/>
      <c r="VTP75" s="22"/>
      <c r="VTQ75" s="22"/>
      <c r="VTR75" s="22"/>
      <c r="VTS75" s="22"/>
      <c r="VTT75" s="22"/>
      <c r="VTU75" s="22"/>
      <c r="VTV75" s="22"/>
      <c r="VTW75" s="22"/>
      <c r="VTX75" s="22"/>
      <c r="VTY75" s="22"/>
      <c r="VTZ75" s="22"/>
      <c r="VUA75" s="22"/>
      <c r="VUB75" s="22"/>
      <c r="VUC75" s="22"/>
      <c r="VUD75" s="22"/>
      <c r="VUE75" s="22"/>
      <c r="VUF75" s="22"/>
      <c r="VUG75" s="22"/>
      <c r="VUH75" s="22"/>
      <c r="VUI75" s="22"/>
      <c r="VUJ75" s="22"/>
      <c r="VUK75" s="22"/>
      <c r="VUL75" s="22"/>
      <c r="VUM75" s="22"/>
      <c r="VUN75" s="22"/>
      <c r="VUO75" s="22"/>
      <c r="VUP75" s="22"/>
      <c r="VUQ75" s="22"/>
      <c r="VUR75" s="22"/>
      <c r="VUS75" s="22"/>
      <c r="VUT75" s="22"/>
      <c r="VUU75" s="22"/>
      <c r="VUV75" s="22"/>
      <c r="VUW75" s="22"/>
      <c r="VUX75" s="22"/>
      <c r="VUY75" s="22"/>
      <c r="VUZ75" s="22"/>
      <c r="VVA75" s="22"/>
      <c r="VVB75" s="22"/>
      <c r="VVC75" s="22"/>
      <c r="VVD75" s="22"/>
      <c r="VVE75" s="22"/>
      <c r="VVF75" s="22"/>
      <c r="VVG75" s="22"/>
      <c r="VVH75" s="22"/>
      <c r="VVI75" s="22"/>
      <c r="VVJ75" s="22"/>
      <c r="VVK75" s="22"/>
      <c r="VVL75" s="22"/>
      <c r="VVM75" s="22"/>
      <c r="VVN75" s="22"/>
      <c r="VVO75" s="22"/>
      <c r="VVP75" s="22"/>
      <c r="VVQ75" s="22"/>
      <c r="VVR75" s="22"/>
      <c r="VVS75" s="22"/>
      <c r="VVT75" s="22"/>
      <c r="VVU75" s="22"/>
      <c r="VVV75" s="22"/>
      <c r="VVW75" s="22"/>
      <c r="VVX75" s="22"/>
      <c r="VVY75" s="22"/>
      <c r="VVZ75" s="22"/>
      <c r="VWA75" s="22"/>
      <c r="VWB75" s="22"/>
      <c r="VWC75" s="22"/>
      <c r="VWD75" s="22"/>
      <c r="VWE75" s="22"/>
      <c r="VWF75" s="22"/>
      <c r="VWG75" s="22"/>
      <c r="VWH75" s="22"/>
      <c r="VWI75" s="22"/>
      <c r="VWJ75" s="22"/>
      <c r="VWK75" s="22"/>
      <c r="VWL75" s="22"/>
      <c r="VWM75" s="22"/>
      <c r="VWN75" s="22"/>
      <c r="VWO75" s="22"/>
      <c r="VWP75" s="22"/>
      <c r="VWQ75" s="22"/>
      <c r="VWR75" s="22"/>
      <c r="VWS75" s="22"/>
      <c r="VWT75" s="22"/>
      <c r="VWU75" s="22"/>
      <c r="VWV75" s="22"/>
      <c r="VWW75" s="22"/>
      <c r="VWX75" s="22"/>
      <c r="VWY75" s="22"/>
      <c r="VWZ75" s="22"/>
      <c r="VXA75" s="22"/>
      <c r="VXB75" s="22"/>
      <c r="VXC75" s="22"/>
      <c r="VXD75" s="22"/>
      <c r="VXE75" s="22"/>
      <c r="VXF75" s="22"/>
      <c r="VXG75" s="22"/>
      <c r="VXH75" s="22"/>
      <c r="VXI75" s="22"/>
      <c r="VXJ75" s="22"/>
      <c r="VXK75" s="22"/>
      <c r="VXL75" s="22"/>
      <c r="VXM75" s="22"/>
      <c r="VXN75" s="22"/>
      <c r="VXO75" s="22"/>
      <c r="VXP75" s="22"/>
      <c r="VXQ75" s="22"/>
      <c r="VXR75" s="22"/>
      <c r="VXS75" s="22"/>
      <c r="VXT75" s="22"/>
      <c r="VXU75" s="22"/>
      <c r="VXV75" s="22"/>
      <c r="VXW75" s="22"/>
      <c r="VXX75" s="22"/>
      <c r="VXY75" s="22"/>
      <c r="VXZ75" s="22"/>
      <c r="VYA75" s="22"/>
      <c r="VYB75" s="22"/>
      <c r="VYC75" s="22"/>
      <c r="VYD75" s="22"/>
      <c r="VYE75" s="22"/>
      <c r="VYF75" s="22"/>
      <c r="VYG75" s="22"/>
      <c r="VYH75" s="22"/>
      <c r="VYI75" s="22"/>
      <c r="VYJ75" s="22"/>
      <c r="VYK75" s="22"/>
      <c r="VYL75" s="22"/>
      <c r="VYM75" s="22"/>
      <c r="VYN75" s="22"/>
      <c r="VYO75" s="22"/>
      <c r="VYP75" s="22"/>
      <c r="VYQ75" s="22"/>
      <c r="VYR75" s="22"/>
      <c r="VYS75" s="22"/>
      <c r="VYT75" s="22"/>
      <c r="VYU75" s="22"/>
      <c r="VYV75" s="22"/>
      <c r="VYW75" s="22"/>
      <c r="VYX75" s="22"/>
      <c r="VYY75" s="22"/>
      <c r="VYZ75" s="22"/>
      <c r="VZA75" s="22"/>
      <c r="VZB75" s="22"/>
      <c r="VZC75" s="22"/>
      <c r="VZD75" s="22"/>
      <c r="VZE75" s="22"/>
      <c r="VZF75" s="22"/>
      <c r="VZG75" s="22"/>
      <c r="VZH75" s="22"/>
      <c r="VZI75" s="22"/>
      <c r="VZJ75" s="22"/>
      <c r="VZK75" s="22"/>
      <c r="VZL75" s="22"/>
      <c r="VZM75" s="22"/>
      <c r="VZN75" s="22"/>
      <c r="VZO75" s="22"/>
      <c r="VZP75" s="22"/>
      <c r="VZQ75" s="22"/>
      <c r="VZR75" s="22"/>
      <c r="VZS75" s="22"/>
      <c r="VZT75" s="22"/>
      <c r="VZU75" s="22"/>
      <c r="VZV75" s="22"/>
      <c r="VZW75" s="22"/>
      <c r="VZX75" s="22"/>
      <c r="VZY75" s="22"/>
      <c r="VZZ75" s="22"/>
      <c r="WAA75" s="22"/>
      <c r="WAB75" s="22"/>
      <c r="WAC75" s="22"/>
      <c r="WAD75" s="22"/>
      <c r="WAE75" s="22"/>
      <c r="WAF75" s="22"/>
      <c r="WAG75" s="22"/>
      <c r="WAH75" s="22"/>
      <c r="WAI75" s="22"/>
      <c r="WAJ75" s="22"/>
      <c r="WAK75" s="22"/>
      <c r="WAL75" s="22"/>
      <c r="WAM75" s="22"/>
      <c r="WAN75" s="22"/>
      <c r="WAO75" s="22"/>
      <c r="WAP75" s="22"/>
      <c r="WAQ75" s="22"/>
      <c r="WAR75" s="22"/>
      <c r="WAS75" s="22"/>
      <c r="WAT75" s="22"/>
      <c r="WAU75" s="22"/>
      <c r="WAV75" s="22"/>
      <c r="WAW75" s="22"/>
      <c r="WAX75" s="22"/>
      <c r="WAY75" s="22"/>
      <c r="WAZ75" s="22"/>
      <c r="WBA75" s="22"/>
      <c r="WBB75" s="22"/>
      <c r="WBC75" s="22"/>
      <c r="WBD75" s="22"/>
      <c r="WBE75" s="22"/>
      <c r="WBF75" s="22"/>
      <c r="WBG75" s="22"/>
      <c r="WBH75" s="22"/>
      <c r="WBI75" s="22"/>
      <c r="WBJ75" s="22"/>
      <c r="WBK75" s="22"/>
      <c r="WBL75" s="22"/>
      <c r="WBM75" s="22"/>
      <c r="WBN75" s="22"/>
      <c r="WBO75" s="22"/>
      <c r="WBP75" s="22"/>
      <c r="WBQ75" s="22"/>
      <c r="WBR75" s="22"/>
      <c r="WBS75" s="22"/>
      <c r="WBT75" s="22"/>
      <c r="WBU75" s="22"/>
      <c r="WBV75" s="22"/>
      <c r="WBW75" s="22"/>
      <c r="WBX75" s="22"/>
      <c r="WBY75" s="22"/>
      <c r="WBZ75" s="22"/>
      <c r="WCA75" s="22"/>
      <c r="WCB75" s="22"/>
      <c r="WCC75" s="22"/>
      <c r="WCD75" s="22"/>
      <c r="WCE75" s="22"/>
      <c r="WCF75" s="22"/>
      <c r="WCG75" s="22"/>
      <c r="WCH75" s="22"/>
      <c r="WCI75" s="22"/>
      <c r="WCJ75" s="22"/>
      <c r="WCK75" s="22"/>
      <c r="WCL75" s="22"/>
      <c r="WCM75" s="22"/>
      <c r="WCN75" s="22"/>
      <c r="WCO75" s="22"/>
      <c r="WCP75" s="22"/>
      <c r="WCQ75" s="22"/>
      <c r="WCR75" s="22"/>
      <c r="WCS75" s="22"/>
      <c r="WCT75" s="22"/>
      <c r="WCU75" s="22"/>
      <c r="WCV75" s="22"/>
      <c r="WCW75" s="22"/>
      <c r="WCX75" s="22"/>
      <c r="WCY75" s="22"/>
      <c r="WCZ75" s="22"/>
      <c r="WDA75" s="22"/>
      <c r="WDB75" s="22"/>
      <c r="WDC75" s="22"/>
      <c r="WDD75" s="22"/>
      <c r="WDE75" s="22"/>
      <c r="WDF75" s="22"/>
      <c r="WDG75" s="22"/>
      <c r="WDH75" s="22"/>
      <c r="WDI75" s="22"/>
      <c r="WDJ75" s="22"/>
      <c r="WDK75" s="22"/>
      <c r="WDL75" s="22"/>
      <c r="WDM75" s="22"/>
      <c r="WDN75" s="22"/>
      <c r="WDO75" s="22"/>
      <c r="WDP75" s="22"/>
      <c r="WDQ75" s="22"/>
      <c r="WDR75" s="22"/>
      <c r="WDS75" s="22"/>
      <c r="WDT75" s="22"/>
      <c r="WDU75" s="22"/>
      <c r="WDV75" s="22"/>
      <c r="WDW75" s="22"/>
      <c r="WDX75" s="22"/>
      <c r="WDY75" s="22"/>
      <c r="WDZ75" s="22"/>
      <c r="WEA75" s="22"/>
      <c r="WEB75" s="22"/>
      <c r="WEC75" s="22"/>
      <c r="WED75" s="22"/>
      <c r="WEE75" s="22"/>
      <c r="WEF75" s="22"/>
      <c r="WEG75" s="22"/>
      <c r="WEH75" s="22"/>
      <c r="WEI75" s="22"/>
      <c r="WEJ75" s="22"/>
      <c r="WEK75" s="22"/>
      <c r="WEL75" s="22"/>
      <c r="WEM75" s="22"/>
      <c r="WEN75" s="22"/>
      <c r="WEO75" s="22"/>
      <c r="WEP75" s="22"/>
      <c r="WEQ75" s="22"/>
      <c r="WER75" s="22"/>
      <c r="WES75" s="22"/>
      <c r="WET75" s="22"/>
      <c r="WEU75" s="22"/>
      <c r="WEV75" s="22"/>
      <c r="WEW75" s="22"/>
      <c r="WEX75" s="22"/>
      <c r="WEY75" s="22"/>
      <c r="WEZ75" s="22"/>
      <c r="WFA75" s="22"/>
      <c r="WFB75" s="22"/>
      <c r="WFC75" s="22"/>
      <c r="WFD75" s="22"/>
      <c r="WFE75" s="22"/>
      <c r="WFF75" s="22"/>
      <c r="WFG75" s="22"/>
      <c r="WFH75" s="22"/>
      <c r="WFI75" s="22"/>
      <c r="WFJ75" s="22"/>
      <c r="WFK75" s="22"/>
      <c r="WFL75" s="22"/>
      <c r="WFM75" s="22"/>
      <c r="WFN75" s="22"/>
      <c r="WFO75" s="22"/>
      <c r="WFP75" s="22"/>
      <c r="WFQ75" s="22"/>
      <c r="WFR75" s="22"/>
      <c r="WFS75" s="22"/>
      <c r="WFT75" s="22"/>
      <c r="WFU75" s="22"/>
      <c r="WFV75" s="22"/>
      <c r="WFW75" s="22"/>
      <c r="WFX75" s="22"/>
      <c r="WFY75" s="22"/>
      <c r="WFZ75" s="22"/>
      <c r="WGA75" s="22"/>
      <c r="WGB75" s="22"/>
      <c r="WGC75" s="22"/>
      <c r="WGD75" s="22"/>
      <c r="WGE75" s="22"/>
      <c r="WGF75" s="22"/>
      <c r="WGG75" s="22"/>
      <c r="WGH75" s="22"/>
      <c r="WGI75" s="22"/>
      <c r="WGJ75" s="22"/>
      <c r="WGK75" s="22"/>
      <c r="WGL75" s="22"/>
      <c r="WGM75" s="22"/>
      <c r="WGN75" s="22"/>
      <c r="WGO75" s="22"/>
      <c r="WGP75" s="22"/>
      <c r="WGQ75" s="22"/>
      <c r="WGR75" s="22"/>
      <c r="WGS75" s="22"/>
      <c r="WGT75" s="22"/>
      <c r="WGU75" s="22"/>
      <c r="WGV75" s="22"/>
      <c r="WGW75" s="22"/>
      <c r="WGX75" s="22"/>
      <c r="WGY75" s="22"/>
      <c r="WGZ75" s="22"/>
      <c r="WHA75" s="22"/>
      <c r="WHB75" s="22"/>
      <c r="WHC75" s="22"/>
      <c r="WHD75" s="22"/>
      <c r="WHE75" s="22"/>
      <c r="WHF75" s="22"/>
      <c r="WHG75" s="22"/>
      <c r="WHH75" s="22"/>
      <c r="WHI75" s="22"/>
      <c r="WHJ75" s="22"/>
      <c r="WHK75" s="22"/>
      <c r="WHL75" s="22"/>
      <c r="WHM75" s="22"/>
      <c r="WHN75" s="22"/>
      <c r="WHO75" s="22"/>
      <c r="WHP75" s="22"/>
      <c r="WHQ75" s="22"/>
      <c r="WHR75" s="22"/>
      <c r="WHS75" s="22"/>
      <c r="WHT75" s="22"/>
      <c r="WHU75" s="22"/>
      <c r="WHV75" s="22"/>
      <c r="WHW75" s="22"/>
      <c r="WHX75" s="22"/>
      <c r="WHY75" s="22"/>
      <c r="WHZ75" s="22"/>
      <c r="WIA75" s="22"/>
      <c r="WIB75" s="22"/>
      <c r="WIC75" s="22"/>
      <c r="WID75" s="22"/>
      <c r="WIE75" s="22"/>
      <c r="WIF75" s="22"/>
      <c r="WIG75" s="22"/>
      <c r="WIH75" s="22"/>
      <c r="WII75" s="22"/>
      <c r="WIJ75" s="22"/>
      <c r="WIK75" s="22"/>
      <c r="WIL75" s="22"/>
      <c r="WIM75" s="22"/>
      <c r="WIN75" s="22"/>
      <c r="WIO75" s="22"/>
      <c r="WIP75" s="22"/>
      <c r="WIQ75" s="22"/>
      <c r="WIR75" s="22"/>
      <c r="WIS75" s="22"/>
      <c r="WIT75" s="22"/>
      <c r="WIU75" s="22"/>
      <c r="WIV75" s="22"/>
      <c r="WIW75" s="22"/>
      <c r="WIX75" s="22"/>
      <c r="WIY75" s="22"/>
      <c r="WIZ75" s="22"/>
      <c r="WJA75" s="22"/>
      <c r="WJB75" s="22"/>
      <c r="WJC75" s="22"/>
      <c r="WJD75" s="22"/>
      <c r="WJE75" s="22"/>
      <c r="WJF75" s="22"/>
      <c r="WJG75" s="22"/>
      <c r="WJH75" s="22"/>
      <c r="WJI75" s="22"/>
      <c r="WJJ75" s="22"/>
      <c r="WJK75" s="22"/>
      <c r="WJL75" s="22"/>
      <c r="WJM75" s="22"/>
      <c r="WJN75" s="22"/>
      <c r="WJO75" s="22"/>
      <c r="WJP75" s="22"/>
      <c r="WJQ75" s="22"/>
      <c r="WJR75" s="22"/>
      <c r="WJS75" s="22"/>
      <c r="WJT75" s="22"/>
      <c r="WJU75" s="22"/>
      <c r="WJV75" s="22"/>
      <c r="WJW75" s="22"/>
      <c r="WJX75" s="22"/>
      <c r="WJY75" s="22"/>
      <c r="WJZ75" s="22"/>
      <c r="WKA75" s="22"/>
      <c r="WKB75" s="22"/>
      <c r="WKC75" s="22"/>
      <c r="WKD75" s="22"/>
      <c r="WKE75" s="22"/>
      <c r="WKF75" s="22"/>
      <c r="WKG75" s="22"/>
      <c r="WKH75" s="22"/>
      <c r="WKI75" s="22"/>
      <c r="WKJ75" s="22"/>
      <c r="WKK75" s="22"/>
      <c r="WKL75" s="22"/>
      <c r="WKM75" s="22"/>
      <c r="WKN75" s="22"/>
      <c r="WKO75" s="22"/>
      <c r="WKP75" s="22"/>
      <c r="WKQ75" s="22"/>
      <c r="WKR75" s="22"/>
      <c r="WKS75" s="22"/>
      <c r="WKT75" s="22"/>
      <c r="WKU75" s="22"/>
      <c r="WKV75" s="22"/>
      <c r="WKW75" s="22"/>
      <c r="WKX75" s="22"/>
      <c r="WKY75" s="22"/>
      <c r="WKZ75" s="22"/>
      <c r="WLA75" s="22"/>
      <c r="WLB75" s="22"/>
      <c r="WLC75" s="22"/>
      <c r="WLD75" s="22"/>
      <c r="WLE75" s="22"/>
      <c r="WLF75" s="22"/>
      <c r="WLG75" s="22"/>
      <c r="WLH75" s="22"/>
      <c r="WLI75" s="22"/>
      <c r="WLJ75" s="22"/>
      <c r="WLK75" s="22"/>
      <c r="WLL75" s="22"/>
      <c r="WLM75" s="22"/>
      <c r="WLN75" s="22"/>
      <c r="WLO75" s="22"/>
      <c r="WLP75" s="22"/>
      <c r="WLQ75" s="22"/>
      <c r="WLR75" s="22"/>
      <c r="WLS75" s="22"/>
      <c r="WLT75" s="22"/>
      <c r="WLU75" s="22"/>
      <c r="WLV75" s="22"/>
      <c r="WLW75" s="22"/>
      <c r="WLX75" s="22"/>
      <c r="WLY75" s="22"/>
      <c r="WLZ75" s="22"/>
      <c r="WMA75" s="22"/>
      <c r="WMB75" s="22"/>
      <c r="WMC75" s="22"/>
      <c r="WMD75" s="22"/>
      <c r="WME75" s="22"/>
      <c r="WMF75" s="22"/>
      <c r="WMG75" s="22"/>
      <c r="WMH75" s="22"/>
      <c r="WMI75" s="22"/>
      <c r="WMJ75" s="22"/>
      <c r="WMK75" s="22"/>
      <c r="WML75" s="22"/>
      <c r="WMM75" s="22"/>
      <c r="WMN75" s="22"/>
      <c r="WMO75" s="22"/>
      <c r="WMP75" s="22"/>
      <c r="WMQ75" s="22"/>
      <c r="WMR75" s="22"/>
      <c r="WMS75" s="22"/>
      <c r="WMT75" s="22"/>
      <c r="WMU75" s="22"/>
      <c r="WMV75" s="22"/>
      <c r="WMW75" s="22"/>
      <c r="WMX75" s="22"/>
      <c r="WMY75" s="22"/>
      <c r="WMZ75" s="22"/>
      <c r="WNA75" s="22"/>
      <c r="WNB75" s="22"/>
      <c r="WNC75" s="22"/>
      <c r="WND75" s="22"/>
      <c r="WNE75" s="22"/>
      <c r="WNF75" s="22"/>
      <c r="WNG75" s="22"/>
      <c r="WNH75" s="22"/>
      <c r="WNI75" s="22"/>
      <c r="WNJ75" s="22"/>
      <c r="WNK75" s="22"/>
      <c r="WNL75" s="22"/>
      <c r="WNM75" s="22"/>
      <c r="WNN75" s="22"/>
      <c r="WNO75" s="22"/>
      <c r="WNP75" s="22"/>
      <c r="WNQ75" s="22"/>
      <c r="WNR75" s="22"/>
      <c r="WNS75" s="22"/>
      <c r="WNT75" s="22"/>
      <c r="WNU75" s="22"/>
      <c r="WNV75" s="22"/>
      <c r="WNW75" s="22"/>
      <c r="WNX75" s="22"/>
      <c r="WNY75" s="22"/>
      <c r="WNZ75" s="22"/>
      <c r="WOA75" s="22"/>
      <c r="WOB75" s="22"/>
      <c r="WOC75" s="22"/>
      <c r="WOD75" s="22"/>
      <c r="WOE75" s="22"/>
      <c r="WOF75" s="22"/>
      <c r="WOG75" s="22"/>
      <c r="WOH75" s="22"/>
      <c r="WOI75" s="22"/>
      <c r="WOJ75" s="22"/>
      <c r="WOK75" s="22"/>
      <c r="WOL75" s="22"/>
      <c r="WOM75" s="22"/>
      <c r="WON75" s="22"/>
      <c r="WOO75" s="22"/>
      <c r="WOP75" s="22"/>
      <c r="WOQ75" s="22"/>
      <c r="WOR75" s="22"/>
      <c r="WOS75" s="22"/>
      <c r="WOT75" s="22"/>
      <c r="WOU75" s="22"/>
      <c r="WOV75" s="22"/>
      <c r="WOW75" s="22"/>
      <c r="WOX75" s="22"/>
      <c r="WOY75" s="22"/>
      <c r="WOZ75" s="22"/>
      <c r="WPA75" s="22"/>
      <c r="WPB75" s="22"/>
      <c r="WPC75" s="22"/>
      <c r="WPD75" s="22"/>
      <c r="WPE75" s="22"/>
      <c r="WPF75" s="22"/>
      <c r="WPG75" s="22"/>
      <c r="WPH75" s="22"/>
      <c r="WPI75" s="22"/>
      <c r="WPJ75" s="22"/>
      <c r="WPK75" s="22"/>
      <c r="WPL75" s="22"/>
      <c r="WPM75" s="22"/>
      <c r="WPN75" s="22"/>
      <c r="WPO75" s="22"/>
      <c r="WPP75" s="22"/>
      <c r="WPQ75" s="22"/>
      <c r="WPR75" s="22"/>
      <c r="WPS75" s="22"/>
      <c r="WPT75" s="22"/>
      <c r="WPU75" s="22"/>
      <c r="WPV75" s="22"/>
      <c r="WPW75" s="22"/>
      <c r="WPX75" s="22"/>
      <c r="WPY75" s="22"/>
      <c r="WPZ75" s="22"/>
      <c r="WQA75" s="22"/>
      <c r="WQB75" s="22"/>
      <c r="WQC75" s="22"/>
      <c r="WQD75" s="22"/>
      <c r="WQE75" s="22"/>
      <c r="WQF75" s="22"/>
      <c r="WQG75" s="22"/>
      <c r="WQH75" s="22"/>
      <c r="WQI75" s="22"/>
      <c r="WQJ75" s="22"/>
      <c r="WQK75" s="22"/>
      <c r="WQL75" s="22"/>
      <c r="WQM75" s="22"/>
      <c r="WQN75" s="22"/>
      <c r="WQO75" s="22"/>
      <c r="WQP75" s="22"/>
      <c r="WQQ75" s="22"/>
      <c r="WQR75" s="22"/>
      <c r="WQS75" s="22"/>
      <c r="WQT75" s="22"/>
      <c r="WQU75" s="22"/>
      <c r="WQV75" s="22"/>
      <c r="WQW75" s="22"/>
      <c r="WQX75" s="22"/>
      <c r="WQY75" s="22"/>
      <c r="WQZ75" s="22"/>
      <c r="WRA75" s="22"/>
      <c r="WRB75" s="22"/>
      <c r="WRC75" s="22"/>
      <c r="WRD75" s="22"/>
      <c r="WRE75" s="22"/>
      <c r="WRF75" s="22"/>
      <c r="WRG75" s="22"/>
      <c r="WRH75" s="22"/>
      <c r="WRI75" s="22"/>
      <c r="WRJ75" s="22"/>
      <c r="WRK75" s="22"/>
      <c r="WRL75" s="22"/>
      <c r="WRM75" s="22"/>
      <c r="WRN75" s="22"/>
      <c r="WRO75" s="22"/>
      <c r="WRP75" s="22"/>
      <c r="WRQ75" s="22"/>
      <c r="WRR75" s="22"/>
      <c r="WRS75" s="22"/>
      <c r="WRT75" s="22"/>
      <c r="WRU75" s="22"/>
      <c r="WRV75" s="22"/>
      <c r="WRW75" s="22"/>
      <c r="WRX75" s="22"/>
      <c r="WRY75" s="22"/>
      <c r="WRZ75" s="22"/>
      <c r="WSA75" s="22"/>
      <c r="WSB75" s="22"/>
      <c r="WSC75" s="22"/>
      <c r="WSD75" s="22"/>
      <c r="WSE75" s="22"/>
      <c r="WSF75" s="22"/>
      <c r="WSG75" s="22"/>
      <c r="WSH75" s="22"/>
      <c r="WSI75" s="22"/>
      <c r="WSJ75" s="22"/>
      <c r="WSK75" s="22"/>
      <c r="WSL75" s="22"/>
      <c r="WSM75" s="22"/>
      <c r="WSN75" s="22"/>
      <c r="WSO75" s="22"/>
      <c r="WSP75" s="22"/>
      <c r="WSQ75" s="22"/>
      <c r="WSR75" s="22"/>
      <c r="WSS75" s="22"/>
      <c r="WST75" s="22"/>
      <c r="WSU75" s="22"/>
      <c r="WSV75" s="22"/>
      <c r="WSW75" s="22"/>
      <c r="WSX75" s="22"/>
      <c r="WSY75" s="22"/>
      <c r="WSZ75" s="22"/>
      <c r="WTA75" s="22"/>
      <c r="WTB75" s="22"/>
      <c r="WTC75" s="22"/>
      <c r="WTD75" s="22"/>
      <c r="WTE75" s="22"/>
      <c r="WTF75" s="22"/>
      <c r="WTG75" s="22"/>
      <c r="WTH75" s="22"/>
      <c r="WTI75" s="22"/>
      <c r="WTJ75" s="22"/>
      <c r="WTK75" s="22"/>
      <c r="WTL75" s="22"/>
      <c r="WTM75" s="22"/>
      <c r="WTN75" s="22"/>
      <c r="WTO75" s="22"/>
      <c r="WTP75" s="22"/>
      <c r="WTQ75" s="22"/>
      <c r="WTR75" s="22"/>
      <c r="WTS75" s="22"/>
      <c r="WTT75" s="22"/>
      <c r="WTU75" s="22"/>
      <c r="WTV75" s="22"/>
      <c r="WTW75" s="22"/>
      <c r="WTX75" s="22"/>
      <c r="WTY75" s="22"/>
      <c r="WTZ75" s="22"/>
      <c r="WUA75" s="22"/>
      <c r="WUB75" s="22"/>
      <c r="WUC75" s="22"/>
      <c r="WUD75" s="22"/>
      <c r="WUE75" s="22"/>
      <c r="WUF75" s="22"/>
      <c r="WUG75" s="22"/>
      <c r="WUH75" s="22"/>
      <c r="WUI75" s="22"/>
      <c r="WUJ75" s="22"/>
      <c r="WUK75" s="22"/>
      <c r="WUL75" s="22"/>
      <c r="WUM75" s="22"/>
      <c r="WUN75" s="22"/>
      <c r="WUO75" s="22"/>
      <c r="WUP75" s="22"/>
      <c r="WUQ75" s="22"/>
      <c r="WUR75" s="22"/>
      <c r="WUS75" s="22"/>
      <c r="WUT75" s="22"/>
      <c r="WUU75" s="22"/>
      <c r="WUV75" s="22"/>
      <c r="WUW75" s="22"/>
      <c r="WUX75" s="22"/>
      <c r="WUY75" s="22"/>
      <c r="WUZ75" s="22"/>
      <c r="WVA75" s="22"/>
      <c r="WVB75" s="22"/>
      <c r="WVC75" s="22"/>
      <c r="WVD75" s="22"/>
      <c r="WVE75" s="22"/>
      <c r="WVF75" s="22"/>
      <c r="WVG75" s="22"/>
      <c r="WVH75" s="22"/>
      <c r="WVI75" s="22"/>
      <c r="WVJ75" s="22"/>
      <c r="WVK75" s="22"/>
      <c r="WVL75" s="22"/>
      <c r="WVM75" s="22"/>
      <c r="WVN75" s="22"/>
      <c r="WVO75" s="22"/>
      <c r="WVP75" s="22"/>
      <c r="WVQ75" s="22"/>
      <c r="WVR75" s="22"/>
      <c r="WVS75" s="22"/>
      <c r="WVT75" s="22"/>
      <c r="WVU75" s="22"/>
      <c r="WVV75" s="22"/>
      <c r="WVW75" s="22"/>
      <c r="WVX75" s="22"/>
      <c r="WVY75" s="22"/>
      <c r="WVZ75" s="22"/>
      <c r="WWA75" s="22"/>
      <c r="WWB75" s="22"/>
      <c r="WWC75" s="22"/>
      <c r="WWD75" s="22"/>
      <c r="WWE75" s="22"/>
      <c r="WWF75" s="22"/>
      <c r="WWG75" s="22"/>
      <c r="WWH75" s="22"/>
      <c r="WWI75" s="22"/>
      <c r="WWJ75" s="22"/>
      <c r="WWK75" s="22"/>
      <c r="WWL75" s="22"/>
      <c r="WWM75" s="22"/>
      <c r="WWN75" s="22"/>
      <c r="WWO75" s="22"/>
      <c r="WWP75" s="22"/>
      <c r="WWQ75" s="22"/>
      <c r="WWR75" s="22"/>
      <c r="WWS75" s="22"/>
      <c r="WWT75" s="22"/>
      <c r="WWU75" s="22"/>
      <c r="WWV75" s="22"/>
      <c r="WWW75" s="22"/>
      <c r="WWX75" s="22"/>
      <c r="WWY75" s="22"/>
      <c r="WWZ75" s="22"/>
      <c r="WXA75" s="22"/>
      <c r="WXB75" s="22"/>
      <c r="WXC75" s="22"/>
      <c r="WXD75" s="22"/>
      <c r="WXE75" s="22"/>
      <c r="WXF75" s="22"/>
      <c r="WXG75" s="22"/>
      <c r="WXH75" s="22"/>
      <c r="WXI75" s="22"/>
      <c r="WXJ75" s="22"/>
      <c r="WXK75" s="22"/>
      <c r="WXL75" s="22"/>
      <c r="WXM75" s="22"/>
      <c r="WXN75" s="22"/>
      <c r="WXO75" s="22"/>
      <c r="WXP75" s="22"/>
      <c r="WXQ75" s="22"/>
      <c r="WXR75" s="22"/>
      <c r="WXS75" s="22"/>
      <c r="WXT75" s="22"/>
      <c r="WXU75" s="22"/>
      <c r="WXV75" s="22"/>
      <c r="WXW75" s="22"/>
      <c r="WXX75" s="22"/>
      <c r="WXY75" s="22"/>
      <c r="WXZ75" s="22"/>
      <c r="WYA75" s="22"/>
      <c r="WYB75" s="22"/>
      <c r="WYC75" s="22"/>
      <c r="WYD75" s="22"/>
      <c r="WYE75" s="22"/>
      <c r="WYF75" s="22"/>
      <c r="WYG75" s="22"/>
      <c r="WYH75" s="22"/>
      <c r="WYI75" s="22"/>
      <c r="WYJ75" s="22"/>
      <c r="WYK75" s="22"/>
      <c r="WYL75" s="22"/>
      <c r="WYM75" s="22"/>
      <c r="WYN75" s="22"/>
      <c r="WYO75" s="22"/>
      <c r="WYP75" s="22"/>
      <c r="WYQ75" s="22"/>
      <c r="WYR75" s="22"/>
      <c r="WYS75" s="22"/>
      <c r="WYT75" s="22"/>
      <c r="WYU75" s="22"/>
      <c r="WYV75" s="22"/>
      <c r="WYW75" s="22"/>
      <c r="WYX75" s="22"/>
      <c r="WYY75" s="22"/>
      <c r="WYZ75" s="22"/>
      <c r="WZA75" s="22"/>
      <c r="WZB75" s="22"/>
      <c r="WZC75" s="22"/>
      <c r="WZD75" s="22"/>
      <c r="WZE75" s="22"/>
      <c r="WZF75" s="22"/>
      <c r="WZG75" s="22"/>
      <c r="WZH75" s="22"/>
      <c r="WZI75" s="22"/>
      <c r="WZJ75" s="22"/>
      <c r="WZK75" s="22"/>
      <c r="WZL75" s="22"/>
      <c r="WZM75" s="22"/>
      <c r="WZN75" s="22"/>
      <c r="WZO75" s="22"/>
      <c r="WZP75" s="22"/>
      <c r="WZQ75" s="22"/>
      <c r="WZR75" s="22"/>
      <c r="WZS75" s="22"/>
      <c r="WZT75" s="22"/>
      <c r="WZU75" s="22"/>
      <c r="WZV75" s="22"/>
      <c r="WZW75" s="22"/>
      <c r="WZX75" s="22"/>
      <c r="WZY75" s="22"/>
      <c r="WZZ75" s="22"/>
      <c r="XAA75" s="22"/>
      <c r="XAB75" s="22"/>
      <c r="XAC75" s="22"/>
      <c r="XAD75" s="22"/>
      <c r="XAE75" s="22"/>
      <c r="XAF75" s="22"/>
      <c r="XAG75" s="22"/>
      <c r="XAH75" s="22"/>
      <c r="XAI75" s="22"/>
      <c r="XAJ75" s="22"/>
      <c r="XAK75" s="22"/>
      <c r="XAL75" s="22"/>
      <c r="XAM75" s="22"/>
      <c r="XAN75" s="22"/>
      <c r="XAO75" s="22"/>
      <c r="XAP75" s="22"/>
      <c r="XAQ75" s="22"/>
      <c r="XAR75" s="22"/>
      <c r="XAS75" s="22"/>
      <c r="XAT75" s="22"/>
      <c r="XAU75" s="22"/>
      <c r="XAV75" s="22"/>
      <c r="XAW75" s="22"/>
      <c r="XAX75" s="22"/>
      <c r="XAY75" s="22"/>
      <c r="XAZ75" s="22"/>
      <c r="XBA75" s="22"/>
      <c r="XBB75" s="22"/>
      <c r="XBC75" s="22"/>
      <c r="XBD75" s="22"/>
      <c r="XBE75" s="22"/>
      <c r="XBF75" s="22"/>
      <c r="XBG75" s="22"/>
      <c r="XBH75" s="22"/>
      <c r="XBI75" s="22"/>
      <c r="XBJ75" s="22"/>
      <c r="XBK75" s="22"/>
      <c r="XBL75" s="22"/>
      <c r="XBM75" s="22"/>
      <c r="XBN75" s="22"/>
      <c r="XBO75" s="22"/>
      <c r="XBP75" s="22"/>
      <c r="XBQ75" s="22"/>
      <c r="XBR75" s="22"/>
      <c r="XBS75" s="22"/>
      <c r="XBT75" s="22"/>
      <c r="XBU75" s="22"/>
      <c r="XBV75" s="22"/>
      <c r="XBW75" s="22"/>
      <c r="XBX75" s="22"/>
      <c r="XBY75" s="22"/>
      <c r="XBZ75" s="22"/>
      <c r="XCA75" s="22"/>
      <c r="XCB75" s="22"/>
      <c r="XCC75" s="22"/>
      <c r="XCD75" s="22"/>
      <c r="XCE75" s="22"/>
      <c r="XCF75" s="22"/>
      <c r="XCG75" s="22"/>
      <c r="XCH75" s="22"/>
      <c r="XCI75" s="22"/>
      <c r="XCJ75" s="22"/>
      <c r="XCK75" s="22"/>
      <c r="XCL75" s="22"/>
      <c r="XCM75" s="22"/>
      <c r="XCN75" s="22"/>
      <c r="XCO75" s="22"/>
      <c r="XCP75" s="22"/>
      <c r="XCQ75" s="22"/>
      <c r="XCR75" s="22"/>
      <c r="XCS75" s="22"/>
      <c r="XCT75" s="22"/>
      <c r="XCU75" s="22"/>
      <c r="XCV75" s="22"/>
      <c r="XCW75" s="22"/>
      <c r="XCX75" s="22"/>
      <c r="XCY75" s="22"/>
      <c r="XCZ75" s="22"/>
      <c r="XDA75" s="22"/>
      <c r="XDB75" s="22"/>
      <c r="XDC75" s="22"/>
      <c r="XDD75" s="22"/>
      <c r="XDE75" s="22"/>
      <c r="XDF75" s="22"/>
      <c r="XDG75" s="22"/>
      <c r="XDH75" s="22"/>
      <c r="XDI75" s="22"/>
      <c r="XDJ75" s="22"/>
      <c r="XDK75" s="22"/>
      <c r="XDL75" s="22"/>
      <c r="XDM75" s="22"/>
      <c r="XDN75" s="22"/>
      <c r="XDO75" s="22"/>
      <c r="XDP75" s="22"/>
      <c r="XDQ75" s="22"/>
      <c r="XDR75" s="22"/>
      <c r="XDS75" s="22"/>
      <c r="XDT75" s="22"/>
      <c r="XDU75" s="22"/>
      <c r="XDV75" s="22"/>
      <c r="XDW75" s="22"/>
      <c r="XDX75" s="22"/>
      <c r="XDY75" s="22"/>
      <c r="XDZ75" s="22"/>
      <c r="XEA75" s="22"/>
      <c r="XEB75" s="22"/>
      <c r="XEC75" s="22"/>
      <c r="XED75" s="22"/>
      <c r="XEE75" s="22"/>
      <c r="XEF75" s="22"/>
      <c r="XEG75" s="22"/>
      <c r="XEH75" s="22"/>
      <c r="XEI75" s="22"/>
      <c r="XEJ75" s="22"/>
      <c r="XEK75" s="22"/>
      <c r="XEL75" s="22"/>
      <c r="XEM75" s="22"/>
      <c r="XEN75" s="22"/>
      <c r="XEO75" s="22"/>
      <c r="XEP75" s="22"/>
      <c r="XEQ75" s="22"/>
      <c r="XER75" s="22"/>
      <c r="XES75" s="22"/>
      <c r="XET75" s="22"/>
      <c r="XEU75" s="22"/>
      <c r="XEV75" s="22"/>
    </row>
    <row r="76" spans="1:16376" outlineLevel="1" x14ac:dyDescent="0.15">
      <c r="A76" s="65">
        <f>MAX($A$1:A66)+0.1</f>
        <v>1.5000000000000004</v>
      </c>
      <c r="B76" s="18" t="s">
        <v>94</v>
      </c>
      <c r="C76" s="106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7"/>
      <c r="V76"/>
      <c r="W76"/>
      <c r="X76"/>
      <c r="Y76"/>
      <c r="Z76"/>
      <c r="AA76"/>
    </row>
    <row r="77" spans="1:16376" outlineLevel="2" x14ac:dyDescent="0.15">
      <c r="B77" s="17"/>
      <c r="C77" s="108"/>
      <c r="D77" s="17"/>
      <c r="E77" s="17"/>
      <c r="F77" s="17"/>
      <c r="G77" s="17"/>
      <c r="H77" s="17"/>
      <c r="I77" s="17"/>
      <c r="J77" s="17"/>
      <c r="K77" s="17"/>
      <c r="L77" s="17"/>
      <c r="M77" s="72"/>
      <c r="N77" s="72"/>
      <c r="O77" s="72"/>
      <c r="P77" s="72"/>
      <c r="Q77" s="72"/>
      <c r="R77" s="72"/>
      <c r="S77" s="72"/>
      <c r="T77" s="72"/>
      <c r="U77" s="72"/>
      <c r="AB77" s="22"/>
    </row>
    <row r="78" spans="1:16376" outlineLevel="2" x14ac:dyDescent="0.15">
      <c r="B78" s="22" t="s">
        <v>69</v>
      </c>
      <c r="C78" s="23" t="s">
        <v>1</v>
      </c>
      <c r="F78" s="14" t="s">
        <v>69</v>
      </c>
      <c r="G78"/>
      <c r="L78" s="75">
        <f>16.1%+Sens_WACC</f>
        <v>0.161</v>
      </c>
      <c r="M78" s="14"/>
      <c r="N78" s="72"/>
      <c r="O78" s="72"/>
      <c r="P78" s="72"/>
      <c r="Q78" s="72"/>
      <c r="R78" s="72"/>
      <c r="S78" s="72"/>
      <c r="T78" s="72"/>
      <c r="U78" s="72"/>
    </row>
    <row r="79" spans="1:16376" outlineLevel="2" x14ac:dyDescent="0.15">
      <c r="B79" s="57" t="s">
        <v>70</v>
      </c>
      <c r="C79" s="58" t="s">
        <v>1</v>
      </c>
      <c r="D79" s="58"/>
      <c r="E79" s="57"/>
      <c r="F79" s="83" t="s">
        <v>70</v>
      </c>
      <c r="G79" s="98"/>
      <c r="H79" s="57"/>
      <c r="I79" s="57"/>
      <c r="J79" s="57"/>
      <c r="K79" s="57"/>
      <c r="L79" s="130">
        <f>IF(Dashboard!F7=Assumptions!B80,Assumptions!L80,Assumptions!L81)+Sens_LTGR</f>
        <v>4.1673191984424873E-2</v>
      </c>
      <c r="M79" s="72"/>
      <c r="N79" s="72"/>
      <c r="O79" s="72"/>
      <c r="P79" s="72"/>
      <c r="Q79" s="72"/>
      <c r="R79" s="72"/>
      <c r="S79" s="72"/>
      <c r="T79" s="72"/>
      <c r="U79" s="72"/>
    </row>
    <row r="80" spans="1:16376" outlineLevel="2" x14ac:dyDescent="0.15">
      <c r="B80" s="22" t="s">
        <v>542</v>
      </c>
      <c r="F80" s="190"/>
      <c r="G80" s="47"/>
      <c r="L80" s="75">
        <f>GEOMEAN(U48:AU48)-1</f>
        <v>5.597304009774895E-2</v>
      </c>
      <c r="M80" s="72"/>
      <c r="N80" s="72"/>
      <c r="O80" s="72"/>
      <c r="P80" s="72"/>
      <c r="Q80" s="72"/>
      <c r="R80" s="72"/>
      <c r="S80" s="72"/>
      <c r="T80" s="72"/>
      <c r="U80" s="72"/>
    </row>
    <row r="81" spans="1:16376" outlineLevel="2" x14ac:dyDescent="0.15">
      <c r="B81" s="22" t="s">
        <v>543</v>
      </c>
      <c r="F81" s="190"/>
      <c r="G81" s="47"/>
      <c r="L81" s="75">
        <f>GEOMEAN(U49:AU49)-1</f>
        <v>4.1673191984424873E-2</v>
      </c>
      <c r="M81" s="72"/>
      <c r="N81" s="72"/>
      <c r="O81" s="72"/>
      <c r="P81" s="72"/>
      <c r="Q81" s="72"/>
      <c r="R81" s="72"/>
      <c r="S81" s="72"/>
      <c r="T81" s="72"/>
      <c r="U81" s="72"/>
    </row>
    <row r="82" spans="1:16376" outlineLevel="1" x14ac:dyDescent="0.15">
      <c r="L82" s="22">
        <v>9</v>
      </c>
    </row>
    <row r="83" spans="1:16376" x14ac:dyDescent="0.15">
      <c r="A83" s="64">
        <f>FLOOR(MAX($A$8:A82)+1,1)</f>
        <v>2</v>
      </c>
      <c r="B83" s="16" t="s">
        <v>302</v>
      </c>
      <c r="C83" s="107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/>
      <c r="V83"/>
      <c r="W83"/>
      <c r="X83"/>
      <c r="Y83"/>
      <c r="Z83"/>
      <c r="AA83"/>
    </row>
    <row r="84" spans="1:16376" outlineLevel="1" x14ac:dyDescent="0.15"/>
    <row r="85" spans="1:16376" outlineLevel="1" x14ac:dyDescent="0.15">
      <c r="A85" s="67">
        <v>2.1</v>
      </c>
      <c r="B85" s="18" t="s">
        <v>95</v>
      </c>
      <c r="C85" s="106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/>
      <c r="V85"/>
      <c r="W85"/>
      <c r="X85"/>
      <c r="Y85"/>
      <c r="Z85"/>
      <c r="AA85"/>
    </row>
    <row r="86" spans="1:16376" outlineLevel="2" x14ac:dyDescent="0.15"/>
    <row r="87" spans="1:16376" outlineLevel="2" x14ac:dyDescent="0.15">
      <c r="B87" s="96" t="s">
        <v>96</v>
      </c>
      <c r="C87" s="108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AB87" s="22"/>
    </row>
    <row r="88" spans="1:16376" outlineLevel="2" x14ac:dyDescent="0.15">
      <c r="B88" s="22" t="s">
        <v>97</v>
      </c>
      <c r="R88" s="49"/>
      <c r="S88" s="49"/>
    </row>
    <row r="89" spans="1:16376" outlineLevel="2" x14ac:dyDescent="0.15">
      <c r="B89" s="26" t="s">
        <v>303</v>
      </c>
      <c r="C89" s="23" t="s">
        <v>257</v>
      </c>
      <c r="G89" s="47"/>
      <c r="H89" s="47"/>
      <c r="I89" s="47"/>
      <c r="J89" s="47"/>
      <c r="K89" s="47"/>
      <c r="L89" s="47"/>
      <c r="O89" s="131">
        <v>0</v>
      </c>
      <c r="P89" s="131">
        <v>0</v>
      </c>
      <c r="Q89" s="131">
        <v>0</v>
      </c>
      <c r="R89" s="131">
        <f>55/2</f>
        <v>27.5</v>
      </c>
      <c r="S89" s="131">
        <f>R89</f>
        <v>27.5</v>
      </c>
      <c r="T89" s="131">
        <v>0</v>
      </c>
      <c r="AB89" s="47"/>
      <c r="AC89" s="47"/>
      <c r="AD89" s="47"/>
      <c r="AE89" s="47"/>
      <c r="AF89" s="47"/>
      <c r="AG89" s="47"/>
      <c r="AH89" s="47"/>
      <c r="AI89" s="47"/>
      <c r="AJ89" s="47"/>
      <c r="AK89" s="47"/>
      <c r="AL89" s="47"/>
      <c r="AM89" s="47"/>
      <c r="AN89" s="47"/>
      <c r="AO89" s="47"/>
      <c r="AP89" s="47"/>
      <c r="AQ89" s="47"/>
      <c r="AR89" s="47"/>
      <c r="AS89" s="47"/>
      <c r="AT89" s="47"/>
      <c r="AU89" s="47"/>
      <c r="AV89" s="47"/>
      <c r="AW89" s="47"/>
      <c r="AX89" s="47"/>
      <c r="AY89" s="47"/>
      <c r="AZ89" s="47"/>
      <c r="BA89" s="47"/>
      <c r="BB89" s="47"/>
      <c r="BC89" s="47"/>
      <c r="BD89" s="47"/>
      <c r="BE89" s="47"/>
      <c r="BF89" s="47"/>
      <c r="BG89" s="47"/>
      <c r="BH89" s="47"/>
      <c r="BI89" s="47"/>
      <c r="BJ89" s="47"/>
      <c r="BK89" s="47"/>
      <c r="BL89" s="47"/>
      <c r="BM89" s="47"/>
      <c r="BN89" s="47"/>
      <c r="BO89" s="47"/>
      <c r="BP89" s="47"/>
      <c r="BQ89" s="47"/>
      <c r="BR89" s="47"/>
      <c r="BS89" s="47"/>
      <c r="BT89" s="47"/>
      <c r="BU89" s="47"/>
      <c r="BV89" s="47"/>
      <c r="BW89" s="47"/>
      <c r="BX89" s="47"/>
      <c r="BY89" s="47"/>
      <c r="BZ89" s="47"/>
      <c r="CA89" s="47"/>
      <c r="CB89" s="47"/>
      <c r="CC89" s="47"/>
      <c r="CD89" s="47"/>
      <c r="CE89" s="47"/>
      <c r="CF89" s="47"/>
      <c r="CG89" s="47"/>
      <c r="CH89" s="47"/>
      <c r="CI89" s="47"/>
      <c r="CJ89" s="47"/>
      <c r="CK89" s="47"/>
      <c r="CL89" s="47"/>
      <c r="CM89" s="47"/>
      <c r="CN89" s="47"/>
      <c r="CO89" s="47"/>
      <c r="CP89" s="47"/>
      <c r="CQ89" s="47"/>
      <c r="CR89" s="47"/>
      <c r="CS89" s="47"/>
      <c r="CT89" s="47"/>
      <c r="CU89" s="47"/>
      <c r="CV89" s="47"/>
      <c r="CW89" s="47"/>
      <c r="CX89" s="47"/>
      <c r="CY89" s="47"/>
      <c r="CZ89" s="47"/>
      <c r="DA89" s="47"/>
      <c r="DB89" s="47"/>
      <c r="DC89" s="47"/>
      <c r="DD89" s="47"/>
      <c r="DE89" s="47"/>
      <c r="DF89" s="47"/>
      <c r="DG89" s="47"/>
      <c r="DH89" s="47"/>
      <c r="DI89" s="47"/>
      <c r="DJ89" s="47"/>
      <c r="DK89" s="47"/>
      <c r="DL89" s="47"/>
      <c r="DM89" s="47"/>
      <c r="DN89" s="47"/>
      <c r="DO89" s="47"/>
      <c r="DP89" s="47"/>
      <c r="DQ89" s="47"/>
      <c r="DR89" s="47"/>
      <c r="DS89" s="47"/>
      <c r="DT89" s="47"/>
      <c r="DU89" s="47"/>
      <c r="DV89" s="47"/>
      <c r="DW89" s="47"/>
      <c r="DX89" s="47"/>
      <c r="DY89" s="47"/>
      <c r="DZ89" s="47"/>
      <c r="EA89" s="47"/>
      <c r="EB89" s="47"/>
      <c r="EC89" s="47"/>
      <c r="ED89" s="47"/>
      <c r="EE89" s="47"/>
      <c r="EF89" s="47"/>
      <c r="EG89" s="47"/>
      <c r="EH89" s="47"/>
      <c r="EI89" s="47"/>
      <c r="EJ89" s="47"/>
      <c r="EK89" s="47"/>
      <c r="EL89" s="47"/>
      <c r="EM89" s="47"/>
      <c r="EN89" s="47"/>
      <c r="EO89" s="47"/>
      <c r="EP89" s="47"/>
      <c r="EQ89" s="47"/>
      <c r="ER89" s="47"/>
      <c r="ES89" s="47"/>
      <c r="ET89" s="47"/>
      <c r="EU89" s="47"/>
      <c r="EV89" s="47"/>
      <c r="EW89" s="47"/>
      <c r="EX89" s="47"/>
      <c r="EY89" s="47"/>
      <c r="EZ89" s="47"/>
      <c r="FA89" s="47"/>
      <c r="FB89" s="47"/>
      <c r="FC89" s="47"/>
      <c r="FD89" s="47"/>
      <c r="FE89" s="47"/>
      <c r="FF89" s="47"/>
      <c r="FG89" s="47"/>
      <c r="FH89" s="47"/>
      <c r="FI89" s="47"/>
      <c r="FJ89" s="47"/>
      <c r="FK89" s="47"/>
      <c r="FL89" s="47"/>
      <c r="FM89" s="47"/>
      <c r="FN89" s="47"/>
      <c r="FO89" s="47"/>
      <c r="FP89" s="47"/>
      <c r="FQ89" s="47"/>
      <c r="FR89" s="47"/>
      <c r="FS89" s="47"/>
      <c r="FT89" s="47"/>
      <c r="FU89" s="47"/>
      <c r="FV89" s="47"/>
      <c r="FW89" s="47"/>
      <c r="FX89" s="47"/>
      <c r="FY89" s="47"/>
      <c r="FZ89" s="47"/>
      <c r="GA89" s="47"/>
      <c r="GB89" s="47"/>
      <c r="GC89" s="47"/>
      <c r="GD89" s="47"/>
      <c r="GE89" s="47"/>
      <c r="GF89" s="47"/>
      <c r="GG89" s="47"/>
      <c r="GH89" s="47"/>
      <c r="GI89" s="47"/>
      <c r="GJ89" s="47"/>
      <c r="GK89" s="47"/>
      <c r="GL89" s="47"/>
      <c r="GM89" s="47"/>
      <c r="GN89" s="47"/>
      <c r="GO89" s="47"/>
      <c r="GP89" s="47"/>
      <c r="GQ89" s="47"/>
      <c r="GR89" s="47"/>
      <c r="GS89" s="47"/>
      <c r="GT89" s="47"/>
      <c r="GU89" s="47"/>
      <c r="GV89" s="47"/>
      <c r="GW89" s="47"/>
      <c r="GX89" s="47"/>
      <c r="GY89" s="47"/>
      <c r="GZ89" s="47"/>
      <c r="HA89" s="47"/>
      <c r="HB89" s="47"/>
      <c r="HC89" s="47"/>
      <c r="HD89" s="47"/>
      <c r="HE89" s="47"/>
      <c r="HF89" s="47"/>
      <c r="HG89" s="47"/>
      <c r="HH89" s="47"/>
      <c r="HI89" s="47"/>
      <c r="HJ89" s="47"/>
      <c r="HK89" s="47"/>
      <c r="HL89" s="47"/>
      <c r="HM89" s="47"/>
      <c r="HN89" s="47"/>
      <c r="HO89" s="47"/>
      <c r="HP89" s="47"/>
      <c r="HQ89" s="47"/>
      <c r="HR89" s="47"/>
      <c r="HS89" s="47"/>
      <c r="HT89" s="47"/>
      <c r="HU89" s="47"/>
      <c r="HV89" s="47"/>
      <c r="HW89" s="47"/>
      <c r="HX89" s="47"/>
      <c r="HY89" s="47"/>
      <c r="HZ89" s="47"/>
      <c r="IA89" s="47"/>
      <c r="IB89" s="47"/>
      <c r="IC89" s="47"/>
      <c r="ID89" s="47"/>
      <c r="IE89" s="47"/>
      <c r="IF89" s="47"/>
      <c r="IG89" s="47"/>
      <c r="IH89" s="47"/>
      <c r="II89" s="47"/>
      <c r="IJ89" s="47"/>
      <c r="IK89" s="47"/>
      <c r="IL89" s="47"/>
      <c r="IM89" s="47"/>
      <c r="IN89" s="47"/>
      <c r="IO89" s="47"/>
      <c r="IP89" s="47"/>
      <c r="IQ89" s="47"/>
      <c r="IR89" s="47"/>
      <c r="IS89" s="47"/>
      <c r="IT89" s="47"/>
      <c r="IU89" s="47"/>
      <c r="IV89" s="47"/>
      <c r="IW89" s="47"/>
      <c r="IX89" s="47"/>
      <c r="IY89" s="47"/>
      <c r="IZ89" s="47"/>
      <c r="JA89" s="47"/>
      <c r="JB89" s="47"/>
      <c r="JC89" s="47"/>
      <c r="JD89" s="47"/>
      <c r="JE89" s="47"/>
      <c r="JF89" s="47"/>
      <c r="JG89" s="47"/>
      <c r="JH89" s="47"/>
      <c r="JI89" s="47"/>
      <c r="JJ89" s="47"/>
      <c r="JK89" s="47"/>
      <c r="JL89" s="47"/>
      <c r="JM89" s="47"/>
      <c r="JN89" s="47"/>
      <c r="JO89" s="47"/>
      <c r="JP89" s="47"/>
      <c r="JQ89" s="47"/>
      <c r="JR89" s="47"/>
      <c r="JS89" s="47"/>
      <c r="JT89" s="47"/>
      <c r="JU89" s="47"/>
      <c r="JV89" s="47"/>
      <c r="JW89" s="47"/>
      <c r="JX89" s="47"/>
      <c r="JY89" s="47"/>
      <c r="JZ89" s="47"/>
      <c r="KA89" s="47"/>
      <c r="KB89" s="47"/>
      <c r="KC89" s="47"/>
      <c r="KD89" s="47"/>
      <c r="KE89" s="47"/>
      <c r="KF89" s="47"/>
      <c r="KG89" s="47"/>
      <c r="KH89" s="47"/>
      <c r="KI89" s="47"/>
      <c r="KJ89" s="47"/>
      <c r="KK89" s="47"/>
      <c r="KL89" s="47"/>
      <c r="KM89" s="47"/>
      <c r="KN89" s="47"/>
      <c r="KO89" s="47"/>
      <c r="KP89" s="47"/>
      <c r="KQ89" s="47"/>
      <c r="KR89" s="47"/>
      <c r="KS89" s="47"/>
      <c r="KT89" s="47"/>
      <c r="KU89" s="47"/>
      <c r="KV89" s="47"/>
      <c r="KW89" s="47"/>
      <c r="KX89" s="47"/>
      <c r="KY89" s="47"/>
      <c r="KZ89" s="47"/>
      <c r="LA89" s="47"/>
      <c r="LB89" s="47"/>
      <c r="LC89" s="47"/>
      <c r="LD89" s="47"/>
      <c r="LE89" s="47"/>
      <c r="LF89" s="47"/>
      <c r="LG89" s="47"/>
      <c r="LH89" s="47"/>
      <c r="LI89" s="47"/>
      <c r="LJ89" s="47"/>
      <c r="LK89" s="47"/>
      <c r="LL89" s="47"/>
      <c r="LM89" s="47"/>
      <c r="LN89" s="47"/>
      <c r="LO89" s="47"/>
      <c r="LP89" s="47"/>
      <c r="LQ89" s="47"/>
      <c r="LR89" s="47"/>
      <c r="LS89" s="47"/>
      <c r="LT89" s="47"/>
      <c r="LU89" s="47"/>
      <c r="LV89" s="47"/>
      <c r="LW89" s="47"/>
      <c r="LX89" s="47"/>
      <c r="LY89" s="47"/>
      <c r="LZ89" s="47"/>
      <c r="MA89" s="47"/>
      <c r="MB89" s="47"/>
      <c r="MC89" s="47"/>
      <c r="MD89" s="47"/>
      <c r="ME89" s="47"/>
      <c r="MF89" s="47"/>
      <c r="MG89" s="47"/>
      <c r="MH89" s="47"/>
      <c r="MI89" s="47"/>
      <c r="MJ89" s="47"/>
      <c r="MK89" s="47"/>
      <c r="ML89" s="47"/>
      <c r="MM89" s="47"/>
      <c r="MN89" s="47"/>
      <c r="MO89" s="47"/>
      <c r="MP89" s="47"/>
      <c r="MQ89" s="47"/>
      <c r="MR89" s="47"/>
      <c r="MS89" s="47"/>
      <c r="MT89" s="47"/>
      <c r="MU89" s="47"/>
      <c r="MV89" s="47"/>
      <c r="MW89" s="47"/>
      <c r="MX89" s="47"/>
      <c r="MY89" s="47"/>
      <c r="MZ89" s="47"/>
      <c r="NA89" s="47"/>
      <c r="NB89" s="47"/>
      <c r="NC89" s="47"/>
      <c r="ND89" s="47"/>
      <c r="NE89" s="47"/>
      <c r="NF89" s="47"/>
      <c r="NG89" s="47"/>
      <c r="NH89" s="47"/>
      <c r="NI89" s="47"/>
      <c r="NJ89" s="47"/>
      <c r="NK89" s="47"/>
      <c r="NL89" s="47"/>
      <c r="NM89" s="47"/>
      <c r="NN89" s="47"/>
      <c r="NO89" s="47"/>
      <c r="NP89" s="47"/>
      <c r="NQ89" s="47"/>
      <c r="NR89" s="47"/>
      <c r="NS89" s="47"/>
      <c r="NT89" s="47"/>
      <c r="NU89" s="47"/>
      <c r="NV89" s="47"/>
      <c r="NW89" s="47"/>
      <c r="NX89" s="47"/>
      <c r="NY89" s="47"/>
      <c r="NZ89" s="47"/>
      <c r="OA89" s="47"/>
      <c r="OB89" s="47"/>
      <c r="OC89" s="47"/>
      <c r="OD89" s="47"/>
      <c r="OE89" s="47"/>
      <c r="OF89" s="47"/>
      <c r="OG89" s="47"/>
      <c r="OH89" s="47"/>
      <c r="OI89" s="47"/>
      <c r="OJ89" s="47"/>
      <c r="OK89" s="47"/>
      <c r="OL89" s="47"/>
      <c r="OM89" s="47"/>
      <c r="ON89" s="47"/>
      <c r="OO89" s="47"/>
      <c r="OP89" s="47"/>
      <c r="OQ89" s="47"/>
      <c r="OR89" s="47"/>
      <c r="OS89" s="47"/>
      <c r="OT89" s="47"/>
      <c r="OU89" s="47"/>
      <c r="OV89" s="47"/>
      <c r="OW89" s="47"/>
      <c r="OX89" s="47"/>
      <c r="OY89" s="47"/>
      <c r="OZ89" s="47"/>
      <c r="PA89" s="47"/>
      <c r="PB89" s="47"/>
      <c r="PC89" s="47"/>
      <c r="PD89" s="47"/>
      <c r="PE89" s="47"/>
      <c r="PF89" s="47"/>
      <c r="PG89" s="47"/>
      <c r="PH89" s="47"/>
      <c r="PI89" s="47"/>
      <c r="PJ89" s="47"/>
      <c r="PK89" s="47"/>
      <c r="PL89" s="47"/>
      <c r="PM89" s="47"/>
      <c r="PN89" s="47"/>
      <c r="PO89" s="47"/>
      <c r="PP89" s="47"/>
      <c r="PQ89" s="47"/>
      <c r="PR89" s="47"/>
      <c r="PS89" s="47"/>
      <c r="PT89" s="47"/>
      <c r="PU89" s="47"/>
      <c r="PV89" s="47"/>
      <c r="PW89" s="47"/>
      <c r="PX89" s="47"/>
      <c r="PY89" s="47"/>
      <c r="PZ89" s="47"/>
      <c r="QA89" s="47"/>
      <c r="QB89" s="47"/>
      <c r="QC89" s="47"/>
      <c r="QD89" s="47"/>
      <c r="QE89" s="47"/>
      <c r="QF89" s="47"/>
      <c r="QG89" s="47"/>
      <c r="QH89" s="47"/>
      <c r="QI89" s="47"/>
      <c r="QJ89" s="47"/>
      <c r="QK89" s="47"/>
      <c r="QL89" s="47"/>
      <c r="QM89" s="47"/>
      <c r="QN89" s="47"/>
      <c r="QO89" s="47"/>
      <c r="QP89" s="47"/>
      <c r="QQ89" s="47"/>
      <c r="QR89" s="47"/>
      <c r="QS89" s="47"/>
      <c r="QT89" s="47"/>
      <c r="QU89" s="47"/>
      <c r="QV89" s="47"/>
      <c r="QW89" s="47"/>
      <c r="QX89" s="47"/>
      <c r="QY89" s="47"/>
      <c r="QZ89" s="47"/>
      <c r="RA89" s="47"/>
      <c r="RB89" s="47"/>
      <c r="RC89" s="47"/>
      <c r="RD89" s="47"/>
      <c r="RE89" s="47"/>
      <c r="RF89" s="47"/>
      <c r="RG89" s="47"/>
      <c r="RH89" s="47"/>
      <c r="RI89" s="47"/>
      <c r="RJ89" s="47"/>
      <c r="RK89" s="47"/>
      <c r="RL89" s="47"/>
      <c r="RM89" s="47"/>
      <c r="RN89" s="47"/>
      <c r="RO89" s="47"/>
      <c r="RP89" s="47"/>
      <c r="RQ89" s="47"/>
      <c r="RR89" s="47"/>
      <c r="RS89" s="47"/>
      <c r="RT89" s="47"/>
      <c r="RU89" s="47"/>
      <c r="RV89" s="47"/>
      <c r="RW89" s="47"/>
      <c r="RX89" s="47"/>
      <c r="RY89" s="47"/>
      <c r="RZ89" s="47"/>
      <c r="SA89" s="47"/>
      <c r="SB89" s="47"/>
      <c r="SC89" s="47"/>
      <c r="SD89" s="47"/>
      <c r="SE89" s="47"/>
      <c r="SF89" s="47"/>
      <c r="SG89" s="47"/>
      <c r="SH89" s="47"/>
      <c r="SI89" s="47"/>
      <c r="SJ89" s="47"/>
      <c r="SK89" s="47"/>
      <c r="SL89" s="47"/>
      <c r="SM89" s="47"/>
      <c r="SN89" s="47"/>
      <c r="SO89" s="47"/>
      <c r="SP89" s="47"/>
      <c r="SQ89" s="47"/>
      <c r="SR89" s="47"/>
      <c r="SS89" s="47"/>
      <c r="ST89" s="47"/>
      <c r="SU89" s="47"/>
      <c r="SV89" s="47"/>
      <c r="SW89" s="47"/>
      <c r="SX89" s="47"/>
      <c r="SY89" s="47"/>
      <c r="SZ89" s="47"/>
      <c r="TA89" s="47"/>
      <c r="TB89" s="47"/>
      <c r="TC89" s="47"/>
      <c r="TD89" s="47"/>
      <c r="TE89" s="47"/>
      <c r="TF89" s="47"/>
      <c r="TG89" s="47"/>
      <c r="TH89" s="47"/>
      <c r="TI89" s="47"/>
      <c r="TJ89" s="47"/>
      <c r="TK89" s="47"/>
      <c r="TL89" s="47"/>
      <c r="TM89" s="47"/>
      <c r="TN89" s="47"/>
      <c r="TO89" s="47"/>
      <c r="TP89" s="47"/>
      <c r="TQ89" s="47"/>
      <c r="TR89" s="47"/>
      <c r="TS89" s="47"/>
      <c r="TT89" s="47"/>
      <c r="TU89" s="47"/>
      <c r="TV89" s="47"/>
      <c r="TW89" s="47"/>
      <c r="TX89" s="47"/>
      <c r="TY89" s="47"/>
      <c r="TZ89" s="47"/>
      <c r="UA89" s="47"/>
      <c r="UB89" s="47"/>
      <c r="UC89" s="47"/>
      <c r="UD89" s="47"/>
      <c r="UE89" s="47"/>
      <c r="UF89" s="47"/>
      <c r="UG89" s="47"/>
      <c r="UH89" s="47"/>
      <c r="UI89" s="47"/>
      <c r="UJ89" s="47"/>
      <c r="UK89" s="47"/>
      <c r="UL89" s="47"/>
      <c r="UM89" s="47"/>
      <c r="UN89" s="47"/>
      <c r="UO89" s="47"/>
      <c r="UP89" s="47"/>
      <c r="UQ89" s="47"/>
      <c r="UR89" s="47"/>
      <c r="US89" s="47"/>
      <c r="UT89" s="47"/>
      <c r="UU89" s="47"/>
      <c r="UV89" s="47"/>
      <c r="UW89" s="47"/>
      <c r="UX89" s="47"/>
      <c r="UY89" s="47"/>
      <c r="UZ89" s="47"/>
      <c r="VA89" s="47"/>
      <c r="VB89" s="47"/>
      <c r="VC89" s="47"/>
      <c r="VD89" s="47"/>
      <c r="VE89" s="47"/>
      <c r="VF89" s="47"/>
      <c r="VG89" s="47"/>
      <c r="VH89" s="47"/>
      <c r="VI89" s="47"/>
      <c r="VJ89" s="47"/>
      <c r="VK89" s="47"/>
      <c r="VL89" s="47"/>
      <c r="VM89" s="47"/>
      <c r="VN89" s="47"/>
      <c r="VO89" s="47"/>
      <c r="VP89" s="47"/>
      <c r="VQ89" s="47"/>
      <c r="VR89" s="47"/>
      <c r="VS89" s="47"/>
      <c r="VT89" s="47"/>
      <c r="VU89" s="47"/>
      <c r="VV89" s="47"/>
      <c r="VW89" s="47"/>
      <c r="VX89" s="47"/>
      <c r="VY89" s="47"/>
      <c r="VZ89" s="47"/>
      <c r="WA89" s="47"/>
      <c r="WB89" s="47"/>
      <c r="WC89" s="47"/>
      <c r="WD89" s="47"/>
      <c r="WE89" s="47"/>
      <c r="WF89" s="47"/>
      <c r="WG89" s="47"/>
      <c r="WH89" s="47"/>
      <c r="WI89" s="47"/>
      <c r="WJ89" s="47"/>
      <c r="WK89" s="47"/>
      <c r="WL89" s="47"/>
      <c r="WM89" s="47"/>
      <c r="WN89" s="47"/>
      <c r="WO89" s="47"/>
      <c r="WP89" s="47"/>
      <c r="WQ89" s="47"/>
      <c r="WR89" s="47"/>
      <c r="WS89" s="47"/>
      <c r="WT89" s="47"/>
      <c r="WU89" s="47"/>
      <c r="WV89" s="47"/>
      <c r="WW89" s="47"/>
      <c r="WX89" s="47"/>
      <c r="WY89" s="47"/>
      <c r="WZ89" s="47"/>
      <c r="XA89" s="47"/>
      <c r="XB89" s="47"/>
      <c r="XC89" s="47"/>
      <c r="XD89" s="47"/>
      <c r="XE89" s="47"/>
      <c r="XF89" s="47"/>
      <c r="XG89" s="47"/>
      <c r="XH89" s="47"/>
      <c r="XI89" s="47"/>
      <c r="XJ89" s="47"/>
      <c r="XK89" s="47"/>
      <c r="XL89" s="47"/>
      <c r="XM89" s="47"/>
      <c r="XN89" s="47"/>
      <c r="XO89" s="47"/>
      <c r="XP89" s="47"/>
      <c r="XQ89" s="47"/>
      <c r="XR89" s="47"/>
      <c r="XS89" s="47"/>
      <c r="XT89" s="47"/>
      <c r="XU89" s="47"/>
      <c r="XV89" s="47"/>
      <c r="XW89" s="47"/>
      <c r="XX89" s="47"/>
      <c r="XY89" s="47"/>
      <c r="XZ89" s="47"/>
      <c r="YA89" s="47"/>
      <c r="YB89" s="47"/>
      <c r="YC89" s="47"/>
      <c r="YD89" s="47"/>
      <c r="YE89" s="47"/>
      <c r="YF89" s="47"/>
      <c r="YG89" s="47"/>
      <c r="YH89" s="47"/>
      <c r="YI89" s="47"/>
      <c r="YJ89" s="47"/>
      <c r="YK89" s="47"/>
      <c r="YL89" s="47"/>
      <c r="YM89" s="47"/>
      <c r="YN89" s="47"/>
      <c r="YO89" s="47"/>
      <c r="YP89" s="47"/>
      <c r="YQ89" s="47"/>
      <c r="YR89" s="47"/>
      <c r="YS89" s="47"/>
      <c r="YT89" s="47"/>
      <c r="YU89" s="47"/>
      <c r="YV89" s="47"/>
      <c r="YW89" s="47"/>
      <c r="YX89" s="47"/>
      <c r="YY89" s="47"/>
      <c r="YZ89" s="47"/>
      <c r="ZA89" s="47"/>
      <c r="ZB89" s="47"/>
      <c r="ZC89" s="47"/>
      <c r="ZD89" s="47"/>
      <c r="ZE89" s="47"/>
      <c r="ZF89" s="47"/>
      <c r="ZG89" s="47"/>
      <c r="ZH89" s="47"/>
      <c r="ZI89" s="47"/>
      <c r="ZJ89" s="47"/>
      <c r="ZK89" s="47"/>
      <c r="ZL89" s="47"/>
      <c r="ZM89" s="47"/>
      <c r="ZN89" s="47"/>
      <c r="ZO89" s="47"/>
      <c r="ZP89" s="47"/>
      <c r="ZQ89" s="47"/>
      <c r="ZR89" s="47"/>
      <c r="ZS89" s="47"/>
      <c r="ZT89" s="47"/>
      <c r="ZU89" s="47"/>
      <c r="ZV89" s="47"/>
      <c r="ZW89" s="47"/>
      <c r="ZX89" s="47"/>
      <c r="ZY89" s="47"/>
      <c r="ZZ89" s="47"/>
      <c r="AAA89" s="47"/>
      <c r="AAB89" s="47"/>
      <c r="AAC89" s="47"/>
      <c r="AAD89" s="47"/>
      <c r="AAE89" s="47"/>
      <c r="AAF89" s="47"/>
      <c r="AAG89" s="47"/>
      <c r="AAH89" s="47"/>
      <c r="AAI89" s="47"/>
      <c r="AAJ89" s="47"/>
      <c r="AAK89" s="47"/>
      <c r="AAL89" s="47"/>
      <c r="AAM89" s="47"/>
      <c r="AAN89" s="47"/>
      <c r="AAO89" s="47"/>
      <c r="AAP89" s="47"/>
      <c r="AAQ89" s="47"/>
      <c r="AAR89" s="47"/>
      <c r="AAS89" s="47"/>
      <c r="AAT89" s="47"/>
      <c r="AAU89" s="47"/>
      <c r="AAV89" s="47"/>
      <c r="AAW89" s="47"/>
      <c r="AAX89" s="47"/>
      <c r="AAY89" s="47"/>
      <c r="AAZ89" s="47"/>
      <c r="ABA89" s="47"/>
      <c r="ABB89" s="47"/>
      <c r="ABC89" s="47"/>
      <c r="ABD89" s="47"/>
      <c r="ABE89" s="47"/>
      <c r="ABF89" s="47"/>
      <c r="ABG89" s="47"/>
      <c r="ABH89" s="47"/>
      <c r="ABI89" s="47"/>
      <c r="ABJ89" s="47"/>
      <c r="ABK89" s="47"/>
      <c r="ABL89" s="47"/>
      <c r="ABM89" s="47"/>
      <c r="ABN89" s="47"/>
      <c r="ABO89" s="47"/>
      <c r="ABP89" s="47"/>
      <c r="ABQ89" s="47"/>
      <c r="ABR89" s="47"/>
      <c r="ABS89" s="47"/>
      <c r="ABT89" s="47"/>
      <c r="ABU89" s="47"/>
      <c r="ABV89" s="47"/>
      <c r="ABW89" s="47"/>
      <c r="ABX89" s="47"/>
      <c r="ABY89" s="47"/>
      <c r="ABZ89" s="47"/>
      <c r="ACA89" s="47"/>
      <c r="ACB89" s="47"/>
      <c r="ACC89" s="47"/>
      <c r="ACD89" s="47"/>
      <c r="ACE89" s="47"/>
      <c r="ACF89" s="47"/>
      <c r="ACG89" s="47"/>
      <c r="ACH89" s="47"/>
      <c r="ACI89" s="47"/>
      <c r="ACJ89" s="47"/>
      <c r="ACK89" s="47"/>
      <c r="ACL89" s="47"/>
      <c r="ACM89" s="47"/>
      <c r="ACN89" s="47"/>
      <c r="ACO89" s="47"/>
      <c r="ACP89" s="47"/>
      <c r="ACQ89" s="47"/>
      <c r="ACR89" s="47"/>
      <c r="ACS89" s="47"/>
      <c r="ACT89" s="47"/>
      <c r="ACU89" s="47"/>
      <c r="ACV89" s="47"/>
      <c r="ACW89" s="47"/>
      <c r="ACX89" s="47"/>
      <c r="ACY89" s="47"/>
      <c r="ACZ89" s="47"/>
      <c r="ADA89" s="47"/>
      <c r="ADB89" s="47"/>
      <c r="ADC89" s="47"/>
      <c r="ADD89" s="47"/>
      <c r="ADE89" s="47"/>
      <c r="ADF89" s="47"/>
      <c r="ADG89" s="47"/>
      <c r="ADH89" s="47"/>
      <c r="ADI89" s="47"/>
      <c r="ADJ89" s="47"/>
      <c r="ADK89" s="47"/>
      <c r="ADL89" s="47"/>
      <c r="ADM89" s="47"/>
      <c r="ADN89" s="47"/>
      <c r="ADO89" s="47"/>
      <c r="ADP89" s="47"/>
      <c r="ADQ89" s="47"/>
      <c r="ADR89" s="47"/>
      <c r="ADS89" s="47"/>
      <c r="ADT89" s="47"/>
      <c r="ADU89" s="47"/>
      <c r="ADV89" s="47"/>
      <c r="ADW89" s="47"/>
      <c r="ADX89" s="47"/>
      <c r="ADY89" s="47"/>
      <c r="ADZ89" s="47"/>
      <c r="AEA89" s="47"/>
      <c r="AEB89" s="47"/>
      <c r="AEC89" s="47"/>
      <c r="AED89" s="47"/>
      <c r="AEE89" s="47"/>
      <c r="AEF89" s="47"/>
      <c r="AEG89" s="47"/>
      <c r="AEH89" s="47"/>
      <c r="AEI89" s="47"/>
      <c r="AEJ89" s="47"/>
      <c r="AEK89" s="47"/>
      <c r="AEL89" s="47"/>
      <c r="AEM89" s="47"/>
      <c r="AEN89" s="47"/>
      <c r="AEO89" s="47"/>
      <c r="AEP89" s="47"/>
      <c r="AEQ89" s="47"/>
      <c r="AER89" s="47"/>
      <c r="AES89" s="47"/>
      <c r="AET89" s="47"/>
      <c r="AEU89" s="47"/>
      <c r="AEV89" s="47"/>
      <c r="AEW89" s="47"/>
      <c r="AEX89" s="47"/>
      <c r="AEY89" s="47"/>
      <c r="AEZ89" s="47"/>
      <c r="AFA89" s="47"/>
      <c r="AFB89" s="47"/>
      <c r="AFC89" s="47"/>
      <c r="AFD89" s="47"/>
      <c r="AFE89" s="47"/>
      <c r="AFF89" s="47"/>
      <c r="AFG89" s="47"/>
      <c r="AFH89" s="47"/>
      <c r="AFI89" s="47"/>
      <c r="AFJ89" s="47"/>
      <c r="AFK89" s="47"/>
      <c r="AFL89" s="47"/>
      <c r="AFM89" s="47"/>
      <c r="AFN89" s="47"/>
      <c r="AFO89" s="47"/>
      <c r="AFP89" s="47"/>
      <c r="AFQ89" s="47"/>
      <c r="AFR89" s="47"/>
      <c r="AFS89" s="47"/>
      <c r="AFT89" s="47"/>
      <c r="AFU89" s="47"/>
      <c r="AFV89" s="47"/>
      <c r="AFW89" s="47"/>
      <c r="AFX89" s="47"/>
      <c r="AFY89" s="47"/>
      <c r="AFZ89" s="47"/>
      <c r="AGA89" s="47"/>
      <c r="AGB89" s="47"/>
      <c r="AGC89" s="47"/>
      <c r="AGD89" s="47"/>
      <c r="AGE89" s="47"/>
      <c r="AGF89" s="47"/>
      <c r="AGG89" s="47"/>
      <c r="AGH89" s="47"/>
      <c r="AGI89" s="47"/>
      <c r="AGJ89" s="47"/>
      <c r="AGK89" s="47"/>
      <c r="AGL89" s="47"/>
      <c r="AGM89" s="47"/>
      <c r="AGN89" s="47"/>
      <c r="AGO89" s="47"/>
      <c r="AGP89" s="47"/>
      <c r="AGQ89" s="47"/>
      <c r="AGR89" s="47"/>
      <c r="AGS89" s="47"/>
      <c r="AGT89" s="47"/>
      <c r="AGU89" s="47"/>
      <c r="AGV89" s="47"/>
      <c r="AGW89" s="47"/>
      <c r="AGX89" s="47"/>
      <c r="AGY89" s="47"/>
      <c r="AGZ89" s="47"/>
      <c r="AHA89" s="47"/>
      <c r="AHB89" s="47"/>
      <c r="AHC89" s="47"/>
      <c r="AHD89" s="47"/>
      <c r="AHE89" s="47"/>
      <c r="AHF89" s="47"/>
      <c r="AHG89" s="47"/>
      <c r="AHH89" s="47"/>
      <c r="AHI89" s="47"/>
      <c r="AHJ89" s="47"/>
      <c r="AHK89" s="47"/>
      <c r="AHL89" s="47"/>
      <c r="AHM89" s="47"/>
      <c r="AHN89" s="47"/>
      <c r="AHO89" s="47"/>
      <c r="AHP89" s="47"/>
      <c r="AHQ89" s="47"/>
      <c r="AHR89" s="47"/>
      <c r="AHS89" s="47"/>
      <c r="AHT89" s="47"/>
      <c r="AHU89" s="47"/>
      <c r="AHV89" s="47"/>
      <c r="AHW89" s="47"/>
      <c r="AHX89" s="47"/>
      <c r="AHY89" s="47"/>
      <c r="AHZ89" s="47"/>
      <c r="AIA89" s="47"/>
      <c r="AIB89" s="47"/>
      <c r="AIC89" s="47"/>
      <c r="AID89" s="47"/>
      <c r="AIE89" s="47"/>
      <c r="AIF89" s="47"/>
      <c r="AIG89" s="47"/>
      <c r="AIH89" s="47"/>
      <c r="AII89" s="47"/>
      <c r="AIJ89" s="47"/>
      <c r="AIK89" s="47"/>
      <c r="AIL89" s="47"/>
      <c r="AIM89" s="47"/>
      <c r="AIN89" s="47"/>
      <c r="AIO89" s="47"/>
      <c r="AIP89" s="47"/>
      <c r="AIQ89" s="47"/>
      <c r="AIR89" s="47"/>
      <c r="AIS89" s="47"/>
      <c r="AIT89" s="47"/>
      <c r="AIU89" s="47"/>
      <c r="AIV89" s="47"/>
      <c r="AIW89" s="47"/>
      <c r="AIX89" s="47"/>
      <c r="AIY89" s="47"/>
      <c r="AIZ89" s="47"/>
      <c r="AJA89" s="47"/>
      <c r="AJB89" s="47"/>
      <c r="AJC89" s="47"/>
      <c r="AJD89" s="47"/>
      <c r="AJE89" s="47"/>
      <c r="AJF89" s="47"/>
      <c r="AJG89" s="47"/>
      <c r="AJH89" s="47"/>
      <c r="AJI89" s="47"/>
      <c r="AJJ89" s="47"/>
      <c r="AJK89" s="47"/>
      <c r="AJL89" s="47"/>
      <c r="AJM89" s="47"/>
      <c r="AJN89" s="47"/>
      <c r="AJO89" s="47"/>
      <c r="AJP89" s="47"/>
      <c r="AJQ89" s="47"/>
      <c r="AJR89" s="47"/>
      <c r="AJS89" s="47"/>
      <c r="AJT89" s="47"/>
      <c r="AJU89" s="47"/>
      <c r="AJV89" s="47"/>
      <c r="AJW89" s="47"/>
      <c r="AJX89" s="47"/>
      <c r="AJY89" s="47"/>
      <c r="AJZ89" s="47"/>
      <c r="AKA89" s="47"/>
      <c r="AKB89" s="47"/>
      <c r="AKC89" s="47"/>
      <c r="AKD89" s="47"/>
      <c r="AKE89" s="47"/>
      <c r="AKF89" s="47"/>
      <c r="AKG89" s="47"/>
      <c r="AKH89" s="47"/>
      <c r="AKI89" s="47"/>
      <c r="AKJ89" s="47"/>
      <c r="AKK89" s="47"/>
      <c r="AKL89" s="47"/>
      <c r="AKM89" s="47"/>
      <c r="AKN89" s="47"/>
      <c r="AKO89" s="47"/>
      <c r="AKP89" s="47"/>
      <c r="AKQ89" s="47"/>
      <c r="AKR89" s="47"/>
      <c r="AKS89" s="47"/>
      <c r="AKT89" s="47"/>
      <c r="AKU89" s="47"/>
      <c r="AKV89" s="47"/>
      <c r="AKW89" s="47"/>
      <c r="AKX89" s="47"/>
      <c r="AKY89" s="47"/>
      <c r="AKZ89" s="47"/>
      <c r="ALA89" s="47"/>
      <c r="ALB89" s="47"/>
      <c r="ALC89" s="47"/>
      <c r="ALD89" s="47"/>
      <c r="ALE89" s="47"/>
      <c r="ALF89" s="47"/>
      <c r="ALG89" s="47"/>
      <c r="ALH89" s="47"/>
      <c r="ALI89" s="47"/>
      <c r="ALJ89" s="47"/>
      <c r="ALK89" s="47"/>
      <c r="ALL89" s="47"/>
      <c r="ALM89" s="47"/>
      <c r="ALN89" s="47"/>
      <c r="ALO89" s="47"/>
      <c r="ALP89" s="47"/>
      <c r="ALQ89" s="47"/>
      <c r="ALR89" s="47"/>
      <c r="ALS89" s="47"/>
      <c r="ALT89" s="47"/>
      <c r="ALU89" s="47"/>
      <c r="ALV89" s="47"/>
      <c r="ALW89" s="47"/>
      <c r="ALX89" s="47"/>
      <c r="ALY89" s="47"/>
      <c r="ALZ89" s="47"/>
      <c r="AMA89" s="47"/>
      <c r="AMB89" s="47"/>
      <c r="AMC89" s="47"/>
      <c r="AMD89" s="47"/>
      <c r="AME89" s="47"/>
      <c r="AMF89" s="47"/>
      <c r="AMG89" s="47"/>
      <c r="AMH89" s="47"/>
      <c r="AMI89" s="47"/>
      <c r="AMJ89" s="47"/>
      <c r="AMK89" s="47"/>
      <c r="AML89" s="47"/>
      <c r="AMM89" s="47"/>
      <c r="AMN89" s="47"/>
      <c r="AMO89" s="47"/>
      <c r="AMP89" s="47"/>
      <c r="AMQ89" s="47"/>
      <c r="AMR89" s="47"/>
      <c r="AMS89" s="47"/>
      <c r="AMT89" s="47"/>
      <c r="AMU89" s="47"/>
      <c r="AMV89" s="47"/>
      <c r="AMW89" s="47"/>
      <c r="AMX89" s="47"/>
      <c r="AMY89" s="47"/>
      <c r="AMZ89" s="47"/>
      <c r="ANA89" s="47"/>
      <c r="ANB89" s="47"/>
      <c r="ANC89" s="47"/>
      <c r="AND89" s="47"/>
      <c r="ANE89" s="47"/>
      <c r="ANF89" s="47"/>
      <c r="ANG89" s="47"/>
      <c r="ANH89" s="47"/>
      <c r="ANI89" s="47"/>
      <c r="ANJ89" s="47"/>
      <c r="ANK89" s="47"/>
      <c r="ANL89" s="47"/>
      <c r="ANM89" s="47"/>
      <c r="ANN89" s="47"/>
      <c r="ANO89" s="47"/>
      <c r="ANP89" s="47"/>
      <c r="ANQ89" s="47"/>
      <c r="ANR89" s="47"/>
      <c r="ANS89" s="47"/>
      <c r="ANT89" s="47"/>
      <c r="ANU89" s="47"/>
      <c r="ANV89" s="47"/>
      <c r="ANW89" s="47"/>
      <c r="ANX89" s="47"/>
      <c r="ANY89" s="47"/>
      <c r="ANZ89" s="47"/>
      <c r="AOA89" s="47"/>
      <c r="AOB89" s="47"/>
      <c r="AOC89" s="47"/>
      <c r="AOD89" s="47"/>
      <c r="AOE89" s="47"/>
      <c r="AOF89" s="47"/>
      <c r="AOG89" s="47"/>
      <c r="AOH89" s="47"/>
      <c r="AOI89" s="47"/>
      <c r="AOJ89" s="47"/>
      <c r="AOK89" s="47"/>
      <c r="AOL89" s="47"/>
      <c r="AOM89" s="47"/>
      <c r="AON89" s="47"/>
      <c r="AOO89" s="47"/>
      <c r="AOP89" s="47"/>
      <c r="AOQ89" s="47"/>
      <c r="AOR89" s="47"/>
      <c r="AOS89" s="47"/>
      <c r="AOT89" s="47"/>
      <c r="AOU89" s="47"/>
      <c r="AOV89" s="47"/>
      <c r="AOW89" s="47"/>
      <c r="AOX89" s="47"/>
      <c r="AOY89" s="47"/>
      <c r="AOZ89" s="47"/>
      <c r="APA89" s="47"/>
      <c r="APB89" s="47"/>
      <c r="APC89" s="47"/>
      <c r="APD89" s="47"/>
      <c r="APE89" s="47"/>
      <c r="APF89" s="47"/>
      <c r="APG89" s="47"/>
      <c r="APH89" s="47"/>
      <c r="API89" s="47"/>
      <c r="APJ89" s="47"/>
      <c r="APK89" s="47"/>
      <c r="APL89" s="47"/>
      <c r="APM89" s="47"/>
      <c r="APN89" s="47"/>
      <c r="APO89" s="47"/>
      <c r="APP89" s="47"/>
      <c r="APQ89" s="47"/>
      <c r="APR89" s="47"/>
      <c r="APS89" s="47"/>
      <c r="APT89" s="47"/>
      <c r="APU89" s="47"/>
      <c r="APV89" s="47"/>
      <c r="APW89" s="47"/>
      <c r="APX89" s="47"/>
      <c r="APY89" s="47"/>
      <c r="APZ89" s="47"/>
      <c r="AQA89" s="47"/>
      <c r="AQB89" s="47"/>
      <c r="AQC89" s="47"/>
      <c r="AQD89" s="47"/>
      <c r="AQE89" s="47"/>
      <c r="AQF89" s="47"/>
      <c r="AQG89" s="47"/>
      <c r="AQH89" s="47"/>
      <c r="AQI89" s="47"/>
      <c r="AQJ89" s="47"/>
      <c r="AQK89" s="47"/>
      <c r="AQL89" s="47"/>
      <c r="AQM89" s="47"/>
      <c r="AQN89" s="47"/>
      <c r="AQO89" s="47"/>
      <c r="AQP89" s="47"/>
      <c r="AQQ89" s="47"/>
      <c r="AQR89" s="47"/>
      <c r="AQS89" s="47"/>
      <c r="AQT89" s="47"/>
      <c r="AQU89" s="47"/>
      <c r="AQV89" s="47"/>
      <c r="AQW89" s="47"/>
      <c r="AQX89" s="47"/>
      <c r="AQY89" s="47"/>
      <c r="AQZ89" s="47"/>
      <c r="ARA89" s="47"/>
      <c r="ARB89" s="47"/>
      <c r="ARC89" s="47"/>
      <c r="ARD89" s="47"/>
      <c r="ARE89" s="47"/>
      <c r="ARF89" s="47"/>
      <c r="ARG89" s="47"/>
      <c r="ARH89" s="47"/>
      <c r="ARI89" s="47"/>
      <c r="ARJ89" s="47"/>
      <c r="ARK89" s="47"/>
      <c r="ARL89" s="47"/>
      <c r="ARM89" s="47"/>
      <c r="ARN89" s="47"/>
      <c r="ARO89" s="47"/>
      <c r="ARP89" s="47"/>
      <c r="ARQ89" s="47"/>
      <c r="ARR89" s="47"/>
      <c r="ARS89" s="47"/>
      <c r="ART89" s="47"/>
      <c r="ARU89" s="47"/>
      <c r="ARV89" s="47"/>
      <c r="ARW89" s="47"/>
      <c r="ARX89" s="47"/>
      <c r="ARY89" s="47"/>
      <c r="ARZ89" s="47"/>
      <c r="ASA89" s="47"/>
      <c r="ASB89" s="47"/>
      <c r="ASC89" s="47"/>
      <c r="ASD89" s="47"/>
      <c r="ASE89" s="47"/>
      <c r="ASF89" s="47"/>
      <c r="ASG89" s="47"/>
      <c r="ASH89" s="47"/>
      <c r="ASI89" s="47"/>
      <c r="ASJ89" s="47"/>
      <c r="ASK89" s="47"/>
      <c r="ASL89" s="47"/>
      <c r="ASM89" s="47"/>
      <c r="ASN89" s="47"/>
      <c r="ASO89" s="47"/>
      <c r="ASP89" s="47"/>
      <c r="ASQ89" s="47"/>
      <c r="ASR89" s="47"/>
      <c r="ASS89" s="47"/>
      <c r="AST89" s="47"/>
      <c r="ASU89" s="47"/>
      <c r="ASV89" s="47"/>
      <c r="ASW89" s="47"/>
      <c r="ASX89" s="47"/>
      <c r="ASY89" s="47"/>
      <c r="ASZ89" s="47"/>
      <c r="ATA89" s="47"/>
      <c r="ATB89" s="47"/>
      <c r="ATC89" s="47"/>
      <c r="ATD89" s="47"/>
      <c r="ATE89" s="47"/>
      <c r="ATF89" s="47"/>
      <c r="ATG89" s="47"/>
      <c r="ATH89" s="47"/>
      <c r="ATI89" s="47"/>
      <c r="ATJ89" s="47"/>
      <c r="ATK89" s="47"/>
      <c r="ATL89" s="47"/>
      <c r="ATM89" s="47"/>
      <c r="ATN89" s="47"/>
      <c r="ATO89" s="47"/>
      <c r="ATP89" s="47"/>
      <c r="ATQ89" s="47"/>
      <c r="ATR89" s="47"/>
      <c r="ATS89" s="47"/>
      <c r="ATT89" s="47"/>
      <c r="ATU89" s="47"/>
      <c r="ATV89" s="47"/>
      <c r="ATW89" s="47"/>
      <c r="ATX89" s="47"/>
      <c r="ATY89" s="47"/>
      <c r="ATZ89" s="47"/>
      <c r="AUA89" s="47"/>
      <c r="AUB89" s="47"/>
      <c r="AUC89" s="47"/>
      <c r="AUD89" s="47"/>
      <c r="AUE89" s="47"/>
      <c r="AUF89" s="47"/>
      <c r="AUG89" s="47"/>
      <c r="AUH89" s="47"/>
      <c r="AUI89" s="47"/>
      <c r="AUJ89" s="47"/>
      <c r="AUK89" s="47"/>
      <c r="AUL89" s="47"/>
      <c r="AUM89" s="47"/>
      <c r="AUN89" s="47"/>
      <c r="AUO89" s="47"/>
      <c r="AUP89" s="47"/>
      <c r="AUQ89" s="47"/>
      <c r="AUR89" s="47"/>
      <c r="AUS89" s="47"/>
      <c r="AUT89" s="47"/>
      <c r="AUU89" s="47"/>
      <c r="AUV89" s="47"/>
      <c r="AUW89" s="47"/>
      <c r="AUX89" s="47"/>
      <c r="AUY89" s="47"/>
      <c r="AUZ89" s="47"/>
      <c r="AVA89" s="47"/>
      <c r="AVB89" s="47"/>
      <c r="AVC89" s="47"/>
      <c r="AVD89" s="47"/>
      <c r="AVE89" s="47"/>
      <c r="AVF89" s="47"/>
      <c r="AVG89" s="47"/>
      <c r="AVH89" s="47"/>
      <c r="AVI89" s="47"/>
      <c r="AVJ89" s="47"/>
      <c r="AVK89" s="47"/>
      <c r="AVL89" s="47"/>
      <c r="AVM89" s="47"/>
      <c r="AVN89" s="47"/>
      <c r="AVO89" s="47"/>
      <c r="AVP89" s="47"/>
      <c r="AVQ89" s="47"/>
      <c r="AVR89" s="47"/>
      <c r="AVS89" s="47"/>
      <c r="AVT89" s="47"/>
      <c r="AVU89" s="47"/>
      <c r="AVV89" s="47"/>
      <c r="AVW89" s="47"/>
      <c r="AVX89" s="47"/>
      <c r="AVY89" s="47"/>
      <c r="AVZ89" s="47"/>
      <c r="AWA89" s="47"/>
      <c r="AWB89" s="47"/>
      <c r="AWC89" s="47"/>
      <c r="AWD89" s="47"/>
      <c r="AWE89" s="47"/>
      <c r="AWF89" s="47"/>
      <c r="AWG89" s="47"/>
      <c r="AWH89" s="47"/>
      <c r="AWI89" s="47"/>
      <c r="AWJ89" s="47"/>
      <c r="AWK89" s="47"/>
      <c r="AWL89" s="47"/>
      <c r="AWM89" s="47"/>
      <c r="AWN89" s="47"/>
      <c r="AWO89" s="47"/>
      <c r="AWP89" s="47"/>
      <c r="AWQ89" s="47"/>
      <c r="AWR89" s="47"/>
      <c r="AWS89" s="47"/>
      <c r="AWT89" s="47"/>
      <c r="AWU89" s="47"/>
      <c r="AWV89" s="47"/>
      <c r="AWW89" s="47"/>
      <c r="AWX89" s="47"/>
      <c r="AWY89" s="47"/>
      <c r="AWZ89" s="47"/>
      <c r="AXA89" s="47"/>
      <c r="AXB89" s="47"/>
      <c r="AXC89" s="47"/>
      <c r="AXD89" s="47"/>
      <c r="AXE89" s="47"/>
      <c r="AXF89" s="47"/>
      <c r="AXG89" s="47"/>
      <c r="AXH89" s="47"/>
      <c r="AXI89" s="47"/>
      <c r="AXJ89" s="47"/>
      <c r="AXK89" s="47"/>
      <c r="AXL89" s="47"/>
      <c r="AXM89" s="47"/>
      <c r="AXN89" s="47"/>
      <c r="AXO89" s="47"/>
      <c r="AXP89" s="47"/>
      <c r="AXQ89" s="47"/>
      <c r="AXR89" s="47"/>
      <c r="AXS89" s="47"/>
      <c r="AXT89" s="47"/>
      <c r="AXU89" s="47"/>
      <c r="AXV89" s="47"/>
      <c r="AXW89" s="47"/>
      <c r="AXX89" s="47"/>
      <c r="AXY89" s="47"/>
      <c r="AXZ89" s="47"/>
      <c r="AYA89" s="47"/>
      <c r="AYB89" s="47"/>
      <c r="AYC89" s="47"/>
      <c r="AYD89" s="47"/>
      <c r="AYE89" s="47"/>
      <c r="AYF89" s="47"/>
      <c r="AYG89" s="47"/>
      <c r="AYH89" s="47"/>
      <c r="AYI89" s="47"/>
      <c r="AYJ89" s="47"/>
      <c r="AYK89" s="47"/>
      <c r="AYL89" s="47"/>
      <c r="AYM89" s="47"/>
      <c r="AYN89" s="47"/>
      <c r="AYO89" s="47"/>
      <c r="AYP89" s="47"/>
      <c r="AYQ89" s="47"/>
      <c r="AYR89" s="47"/>
      <c r="AYS89" s="47"/>
      <c r="AYT89" s="47"/>
      <c r="AYU89" s="47"/>
      <c r="AYV89" s="47"/>
      <c r="AYW89" s="47"/>
      <c r="AYX89" s="47"/>
      <c r="AYY89" s="47"/>
      <c r="AYZ89" s="47"/>
      <c r="AZA89" s="47"/>
      <c r="AZB89" s="47"/>
      <c r="AZC89" s="47"/>
      <c r="AZD89" s="47"/>
      <c r="AZE89" s="47"/>
      <c r="AZF89" s="47"/>
      <c r="AZG89" s="47"/>
      <c r="AZH89" s="47"/>
      <c r="AZI89" s="47"/>
      <c r="AZJ89" s="47"/>
      <c r="AZK89" s="47"/>
      <c r="AZL89" s="47"/>
      <c r="AZM89" s="47"/>
      <c r="AZN89" s="47"/>
      <c r="AZO89" s="47"/>
      <c r="AZP89" s="47"/>
      <c r="AZQ89" s="47"/>
      <c r="AZR89" s="47"/>
      <c r="AZS89" s="47"/>
      <c r="AZT89" s="47"/>
      <c r="AZU89" s="47"/>
      <c r="AZV89" s="47"/>
      <c r="AZW89" s="47"/>
      <c r="AZX89" s="47"/>
      <c r="AZY89" s="47"/>
      <c r="AZZ89" s="47"/>
      <c r="BAA89" s="47"/>
      <c r="BAB89" s="47"/>
      <c r="BAC89" s="47"/>
      <c r="BAD89" s="47"/>
      <c r="BAE89" s="47"/>
      <c r="BAF89" s="47"/>
      <c r="BAG89" s="47"/>
      <c r="BAH89" s="47"/>
      <c r="BAI89" s="47"/>
      <c r="BAJ89" s="47"/>
      <c r="BAK89" s="47"/>
      <c r="BAL89" s="47"/>
      <c r="BAM89" s="47"/>
      <c r="BAN89" s="47"/>
      <c r="BAO89" s="47"/>
      <c r="BAP89" s="47"/>
      <c r="BAQ89" s="47"/>
      <c r="BAR89" s="47"/>
      <c r="BAS89" s="47"/>
      <c r="BAT89" s="47"/>
      <c r="BAU89" s="47"/>
      <c r="BAV89" s="47"/>
      <c r="BAW89" s="47"/>
      <c r="BAX89" s="47"/>
      <c r="BAY89" s="47"/>
      <c r="BAZ89" s="47"/>
      <c r="BBA89" s="47"/>
      <c r="BBB89" s="47"/>
      <c r="BBC89" s="47"/>
      <c r="BBD89" s="47"/>
      <c r="BBE89" s="47"/>
      <c r="BBF89" s="47"/>
      <c r="BBG89" s="47"/>
      <c r="BBH89" s="47"/>
      <c r="BBI89" s="47"/>
      <c r="BBJ89" s="47"/>
      <c r="BBK89" s="47"/>
      <c r="BBL89" s="47"/>
      <c r="BBM89" s="47"/>
      <c r="BBN89" s="47"/>
      <c r="BBO89" s="47"/>
      <c r="BBP89" s="47"/>
      <c r="BBQ89" s="47"/>
      <c r="BBR89" s="47"/>
      <c r="BBS89" s="47"/>
      <c r="BBT89" s="47"/>
      <c r="BBU89" s="47"/>
      <c r="BBV89" s="47"/>
      <c r="BBW89" s="47"/>
      <c r="BBX89" s="47"/>
      <c r="BBY89" s="47"/>
      <c r="BBZ89" s="47"/>
      <c r="BCA89" s="47"/>
      <c r="BCB89" s="47"/>
      <c r="BCC89" s="47"/>
      <c r="BCD89" s="47"/>
      <c r="BCE89" s="47"/>
      <c r="BCF89" s="47"/>
      <c r="BCG89" s="47"/>
      <c r="BCH89" s="47"/>
      <c r="BCI89" s="47"/>
      <c r="BCJ89" s="47"/>
      <c r="BCK89" s="47"/>
      <c r="BCL89" s="47"/>
      <c r="BCM89" s="47"/>
      <c r="BCN89" s="47"/>
      <c r="BCO89" s="47"/>
      <c r="BCP89" s="47"/>
      <c r="BCQ89" s="47"/>
      <c r="BCR89" s="47"/>
      <c r="BCS89" s="47"/>
      <c r="BCT89" s="47"/>
      <c r="BCU89" s="47"/>
      <c r="BCV89" s="47"/>
      <c r="BCW89" s="47"/>
      <c r="BCX89" s="47"/>
      <c r="BCY89" s="47"/>
      <c r="BCZ89" s="47"/>
      <c r="BDA89" s="47"/>
      <c r="BDB89" s="47"/>
      <c r="BDC89" s="47"/>
      <c r="BDD89" s="47"/>
      <c r="BDE89" s="47"/>
      <c r="BDF89" s="47"/>
      <c r="BDG89" s="47"/>
      <c r="BDH89" s="47"/>
      <c r="BDI89" s="47"/>
      <c r="BDJ89" s="47"/>
      <c r="BDK89" s="47"/>
      <c r="BDL89" s="47"/>
      <c r="BDM89" s="47"/>
      <c r="BDN89" s="47"/>
      <c r="BDO89" s="47"/>
      <c r="BDP89" s="47"/>
      <c r="BDQ89" s="47"/>
      <c r="BDR89" s="47"/>
      <c r="BDS89" s="47"/>
      <c r="BDT89" s="47"/>
      <c r="BDU89" s="47"/>
      <c r="BDV89" s="47"/>
      <c r="BDW89" s="47"/>
      <c r="BDX89" s="47"/>
      <c r="BDY89" s="47"/>
      <c r="BDZ89" s="47"/>
      <c r="BEA89" s="47"/>
      <c r="BEB89" s="47"/>
      <c r="BEC89" s="47"/>
      <c r="BED89" s="47"/>
      <c r="BEE89" s="47"/>
      <c r="BEF89" s="47"/>
      <c r="BEG89" s="47"/>
      <c r="BEH89" s="47"/>
      <c r="BEI89" s="47"/>
      <c r="BEJ89" s="47"/>
      <c r="BEK89" s="47"/>
      <c r="BEL89" s="47"/>
      <c r="BEM89" s="47"/>
      <c r="BEN89" s="47"/>
      <c r="BEO89" s="47"/>
      <c r="BEP89" s="47"/>
      <c r="BEQ89" s="47"/>
      <c r="BER89" s="47"/>
      <c r="BES89" s="47"/>
      <c r="BET89" s="47"/>
      <c r="BEU89" s="47"/>
      <c r="BEV89" s="47"/>
      <c r="BEW89" s="47"/>
      <c r="BEX89" s="47"/>
      <c r="BEY89" s="47"/>
      <c r="BEZ89" s="47"/>
      <c r="BFA89" s="47"/>
      <c r="BFB89" s="47"/>
      <c r="BFC89" s="47"/>
      <c r="BFD89" s="47"/>
      <c r="BFE89" s="47"/>
      <c r="BFF89" s="47"/>
      <c r="BFG89" s="47"/>
      <c r="BFH89" s="47"/>
      <c r="BFI89" s="47"/>
      <c r="BFJ89" s="47"/>
      <c r="BFK89" s="47"/>
      <c r="BFL89" s="47"/>
      <c r="BFM89" s="47"/>
      <c r="BFN89" s="47"/>
      <c r="BFO89" s="47"/>
      <c r="BFP89" s="47"/>
      <c r="BFQ89" s="47"/>
      <c r="BFR89" s="47"/>
      <c r="BFS89" s="47"/>
      <c r="BFT89" s="47"/>
      <c r="BFU89" s="47"/>
      <c r="BFV89" s="47"/>
      <c r="BFW89" s="47"/>
      <c r="BFX89" s="47"/>
      <c r="BFY89" s="47"/>
      <c r="BFZ89" s="47"/>
      <c r="BGA89" s="47"/>
      <c r="BGB89" s="47"/>
      <c r="BGC89" s="47"/>
      <c r="BGD89" s="47"/>
      <c r="BGE89" s="47"/>
      <c r="BGF89" s="47"/>
      <c r="BGG89" s="47"/>
      <c r="BGH89" s="47"/>
      <c r="BGI89" s="47"/>
      <c r="BGJ89" s="47"/>
      <c r="BGK89" s="47"/>
      <c r="BGL89" s="47"/>
      <c r="BGM89" s="47"/>
      <c r="BGN89" s="47"/>
      <c r="BGO89" s="47"/>
      <c r="BGP89" s="47"/>
      <c r="BGQ89" s="47"/>
      <c r="BGR89" s="47"/>
      <c r="BGS89" s="47"/>
      <c r="BGT89" s="47"/>
      <c r="BGU89" s="47"/>
      <c r="BGV89" s="47"/>
      <c r="BGW89" s="47"/>
      <c r="BGX89" s="47"/>
      <c r="BGY89" s="47"/>
      <c r="BGZ89" s="47"/>
      <c r="BHA89" s="47"/>
      <c r="BHB89" s="47"/>
      <c r="BHC89" s="47"/>
      <c r="BHD89" s="47"/>
      <c r="BHE89" s="47"/>
      <c r="BHF89" s="47"/>
      <c r="BHG89" s="47"/>
      <c r="BHH89" s="47"/>
      <c r="BHI89" s="47"/>
      <c r="BHJ89" s="47"/>
      <c r="BHK89" s="47"/>
      <c r="BHL89" s="47"/>
      <c r="BHM89" s="47"/>
      <c r="BHN89" s="47"/>
      <c r="BHO89" s="47"/>
      <c r="BHP89" s="47"/>
      <c r="BHQ89" s="47"/>
      <c r="BHR89" s="47"/>
      <c r="BHS89" s="47"/>
      <c r="BHT89" s="47"/>
      <c r="BHU89" s="47"/>
      <c r="BHV89" s="47"/>
      <c r="BHW89" s="47"/>
      <c r="BHX89" s="47"/>
      <c r="BHY89" s="47"/>
      <c r="BHZ89" s="47"/>
      <c r="BIA89" s="47"/>
      <c r="BIB89" s="47"/>
      <c r="BIC89" s="47"/>
      <c r="BID89" s="47"/>
      <c r="BIE89" s="47"/>
      <c r="BIF89" s="47"/>
      <c r="BIG89" s="47"/>
      <c r="BIH89" s="47"/>
      <c r="BII89" s="47"/>
      <c r="BIJ89" s="47"/>
      <c r="BIK89" s="47"/>
      <c r="BIL89" s="47"/>
      <c r="BIM89" s="47"/>
      <c r="BIN89" s="47"/>
      <c r="BIO89" s="47"/>
      <c r="BIP89" s="47"/>
      <c r="BIQ89" s="47"/>
      <c r="BIR89" s="47"/>
      <c r="BIS89" s="47"/>
      <c r="BIT89" s="47"/>
      <c r="BIU89" s="47"/>
      <c r="BIV89" s="47"/>
      <c r="BIW89" s="47"/>
      <c r="BIX89" s="47"/>
      <c r="BIY89" s="47"/>
      <c r="BIZ89" s="47"/>
      <c r="BJA89" s="47"/>
      <c r="BJB89" s="47"/>
      <c r="BJC89" s="47"/>
      <c r="BJD89" s="47"/>
      <c r="BJE89" s="47"/>
      <c r="BJF89" s="47"/>
      <c r="BJG89" s="47"/>
      <c r="BJH89" s="47"/>
      <c r="BJI89" s="47"/>
      <c r="BJJ89" s="47"/>
      <c r="BJK89" s="47"/>
      <c r="BJL89" s="47"/>
      <c r="BJM89" s="47"/>
      <c r="BJN89" s="47"/>
      <c r="BJO89" s="47"/>
      <c r="BJP89" s="47"/>
      <c r="BJQ89" s="47"/>
      <c r="BJR89" s="47"/>
      <c r="BJS89" s="47"/>
      <c r="BJT89" s="47"/>
      <c r="BJU89" s="47"/>
      <c r="BJV89" s="47"/>
      <c r="BJW89" s="47"/>
      <c r="BJX89" s="47"/>
      <c r="BJY89" s="47"/>
      <c r="BJZ89" s="47"/>
      <c r="BKA89" s="47"/>
      <c r="BKB89" s="47"/>
      <c r="BKC89" s="47"/>
      <c r="BKD89" s="47"/>
      <c r="BKE89" s="47"/>
      <c r="BKF89" s="47"/>
      <c r="BKG89" s="47"/>
      <c r="BKH89" s="47"/>
      <c r="BKI89" s="47"/>
      <c r="BKJ89" s="47"/>
      <c r="BKK89" s="47"/>
      <c r="BKL89" s="47"/>
      <c r="BKM89" s="47"/>
      <c r="BKN89" s="47"/>
      <c r="BKO89" s="47"/>
      <c r="BKP89" s="47"/>
      <c r="BKQ89" s="47"/>
      <c r="BKR89" s="47"/>
      <c r="BKS89" s="47"/>
      <c r="BKT89" s="47"/>
      <c r="BKU89" s="47"/>
      <c r="BKV89" s="47"/>
      <c r="BKW89" s="47"/>
      <c r="BKX89" s="47"/>
      <c r="BKY89" s="47"/>
      <c r="BKZ89" s="47"/>
      <c r="BLA89" s="47"/>
      <c r="BLB89" s="47"/>
      <c r="BLC89" s="47"/>
      <c r="BLD89" s="47"/>
      <c r="BLE89" s="47"/>
      <c r="BLF89" s="47"/>
      <c r="BLG89" s="47"/>
      <c r="BLH89" s="47"/>
      <c r="BLI89" s="47"/>
      <c r="BLJ89" s="47"/>
      <c r="BLK89" s="47"/>
      <c r="BLL89" s="47"/>
      <c r="BLM89" s="47"/>
      <c r="BLN89" s="47"/>
      <c r="BLO89" s="47"/>
      <c r="BLP89" s="47"/>
      <c r="BLQ89" s="47"/>
      <c r="BLR89" s="47"/>
      <c r="BLS89" s="47"/>
      <c r="BLT89" s="47"/>
      <c r="BLU89" s="47"/>
      <c r="BLV89" s="47"/>
      <c r="BLW89" s="47"/>
      <c r="BLX89" s="47"/>
      <c r="BLY89" s="47"/>
      <c r="BLZ89" s="47"/>
      <c r="BMA89" s="47"/>
      <c r="BMB89" s="47"/>
      <c r="BMC89" s="47"/>
      <c r="BMD89" s="47"/>
      <c r="BME89" s="47"/>
      <c r="BMF89" s="47"/>
      <c r="BMG89" s="47"/>
      <c r="BMH89" s="47"/>
      <c r="BMI89" s="47"/>
      <c r="BMJ89" s="47"/>
      <c r="BMK89" s="47"/>
      <c r="BML89" s="47"/>
      <c r="BMM89" s="47"/>
      <c r="BMN89" s="47"/>
      <c r="BMO89" s="47"/>
      <c r="BMP89" s="47"/>
      <c r="BMQ89" s="47"/>
      <c r="BMR89" s="47"/>
      <c r="BMS89" s="47"/>
      <c r="BMT89" s="47"/>
      <c r="BMU89" s="47"/>
      <c r="BMV89" s="47"/>
      <c r="BMW89" s="47"/>
      <c r="BMX89" s="47"/>
      <c r="BMY89" s="47"/>
      <c r="BMZ89" s="47"/>
      <c r="BNA89" s="47"/>
      <c r="BNB89" s="47"/>
      <c r="BNC89" s="47"/>
      <c r="BND89" s="47"/>
      <c r="BNE89" s="47"/>
      <c r="BNF89" s="47"/>
      <c r="BNG89" s="47"/>
      <c r="BNH89" s="47"/>
      <c r="BNI89" s="47"/>
      <c r="BNJ89" s="47"/>
      <c r="BNK89" s="47"/>
      <c r="BNL89" s="47"/>
      <c r="BNM89" s="47"/>
      <c r="BNN89" s="47"/>
      <c r="BNO89" s="47"/>
      <c r="BNP89" s="47"/>
      <c r="BNQ89" s="47"/>
      <c r="BNR89" s="47"/>
      <c r="BNS89" s="47"/>
      <c r="BNT89" s="47"/>
      <c r="BNU89" s="47"/>
      <c r="BNV89" s="47"/>
      <c r="BNW89" s="47"/>
      <c r="BNX89" s="47"/>
      <c r="BNY89" s="47"/>
      <c r="BNZ89" s="47"/>
      <c r="BOA89" s="47"/>
      <c r="BOB89" s="47"/>
      <c r="BOC89" s="47"/>
      <c r="BOD89" s="47"/>
      <c r="BOE89" s="47"/>
      <c r="BOF89" s="47"/>
      <c r="BOG89" s="47"/>
      <c r="BOH89" s="47"/>
      <c r="BOI89" s="47"/>
      <c r="BOJ89" s="47"/>
      <c r="BOK89" s="47"/>
      <c r="BOL89" s="47"/>
      <c r="BOM89" s="47"/>
      <c r="BON89" s="47"/>
      <c r="BOO89" s="47"/>
      <c r="BOP89" s="47"/>
      <c r="BOQ89" s="47"/>
      <c r="BOR89" s="47"/>
      <c r="BOS89" s="47"/>
      <c r="BOT89" s="47"/>
      <c r="BOU89" s="47"/>
      <c r="BOV89" s="47"/>
      <c r="BOW89" s="47"/>
      <c r="BOX89" s="47"/>
      <c r="BOY89" s="47"/>
      <c r="BOZ89" s="47"/>
      <c r="BPA89" s="47"/>
      <c r="BPB89" s="47"/>
      <c r="BPC89" s="47"/>
      <c r="BPD89" s="47"/>
      <c r="BPE89" s="47"/>
      <c r="BPF89" s="47"/>
      <c r="BPG89" s="47"/>
      <c r="BPH89" s="47"/>
      <c r="BPI89" s="47"/>
      <c r="BPJ89" s="47"/>
      <c r="BPK89" s="47"/>
      <c r="BPL89" s="47"/>
      <c r="BPM89" s="47"/>
      <c r="BPN89" s="47"/>
      <c r="BPO89" s="47"/>
      <c r="BPP89" s="47"/>
      <c r="BPQ89" s="47"/>
      <c r="BPR89" s="47"/>
      <c r="BPS89" s="47"/>
      <c r="BPT89" s="47"/>
      <c r="BPU89" s="47"/>
      <c r="BPV89" s="47"/>
      <c r="BPW89" s="47"/>
      <c r="BPX89" s="47"/>
      <c r="BPY89" s="47"/>
      <c r="BPZ89" s="47"/>
      <c r="BQA89" s="47"/>
      <c r="BQB89" s="47"/>
      <c r="BQC89" s="47"/>
      <c r="BQD89" s="47"/>
      <c r="BQE89" s="47"/>
      <c r="BQF89" s="47"/>
      <c r="BQG89" s="47"/>
      <c r="BQH89" s="47"/>
      <c r="BQI89" s="47"/>
      <c r="BQJ89" s="47"/>
      <c r="BQK89" s="47"/>
      <c r="BQL89" s="47"/>
      <c r="BQM89" s="47"/>
      <c r="BQN89" s="47"/>
      <c r="BQO89" s="47"/>
      <c r="BQP89" s="47"/>
      <c r="BQQ89" s="47"/>
      <c r="BQR89" s="47"/>
      <c r="BQS89" s="47"/>
      <c r="BQT89" s="47"/>
      <c r="BQU89" s="47"/>
      <c r="BQV89" s="47"/>
      <c r="BQW89" s="47"/>
      <c r="BQX89" s="47"/>
      <c r="BQY89" s="47"/>
      <c r="BQZ89" s="47"/>
      <c r="BRA89" s="47"/>
      <c r="BRB89" s="47"/>
      <c r="BRC89" s="47"/>
      <c r="BRD89" s="47"/>
      <c r="BRE89" s="47"/>
      <c r="BRF89" s="47"/>
      <c r="BRG89" s="47"/>
      <c r="BRH89" s="47"/>
      <c r="BRI89" s="47"/>
      <c r="BRJ89" s="47"/>
      <c r="BRK89" s="47"/>
      <c r="BRL89" s="47"/>
      <c r="BRM89" s="47"/>
      <c r="BRN89" s="47"/>
      <c r="BRO89" s="47"/>
      <c r="BRP89" s="47"/>
      <c r="BRQ89" s="47"/>
      <c r="BRR89" s="47"/>
      <c r="BRS89" s="47"/>
      <c r="BRT89" s="47"/>
      <c r="BRU89" s="47"/>
      <c r="BRV89" s="47"/>
      <c r="BRW89" s="47"/>
      <c r="BRX89" s="47"/>
      <c r="BRY89" s="47"/>
      <c r="BRZ89" s="47"/>
      <c r="BSA89" s="47"/>
      <c r="BSB89" s="47"/>
      <c r="BSC89" s="47"/>
      <c r="BSD89" s="47"/>
      <c r="BSE89" s="47"/>
      <c r="BSF89" s="47"/>
      <c r="BSG89" s="47"/>
      <c r="BSH89" s="47"/>
      <c r="BSI89" s="47"/>
      <c r="BSJ89" s="47"/>
      <c r="BSK89" s="47"/>
      <c r="BSL89" s="47"/>
      <c r="BSM89" s="47"/>
      <c r="BSN89" s="47"/>
      <c r="BSO89" s="47"/>
      <c r="BSP89" s="47"/>
      <c r="BSQ89" s="47"/>
      <c r="BSR89" s="47"/>
      <c r="BSS89" s="47"/>
      <c r="BST89" s="47"/>
      <c r="BSU89" s="47"/>
      <c r="BSV89" s="47"/>
      <c r="BSW89" s="47"/>
      <c r="BSX89" s="47"/>
      <c r="BSY89" s="47"/>
      <c r="BSZ89" s="47"/>
      <c r="BTA89" s="47"/>
      <c r="BTB89" s="47"/>
      <c r="BTC89" s="47"/>
      <c r="BTD89" s="47"/>
      <c r="BTE89" s="47"/>
      <c r="BTF89" s="47"/>
      <c r="BTG89" s="47"/>
      <c r="BTH89" s="47"/>
      <c r="BTI89" s="47"/>
      <c r="BTJ89" s="47"/>
      <c r="BTK89" s="47"/>
      <c r="BTL89" s="47"/>
      <c r="BTM89" s="47"/>
      <c r="BTN89" s="47"/>
      <c r="BTO89" s="47"/>
      <c r="BTP89" s="47"/>
      <c r="BTQ89" s="47"/>
      <c r="BTR89" s="47"/>
      <c r="BTS89" s="47"/>
      <c r="BTT89" s="47"/>
      <c r="BTU89" s="47"/>
      <c r="BTV89" s="47"/>
      <c r="BTW89" s="47"/>
      <c r="BTX89" s="47"/>
      <c r="BTY89" s="47"/>
      <c r="BTZ89" s="47"/>
      <c r="BUA89" s="47"/>
      <c r="BUB89" s="47"/>
      <c r="BUC89" s="47"/>
      <c r="BUD89" s="47"/>
      <c r="BUE89" s="47"/>
      <c r="BUF89" s="47"/>
      <c r="BUG89" s="47"/>
      <c r="BUH89" s="47"/>
      <c r="BUI89" s="47"/>
      <c r="BUJ89" s="47"/>
      <c r="BUK89" s="47"/>
      <c r="BUL89" s="47"/>
      <c r="BUM89" s="47"/>
      <c r="BUN89" s="47"/>
      <c r="BUO89" s="47"/>
      <c r="BUP89" s="47"/>
      <c r="BUQ89" s="47"/>
      <c r="BUR89" s="47"/>
      <c r="BUS89" s="47"/>
      <c r="BUT89" s="47"/>
      <c r="BUU89" s="47"/>
      <c r="BUV89" s="47"/>
      <c r="BUW89" s="47"/>
      <c r="BUX89" s="47"/>
      <c r="BUY89" s="47"/>
      <c r="BUZ89" s="47"/>
      <c r="BVA89" s="47"/>
      <c r="BVB89" s="47"/>
      <c r="BVC89" s="47"/>
      <c r="BVD89" s="47"/>
      <c r="BVE89" s="47"/>
      <c r="BVF89" s="47"/>
      <c r="BVG89" s="47"/>
      <c r="BVH89" s="47"/>
      <c r="BVI89" s="47"/>
      <c r="BVJ89" s="47"/>
      <c r="BVK89" s="47"/>
      <c r="BVL89" s="47"/>
      <c r="BVM89" s="47"/>
      <c r="BVN89" s="47"/>
      <c r="BVO89" s="47"/>
      <c r="BVP89" s="47"/>
      <c r="BVQ89" s="47"/>
      <c r="BVR89" s="47"/>
      <c r="BVS89" s="47"/>
      <c r="BVT89" s="47"/>
      <c r="BVU89" s="47"/>
      <c r="BVV89" s="47"/>
      <c r="BVW89" s="47"/>
      <c r="BVX89" s="47"/>
      <c r="BVY89" s="47"/>
      <c r="BVZ89" s="47"/>
      <c r="BWA89" s="47"/>
      <c r="BWB89" s="47"/>
      <c r="BWC89" s="47"/>
      <c r="BWD89" s="47"/>
      <c r="BWE89" s="47"/>
      <c r="BWF89" s="47"/>
      <c r="BWG89" s="47"/>
      <c r="BWH89" s="47"/>
      <c r="BWI89" s="47"/>
      <c r="BWJ89" s="47"/>
      <c r="BWK89" s="47"/>
      <c r="BWL89" s="47"/>
      <c r="BWM89" s="47"/>
      <c r="BWN89" s="47"/>
      <c r="BWO89" s="47"/>
      <c r="BWP89" s="47"/>
      <c r="BWQ89" s="47"/>
      <c r="BWR89" s="47"/>
      <c r="BWS89" s="47"/>
      <c r="BWT89" s="47"/>
      <c r="BWU89" s="47"/>
      <c r="BWV89" s="47"/>
      <c r="BWW89" s="47"/>
      <c r="BWX89" s="47"/>
      <c r="BWY89" s="47"/>
      <c r="BWZ89" s="47"/>
      <c r="BXA89" s="47"/>
      <c r="BXB89" s="47"/>
      <c r="BXC89" s="47"/>
      <c r="BXD89" s="47"/>
      <c r="BXE89" s="47"/>
      <c r="BXF89" s="47"/>
      <c r="BXG89" s="47"/>
      <c r="BXH89" s="47"/>
      <c r="BXI89" s="47"/>
      <c r="BXJ89" s="47"/>
      <c r="BXK89" s="47"/>
      <c r="BXL89" s="47"/>
      <c r="BXM89" s="47"/>
      <c r="BXN89" s="47"/>
      <c r="BXO89" s="47"/>
      <c r="BXP89" s="47"/>
      <c r="BXQ89" s="47"/>
      <c r="BXR89" s="47"/>
      <c r="BXS89" s="47"/>
      <c r="BXT89" s="47"/>
      <c r="BXU89" s="47"/>
      <c r="BXV89" s="47"/>
      <c r="BXW89" s="47"/>
      <c r="BXX89" s="47"/>
      <c r="BXY89" s="47"/>
      <c r="BXZ89" s="47"/>
      <c r="BYA89" s="47"/>
      <c r="BYB89" s="47"/>
      <c r="BYC89" s="47"/>
      <c r="BYD89" s="47"/>
      <c r="BYE89" s="47"/>
      <c r="BYF89" s="47"/>
      <c r="BYG89" s="47"/>
      <c r="BYH89" s="47"/>
      <c r="BYI89" s="47"/>
      <c r="BYJ89" s="47"/>
      <c r="BYK89" s="47"/>
      <c r="BYL89" s="47"/>
      <c r="BYM89" s="47"/>
      <c r="BYN89" s="47"/>
      <c r="BYO89" s="47"/>
      <c r="BYP89" s="47"/>
      <c r="BYQ89" s="47"/>
      <c r="BYR89" s="47"/>
      <c r="BYS89" s="47"/>
      <c r="BYT89" s="47"/>
      <c r="BYU89" s="47"/>
      <c r="BYV89" s="47"/>
      <c r="BYW89" s="47"/>
      <c r="BYX89" s="47"/>
      <c r="BYY89" s="47"/>
      <c r="BYZ89" s="47"/>
      <c r="BZA89" s="47"/>
      <c r="BZB89" s="47"/>
      <c r="BZC89" s="47"/>
      <c r="BZD89" s="47"/>
      <c r="BZE89" s="47"/>
      <c r="BZF89" s="47"/>
      <c r="BZG89" s="47"/>
      <c r="BZH89" s="47"/>
      <c r="BZI89" s="47"/>
      <c r="BZJ89" s="47"/>
      <c r="BZK89" s="47"/>
      <c r="BZL89" s="47"/>
      <c r="BZM89" s="47"/>
      <c r="BZN89" s="47"/>
      <c r="BZO89" s="47"/>
      <c r="BZP89" s="47"/>
      <c r="BZQ89" s="47"/>
      <c r="BZR89" s="47"/>
      <c r="BZS89" s="47"/>
      <c r="BZT89" s="47"/>
      <c r="BZU89" s="47"/>
      <c r="BZV89" s="47"/>
      <c r="BZW89" s="47"/>
      <c r="BZX89" s="47"/>
      <c r="BZY89" s="47"/>
      <c r="BZZ89" s="47"/>
      <c r="CAA89" s="47"/>
      <c r="CAB89" s="47"/>
      <c r="CAC89" s="47"/>
      <c r="CAD89" s="47"/>
      <c r="CAE89" s="47"/>
      <c r="CAF89" s="47"/>
      <c r="CAG89" s="47"/>
      <c r="CAH89" s="47"/>
      <c r="CAI89" s="47"/>
      <c r="CAJ89" s="47"/>
      <c r="CAK89" s="47"/>
      <c r="CAL89" s="47"/>
      <c r="CAM89" s="47"/>
      <c r="CAN89" s="47"/>
      <c r="CAO89" s="47"/>
      <c r="CAP89" s="47"/>
      <c r="CAQ89" s="47"/>
      <c r="CAR89" s="47"/>
      <c r="CAS89" s="47"/>
      <c r="CAT89" s="47"/>
      <c r="CAU89" s="47"/>
      <c r="CAV89" s="47"/>
      <c r="CAW89" s="47"/>
      <c r="CAX89" s="47"/>
      <c r="CAY89" s="47"/>
      <c r="CAZ89" s="47"/>
      <c r="CBA89" s="47"/>
      <c r="CBB89" s="47"/>
      <c r="CBC89" s="47"/>
      <c r="CBD89" s="47"/>
      <c r="CBE89" s="47"/>
      <c r="CBF89" s="47"/>
      <c r="CBG89" s="47"/>
      <c r="CBH89" s="47"/>
      <c r="CBI89" s="47"/>
      <c r="CBJ89" s="47"/>
      <c r="CBK89" s="47"/>
      <c r="CBL89" s="47"/>
      <c r="CBM89" s="47"/>
      <c r="CBN89" s="47"/>
      <c r="CBO89" s="47"/>
      <c r="CBP89" s="47"/>
      <c r="CBQ89" s="47"/>
      <c r="CBR89" s="47"/>
      <c r="CBS89" s="47"/>
      <c r="CBT89" s="47"/>
      <c r="CBU89" s="47"/>
      <c r="CBV89" s="47"/>
      <c r="CBW89" s="47"/>
      <c r="CBX89" s="47"/>
      <c r="CBY89" s="47"/>
      <c r="CBZ89" s="47"/>
      <c r="CCA89" s="47"/>
      <c r="CCB89" s="47"/>
      <c r="CCC89" s="47"/>
      <c r="CCD89" s="47"/>
      <c r="CCE89" s="47"/>
      <c r="CCF89" s="47"/>
      <c r="CCG89" s="47"/>
      <c r="CCH89" s="47"/>
      <c r="CCI89" s="47"/>
      <c r="CCJ89" s="47"/>
      <c r="CCK89" s="47"/>
      <c r="CCL89" s="47"/>
      <c r="CCM89" s="47"/>
      <c r="CCN89" s="47"/>
      <c r="CCO89" s="47"/>
      <c r="CCP89" s="47"/>
      <c r="CCQ89" s="47"/>
      <c r="CCR89" s="47"/>
      <c r="CCS89" s="47"/>
      <c r="CCT89" s="47"/>
      <c r="CCU89" s="47"/>
      <c r="CCV89" s="47"/>
      <c r="CCW89" s="47"/>
      <c r="CCX89" s="47"/>
      <c r="CCY89" s="47"/>
      <c r="CCZ89" s="47"/>
      <c r="CDA89" s="47"/>
      <c r="CDB89" s="47"/>
      <c r="CDC89" s="47"/>
      <c r="CDD89" s="47"/>
      <c r="CDE89" s="47"/>
      <c r="CDF89" s="47"/>
      <c r="CDG89" s="47"/>
      <c r="CDH89" s="47"/>
      <c r="CDI89" s="47"/>
      <c r="CDJ89" s="47"/>
      <c r="CDK89" s="47"/>
      <c r="CDL89" s="47"/>
      <c r="CDM89" s="47"/>
      <c r="CDN89" s="47"/>
      <c r="CDO89" s="47"/>
      <c r="CDP89" s="47"/>
      <c r="CDQ89" s="47"/>
      <c r="CDR89" s="47"/>
      <c r="CDS89" s="47"/>
      <c r="CDT89" s="47"/>
      <c r="CDU89" s="47"/>
      <c r="CDV89" s="47"/>
      <c r="CDW89" s="47"/>
      <c r="CDX89" s="47"/>
      <c r="CDY89" s="47"/>
      <c r="CDZ89" s="47"/>
      <c r="CEA89" s="47"/>
      <c r="CEB89" s="47"/>
      <c r="CEC89" s="47"/>
      <c r="CED89" s="47"/>
      <c r="CEE89" s="47"/>
      <c r="CEF89" s="47"/>
      <c r="CEG89" s="47"/>
      <c r="CEH89" s="47"/>
      <c r="CEI89" s="47"/>
      <c r="CEJ89" s="47"/>
      <c r="CEK89" s="47"/>
      <c r="CEL89" s="47"/>
      <c r="CEM89" s="47"/>
      <c r="CEN89" s="47"/>
      <c r="CEO89" s="47"/>
      <c r="CEP89" s="47"/>
      <c r="CEQ89" s="47"/>
      <c r="CER89" s="47"/>
      <c r="CES89" s="47"/>
      <c r="CET89" s="47"/>
      <c r="CEU89" s="47"/>
      <c r="CEV89" s="47"/>
      <c r="CEW89" s="47"/>
      <c r="CEX89" s="47"/>
      <c r="CEY89" s="47"/>
      <c r="CEZ89" s="47"/>
      <c r="CFA89" s="47"/>
      <c r="CFB89" s="47"/>
      <c r="CFC89" s="47"/>
      <c r="CFD89" s="47"/>
      <c r="CFE89" s="47"/>
      <c r="CFF89" s="47"/>
      <c r="CFG89" s="47"/>
      <c r="CFH89" s="47"/>
      <c r="CFI89" s="47"/>
      <c r="CFJ89" s="47"/>
      <c r="CFK89" s="47"/>
      <c r="CFL89" s="47"/>
      <c r="CFM89" s="47"/>
      <c r="CFN89" s="47"/>
      <c r="CFO89" s="47"/>
      <c r="CFP89" s="47"/>
      <c r="CFQ89" s="47"/>
      <c r="CFR89" s="47"/>
      <c r="CFS89" s="47"/>
      <c r="CFT89" s="47"/>
      <c r="CFU89" s="47"/>
      <c r="CFV89" s="47"/>
      <c r="CFW89" s="47"/>
      <c r="CFX89" s="47"/>
      <c r="CFY89" s="47"/>
      <c r="CFZ89" s="47"/>
      <c r="CGA89" s="47"/>
      <c r="CGB89" s="47"/>
      <c r="CGC89" s="47"/>
      <c r="CGD89" s="47"/>
      <c r="CGE89" s="47"/>
      <c r="CGF89" s="47"/>
      <c r="CGG89" s="47"/>
      <c r="CGH89" s="47"/>
      <c r="CGI89" s="47"/>
      <c r="CGJ89" s="47"/>
      <c r="CGK89" s="47"/>
      <c r="CGL89" s="47"/>
      <c r="CGM89" s="47"/>
      <c r="CGN89" s="47"/>
      <c r="CGO89" s="47"/>
      <c r="CGP89" s="47"/>
      <c r="CGQ89" s="47"/>
      <c r="CGR89" s="47"/>
      <c r="CGS89" s="47"/>
      <c r="CGT89" s="47"/>
      <c r="CGU89" s="47"/>
      <c r="CGV89" s="47"/>
      <c r="CGW89" s="47"/>
      <c r="CGX89" s="47"/>
      <c r="CGY89" s="47"/>
      <c r="CGZ89" s="47"/>
      <c r="CHA89" s="47"/>
      <c r="CHB89" s="47"/>
      <c r="CHC89" s="47"/>
      <c r="CHD89" s="47"/>
      <c r="CHE89" s="47"/>
      <c r="CHF89" s="47"/>
      <c r="CHG89" s="47"/>
      <c r="CHH89" s="47"/>
      <c r="CHI89" s="47"/>
      <c r="CHJ89" s="47"/>
      <c r="CHK89" s="47"/>
      <c r="CHL89" s="47"/>
      <c r="CHM89" s="47"/>
      <c r="CHN89" s="47"/>
      <c r="CHO89" s="47"/>
      <c r="CHP89" s="47"/>
      <c r="CHQ89" s="47"/>
      <c r="CHR89" s="47"/>
      <c r="CHS89" s="47"/>
      <c r="CHT89" s="47"/>
      <c r="CHU89" s="47"/>
      <c r="CHV89" s="47"/>
      <c r="CHW89" s="47"/>
      <c r="CHX89" s="47"/>
      <c r="CHY89" s="47"/>
      <c r="CHZ89" s="47"/>
      <c r="CIA89" s="47"/>
      <c r="CIB89" s="47"/>
      <c r="CIC89" s="47"/>
      <c r="CID89" s="47"/>
      <c r="CIE89" s="47"/>
      <c r="CIF89" s="47"/>
      <c r="CIG89" s="47"/>
      <c r="CIH89" s="47"/>
      <c r="CII89" s="47"/>
      <c r="CIJ89" s="47"/>
      <c r="CIK89" s="47"/>
      <c r="CIL89" s="47"/>
      <c r="CIM89" s="47"/>
      <c r="CIN89" s="47"/>
      <c r="CIO89" s="47"/>
      <c r="CIP89" s="47"/>
      <c r="CIQ89" s="47"/>
      <c r="CIR89" s="47"/>
      <c r="CIS89" s="47"/>
      <c r="CIT89" s="47"/>
      <c r="CIU89" s="47"/>
      <c r="CIV89" s="47"/>
      <c r="CIW89" s="47"/>
      <c r="CIX89" s="47"/>
      <c r="CIY89" s="47"/>
      <c r="CIZ89" s="47"/>
      <c r="CJA89" s="47"/>
      <c r="CJB89" s="47"/>
      <c r="CJC89" s="47"/>
      <c r="CJD89" s="47"/>
      <c r="CJE89" s="47"/>
      <c r="CJF89" s="47"/>
      <c r="CJG89" s="47"/>
      <c r="CJH89" s="47"/>
      <c r="CJI89" s="47"/>
      <c r="CJJ89" s="47"/>
      <c r="CJK89" s="47"/>
      <c r="CJL89" s="47"/>
      <c r="CJM89" s="47"/>
      <c r="CJN89" s="47"/>
      <c r="CJO89" s="47"/>
      <c r="CJP89" s="47"/>
      <c r="CJQ89" s="47"/>
      <c r="CJR89" s="47"/>
      <c r="CJS89" s="47"/>
      <c r="CJT89" s="47"/>
      <c r="CJU89" s="47"/>
      <c r="CJV89" s="47"/>
      <c r="CJW89" s="47"/>
      <c r="CJX89" s="47"/>
      <c r="CJY89" s="47"/>
      <c r="CJZ89" s="47"/>
      <c r="CKA89" s="47"/>
      <c r="CKB89" s="47"/>
      <c r="CKC89" s="47"/>
      <c r="CKD89" s="47"/>
      <c r="CKE89" s="47"/>
      <c r="CKF89" s="47"/>
      <c r="CKG89" s="47"/>
      <c r="CKH89" s="47"/>
      <c r="CKI89" s="47"/>
      <c r="CKJ89" s="47"/>
      <c r="CKK89" s="47"/>
      <c r="CKL89" s="47"/>
      <c r="CKM89" s="47"/>
      <c r="CKN89" s="47"/>
      <c r="CKO89" s="47"/>
      <c r="CKP89" s="47"/>
      <c r="CKQ89" s="47"/>
      <c r="CKR89" s="47"/>
      <c r="CKS89" s="47"/>
      <c r="CKT89" s="47"/>
      <c r="CKU89" s="47"/>
      <c r="CKV89" s="47"/>
      <c r="CKW89" s="47"/>
      <c r="CKX89" s="47"/>
      <c r="CKY89" s="47"/>
      <c r="CKZ89" s="47"/>
      <c r="CLA89" s="47"/>
      <c r="CLB89" s="47"/>
      <c r="CLC89" s="47"/>
      <c r="CLD89" s="47"/>
      <c r="CLE89" s="47"/>
      <c r="CLF89" s="47"/>
      <c r="CLG89" s="47"/>
      <c r="CLH89" s="47"/>
      <c r="CLI89" s="47"/>
      <c r="CLJ89" s="47"/>
      <c r="CLK89" s="47"/>
      <c r="CLL89" s="47"/>
      <c r="CLM89" s="47"/>
      <c r="CLN89" s="47"/>
      <c r="CLO89" s="47"/>
      <c r="CLP89" s="47"/>
      <c r="CLQ89" s="47"/>
      <c r="CLR89" s="47"/>
      <c r="CLS89" s="47"/>
      <c r="CLT89" s="47"/>
      <c r="CLU89" s="47"/>
      <c r="CLV89" s="47"/>
      <c r="CLW89" s="47"/>
      <c r="CLX89" s="47"/>
      <c r="CLY89" s="47"/>
      <c r="CLZ89" s="47"/>
      <c r="CMA89" s="47"/>
      <c r="CMB89" s="47"/>
      <c r="CMC89" s="47"/>
      <c r="CMD89" s="47"/>
      <c r="CME89" s="47"/>
      <c r="CMF89" s="47"/>
      <c r="CMG89" s="47"/>
      <c r="CMH89" s="47"/>
      <c r="CMI89" s="47"/>
      <c r="CMJ89" s="47"/>
      <c r="CMK89" s="47"/>
      <c r="CML89" s="47"/>
      <c r="CMM89" s="47"/>
      <c r="CMN89" s="47"/>
      <c r="CMO89" s="47"/>
      <c r="CMP89" s="47"/>
      <c r="CMQ89" s="47"/>
      <c r="CMR89" s="47"/>
      <c r="CMS89" s="47"/>
      <c r="CMT89" s="47"/>
      <c r="CMU89" s="47"/>
      <c r="CMV89" s="47"/>
      <c r="CMW89" s="47"/>
      <c r="CMX89" s="47"/>
      <c r="CMY89" s="47"/>
      <c r="CMZ89" s="47"/>
      <c r="CNA89" s="47"/>
      <c r="CNB89" s="47"/>
      <c r="CNC89" s="47"/>
      <c r="CND89" s="47"/>
      <c r="CNE89" s="47"/>
      <c r="CNF89" s="47"/>
      <c r="CNG89" s="47"/>
      <c r="CNH89" s="47"/>
      <c r="CNI89" s="47"/>
      <c r="CNJ89" s="47"/>
      <c r="CNK89" s="47"/>
      <c r="CNL89" s="47"/>
      <c r="CNM89" s="47"/>
      <c r="CNN89" s="47"/>
      <c r="CNO89" s="47"/>
      <c r="CNP89" s="47"/>
      <c r="CNQ89" s="47"/>
      <c r="CNR89" s="47"/>
      <c r="CNS89" s="47"/>
      <c r="CNT89" s="47"/>
      <c r="CNU89" s="47"/>
      <c r="CNV89" s="47"/>
      <c r="CNW89" s="47"/>
      <c r="CNX89" s="47"/>
      <c r="CNY89" s="47"/>
      <c r="CNZ89" s="47"/>
      <c r="COA89" s="47"/>
      <c r="COB89" s="47"/>
      <c r="COC89" s="47"/>
      <c r="COD89" s="47"/>
      <c r="COE89" s="47"/>
      <c r="COF89" s="47"/>
      <c r="COG89" s="47"/>
      <c r="COH89" s="47"/>
      <c r="COI89" s="47"/>
      <c r="COJ89" s="47"/>
      <c r="COK89" s="47"/>
      <c r="COL89" s="47"/>
      <c r="COM89" s="47"/>
      <c r="CON89" s="47"/>
      <c r="COO89" s="47"/>
      <c r="COP89" s="47"/>
      <c r="COQ89" s="47"/>
      <c r="COR89" s="47"/>
      <c r="COS89" s="47"/>
      <c r="COT89" s="47"/>
      <c r="COU89" s="47"/>
      <c r="COV89" s="47"/>
      <c r="COW89" s="47"/>
      <c r="COX89" s="47"/>
      <c r="COY89" s="47"/>
      <c r="COZ89" s="47"/>
      <c r="CPA89" s="47"/>
      <c r="CPB89" s="47"/>
      <c r="CPC89" s="47"/>
      <c r="CPD89" s="47"/>
      <c r="CPE89" s="47"/>
      <c r="CPF89" s="47"/>
      <c r="CPG89" s="47"/>
      <c r="CPH89" s="47"/>
      <c r="CPI89" s="47"/>
      <c r="CPJ89" s="47"/>
      <c r="CPK89" s="47"/>
      <c r="CPL89" s="47"/>
      <c r="CPM89" s="47"/>
      <c r="CPN89" s="47"/>
      <c r="CPO89" s="47"/>
      <c r="CPP89" s="47"/>
      <c r="CPQ89" s="47"/>
      <c r="CPR89" s="47"/>
      <c r="CPS89" s="47"/>
      <c r="CPT89" s="47"/>
      <c r="CPU89" s="47"/>
      <c r="CPV89" s="47"/>
      <c r="CPW89" s="47"/>
      <c r="CPX89" s="47"/>
      <c r="CPY89" s="47"/>
      <c r="CPZ89" s="47"/>
      <c r="CQA89" s="47"/>
      <c r="CQB89" s="47"/>
      <c r="CQC89" s="47"/>
      <c r="CQD89" s="47"/>
      <c r="CQE89" s="47"/>
      <c r="CQF89" s="47"/>
      <c r="CQG89" s="47"/>
      <c r="CQH89" s="47"/>
      <c r="CQI89" s="47"/>
      <c r="CQJ89" s="47"/>
      <c r="CQK89" s="47"/>
      <c r="CQL89" s="47"/>
      <c r="CQM89" s="47"/>
      <c r="CQN89" s="47"/>
      <c r="CQO89" s="47"/>
      <c r="CQP89" s="47"/>
      <c r="CQQ89" s="47"/>
      <c r="CQR89" s="47"/>
      <c r="CQS89" s="47"/>
      <c r="CQT89" s="47"/>
      <c r="CQU89" s="47"/>
      <c r="CQV89" s="47"/>
      <c r="CQW89" s="47"/>
      <c r="CQX89" s="47"/>
      <c r="CQY89" s="47"/>
      <c r="CQZ89" s="47"/>
      <c r="CRA89" s="47"/>
      <c r="CRB89" s="47"/>
      <c r="CRC89" s="47"/>
      <c r="CRD89" s="47"/>
      <c r="CRE89" s="47"/>
      <c r="CRF89" s="47"/>
      <c r="CRG89" s="47"/>
      <c r="CRH89" s="47"/>
      <c r="CRI89" s="47"/>
      <c r="CRJ89" s="47"/>
      <c r="CRK89" s="47"/>
      <c r="CRL89" s="47"/>
      <c r="CRM89" s="47"/>
      <c r="CRN89" s="47"/>
      <c r="CRO89" s="47"/>
      <c r="CRP89" s="47"/>
      <c r="CRQ89" s="47"/>
      <c r="CRR89" s="47"/>
      <c r="CRS89" s="47"/>
      <c r="CRT89" s="47"/>
      <c r="CRU89" s="47"/>
      <c r="CRV89" s="47"/>
      <c r="CRW89" s="47"/>
      <c r="CRX89" s="47"/>
      <c r="CRY89" s="47"/>
      <c r="CRZ89" s="47"/>
      <c r="CSA89" s="47"/>
      <c r="CSB89" s="47"/>
      <c r="CSC89" s="47"/>
      <c r="CSD89" s="47"/>
      <c r="CSE89" s="47"/>
      <c r="CSF89" s="47"/>
      <c r="CSG89" s="47"/>
      <c r="CSH89" s="47"/>
      <c r="CSI89" s="47"/>
      <c r="CSJ89" s="47"/>
      <c r="CSK89" s="47"/>
      <c r="CSL89" s="47"/>
      <c r="CSM89" s="47"/>
      <c r="CSN89" s="47"/>
      <c r="CSO89" s="47"/>
      <c r="CSP89" s="47"/>
      <c r="CSQ89" s="47"/>
      <c r="CSR89" s="47"/>
      <c r="CSS89" s="47"/>
      <c r="CST89" s="47"/>
      <c r="CSU89" s="47"/>
      <c r="CSV89" s="47"/>
      <c r="CSW89" s="47"/>
      <c r="CSX89" s="47"/>
      <c r="CSY89" s="47"/>
      <c r="CSZ89" s="47"/>
      <c r="CTA89" s="47"/>
      <c r="CTB89" s="47"/>
      <c r="CTC89" s="47"/>
      <c r="CTD89" s="47"/>
      <c r="CTE89" s="47"/>
      <c r="CTF89" s="47"/>
      <c r="CTG89" s="47"/>
      <c r="CTH89" s="47"/>
      <c r="CTI89" s="47"/>
      <c r="CTJ89" s="47"/>
      <c r="CTK89" s="47"/>
      <c r="CTL89" s="47"/>
      <c r="CTM89" s="47"/>
      <c r="CTN89" s="47"/>
      <c r="CTO89" s="47"/>
      <c r="CTP89" s="47"/>
      <c r="CTQ89" s="47"/>
      <c r="CTR89" s="47"/>
      <c r="CTS89" s="47"/>
      <c r="CTT89" s="47"/>
      <c r="CTU89" s="47"/>
      <c r="CTV89" s="47"/>
      <c r="CTW89" s="47"/>
      <c r="CTX89" s="47"/>
      <c r="CTY89" s="47"/>
      <c r="CTZ89" s="47"/>
      <c r="CUA89" s="47"/>
      <c r="CUB89" s="47"/>
      <c r="CUC89" s="47"/>
      <c r="CUD89" s="47"/>
      <c r="CUE89" s="47"/>
      <c r="CUF89" s="47"/>
      <c r="CUG89" s="47"/>
      <c r="CUH89" s="47"/>
      <c r="CUI89" s="47"/>
      <c r="CUJ89" s="47"/>
      <c r="CUK89" s="47"/>
      <c r="CUL89" s="47"/>
      <c r="CUM89" s="47"/>
      <c r="CUN89" s="47"/>
      <c r="CUO89" s="47"/>
      <c r="CUP89" s="47"/>
      <c r="CUQ89" s="47"/>
      <c r="CUR89" s="47"/>
      <c r="CUS89" s="47"/>
      <c r="CUT89" s="47"/>
      <c r="CUU89" s="47"/>
      <c r="CUV89" s="47"/>
      <c r="CUW89" s="47"/>
      <c r="CUX89" s="47"/>
      <c r="CUY89" s="47"/>
      <c r="CUZ89" s="47"/>
      <c r="CVA89" s="47"/>
      <c r="CVB89" s="47"/>
      <c r="CVC89" s="47"/>
      <c r="CVD89" s="47"/>
      <c r="CVE89" s="47"/>
      <c r="CVF89" s="47"/>
      <c r="CVG89" s="47"/>
      <c r="CVH89" s="47"/>
      <c r="CVI89" s="47"/>
      <c r="CVJ89" s="47"/>
      <c r="CVK89" s="47"/>
      <c r="CVL89" s="47"/>
      <c r="CVM89" s="47"/>
      <c r="CVN89" s="47"/>
      <c r="CVO89" s="47"/>
      <c r="CVP89" s="47"/>
      <c r="CVQ89" s="47"/>
      <c r="CVR89" s="47"/>
      <c r="CVS89" s="47"/>
      <c r="CVT89" s="47"/>
      <c r="CVU89" s="47"/>
      <c r="CVV89" s="47"/>
      <c r="CVW89" s="47"/>
      <c r="CVX89" s="47"/>
      <c r="CVY89" s="47"/>
      <c r="CVZ89" s="47"/>
      <c r="CWA89" s="47"/>
      <c r="CWB89" s="47"/>
      <c r="CWC89" s="47"/>
      <c r="CWD89" s="47"/>
      <c r="CWE89" s="47"/>
      <c r="CWF89" s="47"/>
      <c r="CWG89" s="47"/>
      <c r="CWH89" s="47"/>
      <c r="CWI89" s="47"/>
      <c r="CWJ89" s="47"/>
      <c r="CWK89" s="47"/>
      <c r="CWL89" s="47"/>
      <c r="CWM89" s="47"/>
      <c r="CWN89" s="47"/>
      <c r="CWO89" s="47"/>
      <c r="CWP89" s="47"/>
      <c r="CWQ89" s="47"/>
      <c r="CWR89" s="47"/>
      <c r="CWS89" s="47"/>
      <c r="CWT89" s="47"/>
      <c r="CWU89" s="47"/>
      <c r="CWV89" s="47"/>
      <c r="CWW89" s="47"/>
      <c r="CWX89" s="47"/>
      <c r="CWY89" s="47"/>
      <c r="CWZ89" s="47"/>
      <c r="CXA89" s="47"/>
      <c r="CXB89" s="47"/>
      <c r="CXC89" s="47"/>
      <c r="CXD89" s="47"/>
      <c r="CXE89" s="47"/>
      <c r="CXF89" s="47"/>
      <c r="CXG89" s="47"/>
      <c r="CXH89" s="47"/>
      <c r="CXI89" s="47"/>
      <c r="CXJ89" s="47"/>
      <c r="CXK89" s="47"/>
      <c r="CXL89" s="47"/>
      <c r="CXM89" s="47"/>
      <c r="CXN89" s="47"/>
      <c r="CXO89" s="47"/>
      <c r="CXP89" s="47"/>
      <c r="CXQ89" s="47"/>
      <c r="CXR89" s="47"/>
      <c r="CXS89" s="47"/>
      <c r="CXT89" s="47"/>
      <c r="CXU89" s="47"/>
      <c r="CXV89" s="47"/>
      <c r="CXW89" s="47"/>
      <c r="CXX89" s="47"/>
      <c r="CXY89" s="47"/>
      <c r="CXZ89" s="47"/>
      <c r="CYA89" s="47"/>
      <c r="CYB89" s="47"/>
      <c r="CYC89" s="47"/>
      <c r="CYD89" s="47"/>
      <c r="CYE89" s="47"/>
      <c r="CYF89" s="47"/>
      <c r="CYG89" s="47"/>
      <c r="CYH89" s="47"/>
      <c r="CYI89" s="47"/>
      <c r="CYJ89" s="47"/>
      <c r="CYK89" s="47"/>
      <c r="CYL89" s="47"/>
      <c r="CYM89" s="47"/>
      <c r="CYN89" s="47"/>
      <c r="CYO89" s="47"/>
      <c r="CYP89" s="47"/>
      <c r="CYQ89" s="47"/>
      <c r="CYR89" s="47"/>
      <c r="CYS89" s="47"/>
      <c r="CYT89" s="47"/>
      <c r="CYU89" s="47"/>
      <c r="CYV89" s="47"/>
      <c r="CYW89" s="47"/>
      <c r="CYX89" s="47"/>
      <c r="CYY89" s="47"/>
      <c r="CYZ89" s="47"/>
      <c r="CZA89" s="47"/>
      <c r="CZB89" s="47"/>
      <c r="CZC89" s="47"/>
      <c r="CZD89" s="47"/>
      <c r="CZE89" s="47"/>
      <c r="CZF89" s="47"/>
      <c r="CZG89" s="47"/>
      <c r="CZH89" s="47"/>
      <c r="CZI89" s="47"/>
      <c r="CZJ89" s="47"/>
      <c r="CZK89" s="47"/>
      <c r="CZL89" s="47"/>
      <c r="CZM89" s="47"/>
      <c r="CZN89" s="47"/>
      <c r="CZO89" s="47"/>
      <c r="CZP89" s="47"/>
      <c r="CZQ89" s="47"/>
      <c r="CZR89" s="47"/>
      <c r="CZS89" s="47"/>
      <c r="CZT89" s="47"/>
      <c r="CZU89" s="47"/>
      <c r="CZV89" s="47"/>
      <c r="CZW89" s="47"/>
      <c r="CZX89" s="47"/>
      <c r="CZY89" s="47"/>
      <c r="CZZ89" s="47"/>
      <c r="DAA89" s="47"/>
      <c r="DAB89" s="47"/>
      <c r="DAC89" s="47"/>
      <c r="DAD89" s="47"/>
      <c r="DAE89" s="47"/>
      <c r="DAF89" s="47"/>
      <c r="DAG89" s="47"/>
      <c r="DAH89" s="47"/>
      <c r="DAI89" s="47"/>
      <c r="DAJ89" s="47"/>
      <c r="DAK89" s="47"/>
      <c r="DAL89" s="47"/>
      <c r="DAM89" s="47"/>
      <c r="DAN89" s="47"/>
      <c r="DAO89" s="47"/>
      <c r="DAP89" s="47"/>
      <c r="DAQ89" s="47"/>
      <c r="DAR89" s="47"/>
      <c r="DAS89" s="47"/>
      <c r="DAT89" s="47"/>
      <c r="DAU89" s="47"/>
      <c r="DAV89" s="47"/>
      <c r="DAW89" s="47"/>
      <c r="DAX89" s="47"/>
      <c r="DAY89" s="47"/>
      <c r="DAZ89" s="47"/>
      <c r="DBA89" s="47"/>
      <c r="DBB89" s="47"/>
      <c r="DBC89" s="47"/>
      <c r="DBD89" s="47"/>
      <c r="DBE89" s="47"/>
      <c r="DBF89" s="47"/>
      <c r="DBG89" s="47"/>
      <c r="DBH89" s="47"/>
      <c r="DBI89" s="47"/>
      <c r="DBJ89" s="47"/>
      <c r="DBK89" s="47"/>
      <c r="DBL89" s="47"/>
      <c r="DBM89" s="47"/>
      <c r="DBN89" s="47"/>
      <c r="DBO89" s="47"/>
      <c r="DBP89" s="47"/>
      <c r="DBQ89" s="47"/>
      <c r="DBR89" s="47"/>
      <c r="DBS89" s="47"/>
      <c r="DBT89" s="47"/>
      <c r="DBU89" s="47"/>
      <c r="DBV89" s="47"/>
      <c r="DBW89" s="47"/>
      <c r="DBX89" s="47"/>
      <c r="DBY89" s="47"/>
      <c r="DBZ89" s="47"/>
      <c r="DCA89" s="47"/>
      <c r="DCB89" s="47"/>
      <c r="DCC89" s="47"/>
      <c r="DCD89" s="47"/>
      <c r="DCE89" s="47"/>
      <c r="DCF89" s="47"/>
      <c r="DCG89" s="47"/>
      <c r="DCH89" s="47"/>
      <c r="DCI89" s="47"/>
      <c r="DCJ89" s="47"/>
      <c r="DCK89" s="47"/>
      <c r="DCL89" s="47"/>
      <c r="DCM89" s="47"/>
      <c r="DCN89" s="47"/>
      <c r="DCO89" s="47"/>
      <c r="DCP89" s="47"/>
      <c r="DCQ89" s="47"/>
      <c r="DCR89" s="47"/>
      <c r="DCS89" s="47"/>
      <c r="DCT89" s="47"/>
      <c r="DCU89" s="47"/>
      <c r="DCV89" s="47"/>
      <c r="DCW89" s="47"/>
      <c r="DCX89" s="47"/>
      <c r="DCY89" s="47"/>
      <c r="DCZ89" s="47"/>
      <c r="DDA89" s="47"/>
      <c r="DDB89" s="47"/>
      <c r="DDC89" s="47"/>
      <c r="DDD89" s="47"/>
      <c r="DDE89" s="47"/>
      <c r="DDF89" s="47"/>
      <c r="DDG89" s="47"/>
      <c r="DDH89" s="47"/>
      <c r="DDI89" s="47"/>
      <c r="DDJ89" s="47"/>
      <c r="DDK89" s="47"/>
      <c r="DDL89" s="47"/>
      <c r="DDM89" s="47"/>
      <c r="DDN89" s="47"/>
      <c r="DDO89" s="47"/>
      <c r="DDP89" s="47"/>
      <c r="DDQ89" s="47"/>
      <c r="DDR89" s="47"/>
      <c r="DDS89" s="47"/>
      <c r="DDT89" s="47"/>
      <c r="DDU89" s="47"/>
      <c r="DDV89" s="47"/>
      <c r="DDW89" s="47"/>
      <c r="DDX89" s="47"/>
      <c r="DDY89" s="47"/>
      <c r="DDZ89" s="47"/>
      <c r="DEA89" s="47"/>
      <c r="DEB89" s="47"/>
      <c r="DEC89" s="47"/>
      <c r="DED89" s="47"/>
      <c r="DEE89" s="47"/>
      <c r="DEF89" s="47"/>
      <c r="DEG89" s="47"/>
      <c r="DEH89" s="47"/>
      <c r="DEI89" s="47"/>
      <c r="DEJ89" s="47"/>
      <c r="DEK89" s="47"/>
      <c r="DEL89" s="47"/>
      <c r="DEM89" s="47"/>
      <c r="DEN89" s="47"/>
      <c r="DEO89" s="47"/>
      <c r="DEP89" s="47"/>
      <c r="DEQ89" s="47"/>
      <c r="DER89" s="47"/>
      <c r="DES89" s="47"/>
      <c r="DET89" s="47"/>
      <c r="DEU89" s="47"/>
      <c r="DEV89" s="47"/>
      <c r="DEW89" s="47"/>
      <c r="DEX89" s="47"/>
      <c r="DEY89" s="47"/>
      <c r="DEZ89" s="47"/>
      <c r="DFA89" s="47"/>
      <c r="DFB89" s="47"/>
      <c r="DFC89" s="47"/>
      <c r="DFD89" s="47"/>
      <c r="DFE89" s="47"/>
      <c r="DFF89" s="47"/>
      <c r="DFG89" s="47"/>
      <c r="DFH89" s="47"/>
      <c r="DFI89" s="47"/>
      <c r="DFJ89" s="47"/>
      <c r="DFK89" s="47"/>
      <c r="DFL89" s="47"/>
      <c r="DFM89" s="47"/>
      <c r="DFN89" s="47"/>
      <c r="DFO89" s="47"/>
      <c r="DFP89" s="47"/>
      <c r="DFQ89" s="47"/>
      <c r="DFR89" s="47"/>
      <c r="DFS89" s="47"/>
      <c r="DFT89" s="47"/>
      <c r="DFU89" s="47"/>
      <c r="DFV89" s="47"/>
      <c r="DFW89" s="47"/>
      <c r="DFX89" s="47"/>
      <c r="DFY89" s="47"/>
      <c r="DFZ89" s="47"/>
      <c r="DGA89" s="47"/>
      <c r="DGB89" s="47"/>
      <c r="DGC89" s="47"/>
      <c r="DGD89" s="47"/>
      <c r="DGE89" s="47"/>
      <c r="DGF89" s="47"/>
      <c r="DGG89" s="47"/>
      <c r="DGH89" s="47"/>
      <c r="DGI89" s="47"/>
      <c r="DGJ89" s="47"/>
      <c r="DGK89" s="47"/>
      <c r="DGL89" s="47"/>
      <c r="DGM89" s="47"/>
      <c r="DGN89" s="47"/>
      <c r="DGO89" s="47"/>
      <c r="DGP89" s="47"/>
      <c r="DGQ89" s="47"/>
      <c r="DGR89" s="47"/>
      <c r="DGS89" s="47"/>
      <c r="DGT89" s="47"/>
      <c r="DGU89" s="47"/>
      <c r="DGV89" s="47"/>
      <c r="DGW89" s="47"/>
      <c r="DGX89" s="47"/>
      <c r="DGY89" s="47"/>
      <c r="DGZ89" s="47"/>
      <c r="DHA89" s="47"/>
      <c r="DHB89" s="47"/>
      <c r="DHC89" s="47"/>
      <c r="DHD89" s="47"/>
      <c r="DHE89" s="47"/>
      <c r="DHF89" s="47"/>
      <c r="DHG89" s="47"/>
      <c r="DHH89" s="47"/>
      <c r="DHI89" s="47"/>
      <c r="DHJ89" s="47"/>
      <c r="DHK89" s="47"/>
      <c r="DHL89" s="47"/>
      <c r="DHM89" s="47"/>
      <c r="DHN89" s="47"/>
      <c r="DHO89" s="47"/>
      <c r="DHP89" s="47"/>
      <c r="DHQ89" s="47"/>
      <c r="DHR89" s="47"/>
      <c r="DHS89" s="47"/>
      <c r="DHT89" s="47"/>
      <c r="DHU89" s="47"/>
      <c r="DHV89" s="47"/>
      <c r="DHW89" s="47"/>
      <c r="DHX89" s="47"/>
      <c r="DHY89" s="47"/>
      <c r="DHZ89" s="47"/>
      <c r="DIA89" s="47"/>
      <c r="DIB89" s="47"/>
      <c r="DIC89" s="47"/>
      <c r="DID89" s="47"/>
      <c r="DIE89" s="47"/>
      <c r="DIF89" s="47"/>
      <c r="DIG89" s="47"/>
      <c r="DIH89" s="47"/>
      <c r="DII89" s="47"/>
      <c r="DIJ89" s="47"/>
      <c r="DIK89" s="47"/>
      <c r="DIL89" s="47"/>
      <c r="DIM89" s="47"/>
      <c r="DIN89" s="47"/>
      <c r="DIO89" s="47"/>
      <c r="DIP89" s="47"/>
      <c r="DIQ89" s="47"/>
      <c r="DIR89" s="47"/>
      <c r="DIS89" s="47"/>
      <c r="DIT89" s="47"/>
      <c r="DIU89" s="47"/>
      <c r="DIV89" s="47"/>
      <c r="DIW89" s="47"/>
      <c r="DIX89" s="47"/>
      <c r="DIY89" s="47"/>
      <c r="DIZ89" s="47"/>
      <c r="DJA89" s="47"/>
      <c r="DJB89" s="47"/>
      <c r="DJC89" s="47"/>
      <c r="DJD89" s="47"/>
      <c r="DJE89" s="47"/>
      <c r="DJF89" s="47"/>
      <c r="DJG89" s="47"/>
      <c r="DJH89" s="47"/>
      <c r="DJI89" s="47"/>
      <c r="DJJ89" s="47"/>
      <c r="DJK89" s="47"/>
      <c r="DJL89" s="47"/>
      <c r="DJM89" s="47"/>
      <c r="DJN89" s="47"/>
      <c r="DJO89" s="47"/>
      <c r="DJP89" s="47"/>
      <c r="DJQ89" s="47"/>
      <c r="DJR89" s="47"/>
      <c r="DJS89" s="47"/>
      <c r="DJT89" s="47"/>
      <c r="DJU89" s="47"/>
      <c r="DJV89" s="47"/>
      <c r="DJW89" s="47"/>
      <c r="DJX89" s="47"/>
      <c r="DJY89" s="47"/>
      <c r="DJZ89" s="47"/>
      <c r="DKA89" s="47"/>
      <c r="DKB89" s="47"/>
      <c r="DKC89" s="47"/>
      <c r="DKD89" s="47"/>
      <c r="DKE89" s="47"/>
      <c r="DKF89" s="47"/>
      <c r="DKG89" s="47"/>
      <c r="DKH89" s="47"/>
      <c r="DKI89" s="47"/>
      <c r="DKJ89" s="47"/>
      <c r="DKK89" s="47"/>
      <c r="DKL89" s="47"/>
      <c r="DKM89" s="47"/>
      <c r="DKN89" s="47"/>
      <c r="DKO89" s="47"/>
      <c r="DKP89" s="47"/>
      <c r="DKQ89" s="47"/>
      <c r="DKR89" s="47"/>
      <c r="DKS89" s="47"/>
      <c r="DKT89" s="47"/>
      <c r="DKU89" s="47"/>
      <c r="DKV89" s="47"/>
      <c r="DKW89" s="47"/>
      <c r="DKX89" s="47"/>
      <c r="DKY89" s="47"/>
      <c r="DKZ89" s="47"/>
      <c r="DLA89" s="47"/>
      <c r="DLB89" s="47"/>
      <c r="DLC89" s="47"/>
      <c r="DLD89" s="47"/>
      <c r="DLE89" s="47"/>
      <c r="DLF89" s="47"/>
      <c r="DLG89" s="47"/>
      <c r="DLH89" s="47"/>
      <c r="DLI89" s="47"/>
      <c r="DLJ89" s="47"/>
      <c r="DLK89" s="47"/>
      <c r="DLL89" s="47"/>
      <c r="DLM89" s="47"/>
      <c r="DLN89" s="47"/>
      <c r="DLO89" s="47"/>
      <c r="DLP89" s="47"/>
      <c r="DLQ89" s="47"/>
      <c r="DLR89" s="47"/>
      <c r="DLS89" s="47"/>
      <c r="DLT89" s="47"/>
      <c r="DLU89" s="47"/>
      <c r="DLV89" s="47"/>
      <c r="DLW89" s="47"/>
      <c r="DLX89" s="47"/>
      <c r="DLY89" s="47"/>
      <c r="DLZ89" s="47"/>
      <c r="DMA89" s="47"/>
      <c r="DMB89" s="47"/>
      <c r="DMC89" s="47"/>
      <c r="DMD89" s="47"/>
      <c r="DME89" s="47"/>
      <c r="DMF89" s="47"/>
      <c r="DMG89" s="47"/>
      <c r="DMH89" s="47"/>
      <c r="DMI89" s="47"/>
      <c r="DMJ89" s="47"/>
      <c r="DMK89" s="47"/>
      <c r="DML89" s="47"/>
      <c r="DMM89" s="47"/>
      <c r="DMN89" s="47"/>
      <c r="DMO89" s="47"/>
      <c r="DMP89" s="47"/>
      <c r="DMQ89" s="47"/>
      <c r="DMR89" s="47"/>
      <c r="DMS89" s="47"/>
      <c r="DMT89" s="47"/>
      <c r="DMU89" s="47"/>
      <c r="DMV89" s="47"/>
      <c r="DMW89" s="47"/>
      <c r="DMX89" s="47"/>
      <c r="DMY89" s="47"/>
      <c r="DMZ89" s="47"/>
      <c r="DNA89" s="47"/>
      <c r="DNB89" s="47"/>
      <c r="DNC89" s="47"/>
      <c r="DND89" s="47"/>
      <c r="DNE89" s="47"/>
      <c r="DNF89" s="47"/>
      <c r="DNG89" s="47"/>
      <c r="DNH89" s="47"/>
      <c r="DNI89" s="47"/>
      <c r="DNJ89" s="47"/>
      <c r="DNK89" s="47"/>
      <c r="DNL89" s="47"/>
      <c r="DNM89" s="47"/>
      <c r="DNN89" s="47"/>
      <c r="DNO89" s="47"/>
      <c r="DNP89" s="47"/>
      <c r="DNQ89" s="47"/>
      <c r="DNR89" s="47"/>
      <c r="DNS89" s="47"/>
      <c r="DNT89" s="47"/>
      <c r="DNU89" s="47"/>
      <c r="DNV89" s="47"/>
      <c r="DNW89" s="47"/>
      <c r="DNX89" s="47"/>
      <c r="DNY89" s="47"/>
      <c r="DNZ89" s="47"/>
      <c r="DOA89" s="47"/>
      <c r="DOB89" s="47"/>
      <c r="DOC89" s="47"/>
      <c r="DOD89" s="47"/>
      <c r="DOE89" s="47"/>
      <c r="DOF89" s="47"/>
      <c r="DOG89" s="47"/>
      <c r="DOH89" s="47"/>
      <c r="DOI89" s="47"/>
      <c r="DOJ89" s="47"/>
      <c r="DOK89" s="47"/>
      <c r="DOL89" s="47"/>
      <c r="DOM89" s="47"/>
      <c r="DON89" s="47"/>
      <c r="DOO89" s="47"/>
      <c r="DOP89" s="47"/>
      <c r="DOQ89" s="47"/>
      <c r="DOR89" s="47"/>
      <c r="DOS89" s="47"/>
      <c r="DOT89" s="47"/>
      <c r="DOU89" s="47"/>
      <c r="DOV89" s="47"/>
      <c r="DOW89" s="47"/>
      <c r="DOX89" s="47"/>
      <c r="DOY89" s="47"/>
      <c r="DOZ89" s="47"/>
      <c r="DPA89" s="47"/>
      <c r="DPB89" s="47"/>
      <c r="DPC89" s="47"/>
      <c r="DPD89" s="47"/>
      <c r="DPE89" s="47"/>
      <c r="DPF89" s="47"/>
      <c r="DPG89" s="47"/>
      <c r="DPH89" s="47"/>
      <c r="DPI89" s="47"/>
      <c r="DPJ89" s="47"/>
      <c r="DPK89" s="47"/>
      <c r="DPL89" s="47"/>
      <c r="DPM89" s="47"/>
      <c r="DPN89" s="47"/>
      <c r="DPO89" s="47"/>
      <c r="DPP89" s="47"/>
      <c r="DPQ89" s="47"/>
      <c r="DPR89" s="47"/>
      <c r="DPS89" s="47"/>
      <c r="DPT89" s="47"/>
      <c r="DPU89" s="47"/>
      <c r="DPV89" s="47"/>
      <c r="DPW89" s="47"/>
      <c r="DPX89" s="47"/>
      <c r="DPY89" s="47"/>
      <c r="DPZ89" s="47"/>
      <c r="DQA89" s="47"/>
      <c r="DQB89" s="47"/>
      <c r="DQC89" s="47"/>
      <c r="DQD89" s="47"/>
      <c r="DQE89" s="47"/>
      <c r="DQF89" s="47"/>
      <c r="DQG89" s="47"/>
      <c r="DQH89" s="47"/>
      <c r="DQI89" s="47"/>
      <c r="DQJ89" s="47"/>
      <c r="DQK89" s="47"/>
      <c r="DQL89" s="47"/>
      <c r="DQM89" s="47"/>
      <c r="DQN89" s="47"/>
      <c r="DQO89" s="47"/>
      <c r="DQP89" s="47"/>
      <c r="DQQ89" s="47"/>
      <c r="DQR89" s="47"/>
      <c r="DQS89" s="47"/>
      <c r="DQT89" s="47"/>
      <c r="DQU89" s="47"/>
      <c r="DQV89" s="47"/>
      <c r="DQW89" s="47"/>
      <c r="DQX89" s="47"/>
      <c r="DQY89" s="47"/>
      <c r="DQZ89" s="47"/>
      <c r="DRA89" s="47"/>
      <c r="DRB89" s="47"/>
      <c r="DRC89" s="47"/>
      <c r="DRD89" s="47"/>
      <c r="DRE89" s="47"/>
      <c r="DRF89" s="47"/>
      <c r="DRG89" s="47"/>
      <c r="DRH89" s="47"/>
      <c r="DRI89" s="47"/>
      <c r="DRJ89" s="47"/>
      <c r="DRK89" s="47"/>
      <c r="DRL89" s="47"/>
      <c r="DRM89" s="47"/>
      <c r="DRN89" s="47"/>
      <c r="DRO89" s="47"/>
      <c r="DRP89" s="47"/>
      <c r="DRQ89" s="47"/>
      <c r="DRR89" s="47"/>
      <c r="DRS89" s="47"/>
      <c r="DRT89" s="47"/>
      <c r="DRU89" s="47"/>
      <c r="DRV89" s="47"/>
      <c r="DRW89" s="47"/>
      <c r="DRX89" s="47"/>
      <c r="DRY89" s="47"/>
      <c r="DRZ89" s="47"/>
      <c r="DSA89" s="47"/>
      <c r="DSB89" s="47"/>
      <c r="DSC89" s="47"/>
      <c r="DSD89" s="47"/>
      <c r="DSE89" s="47"/>
      <c r="DSF89" s="47"/>
      <c r="DSG89" s="47"/>
      <c r="DSH89" s="47"/>
      <c r="DSI89" s="47"/>
      <c r="DSJ89" s="47"/>
      <c r="DSK89" s="47"/>
      <c r="DSL89" s="47"/>
      <c r="DSM89" s="47"/>
      <c r="DSN89" s="47"/>
      <c r="DSO89" s="47"/>
      <c r="DSP89" s="47"/>
      <c r="DSQ89" s="47"/>
      <c r="DSR89" s="47"/>
      <c r="DSS89" s="47"/>
      <c r="DST89" s="47"/>
      <c r="DSU89" s="47"/>
      <c r="DSV89" s="47"/>
      <c r="DSW89" s="47"/>
      <c r="DSX89" s="47"/>
      <c r="DSY89" s="47"/>
      <c r="DSZ89" s="47"/>
      <c r="DTA89" s="47"/>
      <c r="DTB89" s="47"/>
      <c r="DTC89" s="47"/>
      <c r="DTD89" s="47"/>
      <c r="DTE89" s="47"/>
      <c r="DTF89" s="47"/>
      <c r="DTG89" s="47"/>
      <c r="DTH89" s="47"/>
      <c r="DTI89" s="47"/>
      <c r="DTJ89" s="47"/>
      <c r="DTK89" s="47"/>
      <c r="DTL89" s="47"/>
      <c r="DTM89" s="47"/>
      <c r="DTN89" s="47"/>
      <c r="DTO89" s="47"/>
      <c r="DTP89" s="47"/>
      <c r="DTQ89" s="47"/>
      <c r="DTR89" s="47"/>
      <c r="DTS89" s="47"/>
      <c r="DTT89" s="47"/>
      <c r="DTU89" s="47"/>
      <c r="DTV89" s="47"/>
      <c r="DTW89" s="47"/>
      <c r="DTX89" s="47"/>
      <c r="DTY89" s="47"/>
      <c r="DTZ89" s="47"/>
      <c r="DUA89" s="47"/>
      <c r="DUB89" s="47"/>
      <c r="DUC89" s="47"/>
      <c r="DUD89" s="47"/>
      <c r="DUE89" s="47"/>
      <c r="DUF89" s="47"/>
      <c r="DUG89" s="47"/>
      <c r="DUH89" s="47"/>
      <c r="DUI89" s="47"/>
      <c r="DUJ89" s="47"/>
      <c r="DUK89" s="47"/>
      <c r="DUL89" s="47"/>
      <c r="DUM89" s="47"/>
      <c r="DUN89" s="47"/>
      <c r="DUO89" s="47"/>
      <c r="DUP89" s="47"/>
      <c r="DUQ89" s="47"/>
      <c r="DUR89" s="47"/>
      <c r="DUS89" s="47"/>
      <c r="DUT89" s="47"/>
      <c r="DUU89" s="47"/>
      <c r="DUV89" s="47"/>
      <c r="DUW89" s="47"/>
      <c r="DUX89" s="47"/>
      <c r="DUY89" s="47"/>
      <c r="DUZ89" s="47"/>
      <c r="DVA89" s="47"/>
      <c r="DVB89" s="47"/>
      <c r="DVC89" s="47"/>
      <c r="DVD89" s="47"/>
      <c r="DVE89" s="47"/>
      <c r="DVF89" s="47"/>
      <c r="DVG89" s="47"/>
      <c r="DVH89" s="47"/>
      <c r="DVI89" s="47"/>
      <c r="DVJ89" s="47"/>
      <c r="DVK89" s="47"/>
      <c r="DVL89" s="47"/>
      <c r="DVM89" s="47"/>
      <c r="DVN89" s="47"/>
      <c r="DVO89" s="47"/>
      <c r="DVP89" s="47"/>
      <c r="DVQ89" s="47"/>
      <c r="DVR89" s="47"/>
      <c r="DVS89" s="47"/>
      <c r="DVT89" s="47"/>
      <c r="DVU89" s="47"/>
      <c r="DVV89" s="47"/>
      <c r="DVW89" s="47"/>
      <c r="DVX89" s="47"/>
      <c r="DVY89" s="47"/>
      <c r="DVZ89" s="47"/>
      <c r="DWA89" s="47"/>
      <c r="DWB89" s="47"/>
      <c r="DWC89" s="47"/>
      <c r="DWD89" s="47"/>
      <c r="DWE89" s="47"/>
      <c r="DWF89" s="47"/>
      <c r="DWG89" s="47"/>
      <c r="DWH89" s="47"/>
      <c r="DWI89" s="47"/>
      <c r="DWJ89" s="47"/>
      <c r="DWK89" s="47"/>
      <c r="DWL89" s="47"/>
      <c r="DWM89" s="47"/>
      <c r="DWN89" s="47"/>
      <c r="DWO89" s="47"/>
      <c r="DWP89" s="47"/>
      <c r="DWQ89" s="47"/>
      <c r="DWR89" s="47"/>
      <c r="DWS89" s="47"/>
      <c r="DWT89" s="47"/>
      <c r="DWU89" s="47"/>
      <c r="DWV89" s="47"/>
      <c r="DWW89" s="47"/>
      <c r="DWX89" s="47"/>
      <c r="DWY89" s="47"/>
      <c r="DWZ89" s="47"/>
      <c r="DXA89" s="47"/>
      <c r="DXB89" s="47"/>
      <c r="DXC89" s="47"/>
      <c r="DXD89" s="47"/>
      <c r="DXE89" s="47"/>
      <c r="DXF89" s="47"/>
      <c r="DXG89" s="47"/>
      <c r="DXH89" s="47"/>
      <c r="DXI89" s="47"/>
      <c r="DXJ89" s="47"/>
      <c r="DXK89" s="47"/>
      <c r="DXL89" s="47"/>
      <c r="DXM89" s="47"/>
      <c r="DXN89" s="47"/>
      <c r="DXO89" s="47"/>
      <c r="DXP89" s="47"/>
      <c r="DXQ89" s="47"/>
      <c r="DXR89" s="47"/>
      <c r="DXS89" s="47"/>
      <c r="DXT89" s="47"/>
      <c r="DXU89" s="47"/>
      <c r="DXV89" s="47"/>
      <c r="DXW89" s="47"/>
      <c r="DXX89" s="47"/>
      <c r="DXY89" s="47"/>
      <c r="DXZ89" s="47"/>
      <c r="DYA89" s="47"/>
      <c r="DYB89" s="47"/>
      <c r="DYC89" s="47"/>
      <c r="DYD89" s="47"/>
      <c r="DYE89" s="47"/>
      <c r="DYF89" s="47"/>
      <c r="DYG89" s="47"/>
      <c r="DYH89" s="47"/>
      <c r="DYI89" s="47"/>
      <c r="DYJ89" s="47"/>
      <c r="DYK89" s="47"/>
      <c r="DYL89" s="47"/>
      <c r="DYM89" s="47"/>
      <c r="DYN89" s="47"/>
      <c r="DYO89" s="47"/>
      <c r="DYP89" s="47"/>
      <c r="DYQ89" s="47"/>
      <c r="DYR89" s="47"/>
      <c r="DYS89" s="47"/>
      <c r="DYT89" s="47"/>
      <c r="DYU89" s="47"/>
      <c r="DYV89" s="47"/>
      <c r="DYW89" s="47"/>
      <c r="DYX89" s="47"/>
      <c r="DYY89" s="47"/>
      <c r="DYZ89" s="47"/>
      <c r="DZA89" s="47"/>
      <c r="DZB89" s="47"/>
      <c r="DZC89" s="47"/>
      <c r="DZD89" s="47"/>
      <c r="DZE89" s="47"/>
      <c r="DZF89" s="47"/>
      <c r="DZG89" s="47"/>
      <c r="DZH89" s="47"/>
      <c r="DZI89" s="47"/>
      <c r="DZJ89" s="47"/>
      <c r="DZK89" s="47"/>
      <c r="DZL89" s="47"/>
      <c r="DZM89" s="47"/>
      <c r="DZN89" s="47"/>
      <c r="DZO89" s="47"/>
      <c r="DZP89" s="47"/>
      <c r="DZQ89" s="47"/>
      <c r="DZR89" s="47"/>
      <c r="DZS89" s="47"/>
      <c r="DZT89" s="47"/>
      <c r="DZU89" s="47"/>
      <c r="DZV89" s="47"/>
      <c r="DZW89" s="47"/>
      <c r="DZX89" s="47"/>
      <c r="DZY89" s="47"/>
      <c r="DZZ89" s="47"/>
      <c r="EAA89" s="47"/>
      <c r="EAB89" s="47"/>
      <c r="EAC89" s="47"/>
      <c r="EAD89" s="47"/>
      <c r="EAE89" s="47"/>
      <c r="EAF89" s="47"/>
      <c r="EAG89" s="47"/>
      <c r="EAH89" s="47"/>
      <c r="EAI89" s="47"/>
      <c r="EAJ89" s="47"/>
      <c r="EAK89" s="47"/>
      <c r="EAL89" s="47"/>
      <c r="EAM89" s="47"/>
      <c r="EAN89" s="47"/>
      <c r="EAO89" s="47"/>
      <c r="EAP89" s="47"/>
      <c r="EAQ89" s="47"/>
      <c r="EAR89" s="47"/>
      <c r="EAS89" s="47"/>
      <c r="EAT89" s="47"/>
      <c r="EAU89" s="47"/>
      <c r="EAV89" s="47"/>
      <c r="EAW89" s="47"/>
      <c r="EAX89" s="47"/>
      <c r="EAY89" s="47"/>
      <c r="EAZ89" s="47"/>
      <c r="EBA89" s="47"/>
      <c r="EBB89" s="47"/>
      <c r="EBC89" s="47"/>
      <c r="EBD89" s="47"/>
      <c r="EBE89" s="47"/>
      <c r="EBF89" s="47"/>
      <c r="EBG89" s="47"/>
      <c r="EBH89" s="47"/>
      <c r="EBI89" s="47"/>
      <c r="EBJ89" s="47"/>
      <c r="EBK89" s="47"/>
      <c r="EBL89" s="47"/>
      <c r="EBM89" s="47"/>
      <c r="EBN89" s="47"/>
      <c r="EBO89" s="47"/>
      <c r="EBP89" s="47"/>
      <c r="EBQ89" s="47"/>
      <c r="EBR89" s="47"/>
      <c r="EBS89" s="47"/>
      <c r="EBT89" s="47"/>
      <c r="EBU89" s="47"/>
      <c r="EBV89" s="47"/>
      <c r="EBW89" s="47"/>
      <c r="EBX89" s="47"/>
      <c r="EBY89" s="47"/>
      <c r="EBZ89" s="47"/>
      <c r="ECA89" s="47"/>
      <c r="ECB89" s="47"/>
      <c r="ECC89" s="47"/>
      <c r="ECD89" s="47"/>
      <c r="ECE89" s="47"/>
      <c r="ECF89" s="47"/>
      <c r="ECG89" s="47"/>
      <c r="ECH89" s="47"/>
      <c r="ECI89" s="47"/>
      <c r="ECJ89" s="47"/>
      <c r="ECK89" s="47"/>
      <c r="ECL89" s="47"/>
      <c r="ECM89" s="47"/>
      <c r="ECN89" s="47"/>
      <c r="ECO89" s="47"/>
      <c r="ECP89" s="47"/>
      <c r="ECQ89" s="47"/>
      <c r="ECR89" s="47"/>
      <c r="ECS89" s="47"/>
      <c r="ECT89" s="47"/>
      <c r="ECU89" s="47"/>
      <c r="ECV89" s="47"/>
      <c r="ECW89" s="47"/>
      <c r="ECX89" s="47"/>
      <c r="ECY89" s="47"/>
      <c r="ECZ89" s="47"/>
      <c r="EDA89" s="47"/>
      <c r="EDB89" s="47"/>
      <c r="EDC89" s="47"/>
      <c r="EDD89" s="47"/>
      <c r="EDE89" s="47"/>
      <c r="EDF89" s="47"/>
      <c r="EDG89" s="47"/>
      <c r="EDH89" s="47"/>
      <c r="EDI89" s="47"/>
      <c r="EDJ89" s="47"/>
      <c r="EDK89" s="47"/>
      <c r="EDL89" s="47"/>
      <c r="EDM89" s="47"/>
      <c r="EDN89" s="47"/>
      <c r="EDO89" s="47"/>
      <c r="EDP89" s="47"/>
      <c r="EDQ89" s="47"/>
      <c r="EDR89" s="47"/>
      <c r="EDS89" s="47"/>
      <c r="EDT89" s="47"/>
      <c r="EDU89" s="47"/>
      <c r="EDV89" s="47"/>
      <c r="EDW89" s="47"/>
      <c r="EDX89" s="47"/>
      <c r="EDY89" s="47"/>
      <c r="EDZ89" s="47"/>
      <c r="EEA89" s="47"/>
      <c r="EEB89" s="47"/>
      <c r="EEC89" s="47"/>
      <c r="EED89" s="47"/>
      <c r="EEE89" s="47"/>
      <c r="EEF89" s="47"/>
      <c r="EEG89" s="47"/>
      <c r="EEH89" s="47"/>
      <c r="EEI89" s="47"/>
      <c r="EEJ89" s="47"/>
      <c r="EEK89" s="47"/>
      <c r="EEL89" s="47"/>
      <c r="EEM89" s="47"/>
      <c r="EEN89" s="47"/>
      <c r="EEO89" s="47"/>
      <c r="EEP89" s="47"/>
      <c r="EEQ89" s="47"/>
      <c r="EER89" s="47"/>
      <c r="EES89" s="47"/>
      <c r="EET89" s="47"/>
      <c r="EEU89" s="47"/>
      <c r="EEV89" s="47"/>
      <c r="EEW89" s="47"/>
      <c r="EEX89" s="47"/>
      <c r="EEY89" s="47"/>
      <c r="EEZ89" s="47"/>
      <c r="EFA89" s="47"/>
      <c r="EFB89" s="47"/>
      <c r="EFC89" s="47"/>
      <c r="EFD89" s="47"/>
      <c r="EFE89" s="47"/>
      <c r="EFF89" s="47"/>
      <c r="EFG89" s="47"/>
      <c r="EFH89" s="47"/>
      <c r="EFI89" s="47"/>
      <c r="EFJ89" s="47"/>
      <c r="EFK89" s="47"/>
      <c r="EFL89" s="47"/>
      <c r="EFM89" s="47"/>
      <c r="EFN89" s="47"/>
      <c r="EFO89" s="47"/>
      <c r="EFP89" s="47"/>
      <c r="EFQ89" s="47"/>
      <c r="EFR89" s="47"/>
      <c r="EFS89" s="47"/>
      <c r="EFT89" s="47"/>
      <c r="EFU89" s="47"/>
      <c r="EFV89" s="47"/>
      <c r="EFW89" s="47"/>
      <c r="EFX89" s="47"/>
      <c r="EFY89" s="47"/>
      <c r="EFZ89" s="47"/>
      <c r="EGA89" s="47"/>
      <c r="EGB89" s="47"/>
      <c r="EGC89" s="47"/>
      <c r="EGD89" s="47"/>
      <c r="EGE89" s="47"/>
      <c r="EGF89" s="47"/>
      <c r="EGG89" s="47"/>
      <c r="EGH89" s="47"/>
      <c r="EGI89" s="47"/>
      <c r="EGJ89" s="47"/>
      <c r="EGK89" s="47"/>
      <c r="EGL89" s="47"/>
      <c r="EGM89" s="47"/>
      <c r="EGN89" s="47"/>
      <c r="EGO89" s="47"/>
      <c r="EGP89" s="47"/>
      <c r="EGQ89" s="47"/>
      <c r="EGR89" s="47"/>
      <c r="EGS89" s="47"/>
      <c r="EGT89" s="47"/>
      <c r="EGU89" s="47"/>
      <c r="EGV89" s="47"/>
      <c r="EGW89" s="47"/>
      <c r="EGX89" s="47"/>
      <c r="EGY89" s="47"/>
      <c r="EGZ89" s="47"/>
      <c r="EHA89" s="47"/>
      <c r="EHB89" s="47"/>
      <c r="EHC89" s="47"/>
      <c r="EHD89" s="47"/>
      <c r="EHE89" s="47"/>
      <c r="EHF89" s="47"/>
      <c r="EHG89" s="47"/>
      <c r="EHH89" s="47"/>
      <c r="EHI89" s="47"/>
      <c r="EHJ89" s="47"/>
      <c r="EHK89" s="47"/>
      <c r="EHL89" s="47"/>
      <c r="EHM89" s="47"/>
      <c r="EHN89" s="47"/>
      <c r="EHO89" s="47"/>
      <c r="EHP89" s="47"/>
      <c r="EHQ89" s="47"/>
      <c r="EHR89" s="47"/>
      <c r="EHS89" s="47"/>
      <c r="EHT89" s="47"/>
      <c r="EHU89" s="47"/>
      <c r="EHV89" s="47"/>
      <c r="EHW89" s="47"/>
      <c r="EHX89" s="47"/>
      <c r="EHY89" s="47"/>
      <c r="EHZ89" s="47"/>
      <c r="EIA89" s="47"/>
      <c r="EIB89" s="47"/>
      <c r="EIC89" s="47"/>
      <c r="EID89" s="47"/>
      <c r="EIE89" s="47"/>
      <c r="EIF89" s="47"/>
      <c r="EIG89" s="47"/>
      <c r="EIH89" s="47"/>
      <c r="EII89" s="47"/>
      <c r="EIJ89" s="47"/>
      <c r="EIK89" s="47"/>
      <c r="EIL89" s="47"/>
      <c r="EIM89" s="47"/>
      <c r="EIN89" s="47"/>
      <c r="EIO89" s="47"/>
      <c r="EIP89" s="47"/>
      <c r="EIQ89" s="47"/>
      <c r="EIR89" s="47"/>
      <c r="EIS89" s="47"/>
      <c r="EIT89" s="47"/>
      <c r="EIU89" s="47"/>
      <c r="EIV89" s="47"/>
      <c r="EIW89" s="47"/>
      <c r="EIX89" s="47"/>
      <c r="EIY89" s="47"/>
      <c r="EIZ89" s="47"/>
      <c r="EJA89" s="47"/>
      <c r="EJB89" s="47"/>
      <c r="EJC89" s="47"/>
      <c r="EJD89" s="47"/>
      <c r="EJE89" s="47"/>
      <c r="EJF89" s="47"/>
      <c r="EJG89" s="47"/>
      <c r="EJH89" s="47"/>
      <c r="EJI89" s="47"/>
      <c r="EJJ89" s="47"/>
      <c r="EJK89" s="47"/>
      <c r="EJL89" s="47"/>
      <c r="EJM89" s="47"/>
      <c r="EJN89" s="47"/>
      <c r="EJO89" s="47"/>
      <c r="EJP89" s="47"/>
      <c r="EJQ89" s="47"/>
      <c r="EJR89" s="47"/>
      <c r="EJS89" s="47"/>
      <c r="EJT89" s="47"/>
      <c r="EJU89" s="47"/>
      <c r="EJV89" s="47"/>
      <c r="EJW89" s="47"/>
      <c r="EJX89" s="47"/>
      <c r="EJY89" s="47"/>
      <c r="EJZ89" s="47"/>
      <c r="EKA89" s="47"/>
      <c r="EKB89" s="47"/>
      <c r="EKC89" s="47"/>
      <c r="EKD89" s="47"/>
      <c r="EKE89" s="47"/>
      <c r="EKF89" s="47"/>
      <c r="EKG89" s="47"/>
      <c r="EKH89" s="47"/>
      <c r="EKI89" s="47"/>
      <c r="EKJ89" s="47"/>
      <c r="EKK89" s="47"/>
      <c r="EKL89" s="47"/>
      <c r="EKM89" s="47"/>
      <c r="EKN89" s="47"/>
      <c r="EKO89" s="47"/>
      <c r="EKP89" s="47"/>
      <c r="EKQ89" s="47"/>
      <c r="EKR89" s="47"/>
      <c r="EKS89" s="47"/>
      <c r="EKT89" s="47"/>
      <c r="EKU89" s="47"/>
      <c r="EKV89" s="47"/>
      <c r="EKW89" s="47"/>
      <c r="EKX89" s="47"/>
      <c r="EKY89" s="47"/>
      <c r="EKZ89" s="47"/>
      <c r="ELA89" s="47"/>
      <c r="ELB89" s="47"/>
      <c r="ELC89" s="47"/>
      <c r="ELD89" s="47"/>
      <c r="ELE89" s="47"/>
      <c r="ELF89" s="47"/>
      <c r="ELG89" s="47"/>
      <c r="ELH89" s="47"/>
      <c r="ELI89" s="47"/>
      <c r="ELJ89" s="47"/>
      <c r="ELK89" s="47"/>
      <c r="ELL89" s="47"/>
      <c r="ELM89" s="47"/>
      <c r="ELN89" s="47"/>
      <c r="ELO89" s="47"/>
      <c r="ELP89" s="47"/>
      <c r="ELQ89" s="47"/>
      <c r="ELR89" s="47"/>
      <c r="ELS89" s="47"/>
      <c r="ELT89" s="47"/>
      <c r="ELU89" s="47"/>
      <c r="ELV89" s="47"/>
      <c r="ELW89" s="47"/>
      <c r="ELX89" s="47"/>
      <c r="ELY89" s="47"/>
      <c r="ELZ89" s="47"/>
      <c r="EMA89" s="47"/>
      <c r="EMB89" s="47"/>
      <c r="EMC89" s="47"/>
      <c r="EMD89" s="47"/>
      <c r="EME89" s="47"/>
      <c r="EMF89" s="47"/>
      <c r="EMG89" s="47"/>
      <c r="EMH89" s="47"/>
      <c r="EMI89" s="47"/>
      <c r="EMJ89" s="47"/>
      <c r="EMK89" s="47"/>
      <c r="EML89" s="47"/>
      <c r="EMM89" s="47"/>
      <c r="EMN89" s="47"/>
      <c r="EMO89" s="47"/>
      <c r="EMP89" s="47"/>
      <c r="EMQ89" s="47"/>
      <c r="EMR89" s="47"/>
      <c r="EMS89" s="47"/>
      <c r="EMT89" s="47"/>
      <c r="EMU89" s="47"/>
      <c r="EMV89" s="47"/>
      <c r="EMW89" s="47"/>
      <c r="EMX89" s="47"/>
      <c r="EMY89" s="47"/>
      <c r="EMZ89" s="47"/>
      <c r="ENA89" s="47"/>
      <c r="ENB89" s="47"/>
      <c r="ENC89" s="47"/>
      <c r="END89" s="47"/>
      <c r="ENE89" s="47"/>
      <c r="ENF89" s="47"/>
      <c r="ENG89" s="47"/>
      <c r="ENH89" s="47"/>
      <c r="ENI89" s="47"/>
      <c r="ENJ89" s="47"/>
      <c r="ENK89" s="47"/>
      <c r="ENL89" s="47"/>
      <c r="ENM89" s="47"/>
      <c r="ENN89" s="47"/>
      <c r="ENO89" s="47"/>
      <c r="ENP89" s="47"/>
      <c r="ENQ89" s="47"/>
      <c r="ENR89" s="47"/>
      <c r="ENS89" s="47"/>
      <c r="ENT89" s="47"/>
      <c r="ENU89" s="47"/>
      <c r="ENV89" s="47"/>
      <c r="ENW89" s="47"/>
      <c r="ENX89" s="47"/>
      <c r="ENY89" s="47"/>
      <c r="ENZ89" s="47"/>
      <c r="EOA89" s="47"/>
      <c r="EOB89" s="47"/>
      <c r="EOC89" s="47"/>
      <c r="EOD89" s="47"/>
      <c r="EOE89" s="47"/>
      <c r="EOF89" s="47"/>
      <c r="EOG89" s="47"/>
      <c r="EOH89" s="47"/>
      <c r="EOI89" s="47"/>
      <c r="EOJ89" s="47"/>
      <c r="EOK89" s="47"/>
      <c r="EOL89" s="47"/>
      <c r="EOM89" s="47"/>
      <c r="EON89" s="47"/>
      <c r="EOO89" s="47"/>
      <c r="EOP89" s="47"/>
      <c r="EOQ89" s="47"/>
      <c r="EOR89" s="47"/>
      <c r="EOS89" s="47"/>
      <c r="EOT89" s="47"/>
      <c r="EOU89" s="47"/>
      <c r="EOV89" s="47"/>
      <c r="EOW89" s="47"/>
      <c r="EOX89" s="47"/>
      <c r="EOY89" s="47"/>
      <c r="EOZ89" s="47"/>
      <c r="EPA89" s="47"/>
      <c r="EPB89" s="47"/>
      <c r="EPC89" s="47"/>
      <c r="EPD89" s="47"/>
      <c r="EPE89" s="47"/>
      <c r="EPF89" s="47"/>
      <c r="EPG89" s="47"/>
      <c r="EPH89" s="47"/>
      <c r="EPI89" s="47"/>
      <c r="EPJ89" s="47"/>
      <c r="EPK89" s="47"/>
      <c r="EPL89" s="47"/>
      <c r="EPM89" s="47"/>
      <c r="EPN89" s="47"/>
      <c r="EPO89" s="47"/>
      <c r="EPP89" s="47"/>
      <c r="EPQ89" s="47"/>
      <c r="EPR89" s="47"/>
      <c r="EPS89" s="47"/>
      <c r="EPT89" s="47"/>
      <c r="EPU89" s="47"/>
      <c r="EPV89" s="47"/>
      <c r="EPW89" s="47"/>
      <c r="EPX89" s="47"/>
      <c r="EPY89" s="47"/>
      <c r="EPZ89" s="47"/>
      <c r="EQA89" s="47"/>
      <c r="EQB89" s="47"/>
      <c r="EQC89" s="47"/>
      <c r="EQD89" s="47"/>
      <c r="EQE89" s="47"/>
      <c r="EQF89" s="47"/>
      <c r="EQG89" s="47"/>
      <c r="EQH89" s="47"/>
      <c r="EQI89" s="47"/>
      <c r="EQJ89" s="47"/>
      <c r="EQK89" s="47"/>
      <c r="EQL89" s="47"/>
      <c r="EQM89" s="47"/>
      <c r="EQN89" s="47"/>
      <c r="EQO89" s="47"/>
      <c r="EQP89" s="47"/>
      <c r="EQQ89" s="47"/>
      <c r="EQR89" s="47"/>
      <c r="EQS89" s="47"/>
      <c r="EQT89" s="47"/>
      <c r="EQU89" s="47"/>
      <c r="EQV89" s="47"/>
      <c r="EQW89" s="47"/>
      <c r="EQX89" s="47"/>
      <c r="EQY89" s="47"/>
      <c r="EQZ89" s="47"/>
      <c r="ERA89" s="47"/>
      <c r="ERB89" s="47"/>
      <c r="ERC89" s="47"/>
      <c r="ERD89" s="47"/>
      <c r="ERE89" s="47"/>
      <c r="ERF89" s="47"/>
      <c r="ERG89" s="47"/>
      <c r="ERH89" s="47"/>
      <c r="ERI89" s="47"/>
      <c r="ERJ89" s="47"/>
      <c r="ERK89" s="47"/>
      <c r="ERL89" s="47"/>
      <c r="ERM89" s="47"/>
      <c r="ERN89" s="47"/>
      <c r="ERO89" s="47"/>
      <c r="ERP89" s="47"/>
      <c r="ERQ89" s="47"/>
      <c r="ERR89" s="47"/>
      <c r="ERS89" s="47"/>
      <c r="ERT89" s="47"/>
      <c r="ERU89" s="47"/>
      <c r="ERV89" s="47"/>
      <c r="ERW89" s="47"/>
      <c r="ERX89" s="47"/>
      <c r="ERY89" s="47"/>
      <c r="ERZ89" s="47"/>
      <c r="ESA89" s="47"/>
      <c r="ESB89" s="47"/>
      <c r="ESC89" s="47"/>
      <c r="ESD89" s="47"/>
      <c r="ESE89" s="47"/>
      <c r="ESF89" s="47"/>
      <c r="ESG89" s="47"/>
      <c r="ESH89" s="47"/>
      <c r="ESI89" s="47"/>
      <c r="ESJ89" s="47"/>
      <c r="ESK89" s="47"/>
      <c r="ESL89" s="47"/>
      <c r="ESM89" s="47"/>
      <c r="ESN89" s="47"/>
      <c r="ESO89" s="47"/>
      <c r="ESP89" s="47"/>
      <c r="ESQ89" s="47"/>
      <c r="ESR89" s="47"/>
      <c r="ESS89" s="47"/>
      <c r="EST89" s="47"/>
      <c r="ESU89" s="47"/>
      <c r="ESV89" s="47"/>
      <c r="ESW89" s="47"/>
      <c r="ESX89" s="47"/>
      <c r="ESY89" s="47"/>
      <c r="ESZ89" s="47"/>
      <c r="ETA89" s="47"/>
      <c r="ETB89" s="47"/>
      <c r="ETC89" s="47"/>
      <c r="ETD89" s="47"/>
      <c r="ETE89" s="47"/>
      <c r="ETF89" s="47"/>
      <c r="ETG89" s="47"/>
      <c r="ETH89" s="47"/>
      <c r="ETI89" s="47"/>
      <c r="ETJ89" s="47"/>
      <c r="ETK89" s="47"/>
      <c r="ETL89" s="47"/>
      <c r="ETM89" s="47"/>
      <c r="ETN89" s="47"/>
      <c r="ETO89" s="47"/>
      <c r="ETP89" s="47"/>
      <c r="ETQ89" s="47"/>
      <c r="ETR89" s="47"/>
      <c r="ETS89" s="47"/>
      <c r="ETT89" s="47"/>
      <c r="ETU89" s="47"/>
      <c r="ETV89" s="47"/>
      <c r="ETW89" s="47"/>
      <c r="ETX89" s="47"/>
      <c r="ETY89" s="47"/>
      <c r="ETZ89" s="47"/>
      <c r="EUA89" s="47"/>
      <c r="EUB89" s="47"/>
      <c r="EUC89" s="47"/>
      <c r="EUD89" s="47"/>
      <c r="EUE89" s="47"/>
      <c r="EUF89" s="47"/>
      <c r="EUG89" s="47"/>
      <c r="EUH89" s="47"/>
      <c r="EUI89" s="47"/>
      <c r="EUJ89" s="47"/>
      <c r="EUK89" s="47"/>
      <c r="EUL89" s="47"/>
      <c r="EUM89" s="47"/>
      <c r="EUN89" s="47"/>
      <c r="EUO89" s="47"/>
      <c r="EUP89" s="47"/>
      <c r="EUQ89" s="47"/>
      <c r="EUR89" s="47"/>
      <c r="EUS89" s="47"/>
      <c r="EUT89" s="47"/>
      <c r="EUU89" s="47"/>
      <c r="EUV89" s="47"/>
      <c r="EUW89" s="47"/>
      <c r="EUX89" s="47"/>
      <c r="EUY89" s="47"/>
      <c r="EUZ89" s="47"/>
      <c r="EVA89" s="47"/>
      <c r="EVB89" s="47"/>
      <c r="EVC89" s="47"/>
      <c r="EVD89" s="47"/>
      <c r="EVE89" s="47"/>
      <c r="EVF89" s="47"/>
      <c r="EVG89" s="47"/>
      <c r="EVH89" s="47"/>
      <c r="EVI89" s="47"/>
      <c r="EVJ89" s="47"/>
      <c r="EVK89" s="47"/>
      <c r="EVL89" s="47"/>
      <c r="EVM89" s="47"/>
      <c r="EVN89" s="47"/>
      <c r="EVO89" s="47"/>
      <c r="EVP89" s="47"/>
      <c r="EVQ89" s="47"/>
      <c r="EVR89" s="47"/>
      <c r="EVS89" s="47"/>
      <c r="EVT89" s="47"/>
      <c r="EVU89" s="47"/>
      <c r="EVV89" s="47"/>
      <c r="EVW89" s="47"/>
      <c r="EVX89" s="47"/>
      <c r="EVY89" s="47"/>
      <c r="EVZ89" s="47"/>
      <c r="EWA89" s="47"/>
      <c r="EWB89" s="47"/>
      <c r="EWC89" s="47"/>
      <c r="EWD89" s="47"/>
      <c r="EWE89" s="47"/>
      <c r="EWF89" s="47"/>
      <c r="EWG89" s="47"/>
      <c r="EWH89" s="47"/>
      <c r="EWI89" s="47"/>
      <c r="EWJ89" s="47"/>
      <c r="EWK89" s="47"/>
      <c r="EWL89" s="47"/>
      <c r="EWM89" s="47"/>
      <c r="EWN89" s="47"/>
      <c r="EWO89" s="47"/>
      <c r="EWP89" s="47"/>
      <c r="EWQ89" s="47"/>
      <c r="EWR89" s="47"/>
      <c r="EWS89" s="47"/>
      <c r="EWT89" s="47"/>
      <c r="EWU89" s="47"/>
      <c r="EWV89" s="47"/>
      <c r="EWW89" s="47"/>
      <c r="EWX89" s="47"/>
      <c r="EWY89" s="47"/>
      <c r="EWZ89" s="47"/>
      <c r="EXA89" s="47"/>
      <c r="EXB89" s="47"/>
      <c r="EXC89" s="47"/>
      <c r="EXD89" s="47"/>
      <c r="EXE89" s="47"/>
      <c r="EXF89" s="47"/>
      <c r="EXG89" s="47"/>
      <c r="EXH89" s="47"/>
      <c r="EXI89" s="47"/>
      <c r="EXJ89" s="47"/>
      <c r="EXK89" s="47"/>
      <c r="EXL89" s="47"/>
      <c r="EXM89" s="47"/>
      <c r="EXN89" s="47"/>
      <c r="EXO89" s="47"/>
      <c r="EXP89" s="47"/>
      <c r="EXQ89" s="47"/>
      <c r="EXR89" s="47"/>
      <c r="EXS89" s="47"/>
      <c r="EXT89" s="47"/>
      <c r="EXU89" s="47"/>
      <c r="EXV89" s="47"/>
      <c r="EXW89" s="47"/>
      <c r="EXX89" s="47"/>
      <c r="EXY89" s="47"/>
      <c r="EXZ89" s="47"/>
      <c r="EYA89" s="47"/>
      <c r="EYB89" s="47"/>
      <c r="EYC89" s="47"/>
      <c r="EYD89" s="47"/>
      <c r="EYE89" s="47"/>
      <c r="EYF89" s="47"/>
      <c r="EYG89" s="47"/>
      <c r="EYH89" s="47"/>
      <c r="EYI89" s="47"/>
      <c r="EYJ89" s="47"/>
      <c r="EYK89" s="47"/>
      <c r="EYL89" s="47"/>
      <c r="EYM89" s="47"/>
      <c r="EYN89" s="47"/>
      <c r="EYO89" s="47"/>
      <c r="EYP89" s="47"/>
      <c r="EYQ89" s="47"/>
      <c r="EYR89" s="47"/>
      <c r="EYS89" s="47"/>
      <c r="EYT89" s="47"/>
      <c r="EYU89" s="47"/>
      <c r="EYV89" s="47"/>
      <c r="EYW89" s="47"/>
      <c r="EYX89" s="47"/>
      <c r="EYY89" s="47"/>
      <c r="EYZ89" s="47"/>
      <c r="EZA89" s="47"/>
      <c r="EZB89" s="47"/>
      <c r="EZC89" s="47"/>
      <c r="EZD89" s="47"/>
      <c r="EZE89" s="47"/>
      <c r="EZF89" s="47"/>
      <c r="EZG89" s="47"/>
      <c r="EZH89" s="47"/>
      <c r="EZI89" s="47"/>
      <c r="EZJ89" s="47"/>
      <c r="EZK89" s="47"/>
      <c r="EZL89" s="47"/>
      <c r="EZM89" s="47"/>
      <c r="EZN89" s="47"/>
      <c r="EZO89" s="47"/>
      <c r="EZP89" s="47"/>
      <c r="EZQ89" s="47"/>
      <c r="EZR89" s="47"/>
      <c r="EZS89" s="47"/>
      <c r="EZT89" s="47"/>
      <c r="EZU89" s="47"/>
      <c r="EZV89" s="47"/>
      <c r="EZW89" s="47"/>
      <c r="EZX89" s="47"/>
      <c r="EZY89" s="47"/>
      <c r="EZZ89" s="47"/>
      <c r="FAA89" s="47"/>
      <c r="FAB89" s="47"/>
      <c r="FAC89" s="47"/>
      <c r="FAD89" s="47"/>
      <c r="FAE89" s="47"/>
      <c r="FAF89" s="47"/>
      <c r="FAG89" s="47"/>
      <c r="FAH89" s="47"/>
      <c r="FAI89" s="47"/>
      <c r="FAJ89" s="47"/>
      <c r="FAK89" s="47"/>
      <c r="FAL89" s="47"/>
      <c r="FAM89" s="47"/>
      <c r="FAN89" s="47"/>
      <c r="FAO89" s="47"/>
      <c r="FAP89" s="47"/>
      <c r="FAQ89" s="47"/>
      <c r="FAR89" s="47"/>
      <c r="FAS89" s="47"/>
      <c r="FAT89" s="47"/>
      <c r="FAU89" s="47"/>
      <c r="FAV89" s="47"/>
      <c r="FAW89" s="47"/>
      <c r="FAX89" s="47"/>
      <c r="FAY89" s="47"/>
      <c r="FAZ89" s="47"/>
      <c r="FBA89" s="47"/>
      <c r="FBB89" s="47"/>
      <c r="FBC89" s="47"/>
      <c r="FBD89" s="47"/>
      <c r="FBE89" s="47"/>
      <c r="FBF89" s="47"/>
      <c r="FBG89" s="47"/>
      <c r="FBH89" s="47"/>
      <c r="FBI89" s="47"/>
      <c r="FBJ89" s="47"/>
      <c r="FBK89" s="47"/>
      <c r="FBL89" s="47"/>
      <c r="FBM89" s="47"/>
      <c r="FBN89" s="47"/>
      <c r="FBO89" s="47"/>
      <c r="FBP89" s="47"/>
      <c r="FBQ89" s="47"/>
      <c r="FBR89" s="47"/>
      <c r="FBS89" s="47"/>
      <c r="FBT89" s="47"/>
      <c r="FBU89" s="47"/>
      <c r="FBV89" s="47"/>
      <c r="FBW89" s="47"/>
      <c r="FBX89" s="47"/>
      <c r="FBY89" s="47"/>
      <c r="FBZ89" s="47"/>
      <c r="FCA89" s="47"/>
      <c r="FCB89" s="47"/>
      <c r="FCC89" s="47"/>
      <c r="FCD89" s="47"/>
      <c r="FCE89" s="47"/>
      <c r="FCF89" s="47"/>
      <c r="FCG89" s="47"/>
      <c r="FCH89" s="47"/>
      <c r="FCI89" s="47"/>
      <c r="FCJ89" s="47"/>
      <c r="FCK89" s="47"/>
      <c r="FCL89" s="47"/>
      <c r="FCM89" s="47"/>
      <c r="FCN89" s="47"/>
      <c r="FCO89" s="47"/>
      <c r="FCP89" s="47"/>
      <c r="FCQ89" s="47"/>
      <c r="FCR89" s="47"/>
      <c r="FCS89" s="47"/>
      <c r="FCT89" s="47"/>
      <c r="FCU89" s="47"/>
      <c r="FCV89" s="47"/>
      <c r="FCW89" s="47"/>
      <c r="FCX89" s="47"/>
      <c r="FCY89" s="47"/>
      <c r="FCZ89" s="47"/>
      <c r="FDA89" s="47"/>
      <c r="FDB89" s="47"/>
      <c r="FDC89" s="47"/>
      <c r="FDD89" s="47"/>
      <c r="FDE89" s="47"/>
      <c r="FDF89" s="47"/>
      <c r="FDG89" s="47"/>
      <c r="FDH89" s="47"/>
      <c r="FDI89" s="47"/>
      <c r="FDJ89" s="47"/>
      <c r="FDK89" s="47"/>
      <c r="FDL89" s="47"/>
      <c r="FDM89" s="47"/>
      <c r="FDN89" s="47"/>
      <c r="FDO89" s="47"/>
      <c r="FDP89" s="47"/>
      <c r="FDQ89" s="47"/>
      <c r="FDR89" s="47"/>
      <c r="FDS89" s="47"/>
      <c r="FDT89" s="47"/>
      <c r="FDU89" s="47"/>
      <c r="FDV89" s="47"/>
      <c r="FDW89" s="47"/>
      <c r="FDX89" s="47"/>
      <c r="FDY89" s="47"/>
      <c r="FDZ89" s="47"/>
      <c r="FEA89" s="47"/>
      <c r="FEB89" s="47"/>
      <c r="FEC89" s="47"/>
      <c r="FED89" s="47"/>
      <c r="FEE89" s="47"/>
      <c r="FEF89" s="47"/>
      <c r="FEG89" s="47"/>
      <c r="FEH89" s="47"/>
      <c r="FEI89" s="47"/>
      <c r="FEJ89" s="47"/>
      <c r="FEK89" s="47"/>
      <c r="FEL89" s="47"/>
      <c r="FEM89" s="47"/>
      <c r="FEN89" s="47"/>
      <c r="FEO89" s="47"/>
      <c r="FEP89" s="47"/>
      <c r="FEQ89" s="47"/>
      <c r="FER89" s="47"/>
      <c r="FES89" s="47"/>
      <c r="FET89" s="47"/>
      <c r="FEU89" s="47"/>
      <c r="FEV89" s="47"/>
      <c r="FEW89" s="47"/>
      <c r="FEX89" s="47"/>
      <c r="FEY89" s="47"/>
      <c r="FEZ89" s="47"/>
      <c r="FFA89" s="47"/>
      <c r="FFB89" s="47"/>
      <c r="FFC89" s="47"/>
      <c r="FFD89" s="47"/>
      <c r="FFE89" s="47"/>
      <c r="FFF89" s="47"/>
      <c r="FFG89" s="47"/>
      <c r="FFH89" s="47"/>
      <c r="FFI89" s="47"/>
      <c r="FFJ89" s="47"/>
      <c r="FFK89" s="47"/>
      <c r="FFL89" s="47"/>
      <c r="FFM89" s="47"/>
      <c r="FFN89" s="47"/>
      <c r="FFO89" s="47"/>
      <c r="FFP89" s="47"/>
      <c r="FFQ89" s="47"/>
      <c r="FFR89" s="47"/>
      <c r="FFS89" s="47"/>
      <c r="FFT89" s="47"/>
      <c r="FFU89" s="47"/>
      <c r="FFV89" s="47"/>
      <c r="FFW89" s="47"/>
      <c r="FFX89" s="47"/>
      <c r="FFY89" s="47"/>
      <c r="FFZ89" s="47"/>
      <c r="FGA89" s="47"/>
      <c r="FGB89" s="47"/>
      <c r="FGC89" s="47"/>
      <c r="FGD89" s="47"/>
      <c r="FGE89" s="47"/>
      <c r="FGF89" s="47"/>
      <c r="FGG89" s="47"/>
      <c r="FGH89" s="47"/>
      <c r="FGI89" s="47"/>
      <c r="FGJ89" s="47"/>
      <c r="FGK89" s="47"/>
      <c r="FGL89" s="47"/>
      <c r="FGM89" s="47"/>
      <c r="FGN89" s="47"/>
      <c r="FGO89" s="47"/>
      <c r="FGP89" s="47"/>
      <c r="FGQ89" s="47"/>
      <c r="FGR89" s="47"/>
      <c r="FGS89" s="47"/>
      <c r="FGT89" s="47"/>
      <c r="FGU89" s="47"/>
      <c r="FGV89" s="47"/>
      <c r="FGW89" s="47"/>
      <c r="FGX89" s="47"/>
      <c r="FGY89" s="47"/>
      <c r="FGZ89" s="47"/>
      <c r="FHA89" s="47"/>
      <c r="FHB89" s="47"/>
      <c r="FHC89" s="47"/>
      <c r="FHD89" s="47"/>
      <c r="FHE89" s="47"/>
      <c r="FHF89" s="47"/>
      <c r="FHG89" s="47"/>
      <c r="FHH89" s="47"/>
      <c r="FHI89" s="47"/>
      <c r="FHJ89" s="47"/>
      <c r="FHK89" s="47"/>
      <c r="FHL89" s="47"/>
      <c r="FHM89" s="47"/>
      <c r="FHN89" s="47"/>
      <c r="FHO89" s="47"/>
      <c r="FHP89" s="47"/>
      <c r="FHQ89" s="47"/>
      <c r="FHR89" s="47"/>
      <c r="FHS89" s="47"/>
      <c r="FHT89" s="47"/>
      <c r="FHU89" s="47"/>
      <c r="FHV89" s="47"/>
      <c r="FHW89" s="47"/>
      <c r="FHX89" s="47"/>
      <c r="FHY89" s="47"/>
      <c r="FHZ89" s="47"/>
      <c r="FIA89" s="47"/>
      <c r="FIB89" s="47"/>
      <c r="FIC89" s="47"/>
      <c r="FID89" s="47"/>
      <c r="FIE89" s="47"/>
      <c r="FIF89" s="47"/>
      <c r="FIG89" s="47"/>
      <c r="FIH89" s="47"/>
      <c r="FII89" s="47"/>
      <c r="FIJ89" s="47"/>
      <c r="FIK89" s="47"/>
      <c r="FIL89" s="47"/>
      <c r="FIM89" s="47"/>
      <c r="FIN89" s="47"/>
      <c r="FIO89" s="47"/>
      <c r="FIP89" s="47"/>
      <c r="FIQ89" s="47"/>
      <c r="FIR89" s="47"/>
      <c r="FIS89" s="47"/>
      <c r="FIT89" s="47"/>
      <c r="FIU89" s="47"/>
      <c r="FIV89" s="47"/>
      <c r="FIW89" s="47"/>
      <c r="FIX89" s="47"/>
      <c r="FIY89" s="47"/>
      <c r="FIZ89" s="47"/>
      <c r="FJA89" s="47"/>
      <c r="FJB89" s="47"/>
      <c r="FJC89" s="47"/>
      <c r="FJD89" s="47"/>
      <c r="FJE89" s="47"/>
      <c r="FJF89" s="47"/>
      <c r="FJG89" s="47"/>
      <c r="FJH89" s="47"/>
      <c r="FJI89" s="47"/>
      <c r="FJJ89" s="47"/>
      <c r="FJK89" s="47"/>
      <c r="FJL89" s="47"/>
      <c r="FJM89" s="47"/>
      <c r="FJN89" s="47"/>
      <c r="FJO89" s="47"/>
      <c r="FJP89" s="47"/>
      <c r="FJQ89" s="47"/>
      <c r="FJR89" s="47"/>
      <c r="FJS89" s="47"/>
      <c r="FJT89" s="47"/>
      <c r="FJU89" s="47"/>
      <c r="FJV89" s="47"/>
      <c r="FJW89" s="47"/>
      <c r="FJX89" s="47"/>
      <c r="FJY89" s="47"/>
      <c r="FJZ89" s="47"/>
      <c r="FKA89" s="47"/>
      <c r="FKB89" s="47"/>
      <c r="FKC89" s="47"/>
      <c r="FKD89" s="47"/>
      <c r="FKE89" s="47"/>
      <c r="FKF89" s="47"/>
      <c r="FKG89" s="47"/>
      <c r="FKH89" s="47"/>
      <c r="FKI89" s="47"/>
      <c r="FKJ89" s="47"/>
      <c r="FKK89" s="47"/>
      <c r="FKL89" s="47"/>
      <c r="FKM89" s="47"/>
      <c r="FKN89" s="47"/>
      <c r="FKO89" s="47"/>
      <c r="FKP89" s="47"/>
      <c r="FKQ89" s="47"/>
      <c r="FKR89" s="47"/>
      <c r="FKS89" s="47"/>
      <c r="FKT89" s="47"/>
      <c r="FKU89" s="47"/>
      <c r="FKV89" s="47"/>
      <c r="FKW89" s="47"/>
      <c r="FKX89" s="47"/>
      <c r="FKY89" s="47"/>
      <c r="FKZ89" s="47"/>
      <c r="FLA89" s="47"/>
      <c r="FLB89" s="47"/>
      <c r="FLC89" s="47"/>
      <c r="FLD89" s="47"/>
      <c r="FLE89" s="47"/>
      <c r="FLF89" s="47"/>
      <c r="FLG89" s="47"/>
      <c r="FLH89" s="47"/>
      <c r="FLI89" s="47"/>
      <c r="FLJ89" s="47"/>
      <c r="FLK89" s="47"/>
      <c r="FLL89" s="47"/>
      <c r="FLM89" s="47"/>
      <c r="FLN89" s="47"/>
      <c r="FLO89" s="47"/>
      <c r="FLP89" s="47"/>
      <c r="FLQ89" s="47"/>
      <c r="FLR89" s="47"/>
      <c r="FLS89" s="47"/>
      <c r="FLT89" s="47"/>
      <c r="FLU89" s="47"/>
      <c r="FLV89" s="47"/>
      <c r="FLW89" s="47"/>
      <c r="FLX89" s="47"/>
      <c r="FLY89" s="47"/>
      <c r="FLZ89" s="47"/>
      <c r="FMA89" s="47"/>
      <c r="FMB89" s="47"/>
      <c r="FMC89" s="47"/>
      <c r="FMD89" s="47"/>
      <c r="FME89" s="47"/>
      <c r="FMF89" s="47"/>
      <c r="FMG89" s="47"/>
      <c r="FMH89" s="47"/>
      <c r="FMI89" s="47"/>
      <c r="FMJ89" s="47"/>
      <c r="FMK89" s="47"/>
      <c r="FML89" s="47"/>
      <c r="FMM89" s="47"/>
      <c r="FMN89" s="47"/>
      <c r="FMO89" s="47"/>
      <c r="FMP89" s="47"/>
      <c r="FMQ89" s="47"/>
      <c r="FMR89" s="47"/>
      <c r="FMS89" s="47"/>
      <c r="FMT89" s="47"/>
      <c r="FMU89" s="47"/>
      <c r="FMV89" s="47"/>
      <c r="FMW89" s="47"/>
      <c r="FMX89" s="47"/>
      <c r="FMY89" s="47"/>
      <c r="FMZ89" s="47"/>
      <c r="FNA89" s="47"/>
      <c r="FNB89" s="47"/>
      <c r="FNC89" s="47"/>
      <c r="FND89" s="47"/>
      <c r="FNE89" s="47"/>
      <c r="FNF89" s="47"/>
      <c r="FNG89" s="47"/>
      <c r="FNH89" s="47"/>
      <c r="FNI89" s="47"/>
      <c r="FNJ89" s="47"/>
      <c r="FNK89" s="47"/>
      <c r="FNL89" s="47"/>
      <c r="FNM89" s="47"/>
      <c r="FNN89" s="47"/>
      <c r="FNO89" s="47"/>
      <c r="FNP89" s="47"/>
      <c r="FNQ89" s="47"/>
      <c r="FNR89" s="47"/>
      <c r="FNS89" s="47"/>
      <c r="FNT89" s="47"/>
      <c r="FNU89" s="47"/>
      <c r="FNV89" s="47"/>
      <c r="FNW89" s="47"/>
      <c r="FNX89" s="47"/>
      <c r="FNY89" s="47"/>
      <c r="FNZ89" s="47"/>
      <c r="FOA89" s="47"/>
      <c r="FOB89" s="47"/>
      <c r="FOC89" s="47"/>
      <c r="FOD89" s="47"/>
      <c r="FOE89" s="47"/>
      <c r="FOF89" s="47"/>
      <c r="FOG89" s="47"/>
      <c r="FOH89" s="47"/>
      <c r="FOI89" s="47"/>
      <c r="FOJ89" s="47"/>
      <c r="FOK89" s="47"/>
      <c r="FOL89" s="47"/>
      <c r="FOM89" s="47"/>
      <c r="FON89" s="47"/>
      <c r="FOO89" s="47"/>
      <c r="FOP89" s="47"/>
      <c r="FOQ89" s="47"/>
      <c r="FOR89" s="47"/>
      <c r="FOS89" s="47"/>
      <c r="FOT89" s="47"/>
      <c r="FOU89" s="47"/>
      <c r="FOV89" s="47"/>
      <c r="FOW89" s="47"/>
      <c r="FOX89" s="47"/>
      <c r="FOY89" s="47"/>
      <c r="FOZ89" s="47"/>
      <c r="FPA89" s="47"/>
      <c r="FPB89" s="47"/>
      <c r="FPC89" s="47"/>
      <c r="FPD89" s="47"/>
      <c r="FPE89" s="47"/>
      <c r="FPF89" s="47"/>
      <c r="FPG89" s="47"/>
      <c r="FPH89" s="47"/>
      <c r="FPI89" s="47"/>
      <c r="FPJ89" s="47"/>
      <c r="FPK89" s="47"/>
      <c r="FPL89" s="47"/>
      <c r="FPM89" s="47"/>
      <c r="FPN89" s="47"/>
      <c r="FPO89" s="47"/>
      <c r="FPP89" s="47"/>
      <c r="FPQ89" s="47"/>
      <c r="FPR89" s="47"/>
      <c r="FPS89" s="47"/>
      <c r="FPT89" s="47"/>
      <c r="FPU89" s="47"/>
      <c r="FPV89" s="47"/>
      <c r="FPW89" s="47"/>
      <c r="FPX89" s="47"/>
      <c r="FPY89" s="47"/>
      <c r="FPZ89" s="47"/>
      <c r="FQA89" s="47"/>
      <c r="FQB89" s="47"/>
      <c r="FQC89" s="47"/>
      <c r="FQD89" s="47"/>
      <c r="FQE89" s="47"/>
      <c r="FQF89" s="47"/>
      <c r="FQG89" s="47"/>
      <c r="FQH89" s="47"/>
      <c r="FQI89" s="47"/>
      <c r="FQJ89" s="47"/>
      <c r="FQK89" s="47"/>
      <c r="FQL89" s="47"/>
      <c r="FQM89" s="47"/>
      <c r="FQN89" s="47"/>
      <c r="FQO89" s="47"/>
      <c r="FQP89" s="47"/>
      <c r="FQQ89" s="47"/>
      <c r="FQR89" s="47"/>
      <c r="FQS89" s="47"/>
      <c r="FQT89" s="47"/>
      <c r="FQU89" s="47"/>
      <c r="FQV89" s="47"/>
      <c r="FQW89" s="47"/>
      <c r="FQX89" s="47"/>
      <c r="FQY89" s="47"/>
      <c r="FQZ89" s="47"/>
      <c r="FRA89" s="47"/>
      <c r="FRB89" s="47"/>
      <c r="FRC89" s="47"/>
      <c r="FRD89" s="47"/>
      <c r="FRE89" s="47"/>
      <c r="FRF89" s="47"/>
      <c r="FRG89" s="47"/>
      <c r="FRH89" s="47"/>
      <c r="FRI89" s="47"/>
      <c r="FRJ89" s="47"/>
      <c r="FRK89" s="47"/>
      <c r="FRL89" s="47"/>
      <c r="FRM89" s="47"/>
      <c r="FRN89" s="47"/>
      <c r="FRO89" s="47"/>
      <c r="FRP89" s="47"/>
      <c r="FRQ89" s="47"/>
      <c r="FRR89" s="47"/>
      <c r="FRS89" s="47"/>
      <c r="FRT89" s="47"/>
      <c r="FRU89" s="47"/>
      <c r="FRV89" s="47"/>
      <c r="FRW89" s="47"/>
      <c r="FRX89" s="47"/>
      <c r="FRY89" s="47"/>
      <c r="FRZ89" s="47"/>
      <c r="FSA89" s="47"/>
      <c r="FSB89" s="47"/>
      <c r="FSC89" s="47"/>
      <c r="FSD89" s="47"/>
      <c r="FSE89" s="47"/>
      <c r="FSF89" s="47"/>
      <c r="FSG89" s="47"/>
      <c r="FSH89" s="47"/>
      <c r="FSI89" s="47"/>
      <c r="FSJ89" s="47"/>
      <c r="FSK89" s="47"/>
      <c r="FSL89" s="47"/>
      <c r="FSM89" s="47"/>
      <c r="FSN89" s="47"/>
      <c r="FSO89" s="47"/>
      <c r="FSP89" s="47"/>
      <c r="FSQ89" s="47"/>
      <c r="FSR89" s="47"/>
      <c r="FSS89" s="47"/>
      <c r="FST89" s="47"/>
      <c r="FSU89" s="47"/>
      <c r="FSV89" s="47"/>
      <c r="FSW89" s="47"/>
      <c r="FSX89" s="47"/>
      <c r="FSY89" s="47"/>
      <c r="FSZ89" s="47"/>
      <c r="FTA89" s="47"/>
      <c r="FTB89" s="47"/>
      <c r="FTC89" s="47"/>
      <c r="FTD89" s="47"/>
      <c r="FTE89" s="47"/>
      <c r="FTF89" s="47"/>
      <c r="FTG89" s="47"/>
      <c r="FTH89" s="47"/>
      <c r="FTI89" s="47"/>
      <c r="FTJ89" s="47"/>
      <c r="FTK89" s="47"/>
      <c r="FTL89" s="47"/>
      <c r="FTM89" s="47"/>
      <c r="FTN89" s="47"/>
      <c r="FTO89" s="47"/>
      <c r="FTP89" s="47"/>
      <c r="FTQ89" s="47"/>
      <c r="FTR89" s="47"/>
      <c r="FTS89" s="47"/>
      <c r="FTT89" s="47"/>
      <c r="FTU89" s="47"/>
      <c r="FTV89" s="47"/>
      <c r="FTW89" s="47"/>
      <c r="FTX89" s="47"/>
      <c r="FTY89" s="47"/>
      <c r="FTZ89" s="47"/>
      <c r="FUA89" s="47"/>
      <c r="FUB89" s="47"/>
      <c r="FUC89" s="47"/>
      <c r="FUD89" s="47"/>
      <c r="FUE89" s="47"/>
      <c r="FUF89" s="47"/>
      <c r="FUG89" s="47"/>
      <c r="FUH89" s="47"/>
      <c r="FUI89" s="47"/>
      <c r="FUJ89" s="47"/>
      <c r="FUK89" s="47"/>
      <c r="FUL89" s="47"/>
      <c r="FUM89" s="47"/>
      <c r="FUN89" s="47"/>
      <c r="FUO89" s="47"/>
      <c r="FUP89" s="47"/>
      <c r="FUQ89" s="47"/>
      <c r="FUR89" s="47"/>
      <c r="FUS89" s="47"/>
      <c r="FUT89" s="47"/>
      <c r="FUU89" s="47"/>
      <c r="FUV89" s="47"/>
      <c r="FUW89" s="47"/>
      <c r="FUX89" s="47"/>
      <c r="FUY89" s="47"/>
      <c r="FUZ89" s="47"/>
      <c r="FVA89" s="47"/>
      <c r="FVB89" s="47"/>
      <c r="FVC89" s="47"/>
      <c r="FVD89" s="47"/>
      <c r="FVE89" s="47"/>
      <c r="FVF89" s="47"/>
      <c r="FVG89" s="47"/>
      <c r="FVH89" s="47"/>
      <c r="FVI89" s="47"/>
      <c r="FVJ89" s="47"/>
      <c r="FVK89" s="47"/>
      <c r="FVL89" s="47"/>
      <c r="FVM89" s="47"/>
      <c r="FVN89" s="47"/>
      <c r="FVO89" s="47"/>
      <c r="FVP89" s="47"/>
      <c r="FVQ89" s="47"/>
      <c r="FVR89" s="47"/>
      <c r="FVS89" s="47"/>
      <c r="FVT89" s="47"/>
      <c r="FVU89" s="47"/>
      <c r="FVV89" s="47"/>
      <c r="FVW89" s="47"/>
      <c r="FVX89" s="47"/>
      <c r="FVY89" s="47"/>
      <c r="FVZ89" s="47"/>
      <c r="FWA89" s="47"/>
      <c r="FWB89" s="47"/>
      <c r="FWC89" s="47"/>
      <c r="FWD89" s="47"/>
      <c r="FWE89" s="47"/>
      <c r="FWF89" s="47"/>
      <c r="FWG89" s="47"/>
      <c r="FWH89" s="47"/>
      <c r="FWI89" s="47"/>
      <c r="FWJ89" s="47"/>
      <c r="FWK89" s="47"/>
      <c r="FWL89" s="47"/>
      <c r="FWM89" s="47"/>
      <c r="FWN89" s="47"/>
      <c r="FWO89" s="47"/>
      <c r="FWP89" s="47"/>
      <c r="FWQ89" s="47"/>
      <c r="FWR89" s="47"/>
      <c r="FWS89" s="47"/>
      <c r="FWT89" s="47"/>
      <c r="FWU89" s="47"/>
      <c r="FWV89" s="47"/>
      <c r="FWW89" s="47"/>
      <c r="FWX89" s="47"/>
      <c r="FWY89" s="47"/>
      <c r="FWZ89" s="47"/>
      <c r="FXA89" s="47"/>
      <c r="FXB89" s="47"/>
      <c r="FXC89" s="47"/>
      <c r="FXD89" s="47"/>
      <c r="FXE89" s="47"/>
      <c r="FXF89" s="47"/>
      <c r="FXG89" s="47"/>
      <c r="FXH89" s="47"/>
      <c r="FXI89" s="47"/>
      <c r="FXJ89" s="47"/>
      <c r="FXK89" s="47"/>
      <c r="FXL89" s="47"/>
      <c r="FXM89" s="47"/>
      <c r="FXN89" s="47"/>
      <c r="FXO89" s="47"/>
      <c r="FXP89" s="47"/>
      <c r="FXQ89" s="47"/>
      <c r="FXR89" s="47"/>
      <c r="FXS89" s="47"/>
      <c r="FXT89" s="47"/>
      <c r="FXU89" s="47"/>
      <c r="FXV89" s="47"/>
      <c r="FXW89" s="47"/>
      <c r="FXX89" s="47"/>
      <c r="FXY89" s="47"/>
      <c r="FXZ89" s="47"/>
      <c r="FYA89" s="47"/>
      <c r="FYB89" s="47"/>
      <c r="FYC89" s="47"/>
      <c r="FYD89" s="47"/>
      <c r="FYE89" s="47"/>
      <c r="FYF89" s="47"/>
      <c r="FYG89" s="47"/>
      <c r="FYH89" s="47"/>
      <c r="FYI89" s="47"/>
      <c r="FYJ89" s="47"/>
      <c r="FYK89" s="47"/>
      <c r="FYL89" s="47"/>
      <c r="FYM89" s="47"/>
      <c r="FYN89" s="47"/>
      <c r="FYO89" s="47"/>
      <c r="FYP89" s="47"/>
      <c r="FYQ89" s="47"/>
      <c r="FYR89" s="47"/>
      <c r="FYS89" s="47"/>
      <c r="FYT89" s="47"/>
      <c r="FYU89" s="47"/>
      <c r="FYV89" s="47"/>
      <c r="FYW89" s="47"/>
      <c r="FYX89" s="47"/>
      <c r="FYY89" s="47"/>
      <c r="FYZ89" s="47"/>
      <c r="FZA89" s="47"/>
      <c r="FZB89" s="47"/>
      <c r="FZC89" s="47"/>
      <c r="FZD89" s="47"/>
      <c r="FZE89" s="47"/>
      <c r="FZF89" s="47"/>
      <c r="FZG89" s="47"/>
      <c r="FZH89" s="47"/>
      <c r="FZI89" s="47"/>
      <c r="FZJ89" s="47"/>
      <c r="FZK89" s="47"/>
      <c r="FZL89" s="47"/>
      <c r="FZM89" s="47"/>
      <c r="FZN89" s="47"/>
      <c r="FZO89" s="47"/>
      <c r="FZP89" s="47"/>
      <c r="FZQ89" s="47"/>
      <c r="FZR89" s="47"/>
      <c r="FZS89" s="47"/>
      <c r="FZT89" s="47"/>
      <c r="FZU89" s="47"/>
      <c r="FZV89" s="47"/>
      <c r="FZW89" s="47"/>
      <c r="FZX89" s="47"/>
      <c r="FZY89" s="47"/>
      <c r="FZZ89" s="47"/>
      <c r="GAA89" s="47"/>
      <c r="GAB89" s="47"/>
      <c r="GAC89" s="47"/>
      <c r="GAD89" s="47"/>
      <c r="GAE89" s="47"/>
      <c r="GAF89" s="47"/>
      <c r="GAG89" s="47"/>
      <c r="GAH89" s="47"/>
      <c r="GAI89" s="47"/>
      <c r="GAJ89" s="47"/>
      <c r="GAK89" s="47"/>
      <c r="GAL89" s="47"/>
      <c r="GAM89" s="47"/>
      <c r="GAN89" s="47"/>
      <c r="GAO89" s="47"/>
      <c r="GAP89" s="47"/>
      <c r="GAQ89" s="47"/>
      <c r="GAR89" s="47"/>
      <c r="GAS89" s="47"/>
      <c r="GAT89" s="47"/>
      <c r="GAU89" s="47"/>
      <c r="GAV89" s="47"/>
      <c r="GAW89" s="47"/>
      <c r="GAX89" s="47"/>
      <c r="GAY89" s="47"/>
      <c r="GAZ89" s="47"/>
      <c r="GBA89" s="47"/>
      <c r="GBB89" s="47"/>
      <c r="GBC89" s="47"/>
      <c r="GBD89" s="47"/>
      <c r="GBE89" s="47"/>
      <c r="GBF89" s="47"/>
      <c r="GBG89" s="47"/>
      <c r="GBH89" s="47"/>
      <c r="GBI89" s="47"/>
      <c r="GBJ89" s="47"/>
      <c r="GBK89" s="47"/>
      <c r="GBL89" s="47"/>
      <c r="GBM89" s="47"/>
      <c r="GBN89" s="47"/>
      <c r="GBO89" s="47"/>
      <c r="GBP89" s="47"/>
      <c r="GBQ89" s="47"/>
      <c r="GBR89" s="47"/>
      <c r="GBS89" s="47"/>
      <c r="GBT89" s="47"/>
      <c r="GBU89" s="47"/>
      <c r="GBV89" s="47"/>
      <c r="GBW89" s="47"/>
      <c r="GBX89" s="47"/>
      <c r="GBY89" s="47"/>
      <c r="GBZ89" s="47"/>
      <c r="GCA89" s="47"/>
      <c r="GCB89" s="47"/>
      <c r="GCC89" s="47"/>
      <c r="GCD89" s="47"/>
      <c r="GCE89" s="47"/>
      <c r="GCF89" s="47"/>
      <c r="GCG89" s="47"/>
      <c r="GCH89" s="47"/>
      <c r="GCI89" s="47"/>
      <c r="GCJ89" s="47"/>
      <c r="GCK89" s="47"/>
      <c r="GCL89" s="47"/>
      <c r="GCM89" s="47"/>
      <c r="GCN89" s="47"/>
      <c r="GCO89" s="47"/>
      <c r="GCP89" s="47"/>
      <c r="GCQ89" s="47"/>
      <c r="GCR89" s="47"/>
      <c r="GCS89" s="47"/>
      <c r="GCT89" s="47"/>
      <c r="GCU89" s="47"/>
      <c r="GCV89" s="47"/>
      <c r="GCW89" s="47"/>
      <c r="GCX89" s="47"/>
      <c r="GCY89" s="47"/>
      <c r="GCZ89" s="47"/>
      <c r="GDA89" s="47"/>
      <c r="GDB89" s="47"/>
      <c r="GDC89" s="47"/>
      <c r="GDD89" s="47"/>
      <c r="GDE89" s="47"/>
      <c r="GDF89" s="47"/>
      <c r="GDG89" s="47"/>
      <c r="GDH89" s="47"/>
      <c r="GDI89" s="47"/>
      <c r="GDJ89" s="47"/>
      <c r="GDK89" s="47"/>
      <c r="GDL89" s="47"/>
      <c r="GDM89" s="47"/>
      <c r="GDN89" s="47"/>
      <c r="GDO89" s="47"/>
      <c r="GDP89" s="47"/>
      <c r="GDQ89" s="47"/>
      <c r="GDR89" s="47"/>
      <c r="GDS89" s="47"/>
      <c r="GDT89" s="47"/>
      <c r="GDU89" s="47"/>
      <c r="GDV89" s="47"/>
      <c r="GDW89" s="47"/>
      <c r="GDX89" s="47"/>
      <c r="GDY89" s="47"/>
      <c r="GDZ89" s="47"/>
      <c r="GEA89" s="47"/>
      <c r="GEB89" s="47"/>
      <c r="GEC89" s="47"/>
      <c r="GED89" s="47"/>
      <c r="GEE89" s="47"/>
      <c r="GEF89" s="47"/>
      <c r="GEG89" s="47"/>
      <c r="GEH89" s="47"/>
      <c r="GEI89" s="47"/>
      <c r="GEJ89" s="47"/>
      <c r="GEK89" s="47"/>
      <c r="GEL89" s="47"/>
      <c r="GEM89" s="47"/>
      <c r="GEN89" s="47"/>
      <c r="GEO89" s="47"/>
      <c r="GEP89" s="47"/>
      <c r="GEQ89" s="47"/>
      <c r="GER89" s="47"/>
      <c r="GES89" s="47"/>
      <c r="GET89" s="47"/>
      <c r="GEU89" s="47"/>
      <c r="GEV89" s="47"/>
      <c r="GEW89" s="47"/>
      <c r="GEX89" s="47"/>
      <c r="GEY89" s="47"/>
      <c r="GEZ89" s="47"/>
      <c r="GFA89" s="47"/>
      <c r="GFB89" s="47"/>
      <c r="GFC89" s="47"/>
      <c r="GFD89" s="47"/>
      <c r="GFE89" s="47"/>
      <c r="GFF89" s="47"/>
      <c r="GFG89" s="47"/>
      <c r="GFH89" s="47"/>
      <c r="GFI89" s="47"/>
      <c r="GFJ89" s="47"/>
      <c r="GFK89" s="47"/>
      <c r="GFL89" s="47"/>
      <c r="GFM89" s="47"/>
      <c r="GFN89" s="47"/>
      <c r="GFO89" s="47"/>
      <c r="GFP89" s="47"/>
      <c r="GFQ89" s="47"/>
      <c r="GFR89" s="47"/>
      <c r="GFS89" s="47"/>
      <c r="GFT89" s="47"/>
      <c r="GFU89" s="47"/>
      <c r="GFV89" s="47"/>
      <c r="GFW89" s="47"/>
      <c r="GFX89" s="47"/>
      <c r="GFY89" s="47"/>
      <c r="GFZ89" s="47"/>
      <c r="GGA89" s="47"/>
      <c r="GGB89" s="47"/>
      <c r="GGC89" s="47"/>
      <c r="GGD89" s="47"/>
      <c r="GGE89" s="47"/>
      <c r="GGF89" s="47"/>
      <c r="GGG89" s="47"/>
      <c r="GGH89" s="47"/>
      <c r="GGI89" s="47"/>
      <c r="GGJ89" s="47"/>
      <c r="GGK89" s="47"/>
      <c r="GGL89" s="47"/>
      <c r="GGM89" s="47"/>
      <c r="GGN89" s="47"/>
      <c r="GGO89" s="47"/>
      <c r="GGP89" s="47"/>
      <c r="GGQ89" s="47"/>
      <c r="GGR89" s="47"/>
      <c r="GGS89" s="47"/>
      <c r="GGT89" s="47"/>
      <c r="GGU89" s="47"/>
      <c r="GGV89" s="47"/>
      <c r="GGW89" s="47"/>
      <c r="GGX89" s="47"/>
      <c r="GGY89" s="47"/>
      <c r="GGZ89" s="47"/>
      <c r="GHA89" s="47"/>
      <c r="GHB89" s="47"/>
      <c r="GHC89" s="47"/>
      <c r="GHD89" s="47"/>
      <c r="GHE89" s="47"/>
      <c r="GHF89" s="47"/>
      <c r="GHG89" s="47"/>
      <c r="GHH89" s="47"/>
      <c r="GHI89" s="47"/>
      <c r="GHJ89" s="47"/>
      <c r="GHK89" s="47"/>
      <c r="GHL89" s="47"/>
      <c r="GHM89" s="47"/>
      <c r="GHN89" s="47"/>
      <c r="GHO89" s="47"/>
      <c r="GHP89" s="47"/>
      <c r="GHQ89" s="47"/>
      <c r="GHR89" s="47"/>
      <c r="GHS89" s="47"/>
      <c r="GHT89" s="47"/>
      <c r="GHU89" s="47"/>
      <c r="GHV89" s="47"/>
      <c r="GHW89" s="47"/>
      <c r="GHX89" s="47"/>
      <c r="GHY89" s="47"/>
      <c r="GHZ89" s="47"/>
      <c r="GIA89" s="47"/>
      <c r="GIB89" s="47"/>
      <c r="GIC89" s="47"/>
      <c r="GID89" s="47"/>
      <c r="GIE89" s="47"/>
      <c r="GIF89" s="47"/>
      <c r="GIG89" s="47"/>
      <c r="GIH89" s="47"/>
      <c r="GII89" s="47"/>
      <c r="GIJ89" s="47"/>
      <c r="GIK89" s="47"/>
      <c r="GIL89" s="47"/>
      <c r="GIM89" s="47"/>
      <c r="GIN89" s="47"/>
      <c r="GIO89" s="47"/>
      <c r="GIP89" s="47"/>
      <c r="GIQ89" s="47"/>
      <c r="GIR89" s="47"/>
      <c r="GIS89" s="47"/>
      <c r="GIT89" s="47"/>
      <c r="GIU89" s="47"/>
      <c r="GIV89" s="47"/>
      <c r="GIW89" s="47"/>
      <c r="GIX89" s="47"/>
      <c r="GIY89" s="47"/>
      <c r="GIZ89" s="47"/>
      <c r="GJA89" s="47"/>
      <c r="GJB89" s="47"/>
      <c r="GJC89" s="47"/>
      <c r="GJD89" s="47"/>
      <c r="GJE89" s="47"/>
      <c r="GJF89" s="47"/>
      <c r="GJG89" s="47"/>
      <c r="GJH89" s="47"/>
      <c r="GJI89" s="47"/>
      <c r="GJJ89" s="47"/>
      <c r="GJK89" s="47"/>
      <c r="GJL89" s="47"/>
      <c r="GJM89" s="47"/>
      <c r="GJN89" s="47"/>
      <c r="GJO89" s="47"/>
      <c r="GJP89" s="47"/>
      <c r="GJQ89" s="47"/>
      <c r="GJR89" s="47"/>
      <c r="GJS89" s="47"/>
      <c r="GJT89" s="47"/>
      <c r="GJU89" s="47"/>
      <c r="GJV89" s="47"/>
      <c r="GJW89" s="47"/>
      <c r="GJX89" s="47"/>
      <c r="GJY89" s="47"/>
      <c r="GJZ89" s="47"/>
      <c r="GKA89" s="47"/>
      <c r="GKB89" s="47"/>
      <c r="GKC89" s="47"/>
      <c r="GKD89" s="47"/>
      <c r="GKE89" s="47"/>
      <c r="GKF89" s="47"/>
      <c r="GKG89" s="47"/>
      <c r="GKH89" s="47"/>
      <c r="GKI89" s="47"/>
      <c r="GKJ89" s="47"/>
      <c r="GKK89" s="47"/>
      <c r="GKL89" s="47"/>
      <c r="GKM89" s="47"/>
      <c r="GKN89" s="47"/>
      <c r="GKO89" s="47"/>
      <c r="GKP89" s="47"/>
      <c r="GKQ89" s="47"/>
      <c r="GKR89" s="47"/>
      <c r="GKS89" s="47"/>
      <c r="GKT89" s="47"/>
      <c r="GKU89" s="47"/>
      <c r="GKV89" s="47"/>
      <c r="GKW89" s="47"/>
      <c r="GKX89" s="47"/>
      <c r="GKY89" s="47"/>
      <c r="GKZ89" s="47"/>
      <c r="GLA89" s="47"/>
      <c r="GLB89" s="47"/>
      <c r="GLC89" s="47"/>
      <c r="GLD89" s="47"/>
      <c r="GLE89" s="47"/>
      <c r="GLF89" s="47"/>
      <c r="GLG89" s="47"/>
      <c r="GLH89" s="47"/>
      <c r="GLI89" s="47"/>
      <c r="GLJ89" s="47"/>
      <c r="GLK89" s="47"/>
      <c r="GLL89" s="47"/>
      <c r="GLM89" s="47"/>
      <c r="GLN89" s="47"/>
      <c r="GLO89" s="47"/>
      <c r="GLP89" s="47"/>
      <c r="GLQ89" s="47"/>
      <c r="GLR89" s="47"/>
      <c r="GLS89" s="47"/>
      <c r="GLT89" s="47"/>
      <c r="GLU89" s="47"/>
      <c r="GLV89" s="47"/>
      <c r="GLW89" s="47"/>
      <c r="GLX89" s="47"/>
      <c r="GLY89" s="47"/>
      <c r="GLZ89" s="47"/>
      <c r="GMA89" s="47"/>
      <c r="GMB89" s="47"/>
      <c r="GMC89" s="47"/>
      <c r="GMD89" s="47"/>
      <c r="GME89" s="47"/>
      <c r="GMF89" s="47"/>
      <c r="GMG89" s="47"/>
      <c r="GMH89" s="47"/>
      <c r="GMI89" s="47"/>
      <c r="GMJ89" s="47"/>
      <c r="GMK89" s="47"/>
      <c r="GML89" s="47"/>
      <c r="GMM89" s="47"/>
      <c r="GMN89" s="47"/>
      <c r="GMO89" s="47"/>
      <c r="GMP89" s="47"/>
      <c r="GMQ89" s="47"/>
      <c r="GMR89" s="47"/>
      <c r="GMS89" s="47"/>
      <c r="GMT89" s="47"/>
      <c r="GMU89" s="47"/>
      <c r="GMV89" s="47"/>
      <c r="GMW89" s="47"/>
      <c r="GMX89" s="47"/>
      <c r="GMY89" s="47"/>
      <c r="GMZ89" s="47"/>
      <c r="GNA89" s="47"/>
      <c r="GNB89" s="47"/>
      <c r="GNC89" s="47"/>
      <c r="GND89" s="47"/>
      <c r="GNE89" s="47"/>
      <c r="GNF89" s="47"/>
      <c r="GNG89" s="47"/>
      <c r="GNH89" s="47"/>
      <c r="GNI89" s="47"/>
      <c r="GNJ89" s="47"/>
      <c r="GNK89" s="47"/>
      <c r="GNL89" s="47"/>
      <c r="GNM89" s="47"/>
      <c r="GNN89" s="47"/>
      <c r="GNO89" s="47"/>
      <c r="GNP89" s="47"/>
      <c r="GNQ89" s="47"/>
      <c r="GNR89" s="47"/>
      <c r="GNS89" s="47"/>
      <c r="GNT89" s="47"/>
      <c r="GNU89" s="47"/>
      <c r="GNV89" s="47"/>
      <c r="GNW89" s="47"/>
      <c r="GNX89" s="47"/>
      <c r="GNY89" s="47"/>
      <c r="GNZ89" s="47"/>
      <c r="GOA89" s="47"/>
      <c r="GOB89" s="47"/>
      <c r="GOC89" s="47"/>
      <c r="GOD89" s="47"/>
      <c r="GOE89" s="47"/>
      <c r="GOF89" s="47"/>
      <c r="GOG89" s="47"/>
      <c r="GOH89" s="47"/>
      <c r="GOI89" s="47"/>
      <c r="GOJ89" s="47"/>
      <c r="GOK89" s="47"/>
      <c r="GOL89" s="47"/>
      <c r="GOM89" s="47"/>
      <c r="GON89" s="47"/>
      <c r="GOO89" s="47"/>
      <c r="GOP89" s="47"/>
      <c r="GOQ89" s="47"/>
      <c r="GOR89" s="47"/>
      <c r="GOS89" s="47"/>
      <c r="GOT89" s="47"/>
      <c r="GOU89" s="47"/>
      <c r="GOV89" s="47"/>
      <c r="GOW89" s="47"/>
      <c r="GOX89" s="47"/>
      <c r="GOY89" s="47"/>
      <c r="GOZ89" s="47"/>
      <c r="GPA89" s="47"/>
      <c r="GPB89" s="47"/>
      <c r="GPC89" s="47"/>
      <c r="GPD89" s="47"/>
      <c r="GPE89" s="47"/>
      <c r="GPF89" s="47"/>
      <c r="GPG89" s="47"/>
      <c r="GPH89" s="47"/>
      <c r="GPI89" s="47"/>
      <c r="GPJ89" s="47"/>
      <c r="GPK89" s="47"/>
      <c r="GPL89" s="47"/>
      <c r="GPM89" s="47"/>
      <c r="GPN89" s="47"/>
      <c r="GPO89" s="47"/>
      <c r="GPP89" s="47"/>
      <c r="GPQ89" s="47"/>
      <c r="GPR89" s="47"/>
      <c r="GPS89" s="47"/>
      <c r="GPT89" s="47"/>
      <c r="GPU89" s="47"/>
      <c r="GPV89" s="47"/>
      <c r="GPW89" s="47"/>
      <c r="GPX89" s="47"/>
      <c r="GPY89" s="47"/>
      <c r="GPZ89" s="47"/>
      <c r="GQA89" s="47"/>
      <c r="GQB89" s="47"/>
      <c r="GQC89" s="47"/>
      <c r="GQD89" s="47"/>
      <c r="GQE89" s="47"/>
      <c r="GQF89" s="47"/>
      <c r="GQG89" s="47"/>
      <c r="GQH89" s="47"/>
      <c r="GQI89" s="47"/>
      <c r="GQJ89" s="47"/>
      <c r="GQK89" s="47"/>
      <c r="GQL89" s="47"/>
      <c r="GQM89" s="47"/>
      <c r="GQN89" s="47"/>
      <c r="GQO89" s="47"/>
      <c r="GQP89" s="47"/>
      <c r="GQQ89" s="47"/>
      <c r="GQR89" s="47"/>
      <c r="GQS89" s="47"/>
      <c r="GQT89" s="47"/>
      <c r="GQU89" s="47"/>
      <c r="GQV89" s="47"/>
      <c r="GQW89" s="47"/>
      <c r="GQX89" s="47"/>
      <c r="GQY89" s="47"/>
      <c r="GQZ89" s="47"/>
      <c r="GRA89" s="47"/>
      <c r="GRB89" s="47"/>
      <c r="GRC89" s="47"/>
      <c r="GRD89" s="47"/>
      <c r="GRE89" s="47"/>
      <c r="GRF89" s="47"/>
      <c r="GRG89" s="47"/>
      <c r="GRH89" s="47"/>
      <c r="GRI89" s="47"/>
      <c r="GRJ89" s="47"/>
      <c r="GRK89" s="47"/>
      <c r="GRL89" s="47"/>
      <c r="GRM89" s="47"/>
      <c r="GRN89" s="47"/>
      <c r="GRO89" s="47"/>
      <c r="GRP89" s="47"/>
      <c r="GRQ89" s="47"/>
      <c r="GRR89" s="47"/>
      <c r="GRS89" s="47"/>
      <c r="GRT89" s="47"/>
      <c r="GRU89" s="47"/>
      <c r="GRV89" s="47"/>
      <c r="GRW89" s="47"/>
      <c r="GRX89" s="47"/>
      <c r="GRY89" s="47"/>
      <c r="GRZ89" s="47"/>
      <c r="GSA89" s="47"/>
      <c r="GSB89" s="47"/>
      <c r="GSC89" s="47"/>
      <c r="GSD89" s="47"/>
      <c r="GSE89" s="47"/>
      <c r="GSF89" s="47"/>
      <c r="GSG89" s="47"/>
      <c r="GSH89" s="47"/>
      <c r="GSI89" s="47"/>
      <c r="GSJ89" s="47"/>
      <c r="GSK89" s="47"/>
      <c r="GSL89" s="47"/>
      <c r="GSM89" s="47"/>
      <c r="GSN89" s="47"/>
      <c r="GSO89" s="47"/>
      <c r="GSP89" s="47"/>
      <c r="GSQ89" s="47"/>
      <c r="GSR89" s="47"/>
      <c r="GSS89" s="47"/>
      <c r="GST89" s="47"/>
      <c r="GSU89" s="47"/>
      <c r="GSV89" s="47"/>
      <c r="GSW89" s="47"/>
      <c r="GSX89" s="47"/>
      <c r="GSY89" s="47"/>
      <c r="GSZ89" s="47"/>
      <c r="GTA89" s="47"/>
      <c r="GTB89" s="47"/>
      <c r="GTC89" s="47"/>
      <c r="GTD89" s="47"/>
      <c r="GTE89" s="47"/>
      <c r="GTF89" s="47"/>
      <c r="GTG89" s="47"/>
      <c r="GTH89" s="47"/>
      <c r="GTI89" s="47"/>
      <c r="GTJ89" s="47"/>
      <c r="GTK89" s="47"/>
      <c r="GTL89" s="47"/>
      <c r="GTM89" s="47"/>
      <c r="GTN89" s="47"/>
      <c r="GTO89" s="47"/>
      <c r="GTP89" s="47"/>
      <c r="GTQ89" s="47"/>
      <c r="GTR89" s="47"/>
      <c r="GTS89" s="47"/>
      <c r="GTT89" s="47"/>
      <c r="GTU89" s="47"/>
      <c r="GTV89" s="47"/>
      <c r="GTW89" s="47"/>
      <c r="GTX89" s="47"/>
      <c r="GTY89" s="47"/>
      <c r="GTZ89" s="47"/>
      <c r="GUA89" s="47"/>
      <c r="GUB89" s="47"/>
      <c r="GUC89" s="47"/>
      <c r="GUD89" s="47"/>
      <c r="GUE89" s="47"/>
      <c r="GUF89" s="47"/>
      <c r="GUG89" s="47"/>
      <c r="GUH89" s="47"/>
      <c r="GUI89" s="47"/>
      <c r="GUJ89" s="47"/>
      <c r="GUK89" s="47"/>
      <c r="GUL89" s="47"/>
      <c r="GUM89" s="47"/>
      <c r="GUN89" s="47"/>
      <c r="GUO89" s="47"/>
      <c r="GUP89" s="47"/>
      <c r="GUQ89" s="47"/>
      <c r="GUR89" s="47"/>
      <c r="GUS89" s="47"/>
      <c r="GUT89" s="47"/>
      <c r="GUU89" s="47"/>
      <c r="GUV89" s="47"/>
      <c r="GUW89" s="47"/>
      <c r="GUX89" s="47"/>
      <c r="GUY89" s="47"/>
      <c r="GUZ89" s="47"/>
      <c r="GVA89" s="47"/>
      <c r="GVB89" s="47"/>
      <c r="GVC89" s="47"/>
      <c r="GVD89" s="47"/>
      <c r="GVE89" s="47"/>
      <c r="GVF89" s="47"/>
      <c r="GVG89" s="47"/>
      <c r="GVH89" s="47"/>
      <c r="GVI89" s="47"/>
      <c r="GVJ89" s="47"/>
      <c r="GVK89" s="47"/>
      <c r="GVL89" s="47"/>
      <c r="GVM89" s="47"/>
      <c r="GVN89" s="47"/>
      <c r="GVO89" s="47"/>
      <c r="GVP89" s="47"/>
      <c r="GVQ89" s="47"/>
      <c r="GVR89" s="47"/>
      <c r="GVS89" s="47"/>
      <c r="GVT89" s="47"/>
      <c r="GVU89" s="47"/>
      <c r="GVV89" s="47"/>
      <c r="GVW89" s="47"/>
      <c r="GVX89" s="47"/>
      <c r="GVY89" s="47"/>
      <c r="GVZ89" s="47"/>
      <c r="GWA89" s="47"/>
      <c r="GWB89" s="47"/>
      <c r="GWC89" s="47"/>
      <c r="GWD89" s="47"/>
      <c r="GWE89" s="47"/>
      <c r="GWF89" s="47"/>
      <c r="GWG89" s="47"/>
      <c r="GWH89" s="47"/>
      <c r="GWI89" s="47"/>
      <c r="GWJ89" s="47"/>
      <c r="GWK89" s="47"/>
      <c r="GWL89" s="47"/>
      <c r="GWM89" s="47"/>
      <c r="GWN89" s="47"/>
      <c r="GWO89" s="47"/>
      <c r="GWP89" s="47"/>
      <c r="GWQ89" s="47"/>
      <c r="GWR89" s="47"/>
      <c r="GWS89" s="47"/>
      <c r="GWT89" s="47"/>
      <c r="GWU89" s="47"/>
      <c r="GWV89" s="47"/>
      <c r="GWW89" s="47"/>
      <c r="GWX89" s="47"/>
      <c r="GWY89" s="47"/>
      <c r="GWZ89" s="47"/>
      <c r="GXA89" s="47"/>
      <c r="GXB89" s="47"/>
      <c r="GXC89" s="47"/>
      <c r="GXD89" s="47"/>
      <c r="GXE89" s="47"/>
      <c r="GXF89" s="47"/>
      <c r="GXG89" s="47"/>
      <c r="GXH89" s="47"/>
      <c r="GXI89" s="47"/>
      <c r="GXJ89" s="47"/>
      <c r="GXK89" s="47"/>
      <c r="GXL89" s="47"/>
      <c r="GXM89" s="47"/>
      <c r="GXN89" s="47"/>
      <c r="GXO89" s="47"/>
      <c r="GXP89" s="47"/>
      <c r="GXQ89" s="47"/>
      <c r="GXR89" s="47"/>
      <c r="GXS89" s="47"/>
      <c r="GXT89" s="47"/>
      <c r="GXU89" s="47"/>
      <c r="GXV89" s="47"/>
      <c r="GXW89" s="47"/>
      <c r="GXX89" s="47"/>
      <c r="GXY89" s="47"/>
      <c r="GXZ89" s="47"/>
      <c r="GYA89" s="47"/>
      <c r="GYB89" s="47"/>
      <c r="GYC89" s="47"/>
      <c r="GYD89" s="47"/>
      <c r="GYE89" s="47"/>
      <c r="GYF89" s="47"/>
      <c r="GYG89" s="47"/>
      <c r="GYH89" s="47"/>
      <c r="GYI89" s="47"/>
      <c r="GYJ89" s="47"/>
      <c r="GYK89" s="47"/>
      <c r="GYL89" s="47"/>
      <c r="GYM89" s="47"/>
      <c r="GYN89" s="47"/>
      <c r="GYO89" s="47"/>
      <c r="GYP89" s="47"/>
      <c r="GYQ89" s="47"/>
      <c r="GYR89" s="47"/>
      <c r="GYS89" s="47"/>
      <c r="GYT89" s="47"/>
      <c r="GYU89" s="47"/>
      <c r="GYV89" s="47"/>
      <c r="GYW89" s="47"/>
      <c r="GYX89" s="47"/>
      <c r="GYY89" s="47"/>
      <c r="GYZ89" s="47"/>
      <c r="GZA89" s="47"/>
      <c r="GZB89" s="47"/>
      <c r="GZC89" s="47"/>
      <c r="GZD89" s="47"/>
      <c r="GZE89" s="47"/>
      <c r="GZF89" s="47"/>
      <c r="GZG89" s="47"/>
      <c r="GZH89" s="47"/>
      <c r="GZI89" s="47"/>
      <c r="GZJ89" s="47"/>
      <c r="GZK89" s="47"/>
      <c r="GZL89" s="47"/>
      <c r="GZM89" s="47"/>
      <c r="GZN89" s="47"/>
      <c r="GZO89" s="47"/>
      <c r="GZP89" s="47"/>
      <c r="GZQ89" s="47"/>
      <c r="GZR89" s="47"/>
      <c r="GZS89" s="47"/>
      <c r="GZT89" s="47"/>
      <c r="GZU89" s="47"/>
      <c r="GZV89" s="47"/>
      <c r="GZW89" s="47"/>
      <c r="GZX89" s="47"/>
      <c r="GZY89" s="47"/>
      <c r="GZZ89" s="47"/>
      <c r="HAA89" s="47"/>
      <c r="HAB89" s="47"/>
      <c r="HAC89" s="47"/>
      <c r="HAD89" s="47"/>
      <c r="HAE89" s="47"/>
      <c r="HAF89" s="47"/>
      <c r="HAG89" s="47"/>
      <c r="HAH89" s="47"/>
      <c r="HAI89" s="47"/>
      <c r="HAJ89" s="47"/>
      <c r="HAK89" s="47"/>
      <c r="HAL89" s="47"/>
      <c r="HAM89" s="47"/>
      <c r="HAN89" s="47"/>
      <c r="HAO89" s="47"/>
      <c r="HAP89" s="47"/>
      <c r="HAQ89" s="47"/>
      <c r="HAR89" s="47"/>
      <c r="HAS89" s="47"/>
      <c r="HAT89" s="47"/>
      <c r="HAU89" s="47"/>
      <c r="HAV89" s="47"/>
      <c r="HAW89" s="47"/>
      <c r="HAX89" s="47"/>
      <c r="HAY89" s="47"/>
      <c r="HAZ89" s="47"/>
      <c r="HBA89" s="47"/>
      <c r="HBB89" s="47"/>
      <c r="HBC89" s="47"/>
      <c r="HBD89" s="47"/>
      <c r="HBE89" s="47"/>
      <c r="HBF89" s="47"/>
      <c r="HBG89" s="47"/>
      <c r="HBH89" s="47"/>
      <c r="HBI89" s="47"/>
      <c r="HBJ89" s="47"/>
      <c r="HBK89" s="47"/>
      <c r="HBL89" s="47"/>
      <c r="HBM89" s="47"/>
      <c r="HBN89" s="47"/>
      <c r="HBO89" s="47"/>
      <c r="HBP89" s="47"/>
      <c r="HBQ89" s="47"/>
      <c r="HBR89" s="47"/>
      <c r="HBS89" s="47"/>
      <c r="HBT89" s="47"/>
      <c r="HBU89" s="47"/>
      <c r="HBV89" s="47"/>
      <c r="HBW89" s="47"/>
      <c r="HBX89" s="47"/>
      <c r="HBY89" s="47"/>
      <c r="HBZ89" s="47"/>
      <c r="HCA89" s="47"/>
      <c r="HCB89" s="47"/>
      <c r="HCC89" s="47"/>
      <c r="HCD89" s="47"/>
      <c r="HCE89" s="47"/>
      <c r="HCF89" s="47"/>
      <c r="HCG89" s="47"/>
      <c r="HCH89" s="47"/>
      <c r="HCI89" s="47"/>
      <c r="HCJ89" s="47"/>
      <c r="HCK89" s="47"/>
      <c r="HCL89" s="47"/>
      <c r="HCM89" s="47"/>
      <c r="HCN89" s="47"/>
      <c r="HCO89" s="47"/>
      <c r="HCP89" s="47"/>
      <c r="HCQ89" s="47"/>
      <c r="HCR89" s="47"/>
      <c r="HCS89" s="47"/>
      <c r="HCT89" s="47"/>
      <c r="HCU89" s="47"/>
      <c r="HCV89" s="47"/>
      <c r="HCW89" s="47"/>
      <c r="HCX89" s="47"/>
      <c r="HCY89" s="47"/>
      <c r="HCZ89" s="47"/>
      <c r="HDA89" s="47"/>
      <c r="HDB89" s="47"/>
      <c r="HDC89" s="47"/>
      <c r="HDD89" s="47"/>
      <c r="HDE89" s="47"/>
      <c r="HDF89" s="47"/>
      <c r="HDG89" s="47"/>
      <c r="HDH89" s="47"/>
      <c r="HDI89" s="47"/>
      <c r="HDJ89" s="47"/>
      <c r="HDK89" s="47"/>
      <c r="HDL89" s="47"/>
      <c r="HDM89" s="47"/>
      <c r="HDN89" s="47"/>
      <c r="HDO89" s="47"/>
      <c r="HDP89" s="47"/>
      <c r="HDQ89" s="47"/>
      <c r="HDR89" s="47"/>
      <c r="HDS89" s="47"/>
      <c r="HDT89" s="47"/>
      <c r="HDU89" s="47"/>
      <c r="HDV89" s="47"/>
      <c r="HDW89" s="47"/>
      <c r="HDX89" s="47"/>
      <c r="HDY89" s="47"/>
      <c r="HDZ89" s="47"/>
      <c r="HEA89" s="47"/>
      <c r="HEB89" s="47"/>
      <c r="HEC89" s="47"/>
      <c r="HED89" s="47"/>
      <c r="HEE89" s="47"/>
      <c r="HEF89" s="47"/>
      <c r="HEG89" s="47"/>
      <c r="HEH89" s="47"/>
      <c r="HEI89" s="47"/>
      <c r="HEJ89" s="47"/>
      <c r="HEK89" s="47"/>
      <c r="HEL89" s="47"/>
      <c r="HEM89" s="47"/>
      <c r="HEN89" s="47"/>
      <c r="HEO89" s="47"/>
      <c r="HEP89" s="47"/>
      <c r="HEQ89" s="47"/>
      <c r="HER89" s="47"/>
      <c r="HES89" s="47"/>
      <c r="HET89" s="47"/>
      <c r="HEU89" s="47"/>
      <c r="HEV89" s="47"/>
      <c r="HEW89" s="47"/>
      <c r="HEX89" s="47"/>
      <c r="HEY89" s="47"/>
      <c r="HEZ89" s="47"/>
      <c r="HFA89" s="47"/>
      <c r="HFB89" s="47"/>
      <c r="HFC89" s="47"/>
      <c r="HFD89" s="47"/>
      <c r="HFE89" s="47"/>
      <c r="HFF89" s="47"/>
      <c r="HFG89" s="47"/>
      <c r="HFH89" s="47"/>
      <c r="HFI89" s="47"/>
      <c r="HFJ89" s="47"/>
      <c r="HFK89" s="47"/>
      <c r="HFL89" s="47"/>
      <c r="HFM89" s="47"/>
      <c r="HFN89" s="47"/>
      <c r="HFO89" s="47"/>
      <c r="HFP89" s="47"/>
      <c r="HFQ89" s="47"/>
      <c r="HFR89" s="47"/>
      <c r="HFS89" s="47"/>
      <c r="HFT89" s="47"/>
      <c r="HFU89" s="47"/>
      <c r="HFV89" s="47"/>
      <c r="HFW89" s="47"/>
      <c r="HFX89" s="47"/>
      <c r="HFY89" s="47"/>
      <c r="HFZ89" s="47"/>
      <c r="HGA89" s="47"/>
      <c r="HGB89" s="47"/>
      <c r="HGC89" s="47"/>
      <c r="HGD89" s="47"/>
      <c r="HGE89" s="47"/>
      <c r="HGF89" s="47"/>
      <c r="HGG89" s="47"/>
      <c r="HGH89" s="47"/>
      <c r="HGI89" s="47"/>
      <c r="HGJ89" s="47"/>
      <c r="HGK89" s="47"/>
      <c r="HGL89" s="47"/>
      <c r="HGM89" s="47"/>
      <c r="HGN89" s="47"/>
      <c r="HGO89" s="47"/>
      <c r="HGP89" s="47"/>
      <c r="HGQ89" s="47"/>
      <c r="HGR89" s="47"/>
      <c r="HGS89" s="47"/>
      <c r="HGT89" s="47"/>
      <c r="HGU89" s="47"/>
      <c r="HGV89" s="47"/>
      <c r="HGW89" s="47"/>
      <c r="HGX89" s="47"/>
      <c r="HGY89" s="47"/>
      <c r="HGZ89" s="47"/>
      <c r="HHA89" s="47"/>
      <c r="HHB89" s="47"/>
      <c r="HHC89" s="47"/>
      <c r="HHD89" s="47"/>
      <c r="HHE89" s="47"/>
      <c r="HHF89" s="47"/>
      <c r="HHG89" s="47"/>
      <c r="HHH89" s="47"/>
      <c r="HHI89" s="47"/>
      <c r="HHJ89" s="47"/>
      <c r="HHK89" s="47"/>
      <c r="HHL89" s="47"/>
      <c r="HHM89" s="47"/>
      <c r="HHN89" s="47"/>
      <c r="HHO89" s="47"/>
      <c r="HHP89" s="47"/>
      <c r="HHQ89" s="47"/>
      <c r="HHR89" s="47"/>
      <c r="HHS89" s="47"/>
      <c r="HHT89" s="47"/>
      <c r="HHU89" s="47"/>
      <c r="HHV89" s="47"/>
      <c r="HHW89" s="47"/>
      <c r="HHX89" s="47"/>
      <c r="HHY89" s="47"/>
      <c r="HHZ89" s="47"/>
      <c r="HIA89" s="47"/>
      <c r="HIB89" s="47"/>
      <c r="HIC89" s="47"/>
      <c r="HID89" s="47"/>
      <c r="HIE89" s="47"/>
      <c r="HIF89" s="47"/>
      <c r="HIG89" s="47"/>
      <c r="HIH89" s="47"/>
      <c r="HII89" s="47"/>
      <c r="HIJ89" s="47"/>
      <c r="HIK89" s="47"/>
      <c r="HIL89" s="47"/>
      <c r="HIM89" s="47"/>
      <c r="HIN89" s="47"/>
      <c r="HIO89" s="47"/>
      <c r="HIP89" s="47"/>
      <c r="HIQ89" s="47"/>
      <c r="HIR89" s="47"/>
      <c r="HIS89" s="47"/>
      <c r="HIT89" s="47"/>
      <c r="HIU89" s="47"/>
      <c r="HIV89" s="47"/>
      <c r="HIW89" s="47"/>
      <c r="HIX89" s="47"/>
      <c r="HIY89" s="47"/>
      <c r="HIZ89" s="47"/>
      <c r="HJA89" s="47"/>
      <c r="HJB89" s="47"/>
      <c r="HJC89" s="47"/>
      <c r="HJD89" s="47"/>
      <c r="HJE89" s="47"/>
      <c r="HJF89" s="47"/>
      <c r="HJG89" s="47"/>
      <c r="HJH89" s="47"/>
      <c r="HJI89" s="47"/>
      <c r="HJJ89" s="47"/>
      <c r="HJK89" s="47"/>
      <c r="HJL89" s="47"/>
      <c r="HJM89" s="47"/>
      <c r="HJN89" s="47"/>
      <c r="HJO89" s="47"/>
      <c r="HJP89" s="47"/>
      <c r="HJQ89" s="47"/>
      <c r="HJR89" s="47"/>
      <c r="HJS89" s="47"/>
      <c r="HJT89" s="47"/>
      <c r="HJU89" s="47"/>
      <c r="HJV89" s="47"/>
      <c r="HJW89" s="47"/>
      <c r="HJX89" s="47"/>
      <c r="HJY89" s="47"/>
      <c r="HJZ89" s="47"/>
      <c r="HKA89" s="47"/>
      <c r="HKB89" s="47"/>
      <c r="HKC89" s="47"/>
      <c r="HKD89" s="47"/>
      <c r="HKE89" s="47"/>
      <c r="HKF89" s="47"/>
      <c r="HKG89" s="47"/>
      <c r="HKH89" s="47"/>
      <c r="HKI89" s="47"/>
      <c r="HKJ89" s="47"/>
      <c r="HKK89" s="47"/>
      <c r="HKL89" s="47"/>
      <c r="HKM89" s="47"/>
      <c r="HKN89" s="47"/>
      <c r="HKO89" s="47"/>
      <c r="HKP89" s="47"/>
      <c r="HKQ89" s="47"/>
      <c r="HKR89" s="47"/>
      <c r="HKS89" s="47"/>
      <c r="HKT89" s="47"/>
      <c r="HKU89" s="47"/>
      <c r="HKV89" s="47"/>
      <c r="HKW89" s="47"/>
      <c r="HKX89" s="47"/>
      <c r="HKY89" s="47"/>
      <c r="HKZ89" s="47"/>
      <c r="HLA89" s="47"/>
      <c r="HLB89" s="47"/>
      <c r="HLC89" s="47"/>
      <c r="HLD89" s="47"/>
      <c r="HLE89" s="47"/>
      <c r="HLF89" s="47"/>
      <c r="HLG89" s="47"/>
      <c r="HLH89" s="47"/>
      <c r="HLI89" s="47"/>
      <c r="HLJ89" s="47"/>
      <c r="HLK89" s="47"/>
      <c r="HLL89" s="47"/>
      <c r="HLM89" s="47"/>
      <c r="HLN89" s="47"/>
      <c r="HLO89" s="47"/>
      <c r="HLP89" s="47"/>
      <c r="HLQ89" s="47"/>
      <c r="HLR89" s="47"/>
      <c r="HLS89" s="47"/>
      <c r="HLT89" s="47"/>
      <c r="HLU89" s="47"/>
      <c r="HLV89" s="47"/>
      <c r="HLW89" s="47"/>
      <c r="HLX89" s="47"/>
      <c r="HLY89" s="47"/>
      <c r="HLZ89" s="47"/>
      <c r="HMA89" s="47"/>
      <c r="HMB89" s="47"/>
      <c r="HMC89" s="47"/>
      <c r="HMD89" s="47"/>
      <c r="HME89" s="47"/>
      <c r="HMF89" s="47"/>
      <c r="HMG89" s="47"/>
      <c r="HMH89" s="47"/>
      <c r="HMI89" s="47"/>
      <c r="HMJ89" s="47"/>
      <c r="HMK89" s="47"/>
      <c r="HML89" s="47"/>
      <c r="HMM89" s="47"/>
      <c r="HMN89" s="47"/>
      <c r="HMO89" s="47"/>
      <c r="HMP89" s="47"/>
      <c r="HMQ89" s="47"/>
      <c r="HMR89" s="47"/>
      <c r="HMS89" s="47"/>
      <c r="HMT89" s="47"/>
      <c r="HMU89" s="47"/>
      <c r="HMV89" s="47"/>
      <c r="HMW89" s="47"/>
      <c r="HMX89" s="47"/>
      <c r="HMY89" s="47"/>
      <c r="HMZ89" s="47"/>
      <c r="HNA89" s="47"/>
      <c r="HNB89" s="47"/>
      <c r="HNC89" s="47"/>
      <c r="HND89" s="47"/>
      <c r="HNE89" s="47"/>
      <c r="HNF89" s="47"/>
      <c r="HNG89" s="47"/>
      <c r="HNH89" s="47"/>
      <c r="HNI89" s="47"/>
      <c r="HNJ89" s="47"/>
      <c r="HNK89" s="47"/>
      <c r="HNL89" s="47"/>
      <c r="HNM89" s="47"/>
      <c r="HNN89" s="47"/>
      <c r="HNO89" s="47"/>
      <c r="HNP89" s="47"/>
      <c r="HNQ89" s="47"/>
      <c r="HNR89" s="47"/>
      <c r="HNS89" s="47"/>
      <c r="HNT89" s="47"/>
      <c r="HNU89" s="47"/>
      <c r="HNV89" s="47"/>
      <c r="HNW89" s="47"/>
      <c r="HNX89" s="47"/>
      <c r="HNY89" s="47"/>
      <c r="HNZ89" s="47"/>
      <c r="HOA89" s="47"/>
      <c r="HOB89" s="47"/>
      <c r="HOC89" s="47"/>
      <c r="HOD89" s="47"/>
      <c r="HOE89" s="47"/>
      <c r="HOF89" s="47"/>
      <c r="HOG89" s="47"/>
      <c r="HOH89" s="47"/>
      <c r="HOI89" s="47"/>
      <c r="HOJ89" s="47"/>
      <c r="HOK89" s="47"/>
      <c r="HOL89" s="47"/>
      <c r="HOM89" s="47"/>
      <c r="HON89" s="47"/>
      <c r="HOO89" s="47"/>
      <c r="HOP89" s="47"/>
      <c r="HOQ89" s="47"/>
      <c r="HOR89" s="47"/>
      <c r="HOS89" s="47"/>
      <c r="HOT89" s="47"/>
      <c r="HOU89" s="47"/>
      <c r="HOV89" s="47"/>
      <c r="HOW89" s="47"/>
      <c r="HOX89" s="47"/>
      <c r="HOY89" s="47"/>
      <c r="HOZ89" s="47"/>
      <c r="HPA89" s="47"/>
      <c r="HPB89" s="47"/>
      <c r="HPC89" s="47"/>
      <c r="HPD89" s="47"/>
      <c r="HPE89" s="47"/>
      <c r="HPF89" s="47"/>
      <c r="HPG89" s="47"/>
      <c r="HPH89" s="47"/>
      <c r="HPI89" s="47"/>
      <c r="HPJ89" s="47"/>
      <c r="HPK89" s="47"/>
      <c r="HPL89" s="47"/>
      <c r="HPM89" s="47"/>
      <c r="HPN89" s="47"/>
      <c r="HPO89" s="47"/>
      <c r="HPP89" s="47"/>
      <c r="HPQ89" s="47"/>
      <c r="HPR89" s="47"/>
      <c r="HPS89" s="47"/>
      <c r="HPT89" s="47"/>
      <c r="HPU89" s="47"/>
      <c r="HPV89" s="47"/>
      <c r="HPW89" s="47"/>
      <c r="HPX89" s="47"/>
      <c r="HPY89" s="47"/>
      <c r="HPZ89" s="47"/>
      <c r="HQA89" s="47"/>
      <c r="HQB89" s="47"/>
      <c r="HQC89" s="47"/>
      <c r="HQD89" s="47"/>
      <c r="HQE89" s="47"/>
      <c r="HQF89" s="47"/>
      <c r="HQG89" s="47"/>
      <c r="HQH89" s="47"/>
      <c r="HQI89" s="47"/>
      <c r="HQJ89" s="47"/>
      <c r="HQK89" s="47"/>
      <c r="HQL89" s="47"/>
      <c r="HQM89" s="47"/>
      <c r="HQN89" s="47"/>
      <c r="HQO89" s="47"/>
      <c r="HQP89" s="47"/>
      <c r="HQQ89" s="47"/>
      <c r="HQR89" s="47"/>
      <c r="HQS89" s="47"/>
      <c r="HQT89" s="47"/>
      <c r="HQU89" s="47"/>
      <c r="HQV89" s="47"/>
      <c r="HQW89" s="47"/>
      <c r="HQX89" s="47"/>
      <c r="HQY89" s="47"/>
      <c r="HQZ89" s="47"/>
      <c r="HRA89" s="47"/>
      <c r="HRB89" s="47"/>
      <c r="HRC89" s="47"/>
      <c r="HRD89" s="47"/>
      <c r="HRE89" s="47"/>
      <c r="HRF89" s="47"/>
      <c r="HRG89" s="47"/>
      <c r="HRH89" s="47"/>
      <c r="HRI89" s="47"/>
      <c r="HRJ89" s="47"/>
      <c r="HRK89" s="47"/>
      <c r="HRL89" s="47"/>
      <c r="HRM89" s="47"/>
      <c r="HRN89" s="47"/>
      <c r="HRO89" s="47"/>
      <c r="HRP89" s="47"/>
      <c r="HRQ89" s="47"/>
      <c r="HRR89" s="47"/>
      <c r="HRS89" s="47"/>
      <c r="HRT89" s="47"/>
      <c r="HRU89" s="47"/>
      <c r="HRV89" s="47"/>
      <c r="HRW89" s="47"/>
      <c r="HRX89" s="47"/>
      <c r="HRY89" s="47"/>
      <c r="HRZ89" s="47"/>
      <c r="HSA89" s="47"/>
      <c r="HSB89" s="47"/>
      <c r="HSC89" s="47"/>
      <c r="HSD89" s="47"/>
      <c r="HSE89" s="47"/>
      <c r="HSF89" s="47"/>
      <c r="HSG89" s="47"/>
      <c r="HSH89" s="47"/>
      <c r="HSI89" s="47"/>
      <c r="HSJ89" s="47"/>
      <c r="HSK89" s="47"/>
      <c r="HSL89" s="47"/>
      <c r="HSM89" s="47"/>
      <c r="HSN89" s="47"/>
      <c r="HSO89" s="47"/>
      <c r="HSP89" s="47"/>
      <c r="HSQ89" s="47"/>
      <c r="HSR89" s="47"/>
      <c r="HSS89" s="47"/>
      <c r="HST89" s="47"/>
      <c r="HSU89" s="47"/>
      <c r="HSV89" s="47"/>
      <c r="HSW89" s="47"/>
      <c r="HSX89" s="47"/>
      <c r="HSY89" s="47"/>
      <c r="HSZ89" s="47"/>
      <c r="HTA89" s="47"/>
      <c r="HTB89" s="47"/>
      <c r="HTC89" s="47"/>
      <c r="HTD89" s="47"/>
      <c r="HTE89" s="47"/>
      <c r="HTF89" s="47"/>
      <c r="HTG89" s="47"/>
      <c r="HTH89" s="47"/>
      <c r="HTI89" s="47"/>
      <c r="HTJ89" s="47"/>
      <c r="HTK89" s="47"/>
      <c r="HTL89" s="47"/>
      <c r="HTM89" s="47"/>
      <c r="HTN89" s="47"/>
      <c r="HTO89" s="47"/>
      <c r="HTP89" s="47"/>
      <c r="HTQ89" s="47"/>
      <c r="HTR89" s="47"/>
      <c r="HTS89" s="47"/>
      <c r="HTT89" s="47"/>
      <c r="HTU89" s="47"/>
      <c r="HTV89" s="47"/>
      <c r="HTW89" s="47"/>
      <c r="HTX89" s="47"/>
      <c r="HTY89" s="47"/>
      <c r="HTZ89" s="47"/>
      <c r="HUA89" s="47"/>
      <c r="HUB89" s="47"/>
      <c r="HUC89" s="47"/>
      <c r="HUD89" s="47"/>
      <c r="HUE89" s="47"/>
      <c r="HUF89" s="47"/>
      <c r="HUG89" s="47"/>
      <c r="HUH89" s="47"/>
      <c r="HUI89" s="47"/>
      <c r="HUJ89" s="47"/>
      <c r="HUK89" s="47"/>
      <c r="HUL89" s="47"/>
      <c r="HUM89" s="47"/>
      <c r="HUN89" s="47"/>
      <c r="HUO89" s="47"/>
      <c r="HUP89" s="47"/>
      <c r="HUQ89" s="47"/>
      <c r="HUR89" s="47"/>
      <c r="HUS89" s="47"/>
      <c r="HUT89" s="47"/>
      <c r="HUU89" s="47"/>
      <c r="HUV89" s="47"/>
      <c r="HUW89" s="47"/>
      <c r="HUX89" s="47"/>
      <c r="HUY89" s="47"/>
      <c r="HUZ89" s="47"/>
      <c r="HVA89" s="47"/>
      <c r="HVB89" s="47"/>
      <c r="HVC89" s="47"/>
      <c r="HVD89" s="47"/>
      <c r="HVE89" s="47"/>
      <c r="HVF89" s="47"/>
      <c r="HVG89" s="47"/>
      <c r="HVH89" s="47"/>
      <c r="HVI89" s="47"/>
      <c r="HVJ89" s="47"/>
      <c r="HVK89" s="47"/>
      <c r="HVL89" s="47"/>
      <c r="HVM89" s="47"/>
      <c r="HVN89" s="47"/>
      <c r="HVO89" s="47"/>
      <c r="HVP89" s="47"/>
      <c r="HVQ89" s="47"/>
      <c r="HVR89" s="47"/>
      <c r="HVS89" s="47"/>
      <c r="HVT89" s="47"/>
      <c r="HVU89" s="47"/>
      <c r="HVV89" s="47"/>
      <c r="HVW89" s="47"/>
      <c r="HVX89" s="47"/>
      <c r="HVY89" s="47"/>
      <c r="HVZ89" s="47"/>
      <c r="HWA89" s="47"/>
      <c r="HWB89" s="47"/>
      <c r="HWC89" s="47"/>
      <c r="HWD89" s="47"/>
      <c r="HWE89" s="47"/>
      <c r="HWF89" s="47"/>
      <c r="HWG89" s="47"/>
      <c r="HWH89" s="47"/>
      <c r="HWI89" s="47"/>
      <c r="HWJ89" s="47"/>
      <c r="HWK89" s="47"/>
      <c r="HWL89" s="47"/>
      <c r="HWM89" s="47"/>
      <c r="HWN89" s="47"/>
      <c r="HWO89" s="47"/>
      <c r="HWP89" s="47"/>
      <c r="HWQ89" s="47"/>
      <c r="HWR89" s="47"/>
      <c r="HWS89" s="47"/>
      <c r="HWT89" s="47"/>
      <c r="HWU89" s="47"/>
      <c r="HWV89" s="47"/>
      <c r="HWW89" s="47"/>
      <c r="HWX89" s="47"/>
      <c r="HWY89" s="47"/>
      <c r="HWZ89" s="47"/>
      <c r="HXA89" s="47"/>
      <c r="HXB89" s="47"/>
      <c r="HXC89" s="47"/>
      <c r="HXD89" s="47"/>
      <c r="HXE89" s="47"/>
      <c r="HXF89" s="47"/>
      <c r="HXG89" s="47"/>
      <c r="HXH89" s="47"/>
      <c r="HXI89" s="47"/>
      <c r="HXJ89" s="47"/>
      <c r="HXK89" s="47"/>
      <c r="HXL89" s="47"/>
      <c r="HXM89" s="47"/>
      <c r="HXN89" s="47"/>
      <c r="HXO89" s="47"/>
      <c r="HXP89" s="47"/>
      <c r="HXQ89" s="47"/>
      <c r="HXR89" s="47"/>
      <c r="HXS89" s="47"/>
      <c r="HXT89" s="47"/>
      <c r="HXU89" s="47"/>
      <c r="HXV89" s="47"/>
      <c r="HXW89" s="47"/>
      <c r="HXX89" s="47"/>
      <c r="HXY89" s="47"/>
      <c r="HXZ89" s="47"/>
      <c r="HYA89" s="47"/>
      <c r="HYB89" s="47"/>
      <c r="HYC89" s="47"/>
      <c r="HYD89" s="47"/>
      <c r="HYE89" s="47"/>
      <c r="HYF89" s="47"/>
      <c r="HYG89" s="47"/>
      <c r="HYH89" s="47"/>
      <c r="HYI89" s="47"/>
      <c r="HYJ89" s="47"/>
      <c r="HYK89" s="47"/>
      <c r="HYL89" s="47"/>
      <c r="HYM89" s="47"/>
      <c r="HYN89" s="47"/>
      <c r="HYO89" s="47"/>
      <c r="HYP89" s="47"/>
      <c r="HYQ89" s="47"/>
      <c r="HYR89" s="47"/>
      <c r="HYS89" s="47"/>
      <c r="HYT89" s="47"/>
      <c r="HYU89" s="47"/>
      <c r="HYV89" s="47"/>
      <c r="HYW89" s="47"/>
      <c r="HYX89" s="47"/>
      <c r="HYY89" s="47"/>
      <c r="HYZ89" s="47"/>
      <c r="HZA89" s="47"/>
      <c r="HZB89" s="47"/>
      <c r="HZC89" s="47"/>
      <c r="HZD89" s="47"/>
      <c r="HZE89" s="47"/>
      <c r="HZF89" s="47"/>
      <c r="HZG89" s="47"/>
      <c r="HZH89" s="47"/>
      <c r="HZI89" s="47"/>
      <c r="HZJ89" s="47"/>
      <c r="HZK89" s="47"/>
      <c r="HZL89" s="47"/>
      <c r="HZM89" s="47"/>
      <c r="HZN89" s="47"/>
      <c r="HZO89" s="47"/>
      <c r="HZP89" s="47"/>
      <c r="HZQ89" s="47"/>
      <c r="HZR89" s="47"/>
      <c r="HZS89" s="47"/>
      <c r="HZT89" s="47"/>
      <c r="HZU89" s="47"/>
      <c r="HZV89" s="47"/>
      <c r="HZW89" s="47"/>
      <c r="HZX89" s="47"/>
      <c r="HZY89" s="47"/>
      <c r="HZZ89" s="47"/>
      <c r="IAA89" s="47"/>
      <c r="IAB89" s="47"/>
      <c r="IAC89" s="47"/>
      <c r="IAD89" s="47"/>
      <c r="IAE89" s="47"/>
      <c r="IAF89" s="47"/>
      <c r="IAG89" s="47"/>
      <c r="IAH89" s="47"/>
      <c r="IAI89" s="47"/>
      <c r="IAJ89" s="47"/>
      <c r="IAK89" s="47"/>
      <c r="IAL89" s="47"/>
      <c r="IAM89" s="47"/>
      <c r="IAN89" s="47"/>
      <c r="IAO89" s="47"/>
      <c r="IAP89" s="47"/>
      <c r="IAQ89" s="47"/>
      <c r="IAR89" s="47"/>
      <c r="IAS89" s="47"/>
      <c r="IAT89" s="47"/>
      <c r="IAU89" s="47"/>
      <c r="IAV89" s="47"/>
      <c r="IAW89" s="47"/>
      <c r="IAX89" s="47"/>
      <c r="IAY89" s="47"/>
      <c r="IAZ89" s="47"/>
      <c r="IBA89" s="47"/>
      <c r="IBB89" s="47"/>
      <c r="IBC89" s="47"/>
      <c r="IBD89" s="47"/>
      <c r="IBE89" s="47"/>
      <c r="IBF89" s="47"/>
      <c r="IBG89" s="47"/>
      <c r="IBH89" s="47"/>
      <c r="IBI89" s="47"/>
      <c r="IBJ89" s="47"/>
      <c r="IBK89" s="47"/>
      <c r="IBL89" s="47"/>
      <c r="IBM89" s="47"/>
      <c r="IBN89" s="47"/>
      <c r="IBO89" s="47"/>
      <c r="IBP89" s="47"/>
      <c r="IBQ89" s="47"/>
      <c r="IBR89" s="47"/>
      <c r="IBS89" s="47"/>
      <c r="IBT89" s="47"/>
      <c r="IBU89" s="47"/>
      <c r="IBV89" s="47"/>
      <c r="IBW89" s="47"/>
      <c r="IBX89" s="47"/>
      <c r="IBY89" s="47"/>
      <c r="IBZ89" s="47"/>
      <c r="ICA89" s="47"/>
      <c r="ICB89" s="47"/>
      <c r="ICC89" s="47"/>
      <c r="ICD89" s="47"/>
      <c r="ICE89" s="47"/>
      <c r="ICF89" s="47"/>
      <c r="ICG89" s="47"/>
      <c r="ICH89" s="47"/>
      <c r="ICI89" s="47"/>
      <c r="ICJ89" s="47"/>
      <c r="ICK89" s="47"/>
      <c r="ICL89" s="47"/>
      <c r="ICM89" s="47"/>
      <c r="ICN89" s="47"/>
      <c r="ICO89" s="47"/>
      <c r="ICP89" s="47"/>
      <c r="ICQ89" s="47"/>
      <c r="ICR89" s="47"/>
      <c r="ICS89" s="47"/>
      <c r="ICT89" s="47"/>
      <c r="ICU89" s="47"/>
      <c r="ICV89" s="47"/>
      <c r="ICW89" s="47"/>
      <c r="ICX89" s="47"/>
      <c r="ICY89" s="47"/>
      <c r="ICZ89" s="47"/>
      <c r="IDA89" s="47"/>
      <c r="IDB89" s="47"/>
      <c r="IDC89" s="47"/>
      <c r="IDD89" s="47"/>
      <c r="IDE89" s="47"/>
      <c r="IDF89" s="47"/>
      <c r="IDG89" s="47"/>
      <c r="IDH89" s="47"/>
      <c r="IDI89" s="47"/>
      <c r="IDJ89" s="47"/>
      <c r="IDK89" s="47"/>
      <c r="IDL89" s="47"/>
      <c r="IDM89" s="47"/>
      <c r="IDN89" s="47"/>
      <c r="IDO89" s="47"/>
      <c r="IDP89" s="47"/>
      <c r="IDQ89" s="47"/>
      <c r="IDR89" s="47"/>
      <c r="IDS89" s="47"/>
      <c r="IDT89" s="47"/>
      <c r="IDU89" s="47"/>
      <c r="IDV89" s="47"/>
      <c r="IDW89" s="47"/>
      <c r="IDX89" s="47"/>
      <c r="IDY89" s="47"/>
      <c r="IDZ89" s="47"/>
      <c r="IEA89" s="47"/>
      <c r="IEB89" s="47"/>
      <c r="IEC89" s="47"/>
      <c r="IED89" s="47"/>
      <c r="IEE89" s="47"/>
      <c r="IEF89" s="47"/>
      <c r="IEG89" s="47"/>
      <c r="IEH89" s="47"/>
      <c r="IEI89" s="47"/>
      <c r="IEJ89" s="47"/>
      <c r="IEK89" s="47"/>
      <c r="IEL89" s="47"/>
      <c r="IEM89" s="47"/>
      <c r="IEN89" s="47"/>
      <c r="IEO89" s="47"/>
      <c r="IEP89" s="47"/>
      <c r="IEQ89" s="47"/>
      <c r="IER89" s="47"/>
      <c r="IES89" s="47"/>
      <c r="IET89" s="47"/>
      <c r="IEU89" s="47"/>
      <c r="IEV89" s="47"/>
      <c r="IEW89" s="47"/>
      <c r="IEX89" s="47"/>
      <c r="IEY89" s="47"/>
      <c r="IEZ89" s="47"/>
      <c r="IFA89" s="47"/>
      <c r="IFB89" s="47"/>
      <c r="IFC89" s="47"/>
      <c r="IFD89" s="47"/>
      <c r="IFE89" s="47"/>
      <c r="IFF89" s="47"/>
      <c r="IFG89" s="47"/>
      <c r="IFH89" s="47"/>
      <c r="IFI89" s="47"/>
      <c r="IFJ89" s="47"/>
      <c r="IFK89" s="47"/>
      <c r="IFL89" s="47"/>
      <c r="IFM89" s="47"/>
      <c r="IFN89" s="47"/>
      <c r="IFO89" s="47"/>
      <c r="IFP89" s="47"/>
      <c r="IFQ89" s="47"/>
      <c r="IFR89" s="47"/>
      <c r="IFS89" s="47"/>
      <c r="IFT89" s="47"/>
      <c r="IFU89" s="47"/>
      <c r="IFV89" s="47"/>
      <c r="IFW89" s="47"/>
      <c r="IFX89" s="47"/>
      <c r="IFY89" s="47"/>
      <c r="IFZ89" s="47"/>
      <c r="IGA89" s="47"/>
      <c r="IGB89" s="47"/>
      <c r="IGC89" s="47"/>
      <c r="IGD89" s="47"/>
      <c r="IGE89" s="47"/>
      <c r="IGF89" s="47"/>
      <c r="IGG89" s="47"/>
      <c r="IGH89" s="47"/>
      <c r="IGI89" s="47"/>
      <c r="IGJ89" s="47"/>
      <c r="IGK89" s="47"/>
      <c r="IGL89" s="47"/>
      <c r="IGM89" s="47"/>
      <c r="IGN89" s="47"/>
      <c r="IGO89" s="47"/>
      <c r="IGP89" s="47"/>
      <c r="IGQ89" s="47"/>
      <c r="IGR89" s="47"/>
      <c r="IGS89" s="47"/>
      <c r="IGT89" s="47"/>
      <c r="IGU89" s="47"/>
      <c r="IGV89" s="47"/>
      <c r="IGW89" s="47"/>
      <c r="IGX89" s="47"/>
      <c r="IGY89" s="47"/>
      <c r="IGZ89" s="47"/>
      <c r="IHA89" s="47"/>
      <c r="IHB89" s="47"/>
      <c r="IHC89" s="47"/>
      <c r="IHD89" s="47"/>
      <c r="IHE89" s="47"/>
      <c r="IHF89" s="47"/>
      <c r="IHG89" s="47"/>
      <c r="IHH89" s="47"/>
      <c r="IHI89" s="47"/>
      <c r="IHJ89" s="47"/>
      <c r="IHK89" s="47"/>
      <c r="IHL89" s="47"/>
      <c r="IHM89" s="47"/>
      <c r="IHN89" s="47"/>
      <c r="IHO89" s="47"/>
      <c r="IHP89" s="47"/>
      <c r="IHQ89" s="47"/>
      <c r="IHR89" s="47"/>
      <c r="IHS89" s="47"/>
      <c r="IHT89" s="47"/>
      <c r="IHU89" s="47"/>
      <c r="IHV89" s="47"/>
      <c r="IHW89" s="47"/>
      <c r="IHX89" s="47"/>
      <c r="IHY89" s="47"/>
      <c r="IHZ89" s="47"/>
      <c r="IIA89" s="47"/>
      <c r="IIB89" s="47"/>
      <c r="IIC89" s="47"/>
      <c r="IID89" s="47"/>
      <c r="IIE89" s="47"/>
      <c r="IIF89" s="47"/>
      <c r="IIG89" s="47"/>
      <c r="IIH89" s="47"/>
      <c r="III89" s="47"/>
      <c r="IIJ89" s="47"/>
      <c r="IIK89" s="47"/>
      <c r="IIL89" s="47"/>
      <c r="IIM89" s="47"/>
      <c r="IIN89" s="47"/>
      <c r="IIO89" s="47"/>
      <c r="IIP89" s="47"/>
      <c r="IIQ89" s="47"/>
      <c r="IIR89" s="47"/>
      <c r="IIS89" s="47"/>
      <c r="IIT89" s="47"/>
      <c r="IIU89" s="47"/>
      <c r="IIV89" s="47"/>
      <c r="IIW89" s="47"/>
      <c r="IIX89" s="47"/>
      <c r="IIY89" s="47"/>
      <c r="IIZ89" s="47"/>
      <c r="IJA89" s="47"/>
      <c r="IJB89" s="47"/>
      <c r="IJC89" s="47"/>
      <c r="IJD89" s="47"/>
      <c r="IJE89" s="47"/>
      <c r="IJF89" s="47"/>
      <c r="IJG89" s="47"/>
      <c r="IJH89" s="47"/>
      <c r="IJI89" s="47"/>
      <c r="IJJ89" s="47"/>
      <c r="IJK89" s="47"/>
      <c r="IJL89" s="47"/>
      <c r="IJM89" s="47"/>
      <c r="IJN89" s="47"/>
      <c r="IJO89" s="47"/>
      <c r="IJP89" s="47"/>
      <c r="IJQ89" s="47"/>
      <c r="IJR89" s="47"/>
      <c r="IJS89" s="47"/>
      <c r="IJT89" s="47"/>
      <c r="IJU89" s="47"/>
      <c r="IJV89" s="47"/>
      <c r="IJW89" s="47"/>
      <c r="IJX89" s="47"/>
      <c r="IJY89" s="47"/>
      <c r="IJZ89" s="47"/>
      <c r="IKA89" s="47"/>
      <c r="IKB89" s="47"/>
      <c r="IKC89" s="47"/>
      <c r="IKD89" s="47"/>
      <c r="IKE89" s="47"/>
      <c r="IKF89" s="47"/>
      <c r="IKG89" s="47"/>
      <c r="IKH89" s="47"/>
      <c r="IKI89" s="47"/>
      <c r="IKJ89" s="47"/>
      <c r="IKK89" s="47"/>
      <c r="IKL89" s="47"/>
      <c r="IKM89" s="47"/>
      <c r="IKN89" s="47"/>
      <c r="IKO89" s="47"/>
      <c r="IKP89" s="47"/>
      <c r="IKQ89" s="47"/>
      <c r="IKR89" s="47"/>
      <c r="IKS89" s="47"/>
      <c r="IKT89" s="47"/>
      <c r="IKU89" s="47"/>
      <c r="IKV89" s="47"/>
      <c r="IKW89" s="47"/>
      <c r="IKX89" s="47"/>
      <c r="IKY89" s="47"/>
      <c r="IKZ89" s="47"/>
      <c r="ILA89" s="47"/>
      <c r="ILB89" s="47"/>
      <c r="ILC89" s="47"/>
      <c r="ILD89" s="47"/>
      <c r="ILE89" s="47"/>
      <c r="ILF89" s="47"/>
      <c r="ILG89" s="47"/>
      <c r="ILH89" s="47"/>
      <c r="ILI89" s="47"/>
      <c r="ILJ89" s="47"/>
      <c r="ILK89" s="47"/>
      <c r="ILL89" s="47"/>
      <c r="ILM89" s="47"/>
      <c r="ILN89" s="47"/>
      <c r="ILO89" s="47"/>
      <c r="ILP89" s="47"/>
      <c r="ILQ89" s="47"/>
      <c r="ILR89" s="47"/>
      <c r="ILS89" s="47"/>
      <c r="ILT89" s="47"/>
      <c r="ILU89" s="47"/>
      <c r="ILV89" s="47"/>
      <c r="ILW89" s="47"/>
      <c r="ILX89" s="47"/>
      <c r="ILY89" s="47"/>
      <c r="ILZ89" s="47"/>
      <c r="IMA89" s="47"/>
      <c r="IMB89" s="47"/>
      <c r="IMC89" s="47"/>
      <c r="IMD89" s="47"/>
      <c r="IME89" s="47"/>
      <c r="IMF89" s="47"/>
      <c r="IMG89" s="47"/>
      <c r="IMH89" s="47"/>
      <c r="IMI89" s="47"/>
      <c r="IMJ89" s="47"/>
      <c r="IMK89" s="47"/>
      <c r="IML89" s="47"/>
      <c r="IMM89" s="47"/>
      <c r="IMN89" s="47"/>
      <c r="IMO89" s="47"/>
      <c r="IMP89" s="47"/>
      <c r="IMQ89" s="47"/>
      <c r="IMR89" s="47"/>
      <c r="IMS89" s="47"/>
      <c r="IMT89" s="47"/>
      <c r="IMU89" s="47"/>
      <c r="IMV89" s="47"/>
      <c r="IMW89" s="47"/>
      <c r="IMX89" s="47"/>
      <c r="IMY89" s="47"/>
      <c r="IMZ89" s="47"/>
      <c r="INA89" s="47"/>
      <c r="INB89" s="47"/>
      <c r="INC89" s="47"/>
      <c r="IND89" s="47"/>
      <c r="INE89" s="47"/>
      <c r="INF89" s="47"/>
      <c r="ING89" s="47"/>
      <c r="INH89" s="47"/>
      <c r="INI89" s="47"/>
      <c r="INJ89" s="47"/>
      <c r="INK89" s="47"/>
      <c r="INL89" s="47"/>
      <c r="INM89" s="47"/>
      <c r="INN89" s="47"/>
      <c r="INO89" s="47"/>
      <c r="INP89" s="47"/>
      <c r="INQ89" s="47"/>
      <c r="INR89" s="47"/>
      <c r="INS89" s="47"/>
      <c r="INT89" s="47"/>
      <c r="INU89" s="47"/>
      <c r="INV89" s="47"/>
      <c r="INW89" s="47"/>
      <c r="INX89" s="47"/>
      <c r="INY89" s="47"/>
      <c r="INZ89" s="47"/>
      <c r="IOA89" s="47"/>
      <c r="IOB89" s="47"/>
      <c r="IOC89" s="47"/>
      <c r="IOD89" s="47"/>
      <c r="IOE89" s="47"/>
      <c r="IOF89" s="47"/>
      <c r="IOG89" s="47"/>
      <c r="IOH89" s="47"/>
      <c r="IOI89" s="47"/>
      <c r="IOJ89" s="47"/>
      <c r="IOK89" s="47"/>
      <c r="IOL89" s="47"/>
      <c r="IOM89" s="47"/>
      <c r="ION89" s="47"/>
      <c r="IOO89" s="47"/>
      <c r="IOP89" s="47"/>
      <c r="IOQ89" s="47"/>
      <c r="IOR89" s="47"/>
      <c r="IOS89" s="47"/>
      <c r="IOT89" s="47"/>
      <c r="IOU89" s="47"/>
      <c r="IOV89" s="47"/>
      <c r="IOW89" s="47"/>
      <c r="IOX89" s="47"/>
      <c r="IOY89" s="47"/>
      <c r="IOZ89" s="47"/>
      <c r="IPA89" s="47"/>
      <c r="IPB89" s="47"/>
      <c r="IPC89" s="47"/>
      <c r="IPD89" s="47"/>
      <c r="IPE89" s="47"/>
      <c r="IPF89" s="47"/>
      <c r="IPG89" s="47"/>
      <c r="IPH89" s="47"/>
      <c r="IPI89" s="47"/>
      <c r="IPJ89" s="47"/>
      <c r="IPK89" s="47"/>
      <c r="IPL89" s="47"/>
      <c r="IPM89" s="47"/>
      <c r="IPN89" s="47"/>
      <c r="IPO89" s="47"/>
      <c r="IPP89" s="47"/>
      <c r="IPQ89" s="47"/>
      <c r="IPR89" s="47"/>
      <c r="IPS89" s="47"/>
      <c r="IPT89" s="47"/>
      <c r="IPU89" s="47"/>
      <c r="IPV89" s="47"/>
      <c r="IPW89" s="47"/>
      <c r="IPX89" s="47"/>
      <c r="IPY89" s="47"/>
      <c r="IPZ89" s="47"/>
      <c r="IQA89" s="47"/>
      <c r="IQB89" s="47"/>
      <c r="IQC89" s="47"/>
      <c r="IQD89" s="47"/>
      <c r="IQE89" s="47"/>
      <c r="IQF89" s="47"/>
      <c r="IQG89" s="47"/>
      <c r="IQH89" s="47"/>
      <c r="IQI89" s="47"/>
      <c r="IQJ89" s="47"/>
      <c r="IQK89" s="47"/>
      <c r="IQL89" s="47"/>
      <c r="IQM89" s="47"/>
      <c r="IQN89" s="47"/>
      <c r="IQO89" s="47"/>
      <c r="IQP89" s="47"/>
      <c r="IQQ89" s="47"/>
      <c r="IQR89" s="47"/>
      <c r="IQS89" s="47"/>
      <c r="IQT89" s="47"/>
      <c r="IQU89" s="47"/>
      <c r="IQV89" s="47"/>
      <c r="IQW89" s="47"/>
      <c r="IQX89" s="47"/>
      <c r="IQY89" s="47"/>
      <c r="IQZ89" s="47"/>
      <c r="IRA89" s="47"/>
      <c r="IRB89" s="47"/>
      <c r="IRC89" s="47"/>
      <c r="IRD89" s="47"/>
      <c r="IRE89" s="47"/>
      <c r="IRF89" s="47"/>
      <c r="IRG89" s="47"/>
      <c r="IRH89" s="47"/>
      <c r="IRI89" s="47"/>
      <c r="IRJ89" s="47"/>
      <c r="IRK89" s="47"/>
      <c r="IRL89" s="47"/>
      <c r="IRM89" s="47"/>
      <c r="IRN89" s="47"/>
      <c r="IRO89" s="47"/>
      <c r="IRP89" s="47"/>
      <c r="IRQ89" s="47"/>
      <c r="IRR89" s="47"/>
      <c r="IRS89" s="47"/>
      <c r="IRT89" s="47"/>
      <c r="IRU89" s="47"/>
      <c r="IRV89" s="47"/>
      <c r="IRW89" s="47"/>
      <c r="IRX89" s="47"/>
      <c r="IRY89" s="47"/>
      <c r="IRZ89" s="47"/>
      <c r="ISA89" s="47"/>
      <c r="ISB89" s="47"/>
      <c r="ISC89" s="47"/>
      <c r="ISD89" s="47"/>
      <c r="ISE89" s="47"/>
      <c r="ISF89" s="47"/>
      <c r="ISG89" s="47"/>
      <c r="ISH89" s="47"/>
      <c r="ISI89" s="47"/>
      <c r="ISJ89" s="47"/>
      <c r="ISK89" s="47"/>
      <c r="ISL89" s="47"/>
      <c r="ISM89" s="47"/>
      <c r="ISN89" s="47"/>
      <c r="ISO89" s="47"/>
      <c r="ISP89" s="47"/>
      <c r="ISQ89" s="47"/>
      <c r="ISR89" s="47"/>
      <c r="ISS89" s="47"/>
      <c r="IST89" s="47"/>
      <c r="ISU89" s="47"/>
      <c r="ISV89" s="47"/>
      <c r="ISW89" s="47"/>
      <c r="ISX89" s="47"/>
      <c r="ISY89" s="47"/>
      <c r="ISZ89" s="47"/>
      <c r="ITA89" s="47"/>
      <c r="ITB89" s="47"/>
      <c r="ITC89" s="47"/>
      <c r="ITD89" s="47"/>
      <c r="ITE89" s="47"/>
      <c r="ITF89" s="47"/>
      <c r="ITG89" s="47"/>
      <c r="ITH89" s="47"/>
      <c r="ITI89" s="47"/>
      <c r="ITJ89" s="47"/>
      <c r="ITK89" s="47"/>
      <c r="ITL89" s="47"/>
      <c r="ITM89" s="47"/>
      <c r="ITN89" s="47"/>
      <c r="ITO89" s="47"/>
      <c r="ITP89" s="47"/>
      <c r="ITQ89" s="47"/>
      <c r="ITR89" s="47"/>
      <c r="ITS89" s="47"/>
      <c r="ITT89" s="47"/>
      <c r="ITU89" s="47"/>
      <c r="ITV89" s="47"/>
      <c r="ITW89" s="47"/>
      <c r="ITX89" s="47"/>
      <c r="ITY89" s="47"/>
      <c r="ITZ89" s="47"/>
      <c r="IUA89" s="47"/>
      <c r="IUB89" s="47"/>
      <c r="IUC89" s="47"/>
      <c r="IUD89" s="47"/>
      <c r="IUE89" s="47"/>
      <c r="IUF89" s="47"/>
      <c r="IUG89" s="47"/>
      <c r="IUH89" s="47"/>
      <c r="IUI89" s="47"/>
      <c r="IUJ89" s="47"/>
      <c r="IUK89" s="47"/>
      <c r="IUL89" s="47"/>
      <c r="IUM89" s="47"/>
      <c r="IUN89" s="47"/>
      <c r="IUO89" s="47"/>
      <c r="IUP89" s="47"/>
      <c r="IUQ89" s="47"/>
      <c r="IUR89" s="47"/>
      <c r="IUS89" s="47"/>
      <c r="IUT89" s="47"/>
      <c r="IUU89" s="47"/>
      <c r="IUV89" s="47"/>
      <c r="IUW89" s="47"/>
      <c r="IUX89" s="47"/>
      <c r="IUY89" s="47"/>
      <c r="IUZ89" s="47"/>
      <c r="IVA89" s="47"/>
      <c r="IVB89" s="47"/>
      <c r="IVC89" s="47"/>
      <c r="IVD89" s="47"/>
      <c r="IVE89" s="47"/>
      <c r="IVF89" s="47"/>
      <c r="IVG89" s="47"/>
      <c r="IVH89" s="47"/>
      <c r="IVI89" s="47"/>
      <c r="IVJ89" s="47"/>
      <c r="IVK89" s="47"/>
      <c r="IVL89" s="47"/>
      <c r="IVM89" s="47"/>
      <c r="IVN89" s="47"/>
      <c r="IVO89" s="47"/>
      <c r="IVP89" s="47"/>
      <c r="IVQ89" s="47"/>
      <c r="IVR89" s="47"/>
      <c r="IVS89" s="47"/>
      <c r="IVT89" s="47"/>
      <c r="IVU89" s="47"/>
      <c r="IVV89" s="47"/>
      <c r="IVW89" s="47"/>
      <c r="IVX89" s="47"/>
      <c r="IVY89" s="47"/>
      <c r="IVZ89" s="47"/>
      <c r="IWA89" s="47"/>
      <c r="IWB89" s="47"/>
      <c r="IWC89" s="47"/>
      <c r="IWD89" s="47"/>
      <c r="IWE89" s="47"/>
      <c r="IWF89" s="47"/>
      <c r="IWG89" s="47"/>
      <c r="IWH89" s="47"/>
      <c r="IWI89" s="47"/>
      <c r="IWJ89" s="47"/>
      <c r="IWK89" s="47"/>
      <c r="IWL89" s="47"/>
      <c r="IWM89" s="47"/>
      <c r="IWN89" s="47"/>
      <c r="IWO89" s="47"/>
      <c r="IWP89" s="47"/>
      <c r="IWQ89" s="47"/>
      <c r="IWR89" s="47"/>
      <c r="IWS89" s="47"/>
      <c r="IWT89" s="47"/>
      <c r="IWU89" s="47"/>
      <c r="IWV89" s="47"/>
      <c r="IWW89" s="47"/>
      <c r="IWX89" s="47"/>
      <c r="IWY89" s="47"/>
      <c r="IWZ89" s="47"/>
      <c r="IXA89" s="47"/>
      <c r="IXB89" s="47"/>
      <c r="IXC89" s="47"/>
      <c r="IXD89" s="47"/>
      <c r="IXE89" s="47"/>
      <c r="IXF89" s="47"/>
      <c r="IXG89" s="47"/>
      <c r="IXH89" s="47"/>
      <c r="IXI89" s="47"/>
      <c r="IXJ89" s="47"/>
      <c r="IXK89" s="47"/>
      <c r="IXL89" s="47"/>
      <c r="IXM89" s="47"/>
      <c r="IXN89" s="47"/>
      <c r="IXO89" s="47"/>
      <c r="IXP89" s="47"/>
      <c r="IXQ89" s="47"/>
      <c r="IXR89" s="47"/>
      <c r="IXS89" s="47"/>
      <c r="IXT89" s="47"/>
      <c r="IXU89" s="47"/>
      <c r="IXV89" s="47"/>
      <c r="IXW89" s="47"/>
      <c r="IXX89" s="47"/>
      <c r="IXY89" s="47"/>
      <c r="IXZ89" s="47"/>
      <c r="IYA89" s="47"/>
      <c r="IYB89" s="47"/>
      <c r="IYC89" s="47"/>
      <c r="IYD89" s="47"/>
      <c r="IYE89" s="47"/>
      <c r="IYF89" s="47"/>
      <c r="IYG89" s="47"/>
      <c r="IYH89" s="47"/>
      <c r="IYI89" s="47"/>
      <c r="IYJ89" s="47"/>
      <c r="IYK89" s="47"/>
      <c r="IYL89" s="47"/>
      <c r="IYM89" s="47"/>
      <c r="IYN89" s="47"/>
      <c r="IYO89" s="47"/>
      <c r="IYP89" s="47"/>
      <c r="IYQ89" s="47"/>
      <c r="IYR89" s="47"/>
      <c r="IYS89" s="47"/>
      <c r="IYT89" s="47"/>
      <c r="IYU89" s="47"/>
      <c r="IYV89" s="47"/>
      <c r="IYW89" s="47"/>
      <c r="IYX89" s="47"/>
      <c r="IYY89" s="47"/>
      <c r="IYZ89" s="47"/>
      <c r="IZA89" s="47"/>
      <c r="IZB89" s="47"/>
      <c r="IZC89" s="47"/>
      <c r="IZD89" s="47"/>
      <c r="IZE89" s="47"/>
      <c r="IZF89" s="47"/>
      <c r="IZG89" s="47"/>
      <c r="IZH89" s="47"/>
      <c r="IZI89" s="47"/>
      <c r="IZJ89" s="47"/>
      <c r="IZK89" s="47"/>
      <c r="IZL89" s="47"/>
      <c r="IZM89" s="47"/>
      <c r="IZN89" s="47"/>
      <c r="IZO89" s="47"/>
      <c r="IZP89" s="47"/>
      <c r="IZQ89" s="47"/>
      <c r="IZR89" s="47"/>
      <c r="IZS89" s="47"/>
      <c r="IZT89" s="47"/>
      <c r="IZU89" s="47"/>
      <c r="IZV89" s="47"/>
      <c r="IZW89" s="47"/>
      <c r="IZX89" s="47"/>
      <c r="IZY89" s="47"/>
      <c r="IZZ89" s="47"/>
      <c r="JAA89" s="47"/>
      <c r="JAB89" s="47"/>
      <c r="JAC89" s="47"/>
      <c r="JAD89" s="47"/>
      <c r="JAE89" s="47"/>
      <c r="JAF89" s="47"/>
      <c r="JAG89" s="47"/>
      <c r="JAH89" s="47"/>
      <c r="JAI89" s="47"/>
      <c r="JAJ89" s="47"/>
      <c r="JAK89" s="47"/>
      <c r="JAL89" s="47"/>
      <c r="JAM89" s="47"/>
      <c r="JAN89" s="47"/>
      <c r="JAO89" s="47"/>
      <c r="JAP89" s="47"/>
      <c r="JAQ89" s="47"/>
      <c r="JAR89" s="47"/>
      <c r="JAS89" s="47"/>
      <c r="JAT89" s="47"/>
      <c r="JAU89" s="47"/>
      <c r="JAV89" s="47"/>
      <c r="JAW89" s="47"/>
      <c r="JAX89" s="47"/>
      <c r="JAY89" s="47"/>
      <c r="JAZ89" s="47"/>
      <c r="JBA89" s="47"/>
      <c r="JBB89" s="47"/>
      <c r="JBC89" s="47"/>
      <c r="JBD89" s="47"/>
      <c r="JBE89" s="47"/>
      <c r="JBF89" s="47"/>
      <c r="JBG89" s="47"/>
      <c r="JBH89" s="47"/>
      <c r="JBI89" s="47"/>
      <c r="JBJ89" s="47"/>
      <c r="JBK89" s="47"/>
      <c r="JBL89" s="47"/>
      <c r="JBM89" s="47"/>
      <c r="JBN89" s="47"/>
      <c r="JBO89" s="47"/>
      <c r="JBP89" s="47"/>
      <c r="JBQ89" s="47"/>
      <c r="JBR89" s="47"/>
      <c r="JBS89" s="47"/>
      <c r="JBT89" s="47"/>
      <c r="JBU89" s="47"/>
      <c r="JBV89" s="47"/>
      <c r="JBW89" s="47"/>
      <c r="JBX89" s="47"/>
      <c r="JBY89" s="47"/>
      <c r="JBZ89" s="47"/>
      <c r="JCA89" s="47"/>
      <c r="JCB89" s="47"/>
      <c r="JCC89" s="47"/>
      <c r="JCD89" s="47"/>
      <c r="JCE89" s="47"/>
      <c r="JCF89" s="47"/>
      <c r="JCG89" s="47"/>
      <c r="JCH89" s="47"/>
      <c r="JCI89" s="47"/>
      <c r="JCJ89" s="47"/>
      <c r="JCK89" s="47"/>
      <c r="JCL89" s="47"/>
      <c r="JCM89" s="47"/>
      <c r="JCN89" s="47"/>
      <c r="JCO89" s="47"/>
      <c r="JCP89" s="47"/>
      <c r="JCQ89" s="47"/>
      <c r="JCR89" s="47"/>
      <c r="JCS89" s="47"/>
      <c r="JCT89" s="47"/>
      <c r="JCU89" s="47"/>
      <c r="JCV89" s="47"/>
      <c r="JCW89" s="47"/>
      <c r="JCX89" s="47"/>
      <c r="JCY89" s="47"/>
      <c r="JCZ89" s="47"/>
      <c r="JDA89" s="47"/>
      <c r="JDB89" s="47"/>
      <c r="JDC89" s="47"/>
      <c r="JDD89" s="47"/>
      <c r="JDE89" s="47"/>
      <c r="JDF89" s="47"/>
      <c r="JDG89" s="47"/>
      <c r="JDH89" s="47"/>
      <c r="JDI89" s="47"/>
      <c r="JDJ89" s="47"/>
      <c r="JDK89" s="47"/>
      <c r="JDL89" s="47"/>
      <c r="JDM89" s="47"/>
      <c r="JDN89" s="47"/>
      <c r="JDO89" s="47"/>
      <c r="JDP89" s="47"/>
      <c r="JDQ89" s="47"/>
      <c r="JDR89" s="47"/>
      <c r="JDS89" s="47"/>
      <c r="JDT89" s="47"/>
      <c r="JDU89" s="47"/>
      <c r="JDV89" s="47"/>
      <c r="JDW89" s="47"/>
      <c r="JDX89" s="47"/>
      <c r="JDY89" s="47"/>
      <c r="JDZ89" s="47"/>
      <c r="JEA89" s="47"/>
      <c r="JEB89" s="47"/>
      <c r="JEC89" s="47"/>
      <c r="JED89" s="47"/>
      <c r="JEE89" s="47"/>
      <c r="JEF89" s="47"/>
      <c r="JEG89" s="47"/>
      <c r="JEH89" s="47"/>
      <c r="JEI89" s="47"/>
      <c r="JEJ89" s="47"/>
      <c r="JEK89" s="47"/>
      <c r="JEL89" s="47"/>
      <c r="JEM89" s="47"/>
      <c r="JEN89" s="47"/>
      <c r="JEO89" s="47"/>
      <c r="JEP89" s="47"/>
      <c r="JEQ89" s="47"/>
      <c r="JER89" s="47"/>
      <c r="JES89" s="47"/>
      <c r="JET89" s="47"/>
      <c r="JEU89" s="47"/>
      <c r="JEV89" s="47"/>
      <c r="JEW89" s="47"/>
      <c r="JEX89" s="47"/>
      <c r="JEY89" s="47"/>
      <c r="JEZ89" s="47"/>
      <c r="JFA89" s="47"/>
      <c r="JFB89" s="47"/>
      <c r="JFC89" s="47"/>
      <c r="JFD89" s="47"/>
      <c r="JFE89" s="47"/>
      <c r="JFF89" s="47"/>
      <c r="JFG89" s="47"/>
      <c r="JFH89" s="47"/>
      <c r="JFI89" s="47"/>
      <c r="JFJ89" s="47"/>
      <c r="JFK89" s="47"/>
      <c r="JFL89" s="47"/>
      <c r="JFM89" s="47"/>
      <c r="JFN89" s="47"/>
      <c r="JFO89" s="47"/>
      <c r="JFP89" s="47"/>
      <c r="JFQ89" s="47"/>
      <c r="JFR89" s="47"/>
      <c r="JFS89" s="47"/>
      <c r="JFT89" s="47"/>
      <c r="JFU89" s="47"/>
      <c r="JFV89" s="47"/>
      <c r="JFW89" s="47"/>
      <c r="JFX89" s="47"/>
      <c r="JFY89" s="47"/>
      <c r="JFZ89" s="47"/>
      <c r="JGA89" s="47"/>
      <c r="JGB89" s="47"/>
      <c r="JGC89" s="47"/>
      <c r="JGD89" s="47"/>
      <c r="JGE89" s="47"/>
      <c r="JGF89" s="47"/>
      <c r="JGG89" s="47"/>
      <c r="JGH89" s="47"/>
      <c r="JGI89" s="47"/>
      <c r="JGJ89" s="47"/>
      <c r="JGK89" s="47"/>
      <c r="JGL89" s="47"/>
      <c r="JGM89" s="47"/>
      <c r="JGN89" s="47"/>
      <c r="JGO89" s="47"/>
      <c r="JGP89" s="47"/>
      <c r="JGQ89" s="47"/>
      <c r="JGR89" s="47"/>
      <c r="JGS89" s="47"/>
      <c r="JGT89" s="47"/>
      <c r="JGU89" s="47"/>
      <c r="JGV89" s="47"/>
      <c r="JGW89" s="47"/>
      <c r="JGX89" s="47"/>
      <c r="JGY89" s="47"/>
      <c r="JGZ89" s="47"/>
      <c r="JHA89" s="47"/>
      <c r="JHB89" s="47"/>
      <c r="JHC89" s="47"/>
      <c r="JHD89" s="47"/>
      <c r="JHE89" s="47"/>
      <c r="JHF89" s="47"/>
      <c r="JHG89" s="47"/>
      <c r="JHH89" s="47"/>
      <c r="JHI89" s="47"/>
      <c r="JHJ89" s="47"/>
      <c r="JHK89" s="47"/>
      <c r="JHL89" s="47"/>
      <c r="JHM89" s="47"/>
      <c r="JHN89" s="47"/>
      <c r="JHO89" s="47"/>
      <c r="JHP89" s="47"/>
      <c r="JHQ89" s="47"/>
      <c r="JHR89" s="47"/>
      <c r="JHS89" s="47"/>
      <c r="JHT89" s="47"/>
      <c r="JHU89" s="47"/>
      <c r="JHV89" s="47"/>
      <c r="JHW89" s="47"/>
      <c r="JHX89" s="47"/>
      <c r="JHY89" s="47"/>
      <c r="JHZ89" s="47"/>
      <c r="JIA89" s="47"/>
      <c r="JIB89" s="47"/>
      <c r="JIC89" s="47"/>
      <c r="JID89" s="47"/>
      <c r="JIE89" s="47"/>
      <c r="JIF89" s="47"/>
      <c r="JIG89" s="47"/>
      <c r="JIH89" s="47"/>
      <c r="JII89" s="47"/>
      <c r="JIJ89" s="47"/>
      <c r="JIK89" s="47"/>
      <c r="JIL89" s="47"/>
      <c r="JIM89" s="47"/>
      <c r="JIN89" s="47"/>
      <c r="JIO89" s="47"/>
      <c r="JIP89" s="47"/>
      <c r="JIQ89" s="47"/>
      <c r="JIR89" s="47"/>
      <c r="JIS89" s="47"/>
      <c r="JIT89" s="47"/>
      <c r="JIU89" s="47"/>
      <c r="JIV89" s="47"/>
      <c r="JIW89" s="47"/>
      <c r="JIX89" s="47"/>
      <c r="JIY89" s="47"/>
      <c r="JIZ89" s="47"/>
      <c r="JJA89" s="47"/>
      <c r="JJB89" s="47"/>
      <c r="JJC89" s="47"/>
      <c r="JJD89" s="47"/>
      <c r="JJE89" s="47"/>
      <c r="JJF89" s="47"/>
      <c r="JJG89" s="47"/>
      <c r="JJH89" s="47"/>
      <c r="JJI89" s="47"/>
      <c r="JJJ89" s="47"/>
      <c r="JJK89" s="47"/>
      <c r="JJL89" s="47"/>
      <c r="JJM89" s="47"/>
      <c r="JJN89" s="47"/>
      <c r="JJO89" s="47"/>
      <c r="JJP89" s="47"/>
      <c r="JJQ89" s="47"/>
      <c r="JJR89" s="47"/>
      <c r="JJS89" s="47"/>
      <c r="JJT89" s="47"/>
      <c r="JJU89" s="47"/>
      <c r="JJV89" s="47"/>
      <c r="JJW89" s="47"/>
      <c r="JJX89" s="47"/>
      <c r="JJY89" s="47"/>
      <c r="JJZ89" s="47"/>
      <c r="JKA89" s="47"/>
      <c r="JKB89" s="47"/>
      <c r="JKC89" s="47"/>
      <c r="JKD89" s="47"/>
      <c r="JKE89" s="47"/>
      <c r="JKF89" s="47"/>
      <c r="JKG89" s="47"/>
      <c r="JKH89" s="47"/>
      <c r="JKI89" s="47"/>
      <c r="JKJ89" s="47"/>
      <c r="JKK89" s="47"/>
      <c r="JKL89" s="47"/>
      <c r="JKM89" s="47"/>
      <c r="JKN89" s="47"/>
      <c r="JKO89" s="47"/>
      <c r="JKP89" s="47"/>
      <c r="JKQ89" s="47"/>
      <c r="JKR89" s="47"/>
      <c r="JKS89" s="47"/>
      <c r="JKT89" s="47"/>
      <c r="JKU89" s="47"/>
      <c r="JKV89" s="47"/>
      <c r="JKW89" s="47"/>
      <c r="JKX89" s="47"/>
      <c r="JKY89" s="47"/>
      <c r="JKZ89" s="47"/>
      <c r="JLA89" s="47"/>
      <c r="JLB89" s="47"/>
      <c r="JLC89" s="47"/>
      <c r="JLD89" s="47"/>
      <c r="JLE89" s="47"/>
      <c r="JLF89" s="47"/>
      <c r="JLG89" s="47"/>
      <c r="JLH89" s="47"/>
      <c r="JLI89" s="47"/>
      <c r="JLJ89" s="47"/>
      <c r="JLK89" s="47"/>
      <c r="JLL89" s="47"/>
      <c r="JLM89" s="47"/>
      <c r="JLN89" s="47"/>
      <c r="JLO89" s="47"/>
      <c r="JLP89" s="47"/>
      <c r="JLQ89" s="47"/>
      <c r="JLR89" s="47"/>
      <c r="JLS89" s="47"/>
      <c r="JLT89" s="47"/>
      <c r="JLU89" s="47"/>
      <c r="JLV89" s="47"/>
      <c r="JLW89" s="47"/>
      <c r="JLX89" s="47"/>
      <c r="JLY89" s="47"/>
      <c r="JLZ89" s="47"/>
      <c r="JMA89" s="47"/>
      <c r="JMB89" s="47"/>
      <c r="JMC89" s="47"/>
      <c r="JMD89" s="47"/>
      <c r="JME89" s="47"/>
      <c r="JMF89" s="47"/>
      <c r="JMG89" s="47"/>
      <c r="JMH89" s="47"/>
      <c r="JMI89" s="47"/>
      <c r="JMJ89" s="47"/>
      <c r="JMK89" s="47"/>
      <c r="JML89" s="47"/>
      <c r="JMM89" s="47"/>
      <c r="JMN89" s="47"/>
      <c r="JMO89" s="47"/>
      <c r="JMP89" s="47"/>
      <c r="JMQ89" s="47"/>
      <c r="JMR89" s="47"/>
      <c r="JMS89" s="47"/>
      <c r="JMT89" s="47"/>
      <c r="JMU89" s="47"/>
      <c r="JMV89" s="47"/>
      <c r="JMW89" s="47"/>
      <c r="JMX89" s="47"/>
      <c r="JMY89" s="47"/>
      <c r="JMZ89" s="47"/>
      <c r="JNA89" s="47"/>
      <c r="JNB89" s="47"/>
      <c r="JNC89" s="47"/>
      <c r="JND89" s="47"/>
      <c r="JNE89" s="47"/>
      <c r="JNF89" s="47"/>
      <c r="JNG89" s="47"/>
      <c r="JNH89" s="47"/>
      <c r="JNI89" s="47"/>
      <c r="JNJ89" s="47"/>
      <c r="JNK89" s="47"/>
      <c r="JNL89" s="47"/>
      <c r="JNM89" s="47"/>
      <c r="JNN89" s="47"/>
      <c r="JNO89" s="47"/>
      <c r="JNP89" s="47"/>
      <c r="JNQ89" s="47"/>
      <c r="JNR89" s="47"/>
      <c r="JNS89" s="47"/>
      <c r="JNT89" s="47"/>
      <c r="JNU89" s="47"/>
      <c r="JNV89" s="47"/>
      <c r="JNW89" s="47"/>
      <c r="JNX89" s="47"/>
      <c r="JNY89" s="47"/>
      <c r="JNZ89" s="47"/>
      <c r="JOA89" s="47"/>
      <c r="JOB89" s="47"/>
      <c r="JOC89" s="47"/>
      <c r="JOD89" s="47"/>
      <c r="JOE89" s="47"/>
      <c r="JOF89" s="47"/>
      <c r="JOG89" s="47"/>
      <c r="JOH89" s="47"/>
      <c r="JOI89" s="47"/>
      <c r="JOJ89" s="47"/>
      <c r="JOK89" s="47"/>
      <c r="JOL89" s="47"/>
      <c r="JOM89" s="47"/>
      <c r="JON89" s="47"/>
      <c r="JOO89" s="47"/>
      <c r="JOP89" s="47"/>
      <c r="JOQ89" s="47"/>
      <c r="JOR89" s="47"/>
      <c r="JOS89" s="47"/>
      <c r="JOT89" s="47"/>
      <c r="JOU89" s="47"/>
      <c r="JOV89" s="47"/>
      <c r="JOW89" s="47"/>
      <c r="JOX89" s="47"/>
      <c r="JOY89" s="47"/>
      <c r="JOZ89" s="47"/>
      <c r="JPA89" s="47"/>
      <c r="JPB89" s="47"/>
      <c r="JPC89" s="47"/>
      <c r="JPD89" s="47"/>
      <c r="JPE89" s="47"/>
      <c r="JPF89" s="47"/>
      <c r="JPG89" s="47"/>
      <c r="JPH89" s="47"/>
      <c r="JPI89" s="47"/>
      <c r="JPJ89" s="47"/>
      <c r="JPK89" s="47"/>
      <c r="JPL89" s="47"/>
      <c r="JPM89" s="47"/>
      <c r="JPN89" s="47"/>
      <c r="JPO89" s="47"/>
      <c r="JPP89" s="47"/>
      <c r="JPQ89" s="47"/>
      <c r="JPR89" s="47"/>
      <c r="JPS89" s="47"/>
      <c r="JPT89" s="47"/>
      <c r="JPU89" s="47"/>
      <c r="JPV89" s="47"/>
      <c r="JPW89" s="47"/>
      <c r="JPX89" s="47"/>
      <c r="JPY89" s="47"/>
      <c r="JPZ89" s="47"/>
      <c r="JQA89" s="47"/>
      <c r="JQB89" s="47"/>
      <c r="JQC89" s="47"/>
      <c r="JQD89" s="47"/>
      <c r="JQE89" s="47"/>
      <c r="JQF89" s="47"/>
      <c r="JQG89" s="47"/>
      <c r="JQH89" s="47"/>
      <c r="JQI89" s="47"/>
      <c r="JQJ89" s="47"/>
      <c r="JQK89" s="47"/>
      <c r="JQL89" s="47"/>
      <c r="JQM89" s="47"/>
      <c r="JQN89" s="47"/>
      <c r="JQO89" s="47"/>
      <c r="JQP89" s="47"/>
      <c r="JQQ89" s="47"/>
      <c r="JQR89" s="47"/>
      <c r="JQS89" s="47"/>
      <c r="JQT89" s="47"/>
      <c r="JQU89" s="47"/>
      <c r="JQV89" s="47"/>
      <c r="JQW89" s="47"/>
      <c r="JQX89" s="47"/>
      <c r="JQY89" s="47"/>
      <c r="JQZ89" s="47"/>
      <c r="JRA89" s="47"/>
      <c r="JRB89" s="47"/>
      <c r="JRC89" s="47"/>
      <c r="JRD89" s="47"/>
      <c r="JRE89" s="47"/>
      <c r="JRF89" s="47"/>
      <c r="JRG89" s="47"/>
      <c r="JRH89" s="47"/>
      <c r="JRI89" s="47"/>
      <c r="JRJ89" s="47"/>
      <c r="JRK89" s="47"/>
      <c r="JRL89" s="47"/>
      <c r="JRM89" s="47"/>
      <c r="JRN89" s="47"/>
      <c r="JRO89" s="47"/>
      <c r="JRP89" s="47"/>
      <c r="JRQ89" s="47"/>
      <c r="JRR89" s="47"/>
      <c r="JRS89" s="47"/>
      <c r="JRT89" s="47"/>
      <c r="JRU89" s="47"/>
      <c r="JRV89" s="47"/>
      <c r="JRW89" s="47"/>
      <c r="JRX89" s="47"/>
      <c r="JRY89" s="47"/>
      <c r="JRZ89" s="47"/>
      <c r="JSA89" s="47"/>
      <c r="JSB89" s="47"/>
      <c r="JSC89" s="47"/>
      <c r="JSD89" s="47"/>
      <c r="JSE89" s="47"/>
      <c r="JSF89" s="47"/>
      <c r="JSG89" s="47"/>
      <c r="JSH89" s="47"/>
      <c r="JSI89" s="47"/>
      <c r="JSJ89" s="47"/>
      <c r="JSK89" s="47"/>
      <c r="JSL89" s="47"/>
      <c r="JSM89" s="47"/>
      <c r="JSN89" s="47"/>
      <c r="JSO89" s="47"/>
      <c r="JSP89" s="47"/>
      <c r="JSQ89" s="47"/>
      <c r="JSR89" s="47"/>
      <c r="JSS89" s="47"/>
      <c r="JST89" s="47"/>
      <c r="JSU89" s="47"/>
      <c r="JSV89" s="47"/>
      <c r="JSW89" s="47"/>
      <c r="JSX89" s="47"/>
      <c r="JSY89" s="47"/>
      <c r="JSZ89" s="47"/>
      <c r="JTA89" s="47"/>
      <c r="JTB89" s="47"/>
      <c r="JTC89" s="47"/>
      <c r="JTD89" s="47"/>
      <c r="JTE89" s="47"/>
      <c r="JTF89" s="47"/>
      <c r="JTG89" s="47"/>
      <c r="JTH89" s="47"/>
      <c r="JTI89" s="47"/>
      <c r="JTJ89" s="47"/>
      <c r="JTK89" s="47"/>
      <c r="JTL89" s="47"/>
      <c r="JTM89" s="47"/>
      <c r="JTN89" s="47"/>
      <c r="JTO89" s="47"/>
      <c r="JTP89" s="47"/>
      <c r="JTQ89" s="47"/>
      <c r="JTR89" s="47"/>
      <c r="JTS89" s="47"/>
      <c r="JTT89" s="47"/>
      <c r="JTU89" s="47"/>
      <c r="JTV89" s="47"/>
      <c r="JTW89" s="47"/>
      <c r="JTX89" s="47"/>
      <c r="JTY89" s="47"/>
      <c r="JTZ89" s="47"/>
      <c r="JUA89" s="47"/>
      <c r="JUB89" s="47"/>
      <c r="JUC89" s="47"/>
      <c r="JUD89" s="47"/>
      <c r="JUE89" s="47"/>
      <c r="JUF89" s="47"/>
      <c r="JUG89" s="47"/>
      <c r="JUH89" s="47"/>
      <c r="JUI89" s="47"/>
      <c r="JUJ89" s="47"/>
      <c r="JUK89" s="47"/>
      <c r="JUL89" s="47"/>
      <c r="JUM89" s="47"/>
      <c r="JUN89" s="47"/>
      <c r="JUO89" s="47"/>
      <c r="JUP89" s="47"/>
      <c r="JUQ89" s="47"/>
      <c r="JUR89" s="47"/>
      <c r="JUS89" s="47"/>
      <c r="JUT89" s="47"/>
      <c r="JUU89" s="47"/>
      <c r="JUV89" s="47"/>
      <c r="JUW89" s="47"/>
      <c r="JUX89" s="47"/>
      <c r="JUY89" s="47"/>
      <c r="JUZ89" s="47"/>
      <c r="JVA89" s="47"/>
      <c r="JVB89" s="47"/>
      <c r="JVC89" s="47"/>
      <c r="JVD89" s="47"/>
      <c r="JVE89" s="47"/>
      <c r="JVF89" s="47"/>
      <c r="JVG89" s="47"/>
      <c r="JVH89" s="47"/>
      <c r="JVI89" s="47"/>
      <c r="JVJ89" s="47"/>
      <c r="JVK89" s="47"/>
      <c r="JVL89" s="47"/>
      <c r="JVM89" s="47"/>
      <c r="JVN89" s="47"/>
      <c r="JVO89" s="47"/>
      <c r="JVP89" s="47"/>
      <c r="JVQ89" s="47"/>
      <c r="JVR89" s="47"/>
      <c r="JVS89" s="47"/>
      <c r="JVT89" s="47"/>
      <c r="JVU89" s="47"/>
      <c r="JVV89" s="47"/>
      <c r="JVW89" s="47"/>
      <c r="JVX89" s="47"/>
      <c r="JVY89" s="47"/>
      <c r="JVZ89" s="47"/>
      <c r="JWA89" s="47"/>
      <c r="JWB89" s="47"/>
      <c r="JWC89" s="47"/>
      <c r="JWD89" s="47"/>
      <c r="JWE89" s="47"/>
      <c r="JWF89" s="47"/>
      <c r="JWG89" s="47"/>
      <c r="JWH89" s="47"/>
      <c r="JWI89" s="47"/>
      <c r="JWJ89" s="47"/>
      <c r="JWK89" s="47"/>
      <c r="JWL89" s="47"/>
      <c r="JWM89" s="47"/>
      <c r="JWN89" s="47"/>
      <c r="JWO89" s="47"/>
      <c r="JWP89" s="47"/>
      <c r="JWQ89" s="47"/>
      <c r="JWR89" s="47"/>
      <c r="JWS89" s="47"/>
      <c r="JWT89" s="47"/>
      <c r="JWU89" s="47"/>
      <c r="JWV89" s="47"/>
      <c r="JWW89" s="47"/>
      <c r="JWX89" s="47"/>
      <c r="JWY89" s="47"/>
      <c r="JWZ89" s="47"/>
      <c r="JXA89" s="47"/>
      <c r="JXB89" s="47"/>
      <c r="JXC89" s="47"/>
      <c r="JXD89" s="47"/>
      <c r="JXE89" s="47"/>
      <c r="JXF89" s="47"/>
      <c r="JXG89" s="47"/>
      <c r="JXH89" s="47"/>
      <c r="JXI89" s="47"/>
      <c r="JXJ89" s="47"/>
      <c r="JXK89" s="47"/>
      <c r="JXL89" s="47"/>
      <c r="JXM89" s="47"/>
      <c r="JXN89" s="47"/>
      <c r="JXO89" s="47"/>
      <c r="JXP89" s="47"/>
      <c r="JXQ89" s="47"/>
      <c r="JXR89" s="47"/>
      <c r="JXS89" s="47"/>
      <c r="JXT89" s="47"/>
      <c r="JXU89" s="47"/>
      <c r="JXV89" s="47"/>
      <c r="JXW89" s="47"/>
      <c r="JXX89" s="47"/>
      <c r="JXY89" s="47"/>
      <c r="JXZ89" s="47"/>
      <c r="JYA89" s="47"/>
      <c r="JYB89" s="47"/>
      <c r="JYC89" s="47"/>
      <c r="JYD89" s="47"/>
      <c r="JYE89" s="47"/>
      <c r="JYF89" s="47"/>
      <c r="JYG89" s="47"/>
      <c r="JYH89" s="47"/>
      <c r="JYI89" s="47"/>
      <c r="JYJ89" s="47"/>
      <c r="JYK89" s="47"/>
      <c r="JYL89" s="47"/>
      <c r="JYM89" s="47"/>
      <c r="JYN89" s="47"/>
      <c r="JYO89" s="47"/>
      <c r="JYP89" s="47"/>
      <c r="JYQ89" s="47"/>
      <c r="JYR89" s="47"/>
      <c r="JYS89" s="47"/>
      <c r="JYT89" s="47"/>
      <c r="JYU89" s="47"/>
      <c r="JYV89" s="47"/>
      <c r="JYW89" s="47"/>
      <c r="JYX89" s="47"/>
      <c r="JYY89" s="47"/>
      <c r="JYZ89" s="47"/>
      <c r="JZA89" s="47"/>
      <c r="JZB89" s="47"/>
      <c r="JZC89" s="47"/>
      <c r="JZD89" s="47"/>
      <c r="JZE89" s="47"/>
      <c r="JZF89" s="47"/>
      <c r="JZG89" s="47"/>
      <c r="JZH89" s="47"/>
      <c r="JZI89" s="47"/>
      <c r="JZJ89" s="47"/>
      <c r="JZK89" s="47"/>
      <c r="JZL89" s="47"/>
      <c r="JZM89" s="47"/>
      <c r="JZN89" s="47"/>
      <c r="JZO89" s="47"/>
      <c r="JZP89" s="47"/>
      <c r="JZQ89" s="47"/>
      <c r="JZR89" s="47"/>
      <c r="JZS89" s="47"/>
      <c r="JZT89" s="47"/>
      <c r="JZU89" s="47"/>
      <c r="JZV89" s="47"/>
      <c r="JZW89" s="47"/>
      <c r="JZX89" s="47"/>
      <c r="JZY89" s="47"/>
      <c r="JZZ89" s="47"/>
      <c r="KAA89" s="47"/>
      <c r="KAB89" s="47"/>
      <c r="KAC89" s="47"/>
      <c r="KAD89" s="47"/>
      <c r="KAE89" s="47"/>
      <c r="KAF89" s="47"/>
      <c r="KAG89" s="47"/>
      <c r="KAH89" s="47"/>
      <c r="KAI89" s="47"/>
      <c r="KAJ89" s="47"/>
      <c r="KAK89" s="47"/>
      <c r="KAL89" s="47"/>
      <c r="KAM89" s="47"/>
      <c r="KAN89" s="47"/>
      <c r="KAO89" s="47"/>
      <c r="KAP89" s="47"/>
      <c r="KAQ89" s="47"/>
      <c r="KAR89" s="47"/>
      <c r="KAS89" s="47"/>
      <c r="KAT89" s="47"/>
      <c r="KAU89" s="47"/>
      <c r="KAV89" s="47"/>
      <c r="KAW89" s="47"/>
      <c r="KAX89" s="47"/>
      <c r="KAY89" s="47"/>
      <c r="KAZ89" s="47"/>
      <c r="KBA89" s="47"/>
      <c r="KBB89" s="47"/>
      <c r="KBC89" s="47"/>
      <c r="KBD89" s="47"/>
      <c r="KBE89" s="47"/>
      <c r="KBF89" s="47"/>
      <c r="KBG89" s="47"/>
      <c r="KBH89" s="47"/>
      <c r="KBI89" s="47"/>
      <c r="KBJ89" s="47"/>
      <c r="KBK89" s="47"/>
      <c r="KBL89" s="47"/>
      <c r="KBM89" s="47"/>
      <c r="KBN89" s="47"/>
      <c r="KBO89" s="47"/>
      <c r="KBP89" s="47"/>
      <c r="KBQ89" s="47"/>
      <c r="KBR89" s="47"/>
      <c r="KBS89" s="47"/>
      <c r="KBT89" s="47"/>
      <c r="KBU89" s="47"/>
      <c r="KBV89" s="47"/>
      <c r="KBW89" s="47"/>
      <c r="KBX89" s="47"/>
      <c r="KBY89" s="47"/>
      <c r="KBZ89" s="47"/>
      <c r="KCA89" s="47"/>
      <c r="KCB89" s="47"/>
      <c r="KCC89" s="47"/>
      <c r="KCD89" s="47"/>
      <c r="KCE89" s="47"/>
      <c r="KCF89" s="47"/>
      <c r="KCG89" s="47"/>
      <c r="KCH89" s="47"/>
      <c r="KCI89" s="47"/>
      <c r="KCJ89" s="47"/>
      <c r="KCK89" s="47"/>
      <c r="KCL89" s="47"/>
      <c r="KCM89" s="47"/>
      <c r="KCN89" s="47"/>
      <c r="KCO89" s="47"/>
      <c r="KCP89" s="47"/>
      <c r="KCQ89" s="47"/>
      <c r="KCR89" s="47"/>
      <c r="KCS89" s="47"/>
      <c r="KCT89" s="47"/>
      <c r="KCU89" s="47"/>
      <c r="KCV89" s="47"/>
      <c r="KCW89" s="47"/>
      <c r="KCX89" s="47"/>
      <c r="KCY89" s="47"/>
      <c r="KCZ89" s="47"/>
      <c r="KDA89" s="47"/>
      <c r="KDB89" s="47"/>
      <c r="KDC89" s="47"/>
      <c r="KDD89" s="47"/>
      <c r="KDE89" s="47"/>
      <c r="KDF89" s="47"/>
      <c r="KDG89" s="47"/>
      <c r="KDH89" s="47"/>
      <c r="KDI89" s="47"/>
      <c r="KDJ89" s="47"/>
      <c r="KDK89" s="47"/>
      <c r="KDL89" s="47"/>
      <c r="KDM89" s="47"/>
      <c r="KDN89" s="47"/>
      <c r="KDO89" s="47"/>
      <c r="KDP89" s="47"/>
      <c r="KDQ89" s="47"/>
      <c r="KDR89" s="47"/>
      <c r="KDS89" s="47"/>
      <c r="KDT89" s="47"/>
      <c r="KDU89" s="47"/>
      <c r="KDV89" s="47"/>
      <c r="KDW89" s="47"/>
      <c r="KDX89" s="47"/>
      <c r="KDY89" s="47"/>
      <c r="KDZ89" s="47"/>
      <c r="KEA89" s="47"/>
      <c r="KEB89" s="47"/>
      <c r="KEC89" s="47"/>
      <c r="KED89" s="47"/>
      <c r="KEE89" s="47"/>
      <c r="KEF89" s="47"/>
      <c r="KEG89" s="47"/>
      <c r="KEH89" s="47"/>
      <c r="KEI89" s="47"/>
      <c r="KEJ89" s="47"/>
      <c r="KEK89" s="47"/>
      <c r="KEL89" s="47"/>
      <c r="KEM89" s="47"/>
      <c r="KEN89" s="47"/>
      <c r="KEO89" s="47"/>
      <c r="KEP89" s="47"/>
      <c r="KEQ89" s="47"/>
      <c r="KER89" s="47"/>
      <c r="KES89" s="47"/>
      <c r="KET89" s="47"/>
      <c r="KEU89" s="47"/>
      <c r="KEV89" s="47"/>
      <c r="KEW89" s="47"/>
      <c r="KEX89" s="47"/>
      <c r="KEY89" s="47"/>
      <c r="KEZ89" s="47"/>
      <c r="KFA89" s="47"/>
      <c r="KFB89" s="47"/>
      <c r="KFC89" s="47"/>
      <c r="KFD89" s="47"/>
      <c r="KFE89" s="47"/>
      <c r="KFF89" s="47"/>
      <c r="KFG89" s="47"/>
      <c r="KFH89" s="47"/>
      <c r="KFI89" s="47"/>
      <c r="KFJ89" s="47"/>
      <c r="KFK89" s="47"/>
      <c r="KFL89" s="47"/>
      <c r="KFM89" s="47"/>
      <c r="KFN89" s="47"/>
      <c r="KFO89" s="47"/>
      <c r="KFP89" s="47"/>
      <c r="KFQ89" s="47"/>
      <c r="KFR89" s="47"/>
      <c r="KFS89" s="47"/>
      <c r="KFT89" s="47"/>
      <c r="KFU89" s="47"/>
      <c r="KFV89" s="47"/>
      <c r="KFW89" s="47"/>
      <c r="KFX89" s="47"/>
      <c r="KFY89" s="47"/>
      <c r="KFZ89" s="47"/>
      <c r="KGA89" s="47"/>
      <c r="KGB89" s="47"/>
      <c r="KGC89" s="47"/>
      <c r="KGD89" s="47"/>
      <c r="KGE89" s="47"/>
      <c r="KGF89" s="47"/>
      <c r="KGG89" s="47"/>
      <c r="KGH89" s="47"/>
      <c r="KGI89" s="47"/>
      <c r="KGJ89" s="47"/>
      <c r="KGK89" s="47"/>
      <c r="KGL89" s="47"/>
      <c r="KGM89" s="47"/>
      <c r="KGN89" s="47"/>
      <c r="KGO89" s="47"/>
      <c r="KGP89" s="47"/>
      <c r="KGQ89" s="47"/>
      <c r="KGR89" s="47"/>
      <c r="KGS89" s="47"/>
      <c r="KGT89" s="47"/>
      <c r="KGU89" s="47"/>
      <c r="KGV89" s="47"/>
      <c r="KGW89" s="47"/>
      <c r="KGX89" s="47"/>
      <c r="KGY89" s="47"/>
      <c r="KGZ89" s="47"/>
      <c r="KHA89" s="47"/>
      <c r="KHB89" s="47"/>
      <c r="KHC89" s="47"/>
      <c r="KHD89" s="47"/>
      <c r="KHE89" s="47"/>
      <c r="KHF89" s="47"/>
      <c r="KHG89" s="47"/>
      <c r="KHH89" s="47"/>
      <c r="KHI89" s="47"/>
      <c r="KHJ89" s="47"/>
      <c r="KHK89" s="47"/>
      <c r="KHL89" s="47"/>
      <c r="KHM89" s="47"/>
      <c r="KHN89" s="47"/>
      <c r="KHO89" s="47"/>
      <c r="KHP89" s="47"/>
      <c r="KHQ89" s="47"/>
      <c r="KHR89" s="47"/>
      <c r="KHS89" s="47"/>
      <c r="KHT89" s="47"/>
      <c r="KHU89" s="47"/>
      <c r="KHV89" s="47"/>
      <c r="KHW89" s="47"/>
      <c r="KHX89" s="47"/>
      <c r="KHY89" s="47"/>
      <c r="KHZ89" s="47"/>
      <c r="KIA89" s="47"/>
      <c r="KIB89" s="47"/>
      <c r="KIC89" s="47"/>
      <c r="KID89" s="47"/>
      <c r="KIE89" s="47"/>
      <c r="KIF89" s="47"/>
      <c r="KIG89" s="47"/>
      <c r="KIH89" s="47"/>
      <c r="KII89" s="47"/>
      <c r="KIJ89" s="47"/>
      <c r="KIK89" s="47"/>
      <c r="KIL89" s="47"/>
      <c r="KIM89" s="47"/>
      <c r="KIN89" s="47"/>
      <c r="KIO89" s="47"/>
      <c r="KIP89" s="47"/>
      <c r="KIQ89" s="47"/>
      <c r="KIR89" s="47"/>
      <c r="KIS89" s="47"/>
      <c r="KIT89" s="47"/>
      <c r="KIU89" s="47"/>
      <c r="KIV89" s="47"/>
      <c r="KIW89" s="47"/>
      <c r="KIX89" s="47"/>
      <c r="KIY89" s="47"/>
      <c r="KIZ89" s="47"/>
      <c r="KJA89" s="47"/>
      <c r="KJB89" s="47"/>
      <c r="KJC89" s="47"/>
      <c r="KJD89" s="47"/>
      <c r="KJE89" s="47"/>
      <c r="KJF89" s="47"/>
      <c r="KJG89" s="47"/>
      <c r="KJH89" s="47"/>
      <c r="KJI89" s="47"/>
      <c r="KJJ89" s="47"/>
      <c r="KJK89" s="47"/>
      <c r="KJL89" s="47"/>
      <c r="KJM89" s="47"/>
      <c r="KJN89" s="47"/>
      <c r="KJO89" s="47"/>
      <c r="KJP89" s="47"/>
      <c r="KJQ89" s="47"/>
      <c r="KJR89" s="47"/>
      <c r="KJS89" s="47"/>
      <c r="KJT89" s="47"/>
      <c r="KJU89" s="47"/>
      <c r="KJV89" s="47"/>
      <c r="KJW89" s="47"/>
      <c r="KJX89" s="47"/>
      <c r="KJY89" s="47"/>
      <c r="KJZ89" s="47"/>
      <c r="KKA89" s="47"/>
      <c r="KKB89" s="47"/>
      <c r="KKC89" s="47"/>
      <c r="KKD89" s="47"/>
      <c r="KKE89" s="47"/>
      <c r="KKF89" s="47"/>
      <c r="KKG89" s="47"/>
      <c r="KKH89" s="47"/>
      <c r="KKI89" s="47"/>
      <c r="KKJ89" s="47"/>
      <c r="KKK89" s="47"/>
      <c r="KKL89" s="47"/>
      <c r="KKM89" s="47"/>
      <c r="KKN89" s="47"/>
      <c r="KKO89" s="47"/>
      <c r="KKP89" s="47"/>
      <c r="KKQ89" s="47"/>
      <c r="KKR89" s="47"/>
      <c r="KKS89" s="47"/>
      <c r="KKT89" s="47"/>
      <c r="KKU89" s="47"/>
      <c r="KKV89" s="47"/>
      <c r="KKW89" s="47"/>
      <c r="KKX89" s="47"/>
      <c r="KKY89" s="47"/>
      <c r="KKZ89" s="47"/>
      <c r="KLA89" s="47"/>
      <c r="KLB89" s="47"/>
      <c r="KLC89" s="47"/>
      <c r="KLD89" s="47"/>
      <c r="KLE89" s="47"/>
      <c r="KLF89" s="47"/>
      <c r="KLG89" s="47"/>
      <c r="KLH89" s="47"/>
      <c r="KLI89" s="47"/>
      <c r="KLJ89" s="47"/>
      <c r="KLK89" s="47"/>
      <c r="KLL89" s="47"/>
      <c r="KLM89" s="47"/>
      <c r="KLN89" s="47"/>
      <c r="KLO89" s="47"/>
      <c r="KLP89" s="47"/>
      <c r="KLQ89" s="47"/>
      <c r="KLR89" s="47"/>
      <c r="KLS89" s="47"/>
      <c r="KLT89" s="47"/>
      <c r="KLU89" s="47"/>
      <c r="KLV89" s="47"/>
      <c r="KLW89" s="47"/>
      <c r="KLX89" s="47"/>
      <c r="KLY89" s="47"/>
      <c r="KLZ89" s="47"/>
      <c r="KMA89" s="47"/>
      <c r="KMB89" s="47"/>
      <c r="KMC89" s="47"/>
      <c r="KMD89" s="47"/>
      <c r="KME89" s="47"/>
      <c r="KMF89" s="47"/>
      <c r="KMG89" s="47"/>
      <c r="KMH89" s="47"/>
      <c r="KMI89" s="47"/>
      <c r="KMJ89" s="47"/>
      <c r="KMK89" s="47"/>
      <c r="KML89" s="47"/>
      <c r="KMM89" s="47"/>
      <c r="KMN89" s="47"/>
      <c r="KMO89" s="47"/>
      <c r="KMP89" s="47"/>
      <c r="KMQ89" s="47"/>
      <c r="KMR89" s="47"/>
      <c r="KMS89" s="47"/>
      <c r="KMT89" s="47"/>
      <c r="KMU89" s="47"/>
      <c r="KMV89" s="47"/>
      <c r="KMW89" s="47"/>
      <c r="KMX89" s="47"/>
      <c r="KMY89" s="47"/>
      <c r="KMZ89" s="47"/>
      <c r="KNA89" s="47"/>
      <c r="KNB89" s="47"/>
      <c r="KNC89" s="47"/>
      <c r="KND89" s="47"/>
      <c r="KNE89" s="47"/>
      <c r="KNF89" s="47"/>
      <c r="KNG89" s="47"/>
      <c r="KNH89" s="47"/>
      <c r="KNI89" s="47"/>
      <c r="KNJ89" s="47"/>
      <c r="KNK89" s="47"/>
      <c r="KNL89" s="47"/>
      <c r="KNM89" s="47"/>
      <c r="KNN89" s="47"/>
      <c r="KNO89" s="47"/>
      <c r="KNP89" s="47"/>
      <c r="KNQ89" s="47"/>
      <c r="KNR89" s="47"/>
      <c r="KNS89" s="47"/>
      <c r="KNT89" s="47"/>
      <c r="KNU89" s="47"/>
      <c r="KNV89" s="47"/>
      <c r="KNW89" s="47"/>
      <c r="KNX89" s="47"/>
      <c r="KNY89" s="47"/>
      <c r="KNZ89" s="47"/>
      <c r="KOA89" s="47"/>
      <c r="KOB89" s="47"/>
      <c r="KOC89" s="47"/>
      <c r="KOD89" s="47"/>
      <c r="KOE89" s="47"/>
      <c r="KOF89" s="47"/>
      <c r="KOG89" s="47"/>
      <c r="KOH89" s="47"/>
      <c r="KOI89" s="47"/>
      <c r="KOJ89" s="47"/>
      <c r="KOK89" s="47"/>
      <c r="KOL89" s="47"/>
      <c r="KOM89" s="47"/>
      <c r="KON89" s="47"/>
      <c r="KOO89" s="47"/>
      <c r="KOP89" s="47"/>
      <c r="KOQ89" s="47"/>
      <c r="KOR89" s="47"/>
      <c r="KOS89" s="47"/>
      <c r="KOT89" s="47"/>
      <c r="KOU89" s="47"/>
      <c r="KOV89" s="47"/>
      <c r="KOW89" s="47"/>
      <c r="KOX89" s="47"/>
      <c r="KOY89" s="47"/>
      <c r="KOZ89" s="47"/>
      <c r="KPA89" s="47"/>
      <c r="KPB89" s="47"/>
      <c r="KPC89" s="47"/>
      <c r="KPD89" s="47"/>
      <c r="KPE89" s="47"/>
      <c r="KPF89" s="47"/>
      <c r="KPG89" s="47"/>
      <c r="KPH89" s="47"/>
      <c r="KPI89" s="47"/>
      <c r="KPJ89" s="47"/>
      <c r="KPK89" s="47"/>
      <c r="KPL89" s="47"/>
      <c r="KPM89" s="47"/>
      <c r="KPN89" s="47"/>
      <c r="KPO89" s="47"/>
      <c r="KPP89" s="47"/>
      <c r="KPQ89" s="47"/>
      <c r="KPR89" s="47"/>
      <c r="KPS89" s="47"/>
      <c r="KPT89" s="47"/>
      <c r="KPU89" s="47"/>
      <c r="KPV89" s="47"/>
      <c r="KPW89" s="47"/>
      <c r="KPX89" s="47"/>
      <c r="KPY89" s="47"/>
      <c r="KPZ89" s="47"/>
      <c r="KQA89" s="47"/>
      <c r="KQB89" s="47"/>
      <c r="KQC89" s="47"/>
      <c r="KQD89" s="47"/>
      <c r="KQE89" s="47"/>
      <c r="KQF89" s="47"/>
      <c r="KQG89" s="47"/>
      <c r="KQH89" s="47"/>
      <c r="KQI89" s="47"/>
      <c r="KQJ89" s="47"/>
      <c r="KQK89" s="47"/>
      <c r="KQL89" s="47"/>
      <c r="KQM89" s="47"/>
      <c r="KQN89" s="47"/>
      <c r="KQO89" s="47"/>
      <c r="KQP89" s="47"/>
      <c r="KQQ89" s="47"/>
      <c r="KQR89" s="47"/>
      <c r="KQS89" s="47"/>
      <c r="KQT89" s="47"/>
      <c r="KQU89" s="47"/>
      <c r="KQV89" s="47"/>
      <c r="KQW89" s="47"/>
      <c r="KQX89" s="47"/>
      <c r="KQY89" s="47"/>
      <c r="KQZ89" s="47"/>
      <c r="KRA89" s="47"/>
      <c r="KRB89" s="47"/>
      <c r="KRC89" s="47"/>
      <c r="KRD89" s="47"/>
      <c r="KRE89" s="47"/>
      <c r="KRF89" s="47"/>
      <c r="KRG89" s="47"/>
      <c r="KRH89" s="47"/>
      <c r="KRI89" s="47"/>
      <c r="KRJ89" s="47"/>
      <c r="KRK89" s="47"/>
      <c r="KRL89" s="47"/>
      <c r="KRM89" s="47"/>
      <c r="KRN89" s="47"/>
      <c r="KRO89" s="47"/>
      <c r="KRP89" s="47"/>
      <c r="KRQ89" s="47"/>
      <c r="KRR89" s="47"/>
      <c r="KRS89" s="47"/>
      <c r="KRT89" s="47"/>
      <c r="KRU89" s="47"/>
      <c r="KRV89" s="47"/>
      <c r="KRW89" s="47"/>
      <c r="KRX89" s="47"/>
      <c r="KRY89" s="47"/>
      <c r="KRZ89" s="47"/>
      <c r="KSA89" s="47"/>
      <c r="KSB89" s="47"/>
      <c r="KSC89" s="47"/>
      <c r="KSD89" s="47"/>
      <c r="KSE89" s="47"/>
      <c r="KSF89" s="47"/>
      <c r="KSG89" s="47"/>
      <c r="KSH89" s="47"/>
      <c r="KSI89" s="47"/>
      <c r="KSJ89" s="47"/>
      <c r="KSK89" s="47"/>
      <c r="KSL89" s="47"/>
      <c r="KSM89" s="47"/>
      <c r="KSN89" s="47"/>
      <c r="KSO89" s="47"/>
      <c r="KSP89" s="47"/>
      <c r="KSQ89" s="47"/>
      <c r="KSR89" s="47"/>
      <c r="KSS89" s="47"/>
      <c r="KST89" s="47"/>
      <c r="KSU89" s="47"/>
      <c r="KSV89" s="47"/>
      <c r="KSW89" s="47"/>
      <c r="KSX89" s="47"/>
      <c r="KSY89" s="47"/>
      <c r="KSZ89" s="47"/>
      <c r="KTA89" s="47"/>
      <c r="KTB89" s="47"/>
      <c r="KTC89" s="47"/>
      <c r="KTD89" s="47"/>
      <c r="KTE89" s="47"/>
      <c r="KTF89" s="47"/>
      <c r="KTG89" s="47"/>
      <c r="KTH89" s="47"/>
      <c r="KTI89" s="47"/>
      <c r="KTJ89" s="47"/>
      <c r="KTK89" s="47"/>
      <c r="KTL89" s="47"/>
      <c r="KTM89" s="47"/>
      <c r="KTN89" s="47"/>
      <c r="KTO89" s="47"/>
      <c r="KTP89" s="47"/>
      <c r="KTQ89" s="47"/>
      <c r="KTR89" s="47"/>
      <c r="KTS89" s="47"/>
      <c r="KTT89" s="47"/>
      <c r="KTU89" s="47"/>
      <c r="KTV89" s="47"/>
      <c r="KTW89" s="47"/>
      <c r="KTX89" s="47"/>
      <c r="KTY89" s="47"/>
      <c r="KTZ89" s="47"/>
      <c r="KUA89" s="47"/>
      <c r="KUB89" s="47"/>
      <c r="KUC89" s="47"/>
      <c r="KUD89" s="47"/>
      <c r="KUE89" s="47"/>
      <c r="KUF89" s="47"/>
      <c r="KUG89" s="47"/>
      <c r="KUH89" s="47"/>
      <c r="KUI89" s="47"/>
      <c r="KUJ89" s="47"/>
      <c r="KUK89" s="47"/>
      <c r="KUL89" s="47"/>
      <c r="KUM89" s="47"/>
      <c r="KUN89" s="47"/>
      <c r="KUO89" s="47"/>
      <c r="KUP89" s="47"/>
      <c r="KUQ89" s="47"/>
      <c r="KUR89" s="47"/>
      <c r="KUS89" s="47"/>
      <c r="KUT89" s="47"/>
      <c r="KUU89" s="47"/>
      <c r="KUV89" s="47"/>
      <c r="KUW89" s="47"/>
      <c r="KUX89" s="47"/>
      <c r="KUY89" s="47"/>
      <c r="KUZ89" s="47"/>
      <c r="KVA89" s="47"/>
      <c r="KVB89" s="47"/>
      <c r="KVC89" s="47"/>
      <c r="KVD89" s="47"/>
      <c r="KVE89" s="47"/>
      <c r="KVF89" s="47"/>
      <c r="KVG89" s="47"/>
      <c r="KVH89" s="47"/>
      <c r="KVI89" s="47"/>
      <c r="KVJ89" s="47"/>
      <c r="KVK89" s="47"/>
      <c r="KVL89" s="47"/>
      <c r="KVM89" s="47"/>
      <c r="KVN89" s="47"/>
      <c r="KVO89" s="47"/>
      <c r="KVP89" s="47"/>
      <c r="KVQ89" s="47"/>
      <c r="KVR89" s="47"/>
      <c r="KVS89" s="47"/>
      <c r="KVT89" s="47"/>
      <c r="KVU89" s="47"/>
      <c r="KVV89" s="47"/>
      <c r="KVW89" s="47"/>
      <c r="KVX89" s="47"/>
      <c r="KVY89" s="47"/>
      <c r="KVZ89" s="47"/>
      <c r="KWA89" s="47"/>
      <c r="KWB89" s="47"/>
      <c r="KWC89" s="47"/>
      <c r="KWD89" s="47"/>
      <c r="KWE89" s="47"/>
      <c r="KWF89" s="47"/>
      <c r="KWG89" s="47"/>
      <c r="KWH89" s="47"/>
      <c r="KWI89" s="47"/>
      <c r="KWJ89" s="47"/>
      <c r="KWK89" s="47"/>
      <c r="KWL89" s="47"/>
      <c r="KWM89" s="47"/>
      <c r="KWN89" s="47"/>
      <c r="KWO89" s="47"/>
      <c r="KWP89" s="47"/>
      <c r="KWQ89" s="47"/>
      <c r="KWR89" s="47"/>
      <c r="KWS89" s="47"/>
      <c r="KWT89" s="47"/>
      <c r="KWU89" s="47"/>
      <c r="KWV89" s="47"/>
      <c r="KWW89" s="47"/>
      <c r="KWX89" s="47"/>
      <c r="KWY89" s="47"/>
      <c r="KWZ89" s="47"/>
      <c r="KXA89" s="47"/>
      <c r="KXB89" s="47"/>
      <c r="KXC89" s="47"/>
      <c r="KXD89" s="47"/>
      <c r="KXE89" s="47"/>
      <c r="KXF89" s="47"/>
      <c r="KXG89" s="47"/>
      <c r="KXH89" s="47"/>
      <c r="KXI89" s="47"/>
      <c r="KXJ89" s="47"/>
      <c r="KXK89" s="47"/>
      <c r="KXL89" s="47"/>
      <c r="KXM89" s="47"/>
      <c r="KXN89" s="47"/>
      <c r="KXO89" s="47"/>
      <c r="KXP89" s="47"/>
      <c r="KXQ89" s="47"/>
      <c r="KXR89" s="47"/>
      <c r="KXS89" s="47"/>
      <c r="KXT89" s="47"/>
      <c r="KXU89" s="47"/>
      <c r="KXV89" s="47"/>
      <c r="KXW89" s="47"/>
      <c r="KXX89" s="47"/>
      <c r="KXY89" s="47"/>
      <c r="KXZ89" s="47"/>
      <c r="KYA89" s="47"/>
      <c r="KYB89" s="47"/>
      <c r="KYC89" s="47"/>
      <c r="KYD89" s="47"/>
      <c r="KYE89" s="47"/>
      <c r="KYF89" s="47"/>
      <c r="KYG89" s="47"/>
      <c r="KYH89" s="47"/>
      <c r="KYI89" s="47"/>
      <c r="KYJ89" s="47"/>
      <c r="KYK89" s="47"/>
      <c r="KYL89" s="47"/>
      <c r="KYM89" s="47"/>
      <c r="KYN89" s="47"/>
      <c r="KYO89" s="47"/>
      <c r="KYP89" s="47"/>
      <c r="KYQ89" s="47"/>
      <c r="KYR89" s="47"/>
      <c r="KYS89" s="47"/>
      <c r="KYT89" s="47"/>
      <c r="KYU89" s="47"/>
      <c r="KYV89" s="47"/>
      <c r="KYW89" s="47"/>
      <c r="KYX89" s="47"/>
      <c r="KYY89" s="47"/>
      <c r="KYZ89" s="47"/>
      <c r="KZA89" s="47"/>
      <c r="KZB89" s="47"/>
      <c r="KZC89" s="47"/>
      <c r="KZD89" s="47"/>
      <c r="KZE89" s="47"/>
      <c r="KZF89" s="47"/>
      <c r="KZG89" s="47"/>
      <c r="KZH89" s="47"/>
      <c r="KZI89" s="47"/>
      <c r="KZJ89" s="47"/>
      <c r="KZK89" s="47"/>
      <c r="KZL89" s="47"/>
      <c r="KZM89" s="47"/>
      <c r="KZN89" s="47"/>
      <c r="KZO89" s="47"/>
      <c r="KZP89" s="47"/>
      <c r="KZQ89" s="47"/>
      <c r="KZR89" s="47"/>
      <c r="KZS89" s="47"/>
      <c r="KZT89" s="47"/>
      <c r="KZU89" s="47"/>
      <c r="KZV89" s="47"/>
      <c r="KZW89" s="47"/>
      <c r="KZX89" s="47"/>
      <c r="KZY89" s="47"/>
      <c r="KZZ89" s="47"/>
      <c r="LAA89" s="47"/>
      <c r="LAB89" s="47"/>
      <c r="LAC89" s="47"/>
      <c r="LAD89" s="47"/>
      <c r="LAE89" s="47"/>
      <c r="LAF89" s="47"/>
      <c r="LAG89" s="47"/>
      <c r="LAH89" s="47"/>
      <c r="LAI89" s="47"/>
      <c r="LAJ89" s="47"/>
      <c r="LAK89" s="47"/>
      <c r="LAL89" s="47"/>
      <c r="LAM89" s="47"/>
      <c r="LAN89" s="47"/>
      <c r="LAO89" s="47"/>
      <c r="LAP89" s="47"/>
      <c r="LAQ89" s="47"/>
      <c r="LAR89" s="47"/>
      <c r="LAS89" s="47"/>
      <c r="LAT89" s="47"/>
      <c r="LAU89" s="47"/>
      <c r="LAV89" s="47"/>
      <c r="LAW89" s="47"/>
      <c r="LAX89" s="47"/>
      <c r="LAY89" s="47"/>
      <c r="LAZ89" s="47"/>
      <c r="LBA89" s="47"/>
      <c r="LBB89" s="47"/>
      <c r="LBC89" s="47"/>
      <c r="LBD89" s="47"/>
      <c r="LBE89" s="47"/>
      <c r="LBF89" s="47"/>
      <c r="LBG89" s="47"/>
      <c r="LBH89" s="47"/>
      <c r="LBI89" s="47"/>
      <c r="LBJ89" s="47"/>
      <c r="LBK89" s="47"/>
      <c r="LBL89" s="47"/>
      <c r="LBM89" s="47"/>
      <c r="LBN89" s="47"/>
      <c r="LBO89" s="47"/>
      <c r="LBP89" s="47"/>
      <c r="LBQ89" s="47"/>
      <c r="LBR89" s="47"/>
      <c r="LBS89" s="47"/>
      <c r="LBT89" s="47"/>
      <c r="LBU89" s="47"/>
      <c r="LBV89" s="47"/>
      <c r="LBW89" s="47"/>
      <c r="LBX89" s="47"/>
      <c r="LBY89" s="47"/>
      <c r="LBZ89" s="47"/>
      <c r="LCA89" s="47"/>
      <c r="LCB89" s="47"/>
      <c r="LCC89" s="47"/>
      <c r="LCD89" s="47"/>
      <c r="LCE89" s="47"/>
      <c r="LCF89" s="47"/>
      <c r="LCG89" s="47"/>
      <c r="LCH89" s="47"/>
      <c r="LCI89" s="47"/>
      <c r="LCJ89" s="47"/>
      <c r="LCK89" s="47"/>
      <c r="LCL89" s="47"/>
      <c r="LCM89" s="47"/>
      <c r="LCN89" s="47"/>
      <c r="LCO89" s="47"/>
      <c r="LCP89" s="47"/>
      <c r="LCQ89" s="47"/>
      <c r="LCR89" s="47"/>
      <c r="LCS89" s="47"/>
      <c r="LCT89" s="47"/>
      <c r="LCU89" s="47"/>
      <c r="LCV89" s="47"/>
      <c r="LCW89" s="47"/>
      <c r="LCX89" s="47"/>
      <c r="LCY89" s="47"/>
      <c r="LCZ89" s="47"/>
      <c r="LDA89" s="47"/>
      <c r="LDB89" s="47"/>
      <c r="LDC89" s="47"/>
      <c r="LDD89" s="47"/>
      <c r="LDE89" s="47"/>
      <c r="LDF89" s="47"/>
      <c r="LDG89" s="47"/>
      <c r="LDH89" s="47"/>
      <c r="LDI89" s="47"/>
      <c r="LDJ89" s="47"/>
      <c r="LDK89" s="47"/>
      <c r="LDL89" s="47"/>
      <c r="LDM89" s="47"/>
      <c r="LDN89" s="47"/>
      <c r="LDO89" s="47"/>
      <c r="LDP89" s="47"/>
      <c r="LDQ89" s="47"/>
      <c r="LDR89" s="47"/>
      <c r="LDS89" s="47"/>
      <c r="LDT89" s="47"/>
      <c r="LDU89" s="47"/>
      <c r="LDV89" s="47"/>
      <c r="LDW89" s="47"/>
      <c r="LDX89" s="47"/>
      <c r="LDY89" s="47"/>
      <c r="LDZ89" s="47"/>
      <c r="LEA89" s="47"/>
      <c r="LEB89" s="47"/>
      <c r="LEC89" s="47"/>
      <c r="LED89" s="47"/>
      <c r="LEE89" s="47"/>
      <c r="LEF89" s="47"/>
      <c r="LEG89" s="47"/>
      <c r="LEH89" s="47"/>
      <c r="LEI89" s="47"/>
      <c r="LEJ89" s="47"/>
      <c r="LEK89" s="47"/>
      <c r="LEL89" s="47"/>
      <c r="LEM89" s="47"/>
      <c r="LEN89" s="47"/>
      <c r="LEO89" s="47"/>
      <c r="LEP89" s="47"/>
      <c r="LEQ89" s="47"/>
      <c r="LER89" s="47"/>
      <c r="LES89" s="47"/>
      <c r="LET89" s="47"/>
      <c r="LEU89" s="47"/>
      <c r="LEV89" s="47"/>
      <c r="LEW89" s="47"/>
      <c r="LEX89" s="47"/>
      <c r="LEY89" s="47"/>
      <c r="LEZ89" s="47"/>
      <c r="LFA89" s="47"/>
      <c r="LFB89" s="47"/>
      <c r="LFC89" s="47"/>
      <c r="LFD89" s="47"/>
      <c r="LFE89" s="47"/>
      <c r="LFF89" s="47"/>
      <c r="LFG89" s="47"/>
      <c r="LFH89" s="47"/>
      <c r="LFI89" s="47"/>
      <c r="LFJ89" s="47"/>
      <c r="LFK89" s="47"/>
      <c r="LFL89" s="47"/>
      <c r="LFM89" s="47"/>
      <c r="LFN89" s="47"/>
      <c r="LFO89" s="47"/>
      <c r="LFP89" s="47"/>
      <c r="LFQ89" s="47"/>
      <c r="LFR89" s="47"/>
      <c r="LFS89" s="47"/>
      <c r="LFT89" s="47"/>
      <c r="LFU89" s="47"/>
      <c r="LFV89" s="47"/>
      <c r="LFW89" s="47"/>
      <c r="LFX89" s="47"/>
      <c r="LFY89" s="47"/>
      <c r="LFZ89" s="47"/>
      <c r="LGA89" s="47"/>
      <c r="LGB89" s="47"/>
      <c r="LGC89" s="47"/>
      <c r="LGD89" s="47"/>
      <c r="LGE89" s="47"/>
      <c r="LGF89" s="47"/>
      <c r="LGG89" s="47"/>
      <c r="LGH89" s="47"/>
      <c r="LGI89" s="47"/>
      <c r="LGJ89" s="47"/>
      <c r="LGK89" s="47"/>
      <c r="LGL89" s="47"/>
      <c r="LGM89" s="47"/>
      <c r="LGN89" s="47"/>
      <c r="LGO89" s="47"/>
      <c r="LGP89" s="47"/>
      <c r="LGQ89" s="47"/>
      <c r="LGR89" s="47"/>
      <c r="LGS89" s="47"/>
      <c r="LGT89" s="47"/>
      <c r="LGU89" s="47"/>
      <c r="LGV89" s="47"/>
      <c r="LGW89" s="47"/>
      <c r="LGX89" s="47"/>
      <c r="LGY89" s="47"/>
      <c r="LGZ89" s="47"/>
      <c r="LHA89" s="47"/>
      <c r="LHB89" s="47"/>
      <c r="LHC89" s="47"/>
      <c r="LHD89" s="47"/>
      <c r="LHE89" s="47"/>
      <c r="LHF89" s="47"/>
      <c r="LHG89" s="47"/>
      <c r="LHH89" s="47"/>
      <c r="LHI89" s="47"/>
      <c r="LHJ89" s="47"/>
      <c r="LHK89" s="47"/>
      <c r="LHL89" s="47"/>
      <c r="LHM89" s="47"/>
      <c r="LHN89" s="47"/>
      <c r="LHO89" s="47"/>
      <c r="LHP89" s="47"/>
      <c r="LHQ89" s="47"/>
      <c r="LHR89" s="47"/>
      <c r="LHS89" s="47"/>
      <c r="LHT89" s="47"/>
      <c r="LHU89" s="47"/>
      <c r="LHV89" s="47"/>
      <c r="LHW89" s="47"/>
      <c r="LHX89" s="47"/>
      <c r="LHY89" s="47"/>
      <c r="LHZ89" s="47"/>
      <c r="LIA89" s="47"/>
      <c r="LIB89" s="47"/>
      <c r="LIC89" s="47"/>
      <c r="LID89" s="47"/>
      <c r="LIE89" s="47"/>
      <c r="LIF89" s="47"/>
      <c r="LIG89" s="47"/>
      <c r="LIH89" s="47"/>
      <c r="LII89" s="47"/>
      <c r="LIJ89" s="47"/>
      <c r="LIK89" s="47"/>
      <c r="LIL89" s="47"/>
      <c r="LIM89" s="47"/>
      <c r="LIN89" s="47"/>
      <c r="LIO89" s="47"/>
      <c r="LIP89" s="47"/>
      <c r="LIQ89" s="47"/>
      <c r="LIR89" s="47"/>
      <c r="LIS89" s="47"/>
      <c r="LIT89" s="47"/>
      <c r="LIU89" s="47"/>
      <c r="LIV89" s="47"/>
      <c r="LIW89" s="47"/>
      <c r="LIX89" s="47"/>
      <c r="LIY89" s="47"/>
      <c r="LIZ89" s="47"/>
      <c r="LJA89" s="47"/>
      <c r="LJB89" s="47"/>
      <c r="LJC89" s="47"/>
      <c r="LJD89" s="47"/>
      <c r="LJE89" s="47"/>
      <c r="LJF89" s="47"/>
      <c r="LJG89" s="47"/>
      <c r="LJH89" s="47"/>
      <c r="LJI89" s="47"/>
      <c r="LJJ89" s="47"/>
      <c r="LJK89" s="47"/>
      <c r="LJL89" s="47"/>
      <c r="LJM89" s="47"/>
      <c r="LJN89" s="47"/>
      <c r="LJO89" s="47"/>
      <c r="LJP89" s="47"/>
      <c r="LJQ89" s="47"/>
      <c r="LJR89" s="47"/>
      <c r="LJS89" s="47"/>
      <c r="LJT89" s="47"/>
      <c r="LJU89" s="47"/>
      <c r="LJV89" s="47"/>
      <c r="LJW89" s="47"/>
      <c r="LJX89" s="47"/>
      <c r="LJY89" s="47"/>
      <c r="LJZ89" s="47"/>
      <c r="LKA89" s="47"/>
      <c r="LKB89" s="47"/>
      <c r="LKC89" s="47"/>
      <c r="LKD89" s="47"/>
      <c r="LKE89" s="47"/>
      <c r="LKF89" s="47"/>
      <c r="LKG89" s="47"/>
      <c r="LKH89" s="47"/>
      <c r="LKI89" s="47"/>
      <c r="LKJ89" s="47"/>
      <c r="LKK89" s="47"/>
      <c r="LKL89" s="47"/>
      <c r="LKM89" s="47"/>
      <c r="LKN89" s="47"/>
      <c r="LKO89" s="47"/>
      <c r="LKP89" s="47"/>
      <c r="LKQ89" s="47"/>
      <c r="LKR89" s="47"/>
      <c r="LKS89" s="47"/>
      <c r="LKT89" s="47"/>
      <c r="LKU89" s="47"/>
      <c r="LKV89" s="47"/>
      <c r="LKW89" s="47"/>
      <c r="LKX89" s="47"/>
      <c r="LKY89" s="47"/>
      <c r="LKZ89" s="47"/>
      <c r="LLA89" s="47"/>
      <c r="LLB89" s="47"/>
      <c r="LLC89" s="47"/>
      <c r="LLD89" s="47"/>
      <c r="LLE89" s="47"/>
      <c r="LLF89" s="47"/>
      <c r="LLG89" s="47"/>
      <c r="LLH89" s="47"/>
      <c r="LLI89" s="47"/>
      <c r="LLJ89" s="47"/>
      <c r="LLK89" s="47"/>
      <c r="LLL89" s="47"/>
      <c r="LLM89" s="47"/>
      <c r="LLN89" s="47"/>
      <c r="LLO89" s="47"/>
      <c r="LLP89" s="47"/>
      <c r="LLQ89" s="47"/>
      <c r="LLR89" s="47"/>
      <c r="LLS89" s="47"/>
      <c r="LLT89" s="47"/>
      <c r="LLU89" s="47"/>
      <c r="LLV89" s="47"/>
      <c r="LLW89" s="47"/>
      <c r="LLX89" s="47"/>
      <c r="LLY89" s="47"/>
      <c r="LLZ89" s="47"/>
      <c r="LMA89" s="47"/>
      <c r="LMB89" s="47"/>
      <c r="LMC89" s="47"/>
      <c r="LMD89" s="47"/>
      <c r="LME89" s="47"/>
      <c r="LMF89" s="47"/>
      <c r="LMG89" s="47"/>
      <c r="LMH89" s="47"/>
      <c r="LMI89" s="47"/>
      <c r="LMJ89" s="47"/>
      <c r="LMK89" s="47"/>
      <c r="LML89" s="47"/>
      <c r="LMM89" s="47"/>
      <c r="LMN89" s="47"/>
      <c r="LMO89" s="47"/>
      <c r="LMP89" s="47"/>
      <c r="LMQ89" s="47"/>
      <c r="LMR89" s="47"/>
      <c r="LMS89" s="47"/>
      <c r="LMT89" s="47"/>
      <c r="LMU89" s="47"/>
      <c r="LMV89" s="47"/>
      <c r="LMW89" s="47"/>
      <c r="LMX89" s="47"/>
      <c r="LMY89" s="47"/>
      <c r="LMZ89" s="47"/>
      <c r="LNA89" s="47"/>
      <c r="LNB89" s="47"/>
      <c r="LNC89" s="47"/>
      <c r="LND89" s="47"/>
      <c r="LNE89" s="47"/>
      <c r="LNF89" s="47"/>
      <c r="LNG89" s="47"/>
      <c r="LNH89" s="47"/>
      <c r="LNI89" s="47"/>
      <c r="LNJ89" s="47"/>
      <c r="LNK89" s="47"/>
      <c r="LNL89" s="47"/>
      <c r="LNM89" s="47"/>
      <c r="LNN89" s="47"/>
      <c r="LNO89" s="47"/>
      <c r="LNP89" s="47"/>
      <c r="LNQ89" s="47"/>
      <c r="LNR89" s="47"/>
      <c r="LNS89" s="47"/>
      <c r="LNT89" s="47"/>
      <c r="LNU89" s="47"/>
      <c r="LNV89" s="47"/>
      <c r="LNW89" s="47"/>
      <c r="LNX89" s="47"/>
      <c r="LNY89" s="47"/>
      <c r="LNZ89" s="47"/>
      <c r="LOA89" s="47"/>
      <c r="LOB89" s="47"/>
      <c r="LOC89" s="47"/>
      <c r="LOD89" s="47"/>
      <c r="LOE89" s="47"/>
      <c r="LOF89" s="47"/>
      <c r="LOG89" s="47"/>
      <c r="LOH89" s="47"/>
      <c r="LOI89" s="47"/>
      <c r="LOJ89" s="47"/>
      <c r="LOK89" s="47"/>
      <c r="LOL89" s="47"/>
      <c r="LOM89" s="47"/>
      <c r="LON89" s="47"/>
      <c r="LOO89" s="47"/>
      <c r="LOP89" s="47"/>
      <c r="LOQ89" s="47"/>
      <c r="LOR89" s="47"/>
      <c r="LOS89" s="47"/>
      <c r="LOT89" s="47"/>
      <c r="LOU89" s="47"/>
      <c r="LOV89" s="47"/>
      <c r="LOW89" s="47"/>
      <c r="LOX89" s="47"/>
      <c r="LOY89" s="47"/>
      <c r="LOZ89" s="47"/>
      <c r="LPA89" s="47"/>
      <c r="LPB89" s="47"/>
      <c r="LPC89" s="47"/>
      <c r="LPD89" s="47"/>
      <c r="LPE89" s="47"/>
      <c r="LPF89" s="47"/>
      <c r="LPG89" s="47"/>
      <c r="LPH89" s="47"/>
      <c r="LPI89" s="47"/>
      <c r="LPJ89" s="47"/>
      <c r="LPK89" s="47"/>
      <c r="LPL89" s="47"/>
      <c r="LPM89" s="47"/>
      <c r="LPN89" s="47"/>
      <c r="LPO89" s="47"/>
      <c r="LPP89" s="47"/>
      <c r="LPQ89" s="47"/>
      <c r="LPR89" s="47"/>
      <c r="LPS89" s="47"/>
      <c r="LPT89" s="47"/>
      <c r="LPU89" s="47"/>
      <c r="LPV89" s="47"/>
      <c r="LPW89" s="47"/>
      <c r="LPX89" s="47"/>
      <c r="LPY89" s="47"/>
      <c r="LPZ89" s="47"/>
      <c r="LQA89" s="47"/>
      <c r="LQB89" s="47"/>
      <c r="LQC89" s="47"/>
      <c r="LQD89" s="47"/>
      <c r="LQE89" s="47"/>
      <c r="LQF89" s="47"/>
      <c r="LQG89" s="47"/>
      <c r="LQH89" s="47"/>
      <c r="LQI89" s="47"/>
      <c r="LQJ89" s="47"/>
      <c r="LQK89" s="47"/>
      <c r="LQL89" s="47"/>
      <c r="LQM89" s="47"/>
      <c r="LQN89" s="47"/>
      <c r="LQO89" s="47"/>
      <c r="LQP89" s="47"/>
      <c r="LQQ89" s="47"/>
      <c r="LQR89" s="47"/>
      <c r="LQS89" s="47"/>
      <c r="LQT89" s="47"/>
      <c r="LQU89" s="47"/>
      <c r="LQV89" s="47"/>
      <c r="LQW89" s="47"/>
      <c r="LQX89" s="47"/>
      <c r="LQY89" s="47"/>
      <c r="LQZ89" s="47"/>
      <c r="LRA89" s="47"/>
      <c r="LRB89" s="47"/>
      <c r="LRC89" s="47"/>
      <c r="LRD89" s="47"/>
      <c r="LRE89" s="47"/>
      <c r="LRF89" s="47"/>
      <c r="LRG89" s="47"/>
      <c r="LRH89" s="47"/>
      <c r="LRI89" s="47"/>
      <c r="LRJ89" s="47"/>
      <c r="LRK89" s="47"/>
      <c r="LRL89" s="47"/>
      <c r="LRM89" s="47"/>
      <c r="LRN89" s="47"/>
      <c r="LRO89" s="47"/>
      <c r="LRP89" s="47"/>
      <c r="LRQ89" s="47"/>
      <c r="LRR89" s="47"/>
      <c r="LRS89" s="47"/>
      <c r="LRT89" s="47"/>
      <c r="LRU89" s="47"/>
      <c r="LRV89" s="47"/>
      <c r="LRW89" s="47"/>
      <c r="LRX89" s="47"/>
      <c r="LRY89" s="47"/>
      <c r="LRZ89" s="47"/>
      <c r="LSA89" s="47"/>
      <c r="LSB89" s="47"/>
      <c r="LSC89" s="47"/>
      <c r="LSD89" s="47"/>
      <c r="LSE89" s="47"/>
      <c r="LSF89" s="47"/>
      <c r="LSG89" s="47"/>
      <c r="LSH89" s="47"/>
      <c r="LSI89" s="47"/>
      <c r="LSJ89" s="47"/>
      <c r="LSK89" s="47"/>
      <c r="LSL89" s="47"/>
      <c r="LSM89" s="47"/>
      <c r="LSN89" s="47"/>
      <c r="LSO89" s="47"/>
      <c r="LSP89" s="47"/>
      <c r="LSQ89" s="47"/>
      <c r="LSR89" s="47"/>
      <c r="LSS89" s="47"/>
      <c r="LST89" s="47"/>
      <c r="LSU89" s="47"/>
      <c r="LSV89" s="47"/>
      <c r="LSW89" s="47"/>
      <c r="LSX89" s="47"/>
      <c r="LSY89" s="47"/>
      <c r="LSZ89" s="47"/>
      <c r="LTA89" s="47"/>
      <c r="LTB89" s="47"/>
      <c r="LTC89" s="47"/>
      <c r="LTD89" s="47"/>
      <c r="LTE89" s="47"/>
      <c r="LTF89" s="47"/>
      <c r="LTG89" s="47"/>
      <c r="LTH89" s="47"/>
      <c r="LTI89" s="47"/>
      <c r="LTJ89" s="47"/>
      <c r="LTK89" s="47"/>
      <c r="LTL89" s="47"/>
      <c r="LTM89" s="47"/>
      <c r="LTN89" s="47"/>
      <c r="LTO89" s="47"/>
      <c r="LTP89" s="47"/>
      <c r="LTQ89" s="47"/>
      <c r="LTR89" s="47"/>
      <c r="LTS89" s="47"/>
      <c r="LTT89" s="47"/>
      <c r="LTU89" s="47"/>
      <c r="LTV89" s="47"/>
      <c r="LTW89" s="47"/>
      <c r="LTX89" s="47"/>
      <c r="LTY89" s="47"/>
      <c r="LTZ89" s="47"/>
      <c r="LUA89" s="47"/>
      <c r="LUB89" s="47"/>
      <c r="LUC89" s="47"/>
      <c r="LUD89" s="47"/>
      <c r="LUE89" s="47"/>
      <c r="LUF89" s="47"/>
      <c r="LUG89" s="47"/>
      <c r="LUH89" s="47"/>
      <c r="LUI89" s="47"/>
      <c r="LUJ89" s="47"/>
      <c r="LUK89" s="47"/>
      <c r="LUL89" s="47"/>
      <c r="LUM89" s="47"/>
      <c r="LUN89" s="47"/>
      <c r="LUO89" s="47"/>
      <c r="LUP89" s="47"/>
      <c r="LUQ89" s="47"/>
      <c r="LUR89" s="47"/>
      <c r="LUS89" s="47"/>
      <c r="LUT89" s="47"/>
      <c r="LUU89" s="47"/>
      <c r="LUV89" s="47"/>
      <c r="LUW89" s="47"/>
      <c r="LUX89" s="47"/>
      <c r="LUY89" s="47"/>
      <c r="LUZ89" s="47"/>
      <c r="LVA89" s="47"/>
      <c r="LVB89" s="47"/>
      <c r="LVC89" s="47"/>
      <c r="LVD89" s="47"/>
      <c r="LVE89" s="47"/>
      <c r="LVF89" s="47"/>
      <c r="LVG89" s="47"/>
      <c r="LVH89" s="47"/>
      <c r="LVI89" s="47"/>
      <c r="LVJ89" s="47"/>
      <c r="LVK89" s="47"/>
      <c r="LVL89" s="47"/>
      <c r="LVM89" s="47"/>
      <c r="LVN89" s="47"/>
      <c r="LVO89" s="47"/>
      <c r="LVP89" s="47"/>
      <c r="LVQ89" s="47"/>
      <c r="LVR89" s="47"/>
      <c r="LVS89" s="47"/>
      <c r="LVT89" s="47"/>
      <c r="LVU89" s="47"/>
      <c r="LVV89" s="47"/>
      <c r="LVW89" s="47"/>
      <c r="LVX89" s="47"/>
      <c r="LVY89" s="47"/>
      <c r="LVZ89" s="47"/>
      <c r="LWA89" s="47"/>
      <c r="LWB89" s="47"/>
      <c r="LWC89" s="47"/>
      <c r="LWD89" s="47"/>
      <c r="LWE89" s="47"/>
      <c r="LWF89" s="47"/>
      <c r="LWG89" s="47"/>
      <c r="LWH89" s="47"/>
      <c r="LWI89" s="47"/>
      <c r="LWJ89" s="47"/>
      <c r="LWK89" s="47"/>
      <c r="LWL89" s="47"/>
      <c r="LWM89" s="47"/>
      <c r="LWN89" s="47"/>
      <c r="LWO89" s="47"/>
      <c r="LWP89" s="47"/>
      <c r="LWQ89" s="47"/>
      <c r="LWR89" s="47"/>
      <c r="LWS89" s="47"/>
      <c r="LWT89" s="47"/>
      <c r="LWU89" s="47"/>
      <c r="LWV89" s="47"/>
      <c r="LWW89" s="47"/>
      <c r="LWX89" s="47"/>
      <c r="LWY89" s="47"/>
      <c r="LWZ89" s="47"/>
      <c r="LXA89" s="47"/>
      <c r="LXB89" s="47"/>
      <c r="LXC89" s="47"/>
      <c r="LXD89" s="47"/>
      <c r="LXE89" s="47"/>
      <c r="LXF89" s="47"/>
      <c r="LXG89" s="47"/>
      <c r="LXH89" s="47"/>
      <c r="LXI89" s="47"/>
      <c r="LXJ89" s="47"/>
      <c r="LXK89" s="47"/>
      <c r="LXL89" s="47"/>
      <c r="LXM89" s="47"/>
      <c r="LXN89" s="47"/>
      <c r="LXO89" s="47"/>
      <c r="LXP89" s="47"/>
      <c r="LXQ89" s="47"/>
      <c r="LXR89" s="47"/>
      <c r="LXS89" s="47"/>
      <c r="LXT89" s="47"/>
      <c r="LXU89" s="47"/>
      <c r="LXV89" s="47"/>
      <c r="LXW89" s="47"/>
      <c r="LXX89" s="47"/>
      <c r="LXY89" s="47"/>
      <c r="LXZ89" s="47"/>
      <c r="LYA89" s="47"/>
      <c r="LYB89" s="47"/>
      <c r="LYC89" s="47"/>
      <c r="LYD89" s="47"/>
      <c r="LYE89" s="47"/>
      <c r="LYF89" s="47"/>
      <c r="LYG89" s="47"/>
      <c r="LYH89" s="47"/>
      <c r="LYI89" s="47"/>
      <c r="LYJ89" s="47"/>
      <c r="LYK89" s="47"/>
      <c r="LYL89" s="47"/>
      <c r="LYM89" s="47"/>
      <c r="LYN89" s="47"/>
      <c r="LYO89" s="47"/>
      <c r="LYP89" s="47"/>
      <c r="LYQ89" s="47"/>
      <c r="LYR89" s="47"/>
      <c r="LYS89" s="47"/>
      <c r="LYT89" s="47"/>
      <c r="LYU89" s="47"/>
      <c r="LYV89" s="47"/>
      <c r="LYW89" s="47"/>
      <c r="LYX89" s="47"/>
      <c r="LYY89" s="47"/>
      <c r="LYZ89" s="47"/>
      <c r="LZA89" s="47"/>
      <c r="LZB89" s="47"/>
      <c r="LZC89" s="47"/>
      <c r="LZD89" s="47"/>
      <c r="LZE89" s="47"/>
      <c r="LZF89" s="47"/>
      <c r="LZG89" s="47"/>
      <c r="LZH89" s="47"/>
      <c r="LZI89" s="47"/>
      <c r="LZJ89" s="47"/>
      <c r="LZK89" s="47"/>
      <c r="LZL89" s="47"/>
      <c r="LZM89" s="47"/>
      <c r="LZN89" s="47"/>
      <c r="LZO89" s="47"/>
      <c r="LZP89" s="47"/>
      <c r="LZQ89" s="47"/>
      <c r="LZR89" s="47"/>
      <c r="LZS89" s="47"/>
      <c r="LZT89" s="47"/>
      <c r="LZU89" s="47"/>
      <c r="LZV89" s="47"/>
      <c r="LZW89" s="47"/>
      <c r="LZX89" s="47"/>
      <c r="LZY89" s="47"/>
      <c r="LZZ89" s="47"/>
      <c r="MAA89" s="47"/>
      <c r="MAB89" s="47"/>
      <c r="MAC89" s="47"/>
      <c r="MAD89" s="47"/>
      <c r="MAE89" s="47"/>
      <c r="MAF89" s="47"/>
      <c r="MAG89" s="47"/>
      <c r="MAH89" s="47"/>
      <c r="MAI89" s="47"/>
      <c r="MAJ89" s="47"/>
      <c r="MAK89" s="47"/>
      <c r="MAL89" s="47"/>
      <c r="MAM89" s="47"/>
      <c r="MAN89" s="47"/>
      <c r="MAO89" s="47"/>
      <c r="MAP89" s="47"/>
      <c r="MAQ89" s="47"/>
      <c r="MAR89" s="47"/>
      <c r="MAS89" s="47"/>
      <c r="MAT89" s="47"/>
      <c r="MAU89" s="47"/>
      <c r="MAV89" s="47"/>
      <c r="MAW89" s="47"/>
      <c r="MAX89" s="47"/>
      <c r="MAY89" s="47"/>
      <c r="MAZ89" s="47"/>
      <c r="MBA89" s="47"/>
      <c r="MBB89" s="47"/>
      <c r="MBC89" s="47"/>
      <c r="MBD89" s="47"/>
      <c r="MBE89" s="47"/>
      <c r="MBF89" s="47"/>
      <c r="MBG89" s="47"/>
      <c r="MBH89" s="47"/>
      <c r="MBI89" s="47"/>
      <c r="MBJ89" s="47"/>
      <c r="MBK89" s="47"/>
      <c r="MBL89" s="47"/>
      <c r="MBM89" s="47"/>
      <c r="MBN89" s="47"/>
      <c r="MBO89" s="47"/>
      <c r="MBP89" s="47"/>
      <c r="MBQ89" s="47"/>
      <c r="MBR89" s="47"/>
      <c r="MBS89" s="47"/>
      <c r="MBT89" s="47"/>
      <c r="MBU89" s="47"/>
      <c r="MBV89" s="47"/>
      <c r="MBW89" s="47"/>
      <c r="MBX89" s="47"/>
      <c r="MBY89" s="47"/>
      <c r="MBZ89" s="47"/>
      <c r="MCA89" s="47"/>
      <c r="MCB89" s="47"/>
      <c r="MCC89" s="47"/>
      <c r="MCD89" s="47"/>
      <c r="MCE89" s="47"/>
      <c r="MCF89" s="47"/>
      <c r="MCG89" s="47"/>
      <c r="MCH89" s="47"/>
      <c r="MCI89" s="47"/>
      <c r="MCJ89" s="47"/>
      <c r="MCK89" s="47"/>
      <c r="MCL89" s="47"/>
      <c r="MCM89" s="47"/>
      <c r="MCN89" s="47"/>
      <c r="MCO89" s="47"/>
      <c r="MCP89" s="47"/>
      <c r="MCQ89" s="47"/>
      <c r="MCR89" s="47"/>
      <c r="MCS89" s="47"/>
      <c r="MCT89" s="47"/>
      <c r="MCU89" s="47"/>
      <c r="MCV89" s="47"/>
      <c r="MCW89" s="47"/>
      <c r="MCX89" s="47"/>
      <c r="MCY89" s="47"/>
      <c r="MCZ89" s="47"/>
      <c r="MDA89" s="47"/>
      <c r="MDB89" s="47"/>
      <c r="MDC89" s="47"/>
      <c r="MDD89" s="47"/>
      <c r="MDE89" s="47"/>
      <c r="MDF89" s="47"/>
      <c r="MDG89" s="47"/>
      <c r="MDH89" s="47"/>
      <c r="MDI89" s="47"/>
      <c r="MDJ89" s="47"/>
      <c r="MDK89" s="47"/>
      <c r="MDL89" s="47"/>
      <c r="MDM89" s="47"/>
      <c r="MDN89" s="47"/>
      <c r="MDO89" s="47"/>
      <c r="MDP89" s="47"/>
      <c r="MDQ89" s="47"/>
      <c r="MDR89" s="47"/>
      <c r="MDS89" s="47"/>
      <c r="MDT89" s="47"/>
      <c r="MDU89" s="47"/>
      <c r="MDV89" s="47"/>
      <c r="MDW89" s="47"/>
      <c r="MDX89" s="47"/>
      <c r="MDY89" s="47"/>
      <c r="MDZ89" s="47"/>
      <c r="MEA89" s="47"/>
      <c r="MEB89" s="47"/>
      <c r="MEC89" s="47"/>
      <c r="MED89" s="47"/>
      <c r="MEE89" s="47"/>
      <c r="MEF89" s="47"/>
      <c r="MEG89" s="47"/>
      <c r="MEH89" s="47"/>
      <c r="MEI89" s="47"/>
      <c r="MEJ89" s="47"/>
      <c r="MEK89" s="47"/>
      <c r="MEL89" s="47"/>
      <c r="MEM89" s="47"/>
      <c r="MEN89" s="47"/>
      <c r="MEO89" s="47"/>
      <c r="MEP89" s="47"/>
      <c r="MEQ89" s="47"/>
      <c r="MER89" s="47"/>
      <c r="MES89" s="47"/>
      <c r="MET89" s="47"/>
      <c r="MEU89" s="47"/>
      <c r="MEV89" s="47"/>
      <c r="MEW89" s="47"/>
      <c r="MEX89" s="47"/>
      <c r="MEY89" s="47"/>
      <c r="MEZ89" s="47"/>
      <c r="MFA89" s="47"/>
      <c r="MFB89" s="47"/>
      <c r="MFC89" s="47"/>
      <c r="MFD89" s="47"/>
      <c r="MFE89" s="47"/>
      <c r="MFF89" s="47"/>
      <c r="MFG89" s="47"/>
      <c r="MFH89" s="47"/>
      <c r="MFI89" s="47"/>
      <c r="MFJ89" s="47"/>
      <c r="MFK89" s="47"/>
      <c r="MFL89" s="47"/>
      <c r="MFM89" s="47"/>
      <c r="MFN89" s="47"/>
      <c r="MFO89" s="47"/>
      <c r="MFP89" s="47"/>
      <c r="MFQ89" s="47"/>
      <c r="MFR89" s="47"/>
      <c r="MFS89" s="47"/>
      <c r="MFT89" s="47"/>
      <c r="MFU89" s="47"/>
      <c r="MFV89" s="47"/>
      <c r="MFW89" s="47"/>
      <c r="MFX89" s="47"/>
      <c r="MFY89" s="47"/>
      <c r="MFZ89" s="47"/>
      <c r="MGA89" s="47"/>
      <c r="MGB89" s="47"/>
      <c r="MGC89" s="47"/>
      <c r="MGD89" s="47"/>
      <c r="MGE89" s="47"/>
      <c r="MGF89" s="47"/>
      <c r="MGG89" s="47"/>
      <c r="MGH89" s="47"/>
      <c r="MGI89" s="47"/>
      <c r="MGJ89" s="47"/>
      <c r="MGK89" s="47"/>
      <c r="MGL89" s="47"/>
      <c r="MGM89" s="47"/>
      <c r="MGN89" s="47"/>
      <c r="MGO89" s="47"/>
      <c r="MGP89" s="47"/>
      <c r="MGQ89" s="47"/>
      <c r="MGR89" s="47"/>
      <c r="MGS89" s="47"/>
      <c r="MGT89" s="47"/>
      <c r="MGU89" s="47"/>
      <c r="MGV89" s="47"/>
      <c r="MGW89" s="47"/>
      <c r="MGX89" s="47"/>
      <c r="MGY89" s="47"/>
      <c r="MGZ89" s="47"/>
      <c r="MHA89" s="47"/>
      <c r="MHB89" s="47"/>
      <c r="MHC89" s="47"/>
      <c r="MHD89" s="47"/>
      <c r="MHE89" s="47"/>
      <c r="MHF89" s="47"/>
      <c r="MHG89" s="47"/>
      <c r="MHH89" s="47"/>
      <c r="MHI89" s="47"/>
      <c r="MHJ89" s="47"/>
      <c r="MHK89" s="47"/>
      <c r="MHL89" s="47"/>
      <c r="MHM89" s="47"/>
      <c r="MHN89" s="47"/>
      <c r="MHO89" s="47"/>
      <c r="MHP89" s="47"/>
      <c r="MHQ89" s="47"/>
      <c r="MHR89" s="47"/>
      <c r="MHS89" s="47"/>
      <c r="MHT89" s="47"/>
      <c r="MHU89" s="47"/>
      <c r="MHV89" s="47"/>
      <c r="MHW89" s="47"/>
      <c r="MHX89" s="47"/>
      <c r="MHY89" s="47"/>
      <c r="MHZ89" s="47"/>
      <c r="MIA89" s="47"/>
      <c r="MIB89" s="47"/>
      <c r="MIC89" s="47"/>
      <c r="MID89" s="47"/>
      <c r="MIE89" s="47"/>
      <c r="MIF89" s="47"/>
      <c r="MIG89" s="47"/>
      <c r="MIH89" s="47"/>
      <c r="MII89" s="47"/>
      <c r="MIJ89" s="47"/>
      <c r="MIK89" s="47"/>
      <c r="MIL89" s="47"/>
      <c r="MIM89" s="47"/>
      <c r="MIN89" s="47"/>
      <c r="MIO89" s="47"/>
      <c r="MIP89" s="47"/>
      <c r="MIQ89" s="47"/>
      <c r="MIR89" s="47"/>
      <c r="MIS89" s="47"/>
      <c r="MIT89" s="47"/>
      <c r="MIU89" s="47"/>
      <c r="MIV89" s="47"/>
      <c r="MIW89" s="47"/>
      <c r="MIX89" s="47"/>
      <c r="MIY89" s="47"/>
      <c r="MIZ89" s="47"/>
      <c r="MJA89" s="47"/>
      <c r="MJB89" s="47"/>
      <c r="MJC89" s="47"/>
      <c r="MJD89" s="47"/>
      <c r="MJE89" s="47"/>
      <c r="MJF89" s="47"/>
      <c r="MJG89" s="47"/>
      <c r="MJH89" s="47"/>
      <c r="MJI89" s="47"/>
      <c r="MJJ89" s="47"/>
      <c r="MJK89" s="47"/>
      <c r="MJL89" s="47"/>
      <c r="MJM89" s="47"/>
      <c r="MJN89" s="47"/>
      <c r="MJO89" s="47"/>
      <c r="MJP89" s="47"/>
      <c r="MJQ89" s="47"/>
      <c r="MJR89" s="47"/>
      <c r="MJS89" s="47"/>
      <c r="MJT89" s="47"/>
      <c r="MJU89" s="47"/>
      <c r="MJV89" s="47"/>
      <c r="MJW89" s="47"/>
      <c r="MJX89" s="47"/>
      <c r="MJY89" s="47"/>
      <c r="MJZ89" s="47"/>
      <c r="MKA89" s="47"/>
      <c r="MKB89" s="47"/>
      <c r="MKC89" s="47"/>
      <c r="MKD89" s="47"/>
      <c r="MKE89" s="47"/>
      <c r="MKF89" s="47"/>
      <c r="MKG89" s="47"/>
      <c r="MKH89" s="47"/>
      <c r="MKI89" s="47"/>
      <c r="MKJ89" s="47"/>
      <c r="MKK89" s="47"/>
      <c r="MKL89" s="47"/>
      <c r="MKM89" s="47"/>
      <c r="MKN89" s="47"/>
      <c r="MKO89" s="47"/>
      <c r="MKP89" s="47"/>
      <c r="MKQ89" s="47"/>
      <c r="MKR89" s="47"/>
      <c r="MKS89" s="47"/>
      <c r="MKT89" s="47"/>
      <c r="MKU89" s="47"/>
      <c r="MKV89" s="47"/>
      <c r="MKW89" s="47"/>
      <c r="MKX89" s="47"/>
      <c r="MKY89" s="47"/>
      <c r="MKZ89" s="47"/>
      <c r="MLA89" s="47"/>
      <c r="MLB89" s="47"/>
      <c r="MLC89" s="47"/>
      <c r="MLD89" s="47"/>
      <c r="MLE89" s="47"/>
      <c r="MLF89" s="47"/>
      <c r="MLG89" s="47"/>
      <c r="MLH89" s="47"/>
      <c r="MLI89" s="47"/>
      <c r="MLJ89" s="47"/>
      <c r="MLK89" s="47"/>
      <c r="MLL89" s="47"/>
      <c r="MLM89" s="47"/>
      <c r="MLN89" s="47"/>
      <c r="MLO89" s="47"/>
      <c r="MLP89" s="47"/>
      <c r="MLQ89" s="47"/>
      <c r="MLR89" s="47"/>
      <c r="MLS89" s="47"/>
      <c r="MLT89" s="47"/>
      <c r="MLU89" s="47"/>
      <c r="MLV89" s="47"/>
      <c r="MLW89" s="47"/>
      <c r="MLX89" s="47"/>
      <c r="MLY89" s="47"/>
      <c r="MLZ89" s="47"/>
      <c r="MMA89" s="47"/>
      <c r="MMB89" s="47"/>
      <c r="MMC89" s="47"/>
      <c r="MMD89" s="47"/>
      <c r="MME89" s="47"/>
      <c r="MMF89" s="47"/>
      <c r="MMG89" s="47"/>
      <c r="MMH89" s="47"/>
      <c r="MMI89" s="47"/>
      <c r="MMJ89" s="47"/>
      <c r="MMK89" s="47"/>
      <c r="MML89" s="47"/>
      <c r="MMM89" s="47"/>
      <c r="MMN89" s="47"/>
      <c r="MMO89" s="47"/>
      <c r="MMP89" s="47"/>
      <c r="MMQ89" s="47"/>
      <c r="MMR89" s="47"/>
      <c r="MMS89" s="47"/>
      <c r="MMT89" s="47"/>
      <c r="MMU89" s="47"/>
      <c r="MMV89" s="47"/>
      <c r="MMW89" s="47"/>
      <c r="MMX89" s="47"/>
      <c r="MMY89" s="47"/>
      <c r="MMZ89" s="47"/>
      <c r="MNA89" s="47"/>
      <c r="MNB89" s="47"/>
      <c r="MNC89" s="47"/>
      <c r="MND89" s="47"/>
      <c r="MNE89" s="47"/>
      <c r="MNF89" s="47"/>
      <c r="MNG89" s="47"/>
      <c r="MNH89" s="47"/>
      <c r="MNI89" s="47"/>
      <c r="MNJ89" s="47"/>
      <c r="MNK89" s="47"/>
      <c r="MNL89" s="47"/>
      <c r="MNM89" s="47"/>
      <c r="MNN89" s="47"/>
      <c r="MNO89" s="47"/>
      <c r="MNP89" s="47"/>
      <c r="MNQ89" s="47"/>
      <c r="MNR89" s="47"/>
      <c r="MNS89" s="47"/>
      <c r="MNT89" s="47"/>
      <c r="MNU89" s="47"/>
      <c r="MNV89" s="47"/>
      <c r="MNW89" s="47"/>
      <c r="MNX89" s="47"/>
      <c r="MNY89" s="47"/>
      <c r="MNZ89" s="47"/>
      <c r="MOA89" s="47"/>
      <c r="MOB89" s="47"/>
      <c r="MOC89" s="47"/>
      <c r="MOD89" s="47"/>
      <c r="MOE89" s="47"/>
      <c r="MOF89" s="47"/>
      <c r="MOG89" s="47"/>
      <c r="MOH89" s="47"/>
      <c r="MOI89" s="47"/>
      <c r="MOJ89" s="47"/>
      <c r="MOK89" s="47"/>
      <c r="MOL89" s="47"/>
      <c r="MOM89" s="47"/>
      <c r="MON89" s="47"/>
      <c r="MOO89" s="47"/>
      <c r="MOP89" s="47"/>
      <c r="MOQ89" s="47"/>
      <c r="MOR89" s="47"/>
      <c r="MOS89" s="47"/>
      <c r="MOT89" s="47"/>
      <c r="MOU89" s="47"/>
      <c r="MOV89" s="47"/>
      <c r="MOW89" s="47"/>
      <c r="MOX89" s="47"/>
      <c r="MOY89" s="47"/>
      <c r="MOZ89" s="47"/>
      <c r="MPA89" s="47"/>
      <c r="MPB89" s="47"/>
      <c r="MPC89" s="47"/>
      <c r="MPD89" s="47"/>
      <c r="MPE89" s="47"/>
      <c r="MPF89" s="47"/>
      <c r="MPG89" s="47"/>
      <c r="MPH89" s="47"/>
      <c r="MPI89" s="47"/>
      <c r="MPJ89" s="47"/>
      <c r="MPK89" s="47"/>
      <c r="MPL89" s="47"/>
      <c r="MPM89" s="47"/>
      <c r="MPN89" s="47"/>
      <c r="MPO89" s="47"/>
      <c r="MPP89" s="47"/>
      <c r="MPQ89" s="47"/>
      <c r="MPR89" s="47"/>
      <c r="MPS89" s="47"/>
      <c r="MPT89" s="47"/>
      <c r="MPU89" s="47"/>
      <c r="MPV89" s="47"/>
      <c r="MPW89" s="47"/>
      <c r="MPX89" s="47"/>
      <c r="MPY89" s="47"/>
      <c r="MPZ89" s="47"/>
      <c r="MQA89" s="47"/>
      <c r="MQB89" s="47"/>
      <c r="MQC89" s="47"/>
      <c r="MQD89" s="47"/>
      <c r="MQE89" s="47"/>
      <c r="MQF89" s="47"/>
      <c r="MQG89" s="47"/>
      <c r="MQH89" s="47"/>
      <c r="MQI89" s="47"/>
      <c r="MQJ89" s="47"/>
      <c r="MQK89" s="47"/>
      <c r="MQL89" s="47"/>
      <c r="MQM89" s="47"/>
      <c r="MQN89" s="47"/>
      <c r="MQO89" s="47"/>
      <c r="MQP89" s="47"/>
      <c r="MQQ89" s="47"/>
      <c r="MQR89" s="47"/>
      <c r="MQS89" s="47"/>
      <c r="MQT89" s="47"/>
      <c r="MQU89" s="47"/>
      <c r="MQV89" s="47"/>
      <c r="MQW89" s="47"/>
      <c r="MQX89" s="47"/>
      <c r="MQY89" s="47"/>
      <c r="MQZ89" s="47"/>
      <c r="MRA89" s="47"/>
      <c r="MRB89" s="47"/>
      <c r="MRC89" s="47"/>
      <c r="MRD89" s="47"/>
      <c r="MRE89" s="47"/>
      <c r="MRF89" s="47"/>
      <c r="MRG89" s="47"/>
      <c r="MRH89" s="47"/>
      <c r="MRI89" s="47"/>
      <c r="MRJ89" s="47"/>
      <c r="MRK89" s="47"/>
      <c r="MRL89" s="47"/>
      <c r="MRM89" s="47"/>
      <c r="MRN89" s="47"/>
      <c r="MRO89" s="47"/>
      <c r="MRP89" s="47"/>
      <c r="MRQ89" s="47"/>
      <c r="MRR89" s="47"/>
      <c r="MRS89" s="47"/>
      <c r="MRT89" s="47"/>
      <c r="MRU89" s="47"/>
      <c r="MRV89" s="47"/>
      <c r="MRW89" s="47"/>
      <c r="MRX89" s="47"/>
      <c r="MRY89" s="47"/>
      <c r="MRZ89" s="47"/>
      <c r="MSA89" s="47"/>
      <c r="MSB89" s="47"/>
      <c r="MSC89" s="47"/>
      <c r="MSD89" s="47"/>
      <c r="MSE89" s="47"/>
      <c r="MSF89" s="47"/>
      <c r="MSG89" s="47"/>
      <c r="MSH89" s="47"/>
      <c r="MSI89" s="47"/>
      <c r="MSJ89" s="47"/>
      <c r="MSK89" s="47"/>
      <c r="MSL89" s="47"/>
      <c r="MSM89" s="47"/>
      <c r="MSN89" s="47"/>
      <c r="MSO89" s="47"/>
      <c r="MSP89" s="47"/>
      <c r="MSQ89" s="47"/>
      <c r="MSR89" s="47"/>
      <c r="MSS89" s="47"/>
      <c r="MST89" s="47"/>
      <c r="MSU89" s="47"/>
      <c r="MSV89" s="47"/>
      <c r="MSW89" s="47"/>
      <c r="MSX89" s="47"/>
      <c r="MSY89" s="47"/>
      <c r="MSZ89" s="47"/>
      <c r="MTA89" s="47"/>
      <c r="MTB89" s="47"/>
      <c r="MTC89" s="47"/>
      <c r="MTD89" s="47"/>
      <c r="MTE89" s="47"/>
      <c r="MTF89" s="47"/>
      <c r="MTG89" s="47"/>
      <c r="MTH89" s="47"/>
      <c r="MTI89" s="47"/>
      <c r="MTJ89" s="47"/>
      <c r="MTK89" s="47"/>
      <c r="MTL89" s="47"/>
      <c r="MTM89" s="47"/>
      <c r="MTN89" s="47"/>
      <c r="MTO89" s="47"/>
      <c r="MTP89" s="47"/>
      <c r="MTQ89" s="47"/>
      <c r="MTR89" s="47"/>
      <c r="MTS89" s="47"/>
      <c r="MTT89" s="47"/>
      <c r="MTU89" s="47"/>
      <c r="MTV89" s="47"/>
      <c r="MTW89" s="47"/>
      <c r="MTX89" s="47"/>
      <c r="MTY89" s="47"/>
      <c r="MTZ89" s="47"/>
      <c r="MUA89" s="47"/>
      <c r="MUB89" s="47"/>
      <c r="MUC89" s="47"/>
      <c r="MUD89" s="47"/>
      <c r="MUE89" s="47"/>
      <c r="MUF89" s="47"/>
      <c r="MUG89" s="47"/>
      <c r="MUH89" s="47"/>
      <c r="MUI89" s="47"/>
      <c r="MUJ89" s="47"/>
      <c r="MUK89" s="47"/>
      <c r="MUL89" s="47"/>
      <c r="MUM89" s="47"/>
      <c r="MUN89" s="47"/>
      <c r="MUO89" s="47"/>
      <c r="MUP89" s="47"/>
      <c r="MUQ89" s="47"/>
      <c r="MUR89" s="47"/>
      <c r="MUS89" s="47"/>
      <c r="MUT89" s="47"/>
      <c r="MUU89" s="47"/>
      <c r="MUV89" s="47"/>
      <c r="MUW89" s="47"/>
      <c r="MUX89" s="47"/>
      <c r="MUY89" s="47"/>
      <c r="MUZ89" s="47"/>
      <c r="MVA89" s="47"/>
      <c r="MVB89" s="47"/>
      <c r="MVC89" s="47"/>
      <c r="MVD89" s="47"/>
      <c r="MVE89" s="47"/>
      <c r="MVF89" s="47"/>
      <c r="MVG89" s="47"/>
      <c r="MVH89" s="47"/>
      <c r="MVI89" s="47"/>
      <c r="MVJ89" s="47"/>
      <c r="MVK89" s="47"/>
      <c r="MVL89" s="47"/>
      <c r="MVM89" s="47"/>
      <c r="MVN89" s="47"/>
      <c r="MVO89" s="47"/>
      <c r="MVP89" s="47"/>
      <c r="MVQ89" s="47"/>
      <c r="MVR89" s="47"/>
      <c r="MVS89" s="47"/>
      <c r="MVT89" s="47"/>
      <c r="MVU89" s="47"/>
      <c r="MVV89" s="47"/>
      <c r="MVW89" s="47"/>
      <c r="MVX89" s="47"/>
      <c r="MVY89" s="47"/>
      <c r="MVZ89" s="47"/>
      <c r="MWA89" s="47"/>
      <c r="MWB89" s="47"/>
      <c r="MWC89" s="47"/>
      <c r="MWD89" s="47"/>
      <c r="MWE89" s="47"/>
      <c r="MWF89" s="47"/>
      <c r="MWG89" s="47"/>
      <c r="MWH89" s="47"/>
      <c r="MWI89" s="47"/>
      <c r="MWJ89" s="47"/>
      <c r="MWK89" s="47"/>
      <c r="MWL89" s="47"/>
      <c r="MWM89" s="47"/>
      <c r="MWN89" s="47"/>
      <c r="MWO89" s="47"/>
      <c r="MWP89" s="47"/>
      <c r="MWQ89" s="47"/>
      <c r="MWR89" s="47"/>
      <c r="MWS89" s="47"/>
      <c r="MWT89" s="47"/>
      <c r="MWU89" s="47"/>
      <c r="MWV89" s="47"/>
      <c r="MWW89" s="47"/>
      <c r="MWX89" s="47"/>
      <c r="MWY89" s="47"/>
      <c r="MWZ89" s="47"/>
      <c r="MXA89" s="47"/>
      <c r="MXB89" s="47"/>
      <c r="MXC89" s="47"/>
      <c r="MXD89" s="47"/>
      <c r="MXE89" s="47"/>
      <c r="MXF89" s="47"/>
      <c r="MXG89" s="47"/>
      <c r="MXH89" s="47"/>
      <c r="MXI89" s="47"/>
      <c r="MXJ89" s="47"/>
      <c r="MXK89" s="47"/>
      <c r="MXL89" s="47"/>
      <c r="MXM89" s="47"/>
      <c r="MXN89" s="47"/>
      <c r="MXO89" s="47"/>
      <c r="MXP89" s="47"/>
      <c r="MXQ89" s="47"/>
      <c r="MXR89" s="47"/>
      <c r="MXS89" s="47"/>
      <c r="MXT89" s="47"/>
      <c r="MXU89" s="47"/>
      <c r="MXV89" s="47"/>
      <c r="MXW89" s="47"/>
      <c r="MXX89" s="47"/>
      <c r="MXY89" s="47"/>
      <c r="MXZ89" s="47"/>
      <c r="MYA89" s="47"/>
      <c r="MYB89" s="47"/>
      <c r="MYC89" s="47"/>
      <c r="MYD89" s="47"/>
      <c r="MYE89" s="47"/>
      <c r="MYF89" s="47"/>
      <c r="MYG89" s="47"/>
      <c r="MYH89" s="47"/>
      <c r="MYI89" s="47"/>
      <c r="MYJ89" s="47"/>
      <c r="MYK89" s="47"/>
      <c r="MYL89" s="47"/>
      <c r="MYM89" s="47"/>
      <c r="MYN89" s="47"/>
      <c r="MYO89" s="47"/>
      <c r="MYP89" s="47"/>
      <c r="MYQ89" s="47"/>
      <c r="MYR89" s="47"/>
      <c r="MYS89" s="47"/>
      <c r="MYT89" s="47"/>
      <c r="MYU89" s="47"/>
      <c r="MYV89" s="47"/>
      <c r="MYW89" s="47"/>
      <c r="MYX89" s="47"/>
      <c r="MYY89" s="47"/>
      <c r="MYZ89" s="47"/>
      <c r="MZA89" s="47"/>
      <c r="MZB89" s="47"/>
      <c r="MZC89" s="47"/>
      <c r="MZD89" s="47"/>
      <c r="MZE89" s="47"/>
      <c r="MZF89" s="47"/>
      <c r="MZG89" s="47"/>
      <c r="MZH89" s="47"/>
      <c r="MZI89" s="47"/>
      <c r="MZJ89" s="47"/>
      <c r="MZK89" s="47"/>
      <c r="MZL89" s="47"/>
      <c r="MZM89" s="47"/>
      <c r="MZN89" s="47"/>
      <c r="MZO89" s="47"/>
      <c r="MZP89" s="47"/>
      <c r="MZQ89" s="47"/>
      <c r="MZR89" s="47"/>
      <c r="MZS89" s="47"/>
      <c r="MZT89" s="47"/>
      <c r="MZU89" s="47"/>
      <c r="MZV89" s="47"/>
      <c r="MZW89" s="47"/>
      <c r="MZX89" s="47"/>
      <c r="MZY89" s="47"/>
      <c r="MZZ89" s="47"/>
      <c r="NAA89" s="47"/>
      <c r="NAB89" s="47"/>
      <c r="NAC89" s="47"/>
      <c r="NAD89" s="47"/>
      <c r="NAE89" s="47"/>
      <c r="NAF89" s="47"/>
      <c r="NAG89" s="47"/>
      <c r="NAH89" s="47"/>
      <c r="NAI89" s="47"/>
      <c r="NAJ89" s="47"/>
      <c r="NAK89" s="47"/>
      <c r="NAL89" s="47"/>
      <c r="NAM89" s="47"/>
      <c r="NAN89" s="47"/>
      <c r="NAO89" s="47"/>
      <c r="NAP89" s="47"/>
      <c r="NAQ89" s="47"/>
      <c r="NAR89" s="47"/>
      <c r="NAS89" s="47"/>
      <c r="NAT89" s="47"/>
      <c r="NAU89" s="47"/>
      <c r="NAV89" s="47"/>
      <c r="NAW89" s="47"/>
      <c r="NAX89" s="47"/>
      <c r="NAY89" s="47"/>
      <c r="NAZ89" s="47"/>
      <c r="NBA89" s="47"/>
      <c r="NBB89" s="47"/>
      <c r="NBC89" s="47"/>
      <c r="NBD89" s="47"/>
      <c r="NBE89" s="47"/>
      <c r="NBF89" s="47"/>
      <c r="NBG89" s="47"/>
      <c r="NBH89" s="47"/>
      <c r="NBI89" s="47"/>
      <c r="NBJ89" s="47"/>
      <c r="NBK89" s="47"/>
      <c r="NBL89" s="47"/>
      <c r="NBM89" s="47"/>
      <c r="NBN89" s="47"/>
      <c r="NBO89" s="47"/>
      <c r="NBP89" s="47"/>
      <c r="NBQ89" s="47"/>
      <c r="NBR89" s="47"/>
      <c r="NBS89" s="47"/>
      <c r="NBT89" s="47"/>
      <c r="NBU89" s="47"/>
      <c r="NBV89" s="47"/>
      <c r="NBW89" s="47"/>
      <c r="NBX89" s="47"/>
      <c r="NBY89" s="47"/>
      <c r="NBZ89" s="47"/>
      <c r="NCA89" s="47"/>
      <c r="NCB89" s="47"/>
      <c r="NCC89" s="47"/>
      <c r="NCD89" s="47"/>
      <c r="NCE89" s="47"/>
      <c r="NCF89" s="47"/>
      <c r="NCG89" s="47"/>
      <c r="NCH89" s="47"/>
      <c r="NCI89" s="47"/>
      <c r="NCJ89" s="47"/>
      <c r="NCK89" s="47"/>
      <c r="NCL89" s="47"/>
      <c r="NCM89" s="47"/>
      <c r="NCN89" s="47"/>
      <c r="NCO89" s="47"/>
      <c r="NCP89" s="47"/>
      <c r="NCQ89" s="47"/>
      <c r="NCR89" s="47"/>
      <c r="NCS89" s="47"/>
      <c r="NCT89" s="47"/>
      <c r="NCU89" s="47"/>
      <c r="NCV89" s="47"/>
      <c r="NCW89" s="47"/>
      <c r="NCX89" s="47"/>
      <c r="NCY89" s="47"/>
      <c r="NCZ89" s="47"/>
      <c r="NDA89" s="47"/>
      <c r="NDB89" s="47"/>
      <c r="NDC89" s="47"/>
      <c r="NDD89" s="47"/>
      <c r="NDE89" s="47"/>
      <c r="NDF89" s="47"/>
      <c r="NDG89" s="47"/>
      <c r="NDH89" s="47"/>
      <c r="NDI89" s="47"/>
      <c r="NDJ89" s="47"/>
      <c r="NDK89" s="47"/>
      <c r="NDL89" s="47"/>
      <c r="NDM89" s="47"/>
      <c r="NDN89" s="47"/>
      <c r="NDO89" s="47"/>
      <c r="NDP89" s="47"/>
      <c r="NDQ89" s="47"/>
      <c r="NDR89" s="47"/>
      <c r="NDS89" s="47"/>
      <c r="NDT89" s="47"/>
      <c r="NDU89" s="47"/>
      <c r="NDV89" s="47"/>
      <c r="NDW89" s="47"/>
      <c r="NDX89" s="47"/>
      <c r="NDY89" s="47"/>
      <c r="NDZ89" s="47"/>
      <c r="NEA89" s="47"/>
      <c r="NEB89" s="47"/>
      <c r="NEC89" s="47"/>
      <c r="NED89" s="47"/>
      <c r="NEE89" s="47"/>
      <c r="NEF89" s="47"/>
      <c r="NEG89" s="47"/>
      <c r="NEH89" s="47"/>
      <c r="NEI89" s="47"/>
      <c r="NEJ89" s="47"/>
      <c r="NEK89" s="47"/>
      <c r="NEL89" s="47"/>
      <c r="NEM89" s="47"/>
      <c r="NEN89" s="47"/>
      <c r="NEO89" s="47"/>
      <c r="NEP89" s="47"/>
      <c r="NEQ89" s="47"/>
      <c r="NER89" s="47"/>
      <c r="NES89" s="47"/>
      <c r="NET89" s="47"/>
      <c r="NEU89" s="47"/>
      <c r="NEV89" s="47"/>
      <c r="NEW89" s="47"/>
      <c r="NEX89" s="47"/>
      <c r="NEY89" s="47"/>
      <c r="NEZ89" s="47"/>
      <c r="NFA89" s="47"/>
      <c r="NFB89" s="47"/>
      <c r="NFC89" s="47"/>
      <c r="NFD89" s="47"/>
      <c r="NFE89" s="47"/>
      <c r="NFF89" s="47"/>
      <c r="NFG89" s="47"/>
      <c r="NFH89" s="47"/>
      <c r="NFI89" s="47"/>
      <c r="NFJ89" s="47"/>
      <c r="NFK89" s="47"/>
      <c r="NFL89" s="47"/>
      <c r="NFM89" s="47"/>
      <c r="NFN89" s="47"/>
      <c r="NFO89" s="47"/>
      <c r="NFP89" s="47"/>
      <c r="NFQ89" s="47"/>
      <c r="NFR89" s="47"/>
      <c r="NFS89" s="47"/>
      <c r="NFT89" s="47"/>
      <c r="NFU89" s="47"/>
      <c r="NFV89" s="47"/>
      <c r="NFW89" s="47"/>
      <c r="NFX89" s="47"/>
      <c r="NFY89" s="47"/>
      <c r="NFZ89" s="47"/>
      <c r="NGA89" s="47"/>
      <c r="NGB89" s="47"/>
      <c r="NGC89" s="47"/>
      <c r="NGD89" s="47"/>
      <c r="NGE89" s="47"/>
      <c r="NGF89" s="47"/>
      <c r="NGG89" s="47"/>
      <c r="NGH89" s="47"/>
      <c r="NGI89" s="47"/>
      <c r="NGJ89" s="47"/>
      <c r="NGK89" s="47"/>
      <c r="NGL89" s="47"/>
      <c r="NGM89" s="47"/>
      <c r="NGN89" s="47"/>
      <c r="NGO89" s="47"/>
      <c r="NGP89" s="47"/>
      <c r="NGQ89" s="47"/>
      <c r="NGR89" s="47"/>
      <c r="NGS89" s="47"/>
      <c r="NGT89" s="47"/>
      <c r="NGU89" s="47"/>
      <c r="NGV89" s="47"/>
      <c r="NGW89" s="47"/>
      <c r="NGX89" s="47"/>
      <c r="NGY89" s="47"/>
      <c r="NGZ89" s="47"/>
      <c r="NHA89" s="47"/>
      <c r="NHB89" s="47"/>
      <c r="NHC89" s="47"/>
      <c r="NHD89" s="47"/>
      <c r="NHE89" s="47"/>
      <c r="NHF89" s="47"/>
      <c r="NHG89" s="47"/>
      <c r="NHH89" s="47"/>
      <c r="NHI89" s="47"/>
      <c r="NHJ89" s="47"/>
      <c r="NHK89" s="47"/>
      <c r="NHL89" s="47"/>
      <c r="NHM89" s="47"/>
      <c r="NHN89" s="47"/>
      <c r="NHO89" s="47"/>
      <c r="NHP89" s="47"/>
      <c r="NHQ89" s="47"/>
      <c r="NHR89" s="47"/>
      <c r="NHS89" s="47"/>
      <c r="NHT89" s="47"/>
      <c r="NHU89" s="47"/>
      <c r="NHV89" s="47"/>
      <c r="NHW89" s="47"/>
      <c r="NHX89" s="47"/>
      <c r="NHY89" s="47"/>
      <c r="NHZ89" s="47"/>
      <c r="NIA89" s="47"/>
      <c r="NIB89" s="47"/>
      <c r="NIC89" s="47"/>
      <c r="NID89" s="47"/>
      <c r="NIE89" s="47"/>
      <c r="NIF89" s="47"/>
      <c r="NIG89" s="47"/>
      <c r="NIH89" s="47"/>
      <c r="NII89" s="47"/>
      <c r="NIJ89" s="47"/>
      <c r="NIK89" s="47"/>
      <c r="NIL89" s="47"/>
      <c r="NIM89" s="47"/>
      <c r="NIN89" s="47"/>
      <c r="NIO89" s="47"/>
      <c r="NIP89" s="47"/>
      <c r="NIQ89" s="47"/>
      <c r="NIR89" s="47"/>
      <c r="NIS89" s="47"/>
      <c r="NIT89" s="47"/>
      <c r="NIU89" s="47"/>
      <c r="NIV89" s="47"/>
      <c r="NIW89" s="47"/>
      <c r="NIX89" s="47"/>
      <c r="NIY89" s="47"/>
      <c r="NIZ89" s="47"/>
      <c r="NJA89" s="47"/>
      <c r="NJB89" s="47"/>
      <c r="NJC89" s="47"/>
      <c r="NJD89" s="47"/>
      <c r="NJE89" s="47"/>
      <c r="NJF89" s="47"/>
      <c r="NJG89" s="47"/>
      <c r="NJH89" s="47"/>
      <c r="NJI89" s="47"/>
      <c r="NJJ89" s="47"/>
      <c r="NJK89" s="47"/>
      <c r="NJL89" s="47"/>
      <c r="NJM89" s="47"/>
      <c r="NJN89" s="47"/>
      <c r="NJO89" s="47"/>
      <c r="NJP89" s="47"/>
      <c r="NJQ89" s="47"/>
      <c r="NJR89" s="47"/>
      <c r="NJS89" s="47"/>
      <c r="NJT89" s="47"/>
      <c r="NJU89" s="47"/>
      <c r="NJV89" s="47"/>
      <c r="NJW89" s="47"/>
      <c r="NJX89" s="47"/>
      <c r="NJY89" s="47"/>
      <c r="NJZ89" s="47"/>
      <c r="NKA89" s="47"/>
      <c r="NKB89" s="47"/>
      <c r="NKC89" s="47"/>
      <c r="NKD89" s="47"/>
      <c r="NKE89" s="47"/>
      <c r="NKF89" s="47"/>
      <c r="NKG89" s="47"/>
      <c r="NKH89" s="47"/>
      <c r="NKI89" s="47"/>
      <c r="NKJ89" s="47"/>
      <c r="NKK89" s="47"/>
      <c r="NKL89" s="47"/>
      <c r="NKM89" s="47"/>
      <c r="NKN89" s="47"/>
      <c r="NKO89" s="47"/>
      <c r="NKP89" s="47"/>
      <c r="NKQ89" s="47"/>
      <c r="NKR89" s="47"/>
      <c r="NKS89" s="47"/>
      <c r="NKT89" s="47"/>
      <c r="NKU89" s="47"/>
      <c r="NKV89" s="47"/>
      <c r="NKW89" s="47"/>
      <c r="NKX89" s="47"/>
      <c r="NKY89" s="47"/>
      <c r="NKZ89" s="47"/>
      <c r="NLA89" s="47"/>
      <c r="NLB89" s="47"/>
      <c r="NLC89" s="47"/>
      <c r="NLD89" s="47"/>
      <c r="NLE89" s="47"/>
      <c r="NLF89" s="47"/>
      <c r="NLG89" s="47"/>
      <c r="NLH89" s="47"/>
      <c r="NLI89" s="47"/>
      <c r="NLJ89" s="47"/>
      <c r="NLK89" s="47"/>
      <c r="NLL89" s="47"/>
      <c r="NLM89" s="47"/>
      <c r="NLN89" s="47"/>
      <c r="NLO89" s="47"/>
      <c r="NLP89" s="47"/>
      <c r="NLQ89" s="47"/>
      <c r="NLR89" s="47"/>
      <c r="NLS89" s="47"/>
      <c r="NLT89" s="47"/>
      <c r="NLU89" s="47"/>
      <c r="NLV89" s="47"/>
      <c r="NLW89" s="47"/>
      <c r="NLX89" s="47"/>
      <c r="NLY89" s="47"/>
      <c r="NLZ89" s="47"/>
      <c r="NMA89" s="47"/>
      <c r="NMB89" s="47"/>
      <c r="NMC89" s="47"/>
      <c r="NMD89" s="47"/>
      <c r="NME89" s="47"/>
      <c r="NMF89" s="47"/>
      <c r="NMG89" s="47"/>
      <c r="NMH89" s="47"/>
      <c r="NMI89" s="47"/>
      <c r="NMJ89" s="47"/>
      <c r="NMK89" s="47"/>
      <c r="NML89" s="47"/>
      <c r="NMM89" s="47"/>
      <c r="NMN89" s="47"/>
      <c r="NMO89" s="47"/>
      <c r="NMP89" s="47"/>
      <c r="NMQ89" s="47"/>
      <c r="NMR89" s="47"/>
      <c r="NMS89" s="47"/>
      <c r="NMT89" s="47"/>
      <c r="NMU89" s="47"/>
      <c r="NMV89" s="47"/>
      <c r="NMW89" s="47"/>
      <c r="NMX89" s="47"/>
      <c r="NMY89" s="47"/>
      <c r="NMZ89" s="47"/>
      <c r="NNA89" s="47"/>
      <c r="NNB89" s="47"/>
      <c r="NNC89" s="47"/>
      <c r="NND89" s="47"/>
      <c r="NNE89" s="47"/>
      <c r="NNF89" s="47"/>
      <c r="NNG89" s="47"/>
      <c r="NNH89" s="47"/>
      <c r="NNI89" s="47"/>
      <c r="NNJ89" s="47"/>
      <c r="NNK89" s="47"/>
      <c r="NNL89" s="47"/>
      <c r="NNM89" s="47"/>
      <c r="NNN89" s="47"/>
      <c r="NNO89" s="47"/>
      <c r="NNP89" s="47"/>
      <c r="NNQ89" s="47"/>
      <c r="NNR89" s="47"/>
      <c r="NNS89" s="47"/>
      <c r="NNT89" s="47"/>
      <c r="NNU89" s="47"/>
      <c r="NNV89" s="47"/>
      <c r="NNW89" s="47"/>
      <c r="NNX89" s="47"/>
      <c r="NNY89" s="47"/>
      <c r="NNZ89" s="47"/>
      <c r="NOA89" s="47"/>
      <c r="NOB89" s="47"/>
      <c r="NOC89" s="47"/>
      <c r="NOD89" s="47"/>
      <c r="NOE89" s="47"/>
      <c r="NOF89" s="47"/>
      <c r="NOG89" s="47"/>
      <c r="NOH89" s="47"/>
      <c r="NOI89" s="47"/>
      <c r="NOJ89" s="47"/>
      <c r="NOK89" s="47"/>
      <c r="NOL89" s="47"/>
      <c r="NOM89" s="47"/>
      <c r="NON89" s="47"/>
      <c r="NOO89" s="47"/>
      <c r="NOP89" s="47"/>
      <c r="NOQ89" s="47"/>
      <c r="NOR89" s="47"/>
      <c r="NOS89" s="47"/>
      <c r="NOT89" s="47"/>
      <c r="NOU89" s="47"/>
      <c r="NOV89" s="47"/>
      <c r="NOW89" s="47"/>
      <c r="NOX89" s="47"/>
      <c r="NOY89" s="47"/>
      <c r="NOZ89" s="47"/>
      <c r="NPA89" s="47"/>
      <c r="NPB89" s="47"/>
      <c r="NPC89" s="47"/>
      <c r="NPD89" s="47"/>
      <c r="NPE89" s="47"/>
      <c r="NPF89" s="47"/>
      <c r="NPG89" s="47"/>
      <c r="NPH89" s="47"/>
      <c r="NPI89" s="47"/>
      <c r="NPJ89" s="47"/>
      <c r="NPK89" s="47"/>
      <c r="NPL89" s="47"/>
      <c r="NPM89" s="47"/>
      <c r="NPN89" s="47"/>
      <c r="NPO89" s="47"/>
      <c r="NPP89" s="47"/>
      <c r="NPQ89" s="47"/>
      <c r="NPR89" s="47"/>
      <c r="NPS89" s="47"/>
      <c r="NPT89" s="47"/>
      <c r="NPU89" s="47"/>
      <c r="NPV89" s="47"/>
      <c r="NPW89" s="47"/>
      <c r="NPX89" s="47"/>
      <c r="NPY89" s="47"/>
      <c r="NPZ89" s="47"/>
      <c r="NQA89" s="47"/>
      <c r="NQB89" s="47"/>
      <c r="NQC89" s="47"/>
      <c r="NQD89" s="47"/>
      <c r="NQE89" s="47"/>
      <c r="NQF89" s="47"/>
      <c r="NQG89" s="47"/>
      <c r="NQH89" s="47"/>
      <c r="NQI89" s="47"/>
      <c r="NQJ89" s="47"/>
      <c r="NQK89" s="47"/>
      <c r="NQL89" s="47"/>
      <c r="NQM89" s="47"/>
      <c r="NQN89" s="47"/>
      <c r="NQO89" s="47"/>
      <c r="NQP89" s="47"/>
      <c r="NQQ89" s="47"/>
      <c r="NQR89" s="47"/>
      <c r="NQS89" s="47"/>
      <c r="NQT89" s="47"/>
      <c r="NQU89" s="47"/>
      <c r="NQV89" s="47"/>
      <c r="NQW89" s="47"/>
      <c r="NQX89" s="47"/>
      <c r="NQY89" s="47"/>
      <c r="NQZ89" s="47"/>
      <c r="NRA89" s="47"/>
      <c r="NRB89" s="47"/>
      <c r="NRC89" s="47"/>
      <c r="NRD89" s="47"/>
      <c r="NRE89" s="47"/>
      <c r="NRF89" s="47"/>
      <c r="NRG89" s="47"/>
      <c r="NRH89" s="47"/>
      <c r="NRI89" s="47"/>
      <c r="NRJ89" s="47"/>
      <c r="NRK89" s="47"/>
      <c r="NRL89" s="47"/>
      <c r="NRM89" s="47"/>
      <c r="NRN89" s="47"/>
      <c r="NRO89" s="47"/>
      <c r="NRP89" s="47"/>
      <c r="NRQ89" s="47"/>
      <c r="NRR89" s="47"/>
      <c r="NRS89" s="47"/>
      <c r="NRT89" s="47"/>
      <c r="NRU89" s="47"/>
      <c r="NRV89" s="47"/>
      <c r="NRW89" s="47"/>
      <c r="NRX89" s="47"/>
      <c r="NRY89" s="47"/>
      <c r="NRZ89" s="47"/>
      <c r="NSA89" s="47"/>
      <c r="NSB89" s="47"/>
      <c r="NSC89" s="47"/>
      <c r="NSD89" s="47"/>
      <c r="NSE89" s="47"/>
      <c r="NSF89" s="47"/>
      <c r="NSG89" s="47"/>
      <c r="NSH89" s="47"/>
      <c r="NSI89" s="47"/>
      <c r="NSJ89" s="47"/>
      <c r="NSK89" s="47"/>
      <c r="NSL89" s="47"/>
      <c r="NSM89" s="47"/>
      <c r="NSN89" s="47"/>
      <c r="NSO89" s="47"/>
      <c r="NSP89" s="47"/>
      <c r="NSQ89" s="47"/>
      <c r="NSR89" s="47"/>
      <c r="NSS89" s="47"/>
      <c r="NST89" s="47"/>
      <c r="NSU89" s="47"/>
      <c r="NSV89" s="47"/>
      <c r="NSW89" s="47"/>
      <c r="NSX89" s="47"/>
      <c r="NSY89" s="47"/>
      <c r="NSZ89" s="47"/>
      <c r="NTA89" s="47"/>
      <c r="NTB89" s="47"/>
      <c r="NTC89" s="47"/>
      <c r="NTD89" s="47"/>
      <c r="NTE89" s="47"/>
      <c r="NTF89" s="47"/>
      <c r="NTG89" s="47"/>
      <c r="NTH89" s="47"/>
      <c r="NTI89" s="47"/>
      <c r="NTJ89" s="47"/>
      <c r="NTK89" s="47"/>
      <c r="NTL89" s="47"/>
      <c r="NTM89" s="47"/>
      <c r="NTN89" s="47"/>
      <c r="NTO89" s="47"/>
      <c r="NTP89" s="47"/>
      <c r="NTQ89" s="47"/>
      <c r="NTR89" s="47"/>
      <c r="NTS89" s="47"/>
      <c r="NTT89" s="47"/>
      <c r="NTU89" s="47"/>
      <c r="NTV89" s="47"/>
      <c r="NTW89" s="47"/>
      <c r="NTX89" s="47"/>
      <c r="NTY89" s="47"/>
      <c r="NTZ89" s="47"/>
      <c r="NUA89" s="47"/>
      <c r="NUB89" s="47"/>
      <c r="NUC89" s="47"/>
      <c r="NUD89" s="47"/>
      <c r="NUE89" s="47"/>
      <c r="NUF89" s="47"/>
      <c r="NUG89" s="47"/>
      <c r="NUH89" s="47"/>
      <c r="NUI89" s="47"/>
      <c r="NUJ89" s="47"/>
      <c r="NUK89" s="47"/>
      <c r="NUL89" s="47"/>
      <c r="NUM89" s="47"/>
      <c r="NUN89" s="47"/>
      <c r="NUO89" s="47"/>
      <c r="NUP89" s="47"/>
      <c r="NUQ89" s="47"/>
      <c r="NUR89" s="47"/>
      <c r="NUS89" s="47"/>
      <c r="NUT89" s="47"/>
      <c r="NUU89" s="47"/>
      <c r="NUV89" s="47"/>
      <c r="NUW89" s="47"/>
      <c r="NUX89" s="47"/>
      <c r="NUY89" s="47"/>
      <c r="NUZ89" s="47"/>
      <c r="NVA89" s="47"/>
      <c r="NVB89" s="47"/>
      <c r="NVC89" s="47"/>
      <c r="NVD89" s="47"/>
      <c r="NVE89" s="47"/>
      <c r="NVF89" s="47"/>
      <c r="NVG89" s="47"/>
      <c r="NVH89" s="47"/>
      <c r="NVI89" s="47"/>
      <c r="NVJ89" s="47"/>
      <c r="NVK89" s="47"/>
      <c r="NVL89" s="47"/>
      <c r="NVM89" s="47"/>
      <c r="NVN89" s="47"/>
      <c r="NVO89" s="47"/>
      <c r="NVP89" s="47"/>
      <c r="NVQ89" s="47"/>
      <c r="NVR89" s="47"/>
      <c r="NVS89" s="47"/>
      <c r="NVT89" s="47"/>
      <c r="NVU89" s="47"/>
      <c r="NVV89" s="47"/>
      <c r="NVW89" s="47"/>
      <c r="NVX89" s="47"/>
      <c r="NVY89" s="47"/>
      <c r="NVZ89" s="47"/>
      <c r="NWA89" s="47"/>
      <c r="NWB89" s="47"/>
      <c r="NWC89" s="47"/>
      <c r="NWD89" s="47"/>
      <c r="NWE89" s="47"/>
      <c r="NWF89" s="47"/>
      <c r="NWG89" s="47"/>
      <c r="NWH89" s="47"/>
      <c r="NWI89" s="47"/>
      <c r="NWJ89" s="47"/>
      <c r="NWK89" s="47"/>
      <c r="NWL89" s="47"/>
      <c r="NWM89" s="47"/>
      <c r="NWN89" s="47"/>
      <c r="NWO89" s="47"/>
      <c r="NWP89" s="47"/>
      <c r="NWQ89" s="47"/>
      <c r="NWR89" s="47"/>
      <c r="NWS89" s="47"/>
      <c r="NWT89" s="47"/>
      <c r="NWU89" s="47"/>
      <c r="NWV89" s="47"/>
      <c r="NWW89" s="47"/>
      <c r="NWX89" s="47"/>
      <c r="NWY89" s="47"/>
      <c r="NWZ89" s="47"/>
      <c r="NXA89" s="47"/>
      <c r="NXB89" s="47"/>
      <c r="NXC89" s="47"/>
      <c r="NXD89" s="47"/>
      <c r="NXE89" s="47"/>
      <c r="NXF89" s="47"/>
      <c r="NXG89" s="47"/>
      <c r="NXH89" s="47"/>
      <c r="NXI89" s="47"/>
      <c r="NXJ89" s="47"/>
      <c r="NXK89" s="47"/>
      <c r="NXL89" s="47"/>
      <c r="NXM89" s="47"/>
      <c r="NXN89" s="47"/>
      <c r="NXO89" s="47"/>
      <c r="NXP89" s="47"/>
      <c r="NXQ89" s="47"/>
      <c r="NXR89" s="47"/>
      <c r="NXS89" s="47"/>
      <c r="NXT89" s="47"/>
      <c r="NXU89" s="47"/>
      <c r="NXV89" s="47"/>
      <c r="NXW89" s="47"/>
      <c r="NXX89" s="47"/>
      <c r="NXY89" s="47"/>
      <c r="NXZ89" s="47"/>
      <c r="NYA89" s="47"/>
      <c r="NYB89" s="47"/>
      <c r="NYC89" s="47"/>
      <c r="NYD89" s="47"/>
      <c r="NYE89" s="47"/>
      <c r="NYF89" s="47"/>
      <c r="NYG89" s="47"/>
      <c r="NYH89" s="47"/>
      <c r="NYI89" s="47"/>
      <c r="NYJ89" s="47"/>
      <c r="NYK89" s="47"/>
      <c r="NYL89" s="47"/>
      <c r="NYM89" s="47"/>
      <c r="NYN89" s="47"/>
      <c r="NYO89" s="47"/>
      <c r="NYP89" s="47"/>
      <c r="NYQ89" s="47"/>
      <c r="NYR89" s="47"/>
      <c r="NYS89" s="47"/>
      <c r="NYT89" s="47"/>
      <c r="NYU89" s="47"/>
      <c r="NYV89" s="47"/>
      <c r="NYW89" s="47"/>
      <c r="NYX89" s="47"/>
      <c r="NYY89" s="47"/>
      <c r="NYZ89" s="47"/>
      <c r="NZA89" s="47"/>
      <c r="NZB89" s="47"/>
      <c r="NZC89" s="47"/>
      <c r="NZD89" s="47"/>
      <c r="NZE89" s="47"/>
      <c r="NZF89" s="47"/>
      <c r="NZG89" s="47"/>
      <c r="NZH89" s="47"/>
      <c r="NZI89" s="47"/>
      <c r="NZJ89" s="47"/>
      <c r="NZK89" s="47"/>
      <c r="NZL89" s="47"/>
      <c r="NZM89" s="47"/>
      <c r="NZN89" s="47"/>
      <c r="NZO89" s="47"/>
      <c r="NZP89" s="47"/>
      <c r="NZQ89" s="47"/>
      <c r="NZR89" s="47"/>
      <c r="NZS89" s="47"/>
      <c r="NZT89" s="47"/>
      <c r="NZU89" s="47"/>
      <c r="NZV89" s="47"/>
      <c r="NZW89" s="47"/>
      <c r="NZX89" s="47"/>
      <c r="NZY89" s="47"/>
      <c r="NZZ89" s="47"/>
      <c r="OAA89" s="47"/>
      <c r="OAB89" s="47"/>
      <c r="OAC89" s="47"/>
      <c r="OAD89" s="47"/>
      <c r="OAE89" s="47"/>
      <c r="OAF89" s="47"/>
      <c r="OAG89" s="47"/>
      <c r="OAH89" s="47"/>
      <c r="OAI89" s="47"/>
      <c r="OAJ89" s="47"/>
      <c r="OAK89" s="47"/>
      <c r="OAL89" s="47"/>
      <c r="OAM89" s="47"/>
      <c r="OAN89" s="47"/>
      <c r="OAO89" s="47"/>
      <c r="OAP89" s="47"/>
      <c r="OAQ89" s="47"/>
      <c r="OAR89" s="47"/>
      <c r="OAS89" s="47"/>
      <c r="OAT89" s="47"/>
      <c r="OAU89" s="47"/>
      <c r="OAV89" s="47"/>
      <c r="OAW89" s="47"/>
      <c r="OAX89" s="47"/>
      <c r="OAY89" s="47"/>
      <c r="OAZ89" s="47"/>
      <c r="OBA89" s="47"/>
      <c r="OBB89" s="47"/>
      <c r="OBC89" s="47"/>
      <c r="OBD89" s="47"/>
      <c r="OBE89" s="47"/>
      <c r="OBF89" s="47"/>
      <c r="OBG89" s="47"/>
      <c r="OBH89" s="47"/>
      <c r="OBI89" s="47"/>
      <c r="OBJ89" s="47"/>
      <c r="OBK89" s="47"/>
      <c r="OBL89" s="47"/>
      <c r="OBM89" s="47"/>
      <c r="OBN89" s="47"/>
      <c r="OBO89" s="47"/>
      <c r="OBP89" s="47"/>
      <c r="OBQ89" s="47"/>
      <c r="OBR89" s="47"/>
      <c r="OBS89" s="47"/>
      <c r="OBT89" s="47"/>
      <c r="OBU89" s="47"/>
      <c r="OBV89" s="47"/>
      <c r="OBW89" s="47"/>
      <c r="OBX89" s="47"/>
      <c r="OBY89" s="47"/>
      <c r="OBZ89" s="47"/>
      <c r="OCA89" s="47"/>
      <c r="OCB89" s="47"/>
      <c r="OCC89" s="47"/>
      <c r="OCD89" s="47"/>
      <c r="OCE89" s="47"/>
      <c r="OCF89" s="47"/>
      <c r="OCG89" s="47"/>
      <c r="OCH89" s="47"/>
      <c r="OCI89" s="47"/>
      <c r="OCJ89" s="47"/>
      <c r="OCK89" s="47"/>
      <c r="OCL89" s="47"/>
      <c r="OCM89" s="47"/>
      <c r="OCN89" s="47"/>
      <c r="OCO89" s="47"/>
      <c r="OCP89" s="47"/>
      <c r="OCQ89" s="47"/>
      <c r="OCR89" s="47"/>
      <c r="OCS89" s="47"/>
      <c r="OCT89" s="47"/>
      <c r="OCU89" s="47"/>
      <c r="OCV89" s="47"/>
      <c r="OCW89" s="47"/>
      <c r="OCX89" s="47"/>
      <c r="OCY89" s="47"/>
      <c r="OCZ89" s="47"/>
      <c r="ODA89" s="47"/>
      <c r="ODB89" s="47"/>
      <c r="ODC89" s="47"/>
      <c r="ODD89" s="47"/>
      <c r="ODE89" s="47"/>
      <c r="ODF89" s="47"/>
      <c r="ODG89" s="47"/>
      <c r="ODH89" s="47"/>
      <c r="ODI89" s="47"/>
      <c r="ODJ89" s="47"/>
      <c r="ODK89" s="47"/>
      <c r="ODL89" s="47"/>
      <c r="ODM89" s="47"/>
      <c r="ODN89" s="47"/>
      <c r="ODO89" s="47"/>
      <c r="ODP89" s="47"/>
      <c r="ODQ89" s="47"/>
      <c r="ODR89" s="47"/>
      <c r="ODS89" s="47"/>
      <c r="ODT89" s="47"/>
      <c r="ODU89" s="47"/>
      <c r="ODV89" s="47"/>
      <c r="ODW89" s="47"/>
      <c r="ODX89" s="47"/>
      <c r="ODY89" s="47"/>
      <c r="ODZ89" s="47"/>
      <c r="OEA89" s="47"/>
      <c r="OEB89" s="47"/>
      <c r="OEC89" s="47"/>
      <c r="OED89" s="47"/>
      <c r="OEE89" s="47"/>
      <c r="OEF89" s="47"/>
      <c r="OEG89" s="47"/>
      <c r="OEH89" s="47"/>
      <c r="OEI89" s="47"/>
      <c r="OEJ89" s="47"/>
      <c r="OEK89" s="47"/>
      <c r="OEL89" s="47"/>
      <c r="OEM89" s="47"/>
      <c r="OEN89" s="47"/>
      <c r="OEO89" s="47"/>
      <c r="OEP89" s="47"/>
      <c r="OEQ89" s="47"/>
      <c r="OER89" s="47"/>
      <c r="OES89" s="47"/>
      <c r="OET89" s="47"/>
      <c r="OEU89" s="47"/>
      <c r="OEV89" s="47"/>
      <c r="OEW89" s="47"/>
      <c r="OEX89" s="47"/>
      <c r="OEY89" s="47"/>
      <c r="OEZ89" s="47"/>
      <c r="OFA89" s="47"/>
      <c r="OFB89" s="47"/>
      <c r="OFC89" s="47"/>
      <c r="OFD89" s="47"/>
      <c r="OFE89" s="47"/>
      <c r="OFF89" s="47"/>
      <c r="OFG89" s="47"/>
      <c r="OFH89" s="47"/>
      <c r="OFI89" s="47"/>
      <c r="OFJ89" s="47"/>
      <c r="OFK89" s="47"/>
      <c r="OFL89" s="47"/>
      <c r="OFM89" s="47"/>
      <c r="OFN89" s="47"/>
      <c r="OFO89" s="47"/>
      <c r="OFP89" s="47"/>
      <c r="OFQ89" s="47"/>
      <c r="OFR89" s="47"/>
      <c r="OFS89" s="47"/>
      <c r="OFT89" s="47"/>
      <c r="OFU89" s="47"/>
      <c r="OFV89" s="47"/>
      <c r="OFW89" s="47"/>
      <c r="OFX89" s="47"/>
      <c r="OFY89" s="47"/>
      <c r="OFZ89" s="47"/>
      <c r="OGA89" s="47"/>
      <c r="OGB89" s="47"/>
      <c r="OGC89" s="47"/>
      <c r="OGD89" s="47"/>
      <c r="OGE89" s="47"/>
      <c r="OGF89" s="47"/>
      <c r="OGG89" s="47"/>
      <c r="OGH89" s="47"/>
      <c r="OGI89" s="47"/>
      <c r="OGJ89" s="47"/>
      <c r="OGK89" s="47"/>
      <c r="OGL89" s="47"/>
      <c r="OGM89" s="47"/>
      <c r="OGN89" s="47"/>
      <c r="OGO89" s="47"/>
      <c r="OGP89" s="47"/>
      <c r="OGQ89" s="47"/>
      <c r="OGR89" s="47"/>
      <c r="OGS89" s="47"/>
      <c r="OGT89" s="47"/>
      <c r="OGU89" s="47"/>
      <c r="OGV89" s="47"/>
      <c r="OGW89" s="47"/>
      <c r="OGX89" s="47"/>
      <c r="OGY89" s="47"/>
      <c r="OGZ89" s="47"/>
      <c r="OHA89" s="47"/>
      <c r="OHB89" s="47"/>
      <c r="OHC89" s="47"/>
      <c r="OHD89" s="47"/>
      <c r="OHE89" s="47"/>
      <c r="OHF89" s="47"/>
      <c r="OHG89" s="47"/>
      <c r="OHH89" s="47"/>
      <c r="OHI89" s="47"/>
      <c r="OHJ89" s="47"/>
      <c r="OHK89" s="47"/>
      <c r="OHL89" s="47"/>
      <c r="OHM89" s="47"/>
      <c r="OHN89" s="47"/>
      <c r="OHO89" s="47"/>
      <c r="OHP89" s="47"/>
      <c r="OHQ89" s="47"/>
      <c r="OHR89" s="47"/>
      <c r="OHS89" s="47"/>
      <c r="OHT89" s="47"/>
      <c r="OHU89" s="47"/>
      <c r="OHV89" s="47"/>
      <c r="OHW89" s="47"/>
      <c r="OHX89" s="47"/>
      <c r="OHY89" s="47"/>
      <c r="OHZ89" s="47"/>
      <c r="OIA89" s="47"/>
      <c r="OIB89" s="47"/>
      <c r="OIC89" s="47"/>
      <c r="OID89" s="47"/>
      <c r="OIE89" s="47"/>
      <c r="OIF89" s="47"/>
      <c r="OIG89" s="47"/>
      <c r="OIH89" s="47"/>
      <c r="OII89" s="47"/>
      <c r="OIJ89" s="47"/>
      <c r="OIK89" s="47"/>
      <c r="OIL89" s="47"/>
      <c r="OIM89" s="47"/>
      <c r="OIN89" s="47"/>
      <c r="OIO89" s="47"/>
      <c r="OIP89" s="47"/>
      <c r="OIQ89" s="47"/>
      <c r="OIR89" s="47"/>
      <c r="OIS89" s="47"/>
      <c r="OIT89" s="47"/>
      <c r="OIU89" s="47"/>
      <c r="OIV89" s="47"/>
      <c r="OIW89" s="47"/>
      <c r="OIX89" s="47"/>
      <c r="OIY89" s="47"/>
      <c r="OIZ89" s="47"/>
      <c r="OJA89" s="47"/>
      <c r="OJB89" s="47"/>
      <c r="OJC89" s="47"/>
      <c r="OJD89" s="47"/>
      <c r="OJE89" s="47"/>
      <c r="OJF89" s="47"/>
      <c r="OJG89" s="47"/>
      <c r="OJH89" s="47"/>
      <c r="OJI89" s="47"/>
      <c r="OJJ89" s="47"/>
      <c r="OJK89" s="47"/>
      <c r="OJL89" s="47"/>
      <c r="OJM89" s="47"/>
      <c r="OJN89" s="47"/>
      <c r="OJO89" s="47"/>
      <c r="OJP89" s="47"/>
      <c r="OJQ89" s="47"/>
      <c r="OJR89" s="47"/>
      <c r="OJS89" s="47"/>
      <c r="OJT89" s="47"/>
      <c r="OJU89" s="47"/>
      <c r="OJV89" s="47"/>
      <c r="OJW89" s="47"/>
      <c r="OJX89" s="47"/>
      <c r="OJY89" s="47"/>
      <c r="OJZ89" s="47"/>
      <c r="OKA89" s="47"/>
      <c r="OKB89" s="47"/>
      <c r="OKC89" s="47"/>
      <c r="OKD89" s="47"/>
      <c r="OKE89" s="47"/>
      <c r="OKF89" s="47"/>
      <c r="OKG89" s="47"/>
      <c r="OKH89" s="47"/>
      <c r="OKI89" s="47"/>
      <c r="OKJ89" s="47"/>
      <c r="OKK89" s="47"/>
      <c r="OKL89" s="47"/>
      <c r="OKM89" s="47"/>
      <c r="OKN89" s="47"/>
      <c r="OKO89" s="47"/>
      <c r="OKP89" s="47"/>
      <c r="OKQ89" s="47"/>
      <c r="OKR89" s="47"/>
      <c r="OKS89" s="47"/>
      <c r="OKT89" s="47"/>
      <c r="OKU89" s="47"/>
      <c r="OKV89" s="47"/>
      <c r="OKW89" s="47"/>
      <c r="OKX89" s="47"/>
      <c r="OKY89" s="47"/>
      <c r="OKZ89" s="47"/>
      <c r="OLA89" s="47"/>
      <c r="OLB89" s="47"/>
      <c r="OLC89" s="47"/>
      <c r="OLD89" s="47"/>
      <c r="OLE89" s="47"/>
      <c r="OLF89" s="47"/>
      <c r="OLG89" s="47"/>
      <c r="OLH89" s="47"/>
      <c r="OLI89" s="47"/>
      <c r="OLJ89" s="47"/>
      <c r="OLK89" s="47"/>
      <c r="OLL89" s="47"/>
      <c r="OLM89" s="47"/>
      <c r="OLN89" s="47"/>
      <c r="OLO89" s="47"/>
      <c r="OLP89" s="47"/>
      <c r="OLQ89" s="47"/>
      <c r="OLR89" s="47"/>
      <c r="OLS89" s="47"/>
      <c r="OLT89" s="47"/>
      <c r="OLU89" s="47"/>
      <c r="OLV89" s="47"/>
      <c r="OLW89" s="47"/>
      <c r="OLX89" s="47"/>
      <c r="OLY89" s="47"/>
      <c r="OLZ89" s="47"/>
      <c r="OMA89" s="47"/>
      <c r="OMB89" s="47"/>
      <c r="OMC89" s="47"/>
      <c r="OMD89" s="47"/>
      <c r="OME89" s="47"/>
      <c r="OMF89" s="47"/>
      <c r="OMG89" s="47"/>
      <c r="OMH89" s="47"/>
      <c r="OMI89" s="47"/>
      <c r="OMJ89" s="47"/>
      <c r="OMK89" s="47"/>
      <c r="OML89" s="47"/>
      <c r="OMM89" s="47"/>
      <c r="OMN89" s="47"/>
      <c r="OMO89" s="47"/>
      <c r="OMP89" s="47"/>
      <c r="OMQ89" s="47"/>
      <c r="OMR89" s="47"/>
      <c r="OMS89" s="47"/>
      <c r="OMT89" s="47"/>
      <c r="OMU89" s="47"/>
      <c r="OMV89" s="47"/>
      <c r="OMW89" s="47"/>
      <c r="OMX89" s="47"/>
      <c r="OMY89" s="47"/>
      <c r="OMZ89" s="47"/>
      <c r="ONA89" s="47"/>
      <c r="ONB89" s="47"/>
      <c r="ONC89" s="47"/>
      <c r="OND89" s="47"/>
      <c r="ONE89" s="47"/>
      <c r="ONF89" s="47"/>
      <c r="ONG89" s="47"/>
      <c r="ONH89" s="47"/>
      <c r="ONI89" s="47"/>
      <c r="ONJ89" s="47"/>
      <c r="ONK89" s="47"/>
      <c r="ONL89" s="47"/>
      <c r="ONM89" s="47"/>
      <c r="ONN89" s="47"/>
      <c r="ONO89" s="47"/>
      <c r="ONP89" s="47"/>
      <c r="ONQ89" s="47"/>
      <c r="ONR89" s="47"/>
      <c r="ONS89" s="47"/>
      <c r="ONT89" s="47"/>
      <c r="ONU89" s="47"/>
      <c r="ONV89" s="47"/>
      <c r="ONW89" s="47"/>
      <c r="ONX89" s="47"/>
      <c r="ONY89" s="47"/>
      <c r="ONZ89" s="47"/>
      <c r="OOA89" s="47"/>
      <c r="OOB89" s="47"/>
      <c r="OOC89" s="47"/>
      <c r="OOD89" s="47"/>
      <c r="OOE89" s="47"/>
      <c r="OOF89" s="47"/>
      <c r="OOG89" s="47"/>
      <c r="OOH89" s="47"/>
      <c r="OOI89" s="47"/>
      <c r="OOJ89" s="47"/>
      <c r="OOK89" s="47"/>
      <c r="OOL89" s="47"/>
      <c r="OOM89" s="47"/>
      <c r="OON89" s="47"/>
      <c r="OOO89" s="47"/>
      <c r="OOP89" s="47"/>
      <c r="OOQ89" s="47"/>
      <c r="OOR89" s="47"/>
      <c r="OOS89" s="47"/>
      <c r="OOT89" s="47"/>
      <c r="OOU89" s="47"/>
      <c r="OOV89" s="47"/>
      <c r="OOW89" s="47"/>
      <c r="OOX89" s="47"/>
      <c r="OOY89" s="47"/>
      <c r="OOZ89" s="47"/>
      <c r="OPA89" s="47"/>
      <c r="OPB89" s="47"/>
      <c r="OPC89" s="47"/>
      <c r="OPD89" s="47"/>
      <c r="OPE89" s="47"/>
      <c r="OPF89" s="47"/>
      <c r="OPG89" s="47"/>
      <c r="OPH89" s="47"/>
      <c r="OPI89" s="47"/>
      <c r="OPJ89" s="47"/>
      <c r="OPK89" s="47"/>
      <c r="OPL89" s="47"/>
      <c r="OPM89" s="47"/>
      <c r="OPN89" s="47"/>
      <c r="OPO89" s="47"/>
      <c r="OPP89" s="47"/>
      <c r="OPQ89" s="47"/>
      <c r="OPR89" s="47"/>
      <c r="OPS89" s="47"/>
      <c r="OPT89" s="47"/>
      <c r="OPU89" s="47"/>
      <c r="OPV89" s="47"/>
      <c r="OPW89" s="47"/>
      <c r="OPX89" s="47"/>
      <c r="OPY89" s="47"/>
      <c r="OPZ89" s="47"/>
      <c r="OQA89" s="47"/>
      <c r="OQB89" s="47"/>
      <c r="OQC89" s="47"/>
      <c r="OQD89" s="47"/>
      <c r="OQE89" s="47"/>
      <c r="OQF89" s="47"/>
      <c r="OQG89" s="47"/>
      <c r="OQH89" s="47"/>
      <c r="OQI89" s="47"/>
      <c r="OQJ89" s="47"/>
      <c r="OQK89" s="47"/>
      <c r="OQL89" s="47"/>
      <c r="OQM89" s="47"/>
      <c r="OQN89" s="47"/>
      <c r="OQO89" s="47"/>
      <c r="OQP89" s="47"/>
      <c r="OQQ89" s="47"/>
      <c r="OQR89" s="47"/>
      <c r="OQS89" s="47"/>
      <c r="OQT89" s="47"/>
      <c r="OQU89" s="47"/>
      <c r="OQV89" s="47"/>
      <c r="OQW89" s="47"/>
      <c r="OQX89" s="47"/>
      <c r="OQY89" s="47"/>
      <c r="OQZ89" s="47"/>
      <c r="ORA89" s="47"/>
      <c r="ORB89" s="47"/>
      <c r="ORC89" s="47"/>
      <c r="ORD89" s="47"/>
      <c r="ORE89" s="47"/>
      <c r="ORF89" s="47"/>
      <c r="ORG89" s="47"/>
      <c r="ORH89" s="47"/>
      <c r="ORI89" s="47"/>
      <c r="ORJ89" s="47"/>
      <c r="ORK89" s="47"/>
      <c r="ORL89" s="47"/>
      <c r="ORM89" s="47"/>
      <c r="ORN89" s="47"/>
      <c r="ORO89" s="47"/>
      <c r="ORP89" s="47"/>
      <c r="ORQ89" s="47"/>
      <c r="ORR89" s="47"/>
      <c r="ORS89" s="47"/>
      <c r="ORT89" s="47"/>
      <c r="ORU89" s="47"/>
      <c r="ORV89" s="47"/>
      <c r="ORW89" s="47"/>
      <c r="ORX89" s="47"/>
      <c r="ORY89" s="47"/>
      <c r="ORZ89" s="47"/>
      <c r="OSA89" s="47"/>
      <c r="OSB89" s="47"/>
      <c r="OSC89" s="47"/>
      <c r="OSD89" s="47"/>
      <c r="OSE89" s="47"/>
      <c r="OSF89" s="47"/>
      <c r="OSG89" s="47"/>
      <c r="OSH89" s="47"/>
      <c r="OSI89" s="47"/>
      <c r="OSJ89" s="47"/>
      <c r="OSK89" s="47"/>
      <c r="OSL89" s="47"/>
      <c r="OSM89" s="47"/>
      <c r="OSN89" s="47"/>
      <c r="OSO89" s="47"/>
      <c r="OSP89" s="47"/>
      <c r="OSQ89" s="47"/>
      <c r="OSR89" s="47"/>
      <c r="OSS89" s="47"/>
      <c r="OST89" s="47"/>
      <c r="OSU89" s="47"/>
      <c r="OSV89" s="47"/>
      <c r="OSW89" s="47"/>
      <c r="OSX89" s="47"/>
      <c r="OSY89" s="47"/>
      <c r="OSZ89" s="47"/>
      <c r="OTA89" s="47"/>
      <c r="OTB89" s="47"/>
      <c r="OTC89" s="47"/>
      <c r="OTD89" s="47"/>
      <c r="OTE89" s="47"/>
      <c r="OTF89" s="47"/>
      <c r="OTG89" s="47"/>
      <c r="OTH89" s="47"/>
      <c r="OTI89" s="47"/>
      <c r="OTJ89" s="47"/>
      <c r="OTK89" s="47"/>
      <c r="OTL89" s="47"/>
      <c r="OTM89" s="47"/>
      <c r="OTN89" s="47"/>
      <c r="OTO89" s="47"/>
      <c r="OTP89" s="47"/>
      <c r="OTQ89" s="47"/>
      <c r="OTR89" s="47"/>
      <c r="OTS89" s="47"/>
      <c r="OTT89" s="47"/>
      <c r="OTU89" s="47"/>
      <c r="OTV89" s="47"/>
      <c r="OTW89" s="47"/>
      <c r="OTX89" s="47"/>
      <c r="OTY89" s="47"/>
      <c r="OTZ89" s="47"/>
      <c r="OUA89" s="47"/>
      <c r="OUB89" s="47"/>
      <c r="OUC89" s="47"/>
      <c r="OUD89" s="47"/>
      <c r="OUE89" s="47"/>
      <c r="OUF89" s="47"/>
      <c r="OUG89" s="47"/>
      <c r="OUH89" s="47"/>
      <c r="OUI89" s="47"/>
      <c r="OUJ89" s="47"/>
      <c r="OUK89" s="47"/>
      <c r="OUL89" s="47"/>
      <c r="OUM89" s="47"/>
      <c r="OUN89" s="47"/>
      <c r="OUO89" s="47"/>
      <c r="OUP89" s="47"/>
      <c r="OUQ89" s="47"/>
      <c r="OUR89" s="47"/>
      <c r="OUS89" s="47"/>
      <c r="OUT89" s="47"/>
      <c r="OUU89" s="47"/>
      <c r="OUV89" s="47"/>
      <c r="OUW89" s="47"/>
      <c r="OUX89" s="47"/>
      <c r="OUY89" s="47"/>
      <c r="OUZ89" s="47"/>
      <c r="OVA89" s="47"/>
      <c r="OVB89" s="47"/>
      <c r="OVC89" s="47"/>
      <c r="OVD89" s="47"/>
      <c r="OVE89" s="47"/>
      <c r="OVF89" s="47"/>
      <c r="OVG89" s="47"/>
      <c r="OVH89" s="47"/>
      <c r="OVI89" s="47"/>
      <c r="OVJ89" s="47"/>
      <c r="OVK89" s="47"/>
      <c r="OVL89" s="47"/>
      <c r="OVM89" s="47"/>
      <c r="OVN89" s="47"/>
      <c r="OVO89" s="47"/>
      <c r="OVP89" s="47"/>
      <c r="OVQ89" s="47"/>
      <c r="OVR89" s="47"/>
      <c r="OVS89" s="47"/>
      <c r="OVT89" s="47"/>
      <c r="OVU89" s="47"/>
      <c r="OVV89" s="47"/>
      <c r="OVW89" s="47"/>
      <c r="OVX89" s="47"/>
      <c r="OVY89" s="47"/>
      <c r="OVZ89" s="47"/>
      <c r="OWA89" s="47"/>
      <c r="OWB89" s="47"/>
      <c r="OWC89" s="47"/>
      <c r="OWD89" s="47"/>
      <c r="OWE89" s="47"/>
      <c r="OWF89" s="47"/>
      <c r="OWG89" s="47"/>
      <c r="OWH89" s="47"/>
      <c r="OWI89" s="47"/>
      <c r="OWJ89" s="47"/>
      <c r="OWK89" s="47"/>
      <c r="OWL89" s="47"/>
      <c r="OWM89" s="47"/>
      <c r="OWN89" s="47"/>
      <c r="OWO89" s="47"/>
      <c r="OWP89" s="47"/>
      <c r="OWQ89" s="47"/>
      <c r="OWR89" s="47"/>
      <c r="OWS89" s="47"/>
      <c r="OWT89" s="47"/>
      <c r="OWU89" s="47"/>
      <c r="OWV89" s="47"/>
      <c r="OWW89" s="47"/>
      <c r="OWX89" s="47"/>
      <c r="OWY89" s="47"/>
      <c r="OWZ89" s="47"/>
      <c r="OXA89" s="47"/>
      <c r="OXB89" s="47"/>
      <c r="OXC89" s="47"/>
      <c r="OXD89" s="47"/>
      <c r="OXE89" s="47"/>
      <c r="OXF89" s="47"/>
      <c r="OXG89" s="47"/>
      <c r="OXH89" s="47"/>
      <c r="OXI89" s="47"/>
      <c r="OXJ89" s="47"/>
      <c r="OXK89" s="47"/>
      <c r="OXL89" s="47"/>
      <c r="OXM89" s="47"/>
      <c r="OXN89" s="47"/>
      <c r="OXO89" s="47"/>
      <c r="OXP89" s="47"/>
      <c r="OXQ89" s="47"/>
      <c r="OXR89" s="47"/>
      <c r="OXS89" s="47"/>
      <c r="OXT89" s="47"/>
      <c r="OXU89" s="47"/>
      <c r="OXV89" s="47"/>
      <c r="OXW89" s="47"/>
      <c r="OXX89" s="47"/>
      <c r="OXY89" s="47"/>
      <c r="OXZ89" s="47"/>
      <c r="OYA89" s="47"/>
      <c r="OYB89" s="47"/>
      <c r="OYC89" s="47"/>
      <c r="OYD89" s="47"/>
      <c r="OYE89" s="47"/>
      <c r="OYF89" s="47"/>
      <c r="OYG89" s="47"/>
      <c r="OYH89" s="47"/>
      <c r="OYI89" s="47"/>
      <c r="OYJ89" s="47"/>
      <c r="OYK89" s="47"/>
      <c r="OYL89" s="47"/>
      <c r="OYM89" s="47"/>
      <c r="OYN89" s="47"/>
      <c r="OYO89" s="47"/>
      <c r="OYP89" s="47"/>
      <c r="OYQ89" s="47"/>
      <c r="OYR89" s="47"/>
      <c r="OYS89" s="47"/>
      <c r="OYT89" s="47"/>
      <c r="OYU89" s="47"/>
      <c r="OYV89" s="47"/>
      <c r="OYW89" s="47"/>
      <c r="OYX89" s="47"/>
      <c r="OYY89" s="47"/>
      <c r="OYZ89" s="47"/>
      <c r="OZA89" s="47"/>
      <c r="OZB89" s="47"/>
      <c r="OZC89" s="47"/>
      <c r="OZD89" s="47"/>
      <c r="OZE89" s="47"/>
      <c r="OZF89" s="47"/>
      <c r="OZG89" s="47"/>
      <c r="OZH89" s="47"/>
      <c r="OZI89" s="47"/>
      <c r="OZJ89" s="47"/>
      <c r="OZK89" s="47"/>
      <c r="OZL89" s="47"/>
      <c r="OZM89" s="47"/>
      <c r="OZN89" s="47"/>
      <c r="OZO89" s="47"/>
      <c r="OZP89" s="47"/>
      <c r="OZQ89" s="47"/>
      <c r="OZR89" s="47"/>
      <c r="OZS89" s="47"/>
      <c r="OZT89" s="47"/>
      <c r="OZU89" s="47"/>
      <c r="OZV89" s="47"/>
      <c r="OZW89" s="47"/>
      <c r="OZX89" s="47"/>
      <c r="OZY89" s="47"/>
      <c r="OZZ89" s="47"/>
      <c r="PAA89" s="47"/>
      <c r="PAB89" s="47"/>
      <c r="PAC89" s="47"/>
      <c r="PAD89" s="47"/>
      <c r="PAE89" s="47"/>
      <c r="PAF89" s="47"/>
      <c r="PAG89" s="47"/>
      <c r="PAH89" s="47"/>
      <c r="PAI89" s="47"/>
      <c r="PAJ89" s="47"/>
      <c r="PAK89" s="47"/>
      <c r="PAL89" s="47"/>
      <c r="PAM89" s="47"/>
      <c r="PAN89" s="47"/>
      <c r="PAO89" s="47"/>
      <c r="PAP89" s="47"/>
      <c r="PAQ89" s="47"/>
      <c r="PAR89" s="47"/>
      <c r="PAS89" s="47"/>
      <c r="PAT89" s="47"/>
      <c r="PAU89" s="47"/>
      <c r="PAV89" s="47"/>
      <c r="PAW89" s="47"/>
      <c r="PAX89" s="47"/>
      <c r="PAY89" s="47"/>
      <c r="PAZ89" s="47"/>
      <c r="PBA89" s="47"/>
      <c r="PBB89" s="47"/>
      <c r="PBC89" s="47"/>
      <c r="PBD89" s="47"/>
      <c r="PBE89" s="47"/>
      <c r="PBF89" s="47"/>
      <c r="PBG89" s="47"/>
      <c r="PBH89" s="47"/>
      <c r="PBI89" s="47"/>
      <c r="PBJ89" s="47"/>
      <c r="PBK89" s="47"/>
      <c r="PBL89" s="47"/>
      <c r="PBM89" s="47"/>
      <c r="PBN89" s="47"/>
      <c r="PBO89" s="47"/>
      <c r="PBP89" s="47"/>
      <c r="PBQ89" s="47"/>
      <c r="PBR89" s="47"/>
      <c r="PBS89" s="47"/>
      <c r="PBT89" s="47"/>
      <c r="PBU89" s="47"/>
      <c r="PBV89" s="47"/>
      <c r="PBW89" s="47"/>
      <c r="PBX89" s="47"/>
      <c r="PBY89" s="47"/>
      <c r="PBZ89" s="47"/>
      <c r="PCA89" s="47"/>
      <c r="PCB89" s="47"/>
      <c r="PCC89" s="47"/>
      <c r="PCD89" s="47"/>
      <c r="PCE89" s="47"/>
      <c r="PCF89" s="47"/>
      <c r="PCG89" s="47"/>
      <c r="PCH89" s="47"/>
      <c r="PCI89" s="47"/>
      <c r="PCJ89" s="47"/>
      <c r="PCK89" s="47"/>
      <c r="PCL89" s="47"/>
      <c r="PCM89" s="47"/>
      <c r="PCN89" s="47"/>
      <c r="PCO89" s="47"/>
      <c r="PCP89" s="47"/>
      <c r="PCQ89" s="47"/>
      <c r="PCR89" s="47"/>
      <c r="PCS89" s="47"/>
      <c r="PCT89" s="47"/>
      <c r="PCU89" s="47"/>
      <c r="PCV89" s="47"/>
      <c r="PCW89" s="47"/>
      <c r="PCX89" s="47"/>
      <c r="PCY89" s="47"/>
      <c r="PCZ89" s="47"/>
      <c r="PDA89" s="47"/>
      <c r="PDB89" s="47"/>
      <c r="PDC89" s="47"/>
      <c r="PDD89" s="47"/>
      <c r="PDE89" s="47"/>
      <c r="PDF89" s="47"/>
      <c r="PDG89" s="47"/>
      <c r="PDH89" s="47"/>
      <c r="PDI89" s="47"/>
      <c r="PDJ89" s="47"/>
      <c r="PDK89" s="47"/>
      <c r="PDL89" s="47"/>
      <c r="PDM89" s="47"/>
      <c r="PDN89" s="47"/>
      <c r="PDO89" s="47"/>
      <c r="PDP89" s="47"/>
      <c r="PDQ89" s="47"/>
      <c r="PDR89" s="47"/>
      <c r="PDS89" s="47"/>
      <c r="PDT89" s="47"/>
      <c r="PDU89" s="47"/>
      <c r="PDV89" s="47"/>
      <c r="PDW89" s="47"/>
      <c r="PDX89" s="47"/>
      <c r="PDY89" s="47"/>
      <c r="PDZ89" s="47"/>
      <c r="PEA89" s="47"/>
      <c r="PEB89" s="47"/>
      <c r="PEC89" s="47"/>
      <c r="PED89" s="47"/>
      <c r="PEE89" s="47"/>
      <c r="PEF89" s="47"/>
      <c r="PEG89" s="47"/>
      <c r="PEH89" s="47"/>
      <c r="PEI89" s="47"/>
      <c r="PEJ89" s="47"/>
      <c r="PEK89" s="47"/>
      <c r="PEL89" s="47"/>
      <c r="PEM89" s="47"/>
      <c r="PEN89" s="47"/>
      <c r="PEO89" s="47"/>
      <c r="PEP89" s="47"/>
      <c r="PEQ89" s="47"/>
      <c r="PER89" s="47"/>
      <c r="PES89" s="47"/>
      <c r="PET89" s="47"/>
      <c r="PEU89" s="47"/>
      <c r="PEV89" s="47"/>
      <c r="PEW89" s="47"/>
      <c r="PEX89" s="47"/>
      <c r="PEY89" s="47"/>
      <c r="PEZ89" s="47"/>
      <c r="PFA89" s="47"/>
      <c r="PFB89" s="47"/>
      <c r="PFC89" s="47"/>
      <c r="PFD89" s="47"/>
      <c r="PFE89" s="47"/>
      <c r="PFF89" s="47"/>
      <c r="PFG89" s="47"/>
      <c r="PFH89" s="47"/>
      <c r="PFI89" s="47"/>
      <c r="PFJ89" s="47"/>
      <c r="PFK89" s="47"/>
      <c r="PFL89" s="47"/>
      <c r="PFM89" s="47"/>
      <c r="PFN89" s="47"/>
      <c r="PFO89" s="47"/>
      <c r="PFP89" s="47"/>
      <c r="PFQ89" s="47"/>
      <c r="PFR89" s="47"/>
      <c r="PFS89" s="47"/>
      <c r="PFT89" s="47"/>
      <c r="PFU89" s="47"/>
      <c r="PFV89" s="47"/>
      <c r="PFW89" s="47"/>
      <c r="PFX89" s="47"/>
      <c r="PFY89" s="47"/>
      <c r="PFZ89" s="47"/>
      <c r="PGA89" s="47"/>
      <c r="PGB89" s="47"/>
      <c r="PGC89" s="47"/>
      <c r="PGD89" s="47"/>
      <c r="PGE89" s="47"/>
      <c r="PGF89" s="47"/>
      <c r="PGG89" s="47"/>
      <c r="PGH89" s="47"/>
      <c r="PGI89" s="47"/>
      <c r="PGJ89" s="47"/>
      <c r="PGK89" s="47"/>
      <c r="PGL89" s="47"/>
      <c r="PGM89" s="47"/>
      <c r="PGN89" s="47"/>
      <c r="PGO89" s="47"/>
      <c r="PGP89" s="47"/>
      <c r="PGQ89" s="47"/>
      <c r="PGR89" s="47"/>
      <c r="PGS89" s="47"/>
      <c r="PGT89" s="47"/>
      <c r="PGU89" s="47"/>
      <c r="PGV89" s="47"/>
      <c r="PGW89" s="47"/>
      <c r="PGX89" s="47"/>
      <c r="PGY89" s="47"/>
      <c r="PGZ89" s="47"/>
      <c r="PHA89" s="47"/>
      <c r="PHB89" s="47"/>
      <c r="PHC89" s="47"/>
      <c r="PHD89" s="47"/>
      <c r="PHE89" s="47"/>
      <c r="PHF89" s="47"/>
      <c r="PHG89" s="47"/>
      <c r="PHH89" s="47"/>
      <c r="PHI89" s="47"/>
      <c r="PHJ89" s="47"/>
      <c r="PHK89" s="47"/>
      <c r="PHL89" s="47"/>
      <c r="PHM89" s="47"/>
      <c r="PHN89" s="47"/>
      <c r="PHO89" s="47"/>
      <c r="PHP89" s="47"/>
      <c r="PHQ89" s="47"/>
      <c r="PHR89" s="47"/>
      <c r="PHS89" s="47"/>
      <c r="PHT89" s="47"/>
      <c r="PHU89" s="47"/>
      <c r="PHV89" s="47"/>
      <c r="PHW89" s="47"/>
      <c r="PHX89" s="47"/>
      <c r="PHY89" s="47"/>
      <c r="PHZ89" s="47"/>
      <c r="PIA89" s="47"/>
      <c r="PIB89" s="47"/>
      <c r="PIC89" s="47"/>
      <c r="PID89" s="47"/>
      <c r="PIE89" s="47"/>
      <c r="PIF89" s="47"/>
      <c r="PIG89" s="47"/>
      <c r="PIH89" s="47"/>
      <c r="PII89" s="47"/>
      <c r="PIJ89" s="47"/>
      <c r="PIK89" s="47"/>
      <c r="PIL89" s="47"/>
      <c r="PIM89" s="47"/>
      <c r="PIN89" s="47"/>
      <c r="PIO89" s="47"/>
      <c r="PIP89" s="47"/>
      <c r="PIQ89" s="47"/>
      <c r="PIR89" s="47"/>
      <c r="PIS89" s="47"/>
      <c r="PIT89" s="47"/>
      <c r="PIU89" s="47"/>
      <c r="PIV89" s="47"/>
      <c r="PIW89" s="47"/>
      <c r="PIX89" s="47"/>
      <c r="PIY89" s="47"/>
      <c r="PIZ89" s="47"/>
      <c r="PJA89" s="47"/>
      <c r="PJB89" s="47"/>
      <c r="PJC89" s="47"/>
      <c r="PJD89" s="47"/>
      <c r="PJE89" s="47"/>
      <c r="PJF89" s="47"/>
      <c r="PJG89" s="47"/>
      <c r="PJH89" s="47"/>
      <c r="PJI89" s="47"/>
      <c r="PJJ89" s="47"/>
      <c r="PJK89" s="47"/>
      <c r="PJL89" s="47"/>
      <c r="PJM89" s="47"/>
      <c r="PJN89" s="47"/>
      <c r="PJO89" s="47"/>
      <c r="PJP89" s="47"/>
      <c r="PJQ89" s="47"/>
      <c r="PJR89" s="47"/>
      <c r="PJS89" s="47"/>
      <c r="PJT89" s="47"/>
      <c r="PJU89" s="47"/>
      <c r="PJV89" s="47"/>
      <c r="PJW89" s="47"/>
      <c r="PJX89" s="47"/>
      <c r="PJY89" s="47"/>
      <c r="PJZ89" s="47"/>
      <c r="PKA89" s="47"/>
      <c r="PKB89" s="47"/>
      <c r="PKC89" s="47"/>
      <c r="PKD89" s="47"/>
      <c r="PKE89" s="47"/>
      <c r="PKF89" s="47"/>
      <c r="PKG89" s="47"/>
      <c r="PKH89" s="47"/>
      <c r="PKI89" s="47"/>
      <c r="PKJ89" s="47"/>
      <c r="PKK89" s="47"/>
      <c r="PKL89" s="47"/>
      <c r="PKM89" s="47"/>
      <c r="PKN89" s="47"/>
      <c r="PKO89" s="47"/>
      <c r="PKP89" s="47"/>
      <c r="PKQ89" s="47"/>
      <c r="PKR89" s="47"/>
      <c r="PKS89" s="47"/>
      <c r="PKT89" s="47"/>
      <c r="PKU89" s="47"/>
      <c r="PKV89" s="47"/>
      <c r="PKW89" s="47"/>
      <c r="PKX89" s="47"/>
      <c r="PKY89" s="47"/>
      <c r="PKZ89" s="47"/>
      <c r="PLA89" s="47"/>
      <c r="PLB89" s="47"/>
      <c r="PLC89" s="47"/>
      <c r="PLD89" s="47"/>
      <c r="PLE89" s="47"/>
      <c r="PLF89" s="47"/>
      <c r="PLG89" s="47"/>
      <c r="PLH89" s="47"/>
      <c r="PLI89" s="47"/>
      <c r="PLJ89" s="47"/>
      <c r="PLK89" s="47"/>
      <c r="PLL89" s="47"/>
      <c r="PLM89" s="47"/>
      <c r="PLN89" s="47"/>
      <c r="PLO89" s="47"/>
      <c r="PLP89" s="47"/>
      <c r="PLQ89" s="47"/>
      <c r="PLR89" s="47"/>
      <c r="PLS89" s="47"/>
      <c r="PLT89" s="47"/>
      <c r="PLU89" s="47"/>
      <c r="PLV89" s="47"/>
      <c r="PLW89" s="47"/>
      <c r="PLX89" s="47"/>
      <c r="PLY89" s="47"/>
      <c r="PLZ89" s="47"/>
      <c r="PMA89" s="47"/>
      <c r="PMB89" s="47"/>
      <c r="PMC89" s="47"/>
      <c r="PMD89" s="47"/>
      <c r="PME89" s="47"/>
      <c r="PMF89" s="47"/>
      <c r="PMG89" s="47"/>
      <c r="PMH89" s="47"/>
      <c r="PMI89" s="47"/>
      <c r="PMJ89" s="47"/>
      <c r="PMK89" s="47"/>
      <c r="PML89" s="47"/>
      <c r="PMM89" s="47"/>
      <c r="PMN89" s="47"/>
      <c r="PMO89" s="47"/>
      <c r="PMP89" s="47"/>
      <c r="PMQ89" s="47"/>
      <c r="PMR89" s="47"/>
      <c r="PMS89" s="47"/>
      <c r="PMT89" s="47"/>
      <c r="PMU89" s="47"/>
      <c r="PMV89" s="47"/>
      <c r="PMW89" s="47"/>
      <c r="PMX89" s="47"/>
      <c r="PMY89" s="47"/>
      <c r="PMZ89" s="47"/>
      <c r="PNA89" s="47"/>
      <c r="PNB89" s="47"/>
      <c r="PNC89" s="47"/>
      <c r="PND89" s="47"/>
      <c r="PNE89" s="47"/>
      <c r="PNF89" s="47"/>
      <c r="PNG89" s="47"/>
      <c r="PNH89" s="47"/>
      <c r="PNI89" s="47"/>
      <c r="PNJ89" s="47"/>
      <c r="PNK89" s="47"/>
      <c r="PNL89" s="47"/>
      <c r="PNM89" s="47"/>
      <c r="PNN89" s="47"/>
      <c r="PNO89" s="47"/>
      <c r="PNP89" s="47"/>
      <c r="PNQ89" s="47"/>
      <c r="PNR89" s="47"/>
      <c r="PNS89" s="47"/>
      <c r="PNT89" s="47"/>
      <c r="PNU89" s="47"/>
      <c r="PNV89" s="47"/>
      <c r="PNW89" s="47"/>
      <c r="PNX89" s="47"/>
      <c r="PNY89" s="47"/>
      <c r="PNZ89" s="47"/>
      <c r="POA89" s="47"/>
      <c r="POB89" s="47"/>
      <c r="POC89" s="47"/>
      <c r="POD89" s="47"/>
      <c r="POE89" s="47"/>
      <c r="POF89" s="47"/>
      <c r="POG89" s="47"/>
      <c r="POH89" s="47"/>
      <c r="POI89" s="47"/>
      <c r="POJ89" s="47"/>
      <c r="POK89" s="47"/>
      <c r="POL89" s="47"/>
      <c r="POM89" s="47"/>
      <c r="PON89" s="47"/>
      <c r="POO89" s="47"/>
      <c r="POP89" s="47"/>
      <c r="POQ89" s="47"/>
      <c r="POR89" s="47"/>
      <c r="POS89" s="47"/>
      <c r="POT89" s="47"/>
      <c r="POU89" s="47"/>
      <c r="POV89" s="47"/>
      <c r="POW89" s="47"/>
      <c r="POX89" s="47"/>
      <c r="POY89" s="47"/>
      <c r="POZ89" s="47"/>
      <c r="PPA89" s="47"/>
      <c r="PPB89" s="47"/>
      <c r="PPC89" s="47"/>
      <c r="PPD89" s="47"/>
      <c r="PPE89" s="47"/>
      <c r="PPF89" s="47"/>
      <c r="PPG89" s="47"/>
      <c r="PPH89" s="47"/>
      <c r="PPI89" s="47"/>
      <c r="PPJ89" s="47"/>
      <c r="PPK89" s="47"/>
      <c r="PPL89" s="47"/>
      <c r="PPM89" s="47"/>
      <c r="PPN89" s="47"/>
      <c r="PPO89" s="47"/>
      <c r="PPP89" s="47"/>
      <c r="PPQ89" s="47"/>
      <c r="PPR89" s="47"/>
      <c r="PPS89" s="47"/>
      <c r="PPT89" s="47"/>
      <c r="PPU89" s="47"/>
      <c r="PPV89" s="47"/>
      <c r="PPW89" s="47"/>
      <c r="PPX89" s="47"/>
      <c r="PPY89" s="47"/>
      <c r="PPZ89" s="47"/>
      <c r="PQA89" s="47"/>
      <c r="PQB89" s="47"/>
      <c r="PQC89" s="47"/>
      <c r="PQD89" s="47"/>
      <c r="PQE89" s="47"/>
      <c r="PQF89" s="47"/>
      <c r="PQG89" s="47"/>
      <c r="PQH89" s="47"/>
      <c r="PQI89" s="47"/>
      <c r="PQJ89" s="47"/>
      <c r="PQK89" s="47"/>
      <c r="PQL89" s="47"/>
      <c r="PQM89" s="47"/>
      <c r="PQN89" s="47"/>
      <c r="PQO89" s="47"/>
      <c r="PQP89" s="47"/>
      <c r="PQQ89" s="47"/>
      <c r="PQR89" s="47"/>
      <c r="PQS89" s="47"/>
      <c r="PQT89" s="47"/>
      <c r="PQU89" s="47"/>
      <c r="PQV89" s="47"/>
      <c r="PQW89" s="47"/>
      <c r="PQX89" s="47"/>
      <c r="PQY89" s="47"/>
      <c r="PQZ89" s="47"/>
      <c r="PRA89" s="47"/>
      <c r="PRB89" s="47"/>
      <c r="PRC89" s="47"/>
      <c r="PRD89" s="47"/>
      <c r="PRE89" s="47"/>
      <c r="PRF89" s="47"/>
      <c r="PRG89" s="47"/>
      <c r="PRH89" s="47"/>
      <c r="PRI89" s="47"/>
      <c r="PRJ89" s="47"/>
      <c r="PRK89" s="47"/>
      <c r="PRL89" s="47"/>
      <c r="PRM89" s="47"/>
      <c r="PRN89" s="47"/>
      <c r="PRO89" s="47"/>
      <c r="PRP89" s="47"/>
      <c r="PRQ89" s="47"/>
      <c r="PRR89" s="47"/>
      <c r="PRS89" s="47"/>
      <c r="PRT89" s="47"/>
      <c r="PRU89" s="47"/>
      <c r="PRV89" s="47"/>
      <c r="PRW89" s="47"/>
      <c r="PRX89" s="47"/>
      <c r="PRY89" s="47"/>
      <c r="PRZ89" s="47"/>
      <c r="PSA89" s="47"/>
      <c r="PSB89" s="47"/>
      <c r="PSC89" s="47"/>
      <c r="PSD89" s="47"/>
      <c r="PSE89" s="47"/>
      <c r="PSF89" s="47"/>
      <c r="PSG89" s="47"/>
      <c r="PSH89" s="47"/>
      <c r="PSI89" s="47"/>
      <c r="PSJ89" s="47"/>
      <c r="PSK89" s="47"/>
      <c r="PSL89" s="47"/>
      <c r="PSM89" s="47"/>
      <c r="PSN89" s="47"/>
      <c r="PSO89" s="47"/>
      <c r="PSP89" s="47"/>
      <c r="PSQ89" s="47"/>
      <c r="PSR89" s="47"/>
      <c r="PSS89" s="47"/>
      <c r="PST89" s="47"/>
      <c r="PSU89" s="47"/>
      <c r="PSV89" s="47"/>
      <c r="PSW89" s="47"/>
      <c r="PSX89" s="47"/>
      <c r="PSY89" s="47"/>
      <c r="PSZ89" s="47"/>
      <c r="PTA89" s="47"/>
      <c r="PTB89" s="47"/>
      <c r="PTC89" s="47"/>
      <c r="PTD89" s="47"/>
      <c r="PTE89" s="47"/>
      <c r="PTF89" s="47"/>
      <c r="PTG89" s="47"/>
      <c r="PTH89" s="47"/>
      <c r="PTI89" s="47"/>
      <c r="PTJ89" s="47"/>
      <c r="PTK89" s="47"/>
      <c r="PTL89" s="47"/>
      <c r="PTM89" s="47"/>
      <c r="PTN89" s="47"/>
      <c r="PTO89" s="47"/>
      <c r="PTP89" s="47"/>
      <c r="PTQ89" s="47"/>
      <c r="PTR89" s="47"/>
      <c r="PTS89" s="47"/>
      <c r="PTT89" s="47"/>
      <c r="PTU89" s="47"/>
      <c r="PTV89" s="47"/>
      <c r="PTW89" s="47"/>
      <c r="PTX89" s="47"/>
      <c r="PTY89" s="47"/>
      <c r="PTZ89" s="47"/>
      <c r="PUA89" s="47"/>
      <c r="PUB89" s="47"/>
      <c r="PUC89" s="47"/>
      <c r="PUD89" s="47"/>
      <c r="PUE89" s="47"/>
      <c r="PUF89" s="47"/>
      <c r="PUG89" s="47"/>
      <c r="PUH89" s="47"/>
      <c r="PUI89" s="47"/>
      <c r="PUJ89" s="47"/>
      <c r="PUK89" s="47"/>
      <c r="PUL89" s="47"/>
      <c r="PUM89" s="47"/>
      <c r="PUN89" s="47"/>
      <c r="PUO89" s="47"/>
      <c r="PUP89" s="47"/>
      <c r="PUQ89" s="47"/>
      <c r="PUR89" s="47"/>
      <c r="PUS89" s="47"/>
      <c r="PUT89" s="47"/>
      <c r="PUU89" s="47"/>
      <c r="PUV89" s="47"/>
      <c r="PUW89" s="47"/>
      <c r="PUX89" s="47"/>
      <c r="PUY89" s="47"/>
      <c r="PUZ89" s="47"/>
      <c r="PVA89" s="47"/>
      <c r="PVB89" s="47"/>
      <c r="PVC89" s="47"/>
      <c r="PVD89" s="47"/>
      <c r="PVE89" s="47"/>
      <c r="PVF89" s="47"/>
      <c r="PVG89" s="47"/>
      <c r="PVH89" s="47"/>
      <c r="PVI89" s="47"/>
      <c r="PVJ89" s="47"/>
      <c r="PVK89" s="47"/>
      <c r="PVL89" s="47"/>
      <c r="PVM89" s="47"/>
      <c r="PVN89" s="47"/>
      <c r="PVO89" s="47"/>
      <c r="PVP89" s="47"/>
      <c r="PVQ89" s="47"/>
      <c r="PVR89" s="47"/>
      <c r="PVS89" s="47"/>
      <c r="PVT89" s="47"/>
      <c r="PVU89" s="47"/>
      <c r="PVV89" s="47"/>
      <c r="PVW89" s="47"/>
      <c r="PVX89" s="47"/>
      <c r="PVY89" s="47"/>
      <c r="PVZ89" s="47"/>
      <c r="PWA89" s="47"/>
      <c r="PWB89" s="47"/>
      <c r="PWC89" s="47"/>
      <c r="PWD89" s="47"/>
      <c r="PWE89" s="47"/>
      <c r="PWF89" s="47"/>
      <c r="PWG89" s="47"/>
      <c r="PWH89" s="47"/>
      <c r="PWI89" s="47"/>
      <c r="PWJ89" s="47"/>
      <c r="PWK89" s="47"/>
      <c r="PWL89" s="47"/>
      <c r="PWM89" s="47"/>
      <c r="PWN89" s="47"/>
      <c r="PWO89" s="47"/>
      <c r="PWP89" s="47"/>
      <c r="PWQ89" s="47"/>
      <c r="PWR89" s="47"/>
      <c r="PWS89" s="47"/>
      <c r="PWT89" s="47"/>
      <c r="PWU89" s="47"/>
      <c r="PWV89" s="47"/>
      <c r="PWW89" s="47"/>
      <c r="PWX89" s="47"/>
      <c r="PWY89" s="47"/>
      <c r="PWZ89" s="47"/>
      <c r="PXA89" s="47"/>
      <c r="PXB89" s="47"/>
      <c r="PXC89" s="47"/>
      <c r="PXD89" s="47"/>
      <c r="PXE89" s="47"/>
      <c r="PXF89" s="47"/>
      <c r="PXG89" s="47"/>
      <c r="PXH89" s="47"/>
      <c r="PXI89" s="47"/>
      <c r="PXJ89" s="47"/>
      <c r="PXK89" s="47"/>
      <c r="PXL89" s="47"/>
      <c r="PXM89" s="47"/>
      <c r="PXN89" s="47"/>
      <c r="PXO89" s="47"/>
      <c r="PXP89" s="47"/>
      <c r="PXQ89" s="47"/>
      <c r="PXR89" s="47"/>
      <c r="PXS89" s="47"/>
      <c r="PXT89" s="47"/>
      <c r="PXU89" s="47"/>
      <c r="PXV89" s="47"/>
      <c r="PXW89" s="47"/>
      <c r="PXX89" s="47"/>
      <c r="PXY89" s="47"/>
      <c r="PXZ89" s="47"/>
      <c r="PYA89" s="47"/>
      <c r="PYB89" s="47"/>
      <c r="PYC89" s="47"/>
      <c r="PYD89" s="47"/>
      <c r="PYE89" s="47"/>
      <c r="PYF89" s="47"/>
      <c r="PYG89" s="47"/>
      <c r="PYH89" s="47"/>
      <c r="PYI89" s="47"/>
      <c r="PYJ89" s="47"/>
      <c r="PYK89" s="47"/>
      <c r="PYL89" s="47"/>
      <c r="PYM89" s="47"/>
      <c r="PYN89" s="47"/>
      <c r="PYO89" s="47"/>
      <c r="PYP89" s="47"/>
      <c r="PYQ89" s="47"/>
      <c r="PYR89" s="47"/>
      <c r="PYS89" s="47"/>
      <c r="PYT89" s="47"/>
      <c r="PYU89" s="47"/>
      <c r="PYV89" s="47"/>
      <c r="PYW89" s="47"/>
      <c r="PYX89" s="47"/>
      <c r="PYY89" s="47"/>
      <c r="PYZ89" s="47"/>
      <c r="PZA89" s="47"/>
      <c r="PZB89" s="47"/>
      <c r="PZC89" s="47"/>
      <c r="PZD89" s="47"/>
      <c r="PZE89" s="47"/>
      <c r="PZF89" s="47"/>
      <c r="PZG89" s="47"/>
      <c r="PZH89" s="47"/>
      <c r="PZI89" s="47"/>
      <c r="PZJ89" s="47"/>
      <c r="PZK89" s="47"/>
      <c r="PZL89" s="47"/>
      <c r="PZM89" s="47"/>
      <c r="PZN89" s="47"/>
      <c r="PZO89" s="47"/>
      <c r="PZP89" s="47"/>
      <c r="PZQ89" s="47"/>
      <c r="PZR89" s="47"/>
      <c r="PZS89" s="47"/>
      <c r="PZT89" s="47"/>
      <c r="PZU89" s="47"/>
      <c r="PZV89" s="47"/>
      <c r="PZW89" s="47"/>
      <c r="PZX89" s="47"/>
      <c r="PZY89" s="47"/>
      <c r="PZZ89" s="47"/>
      <c r="QAA89" s="47"/>
      <c r="QAB89" s="47"/>
      <c r="QAC89" s="47"/>
      <c r="QAD89" s="47"/>
      <c r="QAE89" s="47"/>
      <c r="QAF89" s="47"/>
      <c r="QAG89" s="47"/>
      <c r="QAH89" s="47"/>
      <c r="QAI89" s="47"/>
      <c r="QAJ89" s="47"/>
      <c r="QAK89" s="47"/>
      <c r="QAL89" s="47"/>
      <c r="QAM89" s="47"/>
      <c r="QAN89" s="47"/>
      <c r="QAO89" s="47"/>
      <c r="QAP89" s="47"/>
      <c r="QAQ89" s="47"/>
      <c r="QAR89" s="47"/>
      <c r="QAS89" s="47"/>
      <c r="QAT89" s="47"/>
      <c r="QAU89" s="47"/>
      <c r="QAV89" s="47"/>
      <c r="QAW89" s="47"/>
      <c r="QAX89" s="47"/>
      <c r="QAY89" s="47"/>
      <c r="QAZ89" s="47"/>
      <c r="QBA89" s="47"/>
      <c r="QBB89" s="47"/>
      <c r="QBC89" s="47"/>
      <c r="QBD89" s="47"/>
      <c r="QBE89" s="47"/>
      <c r="QBF89" s="47"/>
      <c r="QBG89" s="47"/>
      <c r="QBH89" s="47"/>
      <c r="QBI89" s="47"/>
      <c r="QBJ89" s="47"/>
      <c r="QBK89" s="47"/>
      <c r="QBL89" s="47"/>
      <c r="QBM89" s="47"/>
      <c r="QBN89" s="47"/>
      <c r="QBO89" s="47"/>
      <c r="QBP89" s="47"/>
      <c r="QBQ89" s="47"/>
      <c r="QBR89" s="47"/>
      <c r="QBS89" s="47"/>
      <c r="QBT89" s="47"/>
      <c r="QBU89" s="47"/>
      <c r="QBV89" s="47"/>
      <c r="QBW89" s="47"/>
      <c r="QBX89" s="47"/>
      <c r="QBY89" s="47"/>
      <c r="QBZ89" s="47"/>
      <c r="QCA89" s="47"/>
      <c r="QCB89" s="47"/>
      <c r="QCC89" s="47"/>
      <c r="QCD89" s="47"/>
      <c r="QCE89" s="47"/>
      <c r="QCF89" s="47"/>
      <c r="QCG89" s="47"/>
      <c r="QCH89" s="47"/>
      <c r="QCI89" s="47"/>
      <c r="QCJ89" s="47"/>
      <c r="QCK89" s="47"/>
      <c r="QCL89" s="47"/>
      <c r="QCM89" s="47"/>
      <c r="QCN89" s="47"/>
      <c r="QCO89" s="47"/>
      <c r="QCP89" s="47"/>
      <c r="QCQ89" s="47"/>
      <c r="QCR89" s="47"/>
      <c r="QCS89" s="47"/>
      <c r="QCT89" s="47"/>
      <c r="QCU89" s="47"/>
      <c r="QCV89" s="47"/>
      <c r="QCW89" s="47"/>
      <c r="QCX89" s="47"/>
      <c r="QCY89" s="47"/>
      <c r="QCZ89" s="47"/>
      <c r="QDA89" s="47"/>
      <c r="QDB89" s="47"/>
      <c r="QDC89" s="47"/>
      <c r="QDD89" s="47"/>
      <c r="QDE89" s="47"/>
      <c r="QDF89" s="47"/>
      <c r="QDG89" s="47"/>
      <c r="QDH89" s="47"/>
      <c r="QDI89" s="47"/>
      <c r="QDJ89" s="47"/>
      <c r="QDK89" s="47"/>
      <c r="QDL89" s="47"/>
      <c r="QDM89" s="47"/>
      <c r="QDN89" s="47"/>
      <c r="QDO89" s="47"/>
      <c r="QDP89" s="47"/>
      <c r="QDQ89" s="47"/>
      <c r="QDR89" s="47"/>
      <c r="QDS89" s="47"/>
      <c r="QDT89" s="47"/>
      <c r="QDU89" s="47"/>
      <c r="QDV89" s="47"/>
      <c r="QDW89" s="47"/>
      <c r="QDX89" s="47"/>
      <c r="QDY89" s="47"/>
      <c r="QDZ89" s="47"/>
      <c r="QEA89" s="47"/>
      <c r="QEB89" s="47"/>
      <c r="QEC89" s="47"/>
      <c r="QED89" s="47"/>
      <c r="QEE89" s="47"/>
      <c r="QEF89" s="47"/>
      <c r="QEG89" s="47"/>
      <c r="QEH89" s="47"/>
      <c r="QEI89" s="47"/>
      <c r="QEJ89" s="47"/>
      <c r="QEK89" s="47"/>
      <c r="QEL89" s="47"/>
      <c r="QEM89" s="47"/>
      <c r="QEN89" s="47"/>
      <c r="QEO89" s="47"/>
      <c r="QEP89" s="47"/>
      <c r="QEQ89" s="47"/>
      <c r="QER89" s="47"/>
      <c r="QES89" s="47"/>
      <c r="QET89" s="47"/>
      <c r="QEU89" s="47"/>
      <c r="QEV89" s="47"/>
      <c r="QEW89" s="47"/>
      <c r="QEX89" s="47"/>
      <c r="QEY89" s="47"/>
      <c r="QEZ89" s="47"/>
      <c r="QFA89" s="47"/>
      <c r="QFB89" s="47"/>
      <c r="QFC89" s="47"/>
      <c r="QFD89" s="47"/>
      <c r="QFE89" s="47"/>
      <c r="QFF89" s="47"/>
      <c r="QFG89" s="47"/>
      <c r="QFH89" s="47"/>
      <c r="QFI89" s="47"/>
      <c r="QFJ89" s="47"/>
      <c r="QFK89" s="47"/>
      <c r="QFL89" s="47"/>
      <c r="QFM89" s="47"/>
      <c r="QFN89" s="47"/>
      <c r="QFO89" s="47"/>
      <c r="QFP89" s="47"/>
      <c r="QFQ89" s="47"/>
      <c r="QFR89" s="47"/>
      <c r="QFS89" s="47"/>
      <c r="QFT89" s="47"/>
      <c r="QFU89" s="47"/>
      <c r="QFV89" s="47"/>
      <c r="QFW89" s="47"/>
      <c r="QFX89" s="47"/>
      <c r="QFY89" s="47"/>
      <c r="QFZ89" s="47"/>
      <c r="QGA89" s="47"/>
      <c r="QGB89" s="47"/>
      <c r="QGC89" s="47"/>
      <c r="QGD89" s="47"/>
      <c r="QGE89" s="47"/>
      <c r="QGF89" s="47"/>
      <c r="QGG89" s="47"/>
      <c r="QGH89" s="47"/>
      <c r="QGI89" s="47"/>
      <c r="QGJ89" s="47"/>
      <c r="QGK89" s="47"/>
      <c r="QGL89" s="47"/>
      <c r="QGM89" s="47"/>
      <c r="QGN89" s="47"/>
      <c r="QGO89" s="47"/>
      <c r="QGP89" s="47"/>
      <c r="QGQ89" s="47"/>
      <c r="QGR89" s="47"/>
      <c r="QGS89" s="47"/>
      <c r="QGT89" s="47"/>
      <c r="QGU89" s="47"/>
      <c r="QGV89" s="47"/>
      <c r="QGW89" s="47"/>
      <c r="QGX89" s="47"/>
      <c r="QGY89" s="47"/>
      <c r="QGZ89" s="47"/>
      <c r="QHA89" s="47"/>
      <c r="QHB89" s="47"/>
      <c r="QHC89" s="47"/>
      <c r="QHD89" s="47"/>
      <c r="QHE89" s="47"/>
      <c r="QHF89" s="47"/>
      <c r="QHG89" s="47"/>
      <c r="QHH89" s="47"/>
      <c r="QHI89" s="47"/>
      <c r="QHJ89" s="47"/>
      <c r="QHK89" s="47"/>
      <c r="QHL89" s="47"/>
      <c r="QHM89" s="47"/>
      <c r="QHN89" s="47"/>
      <c r="QHO89" s="47"/>
      <c r="QHP89" s="47"/>
      <c r="QHQ89" s="47"/>
      <c r="QHR89" s="47"/>
      <c r="QHS89" s="47"/>
      <c r="QHT89" s="47"/>
      <c r="QHU89" s="47"/>
      <c r="QHV89" s="47"/>
      <c r="QHW89" s="47"/>
      <c r="QHX89" s="47"/>
      <c r="QHY89" s="47"/>
      <c r="QHZ89" s="47"/>
      <c r="QIA89" s="47"/>
      <c r="QIB89" s="47"/>
      <c r="QIC89" s="47"/>
      <c r="QID89" s="47"/>
      <c r="QIE89" s="47"/>
      <c r="QIF89" s="47"/>
      <c r="QIG89" s="47"/>
      <c r="QIH89" s="47"/>
      <c r="QII89" s="47"/>
      <c r="QIJ89" s="47"/>
      <c r="QIK89" s="47"/>
      <c r="QIL89" s="47"/>
      <c r="QIM89" s="47"/>
      <c r="QIN89" s="47"/>
      <c r="QIO89" s="47"/>
      <c r="QIP89" s="47"/>
      <c r="QIQ89" s="47"/>
      <c r="QIR89" s="47"/>
      <c r="QIS89" s="47"/>
      <c r="QIT89" s="47"/>
      <c r="QIU89" s="47"/>
      <c r="QIV89" s="47"/>
      <c r="QIW89" s="47"/>
      <c r="QIX89" s="47"/>
      <c r="QIY89" s="47"/>
      <c r="QIZ89" s="47"/>
      <c r="QJA89" s="47"/>
      <c r="QJB89" s="47"/>
      <c r="QJC89" s="47"/>
      <c r="QJD89" s="47"/>
      <c r="QJE89" s="47"/>
      <c r="QJF89" s="47"/>
      <c r="QJG89" s="47"/>
      <c r="QJH89" s="47"/>
      <c r="QJI89" s="47"/>
      <c r="QJJ89" s="47"/>
      <c r="QJK89" s="47"/>
      <c r="QJL89" s="47"/>
      <c r="QJM89" s="47"/>
      <c r="QJN89" s="47"/>
      <c r="QJO89" s="47"/>
      <c r="QJP89" s="47"/>
      <c r="QJQ89" s="47"/>
      <c r="QJR89" s="47"/>
      <c r="QJS89" s="47"/>
      <c r="QJT89" s="47"/>
      <c r="QJU89" s="47"/>
      <c r="QJV89" s="47"/>
      <c r="QJW89" s="47"/>
      <c r="QJX89" s="47"/>
      <c r="QJY89" s="47"/>
      <c r="QJZ89" s="47"/>
      <c r="QKA89" s="47"/>
      <c r="QKB89" s="47"/>
      <c r="QKC89" s="47"/>
      <c r="QKD89" s="47"/>
      <c r="QKE89" s="47"/>
      <c r="QKF89" s="47"/>
      <c r="QKG89" s="47"/>
      <c r="QKH89" s="47"/>
      <c r="QKI89" s="47"/>
      <c r="QKJ89" s="47"/>
      <c r="QKK89" s="47"/>
      <c r="QKL89" s="47"/>
      <c r="QKM89" s="47"/>
      <c r="QKN89" s="47"/>
      <c r="QKO89" s="47"/>
      <c r="QKP89" s="47"/>
      <c r="QKQ89" s="47"/>
      <c r="QKR89" s="47"/>
      <c r="QKS89" s="47"/>
      <c r="QKT89" s="47"/>
      <c r="QKU89" s="47"/>
      <c r="QKV89" s="47"/>
      <c r="QKW89" s="47"/>
      <c r="QKX89" s="47"/>
      <c r="QKY89" s="47"/>
      <c r="QKZ89" s="47"/>
      <c r="QLA89" s="47"/>
      <c r="QLB89" s="47"/>
      <c r="QLC89" s="47"/>
      <c r="QLD89" s="47"/>
      <c r="QLE89" s="47"/>
      <c r="QLF89" s="47"/>
      <c r="QLG89" s="47"/>
      <c r="QLH89" s="47"/>
      <c r="QLI89" s="47"/>
      <c r="QLJ89" s="47"/>
      <c r="QLK89" s="47"/>
      <c r="QLL89" s="47"/>
      <c r="QLM89" s="47"/>
      <c r="QLN89" s="47"/>
      <c r="QLO89" s="47"/>
      <c r="QLP89" s="47"/>
      <c r="QLQ89" s="47"/>
      <c r="QLR89" s="47"/>
      <c r="QLS89" s="47"/>
      <c r="QLT89" s="47"/>
      <c r="QLU89" s="47"/>
      <c r="QLV89" s="47"/>
      <c r="QLW89" s="47"/>
      <c r="QLX89" s="47"/>
      <c r="QLY89" s="47"/>
      <c r="QLZ89" s="47"/>
      <c r="QMA89" s="47"/>
      <c r="QMB89" s="47"/>
      <c r="QMC89" s="47"/>
      <c r="QMD89" s="47"/>
      <c r="QME89" s="47"/>
      <c r="QMF89" s="47"/>
      <c r="QMG89" s="47"/>
      <c r="QMH89" s="47"/>
      <c r="QMI89" s="47"/>
      <c r="QMJ89" s="47"/>
      <c r="QMK89" s="47"/>
      <c r="QML89" s="47"/>
      <c r="QMM89" s="47"/>
      <c r="QMN89" s="47"/>
      <c r="QMO89" s="47"/>
      <c r="QMP89" s="47"/>
      <c r="QMQ89" s="47"/>
      <c r="QMR89" s="47"/>
      <c r="QMS89" s="47"/>
      <c r="QMT89" s="47"/>
      <c r="QMU89" s="47"/>
      <c r="QMV89" s="47"/>
      <c r="QMW89" s="47"/>
      <c r="QMX89" s="47"/>
      <c r="QMY89" s="47"/>
      <c r="QMZ89" s="47"/>
      <c r="QNA89" s="47"/>
      <c r="QNB89" s="47"/>
      <c r="QNC89" s="47"/>
      <c r="QND89" s="47"/>
      <c r="QNE89" s="47"/>
      <c r="QNF89" s="47"/>
      <c r="QNG89" s="47"/>
      <c r="QNH89" s="47"/>
      <c r="QNI89" s="47"/>
      <c r="QNJ89" s="47"/>
      <c r="QNK89" s="47"/>
      <c r="QNL89" s="47"/>
      <c r="QNM89" s="47"/>
      <c r="QNN89" s="47"/>
      <c r="QNO89" s="47"/>
      <c r="QNP89" s="47"/>
      <c r="QNQ89" s="47"/>
      <c r="QNR89" s="47"/>
      <c r="QNS89" s="47"/>
      <c r="QNT89" s="47"/>
      <c r="QNU89" s="47"/>
      <c r="QNV89" s="47"/>
      <c r="QNW89" s="47"/>
      <c r="QNX89" s="47"/>
      <c r="QNY89" s="47"/>
      <c r="QNZ89" s="47"/>
      <c r="QOA89" s="47"/>
      <c r="QOB89" s="47"/>
      <c r="QOC89" s="47"/>
      <c r="QOD89" s="47"/>
      <c r="QOE89" s="47"/>
      <c r="QOF89" s="47"/>
      <c r="QOG89" s="47"/>
      <c r="QOH89" s="47"/>
      <c r="QOI89" s="47"/>
      <c r="QOJ89" s="47"/>
      <c r="QOK89" s="47"/>
      <c r="QOL89" s="47"/>
      <c r="QOM89" s="47"/>
      <c r="QON89" s="47"/>
      <c r="QOO89" s="47"/>
      <c r="QOP89" s="47"/>
      <c r="QOQ89" s="47"/>
      <c r="QOR89" s="47"/>
      <c r="QOS89" s="47"/>
      <c r="QOT89" s="47"/>
      <c r="QOU89" s="47"/>
      <c r="QOV89" s="47"/>
      <c r="QOW89" s="47"/>
      <c r="QOX89" s="47"/>
      <c r="QOY89" s="47"/>
      <c r="QOZ89" s="47"/>
      <c r="QPA89" s="47"/>
      <c r="QPB89" s="47"/>
      <c r="QPC89" s="47"/>
      <c r="QPD89" s="47"/>
      <c r="QPE89" s="47"/>
      <c r="QPF89" s="47"/>
      <c r="QPG89" s="47"/>
      <c r="QPH89" s="47"/>
      <c r="QPI89" s="47"/>
      <c r="QPJ89" s="47"/>
      <c r="QPK89" s="47"/>
      <c r="QPL89" s="47"/>
      <c r="QPM89" s="47"/>
      <c r="QPN89" s="47"/>
      <c r="QPO89" s="47"/>
      <c r="QPP89" s="47"/>
      <c r="QPQ89" s="47"/>
      <c r="QPR89" s="47"/>
      <c r="QPS89" s="47"/>
      <c r="QPT89" s="47"/>
      <c r="QPU89" s="47"/>
      <c r="QPV89" s="47"/>
      <c r="QPW89" s="47"/>
      <c r="QPX89" s="47"/>
      <c r="QPY89" s="47"/>
      <c r="QPZ89" s="47"/>
      <c r="QQA89" s="47"/>
      <c r="QQB89" s="47"/>
      <c r="QQC89" s="47"/>
      <c r="QQD89" s="47"/>
      <c r="QQE89" s="47"/>
      <c r="QQF89" s="47"/>
      <c r="QQG89" s="47"/>
      <c r="QQH89" s="47"/>
      <c r="QQI89" s="47"/>
      <c r="QQJ89" s="47"/>
      <c r="QQK89" s="47"/>
      <c r="QQL89" s="47"/>
      <c r="QQM89" s="47"/>
      <c r="QQN89" s="47"/>
      <c r="QQO89" s="47"/>
      <c r="QQP89" s="47"/>
      <c r="QQQ89" s="47"/>
      <c r="QQR89" s="47"/>
      <c r="QQS89" s="47"/>
      <c r="QQT89" s="47"/>
      <c r="QQU89" s="47"/>
      <c r="QQV89" s="47"/>
      <c r="QQW89" s="47"/>
      <c r="QQX89" s="47"/>
      <c r="QQY89" s="47"/>
      <c r="QQZ89" s="47"/>
      <c r="QRA89" s="47"/>
      <c r="QRB89" s="47"/>
      <c r="QRC89" s="47"/>
      <c r="QRD89" s="47"/>
      <c r="QRE89" s="47"/>
      <c r="QRF89" s="47"/>
      <c r="QRG89" s="47"/>
      <c r="QRH89" s="47"/>
      <c r="QRI89" s="47"/>
      <c r="QRJ89" s="47"/>
      <c r="QRK89" s="47"/>
      <c r="QRL89" s="47"/>
      <c r="QRM89" s="47"/>
      <c r="QRN89" s="47"/>
      <c r="QRO89" s="47"/>
      <c r="QRP89" s="47"/>
      <c r="QRQ89" s="47"/>
      <c r="QRR89" s="47"/>
      <c r="QRS89" s="47"/>
      <c r="QRT89" s="47"/>
      <c r="QRU89" s="47"/>
      <c r="QRV89" s="47"/>
      <c r="QRW89" s="47"/>
      <c r="QRX89" s="47"/>
      <c r="QRY89" s="47"/>
      <c r="QRZ89" s="47"/>
      <c r="QSA89" s="47"/>
      <c r="QSB89" s="47"/>
      <c r="QSC89" s="47"/>
      <c r="QSD89" s="47"/>
      <c r="QSE89" s="47"/>
      <c r="QSF89" s="47"/>
      <c r="QSG89" s="47"/>
      <c r="QSH89" s="47"/>
      <c r="QSI89" s="47"/>
      <c r="QSJ89" s="47"/>
      <c r="QSK89" s="47"/>
      <c r="QSL89" s="47"/>
      <c r="QSM89" s="47"/>
      <c r="QSN89" s="47"/>
      <c r="QSO89" s="47"/>
      <c r="QSP89" s="47"/>
      <c r="QSQ89" s="47"/>
      <c r="QSR89" s="47"/>
      <c r="QSS89" s="47"/>
      <c r="QST89" s="47"/>
      <c r="QSU89" s="47"/>
      <c r="QSV89" s="47"/>
      <c r="QSW89" s="47"/>
      <c r="QSX89" s="47"/>
      <c r="QSY89" s="47"/>
      <c r="QSZ89" s="47"/>
      <c r="QTA89" s="47"/>
      <c r="QTB89" s="47"/>
      <c r="QTC89" s="47"/>
      <c r="QTD89" s="47"/>
      <c r="QTE89" s="47"/>
      <c r="QTF89" s="47"/>
      <c r="QTG89" s="47"/>
      <c r="QTH89" s="47"/>
      <c r="QTI89" s="47"/>
      <c r="QTJ89" s="47"/>
      <c r="QTK89" s="47"/>
      <c r="QTL89" s="47"/>
      <c r="QTM89" s="47"/>
      <c r="QTN89" s="47"/>
      <c r="QTO89" s="47"/>
      <c r="QTP89" s="47"/>
      <c r="QTQ89" s="47"/>
      <c r="QTR89" s="47"/>
      <c r="QTS89" s="47"/>
      <c r="QTT89" s="47"/>
      <c r="QTU89" s="47"/>
      <c r="QTV89" s="47"/>
      <c r="QTW89" s="47"/>
      <c r="QTX89" s="47"/>
      <c r="QTY89" s="47"/>
      <c r="QTZ89" s="47"/>
      <c r="QUA89" s="47"/>
      <c r="QUB89" s="47"/>
      <c r="QUC89" s="47"/>
      <c r="QUD89" s="47"/>
      <c r="QUE89" s="47"/>
      <c r="QUF89" s="47"/>
      <c r="QUG89" s="47"/>
      <c r="QUH89" s="47"/>
      <c r="QUI89" s="47"/>
      <c r="QUJ89" s="47"/>
      <c r="QUK89" s="47"/>
      <c r="QUL89" s="47"/>
      <c r="QUM89" s="47"/>
      <c r="QUN89" s="47"/>
      <c r="QUO89" s="47"/>
      <c r="QUP89" s="47"/>
      <c r="QUQ89" s="47"/>
      <c r="QUR89" s="47"/>
      <c r="QUS89" s="47"/>
      <c r="QUT89" s="47"/>
      <c r="QUU89" s="47"/>
      <c r="QUV89" s="47"/>
      <c r="QUW89" s="47"/>
      <c r="QUX89" s="47"/>
      <c r="QUY89" s="47"/>
      <c r="QUZ89" s="47"/>
      <c r="QVA89" s="47"/>
      <c r="QVB89" s="47"/>
      <c r="QVC89" s="47"/>
      <c r="QVD89" s="47"/>
      <c r="QVE89" s="47"/>
      <c r="QVF89" s="47"/>
      <c r="QVG89" s="47"/>
      <c r="QVH89" s="47"/>
      <c r="QVI89" s="47"/>
      <c r="QVJ89" s="47"/>
      <c r="QVK89" s="47"/>
      <c r="QVL89" s="47"/>
      <c r="QVM89" s="47"/>
      <c r="QVN89" s="47"/>
      <c r="QVO89" s="47"/>
      <c r="QVP89" s="47"/>
      <c r="QVQ89" s="47"/>
      <c r="QVR89" s="47"/>
      <c r="QVS89" s="47"/>
      <c r="QVT89" s="47"/>
      <c r="QVU89" s="47"/>
      <c r="QVV89" s="47"/>
      <c r="QVW89" s="47"/>
      <c r="QVX89" s="47"/>
      <c r="QVY89" s="47"/>
      <c r="QVZ89" s="47"/>
      <c r="QWA89" s="47"/>
      <c r="QWB89" s="47"/>
      <c r="QWC89" s="47"/>
      <c r="QWD89" s="47"/>
      <c r="QWE89" s="47"/>
      <c r="QWF89" s="47"/>
      <c r="QWG89" s="47"/>
      <c r="QWH89" s="47"/>
      <c r="QWI89" s="47"/>
      <c r="QWJ89" s="47"/>
      <c r="QWK89" s="47"/>
      <c r="QWL89" s="47"/>
      <c r="QWM89" s="47"/>
      <c r="QWN89" s="47"/>
      <c r="QWO89" s="47"/>
      <c r="QWP89" s="47"/>
      <c r="QWQ89" s="47"/>
      <c r="QWR89" s="47"/>
      <c r="QWS89" s="47"/>
      <c r="QWT89" s="47"/>
      <c r="QWU89" s="47"/>
      <c r="QWV89" s="47"/>
      <c r="QWW89" s="47"/>
      <c r="QWX89" s="47"/>
      <c r="QWY89" s="47"/>
      <c r="QWZ89" s="47"/>
      <c r="QXA89" s="47"/>
      <c r="QXB89" s="47"/>
      <c r="QXC89" s="47"/>
      <c r="QXD89" s="47"/>
      <c r="QXE89" s="47"/>
      <c r="QXF89" s="47"/>
      <c r="QXG89" s="47"/>
      <c r="QXH89" s="47"/>
      <c r="QXI89" s="47"/>
      <c r="QXJ89" s="47"/>
      <c r="QXK89" s="47"/>
      <c r="QXL89" s="47"/>
      <c r="QXM89" s="47"/>
      <c r="QXN89" s="47"/>
      <c r="QXO89" s="47"/>
      <c r="QXP89" s="47"/>
      <c r="QXQ89" s="47"/>
      <c r="QXR89" s="47"/>
      <c r="QXS89" s="47"/>
      <c r="QXT89" s="47"/>
      <c r="QXU89" s="47"/>
      <c r="QXV89" s="47"/>
      <c r="QXW89" s="47"/>
      <c r="QXX89" s="47"/>
      <c r="QXY89" s="47"/>
      <c r="QXZ89" s="47"/>
      <c r="QYA89" s="47"/>
      <c r="QYB89" s="47"/>
      <c r="QYC89" s="47"/>
      <c r="QYD89" s="47"/>
      <c r="QYE89" s="47"/>
      <c r="QYF89" s="47"/>
      <c r="QYG89" s="47"/>
      <c r="QYH89" s="47"/>
      <c r="QYI89" s="47"/>
      <c r="QYJ89" s="47"/>
      <c r="QYK89" s="47"/>
      <c r="QYL89" s="47"/>
      <c r="QYM89" s="47"/>
      <c r="QYN89" s="47"/>
      <c r="QYO89" s="47"/>
      <c r="QYP89" s="47"/>
      <c r="QYQ89" s="47"/>
      <c r="QYR89" s="47"/>
      <c r="QYS89" s="47"/>
      <c r="QYT89" s="47"/>
      <c r="QYU89" s="47"/>
      <c r="QYV89" s="47"/>
      <c r="QYW89" s="47"/>
      <c r="QYX89" s="47"/>
      <c r="QYY89" s="47"/>
      <c r="QYZ89" s="47"/>
      <c r="QZA89" s="47"/>
      <c r="QZB89" s="47"/>
      <c r="QZC89" s="47"/>
      <c r="QZD89" s="47"/>
      <c r="QZE89" s="47"/>
      <c r="QZF89" s="47"/>
      <c r="QZG89" s="47"/>
      <c r="QZH89" s="47"/>
      <c r="QZI89" s="47"/>
      <c r="QZJ89" s="47"/>
      <c r="QZK89" s="47"/>
      <c r="QZL89" s="47"/>
      <c r="QZM89" s="47"/>
      <c r="QZN89" s="47"/>
      <c r="QZO89" s="47"/>
      <c r="QZP89" s="47"/>
      <c r="QZQ89" s="47"/>
      <c r="QZR89" s="47"/>
      <c r="QZS89" s="47"/>
      <c r="QZT89" s="47"/>
      <c r="QZU89" s="47"/>
      <c r="QZV89" s="47"/>
      <c r="QZW89" s="47"/>
      <c r="QZX89" s="47"/>
      <c r="QZY89" s="47"/>
      <c r="QZZ89" s="47"/>
      <c r="RAA89" s="47"/>
      <c r="RAB89" s="47"/>
      <c r="RAC89" s="47"/>
      <c r="RAD89" s="47"/>
      <c r="RAE89" s="47"/>
      <c r="RAF89" s="47"/>
      <c r="RAG89" s="47"/>
      <c r="RAH89" s="47"/>
      <c r="RAI89" s="47"/>
      <c r="RAJ89" s="47"/>
      <c r="RAK89" s="47"/>
      <c r="RAL89" s="47"/>
      <c r="RAM89" s="47"/>
      <c r="RAN89" s="47"/>
      <c r="RAO89" s="47"/>
      <c r="RAP89" s="47"/>
      <c r="RAQ89" s="47"/>
      <c r="RAR89" s="47"/>
      <c r="RAS89" s="47"/>
      <c r="RAT89" s="47"/>
      <c r="RAU89" s="47"/>
      <c r="RAV89" s="47"/>
      <c r="RAW89" s="47"/>
      <c r="RAX89" s="47"/>
      <c r="RAY89" s="47"/>
      <c r="RAZ89" s="47"/>
      <c r="RBA89" s="47"/>
      <c r="RBB89" s="47"/>
      <c r="RBC89" s="47"/>
      <c r="RBD89" s="47"/>
      <c r="RBE89" s="47"/>
      <c r="RBF89" s="47"/>
      <c r="RBG89" s="47"/>
      <c r="RBH89" s="47"/>
      <c r="RBI89" s="47"/>
      <c r="RBJ89" s="47"/>
      <c r="RBK89" s="47"/>
      <c r="RBL89" s="47"/>
      <c r="RBM89" s="47"/>
      <c r="RBN89" s="47"/>
      <c r="RBO89" s="47"/>
      <c r="RBP89" s="47"/>
      <c r="RBQ89" s="47"/>
      <c r="RBR89" s="47"/>
      <c r="RBS89" s="47"/>
      <c r="RBT89" s="47"/>
      <c r="RBU89" s="47"/>
      <c r="RBV89" s="47"/>
      <c r="RBW89" s="47"/>
      <c r="RBX89" s="47"/>
      <c r="RBY89" s="47"/>
      <c r="RBZ89" s="47"/>
      <c r="RCA89" s="47"/>
      <c r="RCB89" s="47"/>
      <c r="RCC89" s="47"/>
      <c r="RCD89" s="47"/>
      <c r="RCE89" s="47"/>
      <c r="RCF89" s="47"/>
      <c r="RCG89" s="47"/>
      <c r="RCH89" s="47"/>
      <c r="RCI89" s="47"/>
      <c r="RCJ89" s="47"/>
      <c r="RCK89" s="47"/>
      <c r="RCL89" s="47"/>
      <c r="RCM89" s="47"/>
      <c r="RCN89" s="47"/>
      <c r="RCO89" s="47"/>
      <c r="RCP89" s="47"/>
      <c r="RCQ89" s="47"/>
      <c r="RCR89" s="47"/>
      <c r="RCS89" s="47"/>
      <c r="RCT89" s="47"/>
      <c r="RCU89" s="47"/>
      <c r="RCV89" s="47"/>
      <c r="RCW89" s="47"/>
      <c r="RCX89" s="47"/>
      <c r="RCY89" s="47"/>
      <c r="RCZ89" s="47"/>
      <c r="RDA89" s="47"/>
      <c r="RDB89" s="47"/>
      <c r="RDC89" s="47"/>
      <c r="RDD89" s="47"/>
      <c r="RDE89" s="47"/>
      <c r="RDF89" s="47"/>
      <c r="RDG89" s="47"/>
      <c r="RDH89" s="47"/>
      <c r="RDI89" s="47"/>
      <c r="RDJ89" s="47"/>
      <c r="RDK89" s="47"/>
      <c r="RDL89" s="47"/>
      <c r="RDM89" s="47"/>
      <c r="RDN89" s="47"/>
      <c r="RDO89" s="47"/>
      <c r="RDP89" s="47"/>
      <c r="RDQ89" s="47"/>
      <c r="RDR89" s="47"/>
      <c r="RDS89" s="47"/>
      <c r="RDT89" s="47"/>
      <c r="RDU89" s="47"/>
      <c r="RDV89" s="47"/>
      <c r="RDW89" s="47"/>
      <c r="RDX89" s="47"/>
      <c r="RDY89" s="47"/>
      <c r="RDZ89" s="47"/>
      <c r="REA89" s="47"/>
      <c r="REB89" s="47"/>
      <c r="REC89" s="47"/>
      <c r="RED89" s="47"/>
      <c r="REE89" s="47"/>
      <c r="REF89" s="47"/>
      <c r="REG89" s="47"/>
      <c r="REH89" s="47"/>
      <c r="REI89" s="47"/>
      <c r="REJ89" s="47"/>
      <c r="REK89" s="47"/>
      <c r="REL89" s="47"/>
      <c r="REM89" s="47"/>
      <c r="REN89" s="47"/>
      <c r="REO89" s="47"/>
      <c r="REP89" s="47"/>
      <c r="REQ89" s="47"/>
      <c r="RER89" s="47"/>
      <c r="RES89" s="47"/>
      <c r="RET89" s="47"/>
      <c r="REU89" s="47"/>
      <c r="REV89" s="47"/>
      <c r="REW89" s="47"/>
      <c r="REX89" s="47"/>
      <c r="REY89" s="47"/>
      <c r="REZ89" s="47"/>
      <c r="RFA89" s="47"/>
      <c r="RFB89" s="47"/>
      <c r="RFC89" s="47"/>
      <c r="RFD89" s="47"/>
      <c r="RFE89" s="47"/>
      <c r="RFF89" s="47"/>
      <c r="RFG89" s="47"/>
      <c r="RFH89" s="47"/>
      <c r="RFI89" s="47"/>
      <c r="RFJ89" s="47"/>
      <c r="RFK89" s="47"/>
      <c r="RFL89" s="47"/>
      <c r="RFM89" s="47"/>
      <c r="RFN89" s="47"/>
      <c r="RFO89" s="47"/>
      <c r="RFP89" s="47"/>
      <c r="RFQ89" s="47"/>
      <c r="RFR89" s="47"/>
      <c r="RFS89" s="47"/>
      <c r="RFT89" s="47"/>
      <c r="RFU89" s="47"/>
      <c r="RFV89" s="47"/>
      <c r="RFW89" s="47"/>
      <c r="RFX89" s="47"/>
      <c r="RFY89" s="47"/>
      <c r="RFZ89" s="47"/>
      <c r="RGA89" s="47"/>
      <c r="RGB89" s="47"/>
      <c r="RGC89" s="47"/>
      <c r="RGD89" s="47"/>
      <c r="RGE89" s="47"/>
      <c r="RGF89" s="47"/>
      <c r="RGG89" s="47"/>
      <c r="RGH89" s="47"/>
      <c r="RGI89" s="47"/>
      <c r="RGJ89" s="47"/>
      <c r="RGK89" s="47"/>
      <c r="RGL89" s="47"/>
      <c r="RGM89" s="47"/>
      <c r="RGN89" s="47"/>
      <c r="RGO89" s="47"/>
      <c r="RGP89" s="47"/>
      <c r="RGQ89" s="47"/>
      <c r="RGR89" s="47"/>
      <c r="RGS89" s="47"/>
      <c r="RGT89" s="47"/>
      <c r="RGU89" s="47"/>
      <c r="RGV89" s="47"/>
      <c r="RGW89" s="47"/>
      <c r="RGX89" s="47"/>
      <c r="RGY89" s="47"/>
      <c r="RGZ89" s="47"/>
      <c r="RHA89" s="47"/>
      <c r="RHB89" s="47"/>
      <c r="RHC89" s="47"/>
      <c r="RHD89" s="47"/>
      <c r="RHE89" s="47"/>
      <c r="RHF89" s="47"/>
      <c r="RHG89" s="47"/>
      <c r="RHH89" s="47"/>
      <c r="RHI89" s="47"/>
      <c r="RHJ89" s="47"/>
      <c r="RHK89" s="47"/>
      <c r="RHL89" s="47"/>
      <c r="RHM89" s="47"/>
      <c r="RHN89" s="47"/>
      <c r="RHO89" s="47"/>
      <c r="RHP89" s="47"/>
      <c r="RHQ89" s="47"/>
      <c r="RHR89" s="47"/>
      <c r="RHS89" s="47"/>
      <c r="RHT89" s="47"/>
      <c r="RHU89" s="47"/>
      <c r="RHV89" s="47"/>
      <c r="RHW89" s="47"/>
      <c r="RHX89" s="47"/>
      <c r="RHY89" s="47"/>
      <c r="RHZ89" s="47"/>
      <c r="RIA89" s="47"/>
      <c r="RIB89" s="47"/>
      <c r="RIC89" s="47"/>
      <c r="RID89" s="47"/>
      <c r="RIE89" s="47"/>
      <c r="RIF89" s="47"/>
      <c r="RIG89" s="47"/>
      <c r="RIH89" s="47"/>
      <c r="RII89" s="47"/>
      <c r="RIJ89" s="47"/>
      <c r="RIK89" s="47"/>
      <c r="RIL89" s="47"/>
      <c r="RIM89" s="47"/>
      <c r="RIN89" s="47"/>
      <c r="RIO89" s="47"/>
      <c r="RIP89" s="47"/>
      <c r="RIQ89" s="47"/>
      <c r="RIR89" s="47"/>
      <c r="RIS89" s="47"/>
      <c r="RIT89" s="47"/>
      <c r="RIU89" s="47"/>
      <c r="RIV89" s="47"/>
      <c r="RIW89" s="47"/>
      <c r="RIX89" s="47"/>
      <c r="RIY89" s="47"/>
      <c r="RIZ89" s="47"/>
      <c r="RJA89" s="47"/>
      <c r="RJB89" s="47"/>
      <c r="RJC89" s="47"/>
      <c r="RJD89" s="47"/>
      <c r="RJE89" s="47"/>
      <c r="RJF89" s="47"/>
      <c r="RJG89" s="47"/>
      <c r="RJH89" s="47"/>
      <c r="RJI89" s="47"/>
      <c r="RJJ89" s="47"/>
      <c r="RJK89" s="47"/>
      <c r="RJL89" s="47"/>
      <c r="RJM89" s="47"/>
      <c r="RJN89" s="47"/>
      <c r="RJO89" s="47"/>
      <c r="RJP89" s="47"/>
      <c r="RJQ89" s="47"/>
      <c r="RJR89" s="47"/>
      <c r="RJS89" s="47"/>
      <c r="RJT89" s="47"/>
      <c r="RJU89" s="47"/>
      <c r="RJV89" s="47"/>
      <c r="RJW89" s="47"/>
      <c r="RJX89" s="47"/>
      <c r="RJY89" s="47"/>
      <c r="RJZ89" s="47"/>
      <c r="RKA89" s="47"/>
      <c r="RKB89" s="47"/>
      <c r="RKC89" s="47"/>
      <c r="RKD89" s="47"/>
      <c r="RKE89" s="47"/>
      <c r="RKF89" s="47"/>
      <c r="RKG89" s="47"/>
      <c r="RKH89" s="47"/>
      <c r="RKI89" s="47"/>
      <c r="RKJ89" s="47"/>
      <c r="RKK89" s="47"/>
      <c r="RKL89" s="47"/>
      <c r="RKM89" s="47"/>
      <c r="RKN89" s="47"/>
      <c r="RKO89" s="47"/>
      <c r="RKP89" s="47"/>
      <c r="RKQ89" s="47"/>
      <c r="RKR89" s="47"/>
      <c r="RKS89" s="47"/>
      <c r="RKT89" s="47"/>
      <c r="RKU89" s="47"/>
      <c r="RKV89" s="47"/>
      <c r="RKW89" s="47"/>
      <c r="RKX89" s="47"/>
      <c r="RKY89" s="47"/>
      <c r="RKZ89" s="47"/>
      <c r="RLA89" s="47"/>
      <c r="RLB89" s="47"/>
      <c r="RLC89" s="47"/>
      <c r="RLD89" s="47"/>
      <c r="RLE89" s="47"/>
      <c r="RLF89" s="47"/>
      <c r="RLG89" s="47"/>
      <c r="RLH89" s="47"/>
      <c r="RLI89" s="47"/>
      <c r="RLJ89" s="47"/>
      <c r="RLK89" s="47"/>
      <c r="RLL89" s="47"/>
      <c r="RLM89" s="47"/>
      <c r="RLN89" s="47"/>
      <c r="RLO89" s="47"/>
      <c r="RLP89" s="47"/>
      <c r="RLQ89" s="47"/>
      <c r="RLR89" s="47"/>
      <c r="RLS89" s="47"/>
      <c r="RLT89" s="47"/>
      <c r="RLU89" s="47"/>
      <c r="RLV89" s="47"/>
      <c r="RLW89" s="47"/>
      <c r="RLX89" s="47"/>
      <c r="RLY89" s="47"/>
      <c r="RLZ89" s="47"/>
      <c r="RMA89" s="47"/>
      <c r="RMB89" s="47"/>
      <c r="RMC89" s="47"/>
      <c r="RMD89" s="47"/>
      <c r="RME89" s="47"/>
      <c r="RMF89" s="47"/>
      <c r="RMG89" s="47"/>
      <c r="RMH89" s="47"/>
      <c r="RMI89" s="47"/>
      <c r="RMJ89" s="47"/>
      <c r="RMK89" s="47"/>
      <c r="RML89" s="47"/>
      <c r="RMM89" s="47"/>
      <c r="RMN89" s="47"/>
      <c r="RMO89" s="47"/>
      <c r="RMP89" s="47"/>
      <c r="RMQ89" s="47"/>
      <c r="RMR89" s="47"/>
      <c r="RMS89" s="47"/>
      <c r="RMT89" s="47"/>
      <c r="RMU89" s="47"/>
      <c r="RMV89" s="47"/>
      <c r="RMW89" s="47"/>
      <c r="RMX89" s="47"/>
      <c r="RMY89" s="47"/>
      <c r="RMZ89" s="47"/>
      <c r="RNA89" s="47"/>
      <c r="RNB89" s="47"/>
      <c r="RNC89" s="47"/>
      <c r="RND89" s="47"/>
      <c r="RNE89" s="47"/>
      <c r="RNF89" s="47"/>
      <c r="RNG89" s="47"/>
      <c r="RNH89" s="47"/>
      <c r="RNI89" s="47"/>
      <c r="RNJ89" s="47"/>
      <c r="RNK89" s="47"/>
      <c r="RNL89" s="47"/>
      <c r="RNM89" s="47"/>
      <c r="RNN89" s="47"/>
      <c r="RNO89" s="47"/>
      <c r="RNP89" s="47"/>
      <c r="RNQ89" s="47"/>
      <c r="RNR89" s="47"/>
      <c r="RNS89" s="47"/>
      <c r="RNT89" s="47"/>
      <c r="RNU89" s="47"/>
      <c r="RNV89" s="47"/>
      <c r="RNW89" s="47"/>
      <c r="RNX89" s="47"/>
      <c r="RNY89" s="47"/>
      <c r="RNZ89" s="47"/>
      <c r="ROA89" s="47"/>
      <c r="ROB89" s="47"/>
      <c r="ROC89" s="47"/>
      <c r="ROD89" s="47"/>
      <c r="ROE89" s="47"/>
      <c r="ROF89" s="47"/>
      <c r="ROG89" s="47"/>
      <c r="ROH89" s="47"/>
      <c r="ROI89" s="47"/>
      <c r="ROJ89" s="47"/>
      <c r="ROK89" s="47"/>
      <c r="ROL89" s="47"/>
      <c r="ROM89" s="47"/>
      <c r="RON89" s="47"/>
      <c r="ROO89" s="47"/>
      <c r="ROP89" s="47"/>
      <c r="ROQ89" s="47"/>
      <c r="ROR89" s="47"/>
      <c r="ROS89" s="47"/>
      <c r="ROT89" s="47"/>
      <c r="ROU89" s="47"/>
      <c r="ROV89" s="47"/>
      <c r="ROW89" s="47"/>
      <c r="ROX89" s="47"/>
      <c r="ROY89" s="47"/>
      <c r="ROZ89" s="47"/>
      <c r="RPA89" s="47"/>
      <c r="RPB89" s="47"/>
      <c r="RPC89" s="47"/>
      <c r="RPD89" s="47"/>
      <c r="RPE89" s="47"/>
      <c r="RPF89" s="47"/>
      <c r="RPG89" s="47"/>
      <c r="RPH89" s="47"/>
      <c r="RPI89" s="47"/>
      <c r="RPJ89" s="47"/>
      <c r="RPK89" s="47"/>
      <c r="RPL89" s="47"/>
      <c r="RPM89" s="47"/>
      <c r="RPN89" s="47"/>
      <c r="RPO89" s="47"/>
      <c r="RPP89" s="47"/>
      <c r="RPQ89" s="47"/>
      <c r="RPR89" s="47"/>
      <c r="RPS89" s="47"/>
      <c r="RPT89" s="47"/>
      <c r="RPU89" s="47"/>
      <c r="RPV89" s="47"/>
      <c r="RPW89" s="47"/>
      <c r="RPX89" s="47"/>
      <c r="RPY89" s="47"/>
      <c r="RPZ89" s="47"/>
      <c r="RQA89" s="47"/>
      <c r="RQB89" s="47"/>
      <c r="RQC89" s="47"/>
      <c r="RQD89" s="47"/>
      <c r="RQE89" s="47"/>
      <c r="RQF89" s="47"/>
      <c r="RQG89" s="47"/>
      <c r="RQH89" s="47"/>
      <c r="RQI89" s="47"/>
      <c r="RQJ89" s="47"/>
      <c r="RQK89" s="47"/>
      <c r="RQL89" s="47"/>
      <c r="RQM89" s="47"/>
      <c r="RQN89" s="47"/>
      <c r="RQO89" s="47"/>
      <c r="RQP89" s="47"/>
      <c r="RQQ89" s="47"/>
      <c r="RQR89" s="47"/>
      <c r="RQS89" s="47"/>
      <c r="RQT89" s="47"/>
      <c r="RQU89" s="47"/>
      <c r="RQV89" s="47"/>
      <c r="RQW89" s="47"/>
      <c r="RQX89" s="47"/>
      <c r="RQY89" s="47"/>
      <c r="RQZ89" s="47"/>
      <c r="RRA89" s="47"/>
      <c r="RRB89" s="47"/>
      <c r="RRC89" s="47"/>
      <c r="RRD89" s="47"/>
      <c r="RRE89" s="47"/>
      <c r="RRF89" s="47"/>
      <c r="RRG89" s="47"/>
      <c r="RRH89" s="47"/>
      <c r="RRI89" s="47"/>
      <c r="RRJ89" s="47"/>
      <c r="RRK89" s="47"/>
      <c r="RRL89" s="47"/>
      <c r="RRM89" s="47"/>
      <c r="RRN89" s="47"/>
      <c r="RRO89" s="47"/>
      <c r="RRP89" s="47"/>
      <c r="RRQ89" s="47"/>
      <c r="RRR89" s="47"/>
      <c r="RRS89" s="47"/>
      <c r="RRT89" s="47"/>
      <c r="RRU89" s="47"/>
      <c r="RRV89" s="47"/>
      <c r="RRW89" s="47"/>
      <c r="RRX89" s="47"/>
      <c r="RRY89" s="47"/>
      <c r="RRZ89" s="47"/>
      <c r="RSA89" s="47"/>
      <c r="RSB89" s="47"/>
      <c r="RSC89" s="47"/>
      <c r="RSD89" s="47"/>
      <c r="RSE89" s="47"/>
      <c r="RSF89" s="47"/>
      <c r="RSG89" s="47"/>
      <c r="RSH89" s="47"/>
      <c r="RSI89" s="47"/>
      <c r="RSJ89" s="47"/>
      <c r="RSK89" s="47"/>
      <c r="RSL89" s="47"/>
      <c r="RSM89" s="47"/>
      <c r="RSN89" s="47"/>
      <c r="RSO89" s="47"/>
      <c r="RSP89" s="47"/>
      <c r="RSQ89" s="47"/>
      <c r="RSR89" s="47"/>
      <c r="RSS89" s="47"/>
      <c r="RST89" s="47"/>
      <c r="RSU89" s="47"/>
      <c r="RSV89" s="47"/>
      <c r="RSW89" s="47"/>
      <c r="RSX89" s="47"/>
      <c r="RSY89" s="47"/>
      <c r="RSZ89" s="47"/>
      <c r="RTA89" s="47"/>
      <c r="RTB89" s="47"/>
      <c r="RTC89" s="47"/>
      <c r="RTD89" s="47"/>
      <c r="RTE89" s="47"/>
      <c r="RTF89" s="47"/>
      <c r="RTG89" s="47"/>
      <c r="RTH89" s="47"/>
      <c r="RTI89" s="47"/>
      <c r="RTJ89" s="47"/>
      <c r="RTK89" s="47"/>
      <c r="RTL89" s="47"/>
      <c r="RTM89" s="47"/>
      <c r="RTN89" s="47"/>
      <c r="RTO89" s="47"/>
      <c r="RTP89" s="47"/>
      <c r="RTQ89" s="47"/>
      <c r="RTR89" s="47"/>
      <c r="RTS89" s="47"/>
      <c r="RTT89" s="47"/>
      <c r="RTU89" s="47"/>
      <c r="RTV89" s="47"/>
      <c r="RTW89" s="47"/>
      <c r="RTX89" s="47"/>
      <c r="RTY89" s="47"/>
      <c r="RTZ89" s="47"/>
      <c r="RUA89" s="47"/>
      <c r="RUB89" s="47"/>
      <c r="RUC89" s="47"/>
      <c r="RUD89" s="47"/>
      <c r="RUE89" s="47"/>
      <c r="RUF89" s="47"/>
      <c r="RUG89" s="47"/>
      <c r="RUH89" s="47"/>
      <c r="RUI89" s="47"/>
      <c r="RUJ89" s="47"/>
      <c r="RUK89" s="47"/>
      <c r="RUL89" s="47"/>
      <c r="RUM89" s="47"/>
      <c r="RUN89" s="47"/>
      <c r="RUO89" s="47"/>
      <c r="RUP89" s="47"/>
      <c r="RUQ89" s="47"/>
      <c r="RUR89" s="47"/>
      <c r="RUS89" s="47"/>
      <c r="RUT89" s="47"/>
      <c r="RUU89" s="47"/>
      <c r="RUV89" s="47"/>
      <c r="RUW89" s="47"/>
      <c r="RUX89" s="47"/>
      <c r="RUY89" s="47"/>
      <c r="RUZ89" s="47"/>
      <c r="RVA89" s="47"/>
      <c r="RVB89" s="47"/>
      <c r="RVC89" s="47"/>
      <c r="RVD89" s="47"/>
      <c r="RVE89" s="47"/>
      <c r="RVF89" s="47"/>
      <c r="RVG89" s="47"/>
      <c r="RVH89" s="47"/>
      <c r="RVI89" s="47"/>
      <c r="RVJ89" s="47"/>
      <c r="RVK89" s="47"/>
      <c r="RVL89" s="47"/>
      <c r="RVM89" s="47"/>
      <c r="RVN89" s="47"/>
      <c r="RVO89" s="47"/>
      <c r="RVP89" s="47"/>
      <c r="RVQ89" s="47"/>
      <c r="RVR89" s="47"/>
      <c r="RVS89" s="47"/>
      <c r="RVT89" s="47"/>
      <c r="RVU89" s="47"/>
      <c r="RVV89" s="47"/>
      <c r="RVW89" s="47"/>
      <c r="RVX89" s="47"/>
      <c r="RVY89" s="47"/>
      <c r="RVZ89" s="47"/>
      <c r="RWA89" s="47"/>
      <c r="RWB89" s="47"/>
      <c r="RWC89" s="47"/>
      <c r="RWD89" s="47"/>
      <c r="RWE89" s="47"/>
      <c r="RWF89" s="47"/>
      <c r="RWG89" s="47"/>
      <c r="RWH89" s="47"/>
      <c r="RWI89" s="47"/>
      <c r="RWJ89" s="47"/>
      <c r="RWK89" s="47"/>
      <c r="RWL89" s="47"/>
      <c r="RWM89" s="47"/>
      <c r="RWN89" s="47"/>
      <c r="RWO89" s="47"/>
      <c r="RWP89" s="47"/>
      <c r="RWQ89" s="47"/>
      <c r="RWR89" s="47"/>
      <c r="RWS89" s="47"/>
      <c r="RWT89" s="47"/>
      <c r="RWU89" s="47"/>
      <c r="RWV89" s="47"/>
      <c r="RWW89" s="47"/>
      <c r="RWX89" s="47"/>
      <c r="RWY89" s="47"/>
      <c r="RWZ89" s="47"/>
      <c r="RXA89" s="47"/>
      <c r="RXB89" s="47"/>
      <c r="RXC89" s="47"/>
      <c r="RXD89" s="47"/>
      <c r="RXE89" s="47"/>
      <c r="RXF89" s="47"/>
      <c r="RXG89" s="47"/>
      <c r="RXH89" s="47"/>
      <c r="RXI89" s="47"/>
      <c r="RXJ89" s="47"/>
      <c r="RXK89" s="47"/>
      <c r="RXL89" s="47"/>
      <c r="RXM89" s="47"/>
      <c r="RXN89" s="47"/>
      <c r="RXO89" s="47"/>
      <c r="RXP89" s="47"/>
      <c r="RXQ89" s="47"/>
      <c r="RXR89" s="47"/>
      <c r="RXS89" s="47"/>
      <c r="RXT89" s="47"/>
      <c r="RXU89" s="47"/>
      <c r="RXV89" s="47"/>
      <c r="RXW89" s="47"/>
      <c r="RXX89" s="47"/>
      <c r="RXY89" s="47"/>
      <c r="RXZ89" s="47"/>
      <c r="RYA89" s="47"/>
      <c r="RYB89" s="47"/>
      <c r="RYC89" s="47"/>
      <c r="RYD89" s="47"/>
      <c r="RYE89" s="47"/>
      <c r="RYF89" s="47"/>
      <c r="RYG89" s="47"/>
      <c r="RYH89" s="47"/>
      <c r="RYI89" s="47"/>
      <c r="RYJ89" s="47"/>
      <c r="RYK89" s="47"/>
      <c r="RYL89" s="47"/>
      <c r="RYM89" s="47"/>
      <c r="RYN89" s="47"/>
      <c r="RYO89" s="47"/>
      <c r="RYP89" s="47"/>
      <c r="RYQ89" s="47"/>
      <c r="RYR89" s="47"/>
      <c r="RYS89" s="47"/>
      <c r="RYT89" s="47"/>
      <c r="RYU89" s="47"/>
      <c r="RYV89" s="47"/>
      <c r="RYW89" s="47"/>
      <c r="RYX89" s="47"/>
      <c r="RYY89" s="47"/>
      <c r="RYZ89" s="47"/>
      <c r="RZA89" s="47"/>
      <c r="RZB89" s="47"/>
      <c r="RZC89" s="47"/>
      <c r="RZD89" s="47"/>
      <c r="RZE89" s="47"/>
      <c r="RZF89" s="47"/>
      <c r="RZG89" s="47"/>
      <c r="RZH89" s="47"/>
      <c r="RZI89" s="47"/>
      <c r="RZJ89" s="47"/>
      <c r="RZK89" s="47"/>
      <c r="RZL89" s="47"/>
      <c r="RZM89" s="47"/>
      <c r="RZN89" s="47"/>
      <c r="RZO89" s="47"/>
      <c r="RZP89" s="47"/>
      <c r="RZQ89" s="47"/>
      <c r="RZR89" s="47"/>
      <c r="RZS89" s="47"/>
      <c r="RZT89" s="47"/>
      <c r="RZU89" s="47"/>
      <c r="RZV89" s="47"/>
      <c r="RZW89" s="47"/>
      <c r="RZX89" s="47"/>
      <c r="RZY89" s="47"/>
      <c r="RZZ89" s="47"/>
      <c r="SAA89" s="47"/>
      <c r="SAB89" s="47"/>
      <c r="SAC89" s="47"/>
      <c r="SAD89" s="47"/>
      <c r="SAE89" s="47"/>
      <c r="SAF89" s="47"/>
      <c r="SAG89" s="47"/>
      <c r="SAH89" s="47"/>
      <c r="SAI89" s="47"/>
      <c r="SAJ89" s="47"/>
      <c r="SAK89" s="47"/>
      <c r="SAL89" s="47"/>
      <c r="SAM89" s="47"/>
      <c r="SAN89" s="47"/>
      <c r="SAO89" s="47"/>
      <c r="SAP89" s="47"/>
      <c r="SAQ89" s="47"/>
      <c r="SAR89" s="47"/>
      <c r="SAS89" s="47"/>
      <c r="SAT89" s="47"/>
      <c r="SAU89" s="47"/>
      <c r="SAV89" s="47"/>
      <c r="SAW89" s="47"/>
      <c r="SAX89" s="47"/>
      <c r="SAY89" s="47"/>
      <c r="SAZ89" s="47"/>
      <c r="SBA89" s="47"/>
      <c r="SBB89" s="47"/>
      <c r="SBC89" s="47"/>
      <c r="SBD89" s="47"/>
      <c r="SBE89" s="47"/>
      <c r="SBF89" s="47"/>
      <c r="SBG89" s="47"/>
      <c r="SBH89" s="47"/>
      <c r="SBI89" s="47"/>
      <c r="SBJ89" s="47"/>
      <c r="SBK89" s="47"/>
      <c r="SBL89" s="47"/>
      <c r="SBM89" s="47"/>
      <c r="SBN89" s="47"/>
      <c r="SBO89" s="47"/>
      <c r="SBP89" s="47"/>
      <c r="SBQ89" s="47"/>
      <c r="SBR89" s="47"/>
      <c r="SBS89" s="47"/>
      <c r="SBT89" s="47"/>
      <c r="SBU89" s="47"/>
      <c r="SBV89" s="47"/>
      <c r="SBW89" s="47"/>
      <c r="SBX89" s="47"/>
      <c r="SBY89" s="47"/>
      <c r="SBZ89" s="47"/>
      <c r="SCA89" s="47"/>
      <c r="SCB89" s="47"/>
      <c r="SCC89" s="47"/>
      <c r="SCD89" s="47"/>
      <c r="SCE89" s="47"/>
      <c r="SCF89" s="47"/>
      <c r="SCG89" s="47"/>
      <c r="SCH89" s="47"/>
      <c r="SCI89" s="47"/>
      <c r="SCJ89" s="47"/>
      <c r="SCK89" s="47"/>
      <c r="SCL89" s="47"/>
      <c r="SCM89" s="47"/>
      <c r="SCN89" s="47"/>
      <c r="SCO89" s="47"/>
      <c r="SCP89" s="47"/>
      <c r="SCQ89" s="47"/>
      <c r="SCR89" s="47"/>
      <c r="SCS89" s="47"/>
      <c r="SCT89" s="47"/>
      <c r="SCU89" s="47"/>
      <c r="SCV89" s="47"/>
      <c r="SCW89" s="47"/>
      <c r="SCX89" s="47"/>
      <c r="SCY89" s="47"/>
      <c r="SCZ89" s="47"/>
      <c r="SDA89" s="47"/>
      <c r="SDB89" s="47"/>
      <c r="SDC89" s="47"/>
      <c r="SDD89" s="47"/>
      <c r="SDE89" s="47"/>
      <c r="SDF89" s="47"/>
      <c r="SDG89" s="47"/>
      <c r="SDH89" s="47"/>
      <c r="SDI89" s="47"/>
      <c r="SDJ89" s="47"/>
      <c r="SDK89" s="47"/>
      <c r="SDL89" s="47"/>
      <c r="SDM89" s="47"/>
      <c r="SDN89" s="47"/>
      <c r="SDO89" s="47"/>
      <c r="SDP89" s="47"/>
      <c r="SDQ89" s="47"/>
      <c r="SDR89" s="47"/>
      <c r="SDS89" s="47"/>
      <c r="SDT89" s="47"/>
      <c r="SDU89" s="47"/>
      <c r="SDV89" s="47"/>
      <c r="SDW89" s="47"/>
      <c r="SDX89" s="47"/>
      <c r="SDY89" s="47"/>
      <c r="SDZ89" s="47"/>
      <c r="SEA89" s="47"/>
      <c r="SEB89" s="47"/>
      <c r="SEC89" s="47"/>
      <c r="SED89" s="47"/>
      <c r="SEE89" s="47"/>
      <c r="SEF89" s="47"/>
      <c r="SEG89" s="47"/>
      <c r="SEH89" s="47"/>
      <c r="SEI89" s="47"/>
      <c r="SEJ89" s="47"/>
      <c r="SEK89" s="47"/>
      <c r="SEL89" s="47"/>
      <c r="SEM89" s="47"/>
      <c r="SEN89" s="47"/>
      <c r="SEO89" s="47"/>
      <c r="SEP89" s="47"/>
      <c r="SEQ89" s="47"/>
      <c r="SER89" s="47"/>
      <c r="SES89" s="47"/>
      <c r="SET89" s="47"/>
      <c r="SEU89" s="47"/>
      <c r="SEV89" s="47"/>
      <c r="SEW89" s="47"/>
      <c r="SEX89" s="47"/>
      <c r="SEY89" s="47"/>
      <c r="SEZ89" s="47"/>
      <c r="SFA89" s="47"/>
      <c r="SFB89" s="47"/>
      <c r="SFC89" s="47"/>
      <c r="SFD89" s="47"/>
      <c r="SFE89" s="47"/>
      <c r="SFF89" s="47"/>
      <c r="SFG89" s="47"/>
      <c r="SFH89" s="47"/>
      <c r="SFI89" s="47"/>
      <c r="SFJ89" s="47"/>
      <c r="SFK89" s="47"/>
      <c r="SFL89" s="47"/>
      <c r="SFM89" s="47"/>
      <c r="SFN89" s="47"/>
      <c r="SFO89" s="47"/>
      <c r="SFP89" s="47"/>
      <c r="SFQ89" s="47"/>
      <c r="SFR89" s="47"/>
      <c r="SFS89" s="47"/>
      <c r="SFT89" s="47"/>
      <c r="SFU89" s="47"/>
      <c r="SFV89" s="47"/>
      <c r="SFW89" s="47"/>
      <c r="SFX89" s="47"/>
      <c r="SFY89" s="47"/>
      <c r="SFZ89" s="47"/>
      <c r="SGA89" s="47"/>
      <c r="SGB89" s="47"/>
      <c r="SGC89" s="47"/>
      <c r="SGD89" s="47"/>
      <c r="SGE89" s="47"/>
      <c r="SGF89" s="47"/>
      <c r="SGG89" s="47"/>
      <c r="SGH89" s="47"/>
      <c r="SGI89" s="47"/>
      <c r="SGJ89" s="47"/>
      <c r="SGK89" s="47"/>
      <c r="SGL89" s="47"/>
      <c r="SGM89" s="47"/>
      <c r="SGN89" s="47"/>
      <c r="SGO89" s="47"/>
      <c r="SGP89" s="47"/>
      <c r="SGQ89" s="47"/>
      <c r="SGR89" s="47"/>
      <c r="SGS89" s="47"/>
      <c r="SGT89" s="47"/>
      <c r="SGU89" s="47"/>
      <c r="SGV89" s="47"/>
      <c r="SGW89" s="47"/>
      <c r="SGX89" s="47"/>
      <c r="SGY89" s="47"/>
      <c r="SGZ89" s="47"/>
      <c r="SHA89" s="47"/>
      <c r="SHB89" s="47"/>
      <c r="SHC89" s="47"/>
      <c r="SHD89" s="47"/>
      <c r="SHE89" s="47"/>
      <c r="SHF89" s="47"/>
      <c r="SHG89" s="47"/>
      <c r="SHH89" s="47"/>
      <c r="SHI89" s="47"/>
      <c r="SHJ89" s="47"/>
      <c r="SHK89" s="47"/>
      <c r="SHL89" s="47"/>
      <c r="SHM89" s="47"/>
      <c r="SHN89" s="47"/>
      <c r="SHO89" s="47"/>
      <c r="SHP89" s="47"/>
      <c r="SHQ89" s="47"/>
      <c r="SHR89" s="47"/>
      <c r="SHS89" s="47"/>
      <c r="SHT89" s="47"/>
      <c r="SHU89" s="47"/>
      <c r="SHV89" s="47"/>
      <c r="SHW89" s="47"/>
      <c r="SHX89" s="47"/>
      <c r="SHY89" s="47"/>
      <c r="SHZ89" s="47"/>
      <c r="SIA89" s="47"/>
      <c r="SIB89" s="47"/>
      <c r="SIC89" s="47"/>
      <c r="SID89" s="47"/>
      <c r="SIE89" s="47"/>
      <c r="SIF89" s="47"/>
      <c r="SIG89" s="47"/>
      <c r="SIH89" s="47"/>
      <c r="SII89" s="47"/>
      <c r="SIJ89" s="47"/>
      <c r="SIK89" s="47"/>
      <c r="SIL89" s="47"/>
      <c r="SIM89" s="47"/>
      <c r="SIN89" s="47"/>
      <c r="SIO89" s="47"/>
      <c r="SIP89" s="47"/>
      <c r="SIQ89" s="47"/>
      <c r="SIR89" s="47"/>
      <c r="SIS89" s="47"/>
      <c r="SIT89" s="47"/>
      <c r="SIU89" s="47"/>
      <c r="SIV89" s="47"/>
      <c r="SIW89" s="47"/>
      <c r="SIX89" s="47"/>
      <c r="SIY89" s="47"/>
      <c r="SIZ89" s="47"/>
      <c r="SJA89" s="47"/>
      <c r="SJB89" s="47"/>
      <c r="SJC89" s="47"/>
      <c r="SJD89" s="47"/>
      <c r="SJE89" s="47"/>
      <c r="SJF89" s="47"/>
      <c r="SJG89" s="47"/>
      <c r="SJH89" s="47"/>
      <c r="SJI89" s="47"/>
      <c r="SJJ89" s="47"/>
      <c r="SJK89" s="47"/>
      <c r="SJL89" s="47"/>
      <c r="SJM89" s="47"/>
      <c r="SJN89" s="47"/>
      <c r="SJO89" s="47"/>
      <c r="SJP89" s="47"/>
      <c r="SJQ89" s="47"/>
      <c r="SJR89" s="47"/>
      <c r="SJS89" s="47"/>
      <c r="SJT89" s="47"/>
      <c r="SJU89" s="47"/>
      <c r="SJV89" s="47"/>
      <c r="SJW89" s="47"/>
      <c r="SJX89" s="47"/>
      <c r="SJY89" s="47"/>
      <c r="SJZ89" s="47"/>
      <c r="SKA89" s="47"/>
      <c r="SKB89" s="47"/>
      <c r="SKC89" s="47"/>
      <c r="SKD89" s="47"/>
      <c r="SKE89" s="47"/>
      <c r="SKF89" s="47"/>
      <c r="SKG89" s="47"/>
      <c r="SKH89" s="47"/>
      <c r="SKI89" s="47"/>
      <c r="SKJ89" s="47"/>
      <c r="SKK89" s="47"/>
      <c r="SKL89" s="47"/>
      <c r="SKM89" s="47"/>
      <c r="SKN89" s="47"/>
      <c r="SKO89" s="47"/>
      <c r="SKP89" s="47"/>
      <c r="SKQ89" s="47"/>
      <c r="SKR89" s="47"/>
      <c r="SKS89" s="47"/>
      <c r="SKT89" s="47"/>
      <c r="SKU89" s="47"/>
      <c r="SKV89" s="47"/>
      <c r="SKW89" s="47"/>
      <c r="SKX89" s="47"/>
      <c r="SKY89" s="47"/>
      <c r="SKZ89" s="47"/>
      <c r="SLA89" s="47"/>
      <c r="SLB89" s="47"/>
      <c r="SLC89" s="47"/>
      <c r="SLD89" s="47"/>
      <c r="SLE89" s="47"/>
      <c r="SLF89" s="47"/>
      <c r="SLG89" s="47"/>
      <c r="SLH89" s="47"/>
      <c r="SLI89" s="47"/>
      <c r="SLJ89" s="47"/>
      <c r="SLK89" s="47"/>
      <c r="SLL89" s="47"/>
      <c r="SLM89" s="47"/>
      <c r="SLN89" s="47"/>
      <c r="SLO89" s="47"/>
      <c r="SLP89" s="47"/>
      <c r="SLQ89" s="47"/>
      <c r="SLR89" s="47"/>
      <c r="SLS89" s="47"/>
      <c r="SLT89" s="47"/>
      <c r="SLU89" s="47"/>
      <c r="SLV89" s="47"/>
      <c r="SLW89" s="47"/>
      <c r="SLX89" s="47"/>
      <c r="SLY89" s="47"/>
      <c r="SLZ89" s="47"/>
      <c r="SMA89" s="47"/>
      <c r="SMB89" s="47"/>
      <c r="SMC89" s="47"/>
      <c r="SMD89" s="47"/>
      <c r="SME89" s="47"/>
      <c r="SMF89" s="47"/>
      <c r="SMG89" s="47"/>
      <c r="SMH89" s="47"/>
      <c r="SMI89" s="47"/>
      <c r="SMJ89" s="47"/>
      <c r="SMK89" s="47"/>
      <c r="SML89" s="47"/>
      <c r="SMM89" s="47"/>
      <c r="SMN89" s="47"/>
      <c r="SMO89" s="47"/>
      <c r="SMP89" s="47"/>
      <c r="SMQ89" s="47"/>
      <c r="SMR89" s="47"/>
      <c r="SMS89" s="47"/>
      <c r="SMT89" s="47"/>
      <c r="SMU89" s="47"/>
      <c r="SMV89" s="47"/>
      <c r="SMW89" s="47"/>
      <c r="SMX89" s="47"/>
      <c r="SMY89" s="47"/>
      <c r="SMZ89" s="47"/>
      <c r="SNA89" s="47"/>
      <c r="SNB89" s="47"/>
      <c r="SNC89" s="47"/>
      <c r="SND89" s="47"/>
      <c r="SNE89" s="47"/>
      <c r="SNF89" s="47"/>
      <c r="SNG89" s="47"/>
      <c r="SNH89" s="47"/>
      <c r="SNI89" s="47"/>
      <c r="SNJ89" s="47"/>
      <c r="SNK89" s="47"/>
      <c r="SNL89" s="47"/>
      <c r="SNM89" s="47"/>
      <c r="SNN89" s="47"/>
      <c r="SNO89" s="47"/>
      <c r="SNP89" s="47"/>
      <c r="SNQ89" s="47"/>
      <c r="SNR89" s="47"/>
      <c r="SNS89" s="47"/>
      <c r="SNT89" s="47"/>
      <c r="SNU89" s="47"/>
      <c r="SNV89" s="47"/>
      <c r="SNW89" s="47"/>
      <c r="SNX89" s="47"/>
      <c r="SNY89" s="47"/>
      <c r="SNZ89" s="47"/>
      <c r="SOA89" s="47"/>
      <c r="SOB89" s="47"/>
      <c r="SOC89" s="47"/>
      <c r="SOD89" s="47"/>
      <c r="SOE89" s="47"/>
      <c r="SOF89" s="47"/>
      <c r="SOG89" s="47"/>
      <c r="SOH89" s="47"/>
      <c r="SOI89" s="47"/>
      <c r="SOJ89" s="47"/>
      <c r="SOK89" s="47"/>
      <c r="SOL89" s="47"/>
      <c r="SOM89" s="47"/>
      <c r="SON89" s="47"/>
      <c r="SOO89" s="47"/>
      <c r="SOP89" s="47"/>
      <c r="SOQ89" s="47"/>
      <c r="SOR89" s="47"/>
      <c r="SOS89" s="47"/>
      <c r="SOT89" s="47"/>
      <c r="SOU89" s="47"/>
      <c r="SOV89" s="47"/>
      <c r="SOW89" s="47"/>
      <c r="SOX89" s="47"/>
      <c r="SOY89" s="47"/>
      <c r="SOZ89" s="47"/>
      <c r="SPA89" s="47"/>
      <c r="SPB89" s="47"/>
      <c r="SPC89" s="47"/>
      <c r="SPD89" s="47"/>
      <c r="SPE89" s="47"/>
      <c r="SPF89" s="47"/>
      <c r="SPG89" s="47"/>
      <c r="SPH89" s="47"/>
      <c r="SPI89" s="47"/>
      <c r="SPJ89" s="47"/>
      <c r="SPK89" s="47"/>
      <c r="SPL89" s="47"/>
      <c r="SPM89" s="47"/>
      <c r="SPN89" s="47"/>
      <c r="SPO89" s="47"/>
      <c r="SPP89" s="47"/>
      <c r="SPQ89" s="47"/>
      <c r="SPR89" s="47"/>
      <c r="SPS89" s="47"/>
      <c r="SPT89" s="47"/>
      <c r="SPU89" s="47"/>
      <c r="SPV89" s="47"/>
      <c r="SPW89" s="47"/>
      <c r="SPX89" s="47"/>
      <c r="SPY89" s="47"/>
      <c r="SPZ89" s="47"/>
      <c r="SQA89" s="47"/>
      <c r="SQB89" s="47"/>
      <c r="SQC89" s="47"/>
      <c r="SQD89" s="47"/>
      <c r="SQE89" s="47"/>
      <c r="SQF89" s="47"/>
      <c r="SQG89" s="47"/>
      <c r="SQH89" s="47"/>
      <c r="SQI89" s="47"/>
      <c r="SQJ89" s="47"/>
      <c r="SQK89" s="47"/>
      <c r="SQL89" s="47"/>
      <c r="SQM89" s="47"/>
      <c r="SQN89" s="47"/>
      <c r="SQO89" s="47"/>
      <c r="SQP89" s="47"/>
      <c r="SQQ89" s="47"/>
      <c r="SQR89" s="47"/>
      <c r="SQS89" s="47"/>
      <c r="SQT89" s="47"/>
      <c r="SQU89" s="47"/>
      <c r="SQV89" s="47"/>
      <c r="SQW89" s="47"/>
      <c r="SQX89" s="47"/>
      <c r="SQY89" s="47"/>
      <c r="SQZ89" s="47"/>
      <c r="SRA89" s="47"/>
      <c r="SRB89" s="47"/>
      <c r="SRC89" s="47"/>
      <c r="SRD89" s="47"/>
      <c r="SRE89" s="47"/>
      <c r="SRF89" s="47"/>
      <c r="SRG89" s="47"/>
      <c r="SRH89" s="47"/>
      <c r="SRI89" s="47"/>
      <c r="SRJ89" s="47"/>
      <c r="SRK89" s="47"/>
      <c r="SRL89" s="47"/>
      <c r="SRM89" s="47"/>
      <c r="SRN89" s="47"/>
      <c r="SRO89" s="47"/>
      <c r="SRP89" s="47"/>
      <c r="SRQ89" s="47"/>
      <c r="SRR89" s="47"/>
      <c r="SRS89" s="47"/>
      <c r="SRT89" s="47"/>
      <c r="SRU89" s="47"/>
      <c r="SRV89" s="47"/>
      <c r="SRW89" s="47"/>
      <c r="SRX89" s="47"/>
      <c r="SRY89" s="47"/>
      <c r="SRZ89" s="47"/>
      <c r="SSA89" s="47"/>
      <c r="SSB89" s="47"/>
      <c r="SSC89" s="47"/>
      <c r="SSD89" s="47"/>
      <c r="SSE89" s="47"/>
      <c r="SSF89" s="47"/>
      <c r="SSG89" s="47"/>
      <c r="SSH89" s="47"/>
      <c r="SSI89" s="47"/>
      <c r="SSJ89" s="47"/>
      <c r="SSK89" s="47"/>
      <c r="SSL89" s="47"/>
      <c r="SSM89" s="47"/>
      <c r="SSN89" s="47"/>
      <c r="SSO89" s="47"/>
      <c r="SSP89" s="47"/>
      <c r="SSQ89" s="47"/>
      <c r="SSR89" s="47"/>
      <c r="SSS89" s="47"/>
      <c r="SST89" s="47"/>
      <c r="SSU89" s="47"/>
      <c r="SSV89" s="47"/>
      <c r="SSW89" s="47"/>
      <c r="SSX89" s="47"/>
      <c r="SSY89" s="47"/>
      <c r="SSZ89" s="47"/>
      <c r="STA89" s="47"/>
      <c r="STB89" s="47"/>
      <c r="STC89" s="47"/>
      <c r="STD89" s="47"/>
      <c r="STE89" s="47"/>
      <c r="STF89" s="47"/>
      <c r="STG89" s="47"/>
      <c r="STH89" s="47"/>
      <c r="STI89" s="47"/>
      <c r="STJ89" s="47"/>
      <c r="STK89" s="47"/>
      <c r="STL89" s="47"/>
      <c r="STM89" s="47"/>
      <c r="STN89" s="47"/>
      <c r="STO89" s="47"/>
      <c r="STP89" s="47"/>
      <c r="STQ89" s="47"/>
      <c r="STR89" s="47"/>
      <c r="STS89" s="47"/>
      <c r="STT89" s="47"/>
      <c r="STU89" s="47"/>
      <c r="STV89" s="47"/>
      <c r="STW89" s="47"/>
      <c r="STX89" s="47"/>
      <c r="STY89" s="47"/>
      <c r="STZ89" s="47"/>
      <c r="SUA89" s="47"/>
      <c r="SUB89" s="47"/>
      <c r="SUC89" s="47"/>
      <c r="SUD89" s="47"/>
      <c r="SUE89" s="47"/>
      <c r="SUF89" s="47"/>
      <c r="SUG89" s="47"/>
      <c r="SUH89" s="47"/>
      <c r="SUI89" s="47"/>
      <c r="SUJ89" s="47"/>
      <c r="SUK89" s="47"/>
      <c r="SUL89" s="47"/>
      <c r="SUM89" s="47"/>
      <c r="SUN89" s="47"/>
      <c r="SUO89" s="47"/>
      <c r="SUP89" s="47"/>
      <c r="SUQ89" s="47"/>
      <c r="SUR89" s="47"/>
      <c r="SUS89" s="47"/>
      <c r="SUT89" s="47"/>
      <c r="SUU89" s="47"/>
      <c r="SUV89" s="47"/>
      <c r="SUW89" s="47"/>
      <c r="SUX89" s="47"/>
      <c r="SUY89" s="47"/>
      <c r="SUZ89" s="47"/>
      <c r="SVA89" s="47"/>
      <c r="SVB89" s="47"/>
      <c r="SVC89" s="47"/>
      <c r="SVD89" s="47"/>
      <c r="SVE89" s="47"/>
      <c r="SVF89" s="47"/>
      <c r="SVG89" s="47"/>
      <c r="SVH89" s="47"/>
      <c r="SVI89" s="47"/>
      <c r="SVJ89" s="47"/>
      <c r="SVK89" s="47"/>
      <c r="SVL89" s="47"/>
      <c r="SVM89" s="47"/>
      <c r="SVN89" s="47"/>
      <c r="SVO89" s="47"/>
      <c r="SVP89" s="47"/>
      <c r="SVQ89" s="47"/>
      <c r="SVR89" s="47"/>
      <c r="SVS89" s="47"/>
      <c r="SVT89" s="47"/>
      <c r="SVU89" s="47"/>
      <c r="SVV89" s="47"/>
      <c r="SVW89" s="47"/>
      <c r="SVX89" s="47"/>
      <c r="SVY89" s="47"/>
      <c r="SVZ89" s="47"/>
      <c r="SWA89" s="47"/>
      <c r="SWB89" s="47"/>
      <c r="SWC89" s="47"/>
      <c r="SWD89" s="47"/>
      <c r="SWE89" s="47"/>
      <c r="SWF89" s="47"/>
      <c r="SWG89" s="47"/>
      <c r="SWH89" s="47"/>
      <c r="SWI89" s="47"/>
      <c r="SWJ89" s="47"/>
      <c r="SWK89" s="47"/>
      <c r="SWL89" s="47"/>
      <c r="SWM89" s="47"/>
      <c r="SWN89" s="47"/>
      <c r="SWO89" s="47"/>
      <c r="SWP89" s="47"/>
      <c r="SWQ89" s="47"/>
      <c r="SWR89" s="47"/>
      <c r="SWS89" s="47"/>
      <c r="SWT89" s="47"/>
      <c r="SWU89" s="47"/>
      <c r="SWV89" s="47"/>
      <c r="SWW89" s="47"/>
      <c r="SWX89" s="47"/>
      <c r="SWY89" s="47"/>
      <c r="SWZ89" s="47"/>
      <c r="SXA89" s="47"/>
      <c r="SXB89" s="47"/>
      <c r="SXC89" s="47"/>
      <c r="SXD89" s="47"/>
      <c r="SXE89" s="47"/>
      <c r="SXF89" s="47"/>
      <c r="SXG89" s="47"/>
      <c r="SXH89" s="47"/>
      <c r="SXI89" s="47"/>
      <c r="SXJ89" s="47"/>
      <c r="SXK89" s="47"/>
      <c r="SXL89" s="47"/>
      <c r="SXM89" s="47"/>
      <c r="SXN89" s="47"/>
      <c r="SXO89" s="47"/>
      <c r="SXP89" s="47"/>
      <c r="SXQ89" s="47"/>
      <c r="SXR89" s="47"/>
      <c r="SXS89" s="47"/>
      <c r="SXT89" s="47"/>
      <c r="SXU89" s="47"/>
      <c r="SXV89" s="47"/>
      <c r="SXW89" s="47"/>
      <c r="SXX89" s="47"/>
      <c r="SXY89" s="47"/>
      <c r="SXZ89" s="47"/>
      <c r="SYA89" s="47"/>
      <c r="SYB89" s="47"/>
      <c r="SYC89" s="47"/>
      <c r="SYD89" s="47"/>
      <c r="SYE89" s="47"/>
      <c r="SYF89" s="47"/>
      <c r="SYG89" s="47"/>
      <c r="SYH89" s="47"/>
      <c r="SYI89" s="47"/>
      <c r="SYJ89" s="47"/>
      <c r="SYK89" s="47"/>
      <c r="SYL89" s="47"/>
      <c r="SYM89" s="47"/>
      <c r="SYN89" s="47"/>
      <c r="SYO89" s="47"/>
      <c r="SYP89" s="47"/>
      <c r="SYQ89" s="47"/>
      <c r="SYR89" s="47"/>
      <c r="SYS89" s="47"/>
      <c r="SYT89" s="47"/>
      <c r="SYU89" s="47"/>
      <c r="SYV89" s="47"/>
      <c r="SYW89" s="47"/>
      <c r="SYX89" s="47"/>
      <c r="SYY89" s="47"/>
      <c r="SYZ89" s="47"/>
      <c r="SZA89" s="47"/>
      <c r="SZB89" s="47"/>
      <c r="SZC89" s="47"/>
      <c r="SZD89" s="47"/>
      <c r="SZE89" s="47"/>
      <c r="SZF89" s="47"/>
      <c r="SZG89" s="47"/>
      <c r="SZH89" s="47"/>
      <c r="SZI89" s="47"/>
      <c r="SZJ89" s="47"/>
      <c r="SZK89" s="47"/>
      <c r="SZL89" s="47"/>
      <c r="SZM89" s="47"/>
      <c r="SZN89" s="47"/>
      <c r="SZO89" s="47"/>
      <c r="SZP89" s="47"/>
      <c r="SZQ89" s="47"/>
      <c r="SZR89" s="47"/>
      <c r="SZS89" s="47"/>
      <c r="SZT89" s="47"/>
      <c r="SZU89" s="47"/>
      <c r="SZV89" s="47"/>
      <c r="SZW89" s="47"/>
      <c r="SZX89" s="47"/>
      <c r="SZY89" s="47"/>
      <c r="SZZ89" s="47"/>
      <c r="TAA89" s="47"/>
      <c r="TAB89" s="47"/>
      <c r="TAC89" s="47"/>
      <c r="TAD89" s="47"/>
      <c r="TAE89" s="47"/>
      <c r="TAF89" s="47"/>
      <c r="TAG89" s="47"/>
      <c r="TAH89" s="47"/>
      <c r="TAI89" s="47"/>
      <c r="TAJ89" s="47"/>
      <c r="TAK89" s="47"/>
      <c r="TAL89" s="47"/>
      <c r="TAM89" s="47"/>
      <c r="TAN89" s="47"/>
      <c r="TAO89" s="47"/>
      <c r="TAP89" s="47"/>
      <c r="TAQ89" s="47"/>
      <c r="TAR89" s="47"/>
      <c r="TAS89" s="47"/>
      <c r="TAT89" s="47"/>
      <c r="TAU89" s="47"/>
      <c r="TAV89" s="47"/>
      <c r="TAW89" s="47"/>
      <c r="TAX89" s="47"/>
      <c r="TAY89" s="47"/>
      <c r="TAZ89" s="47"/>
      <c r="TBA89" s="47"/>
      <c r="TBB89" s="47"/>
      <c r="TBC89" s="47"/>
      <c r="TBD89" s="47"/>
      <c r="TBE89" s="47"/>
      <c r="TBF89" s="47"/>
      <c r="TBG89" s="47"/>
      <c r="TBH89" s="47"/>
      <c r="TBI89" s="47"/>
      <c r="TBJ89" s="47"/>
      <c r="TBK89" s="47"/>
      <c r="TBL89" s="47"/>
      <c r="TBM89" s="47"/>
      <c r="TBN89" s="47"/>
      <c r="TBO89" s="47"/>
      <c r="TBP89" s="47"/>
      <c r="TBQ89" s="47"/>
      <c r="TBR89" s="47"/>
      <c r="TBS89" s="47"/>
      <c r="TBT89" s="47"/>
      <c r="TBU89" s="47"/>
      <c r="TBV89" s="47"/>
      <c r="TBW89" s="47"/>
      <c r="TBX89" s="47"/>
      <c r="TBY89" s="47"/>
      <c r="TBZ89" s="47"/>
      <c r="TCA89" s="47"/>
      <c r="TCB89" s="47"/>
      <c r="TCC89" s="47"/>
      <c r="TCD89" s="47"/>
      <c r="TCE89" s="47"/>
      <c r="TCF89" s="47"/>
      <c r="TCG89" s="47"/>
      <c r="TCH89" s="47"/>
      <c r="TCI89" s="47"/>
      <c r="TCJ89" s="47"/>
      <c r="TCK89" s="47"/>
      <c r="TCL89" s="47"/>
      <c r="TCM89" s="47"/>
      <c r="TCN89" s="47"/>
      <c r="TCO89" s="47"/>
      <c r="TCP89" s="47"/>
      <c r="TCQ89" s="47"/>
      <c r="TCR89" s="47"/>
      <c r="TCS89" s="47"/>
      <c r="TCT89" s="47"/>
      <c r="TCU89" s="47"/>
      <c r="TCV89" s="47"/>
      <c r="TCW89" s="47"/>
      <c r="TCX89" s="47"/>
      <c r="TCY89" s="47"/>
      <c r="TCZ89" s="47"/>
      <c r="TDA89" s="47"/>
      <c r="TDB89" s="47"/>
      <c r="TDC89" s="47"/>
      <c r="TDD89" s="47"/>
      <c r="TDE89" s="47"/>
      <c r="TDF89" s="47"/>
      <c r="TDG89" s="47"/>
      <c r="TDH89" s="47"/>
      <c r="TDI89" s="47"/>
      <c r="TDJ89" s="47"/>
      <c r="TDK89" s="47"/>
      <c r="TDL89" s="47"/>
      <c r="TDM89" s="47"/>
      <c r="TDN89" s="47"/>
      <c r="TDO89" s="47"/>
      <c r="TDP89" s="47"/>
      <c r="TDQ89" s="47"/>
      <c r="TDR89" s="47"/>
      <c r="TDS89" s="47"/>
      <c r="TDT89" s="47"/>
      <c r="TDU89" s="47"/>
      <c r="TDV89" s="47"/>
      <c r="TDW89" s="47"/>
      <c r="TDX89" s="47"/>
      <c r="TDY89" s="47"/>
      <c r="TDZ89" s="47"/>
      <c r="TEA89" s="47"/>
      <c r="TEB89" s="47"/>
      <c r="TEC89" s="47"/>
      <c r="TED89" s="47"/>
      <c r="TEE89" s="47"/>
      <c r="TEF89" s="47"/>
      <c r="TEG89" s="47"/>
      <c r="TEH89" s="47"/>
      <c r="TEI89" s="47"/>
      <c r="TEJ89" s="47"/>
      <c r="TEK89" s="47"/>
      <c r="TEL89" s="47"/>
      <c r="TEM89" s="47"/>
      <c r="TEN89" s="47"/>
      <c r="TEO89" s="47"/>
      <c r="TEP89" s="47"/>
      <c r="TEQ89" s="47"/>
      <c r="TER89" s="47"/>
      <c r="TES89" s="47"/>
      <c r="TET89" s="47"/>
      <c r="TEU89" s="47"/>
      <c r="TEV89" s="47"/>
      <c r="TEW89" s="47"/>
      <c r="TEX89" s="47"/>
      <c r="TEY89" s="47"/>
      <c r="TEZ89" s="47"/>
      <c r="TFA89" s="47"/>
      <c r="TFB89" s="47"/>
      <c r="TFC89" s="47"/>
      <c r="TFD89" s="47"/>
      <c r="TFE89" s="47"/>
      <c r="TFF89" s="47"/>
      <c r="TFG89" s="47"/>
      <c r="TFH89" s="47"/>
      <c r="TFI89" s="47"/>
      <c r="TFJ89" s="47"/>
      <c r="TFK89" s="47"/>
      <c r="TFL89" s="47"/>
      <c r="TFM89" s="47"/>
      <c r="TFN89" s="47"/>
      <c r="TFO89" s="47"/>
      <c r="TFP89" s="47"/>
      <c r="TFQ89" s="47"/>
      <c r="TFR89" s="47"/>
      <c r="TFS89" s="47"/>
      <c r="TFT89" s="47"/>
      <c r="TFU89" s="47"/>
      <c r="TFV89" s="47"/>
      <c r="TFW89" s="47"/>
      <c r="TFX89" s="47"/>
      <c r="TFY89" s="47"/>
      <c r="TFZ89" s="47"/>
      <c r="TGA89" s="47"/>
      <c r="TGB89" s="47"/>
      <c r="TGC89" s="47"/>
      <c r="TGD89" s="47"/>
      <c r="TGE89" s="47"/>
      <c r="TGF89" s="47"/>
      <c r="TGG89" s="47"/>
      <c r="TGH89" s="47"/>
      <c r="TGI89" s="47"/>
      <c r="TGJ89" s="47"/>
      <c r="TGK89" s="47"/>
      <c r="TGL89" s="47"/>
      <c r="TGM89" s="47"/>
      <c r="TGN89" s="47"/>
      <c r="TGO89" s="47"/>
      <c r="TGP89" s="47"/>
      <c r="TGQ89" s="47"/>
      <c r="TGR89" s="47"/>
      <c r="TGS89" s="47"/>
      <c r="TGT89" s="47"/>
      <c r="TGU89" s="47"/>
      <c r="TGV89" s="47"/>
      <c r="TGW89" s="47"/>
      <c r="TGX89" s="47"/>
      <c r="TGY89" s="47"/>
      <c r="TGZ89" s="47"/>
      <c r="THA89" s="47"/>
      <c r="THB89" s="47"/>
      <c r="THC89" s="47"/>
      <c r="THD89" s="47"/>
      <c r="THE89" s="47"/>
      <c r="THF89" s="47"/>
      <c r="THG89" s="47"/>
      <c r="THH89" s="47"/>
      <c r="THI89" s="47"/>
      <c r="THJ89" s="47"/>
      <c r="THK89" s="47"/>
      <c r="THL89" s="47"/>
      <c r="THM89" s="47"/>
      <c r="THN89" s="47"/>
      <c r="THO89" s="47"/>
      <c r="THP89" s="47"/>
      <c r="THQ89" s="47"/>
      <c r="THR89" s="47"/>
      <c r="THS89" s="47"/>
      <c r="THT89" s="47"/>
      <c r="THU89" s="47"/>
      <c r="THV89" s="47"/>
      <c r="THW89" s="47"/>
      <c r="THX89" s="47"/>
      <c r="THY89" s="47"/>
      <c r="THZ89" s="47"/>
      <c r="TIA89" s="47"/>
      <c r="TIB89" s="47"/>
      <c r="TIC89" s="47"/>
      <c r="TID89" s="47"/>
      <c r="TIE89" s="47"/>
      <c r="TIF89" s="47"/>
      <c r="TIG89" s="47"/>
      <c r="TIH89" s="47"/>
      <c r="TII89" s="47"/>
      <c r="TIJ89" s="47"/>
      <c r="TIK89" s="47"/>
      <c r="TIL89" s="47"/>
      <c r="TIM89" s="47"/>
      <c r="TIN89" s="47"/>
      <c r="TIO89" s="47"/>
      <c r="TIP89" s="47"/>
      <c r="TIQ89" s="47"/>
      <c r="TIR89" s="47"/>
      <c r="TIS89" s="47"/>
      <c r="TIT89" s="47"/>
      <c r="TIU89" s="47"/>
      <c r="TIV89" s="47"/>
      <c r="TIW89" s="47"/>
      <c r="TIX89" s="47"/>
      <c r="TIY89" s="47"/>
      <c r="TIZ89" s="47"/>
      <c r="TJA89" s="47"/>
      <c r="TJB89" s="47"/>
      <c r="TJC89" s="47"/>
      <c r="TJD89" s="47"/>
      <c r="TJE89" s="47"/>
      <c r="TJF89" s="47"/>
      <c r="TJG89" s="47"/>
      <c r="TJH89" s="47"/>
      <c r="TJI89" s="47"/>
      <c r="TJJ89" s="47"/>
      <c r="TJK89" s="47"/>
      <c r="TJL89" s="47"/>
      <c r="TJM89" s="47"/>
      <c r="TJN89" s="47"/>
      <c r="TJO89" s="47"/>
      <c r="TJP89" s="47"/>
      <c r="TJQ89" s="47"/>
      <c r="TJR89" s="47"/>
      <c r="TJS89" s="47"/>
      <c r="TJT89" s="47"/>
      <c r="TJU89" s="47"/>
      <c r="TJV89" s="47"/>
      <c r="TJW89" s="47"/>
      <c r="TJX89" s="47"/>
      <c r="TJY89" s="47"/>
      <c r="TJZ89" s="47"/>
      <c r="TKA89" s="47"/>
      <c r="TKB89" s="47"/>
      <c r="TKC89" s="47"/>
      <c r="TKD89" s="47"/>
      <c r="TKE89" s="47"/>
      <c r="TKF89" s="47"/>
      <c r="TKG89" s="47"/>
      <c r="TKH89" s="47"/>
      <c r="TKI89" s="47"/>
      <c r="TKJ89" s="47"/>
      <c r="TKK89" s="47"/>
      <c r="TKL89" s="47"/>
      <c r="TKM89" s="47"/>
      <c r="TKN89" s="47"/>
      <c r="TKO89" s="47"/>
      <c r="TKP89" s="47"/>
      <c r="TKQ89" s="47"/>
      <c r="TKR89" s="47"/>
      <c r="TKS89" s="47"/>
      <c r="TKT89" s="47"/>
      <c r="TKU89" s="47"/>
      <c r="TKV89" s="47"/>
      <c r="TKW89" s="47"/>
      <c r="TKX89" s="47"/>
      <c r="TKY89" s="47"/>
      <c r="TKZ89" s="47"/>
      <c r="TLA89" s="47"/>
      <c r="TLB89" s="47"/>
      <c r="TLC89" s="47"/>
      <c r="TLD89" s="47"/>
      <c r="TLE89" s="47"/>
      <c r="TLF89" s="47"/>
      <c r="TLG89" s="47"/>
      <c r="TLH89" s="47"/>
      <c r="TLI89" s="47"/>
      <c r="TLJ89" s="47"/>
      <c r="TLK89" s="47"/>
      <c r="TLL89" s="47"/>
      <c r="TLM89" s="47"/>
      <c r="TLN89" s="47"/>
      <c r="TLO89" s="47"/>
      <c r="TLP89" s="47"/>
      <c r="TLQ89" s="47"/>
      <c r="TLR89" s="47"/>
      <c r="TLS89" s="47"/>
      <c r="TLT89" s="47"/>
      <c r="TLU89" s="47"/>
      <c r="TLV89" s="47"/>
      <c r="TLW89" s="47"/>
      <c r="TLX89" s="47"/>
      <c r="TLY89" s="47"/>
      <c r="TLZ89" s="47"/>
      <c r="TMA89" s="47"/>
      <c r="TMB89" s="47"/>
      <c r="TMC89" s="47"/>
      <c r="TMD89" s="47"/>
      <c r="TME89" s="47"/>
      <c r="TMF89" s="47"/>
      <c r="TMG89" s="47"/>
      <c r="TMH89" s="47"/>
      <c r="TMI89" s="47"/>
      <c r="TMJ89" s="47"/>
      <c r="TMK89" s="47"/>
      <c r="TML89" s="47"/>
      <c r="TMM89" s="47"/>
      <c r="TMN89" s="47"/>
      <c r="TMO89" s="47"/>
      <c r="TMP89" s="47"/>
      <c r="TMQ89" s="47"/>
      <c r="TMR89" s="47"/>
      <c r="TMS89" s="47"/>
      <c r="TMT89" s="47"/>
      <c r="TMU89" s="47"/>
      <c r="TMV89" s="47"/>
      <c r="TMW89" s="47"/>
      <c r="TMX89" s="47"/>
      <c r="TMY89" s="47"/>
      <c r="TMZ89" s="47"/>
      <c r="TNA89" s="47"/>
      <c r="TNB89" s="47"/>
      <c r="TNC89" s="47"/>
      <c r="TND89" s="47"/>
      <c r="TNE89" s="47"/>
      <c r="TNF89" s="47"/>
      <c r="TNG89" s="47"/>
      <c r="TNH89" s="47"/>
      <c r="TNI89" s="47"/>
      <c r="TNJ89" s="47"/>
      <c r="TNK89" s="47"/>
      <c r="TNL89" s="47"/>
      <c r="TNM89" s="47"/>
      <c r="TNN89" s="47"/>
      <c r="TNO89" s="47"/>
      <c r="TNP89" s="47"/>
      <c r="TNQ89" s="47"/>
      <c r="TNR89" s="47"/>
      <c r="TNS89" s="47"/>
      <c r="TNT89" s="47"/>
      <c r="TNU89" s="47"/>
      <c r="TNV89" s="47"/>
      <c r="TNW89" s="47"/>
      <c r="TNX89" s="47"/>
      <c r="TNY89" s="47"/>
      <c r="TNZ89" s="47"/>
      <c r="TOA89" s="47"/>
      <c r="TOB89" s="47"/>
      <c r="TOC89" s="47"/>
      <c r="TOD89" s="47"/>
      <c r="TOE89" s="47"/>
      <c r="TOF89" s="47"/>
      <c r="TOG89" s="47"/>
      <c r="TOH89" s="47"/>
      <c r="TOI89" s="47"/>
      <c r="TOJ89" s="47"/>
      <c r="TOK89" s="47"/>
      <c r="TOL89" s="47"/>
      <c r="TOM89" s="47"/>
      <c r="TON89" s="47"/>
      <c r="TOO89" s="47"/>
      <c r="TOP89" s="47"/>
      <c r="TOQ89" s="47"/>
      <c r="TOR89" s="47"/>
      <c r="TOS89" s="47"/>
      <c r="TOT89" s="47"/>
      <c r="TOU89" s="47"/>
      <c r="TOV89" s="47"/>
      <c r="TOW89" s="47"/>
      <c r="TOX89" s="47"/>
      <c r="TOY89" s="47"/>
      <c r="TOZ89" s="47"/>
      <c r="TPA89" s="47"/>
      <c r="TPB89" s="47"/>
      <c r="TPC89" s="47"/>
      <c r="TPD89" s="47"/>
      <c r="TPE89" s="47"/>
      <c r="TPF89" s="47"/>
      <c r="TPG89" s="47"/>
      <c r="TPH89" s="47"/>
      <c r="TPI89" s="47"/>
      <c r="TPJ89" s="47"/>
      <c r="TPK89" s="47"/>
      <c r="TPL89" s="47"/>
      <c r="TPM89" s="47"/>
      <c r="TPN89" s="47"/>
      <c r="TPO89" s="47"/>
      <c r="TPP89" s="47"/>
      <c r="TPQ89" s="47"/>
      <c r="TPR89" s="47"/>
      <c r="TPS89" s="47"/>
      <c r="TPT89" s="47"/>
      <c r="TPU89" s="47"/>
      <c r="TPV89" s="47"/>
      <c r="TPW89" s="47"/>
      <c r="TPX89" s="47"/>
      <c r="TPY89" s="47"/>
      <c r="TPZ89" s="47"/>
      <c r="TQA89" s="47"/>
      <c r="TQB89" s="47"/>
      <c r="TQC89" s="47"/>
      <c r="TQD89" s="47"/>
      <c r="TQE89" s="47"/>
      <c r="TQF89" s="47"/>
      <c r="TQG89" s="47"/>
      <c r="TQH89" s="47"/>
      <c r="TQI89" s="47"/>
      <c r="TQJ89" s="47"/>
      <c r="TQK89" s="47"/>
      <c r="TQL89" s="47"/>
      <c r="TQM89" s="47"/>
      <c r="TQN89" s="47"/>
      <c r="TQO89" s="47"/>
      <c r="TQP89" s="47"/>
      <c r="TQQ89" s="47"/>
      <c r="TQR89" s="47"/>
      <c r="TQS89" s="47"/>
      <c r="TQT89" s="47"/>
      <c r="TQU89" s="47"/>
      <c r="TQV89" s="47"/>
      <c r="TQW89" s="47"/>
      <c r="TQX89" s="47"/>
      <c r="TQY89" s="47"/>
      <c r="TQZ89" s="47"/>
      <c r="TRA89" s="47"/>
      <c r="TRB89" s="47"/>
      <c r="TRC89" s="47"/>
      <c r="TRD89" s="47"/>
      <c r="TRE89" s="47"/>
      <c r="TRF89" s="47"/>
      <c r="TRG89" s="47"/>
      <c r="TRH89" s="47"/>
      <c r="TRI89" s="47"/>
      <c r="TRJ89" s="47"/>
      <c r="TRK89" s="47"/>
      <c r="TRL89" s="47"/>
      <c r="TRM89" s="47"/>
      <c r="TRN89" s="47"/>
      <c r="TRO89" s="47"/>
      <c r="TRP89" s="47"/>
      <c r="TRQ89" s="47"/>
      <c r="TRR89" s="47"/>
      <c r="TRS89" s="47"/>
      <c r="TRT89" s="47"/>
      <c r="TRU89" s="47"/>
      <c r="TRV89" s="47"/>
      <c r="TRW89" s="47"/>
      <c r="TRX89" s="47"/>
      <c r="TRY89" s="47"/>
      <c r="TRZ89" s="47"/>
      <c r="TSA89" s="47"/>
      <c r="TSB89" s="47"/>
      <c r="TSC89" s="47"/>
      <c r="TSD89" s="47"/>
      <c r="TSE89" s="47"/>
      <c r="TSF89" s="47"/>
      <c r="TSG89" s="47"/>
      <c r="TSH89" s="47"/>
      <c r="TSI89" s="47"/>
      <c r="TSJ89" s="47"/>
      <c r="TSK89" s="47"/>
      <c r="TSL89" s="47"/>
      <c r="TSM89" s="47"/>
      <c r="TSN89" s="47"/>
      <c r="TSO89" s="47"/>
      <c r="TSP89" s="47"/>
      <c r="TSQ89" s="47"/>
      <c r="TSR89" s="47"/>
      <c r="TSS89" s="47"/>
      <c r="TST89" s="47"/>
      <c r="TSU89" s="47"/>
      <c r="TSV89" s="47"/>
      <c r="TSW89" s="47"/>
      <c r="TSX89" s="47"/>
      <c r="TSY89" s="47"/>
      <c r="TSZ89" s="47"/>
      <c r="TTA89" s="47"/>
      <c r="TTB89" s="47"/>
      <c r="TTC89" s="47"/>
      <c r="TTD89" s="47"/>
      <c r="TTE89" s="47"/>
      <c r="TTF89" s="47"/>
      <c r="TTG89" s="47"/>
      <c r="TTH89" s="47"/>
      <c r="TTI89" s="47"/>
      <c r="TTJ89" s="47"/>
      <c r="TTK89" s="47"/>
      <c r="TTL89" s="47"/>
      <c r="TTM89" s="47"/>
      <c r="TTN89" s="47"/>
      <c r="TTO89" s="47"/>
      <c r="TTP89" s="47"/>
      <c r="TTQ89" s="47"/>
      <c r="TTR89" s="47"/>
      <c r="TTS89" s="47"/>
      <c r="TTT89" s="47"/>
      <c r="TTU89" s="47"/>
      <c r="TTV89" s="47"/>
      <c r="TTW89" s="47"/>
      <c r="TTX89" s="47"/>
      <c r="TTY89" s="47"/>
      <c r="TTZ89" s="47"/>
      <c r="TUA89" s="47"/>
      <c r="TUB89" s="47"/>
      <c r="TUC89" s="47"/>
      <c r="TUD89" s="47"/>
      <c r="TUE89" s="47"/>
      <c r="TUF89" s="47"/>
      <c r="TUG89" s="47"/>
      <c r="TUH89" s="47"/>
      <c r="TUI89" s="47"/>
      <c r="TUJ89" s="47"/>
      <c r="TUK89" s="47"/>
      <c r="TUL89" s="47"/>
      <c r="TUM89" s="47"/>
      <c r="TUN89" s="47"/>
      <c r="TUO89" s="47"/>
      <c r="TUP89" s="47"/>
      <c r="TUQ89" s="47"/>
      <c r="TUR89" s="47"/>
      <c r="TUS89" s="47"/>
      <c r="TUT89" s="47"/>
      <c r="TUU89" s="47"/>
      <c r="TUV89" s="47"/>
      <c r="TUW89" s="47"/>
      <c r="TUX89" s="47"/>
      <c r="TUY89" s="47"/>
      <c r="TUZ89" s="47"/>
      <c r="TVA89" s="47"/>
      <c r="TVB89" s="47"/>
      <c r="TVC89" s="47"/>
      <c r="TVD89" s="47"/>
      <c r="TVE89" s="47"/>
      <c r="TVF89" s="47"/>
      <c r="TVG89" s="47"/>
      <c r="TVH89" s="47"/>
      <c r="TVI89" s="47"/>
      <c r="TVJ89" s="47"/>
      <c r="TVK89" s="47"/>
      <c r="TVL89" s="47"/>
      <c r="TVM89" s="47"/>
      <c r="TVN89" s="47"/>
      <c r="TVO89" s="47"/>
      <c r="TVP89" s="47"/>
      <c r="TVQ89" s="47"/>
      <c r="TVR89" s="47"/>
      <c r="TVS89" s="47"/>
      <c r="TVT89" s="47"/>
      <c r="TVU89" s="47"/>
      <c r="TVV89" s="47"/>
      <c r="TVW89" s="47"/>
      <c r="TVX89" s="47"/>
      <c r="TVY89" s="47"/>
      <c r="TVZ89" s="47"/>
      <c r="TWA89" s="47"/>
      <c r="TWB89" s="47"/>
      <c r="TWC89" s="47"/>
      <c r="TWD89" s="47"/>
      <c r="TWE89" s="47"/>
      <c r="TWF89" s="47"/>
      <c r="TWG89" s="47"/>
      <c r="TWH89" s="47"/>
      <c r="TWI89" s="47"/>
      <c r="TWJ89" s="47"/>
      <c r="TWK89" s="47"/>
      <c r="TWL89" s="47"/>
      <c r="TWM89" s="47"/>
      <c r="TWN89" s="47"/>
      <c r="TWO89" s="47"/>
      <c r="TWP89" s="47"/>
      <c r="TWQ89" s="47"/>
      <c r="TWR89" s="47"/>
      <c r="TWS89" s="47"/>
      <c r="TWT89" s="47"/>
      <c r="TWU89" s="47"/>
      <c r="TWV89" s="47"/>
      <c r="TWW89" s="47"/>
      <c r="TWX89" s="47"/>
      <c r="TWY89" s="47"/>
      <c r="TWZ89" s="47"/>
      <c r="TXA89" s="47"/>
      <c r="TXB89" s="47"/>
      <c r="TXC89" s="47"/>
      <c r="TXD89" s="47"/>
      <c r="TXE89" s="47"/>
      <c r="TXF89" s="47"/>
      <c r="TXG89" s="47"/>
      <c r="TXH89" s="47"/>
      <c r="TXI89" s="47"/>
      <c r="TXJ89" s="47"/>
      <c r="TXK89" s="47"/>
      <c r="TXL89" s="47"/>
      <c r="TXM89" s="47"/>
      <c r="TXN89" s="47"/>
      <c r="TXO89" s="47"/>
      <c r="TXP89" s="47"/>
      <c r="TXQ89" s="47"/>
      <c r="TXR89" s="47"/>
      <c r="TXS89" s="47"/>
      <c r="TXT89" s="47"/>
      <c r="TXU89" s="47"/>
      <c r="TXV89" s="47"/>
      <c r="TXW89" s="47"/>
      <c r="TXX89" s="47"/>
      <c r="TXY89" s="47"/>
      <c r="TXZ89" s="47"/>
      <c r="TYA89" s="47"/>
      <c r="TYB89" s="47"/>
      <c r="TYC89" s="47"/>
      <c r="TYD89" s="47"/>
      <c r="TYE89" s="47"/>
      <c r="TYF89" s="47"/>
      <c r="TYG89" s="47"/>
      <c r="TYH89" s="47"/>
      <c r="TYI89" s="47"/>
      <c r="TYJ89" s="47"/>
      <c r="TYK89" s="47"/>
      <c r="TYL89" s="47"/>
      <c r="TYM89" s="47"/>
      <c r="TYN89" s="47"/>
      <c r="TYO89" s="47"/>
      <c r="TYP89" s="47"/>
      <c r="TYQ89" s="47"/>
      <c r="TYR89" s="47"/>
      <c r="TYS89" s="47"/>
      <c r="TYT89" s="47"/>
      <c r="TYU89" s="47"/>
      <c r="TYV89" s="47"/>
      <c r="TYW89" s="47"/>
      <c r="TYX89" s="47"/>
      <c r="TYY89" s="47"/>
      <c r="TYZ89" s="47"/>
      <c r="TZA89" s="47"/>
      <c r="TZB89" s="47"/>
      <c r="TZC89" s="47"/>
      <c r="TZD89" s="47"/>
      <c r="TZE89" s="47"/>
      <c r="TZF89" s="47"/>
      <c r="TZG89" s="47"/>
      <c r="TZH89" s="47"/>
      <c r="TZI89" s="47"/>
      <c r="TZJ89" s="47"/>
      <c r="TZK89" s="47"/>
      <c r="TZL89" s="47"/>
      <c r="TZM89" s="47"/>
      <c r="TZN89" s="47"/>
      <c r="TZO89" s="47"/>
      <c r="TZP89" s="47"/>
      <c r="TZQ89" s="47"/>
      <c r="TZR89" s="47"/>
      <c r="TZS89" s="47"/>
      <c r="TZT89" s="47"/>
      <c r="TZU89" s="47"/>
      <c r="TZV89" s="47"/>
      <c r="TZW89" s="47"/>
      <c r="TZX89" s="47"/>
      <c r="TZY89" s="47"/>
      <c r="TZZ89" s="47"/>
      <c r="UAA89" s="47"/>
      <c r="UAB89" s="47"/>
      <c r="UAC89" s="47"/>
      <c r="UAD89" s="47"/>
      <c r="UAE89" s="47"/>
      <c r="UAF89" s="47"/>
      <c r="UAG89" s="47"/>
      <c r="UAH89" s="47"/>
      <c r="UAI89" s="47"/>
      <c r="UAJ89" s="47"/>
      <c r="UAK89" s="47"/>
      <c r="UAL89" s="47"/>
      <c r="UAM89" s="47"/>
      <c r="UAN89" s="47"/>
      <c r="UAO89" s="47"/>
      <c r="UAP89" s="47"/>
      <c r="UAQ89" s="47"/>
      <c r="UAR89" s="47"/>
      <c r="UAS89" s="47"/>
      <c r="UAT89" s="47"/>
      <c r="UAU89" s="47"/>
      <c r="UAV89" s="47"/>
      <c r="UAW89" s="47"/>
      <c r="UAX89" s="47"/>
      <c r="UAY89" s="47"/>
      <c r="UAZ89" s="47"/>
      <c r="UBA89" s="47"/>
      <c r="UBB89" s="47"/>
      <c r="UBC89" s="47"/>
      <c r="UBD89" s="47"/>
      <c r="UBE89" s="47"/>
      <c r="UBF89" s="47"/>
      <c r="UBG89" s="47"/>
      <c r="UBH89" s="47"/>
      <c r="UBI89" s="47"/>
      <c r="UBJ89" s="47"/>
      <c r="UBK89" s="47"/>
      <c r="UBL89" s="47"/>
      <c r="UBM89" s="47"/>
      <c r="UBN89" s="47"/>
      <c r="UBO89" s="47"/>
      <c r="UBP89" s="47"/>
      <c r="UBQ89" s="47"/>
      <c r="UBR89" s="47"/>
      <c r="UBS89" s="47"/>
      <c r="UBT89" s="47"/>
      <c r="UBU89" s="47"/>
      <c r="UBV89" s="47"/>
      <c r="UBW89" s="47"/>
      <c r="UBX89" s="47"/>
      <c r="UBY89" s="47"/>
      <c r="UBZ89" s="47"/>
      <c r="UCA89" s="47"/>
      <c r="UCB89" s="47"/>
      <c r="UCC89" s="47"/>
      <c r="UCD89" s="47"/>
      <c r="UCE89" s="47"/>
      <c r="UCF89" s="47"/>
      <c r="UCG89" s="47"/>
      <c r="UCH89" s="47"/>
      <c r="UCI89" s="47"/>
      <c r="UCJ89" s="47"/>
      <c r="UCK89" s="47"/>
      <c r="UCL89" s="47"/>
      <c r="UCM89" s="47"/>
      <c r="UCN89" s="47"/>
      <c r="UCO89" s="47"/>
      <c r="UCP89" s="47"/>
      <c r="UCQ89" s="47"/>
      <c r="UCR89" s="47"/>
      <c r="UCS89" s="47"/>
      <c r="UCT89" s="47"/>
      <c r="UCU89" s="47"/>
      <c r="UCV89" s="47"/>
      <c r="UCW89" s="47"/>
      <c r="UCX89" s="47"/>
      <c r="UCY89" s="47"/>
      <c r="UCZ89" s="47"/>
      <c r="UDA89" s="47"/>
      <c r="UDB89" s="47"/>
      <c r="UDC89" s="47"/>
      <c r="UDD89" s="47"/>
      <c r="UDE89" s="47"/>
      <c r="UDF89" s="47"/>
      <c r="UDG89" s="47"/>
      <c r="UDH89" s="47"/>
      <c r="UDI89" s="47"/>
      <c r="UDJ89" s="47"/>
      <c r="UDK89" s="47"/>
      <c r="UDL89" s="47"/>
      <c r="UDM89" s="47"/>
      <c r="UDN89" s="47"/>
      <c r="UDO89" s="47"/>
      <c r="UDP89" s="47"/>
      <c r="UDQ89" s="47"/>
      <c r="UDR89" s="47"/>
      <c r="UDS89" s="47"/>
      <c r="UDT89" s="47"/>
      <c r="UDU89" s="47"/>
      <c r="UDV89" s="47"/>
      <c r="UDW89" s="47"/>
      <c r="UDX89" s="47"/>
      <c r="UDY89" s="47"/>
      <c r="UDZ89" s="47"/>
      <c r="UEA89" s="47"/>
      <c r="UEB89" s="47"/>
      <c r="UEC89" s="47"/>
      <c r="UED89" s="47"/>
      <c r="UEE89" s="47"/>
      <c r="UEF89" s="47"/>
      <c r="UEG89" s="47"/>
      <c r="UEH89" s="47"/>
      <c r="UEI89" s="47"/>
      <c r="UEJ89" s="47"/>
      <c r="UEK89" s="47"/>
      <c r="UEL89" s="47"/>
      <c r="UEM89" s="47"/>
      <c r="UEN89" s="47"/>
      <c r="UEO89" s="47"/>
      <c r="UEP89" s="47"/>
      <c r="UEQ89" s="47"/>
      <c r="UER89" s="47"/>
      <c r="UES89" s="47"/>
      <c r="UET89" s="47"/>
      <c r="UEU89" s="47"/>
      <c r="UEV89" s="47"/>
      <c r="UEW89" s="47"/>
      <c r="UEX89" s="47"/>
      <c r="UEY89" s="47"/>
      <c r="UEZ89" s="47"/>
      <c r="UFA89" s="47"/>
      <c r="UFB89" s="47"/>
      <c r="UFC89" s="47"/>
      <c r="UFD89" s="47"/>
      <c r="UFE89" s="47"/>
      <c r="UFF89" s="47"/>
      <c r="UFG89" s="47"/>
      <c r="UFH89" s="47"/>
      <c r="UFI89" s="47"/>
      <c r="UFJ89" s="47"/>
      <c r="UFK89" s="47"/>
      <c r="UFL89" s="47"/>
      <c r="UFM89" s="47"/>
      <c r="UFN89" s="47"/>
      <c r="UFO89" s="47"/>
      <c r="UFP89" s="47"/>
      <c r="UFQ89" s="47"/>
      <c r="UFR89" s="47"/>
      <c r="UFS89" s="47"/>
      <c r="UFT89" s="47"/>
      <c r="UFU89" s="47"/>
      <c r="UFV89" s="47"/>
      <c r="UFW89" s="47"/>
      <c r="UFX89" s="47"/>
      <c r="UFY89" s="47"/>
      <c r="UFZ89" s="47"/>
      <c r="UGA89" s="47"/>
      <c r="UGB89" s="47"/>
      <c r="UGC89" s="47"/>
      <c r="UGD89" s="47"/>
      <c r="UGE89" s="47"/>
      <c r="UGF89" s="47"/>
      <c r="UGG89" s="47"/>
      <c r="UGH89" s="47"/>
      <c r="UGI89" s="47"/>
      <c r="UGJ89" s="47"/>
      <c r="UGK89" s="47"/>
      <c r="UGL89" s="47"/>
      <c r="UGM89" s="47"/>
      <c r="UGN89" s="47"/>
      <c r="UGO89" s="47"/>
      <c r="UGP89" s="47"/>
      <c r="UGQ89" s="47"/>
      <c r="UGR89" s="47"/>
      <c r="UGS89" s="47"/>
      <c r="UGT89" s="47"/>
      <c r="UGU89" s="47"/>
      <c r="UGV89" s="47"/>
      <c r="UGW89" s="47"/>
      <c r="UGX89" s="47"/>
      <c r="UGY89" s="47"/>
      <c r="UGZ89" s="47"/>
      <c r="UHA89" s="47"/>
      <c r="UHB89" s="47"/>
      <c r="UHC89" s="47"/>
      <c r="UHD89" s="47"/>
      <c r="UHE89" s="47"/>
      <c r="UHF89" s="47"/>
      <c r="UHG89" s="47"/>
      <c r="UHH89" s="47"/>
      <c r="UHI89" s="47"/>
      <c r="UHJ89" s="47"/>
      <c r="UHK89" s="47"/>
      <c r="UHL89" s="47"/>
      <c r="UHM89" s="47"/>
      <c r="UHN89" s="47"/>
      <c r="UHO89" s="47"/>
      <c r="UHP89" s="47"/>
      <c r="UHQ89" s="47"/>
      <c r="UHR89" s="47"/>
      <c r="UHS89" s="47"/>
      <c r="UHT89" s="47"/>
      <c r="UHU89" s="47"/>
      <c r="UHV89" s="47"/>
      <c r="UHW89" s="47"/>
      <c r="UHX89" s="47"/>
      <c r="UHY89" s="47"/>
      <c r="UHZ89" s="47"/>
      <c r="UIA89" s="47"/>
      <c r="UIB89" s="47"/>
      <c r="UIC89" s="47"/>
      <c r="UID89" s="47"/>
      <c r="UIE89" s="47"/>
      <c r="UIF89" s="47"/>
      <c r="UIG89" s="47"/>
      <c r="UIH89" s="47"/>
      <c r="UII89" s="47"/>
      <c r="UIJ89" s="47"/>
      <c r="UIK89" s="47"/>
      <c r="UIL89" s="47"/>
      <c r="UIM89" s="47"/>
      <c r="UIN89" s="47"/>
      <c r="UIO89" s="47"/>
      <c r="UIP89" s="47"/>
      <c r="UIQ89" s="47"/>
      <c r="UIR89" s="47"/>
      <c r="UIS89" s="47"/>
      <c r="UIT89" s="47"/>
      <c r="UIU89" s="47"/>
      <c r="UIV89" s="47"/>
      <c r="UIW89" s="47"/>
      <c r="UIX89" s="47"/>
      <c r="UIY89" s="47"/>
      <c r="UIZ89" s="47"/>
      <c r="UJA89" s="47"/>
      <c r="UJB89" s="47"/>
      <c r="UJC89" s="47"/>
      <c r="UJD89" s="47"/>
      <c r="UJE89" s="47"/>
      <c r="UJF89" s="47"/>
      <c r="UJG89" s="47"/>
      <c r="UJH89" s="47"/>
      <c r="UJI89" s="47"/>
      <c r="UJJ89" s="47"/>
      <c r="UJK89" s="47"/>
      <c r="UJL89" s="47"/>
      <c r="UJM89" s="47"/>
      <c r="UJN89" s="47"/>
      <c r="UJO89" s="47"/>
      <c r="UJP89" s="47"/>
      <c r="UJQ89" s="47"/>
      <c r="UJR89" s="47"/>
      <c r="UJS89" s="47"/>
      <c r="UJT89" s="47"/>
      <c r="UJU89" s="47"/>
      <c r="UJV89" s="47"/>
      <c r="UJW89" s="47"/>
      <c r="UJX89" s="47"/>
      <c r="UJY89" s="47"/>
      <c r="UJZ89" s="47"/>
      <c r="UKA89" s="47"/>
      <c r="UKB89" s="47"/>
      <c r="UKC89" s="47"/>
      <c r="UKD89" s="47"/>
      <c r="UKE89" s="47"/>
      <c r="UKF89" s="47"/>
      <c r="UKG89" s="47"/>
      <c r="UKH89" s="47"/>
      <c r="UKI89" s="47"/>
      <c r="UKJ89" s="47"/>
      <c r="UKK89" s="47"/>
      <c r="UKL89" s="47"/>
      <c r="UKM89" s="47"/>
      <c r="UKN89" s="47"/>
      <c r="UKO89" s="47"/>
      <c r="UKP89" s="47"/>
      <c r="UKQ89" s="47"/>
      <c r="UKR89" s="47"/>
      <c r="UKS89" s="47"/>
      <c r="UKT89" s="47"/>
      <c r="UKU89" s="47"/>
      <c r="UKV89" s="47"/>
      <c r="UKW89" s="47"/>
      <c r="UKX89" s="47"/>
      <c r="UKY89" s="47"/>
      <c r="UKZ89" s="47"/>
      <c r="ULA89" s="47"/>
      <c r="ULB89" s="47"/>
      <c r="ULC89" s="47"/>
      <c r="ULD89" s="47"/>
      <c r="ULE89" s="47"/>
      <c r="ULF89" s="47"/>
      <c r="ULG89" s="47"/>
      <c r="ULH89" s="47"/>
      <c r="ULI89" s="47"/>
      <c r="ULJ89" s="47"/>
      <c r="ULK89" s="47"/>
      <c r="ULL89" s="47"/>
      <c r="ULM89" s="47"/>
      <c r="ULN89" s="47"/>
      <c r="ULO89" s="47"/>
      <c r="ULP89" s="47"/>
      <c r="ULQ89" s="47"/>
      <c r="ULR89" s="47"/>
      <c r="ULS89" s="47"/>
      <c r="ULT89" s="47"/>
      <c r="ULU89" s="47"/>
      <c r="ULV89" s="47"/>
      <c r="ULW89" s="47"/>
      <c r="ULX89" s="47"/>
      <c r="ULY89" s="47"/>
      <c r="ULZ89" s="47"/>
      <c r="UMA89" s="47"/>
      <c r="UMB89" s="47"/>
      <c r="UMC89" s="47"/>
      <c r="UMD89" s="47"/>
      <c r="UME89" s="47"/>
      <c r="UMF89" s="47"/>
      <c r="UMG89" s="47"/>
      <c r="UMH89" s="47"/>
      <c r="UMI89" s="47"/>
      <c r="UMJ89" s="47"/>
      <c r="UMK89" s="47"/>
      <c r="UML89" s="47"/>
      <c r="UMM89" s="47"/>
      <c r="UMN89" s="47"/>
      <c r="UMO89" s="47"/>
      <c r="UMP89" s="47"/>
      <c r="UMQ89" s="47"/>
      <c r="UMR89" s="47"/>
      <c r="UMS89" s="47"/>
      <c r="UMT89" s="47"/>
      <c r="UMU89" s="47"/>
      <c r="UMV89" s="47"/>
      <c r="UMW89" s="47"/>
      <c r="UMX89" s="47"/>
      <c r="UMY89" s="47"/>
      <c r="UMZ89" s="47"/>
      <c r="UNA89" s="47"/>
      <c r="UNB89" s="47"/>
      <c r="UNC89" s="47"/>
      <c r="UND89" s="47"/>
      <c r="UNE89" s="47"/>
      <c r="UNF89" s="47"/>
      <c r="UNG89" s="47"/>
      <c r="UNH89" s="47"/>
      <c r="UNI89" s="47"/>
      <c r="UNJ89" s="47"/>
      <c r="UNK89" s="47"/>
      <c r="UNL89" s="47"/>
      <c r="UNM89" s="47"/>
      <c r="UNN89" s="47"/>
      <c r="UNO89" s="47"/>
      <c r="UNP89" s="47"/>
      <c r="UNQ89" s="47"/>
      <c r="UNR89" s="47"/>
      <c r="UNS89" s="47"/>
      <c r="UNT89" s="47"/>
      <c r="UNU89" s="47"/>
      <c r="UNV89" s="47"/>
      <c r="UNW89" s="47"/>
      <c r="UNX89" s="47"/>
      <c r="UNY89" s="47"/>
      <c r="UNZ89" s="47"/>
      <c r="UOA89" s="47"/>
      <c r="UOB89" s="47"/>
      <c r="UOC89" s="47"/>
      <c r="UOD89" s="47"/>
      <c r="UOE89" s="47"/>
      <c r="UOF89" s="47"/>
      <c r="UOG89" s="47"/>
      <c r="UOH89" s="47"/>
      <c r="UOI89" s="47"/>
      <c r="UOJ89" s="47"/>
      <c r="UOK89" s="47"/>
      <c r="UOL89" s="47"/>
      <c r="UOM89" s="47"/>
      <c r="UON89" s="47"/>
      <c r="UOO89" s="47"/>
      <c r="UOP89" s="47"/>
      <c r="UOQ89" s="47"/>
      <c r="UOR89" s="47"/>
      <c r="UOS89" s="47"/>
      <c r="UOT89" s="47"/>
      <c r="UOU89" s="47"/>
      <c r="UOV89" s="47"/>
      <c r="UOW89" s="47"/>
      <c r="UOX89" s="47"/>
      <c r="UOY89" s="47"/>
      <c r="UOZ89" s="47"/>
      <c r="UPA89" s="47"/>
      <c r="UPB89" s="47"/>
      <c r="UPC89" s="47"/>
      <c r="UPD89" s="47"/>
      <c r="UPE89" s="47"/>
      <c r="UPF89" s="47"/>
      <c r="UPG89" s="47"/>
      <c r="UPH89" s="47"/>
      <c r="UPI89" s="47"/>
      <c r="UPJ89" s="47"/>
      <c r="UPK89" s="47"/>
      <c r="UPL89" s="47"/>
      <c r="UPM89" s="47"/>
      <c r="UPN89" s="47"/>
      <c r="UPO89" s="47"/>
      <c r="UPP89" s="47"/>
      <c r="UPQ89" s="47"/>
      <c r="UPR89" s="47"/>
      <c r="UPS89" s="47"/>
      <c r="UPT89" s="47"/>
      <c r="UPU89" s="47"/>
      <c r="UPV89" s="47"/>
      <c r="UPW89" s="47"/>
      <c r="UPX89" s="47"/>
      <c r="UPY89" s="47"/>
      <c r="UPZ89" s="47"/>
      <c r="UQA89" s="47"/>
      <c r="UQB89" s="47"/>
      <c r="UQC89" s="47"/>
      <c r="UQD89" s="47"/>
      <c r="UQE89" s="47"/>
      <c r="UQF89" s="47"/>
      <c r="UQG89" s="47"/>
      <c r="UQH89" s="47"/>
      <c r="UQI89" s="47"/>
      <c r="UQJ89" s="47"/>
      <c r="UQK89" s="47"/>
      <c r="UQL89" s="47"/>
      <c r="UQM89" s="47"/>
      <c r="UQN89" s="47"/>
      <c r="UQO89" s="47"/>
      <c r="UQP89" s="47"/>
      <c r="UQQ89" s="47"/>
      <c r="UQR89" s="47"/>
      <c r="UQS89" s="47"/>
      <c r="UQT89" s="47"/>
      <c r="UQU89" s="47"/>
      <c r="UQV89" s="47"/>
      <c r="UQW89" s="47"/>
      <c r="UQX89" s="47"/>
      <c r="UQY89" s="47"/>
      <c r="UQZ89" s="47"/>
      <c r="URA89" s="47"/>
      <c r="URB89" s="47"/>
      <c r="URC89" s="47"/>
      <c r="URD89" s="47"/>
      <c r="URE89" s="47"/>
      <c r="URF89" s="47"/>
      <c r="URG89" s="47"/>
      <c r="URH89" s="47"/>
      <c r="URI89" s="47"/>
      <c r="URJ89" s="47"/>
      <c r="URK89" s="47"/>
      <c r="URL89" s="47"/>
      <c r="URM89" s="47"/>
      <c r="URN89" s="47"/>
      <c r="URO89" s="47"/>
      <c r="URP89" s="47"/>
      <c r="URQ89" s="47"/>
      <c r="URR89" s="47"/>
      <c r="URS89" s="47"/>
      <c r="URT89" s="47"/>
      <c r="URU89" s="47"/>
      <c r="URV89" s="47"/>
      <c r="URW89" s="47"/>
      <c r="URX89" s="47"/>
      <c r="URY89" s="47"/>
      <c r="URZ89" s="47"/>
      <c r="USA89" s="47"/>
      <c r="USB89" s="47"/>
      <c r="USC89" s="47"/>
      <c r="USD89" s="47"/>
      <c r="USE89" s="47"/>
      <c r="USF89" s="47"/>
      <c r="USG89" s="47"/>
      <c r="USH89" s="47"/>
      <c r="USI89" s="47"/>
      <c r="USJ89" s="47"/>
      <c r="USK89" s="47"/>
      <c r="USL89" s="47"/>
      <c r="USM89" s="47"/>
      <c r="USN89" s="47"/>
      <c r="USO89" s="47"/>
      <c r="USP89" s="47"/>
      <c r="USQ89" s="47"/>
      <c r="USR89" s="47"/>
      <c r="USS89" s="47"/>
      <c r="UST89" s="47"/>
      <c r="USU89" s="47"/>
      <c r="USV89" s="47"/>
      <c r="USW89" s="47"/>
      <c r="USX89" s="47"/>
      <c r="USY89" s="47"/>
      <c r="USZ89" s="47"/>
      <c r="UTA89" s="47"/>
      <c r="UTB89" s="47"/>
      <c r="UTC89" s="47"/>
      <c r="UTD89" s="47"/>
      <c r="UTE89" s="47"/>
      <c r="UTF89" s="47"/>
      <c r="UTG89" s="47"/>
      <c r="UTH89" s="47"/>
      <c r="UTI89" s="47"/>
      <c r="UTJ89" s="47"/>
      <c r="UTK89" s="47"/>
      <c r="UTL89" s="47"/>
      <c r="UTM89" s="47"/>
      <c r="UTN89" s="47"/>
      <c r="UTO89" s="47"/>
      <c r="UTP89" s="47"/>
      <c r="UTQ89" s="47"/>
      <c r="UTR89" s="47"/>
      <c r="UTS89" s="47"/>
      <c r="UTT89" s="47"/>
      <c r="UTU89" s="47"/>
      <c r="UTV89" s="47"/>
      <c r="UTW89" s="47"/>
      <c r="UTX89" s="47"/>
      <c r="UTY89" s="47"/>
      <c r="UTZ89" s="47"/>
      <c r="UUA89" s="47"/>
      <c r="UUB89" s="47"/>
      <c r="UUC89" s="47"/>
      <c r="UUD89" s="47"/>
      <c r="UUE89" s="47"/>
      <c r="UUF89" s="47"/>
      <c r="UUG89" s="47"/>
      <c r="UUH89" s="47"/>
      <c r="UUI89" s="47"/>
      <c r="UUJ89" s="47"/>
      <c r="UUK89" s="47"/>
      <c r="UUL89" s="47"/>
      <c r="UUM89" s="47"/>
      <c r="UUN89" s="47"/>
      <c r="UUO89" s="47"/>
      <c r="UUP89" s="47"/>
      <c r="UUQ89" s="47"/>
      <c r="UUR89" s="47"/>
      <c r="UUS89" s="47"/>
      <c r="UUT89" s="47"/>
      <c r="UUU89" s="47"/>
      <c r="UUV89" s="47"/>
      <c r="UUW89" s="47"/>
      <c r="UUX89" s="47"/>
      <c r="UUY89" s="47"/>
      <c r="UUZ89" s="47"/>
      <c r="UVA89" s="47"/>
      <c r="UVB89" s="47"/>
      <c r="UVC89" s="47"/>
      <c r="UVD89" s="47"/>
      <c r="UVE89" s="47"/>
      <c r="UVF89" s="47"/>
      <c r="UVG89" s="47"/>
      <c r="UVH89" s="47"/>
      <c r="UVI89" s="47"/>
      <c r="UVJ89" s="47"/>
      <c r="UVK89" s="47"/>
      <c r="UVL89" s="47"/>
      <c r="UVM89" s="47"/>
      <c r="UVN89" s="47"/>
      <c r="UVO89" s="47"/>
      <c r="UVP89" s="47"/>
      <c r="UVQ89" s="47"/>
      <c r="UVR89" s="47"/>
      <c r="UVS89" s="47"/>
      <c r="UVT89" s="47"/>
      <c r="UVU89" s="47"/>
      <c r="UVV89" s="47"/>
      <c r="UVW89" s="47"/>
      <c r="UVX89" s="47"/>
      <c r="UVY89" s="47"/>
      <c r="UVZ89" s="47"/>
      <c r="UWA89" s="47"/>
      <c r="UWB89" s="47"/>
      <c r="UWC89" s="47"/>
      <c r="UWD89" s="47"/>
      <c r="UWE89" s="47"/>
      <c r="UWF89" s="47"/>
      <c r="UWG89" s="47"/>
      <c r="UWH89" s="47"/>
      <c r="UWI89" s="47"/>
      <c r="UWJ89" s="47"/>
      <c r="UWK89" s="47"/>
      <c r="UWL89" s="47"/>
      <c r="UWM89" s="47"/>
      <c r="UWN89" s="47"/>
      <c r="UWO89" s="47"/>
      <c r="UWP89" s="47"/>
      <c r="UWQ89" s="47"/>
      <c r="UWR89" s="47"/>
      <c r="UWS89" s="47"/>
      <c r="UWT89" s="47"/>
      <c r="UWU89" s="47"/>
      <c r="UWV89" s="47"/>
      <c r="UWW89" s="47"/>
      <c r="UWX89" s="47"/>
      <c r="UWY89" s="47"/>
      <c r="UWZ89" s="47"/>
      <c r="UXA89" s="47"/>
      <c r="UXB89" s="47"/>
      <c r="UXC89" s="47"/>
      <c r="UXD89" s="47"/>
      <c r="UXE89" s="47"/>
      <c r="UXF89" s="47"/>
      <c r="UXG89" s="47"/>
      <c r="UXH89" s="47"/>
      <c r="UXI89" s="47"/>
      <c r="UXJ89" s="47"/>
      <c r="UXK89" s="47"/>
      <c r="UXL89" s="47"/>
      <c r="UXM89" s="47"/>
      <c r="UXN89" s="47"/>
      <c r="UXO89" s="47"/>
      <c r="UXP89" s="47"/>
      <c r="UXQ89" s="47"/>
      <c r="UXR89" s="47"/>
      <c r="UXS89" s="47"/>
      <c r="UXT89" s="47"/>
      <c r="UXU89" s="47"/>
      <c r="UXV89" s="47"/>
      <c r="UXW89" s="47"/>
      <c r="UXX89" s="47"/>
      <c r="UXY89" s="47"/>
      <c r="UXZ89" s="47"/>
      <c r="UYA89" s="47"/>
      <c r="UYB89" s="47"/>
      <c r="UYC89" s="47"/>
      <c r="UYD89" s="47"/>
      <c r="UYE89" s="47"/>
      <c r="UYF89" s="47"/>
      <c r="UYG89" s="47"/>
      <c r="UYH89" s="47"/>
      <c r="UYI89" s="47"/>
      <c r="UYJ89" s="47"/>
      <c r="UYK89" s="47"/>
      <c r="UYL89" s="47"/>
      <c r="UYM89" s="47"/>
      <c r="UYN89" s="47"/>
      <c r="UYO89" s="47"/>
      <c r="UYP89" s="47"/>
      <c r="UYQ89" s="47"/>
      <c r="UYR89" s="47"/>
      <c r="UYS89" s="47"/>
      <c r="UYT89" s="47"/>
      <c r="UYU89" s="47"/>
      <c r="UYV89" s="47"/>
      <c r="UYW89" s="47"/>
      <c r="UYX89" s="47"/>
      <c r="UYY89" s="47"/>
      <c r="UYZ89" s="47"/>
      <c r="UZA89" s="47"/>
      <c r="UZB89" s="47"/>
      <c r="UZC89" s="47"/>
      <c r="UZD89" s="47"/>
      <c r="UZE89" s="47"/>
      <c r="UZF89" s="47"/>
      <c r="UZG89" s="47"/>
      <c r="UZH89" s="47"/>
      <c r="UZI89" s="47"/>
      <c r="UZJ89" s="47"/>
      <c r="UZK89" s="47"/>
      <c r="UZL89" s="47"/>
      <c r="UZM89" s="47"/>
      <c r="UZN89" s="47"/>
      <c r="UZO89" s="47"/>
      <c r="UZP89" s="47"/>
      <c r="UZQ89" s="47"/>
      <c r="UZR89" s="47"/>
      <c r="UZS89" s="47"/>
      <c r="UZT89" s="47"/>
      <c r="UZU89" s="47"/>
      <c r="UZV89" s="47"/>
      <c r="UZW89" s="47"/>
      <c r="UZX89" s="47"/>
      <c r="UZY89" s="47"/>
      <c r="UZZ89" s="47"/>
      <c r="VAA89" s="47"/>
      <c r="VAB89" s="47"/>
      <c r="VAC89" s="47"/>
      <c r="VAD89" s="47"/>
      <c r="VAE89" s="47"/>
      <c r="VAF89" s="47"/>
      <c r="VAG89" s="47"/>
      <c r="VAH89" s="47"/>
      <c r="VAI89" s="47"/>
      <c r="VAJ89" s="47"/>
      <c r="VAK89" s="47"/>
      <c r="VAL89" s="47"/>
      <c r="VAM89" s="47"/>
      <c r="VAN89" s="47"/>
      <c r="VAO89" s="47"/>
      <c r="VAP89" s="47"/>
      <c r="VAQ89" s="47"/>
      <c r="VAR89" s="47"/>
      <c r="VAS89" s="47"/>
      <c r="VAT89" s="47"/>
      <c r="VAU89" s="47"/>
      <c r="VAV89" s="47"/>
      <c r="VAW89" s="47"/>
      <c r="VAX89" s="47"/>
      <c r="VAY89" s="47"/>
      <c r="VAZ89" s="47"/>
      <c r="VBA89" s="47"/>
      <c r="VBB89" s="47"/>
      <c r="VBC89" s="47"/>
      <c r="VBD89" s="47"/>
      <c r="VBE89" s="47"/>
      <c r="VBF89" s="47"/>
      <c r="VBG89" s="47"/>
      <c r="VBH89" s="47"/>
      <c r="VBI89" s="47"/>
      <c r="VBJ89" s="47"/>
      <c r="VBK89" s="47"/>
      <c r="VBL89" s="47"/>
      <c r="VBM89" s="47"/>
      <c r="VBN89" s="47"/>
      <c r="VBO89" s="47"/>
      <c r="VBP89" s="47"/>
      <c r="VBQ89" s="47"/>
      <c r="VBR89" s="47"/>
      <c r="VBS89" s="47"/>
      <c r="VBT89" s="47"/>
      <c r="VBU89" s="47"/>
      <c r="VBV89" s="47"/>
      <c r="VBW89" s="47"/>
      <c r="VBX89" s="47"/>
      <c r="VBY89" s="47"/>
      <c r="VBZ89" s="47"/>
      <c r="VCA89" s="47"/>
      <c r="VCB89" s="47"/>
      <c r="VCC89" s="47"/>
      <c r="VCD89" s="47"/>
      <c r="VCE89" s="47"/>
      <c r="VCF89" s="47"/>
      <c r="VCG89" s="47"/>
      <c r="VCH89" s="47"/>
      <c r="VCI89" s="47"/>
      <c r="VCJ89" s="47"/>
      <c r="VCK89" s="47"/>
      <c r="VCL89" s="47"/>
      <c r="VCM89" s="47"/>
      <c r="VCN89" s="47"/>
      <c r="VCO89" s="47"/>
      <c r="VCP89" s="47"/>
      <c r="VCQ89" s="47"/>
      <c r="VCR89" s="47"/>
      <c r="VCS89" s="47"/>
      <c r="VCT89" s="47"/>
      <c r="VCU89" s="47"/>
      <c r="VCV89" s="47"/>
      <c r="VCW89" s="47"/>
      <c r="VCX89" s="47"/>
      <c r="VCY89" s="47"/>
      <c r="VCZ89" s="47"/>
      <c r="VDA89" s="47"/>
      <c r="VDB89" s="47"/>
      <c r="VDC89" s="47"/>
      <c r="VDD89" s="47"/>
      <c r="VDE89" s="47"/>
      <c r="VDF89" s="47"/>
      <c r="VDG89" s="47"/>
      <c r="VDH89" s="47"/>
      <c r="VDI89" s="47"/>
      <c r="VDJ89" s="47"/>
      <c r="VDK89" s="47"/>
      <c r="VDL89" s="47"/>
      <c r="VDM89" s="47"/>
      <c r="VDN89" s="47"/>
      <c r="VDO89" s="47"/>
      <c r="VDP89" s="47"/>
      <c r="VDQ89" s="47"/>
      <c r="VDR89" s="47"/>
      <c r="VDS89" s="47"/>
      <c r="VDT89" s="47"/>
      <c r="VDU89" s="47"/>
      <c r="VDV89" s="47"/>
      <c r="VDW89" s="47"/>
      <c r="VDX89" s="47"/>
      <c r="VDY89" s="47"/>
      <c r="VDZ89" s="47"/>
      <c r="VEA89" s="47"/>
      <c r="VEB89" s="47"/>
      <c r="VEC89" s="47"/>
      <c r="VED89" s="47"/>
      <c r="VEE89" s="47"/>
      <c r="VEF89" s="47"/>
      <c r="VEG89" s="47"/>
      <c r="VEH89" s="47"/>
      <c r="VEI89" s="47"/>
      <c r="VEJ89" s="47"/>
      <c r="VEK89" s="47"/>
      <c r="VEL89" s="47"/>
      <c r="VEM89" s="47"/>
      <c r="VEN89" s="47"/>
      <c r="VEO89" s="47"/>
      <c r="VEP89" s="47"/>
      <c r="VEQ89" s="47"/>
      <c r="VER89" s="47"/>
      <c r="VES89" s="47"/>
      <c r="VET89" s="47"/>
      <c r="VEU89" s="47"/>
      <c r="VEV89" s="47"/>
      <c r="VEW89" s="47"/>
      <c r="VEX89" s="47"/>
      <c r="VEY89" s="47"/>
      <c r="VEZ89" s="47"/>
      <c r="VFA89" s="47"/>
      <c r="VFB89" s="47"/>
      <c r="VFC89" s="47"/>
      <c r="VFD89" s="47"/>
      <c r="VFE89" s="47"/>
      <c r="VFF89" s="47"/>
      <c r="VFG89" s="47"/>
      <c r="VFH89" s="47"/>
      <c r="VFI89" s="47"/>
      <c r="VFJ89" s="47"/>
      <c r="VFK89" s="47"/>
      <c r="VFL89" s="47"/>
      <c r="VFM89" s="47"/>
      <c r="VFN89" s="47"/>
      <c r="VFO89" s="47"/>
      <c r="VFP89" s="47"/>
      <c r="VFQ89" s="47"/>
      <c r="VFR89" s="47"/>
      <c r="VFS89" s="47"/>
      <c r="VFT89" s="47"/>
      <c r="VFU89" s="47"/>
      <c r="VFV89" s="47"/>
      <c r="VFW89" s="47"/>
      <c r="VFX89" s="47"/>
      <c r="VFY89" s="47"/>
      <c r="VFZ89" s="47"/>
      <c r="VGA89" s="47"/>
      <c r="VGB89" s="47"/>
      <c r="VGC89" s="47"/>
      <c r="VGD89" s="47"/>
      <c r="VGE89" s="47"/>
      <c r="VGF89" s="47"/>
      <c r="VGG89" s="47"/>
      <c r="VGH89" s="47"/>
      <c r="VGI89" s="47"/>
      <c r="VGJ89" s="47"/>
      <c r="VGK89" s="47"/>
      <c r="VGL89" s="47"/>
      <c r="VGM89" s="47"/>
      <c r="VGN89" s="47"/>
      <c r="VGO89" s="47"/>
      <c r="VGP89" s="47"/>
      <c r="VGQ89" s="47"/>
      <c r="VGR89" s="47"/>
      <c r="VGS89" s="47"/>
      <c r="VGT89" s="47"/>
      <c r="VGU89" s="47"/>
      <c r="VGV89" s="47"/>
      <c r="VGW89" s="47"/>
      <c r="VGX89" s="47"/>
      <c r="VGY89" s="47"/>
      <c r="VGZ89" s="47"/>
      <c r="VHA89" s="47"/>
      <c r="VHB89" s="47"/>
      <c r="VHC89" s="47"/>
      <c r="VHD89" s="47"/>
      <c r="VHE89" s="47"/>
      <c r="VHF89" s="47"/>
      <c r="VHG89" s="47"/>
      <c r="VHH89" s="47"/>
      <c r="VHI89" s="47"/>
      <c r="VHJ89" s="47"/>
      <c r="VHK89" s="47"/>
      <c r="VHL89" s="47"/>
      <c r="VHM89" s="47"/>
      <c r="VHN89" s="47"/>
      <c r="VHO89" s="47"/>
      <c r="VHP89" s="47"/>
      <c r="VHQ89" s="47"/>
      <c r="VHR89" s="47"/>
      <c r="VHS89" s="47"/>
      <c r="VHT89" s="47"/>
      <c r="VHU89" s="47"/>
      <c r="VHV89" s="47"/>
      <c r="VHW89" s="47"/>
      <c r="VHX89" s="47"/>
      <c r="VHY89" s="47"/>
      <c r="VHZ89" s="47"/>
      <c r="VIA89" s="47"/>
      <c r="VIB89" s="47"/>
      <c r="VIC89" s="47"/>
      <c r="VID89" s="47"/>
      <c r="VIE89" s="47"/>
      <c r="VIF89" s="47"/>
      <c r="VIG89" s="47"/>
      <c r="VIH89" s="47"/>
      <c r="VII89" s="47"/>
      <c r="VIJ89" s="47"/>
      <c r="VIK89" s="47"/>
      <c r="VIL89" s="47"/>
      <c r="VIM89" s="47"/>
      <c r="VIN89" s="47"/>
      <c r="VIO89" s="47"/>
      <c r="VIP89" s="47"/>
      <c r="VIQ89" s="47"/>
      <c r="VIR89" s="47"/>
      <c r="VIS89" s="47"/>
      <c r="VIT89" s="47"/>
      <c r="VIU89" s="47"/>
      <c r="VIV89" s="47"/>
      <c r="VIW89" s="47"/>
      <c r="VIX89" s="47"/>
      <c r="VIY89" s="47"/>
      <c r="VIZ89" s="47"/>
      <c r="VJA89" s="47"/>
      <c r="VJB89" s="47"/>
      <c r="VJC89" s="47"/>
      <c r="VJD89" s="47"/>
      <c r="VJE89" s="47"/>
      <c r="VJF89" s="47"/>
      <c r="VJG89" s="47"/>
      <c r="VJH89" s="47"/>
      <c r="VJI89" s="47"/>
      <c r="VJJ89" s="47"/>
      <c r="VJK89" s="47"/>
      <c r="VJL89" s="47"/>
      <c r="VJM89" s="47"/>
      <c r="VJN89" s="47"/>
      <c r="VJO89" s="47"/>
      <c r="VJP89" s="47"/>
      <c r="VJQ89" s="47"/>
      <c r="VJR89" s="47"/>
      <c r="VJS89" s="47"/>
      <c r="VJT89" s="47"/>
      <c r="VJU89" s="47"/>
      <c r="VJV89" s="47"/>
      <c r="VJW89" s="47"/>
      <c r="VJX89" s="47"/>
      <c r="VJY89" s="47"/>
      <c r="VJZ89" s="47"/>
      <c r="VKA89" s="47"/>
      <c r="VKB89" s="47"/>
      <c r="VKC89" s="47"/>
      <c r="VKD89" s="47"/>
      <c r="VKE89" s="47"/>
      <c r="VKF89" s="47"/>
      <c r="VKG89" s="47"/>
      <c r="VKH89" s="47"/>
      <c r="VKI89" s="47"/>
      <c r="VKJ89" s="47"/>
      <c r="VKK89" s="47"/>
      <c r="VKL89" s="47"/>
      <c r="VKM89" s="47"/>
      <c r="VKN89" s="47"/>
      <c r="VKO89" s="47"/>
      <c r="VKP89" s="47"/>
      <c r="VKQ89" s="47"/>
      <c r="VKR89" s="47"/>
      <c r="VKS89" s="47"/>
      <c r="VKT89" s="47"/>
      <c r="VKU89" s="47"/>
      <c r="VKV89" s="47"/>
      <c r="VKW89" s="47"/>
      <c r="VKX89" s="47"/>
      <c r="VKY89" s="47"/>
      <c r="VKZ89" s="47"/>
      <c r="VLA89" s="47"/>
      <c r="VLB89" s="47"/>
      <c r="VLC89" s="47"/>
      <c r="VLD89" s="47"/>
      <c r="VLE89" s="47"/>
      <c r="VLF89" s="47"/>
      <c r="VLG89" s="47"/>
      <c r="VLH89" s="47"/>
      <c r="VLI89" s="47"/>
      <c r="VLJ89" s="47"/>
      <c r="VLK89" s="47"/>
      <c r="VLL89" s="47"/>
      <c r="VLM89" s="47"/>
      <c r="VLN89" s="47"/>
      <c r="VLO89" s="47"/>
      <c r="VLP89" s="47"/>
      <c r="VLQ89" s="47"/>
      <c r="VLR89" s="47"/>
      <c r="VLS89" s="47"/>
      <c r="VLT89" s="47"/>
      <c r="VLU89" s="47"/>
      <c r="VLV89" s="47"/>
      <c r="VLW89" s="47"/>
      <c r="VLX89" s="47"/>
      <c r="VLY89" s="47"/>
      <c r="VLZ89" s="47"/>
      <c r="VMA89" s="47"/>
      <c r="VMB89" s="47"/>
      <c r="VMC89" s="47"/>
      <c r="VMD89" s="47"/>
      <c r="VME89" s="47"/>
      <c r="VMF89" s="47"/>
      <c r="VMG89" s="47"/>
      <c r="VMH89" s="47"/>
      <c r="VMI89" s="47"/>
      <c r="VMJ89" s="47"/>
      <c r="VMK89" s="47"/>
      <c r="VML89" s="47"/>
      <c r="VMM89" s="47"/>
      <c r="VMN89" s="47"/>
      <c r="VMO89" s="47"/>
      <c r="VMP89" s="47"/>
      <c r="VMQ89" s="47"/>
      <c r="VMR89" s="47"/>
      <c r="VMS89" s="47"/>
      <c r="VMT89" s="47"/>
      <c r="VMU89" s="47"/>
      <c r="VMV89" s="47"/>
      <c r="VMW89" s="47"/>
      <c r="VMX89" s="47"/>
      <c r="VMY89" s="47"/>
      <c r="VMZ89" s="47"/>
      <c r="VNA89" s="47"/>
      <c r="VNB89" s="47"/>
      <c r="VNC89" s="47"/>
      <c r="VND89" s="47"/>
      <c r="VNE89" s="47"/>
      <c r="VNF89" s="47"/>
      <c r="VNG89" s="47"/>
      <c r="VNH89" s="47"/>
      <c r="VNI89" s="47"/>
      <c r="VNJ89" s="47"/>
      <c r="VNK89" s="47"/>
      <c r="VNL89" s="47"/>
      <c r="VNM89" s="47"/>
      <c r="VNN89" s="47"/>
      <c r="VNO89" s="47"/>
      <c r="VNP89" s="47"/>
      <c r="VNQ89" s="47"/>
      <c r="VNR89" s="47"/>
      <c r="VNS89" s="47"/>
      <c r="VNT89" s="47"/>
      <c r="VNU89" s="47"/>
      <c r="VNV89" s="47"/>
      <c r="VNW89" s="47"/>
      <c r="VNX89" s="47"/>
      <c r="VNY89" s="47"/>
      <c r="VNZ89" s="47"/>
      <c r="VOA89" s="47"/>
      <c r="VOB89" s="47"/>
      <c r="VOC89" s="47"/>
      <c r="VOD89" s="47"/>
      <c r="VOE89" s="47"/>
      <c r="VOF89" s="47"/>
      <c r="VOG89" s="47"/>
      <c r="VOH89" s="47"/>
      <c r="VOI89" s="47"/>
      <c r="VOJ89" s="47"/>
      <c r="VOK89" s="47"/>
      <c r="VOL89" s="47"/>
      <c r="VOM89" s="47"/>
      <c r="VON89" s="47"/>
      <c r="VOO89" s="47"/>
      <c r="VOP89" s="47"/>
      <c r="VOQ89" s="47"/>
      <c r="VOR89" s="47"/>
      <c r="VOS89" s="47"/>
      <c r="VOT89" s="47"/>
      <c r="VOU89" s="47"/>
      <c r="VOV89" s="47"/>
      <c r="VOW89" s="47"/>
      <c r="VOX89" s="47"/>
      <c r="VOY89" s="47"/>
      <c r="VOZ89" s="47"/>
      <c r="VPA89" s="47"/>
      <c r="VPB89" s="47"/>
      <c r="VPC89" s="47"/>
      <c r="VPD89" s="47"/>
      <c r="VPE89" s="47"/>
      <c r="VPF89" s="47"/>
      <c r="VPG89" s="47"/>
      <c r="VPH89" s="47"/>
      <c r="VPI89" s="47"/>
      <c r="VPJ89" s="47"/>
      <c r="VPK89" s="47"/>
      <c r="VPL89" s="47"/>
      <c r="VPM89" s="47"/>
      <c r="VPN89" s="47"/>
      <c r="VPO89" s="47"/>
      <c r="VPP89" s="47"/>
      <c r="VPQ89" s="47"/>
      <c r="VPR89" s="47"/>
      <c r="VPS89" s="47"/>
      <c r="VPT89" s="47"/>
      <c r="VPU89" s="47"/>
      <c r="VPV89" s="47"/>
      <c r="VPW89" s="47"/>
      <c r="VPX89" s="47"/>
      <c r="VPY89" s="47"/>
      <c r="VPZ89" s="47"/>
      <c r="VQA89" s="47"/>
      <c r="VQB89" s="47"/>
      <c r="VQC89" s="47"/>
      <c r="VQD89" s="47"/>
      <c r="VQE89" s="47"/>
      <c r="VQF89" s="47"/>
      <c r="VQG89" s="47"/>
      <c r="VQH89" s="47"/>
      <c r="VQI89" s="47"/>
      <c r="VQJ89" s="47"/>
      <c r="VQK89" s="47"/>
      <c r="VQL89" s="47"/>
      <c r="VQM89" s="47"/>
      <c r="VQN89" s="47"/>
      <c r="VQO89" s="47"/>
      <c r="VQP89" s="47"/>
      <c r="VQQ89" s="47"/>
      <c r="VQR89" s="47"/>
      <c r="VQS89" s="47"/>
      <c r="VQT89" s="47"/>
      <c r="VQU89" s="47"/>
      <c r="VQV89" s="47"/>
      <c r="VQW89" s="47"/>
      <c r="VQX89" s="47"/>
      <c r="VQY89" s="47"/>
      <c r="VQZ89" s="47"/>
      <c r="VRA89" s="47"/>
      <c r="VRB89" s="47"/>
      <c r="VRC89" s="47"/>
      <c r="VRD89" s="47"/>
      <c r="VRE89" s="47"/>
      <c r="VRF89" s="47"/>
      <c r="VRG89" s="47"/>
      <c r="VRH89" s="47"/>
      <c r="VRI89" s="47"/>
      <c r="VRJ89" s="47"/>
      <c r="VRK89" s="47"/>
      <c r="VRL89" s="47"/>
      <c r="VRM89" s="47"/>
      <c r="VRN89" s="47"/>
      <c r="VRO89" s="47"/>
      <c r="VRP89" s="47"/>
      <c r="VRQ89" s="47"/>
      <c r="VRR89" s="47"/>
      <c r="VRS89" s="47"/>
      <c r="VRT89" s="47"/>
      <c r="VRU89" s="47"/>
      <c r="VRV89" s="47"/>
      <c r="VRW89" s="47"/>
      <c r="VRX89" s="47"/>
      <c r="VRY89" s="47"/>
      <c r="VRZ89" s="47"/>
      <c r="VSA89" s="47"/>
      <c r="VSB89" s="47"/>
      <c r="VSC89" s="47"/>
      <c r="VSD89" s="47"/>
      <c r="VSE89" s="47"/>
      <c r="VSF89" s="47"/>
      <c r="VSG89" s="47"/>
      <c r="VSH89" s="47"/>
      <c r="VSI89" s="47"/>
      <c r="VSJ89" s="47"/>
      <c r="VSK89" s="47"/>
      <c r="VSL89" s="47"/>
      <c r="VSM89" s="47"/>
      <c r="VSN89" s="47"/>
      <c r="VSO89" s="47"/>
      <c r="VSP89" s="47"/>
      <c r="VSQ89" s="47"/>
      <c r="VSR89" s="47"/>
      <c r="VSS89" s="47"/>
      <c r="VST89" s="47"/>
      <c r="VSU89" s="47"/>
      <c r="VSV89" s="47"/>
      <c r="VSW89" s="47"/>
      <c r="VSX89" s="47"/>
      <c r="VSY89" s="47"/>
      <c r="VSZ89" s="47"/>
      <c r="VTA89" s="47"/>
      <c r="VTB89" s="47"/>
      <c r="VTC89" s="47"/>
      <c r="VTD89" s="47"/>
      <c r="VTE89" s="47"/>
      <c r="VTF89" s="47"/>
      <c r="VTG89" s="47"/>
      <c r="VTH89" s="47"/>
      <c r="VTI89" s="47"/>
      <c r="VTJ89" s="47"/>
      <c r="VTK89" s="47"/>
      <c r="VTL89" s="47"/>
      <c r="VTM89" s="47"/>
      <c r="VTN89" s="47"/>
      <c r="VTO89" s="47"/>
      <c r="VTP89" s="47"/>
      <c r="VTQ89" s="47"/>
      <c r="VTR89" s="47"/>
      <c r="VTS89" s="47"/>
      <c r="VTT89" s="47"/>
      <c r="VTU89" s="47"/>
      <c r="VTV89" s="47"/>
      <c r="VTW89" s="47"/>
      <c r="VTX89" s="47"/>
      <c r="VTY89" s="47"/>
      <c r="VTZ89" s="47"/>
      <c r="VUA89" s="47"/>
      <c r="VUB89" s="47"/>
      <c r="VUC89" s="47"/>
      <c r="VUD89" s="47"/>
      <c r="VUE89" s="47"/>
      <c r="VUF89" s="47"/>
      <c r="VUG89" s="47"/>
      <c r="VUH89" s="47"/>
      <c r="VUI89" s="47"/>
      <c r="VUJ89" s="47"/>
      <c r="VUK89" s="47"/>
      <c r="VUL89" s="47"/>
      <c r="VUM89" s="47"/>
      <c r="VUN89" s="47"/>
      <c r="VUO89" s="47"/>
      <c r="VUP89" s="47"/>
      <c r="VUQ89" s="47"/>
      <c r="VUR89" s="47"/>
      <c r="VUS89" s="47"/>
      <c r="VUT89" s="47"/>
      <c r="VUU89" s="47"/>
      <c r="VUV89" s="47"/>
      <c r="VUW89" s="47"/>
      <c r="VUX89" s="47"/>
      <c r="VUY89" s="47"/>
      <c r="VUZ89" s="47"/>
      <c r="VVA89" s="47"/>
      <c r="VVB89" s="47"/>
      <c r="VVC89" s="47"/>
      <c r="VVD89" s="47"/>
      <c r="VVE89" s="47"/>
      <c r="VVF89" s="47"/>
      <c r="VVG89" s="47"/>
      <c r="VVH89" s="47"/>
      <c r="VVI89" s="47"/>
      <c r="VVJ89" s="47"/>
      <c r="VVK89" s="47"/>
      <c r="VVL89" s="47"/>
      <c r="VVM89" s="47"/>
      <c r="VVN89" s="47"/>
      <c r="VVO89" s="47"/>
      <c r="VVP89" s="47"/>
      <c r="VVQ89" s="47"/>
      <c r="VVR89" s="47"/>
      <c r="VVS89" s="47"/>
      <c r="VVT89" s="47"/>
      <c r="VVU89" s="47"/>
      <c r="VVV89" s="47"/>
      <c r="VVW89" s="47"/>
      <c r="VVX89" s="47"/>
      <c r="VVY89" s="47"/>
      <c r="VVZ89" s="47"/>
      <c r="VWA89" s="47"/>
      <c r="VWB89" s="47"/>
      <c r="VWC89" s="47"/>
      <c r="VWD89" s="47"/>
      <c r="VWE89" s="47"/>
      <c r="VWF89" s="47"/>
      <c r="VWG89" s="47"/>
      <c r="VWH89" s="47"/>
      <c r="VWI89" s="47"/>
      <c r="VWJ89" s="47"/>
      <c r="VWK89" s="47"/>
      <c r="VWL89" s="47"/>
      <c r="VWM89" s="47"/>
      <c r="VWN89" s="47"/>
      <c r="VWO89" s="47"/>
      <c r="VWP89" s="47"/>
      <c r="VWQ89" s="47"/>
      <c r="VWR89" s="47"/>
      <c r="VWS89" s="47"/>
      <c r="VWT89" s="47"/>
      <c r="VWU89" s="47"/>
      <c r="VWV89" s="47"/>
      <c r="VWW89" s="47"/>
      <c r="VWX89" s="47"/>
      <c r="VWY89" s="47"/>
      <c r="VWZ89" s="47"/>
      <c r="VXA89" s="47"/>
      <c r="VXB89" s="47"/>
      <c r="VXC89" s="47"/>
      <c r="VXD89" s="47"/>
      <c r="VXE89" s="47"/>
      <c r="VXF89" s="47"/>
      <c r="VXG89" s="47"/>
      <c r="VXH89" s="47"/>
      <c r="VXI89" s="47"/>
      <c r="VXJ89" s="47"/>
      <c r="VXK89" s="47"/>
      <c r="VXL89" s="47"/>
      <c r="VXM89" s="47"/>
      <c r="VXN89" s="47"/>
      <c r="VXO89" s="47"/>
      <c r="VXP89" s="47"/>
      <c r="VXQ89" s="47"/>
      <c r="VXR89" s="47"/>
      <c r="VXS89" s="47"/>
      <c r="VXT89" s="47"/>
      <c r="VXU89" s="47"/>
      <c r="VXV89" s="47"/>
      <c r="VXW89" s="47"/>
      <c r="VXX89" s="47"/>
      <c r="VXY89" s="47"/>
      <c r="VXZ89" s="47"/>
      <c r="VYA89" s="47"/>
      <c r="VYB89" s="47"/>
      <c r="VYC89" s="47"/>
      <c r="VYD89" s="47"/>
      <c r="VYE89" s="47"/>
      <c r="VYF89" s="47"/>
      <c r="VYG89" s="47"/>
      <c r="VYH89" s="47"/>
      <c r="VYI89" s="47"/>
      <c r="VYJ89" s="47"/>
      <c r="VYK89" s="47"/>
      <c r="VYL89" s="47"/>
      <c r="VYM89" s="47"/>
      <c r="VYN89" s="47"/>
      <c r="VYO89" s="47"/>
      <c r="VYP89" s="47"/>
      <c r="VYQ89" s="47"/>
      <c r="VYR89" s="47"/>
      <c r="VYS89" s="47"/>
      <c r="VYT89" s="47"/>
      <c r="VYU89" s="47"/>
      <c r="VYV89" s="47"/>
      <c r="VYW89" s="47"/>
      <c r="VYX89" s="47"/>
      <c r="VYY89" s="47"/>
      <c r="VYZ89" s="47"/>
      <c r="VZA89" s="47"/>
      <c r="VZB89" s="47"/>
      <c r="VZC89" s="47"/>
      <c r="VZD89" s="47"/>
      <c r="VZE89" s="47"/>
      <c r="VZF89" s="47"/>
      <c r="VZG89" s="47"/>
      <c r="VZH89" s="47"/>
      <c r="VZI89" s="47"/>
      <c r="VZJ89" s="47"/>
      <c r="VZK89" s="47"/>
      <c r="VZL89" s="47"/>
      <c r="VZM89" s="47"/>
      <c r="VZN89" s="47"/>
      <c r="VZO89" s="47"/>
      <c r="VZP89" s="47"/>
      <c r="VZQ89" s="47"/>
      <c r="VZR89" s="47"/>
      <c r="VZS89" s="47"/>
      <c r="VZT89" s="47"/>
      <c r="VZU89" s="47"/>
      <c r="VZV89" s="47"/>
      <c r="VZW89" s="47"/>
      <c r="VZX89" s="47"/>
      <c r="VZY89" s="47"/>
      <c r="VZZ89" s="47"/>
      <c r="WAA89" s="47"/>
      <c r="WAB89" s="47"/>
      <c r="WAC89" s="47"/>
      <c r="WAD89" s="47"/>
      <c r="WAE89" s="47"/>
      <c r="WAF89" s="47"/>
      <c r="WAG89" s="47"/>
      <c r="WAH89" s="47"/>
      <c r="WAI89" s="47"/>
      <c r="WAJ89" s="47"/>
      <c r="WAK89" s="47"/>
      <c r="WAL89" s="47"/>
      <c r="WAM89" s="47"/>
      <c r="WAN89" s="47"/>
      <c r="WAO89" s="47"/>
      <c r="WAP89" s="47"/>
      <c r="WAQ89" s="47"/>
      <c r="WAR89" s="47"/>
      <c r="WAS89" s="47"/>
      <c r="WAT89" s="47"/>
      <c r="WAU89" s="47"/>
      <c r="WAV89" s="47"/>
      <c r="WAW89" s="47"/>
      <c r="WAX89" s="47"/>
      <c r="WAY89" s="47"/>
      <c r="WAZ89" s="47"/>
      <c r="WBA89" s="47"/>
      <c r="WBB89" s="47"/>
      <c r="WBC89" s="47"/>
      <c r="WBD89" s="47"/>
      <c r="WBE89" s="47"/>
      <c r="WBF89" s="47"/>
      <c r="WBG89" s="47"/>
      <c r="WBH89" s="47"/>
      <c r="WBI89" s="47"/>
      <c r="WBJ89" s="47"/>
      <c r="WBK89" s="47"/>
      <c r="WBL89" s="47"/>
      <c r="WBM89" s="47"/>
      <c r="WBN89" s="47"/>
      <c r="WBO89" s="47"/>
      <c r="WBP89" s="47"/>
      <c r="WBQ89" s="47"/>
      <c r="WBR89" s="47"/>
      <c r="WBS89" s="47"/>
      <c r="WBT89" s="47"/>
      <c r="WBU89" s="47"/>
      <c r="WBV89" s="47"/>
      <c r="WBW89" s="47"/>
      <c r="WBX89" s="47"/>
      <c r="WBY89" s="47"/>
      <c r="WBZ89" s="47"/>
      <c r="WCA89" s="47"/>
      <c r="WCB89" s="47"/>
      <c r="WCC89" s="47"/>
      <c r="WCD89" s="47"/>
      <c r="WCE89" s="47"/>
      <c r="WCF89" s="47"/>
      <c r="WCG89" s="47"/>
      <c r="WCH89" s="47"/>
      <c r="WCI89" s="47"/>
      <c r="WCJ89" s="47"/>
      <c r="WCK89" s="47"/>
      <c r="WCL89" s="47"/>
      <c r="WCM89" s="47"/>
      <c r="WCN89" s="47"/>
      <c r="WCO89" s="47"/>
      <c r="WCP89" s="47"/>
      <c r="WCQ89" s="47"/>
      <c r="WCR89" s="47"/>
      <c r="WCS89" s="47"/>
      <c r="WCT89" s="47"/>
      <c r="WCU89" s="47"/>
      <c r="WCV89" s="47"/>
      <c r="WCW89" s="47"/>
      <c r="WCX89" s="47"/>
      <c r="WCY89" s="47"/>
      <c r="WCZ89" s="47"/>
      <c r="WDA89" s="47"/>
      <c r="WDB89" s="47"/>
      <c r="WDC89" s="47"/>
      <c r="WDD89" s="47"/>
      <c r="WDE89" s="47"/>
      <c r="WDF89" s="47"/>
      <c r="WDG89" s="47"/>
      <c r="WDH89" s="47"/>
      <c r="WDI89" s="47"/>
      <c r="WDJ89" s="47"/>
      <c r="WDK89" s="47"/>
      <c r="WDL89" s="47"/>
      <c r="WDM89" s="47"/>
      <c r="WDN89" s="47"/>
      <c r="WDO89" s="47"/>
      <c r="WDP89" s="47"/>
      <c r="WDQ89" s="47"/>
      <c r="WDR89" s="47"/>
      <c r="WDS89" s="47"/>
      <c r="WDT89" s="47"/>
      <c r="WDU89" s="47"/>
      <c r="WDV89" s="47"/>
      <c r="WDW89" s="47"/>
      <c r="WDX89" s="47"/>
      <c r="WDY89" s="47"/>
      <c r="WDZ89" s="47"/>
      <c r="WEA89" s="47"/>
      <c r="WEB89" s="47"/>
      <c r="WEC89" s="47"/>
      <c r="WED89" s="47"/>
      <c r="WEE89" s="47"/>
      <c r="WEF89" s="47"/>
      <c r="WEG89" s="47"/>
      <c r="WEH89" s="47"/>
      <c r="WEI89" s="47"/>
      <c r="WEJ89" s="47"/>
      <c r="WEK89" s="47"/>
      <c r="WEL89" s="47"/>
      <c r="WEM89" s="47"/>
      <c r="WEN89" s="47"/>
      <c r="WEO89" s="47"/>
      <c r="WEP89" s="47"/>
      <c r="WEQ89" s="47"/>
      <c r="WER89" s="47"/>
      <c r="WES89" s="47"/>
      <c r="WET89" s="47"/>
      <c r="WEU89" s="47"/>
      <c r="WEV89" s="47"/>
      <c r="WEW89" s="47"/>
      <c r="WEX89" s="47"/>
      <c r="WEY89" s="47"/>
      <c r="WEZ89" s="47"/>
      <c r="WFA89" s="47"/>
      <c r="WFB89" s="47"/>
      <c r="WFC89" s="47"/>
      <c r="WFD89" s="47"/>
      <c r="WFE89" s="47"/>
      <c r="WFF89" s="47"/>
      <c r="WFG89" s="47"/>
      <c r="WFH89" s="47"/>
      <c r="WFI89" s="47"/>
      <c r="WFJ89" s="47"/>
      <c r="WFK89" s="47"/>
      <c r="WFL89" s="47"/>
      <c r="WFM89" s="47"/>
      <c r="WFN89" s="47"/>
      <c r="WFO89" s="47"/>
      <c r="WFP89" s="47"/>
      <c r="WFQ89" s="47"/>
      <c r="WFR89" s="47"/>
      <c r="WFS89" s="47"/>
      <c r="WFT89" s="47"/>
      <c r="WFU89" s="47"/>
      <c r="WFV89" s="47"/>
      <c r="WFW89" s="47"/>
      <c r="WFX89" s="47"/>
      <c r="WFY89" s="47"/>
      <c r="WFZ89" s="47"/>
      <c r="WGA89" s="47"/>
      <c r="WGB89" s="47"/>
      <c r="WGC89" s="47"/>
      <c r="WGD89" s="47"/>
      <c r="WGE89" s="47"/>
      <c r="WGF89" s="47"/>
      <c r="WGG89" s="47"/>
      <c r="WGH89" s="47"/>
      <c r="WGI89" s="47"/>
      <c r="WGJ89" s="47"/>
      <c r="WGK89" s="47"/>
      <c r="WGL89" s="47"/>
      <c r="WGM89" s="47"/>
      <c r="WGN89" s="47"/>
      <c r="WGO89" s="47"/>
      <c r="WGP89" s="47"/>
      <c r="WGQ89" s="47"/>
      <c r="WGR89" s="47"/>
      <c r="WGS89" s="47"/>
      <c r="WGT89" s="47"/>
      <c r="WGU89" s="47"/>
      <c r="WGV89" s="47"/>
      <c r="WGW89" s="47"/>
      <c r="WGX89" s="47"/>
      <c r="WGY89" s="47"/>
      <c r="WGZ89" s="47"/>
      <c r="WHA89" s="47"/>
      <c r="WHB89" s="47"/>
      <c r="WHC89" s="47"/>
      <c r="WHD89" s="47"/>
      <c r="WHE89" s="47"/>
      <c r="WHF89" s="47"/>
      <c r="WHG89" s="47"/>
      <c r="WHH89" s="47"/>
      <c r="WHI89" s="47"/>
      <c r="WHJ89" s="47"/>
      <c r="WHK89" s="47"/>
      <c r="WHL89" s="47"/>
      <c r="WHM89" s="47"/>
      <c r="WHN89" s="47"/>
      <c r="WHO89" s="47"/>
      <c r="WHP89" s="47"/>
      <c r="WHQ89" s="47"/>
      <c r="WHR89" s="47"/>
      <c r="WHS89" s="47"/>
      <c r="WHT89" s="47"/>
      <c r="WHU89" s="47"/>
      <c r="WHV89" s="47"/>
      <c r="WHW89" s="47"/>
      <c r="WHX89" s="47"/>
      <c r="WHY89" s="47"/>
      <c r="WHZ89" s="47"/>
      <c r="WIA89" s="47"/>
      <c r="WIB89" s="47"/>
      <c r="WIC89" s="47"/>
      <c r="WID89" s="47"/>
      <c r="WIE89" s="47"/>
      <c r="WIF89" s="47"/>
      <c r="WIG89" s="47"/>
      <c r="WIH89" s="47"/>
      <c r="WII89" s="47"/>
      <c r="WIJ89" s="47"/>
      <c r="WIK89" s="47"/>
      <c r="WIL89" s="47"/>
      <c r="WIM89" s="47"/>
      <c r="WIN89" s="47"/>
      <c r="WIO89" s="47"/>
      <c r="WIP89" s="47"/>
      <c r="WIQ89" s="47"/>
      <c r="WIR89" s="47"/>
      <c r="WIS89" s="47"/>
      <c r="WIT89" s="47"/>
      <c r="WIU89" s="47"/>
      <c r="WIV89" s="47"/>
      <c r="WIW89" s="47"/>
      <c r="WIX89" s="47"/>
      <c r="WIY89" s="47"/>
      <c r="WIZ89" s="47"/>
      <c r="WJA89" s="47"/>
      <c r="WJB89" s="47"/>
      <c r="WJC89" s="47"/>
      <c r="WJD89" s="47"/>
      <c r="WJE89" s="47"/>
      <c r="WJF89" s="47"/>
      <c r="WJG89" s="47"/>
      <c r="WJH89" s="47"/>
      <c r="WJI89" s="47"/>
      <c r="WJJ89" s="47"/>
      <c r="WJK89" s="47"/>
      <c r="WJL89" s="47"/>
      <c r="WJM89" s="47"/>
      <c r="WJN89" s="47"/>
      <c r="WJO89" s="47"/>
      <c r="WJP89" s="47"/>
      <c r="WJQ89" s="47"/>
      <c r="WJR89" s="47"/>
      <c r="WJS89" s="47"/>
      <c r="WJT89" s="47"/>
      <c r="WJU89" s="47"/>
      <c r="WJV89" s="47"/>
      <c r="WJW89" s="47"/>
      <c r="WJX89" s="47"/>
      <c r="WJY89" s="47"/>
      <c r="WJZ89" s="47"/>
      <c r="WKA89" s="47"/>
      <c r="WKB89" s="47"/>
      <c r="WKC89" s="47"/>
      <c r="WKD89" s="47"/>
      <c r="WKE89" s="47"/>
      <c r="WKF89" s="47"/>
      <c r="WKG89" s="47"/>
      <c r="WKH89" s="47"/>
      <c r="WKI89" s="47"/>
      <c r="WKJ89" s="47"/>
      <c r="WKK89" s="47"/>
      <c r="WKL89" s="47"/>
      <c r="WKM89" s="47"/>
      <c r="WKN89" s="47"/>
      <c r="WKO89" s="47"/>
      <c r="WKP89" s="47"/>
      <c r="WKQ89" s="47"/>
      <c r="WKR89" s="47"/>
      <c r="WKS89" s="47"/>
      <c r="WKT89" s="47"/>
      <c r="WKU89" s="47"/>
      <c r="WKV89" s="47"/>
      <c r="WKW89" s="47"/>
      <c r="WKX89" s="47"/>
      <c r="WKY89" s="47"/>
      <c r="WKZ89" s="47"/>
      <c r="WLA89" s="47"/>
      <c r="WLB89" s="47"/>
      <c r="WLC89" s="47"/>
      <c r="WLD89" s="47"/>
      <c r="WLE89" s="47"/>
      <c r="WLF89" s="47"/>
      <c r="WLG89" s="47"/>
      <c r="WLH89" s="47"/>
      <c r="WLI89" s="47"/>
      <c r="WLJ89" s="47"/>
      <c r="WLK89" s="47"/>
      <c r="WLL89" s="47"/>
      <c r="WLM89" s="47"/>
      <c r="WLN89" s="47"/>
      <c r="WLO89" s="47"/>
      <c r="WLP89" s="47"/>
      <c r="WLQ89" s="47"/>
      <c r="WLR89" s="47"/>
      <c r="WLS89" s="47"/>
      <c r="WLT89" s="47"/>
      <c r="WLU89" s="47"/>
      <c r="WLV89" s="47"/>
      <c r="WLW89" s="47"/>
      <c r="WLX89" s="47"/>
      <c r="WLY89" s="47"/>
      <c r="WLZ89" s="47"/>
      <c r="WMA89" s="47"/>
      <c r="WMB89" s="47"/>
      <c r="WMC89" s="47"/>
      <c r="WMD89" s="47"/>
      <c r="WME89" s="47"/>
      <c r="WMF89" s="47"/>
      <c r="WMG89" s="47"/>
      <c r="WMH89" s="47"/>
      <c r="WMI89" s="47"/>
      <c r="WMJ89" s="47"/>
      <c r="WMK89" s="47"/>
      <c r="WML89" s="47"/>
      <c r="WMM89" s="47"/>
      <c r="WMN89" s="47"/>
      <c r="WMO89" s="47"/>
      <c r="WMP89" s="47"/>
      <c r="WMQ89" s="47"/>
      <c r="WMR89" s="47"/>
      <c r="WMS89" s="47"/>
      <c r="WMT89" s="47"/>
      <c r="WMU89" s="47"/>
      <c r="WMV89" s="47"/>
      <c r="WMW89" s="47"/>
      <c r="WMX89" s="47"/>
      <c r="WMY89" s="47"/>
      <c r="WMZ89" s="47"/>
      <c r="WNA89" s="47"/>
      <c r="WNB89" s="47"/>
      <c r="WNC89" s="47"/>
      <c r="WND89" s="47"/>
      <c r="WNE89" s="47"/>
      <c r="WNF89" s="47"/>
      <c r="WNG89" s="47"/>
      <c r="WNH89" s="47"/>
      <c r="WNI89" s="47"/>
      <c r="WNJ89" s="47"/>
      <c r="WNK89" s="47"/>
      <c r="WNL89" s="47"/>
      <c r="WNM89" s="47"/>
      <c r="WNN89" s="47"/>
      <c r="WNO89" s="47"/>
      <c r="WNP89" s="47"/>
      <c r="WNQ89" s="47"/>
      <c r="WNR89" s="47"/>
      <c r="WNS89" s="47"/>
      <c r="WNT89" s="47"/>
      <c r="WNU89" s="47"/>
      <c r="WNV89" s="47"/>
      <c r="WNW89" s="47"/>
      <c r="WNX89" s="47"/>
      <c r="WNY89" s="47"/>
      <c r="WNZ89" s="47"/>
      <c r="WOA89" s="47"/>
      <c r="WOB89" s="47"/>
      <c r="WOC89" s="47"/>
      <c r="WOD89" s="47"/>
      <c r="WOE89" s="47"/>
      <c r="WOF89" s="47"/>
      <c r="WOG89" s="47"/>
      <c r="WOH89" s="47"/>
      <c r="WOI89" s="47"/>
      <c r="WOJ89" s="47"/>
      <c r="WOK89" s="47"/>
      <c r="WOL89" s="47"/>
      <c r="WOM89" s="47"/>
      <c r="WON89" s="47"/>
      <c r="WOO89" s="47"/>
      <c r="WOP89" s="47"/>
      <c r="WOQ89" s="47"/>
      <c r="WOR89" s="47"/>
      <c r="WOS89" s="47"/>
      <c r="WOT89" s="47"/>
      <c r="WOU89" s="47"/>
      <c r="WOV89" s="47"/>
      <c r="WOW89" s="47"/>
      <c r="WOX89" s="47"/>
      <c r="WOY89" s="47"/>
      <c r="WOZ89" s="47"/>
      <c r="WPA89" s="47"/>
      <c r="WPB89" s="47"/>
      <c r="WPC89" s="47"/>
      <c r="WPD89" s="47"/>
      <c r="WPE89" s="47"/>
      <c r="WPF89" s="47"/>
      <c r="WPG89" s="47"/>
      <c r="WPH89" s="47"/>
      <c r="WPI89" s="47"/>
      <c r="WPJ89" s="47"/>
      <c r="WPK89" s="47"/>
      <c r="WPL89" s="47"/>
      <c r="WPM89" s="47"/>
      <c r="WPN89" s="47"/>
      <c r="WPO89" s="47"/>
      <c r="WPP89" s="47"/>
      <c r="WPQ89" s="47"/>
      <c r="WPR89" s="47"/>
      <c r="WPS89" s="47"/>
      <c r="WPT89" s="47"/>
      <c r="WPU89" s="47"/>
      <c r="WPV89" s="47"/>
      <c r="WPW89" s="47"/>
      <c r="WPX89" s="47"/>
      <c r="WPY89" s="47"/>
      <c r="WPZ89" s="47"/>
      <c r="WQA89" s="47"/>
      <c r="WQB89" s="47"/>
      <c r="WQC89" s="47"/>
      <c r="WQD89" s="47"/>
      <c r="WQE89" s="47"/>
      <c r="WQF89" s="47"/>
      <c r="WQG89" s="47"/>
      <c r="WQH89" s="47"/>
      <c r="WQI89" s="47"/>
      <c r="WQJ89" s="47"/>
      <c r="WQK89" s="47"/>
      <c r="WQL89" s="47"/>
      <c r="WQM89" s="47"/>
      <c r="WQN89" s="47"/>
      <c r="WQO89" s="47"/>
      <c r="WQP89" s="47"/>
      <c r="WQQ89" s="47"/>
      <c r="WQR89" s="47"/>
      <c r="WQS89" s="47"/>
      <c r="WQT89" s="47"/>
      <c r="WQU89" s="47"/>
      <c r="WQV89" s="47"/>
      <c r="WQW89" s="47"/>
      <c r="WQX89" s="47"/>
      <c r="WQY89" s="47"/>
      <c r="WQZ89" s="47"/>
      <c r="WRA89" s="47"/>
      <c r="WRB89" s="47"/>
      <c r="WRC89" s="47"/>
      <c r="WRD89" s="47"/>
      <c r="WRE89" s="47"/>
      <c r="WRF89" s="47"/>
      <c r="WRG89" s="47"/>
      <c r="WRH89" s="47"/>
      <c r="WRI89" s="47"/>
      <c r="WRJ89" s="47"/>
      <c r="WRK89" s="47"/>
      <c r="WRL89" s="47"/>
      <c r="WRM89" s="47"/>
      <c r="WRN89" s="47"/>
      <c r="WRO89" s="47"/>
      <c r="WRP89" s="47"/>
      <c r="WRQ89" s="47"/>
      <c r="WRR89" s="47"/>
      <c r="WRS89" s="47"/>
      <c r="WRT89" s="47"/>
      <c r="WRU89" s="47"/>
      <c r="WRV89" s="47"/>
      <c r="WRW89" s="47"/>
      <c r="WRX89" s="47"/>
      <c r="WRY89" s="47"/>
      <c r="WRZ89" s="47"/>
      <c r="WSA89" s="47"/>
      <c r="WSB89" s="47"/>
      <c r="WSC89" s="47"/>
      <c r="WSD89" s="47"/>
      <c r="WSE89" s="47"/>
      <c r="WSF89" s="47"/>
      <c r="WSG89" s="47"/>
      <c r="WSH89" s="47"/>
      <c r="WSI89" s="47"/>
      <c r="WSJ89" s="47"/>
      <c r="WSK89" s="47"/>
      <c r="WSL89" s="47"/>
      <c r="WSM89" s="47"/>
      <c r="WSN89" s="47"/>
      <c r="WSO89" s="47"/>
      <c r="WSP89" s="47"/>
      <c r="WSQ89" s="47"/>
      <c r="WSR89" s="47"/>
      <c r="WSS89" s="47"/>
      <c r="WST89" s="47"/>
      <c r="WSU89" s="47"/>
      <c r="WSV89" s="47"/>
      <c r="WSW89" s="47"/>
      <c r="WSX89" s="47"/>
      <c r="WSY89" s="47"/>
      <c r="WSZ89" s="47"/>
      <c r="WTA89" s="47"/>
      <c r="WTB89" s="47"/>
      <c r="WTC89" s="47"/>
      <c r="WTD89" s="47"/>
      <c r="WTE89" s="47"/>
      <c r="WTF89" s="47"/>
      <c r="WTG89" s="47"/>
      <c r="WTH89" s="47"/>
      <c r="WTI89" s="47"/>
      <c r="WTJ89" s="47"/>
      <c r="WTK89" s="47"/>
      <c r="WTL89" s="47"/>
      <c r="WTM89" s="47"/>
      <c r="WTN89" s="47"/>
      <c r="WTO89" s="47"/>
      <c r="WTP89" s="47"/>
      <c r="WTQ89" s="47"/>
      <c r="WTR89" s="47"/>
      <c r="WTS89" s="47"/>
      <c r="WTT89" s="47"/>
      <c r="WTU89" s="47"/>
      <c r="WTV89" s="47"/>
      <c r="WTW89" s="47"/>
      <c r="WTX89" s="47"/>
      <c r="WTY89" s="47"/>
      <c r="WTZ89" s="47"/>
      <c r="WUA89" s="47"/>
      <c r="WUB89" s="47"/>
      <c r="WUC89" s="47"/>
      <c r="WUD89" s="47"/>
      <c r="WUE89" s="47"/>
      <c r="WUF89" s="47"/>
      <c r="WUG89" s="47"/>
      <c r="WUH89" s="47"/>
      <c r="WUI89" s="47"/>
      <c r="WUJ89" s="47"/>
      <c r="WUK89" s="47"/>
      <c r="WUL89" s="47"/>
      <c r="WUM89" s="47"/>
      <c r="WUN89" s="47"/>
      <c r="WUO89" s="47"/>
      <c r="WUP89" s="47"/>
      <c r="WUQ89" s="47"/>
      <c r="WUR89" s="47"/>
      <c r="WUS89" s="47"/>
      <c r="WUT89" s="47"/>
      <c r="WUU89" s="47"/>
      <c r="WUV89" s="47"/>
      <c r="WUW89" s="47"/>
      <c r="WUX89" s="47"/>
      <c r="WUY89" s="47"/>
      <c r="WUZ89" s="47"/>
      <c r="WVA89" s="47"/>
      <c r="WVB89" s="47"/>
      <c r="WVC89" s="47"/>
      <c r="WVD89" s="47"/>
      <c r="WVE89" s="47"/>
      <c r="WVF89" s="47"/>
      <c r="WVG89" s="47"/>
      <c r="WVH89" s="47"/>
      <c r="WVI89" s="47"/>
      <c r="WVJ89" s="47"/>
      <c r="WVK89" s="47"/>
      <c r="WVL89" s="47"/>
      <c r="WVM89" s="47"/>
      <c r="WVN89" s="47"/>
      <c r="WVO89" s="47"/>
      <c r="WVP89" s="47"/>
      <c r="WVQ89" s="47"/>
      <c r="WVR89" s="47"/>
      <c r="WVS89" s="47"/>
      <c r="WVT89" s="47"/>
      <c r="WVU89" s="47"/>
      <c r="WVV89" s="47"/>
      <c r="WVW89" s="47"/>
      <c r="WVX89" s="47"/>
      <c r="WVY89" s="47"/>
      <c r="WVZ89" s="47"/>
      <c r="WWA89" s="47"/>
      <c r="WWB89" s="47"/>
      <c r="WWC89" s="47"/>
      <c r="WWD89" s="47"/>
      <c r="WWE89" s="47"/>
      <c r="WWF89" s="47"/>
      <c r="WWG89" s="47"/>
      <c r="WWH89" s="47"/>
      <c r="WWI89" s="47"/>
      <c r="WWJ89" s="47"/>
      <c r="WWK89" s="47"/>
      <c r="WWL89" s="47"/>
      <c r="WWM89" s="47"/>
      <c r="WWN89" s="47"/>
      <c r="WWO89" s="47"/>
      <c r="WWP89" s="47"/>
      <c r="WWQ89" s="47"/>
      <c r="WWR89" s="47"/>
      <c r="WWS89" s="47"/>
      <c r="WWT89" s="47"/>
      <c r="WWU89" s="47"/>
      <c r="WWV89" s="47"/>
      <c r="WWW89" s="47"/>
      <c r="WWX89" s="47"/>
      <c r="WWY89" s="47"/>
      <c r="WWZ89" s="47"/>
      <c r="WXA89" s="47"/>
      <c r="WXB89" s="47"/>
      <c r="WXC89" s="47"/>
      <c r="WXD89" s="47"/>
      <c r="WXE89" s="47"/>
      <c r="WXF89" s="47"/>
      <c r="WXG89" s="47"/>
      <c r="WXH89" s="47"/>
      <c r="WXI89" s="47"/>
      <c r="WXJ89" s="47"/>
      <c r="WXK89" s="47"/>
      <c r="WXL89" s="47"/>
      <c r="WXM89" s="47"/>
      <c r="WXN89" s="47"/>
      <c r="WXO89" s="47"/>
      <c r="WXP89" s="47"/>
      <c r="WXQ89" s="47"/>
      <c r="WXR89" s="47"/>
      <c r="WXS89" s="47"/>
      <c r="WXT89" s="47"/>
      <c r="WXU89" s="47"/>
      <c r="WXV89" s="47"/>
      <c r="WXW89" s="47"/>
      <c r="WXX89" s="47"/>
      <c r="WXY89" s="47"/>
      <c r="WXZ89" s="47"/>
      <c r="WYA89" s="47"/>
      <c r="WYB89" s="47"/>
      <c r="WYC89" s="47"/>
      <c r="WYD89" s="47"/>
      <c r="WYE89" s="47"/>
      <c r="WYF89" s="47"/>
      <c r="WYG89" s="47"/>
      <c r="WYH89" s="47"/>
      <c r="WYI89" s="47"/>
      <c r="WYJ89" s="47"/>
      <c r="WYK89" s="47"/>
      <c r="WYL89" s="47"/>
      <c r="WYM89" s="47"/>
      <c r="WYN89" s="47"/>
      <c r="WYO89" s="47"/>
      <c r="WYP89" s="47"/>
      <c r="WYQ89" s="47"/>
      <c r="WYR89" s="47"/>
      <c r="WYS89" s="47"/>
      <c r="WYT89" s="47"/>
      <c r="WYU89" s="47"/>
      <c r="WYV89" s="47"/>
      <c r="WYW89" s="47"/>
      <c r="WYX89" s="47"/>
      <c r="WYY89" s="47"/>
      <c r="WYZ89" s="47"/>
      <c r="WZA89" s="47"/>
      <c r="WZB89" s="47"/>
      <c r="WZC89" s="47"/>
      <c r="WZD89" s="47"/>
      <c r="WZE89" s="47"/>
      <c r="WZF89" s="47"/>
      <c r="WZG89" s="47"/>
      <c r="WZH89" s="47"/>
      <c r="WZI89" s="47"/>
      <c r="WZJ89" s="47"/>
      <c r="WZK89" s="47"/>
      <c r="WZL89" s="47"/>
      <c r="WZM89" s="47"/>
      <c r="WZN89" s="47"/>
      <c r="WZO89" s="47"/>
      <c r="WZP89" s="47"/>
      <c r="WZQ89" s="47"/>
      <c r="WZR89" s="47"/>
      <c r="WZS89" s="47"/>
      <c r="WZT89" s="47"/>
      <c r="WZU89" s="47"/>
      <c r="WZV89" s="47"/>
      <c r="WZW89" s="47"/>
      <c r="WZX89" s="47"/>
      <c r="WZY89" s="47"/>
      <c r="WZZ89" s="47"/>
      <c r="XAA89" s="47"/>
      <c r="XAB89" s="47"/>
      <c r="XAC89" s="47"/>
      <c r="XAD89" s="47"/>
      <c r="XAE89" s="47"/>
      <c r="XAF89" s="47"/>
      <c r="XAG89" s="47"/>
      <c r="XAH89" s="47"/>
      <c r="XAI89" s="47"/>
      <c r="XAJ89" s="47"/>
      <c r="XAK89" s="47"/>
      <c r="XAL89" s="47"/>
      <c r="XAM89" s="47"/>
      <c r="XAN89" s="47"/>
      <c r="XAO89" s="47"/>
      <c r="XAP89" s="47"/>
      <c r="XAQ89" s="47"/>
      <c r="XAR89" s="47"/>
      <c r="XAS89" s="47"/>
      <c r="XAT89" s="47"/>
      <c r="XAU89" s="47"/>
      <c r="XAV89" s="47"/>
      <c r="XAW89" s="47"/>
      <c r="XAX89" s="47"/>
      <c r="XAY89" s="47"/>
      <c r="XAZ89" s="47"/>
      <c r="XBA89" s="47"/>
      <c r="XBB89" s="47"/>
      <c r="XBC89" s="47"/>
      <c r="XBD89" s="47"/>
      <c r="XBE89" s="47"/>
      <c r="XBF89" s="47"/>
      <c r="XBG89" s="47"/>
      <c r="XBH89" s="47"/>
      <c r="XBI89" s="47"/>
      <c r="XBJ89" s="47"/>
      <c r="XBK89" s="47"/>
      <c r="XBL89" s="47"/>
      <c r="XBM89" s="47"/>
      <c r="XBN89" s="47"/>
      <c r="XBO89" s="47"/>
      <c r="XBP89" s="47"/>
      <c r="XBQ89" s="47"/>
      <c r="XBR89" s="47"/>
      <c r="XBS89" s="47"/>
      <c r="XBT89" s="47"/>
      <c r="XBU89" s="47"/>
      <c r="XBV89" s="47"/>
      <c r="XBW89" s="47"/>
      <c r="XBX89" s="47"/>
      <c r="XBY89" s="47"/>
      <c r="XBZ89" s="47"/>
      <c r="XCA89" s="47"/>
      <c r="XCB89" s="47"/>
      <c r="XCC89" s="47"/>
      <c r="XCD89" s="47"/>
      <c r="XCE89" s="47"/>
      <c r="XCF89" s="47"/>
      <c r="XCG89" s="47"/>
      <c r="XCH89" s="47"/>
      <c r="XCI89" s="47"/>
      <c r="XCJ89" s="47"/>
      <c r="XCK89" s="47"/>
      <c r="XCL89" s="47"/>
      <c r="XCM89" s="47"/>
      <c r="XCN89" s="47"/>
      <c r="XCO89" s="47"/>
      <c r="XCP89" s="47"/>
      <c r="XCQ89" s="47"/>
      <c r="XCR89" s="47"/>
      <c r="XCS89" s="47"/>
      <c r="XCT89" s="47"/>
      <c r="XCU89" s="47"/>
      <c r="XCV89" s="47"/>
      <c r="XCW89" s="47"/>
      <c r="XCX89" s="47"/>
      <c r="XCY89" s="47"/>
      <c r="XCZ89" s="47"/>
      <c r="XDA89" s="47"/>
      <c r="XDB89" s="47"/>
      <c r="XDC89" s="47"/>
      <c r="XDD89" s="47"/>
      <c r="XDE89" s="47"/>
      <c r="XDF89" s="47"/>
      <c r="XDG89" s="47"/>
      <c r="XDH89" s="47"/>
      <c r="XDI89" s="47"/>
      <c r="XDJ89" s="47"/>
      <c r="XDK89" s="47"/>
      <c r="XDL89" s="47"/>
      <c r="XDM89" s="47"/>
      <c r="XDN89" s="47"/>
      <c r="XDO89" s="47"/>
      <c r="XDP89" s="47"/>
      <c r="XDQ89" s="47"/>
      <c r="XDR89" s="47"/>
      <c r="XDS89" s="47"/>
      <c r="XDT89" s="47"/>
      <c r="XDU89" s="47"/>
      <c r="XDV89" s="47"/>
      <c r="XDW89" s="47"/>
      <c r="XDX89" s="47"/>
      <c r="XDY89" s="47"/>
      <c r="XDZ89" s="47"/>
      <c r="XEA89" s="47"/>
      <c r="XEB89" s="47"/>
      <c r="XEC89" s="47"/>
      <c r="XED89" s="47"/>
      <c r="XEE89" s="47"/>
      <c r="XEF89" s="47"/>
      <c r="XEG89" s="47"/>
      <c r="XEH89" s="47"/>
      <c r="XEI89" s="47"/>
      <c r="XEJ89" s="47"/>
      <c r="XEK89" s="47"/>
      <c r="XEL89" s="47"/>
      <c r="XEM89" s="47"/>
      <c r="XEN89" s="47"/>
      <c r="XEO89" s="47"/>
      <c r="XEP89" s="47"/>
      <c r="XEQ89" s="47"/>
      <c r="XER89" s="47"/>
      <c r="XES89" s="47"/>
      <c r="XET89" s="47"/>
      <c r="XEU89" s="47"/>
      <c r="XEV89" s="47"/>
    </row>
    <row r="90" spans="1:16376" outlineLevel="2" x14ac:dyDescent="0.15">
      <c r="B90" s="26" t="s">
        <v>98</v>
      </c>
      <c r="C90" s="23" t="s">
        <v>257</v>
      </c>
      <c r="F90" s="56" t="s">
        <v>10</v>
      </c>
      <c r="G90" s="47"/>
      <c r="H90" s="47"/>
      <c r="I90" s="47"/>
      <c r="J90" s="47"/>
      <c r="K90" s="47"/>
      <c r="L90" s="47"/>
      <c r="O90" s="131">
        <v>130</v>
      </c>
      <c r="P90" s="42">
        <f>O90+P89</f>
        <v>130</v>
      </c>
      <c r="Q90" s="42">
        <f t="shared" ref="Q90:T90" si="19">P90+Q89</f>
        <v>130</v>
      </c>
      <c r="R90" s="42">
        <f t="shared" si="19"/>
        <v>157.5</v>
      </c>
      <c r="S90" s="42">
        <f t="shared" si="19"/>
        <v>185</v>
      </c>
      <c r="T90" s="42">
        <f t="shared" si="19"/>
        <v>185</v>
      </c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  <c r="BA90" s="47"/>
      <c r="BB90" s="47"/>
      <c r="BC90" s="47"/>
      <c r="BD90" s="47"/>
      <c r="BE90" s="47"/>
      <c r="BF90" s="47"/>
      <c r="BG90" s="47"/>
      <c r="BH90" s="47"/>
      <c r="BI90" s="47"/>
      <c r="BJ90" s="47"/>
      <c r="BK90" s="47"/>
      <c r="BL90" s="47"/>
      <c r="BM90" s="47"/>
      <c r="BN90" s="47"/>
      <c r="BO90" s="47"/>
      <c r="BP90" s="47"/>
      <c r="BQ90" s="47"/>
      <c r="BR90" s="47"/>
      <c r="BS90" s="47"/>
      <c r="BT90" s="47"/>
      <c r="BU90" s="47"/>
      <c r="BV90" s="47"/>
      <c r="BW90" s="47"/>
      <c r="BX90" s="47"/>
      <c r="BY90" s="47"/>
      <c r="BZ90" s="47"/>
      <c r="CA90" s="47"/>
      <c r="CB90" s="47"/>
      <c r="CC90" s="47"/>
      <c r="CD90" s="47"/>
      <c r="CE90" s="47"/>
      <c r="CF90" s="47"/>
      <c r="CG90" s="47"/>
      <c r="CH90" s="47"/>
      <c r="CI90" s="47"/>
      <c r="CJ90" s="47"/>
      <c r="CK90" s="47"/>
      <c r="CL90" s="47"/>
      <c r="CM90" s="47"/>
      <c r="CN90" s="47"/>
      <c r="CO90" s="47"/>
      <c r="CP90" s="47"/>
      <c r="CQ90" s="47"/>
      <c r="CR90" s="47"/>
      <c r="CS90" s="47"/>
      <c r="CT90" s="47"/>
      <c r="CU90" s="47"/>
      <c r="CV90" s="47"/>
      <c r="CW90" s="47"/>
      <c r="CX90" s="47"/>
      <c r="CY90" s="47"/>
      <c r="CZ90" s="47"/>
      <c r="DA90" s="47"/>
      <c r="DB90" s="47"/>
      <c r="DC90" s="47"/>
      <c r="DD90" s="47"/>
      <c r="DE90" s="47"/>
      <c r="DF90" s="47"/>
      <c r="DG90" s="47"/>
      <c r="DH90" s="47"/>
      <c r="DI90" s="47"/>
      <c r="DJ90" s="47"/>
      <c r="DK90" s="47"/>
      <c r="DL90" s="47"/>
      <c r="DM90" s="47"/>
      <c r="DN90" s="47"/>
      <c r="DO90" s="47"/>
      <c r="DP90" s="47"/>
      <c r="DQ90" s="47"/>
      <c r="DR90" s="47"/>
      <c r="DS90" s="47"/>
      <c r="DT90" s="47"/>
      <c r="DU90" s="47"/>
      <c r="DV90" s="47"/>
      <c r="DW90" s="47"/>
      <c r="DX90" s="47"/>
      <c r="DY90" s="47"/>
      <c r="DZ90" s="47"/>
      <c r="EA90" s="47"/>
      <c r="EB90" s="47"/>
      <c r="EC90" s="47"/>
      <c r="ED90" s="47"/>
      <c r="EE90" s="47"/>
      <c r="EF90" s="47"/>
      <c r="EG90" s="47"/>
      <c r="EH90" s="47"/>
      <c r="EI90" s="47"/>
      <c r="EJ90" s="47"/>
      <c r="EK90" s="47"/>
      <c r="EL90" s="47"/>
      <c r="EM90" s="47"/>
      <c r="EN90" s="47"/>
      <c r="EO90" s="47"/>
      <c r="EP90" s="47"/>
      <c r="EQ90" s="47"/>
      <c r="ER90" s="47"/>
      <c r="ES90" s="47"/>
      <c r="ET90" s="47"/>
      <c r="EU90" s="47"/>
      <c r="EV90" s="47"/>
      <c r="EW90" s="47"/>
      <c r="EX90" s="47"/>
      <c r="EY90" s="47"/>
      <c r="EZ90" s="47"/>
      <c r="FA90" s="47"/>
      <c r="FB90" s="47"/>
      <c r="FC90" s="47"/>
      <c r="FD90" s="47"/>
      <c r="FE90" s="47"/>
      <c r="FF90" s="47"/>
      <c r="FG90" s="47"/>
      <c r="FH90" s="47"/>
      <c r="FI90" s="47"/>
      <c r="FJ90" s="47"/>
      <c r="FK90" s="47"/>
      <c r="FL90" s="47"/>
      <c r="FM90" s="47"/>
      <c r="FN90" s="47"/>
      <c r="FO90" s="47"/>
      <c r="FP90" s="47"/>
      <c r="FQ90" s="47"/>
      <c r="FR90" s="47"/>
      <c r="FS90" s="47"/>
      <c r="FT90" s="47"/>
      <c r="FU90" s="47"/>
      <c r="FV90" s="47"/>
      <c r="FW90" s="47"/>
      <c r="FX90" s="47"/>
      <c r="FY90" s="47"/>
      <c r="FZ90" s="47"/>
      <c r="GA90" s="47"/>
      <c r="GB90" s="47"/>
      <c r="GC90" s="47"/>
      <c r="GD90" s="47"/>
      <c r="GE90" s="47"/>
      <c r="GF90" s="47"/>
      <c r="GG90" s="47"/>
      <c r="GH90" s="47"/>
      <c r="GI90" s="47"/>
      <c r="GJ90" s="47"/>
      <c r="GK90" s="47"/>
      <c r="GL90" s="47"/>
      <c r="GM90" s="47"/>
      <c r="GN90" s="47"/>
      <c r="GO90" s="47"/>
      <c r="GP90" s="47"/>
      <c r="GQ90" s="47"/>
      <c r="GR90" s="47"/>
      <c r="GS90" s="47"/>
      <c r="GT90" s="47"/>
      <c r="GU90" s="47"/>
      <c r="GV90" s="47"/>
      <c r="GW90" s="47"/>
      <c r="GX90" s="47"/>
      <c r="GY90" s="47"/>
      <c r="GZ90" s="47"/>
      <c r="HA90" s="47"/>
      <c r="HB90" s="47"/>
      <c r="HC90" s="47"/>
      <c r="HD90" s="47"/>
      <c r="HE90" s="47"/>
      <c r="HF90" s="47"/>
      <c r="HG90" s="47"/>
      <c r="HH90" s="47"/>
      <c r="HI90" s="47"/>
      <c r="HJ90" s="47"/>
      <c r="HK90" s="47"/>
      <c r="HL90" s="47"/>
      <c r="HM90" s="47"/>
      <c r="HN90" s="47"/>
      <c r="HO90" s="47"/>
      <c r="HP90" s="47"/>
      <c r="HQ90" s="47"/>
      <c r="HR90" s="47"/>
      <c r="HS90" s="47"/>
      <c r="HT90" s="47"/>
      <c r="HU90" s="47"/>
      <c r="HV90" s="47"/>
      <c r="HW90" s="47"/>
      <c r="HX90" s="47"/>
      <c r="HY90" s="47"/>
      <c r="HZ90" s="47"/>
      <c r="IA90" s="47"/>
      <c r="IB90" s="47"/>
      <c r="IC90" s="47"/>
      <c r="ID90" s="47"/>
      <c r="IE90" s="47"/>
      <c r="IF90" s="47"/>
      <c r="IG90" s="47"/>
      <c r="IH90" s="47"/>
      <c r="II90" s="47"/>
      <c r="IJ90" s="47"/>
      <c r="IK90" s="47"/>
      <c r="IL90" s="47"/>
      <c r="IM90" s="47"/>
      <c r="IN90" s="47"/>
      <c r="IO90" s="47"/>
      <c r="IP90" s="47"/>
      <c r="IQ90" s="47"/>
      <c r="IR90" s="47"/>
      <c r="IS90" s="47"/>
      <c r="IT90" s="47"/>
      <c r="IU90" s="47"/>
      <c r="IV90" s="47"/>
      <c r="IW90" s="47"/>
      <c r="IX90" s="47"/>
      <c r="IY90" s="47"/>
      <c r="IZ90" s="47"/>
      <c r="JA90" s="47"/>
      <c r="JB90" s="47"/>
      <c r="JC90" s="47"/>
      <c r="JD90" s="47"/>
      <c r="JE90" s="47"/>
      <c r="JF90" s="47"/>
      <c r="JG90" s="47"/>
      <c r="JH90" s="47"/>
      <c r="JI90" s="47"/>
      <c r="JJ90" s="47"/>
      <c r="JK90" s="47"/>
      <c r="JL90" s="47"/>
      <c r="JM90" s="47"/>
      <c r="JN90" s="47"/>
      <c r="JO90" s="47"/>
      <c r="JP90" s="47"/>
      <c r="JQ90" s="47"/>
      <c r="JR90" s="47"/>
      <c r="JS90" s="47"/>
      <c r="JT90" s="47"/>
      <c r="JU90" s="47"/>
      <c r="JV90" s="47"/>
      <c r="JW90" s="47"/>
      <c r="JX90" s="47"/>
      <c r="JY90" s="47"/>
      <c r="JZ90" s="47"/>
      <c r="KA90" s="47"/>
      <c r="KB90" s="47"/>
      <c r="KC90" s="47"/>
      <c r="KD90" s="47"/>
      <c r="KE90" s="47"/>
      <c r="KF90" s="47"/>
      <c r="KG90" s="47"/>
      <c r="KH90" s="47"/>
      <c r="KI90" s="47"/>
      <c r="KJ90" s="47"/>
      <c r="KK90" s="47"/>
      <c r="KL90" s="47"/>
      <c r="KM90" s="47"/>
      <c r="KN90" s="47"/>
      <c r="KO90" s="47"/>
      <c r="KP90" s="47"/>
      <c r="KQ90" s="47"/>
      <c r="KR90" s="47"/>
      <c r="KS90" s="47"/>
      <c r="KT90" s="47"/>
      <c r="KU90" s="47"/>
      <c r="KV90" s="47"/>
      <c r="KW90" s="47"/>
      <c r="KX90" s="47"/>
      <c r="KY90" s="47"/>
      <c r="KZ90" s="47"/>
      <c r="LA90" s="47"/>
      <c r="LB90" s="47"/>
      <c r="LC90" s="47"/>
      <c r="LD90" s="47"/>
      <c r="LE90" s="47"/>
      <c r="LF90" s="47"/>
      <c r="LG90" s="47"/>
      <c r="LH90" s="47"/>
      <c r="LI90" s="47"/>
      <c r="LJ90" s="47"/>
      <c r="LK90" s="47"/>
      <c r="LL90" s="47"/>
      <c r="LM90" s="47"/>
      <c r="LN90" s="47"/>
      <c r="LO90" s="47"/>
      <c r="LP90" s="47"/>
      <c r="LQ90" s="47"/>
      <c r="LR90" s="47"/>
      <c r="LS90" s="47"/>
      <c r="LT90" s="47"/>
      <c r="LU90" s="47"/>
      <c r="LV90" s="47"/>
      <c r="LW90" s="47"/>
      <c r="LX90" s="47"/>
      <c r="LY90" s="47"/>
      <c r="LZ90" s="47"/>
      <c r="MA90" s="47"/>
      <c r="MB90" s="47"/>
      <c r="MC90" s="47"/>
      <c r="MD90" s="47"/>
      <c r="ME90" s="47"/>
      <c r="MF90" s="47"/>
      <c r="MG90" s="47"/>
      <c r="MH90" s="47"/>
      <c r="MI90" s="47"/>
      <c r="MJ90" s="47"/>
      <c r="MK90" s="47"/>
      <c r="ML90" s="47"/>
      <c r="MM90" s="47"/>
      <c r="MN90" s="47"/>
      <c r="MO90" s="47"/>
      <c r="MP90" s="47"/>
      <c r="MQ90" s="47"/>
      <c r="MR90" s="47"/>
      <c r="MS90" s="47"/>
      <c r="MT90" s="47"/>
      <c r="MU90" s="47"/>
      <c r="MV90" s="47"/>
      <c r="MW90" s="47"/>
      <c r="MX90" s="47"/>
      <c r="MY90" s="47"/>
      <c r="MZ90" s="47"/>
      <c r="NA90" s="47"/>
      <c r="NB90" s="47"/>
      <c r="NC90" s="47"/>
      <c r="ND90" s="47"/>
      <c r="NE90" s="47"/>
      <c r="NF90" s="47"/>
      <c r="NG90" s="47"/>
      <c r="NH90" s="47"/>
      <c r="NI90" s="47"/>
      <c r="NJ90" s="47"/>
      <c r="NK90" s="47"/>
      <c r="NL90" s="47"/>
      <c r="NM90" s="47"/>
      <c r="NN90" s="47"/>
      <c r="NO90" s="47"/>
      <c r="NP90" s="47"/>
      <c r="NQ90" s="47"/>
      <c r="NR90" s="47"/>
      <c r="NS90" s="47"/>
      <c r="NT90" s="47"/>
      <c r="NU90" s="47"/>
      <c r="NV90" s="47"/>
      <c r="NW90" s="47"/>
      <c r="NX90" s="47"/>
      <c r="NY90" s="47"/>
      <c r="NZ90" s="47"/>
      <c r="OA90" s="47"/>
      <c r="OB90" s="47"/>
      <c r="OC90" s="47"/>
      <c r="OD90" s="47"/>
      <c r="OE90" s="47"/>
      <c r="OF90" s="47"/>
      <c r="OG90" s="47"/>
      <c r="OH90" s="47"/>
      <c r="OI90" s="47"/>
      <c r="OJ90" s="47"/>
      <c r="OK90" s="47"/>
      <c r="OL90" s="47"/>
      <c r="OM90" s="47"/>
      <c r="ON90" s="47"/>
      <c r="OO90" s="47"/>
      <c r="OP90" s="47"/>
      <c r="OQ90" s="47"/>
      <c r="OR90" s="47"/>
      <c r="OS90" s="47"/>
      <c r="OT90" s="47"/>
      <c r="OU90" s="47"/>
      <c r="OV90" s="47"/>
      <c r="OW90" s="47"/>
      <c r="OX90" s="47"/>
      <c r="OY90" s="47"/>
      <c r="OZ90" s="47"/>
      <c r="PA90" s="47"/>
      <c r="PB90" s="47"/>
      <c r="PC90" s="47"/>
      <c r="PD90" s="47"/>
      <c r="PE90" s="47"/>
      <c r="PF90" s="47"/>
      <c r="PG90" s="47"/>
      <c r="PH90" s="47"/>
      <c r="PI90" s="47"/>
      <c r="PJ90" s="47"/>
      <c r="PK90" s="47"/>
      <c r="PL90" s="47"/>
      <c r="PM90" s="47"/>
      <c r="PN90" s="47"/>
      <c r="PO90" s="47"/>
      <c r="PP90" s="47"/>
      <c r="PQ90" s="47"/>
      <c r="PR90" s="47"/>
      <c r="PS90" s="47"/>
      <c r="PT90" s="47"/>
      <c r="PU90" s="47"/>
      <c r="PV90" s="47"/>
      <c r="PW90" s="47"/>
      <c r="PX90" s="47"/>
      <c r="PY90" s="47"/>
      <c r="PZ90" s="47"/>
      <c r="QA90" s="47"/>
      <c r="QB90" s="47"/>
      <c r="QC90" s="47"/>
      <c r="QD90" s="47"/>
      <c r="QE90" s="47"/>
      <c r="QF90" s="47"/>
      <c r="QG90" s="47"/>
      <c r="QH90" s="47"/>
      <c r="QI90" s="47"/>
      <c r="QJ90" s="47"/>
      <c r="QK90" s="47"/>
      <c r="QL90" s="47"/>
      <c r="QM90" s="47"/>
      <c r="QN90" s="47"/>
      <c r="QO90" s="47"/>
      <c r="QP90" s="47"/>
      <c r="QQ90" s="47"/>
      <c r="QR90" s="47"/>
      <c r="QS90" s="47"/>
      <c r="QT90" s="47"/>
      <c r="QU90" s="47"/>
      <c r="QV90" s="47"/>
      <c r="QW90" s="47"/>
      <c r="QX90" s="47"/>
      <c r="QY90" s="47"/>
      <c r="QZ90" s="47"/>
      <c r="RA90" s="47"/>
      <c r="RB90" s="47"/>
      <c r="RC90" s="47"/>
      <c r="RD90" s="47"/>
      <c r="RE90" s="47"/>
      <c r="RF90" s="47"/>
      <c r="RG90" s="47"/>
      <c r="RH90" s="47"/>
      <c r="RI90" s="47"/>
      <c r="RJ90" s="47"/>
      <c r="RK90" s="47"/>
      <c r="RL90" s="47"/>
      <c r="RM90" s="47"/>
      <c r="RN90" s="47"/>
      <c r="RO90" s="47"/>
      <c r="RP90" s="47"/>
      <c r="RQ90" s="47"/>
      <c r="RR90" s="47"/>
      <c r="RS90" s="47"/>
      <c r="RT90" s="47"/>
      <c r="RU90" s="47"/>
      <c r="RV90" s="47"/>
      <c r="RW90" s="47"/>
      <c r="RX90" s="47"/>
      <c r="RY90" s="47"/>
      <c r="RZ90" s="47"/>
      <c r="SA90" s="47"/>
      <c r="SB90" s="47"/>
      <c r="SC90" s="47"/>
      <c r="SD90" s="47"/>
      <c r="SE90" s="47"/>
      <c r="SF90" s="47"/>
      <c r="SG90" s="47"/>
      <c r="SH90" s="47"/>
      <c r="SI90" s="47"/>
      <c r="SJ90" s="47"/>
      <c r="SK90" s="47"/>
      <c r="SL90" s="47"/>
      <c r="SM90" s="47"/>
      <c r="SN90" s="47"/>
      <c r="SO90" s="47"/>
      <c r="SP90" s="47"/>
      <c r="SQ90" s="47"/>
      <c r="SR90" s="47"/>
      <c r="SS90" s="47"/>
      <c r="ST90" s="47"/>
      <c r="SU90" s="47"/>
      <c r="SV90" s="47"/>
      <c r="SW90" s="47"/>
      <c r="SX90" s="47"/>
      <c r="SY90" s="47"/>
      <c r="SZ90" s="47"/>
      <c r="TA90" s="47"/>
      <c r="TB90" s="47"/>
      <c r="TC90" s="47"/>
      <c r="TD90" s="47"/>
      <c r="TE90" s="47"/>
      <c r="TF90" s="47"/>
      <c r="TG90" s="47"/>
      <c r="TH90" s="47"/>
      <c r="TI90" s="47"/>
      <c r="TJ90" s="47"/>
      <c r="TK90" s="47"/>
      <c r="TL90" s="47"/>
      <c r="TM90" s="47"/>
      <c r="TN90" s="47"/>
      <c r="TO90" s="47"/>
      <c r="TP90" s="47"/>
      <c r="TQ90" s="47"/>
      <c r="TR90" s="47"/>
      <c r="TS90" s="47"/>
      <c r="TT90" s="47"/>
      <c r="TU90" s="47"/>
      <c r="TV90" s="47"/>
      <c r="TW90" s="47"/>
      <c r="TX90" s="47"/>
      <c r="TY90" s="47"/>
      <c r="TZ90" s="47"/>
      <c r="UA90" s="47"/>
      <c r="UB90" s="47"/>
      <c r="UC90" s="47"/>
      <c r="UD90" s="47"/>
      <c r="UE90" s="47"/>
      <c r="UF90" s="47"/>
      <c r="UG90" s="47"/>
      <c r="UH90" s="47"/>
      <c r="UI90" s="47"/>
      <c r="UJ90" s="47"/>
      <c r="UK90" s="47"/>
      <c r="UL90" s="47"/>
      <c r="UM90" s="47"/>
      <c r="UN90" s="47"/>
      <c r="UO90" s="47"/>
      <c r="UP90" s="47"/>
      <c r="UQ90" s="47"/>
      <c r="UR90" s="47"/>
      <c r="US90" s="47"/>
      <c r="UT90" s="47"/>
      <c r="UU90" s="47"/>
      <c r="UV90" s="47"/>
      <c r="UW90" s="47"/>
      <c r="UX90" s="47"/>
      <c r="UY90" s="47"/>
      <c r="UZ90" s="47"/>
      <c r="VA90" s="47"/>
      <c r="VB90" s="47"/>
      <c r="VC90" s="47"/>
      <c r="VD90" s="47"/>
      <c r="VE90" s="47"/>
      <c r="VF90" s="47"/>
      <c r="VG90" s="47"/>
      <c r="VH90" s="47"/>
      <c r="VI90" s="47"/>
      <c r="VJ90" s="47"/>
      <c r="VK90" s="47"/>
      <c r="VL90" s="47"/>
      <c r="VM90" s="47"/>
      <c r="VN90" s="47"/>
      <c r="VO90" s="47"/>
      <c r="VP90" s="47"/>
      <c r="VQ90" s="47"/>
      <c r="VR90" s="47"/>
      <c r="VS90" s="47"/>
      <c r="VT90" s="47"/>
      <c r="VU90" s="47"/>
      <c r="VV90" s="47"/>
      <c r="VW90" s="47"/>
      <c r="VX90" s="47"/>
      <c r="VY90" s="47"/>
      <c r="VZ90" s="47"/>
      <c r="WA90" s="47"/>
      <c r="WB90" s="47"/>
      <c r="WC90" s="47"/>
      <c r="WD90" s="47"/>
      <c r="WE90" s="47"/>
      <c r="WF90" s="47"/>
      <c r="WG90" s="47"/>
      <c r="WH90" s="47"/>
      <c r="WI90" s="47"/>
      <c r="WJ90" s="47"/>
      <c r="WK90" s="47"/>
      <c r="WL90" s="47"/>
      <c r="WM90" s="47"/>
      <c r="WN90" s="47"/>
      <c r="WO90" s="47"/>
      <c r="WP90" s="47"/>
      <c r="WQ90" s="47"/>
      <c r="WR90" s="47"/>
      <c r="WS90" s="47"/>
      <c r="WT90" s="47"/>
      <c r="WU90" s="47"/>
      <c r="WV90" s="47"/>
      <c r="WW90" s="47"/>
      <c r="WX90" s="47"/>
      <c r="WY90" s="47"/>
      <c r="WZ90" s="47"/>
      <c r="XA90" s="47"/>
      <c r="XB90" s="47"/>
      <c r="XC90" s="47"/>
      <c r="XD90" s="47"/>
      <c r="XE90" s="47"/>
      <c r="XF90" s="47"/>
      <c r="XG90" s="47"/>
      <c r="XH90" s="47"/>
      <c r="XI90" s="47"/>
      <c r="XJ90" s="47"/>
      <c r="XK90" s="47"/>
      <c r="XL90" s="47"/>
      <c r="XM90" s="47"/>
      <c r="XN90" s="47"/>
      <c r="XO90" s="47"/>
      <c r="XP90" s="47"/>
      <c r="XQ90" s="47"/>
      <c r="XR90" s="47"/>
      <c r="XS90" s="47"/>
      <c r="XT90" s="47"/>
      <c r="XU90" s="47"/>
      <c r="XV90" s="47"/>
      <c r="XW90" s="47"/>
      <c r="XX90" s="47"/>
      <c r="XY90" s="47"/>
      <c r="XZ90" s="47"/>
      <c r="YA90" s="47"/>
      <c r="YB90" s="47"/>
      <c r="YC90" s="47"/>
      <c r="YD90" s="47"/>
      <c r="YE90" s="47"/>
      <c r="YF90" s="47"/>
      <c r="YG90" s="47"/>
      <c r="YH90" s="47"/>
      <c r="YI90" s="47"/>
      <c r="YJ90" s="47"/>
      <c r="YK90" s="47"/>
      <c r="YL90" s="47"/>
      <c r="YM90" s="47"/>
      <c r="YN90" s="47"/>
      <c r="YO90" s="47"/>
      <c r="YP90" s="47"/>
      <c r="YQ90" s="47"/>
      <c r="YR90" s="47"/>
      <c r="YS90" s="47"/>
      <c r="YT90" s="47"/>
      <c r="YU90" s="47"/>
      <c r="YV90" s="47"/>
      <c r="YW90" s="47"/>
      <c r="YX90" s="47"/>
      <c r="YY90" s="47"/>
      <c r="YZ90" s="47"/>
      <c r="ZA90" s="47"/>
      <c r="ZB90" s="47"/>
      <c r="ZC90" s="47"/>
      <c r="ZD90" s="47"/>
      <c r="ZE90" s="47"/>
      <c r="ZF90" s="47"/>
      <c r="ZG90" s="47"/>
      <c r="ZH90" s="47"/>
      <c r="ZI90" s="47"/>
      <c r="ZJ90" s="47"/>
      <c r="ZK90" s="47"/>
      <c r="ZL90" s="47"/>
      <c r="ZM90" s="47"/>
      <c r="ZN90" s="47"/>
      <c r="ZO90" s="47"/>
      <c r="ZP90" s="47"/>
      <c r="ZQ90" s="47"/>
      <c r="ZR90" s="47"/>
      <c r="ZS90" s="47"/>
      <c r="ZT90" s="47"/>
      <c r="ZU90" s="47"/>
      <c r="ZV90" s="47"/>
      <c r="ZW90" s="47"/>
      <c r="ZX90" s="47"/>
      <c r="ZY90" s="47"/>
      <c r="ZZ90" s="47"/>
      <c r="AAA90" s="47"/>
      <c r="AAB90" s="47"/>
      <c r="AAC90" s="47"/>
      <c r="AAD90" s="47"/>
      <c r="AAE90" s="47"/>
      <c r="AAF90" s="47"/>
      <c r="AAG90" s="47"/>
      <c r="AAH90" s="47"/>
      <c r="AAI90" s="47"/>
      <c r="AAJ90" s="47"/>
      <c r="AAK90" s="47"/>
      <c r="AAL90" s="47"/>
      <c r="AAM90" s="47"/>
      <c r="AAN90" s="47"/>
      <c r="AAO90" s="47"/>
      <c r="AAP90" s="47"/>
      <c r="AAQ90" s="47"/>
      <c r="AAR90" s="47"/>
      <c r="AAS90" s="47"/>
      <c r="AAT90" s="47"/>
      <c r="AAU90" s="47"/>
      <c r="AAV90" s="47"/>
      <c r="AAW90" s="47"/>
      <c r="AAX90" s="47"/>
      <c r="AAY90" s="47"/>
      <c r="AAZ90" s="47"/>
      <c r="ABA90" s="47"/>
      <c r="ABB90" s="47"/>
      <c r="ABC90" s="47"/>
      <c r="ABD90" s="47"/>
      <c r="ABE90" s="47"/>
      <c r="ABF90" s="47"/>
      <c r="ABG90" s="47"/>
      <c r="ABH90" s="47"/>
      <c r="ABI90" s="47"/>
      <c r="ABJ90" s="47"/>
      <c r="ABK90" s="47"/>
      <c r="ABL90" s="47"/>
      <c r="ABM90" s="47"/>
      <c r="ABN90" s="47"/>
      <c r="ABO90" s="47"/>
      <c r="ABP90" s="47"/>
      <c r="ABQ90" s="47"/>
      <c r="ABR90" s="47"/>
      <c r="ABS90" s="47"/>
      <c r="ABT90" s="47"/>
      <c r="ABU90" s="47"/>
      <c r="ABV90" s="47"/>
      <c r="ABW90" s="47"/>
      <c r="ABX90" s="47"/>
      <c r="ABY90" s="47"/>
      <c r="ABZ90" s="47"/>
      <c r="ACA90" s="47"/>
      <c r="ACB90" s="47"/>
      <c r="ACC90" s="47"/>
      <c r="ACD90" s="47"/>
      <c r="ACE90" s="47"/>
      <c r="ACF90" s="47"/>
      <c r="ACG90" s="47"/>
      <c r="ACH90" s="47"/>
      <c r="ACI90" s="47"/>
      <c r="ACJ90" s="47"/>
      <c r="ACK90" s="47"/>
      <c r="ACL90" s="47"/>
      <c r="ACM90" s="47"/>
      <c r="ACN90" s="47"/>
      <c r="ACO90" s="47"/>
      <c r="ACP90" s="47"/>
      <c r="ACQ90" s="47"/>
      <c r="ACR90" s="47"/>
      <c r="ACS90" s="47"/>
      <c r="ACT90" s="47"/>
      <c r="ACU90" s="47"/>
      <c r="ACV90" s="47"/>
      <c r="ACW90" s="47"/>
      <c r="ACX90" s="47"/>
      <c r="ACY90" s="47"/>
      <c r="ACZ90" s="47"/>
      <c r="ADA90" s="47"/>
      <c r="ADB90" s="47"/>
      <c r="ADC90" s="47"/>
      <c r="ADD90" s="47"/>
      <c r="ADE90" s="47"/>
      <c r="ADF90" s="47"/>
      <c r="ADG90" s="47"/>
      <c r="ADH90" s="47"/>
      <c r="ADI90" s="47"/>
      <c r="ADJ90" s="47"/>
      <c r="ADK90" s="47"/>
      <c r="ADL90" s="47"/>
      <c r="ADM90" s="47"/>
      <c r="ADN90" s="47"/>
      <c r="ADO90" s="47"/>
      <c r="ADP90" s="47"/>
      <c r="ADQ90" s="47"/>
      <c r="ADR90" s="47"/>
      <c r="ADS90" s="47"/>
      <c r="ADT90" s="47"/>
      <c r="ADU90" s="47"/>
      <c r="ADV90" s="47"/>
      <c r="ADW90" s="47"/>
      <c r="ADX90" s="47"/>
      <c r="ADY90" s="47"/>
      <c r="ADZ90" s="47"/>
      <c r="AEA90" s="47"/>
      <c r="AEB90" s="47"/>
      <c r="AEC90" s="47"/>
      <c r="AED90" s="47"/>
      <c r="AEE90" s="47"/>
      <c r="AEF90" s="47"/>
      <c r="AEG90" s="47"/>
      <c r="AEH90" s="47"/>
      <c r="AEI90" s="47"/>
      <c r="AEJ90" s="47"/>
      <c r="AEK90" s="47"/>
      <c r="AEL90" s="47"/>
      <c r="AEM90" s="47"/>
      <c r="AEN90" s="47"/>
      <c r="AEO90" s="47"/>
      <c r="AEP90" s="47"/>
      <c r="AEQ90" s="47"/>
      <c r="AER90" s="47"/>
      <c r="AES90" s="47"/>
      <c r="AET90" s="47"/>
      <c r="AEU90" s="47"/>
      <c r="AEV90" s="47"/>
      <c r="AEW90" s="47"/>
      <c r="AEX90" s="47"/>
      <c r="AEY90" s="47"/>
      <c r="AEZ90" s="47"/>
      <c r="AFA90" s="47"/>
      <c r="AFB90" s="47"/>
      <c r="AFC90" s="47"/>
      <c r="AFD90" s="47"/>
      <c r="AFE90" s="47"/>
      <c r="AFF90" s="47"/>
      <c r="AFG90" s="47"/>
      <c r="AFH90" s="47"/>
      <c r="AFI90" s="47"/>
      <c r="AFJ90" s="47"/>
      <c r="AFK90" s="47"/>
      <c r="AFL90" s="47"/>
      <c r="AFM90" s="47"/>
      <c r="AFN90" s="47"/>
      <c r="AFO90" s="47"/>
      <c r="AFP90" s="47"/>
      <c r="AFQ90" s="47"/>
      <c r="AFR90" s="47"/>
      <c r="AFS90" s="47"/>
      <c r="AFT90" s="47"/>
      <c r="AFU90" s="47"/>
      <c r="AFV90" s="47"/>
      <c r="AFW90" s="47"/>
      <c r="AFX90" s="47"/>
      <c r="AFY90" s="47"/>
      <c r="AFZ90" s="47"/>
      <c r="AGA90" s="47"/>
      <c r="AGB90" s="47"/>
      <c r="AGC90" s="47"/>
      <c r="AGD90" s="47"/>
      <c r="AGE90" s="47"/>
      <c r="AGF90" s="47"/>
      <c r="AGG90" s="47"/>
      <c r="AGH90" s="47"/>
      <c r="AGI90" s="47"/>
      <c r="AGJ90" s="47"/>
      <c r="AGK90" s="47"/>
      <c r="AGL90" s="47"/>
      <c r="AGM90" s="47"/>
      <c r="AGN90" s="47"/>
      <c r="AGO90" s="47"/>
      <c r="AGP90" s="47"/>
      <c r="AGQ90" s="47"/>
      <c r="AGR90" s="47"/>
      <c r="AGS90" s="47"/>
      <c r="AGT90" s="47"/>
      <c r="AGU90" s="47"/>
      <c r="AGV90" s="47"/>
      <c r="AGW90" s="47"/>
      <c r="AGX90" s="47"/>
      <c r="AGY90" s="47"/>
      <c r="AGZ90" s="47"/>
      <c r="AHA90" s="47"/>
      <c r="AHB90" s="47"/>
      <c r="AHC90" s="47"/>
      <c r="AHD90" s="47"/>
      <c r="AHE90" s="47"/>
      <c r="AHF90" s="47"/>
      <c r="AHG90" s="47"/>
      <c r="AHH90" s="47"/>
      <c r="AHI90" s="47"/>
      <c r="AHJ90" s="47"/>
      <c r="AHK90" s="47"/>
      <c r="AHL90" s="47"/>
      <c r="AHM90" s="47"/>
      <c r="AHN90" s="47"/>
      <c r="AHO90" s="47"/>
      <c r="AHP90" s="47"/>
      <c r="AHQ90" s="47"/>
      <c r="AHR90" s="47"/>
      <c r="AHS90" s="47"/>
      <c r="AHT90" s="47"/>
      <c r="AHU90" s="47"/>
      <c r="AHV90" s="47"/>
      <c r="AHW90" s="47"/>
      <c r="AHX90" s="47"/>
      <c r="AHY90" s="47"/>
      <c r="AHZ90" s="47"/>
      <c r="AIA90" s="47"/>
      <c r="AIB90" s="47"/>
      <c r="AIC90" s="47"/>
      <c r="AID90" s="47"/>
      <c r="AIE90" s="47"/>
      <c r="AIF90" s="47"/>
      <c r="AIG90" s="47"/>
      <c r="AIH90" s="47"/>
      <c r="AII90" s="47"/>
      <c r="AIJ90" s="47"/>
      <c r="AIK90" s="47"/>
      <c r="AIL90" s="47"/>
      <c r="AIM90" s="47"/>
      <c r="AIN90" s="47"/>
      <c r="AIO90" s="47"/>
      <c r="AIP90" s="47"/>
      <c r="AIQ90" s="47"/>
      <c r="AIR90" s="47"/>
      <c r="AIS90" s="47"/>
      <c r="AIT90" s="47"/>
      <c r="AIU90" s="47"/>
      <c r="AIV90" s="47"/>
      <c r="AIW90" s="47"/>
      <c r="AIX90" s="47"/>
      <c r="AIY90" s="47"/>
      <c r="AIZ90" s="47"/>
      <c r="AJA90" s="47"/>
      <c r="AJB90" s="47"/>
      <c r="AJC90" s="47"/>
      <c r="AJD90" s="47"/>
      <c r="AJE90" s="47"/>
      <c r="AJF90" s="47"/>
      <c r="AJG90" s="47"/>
      <c r="AJH90" s="47"/>
      <c r="AJI90" s="47"/>
      <c r="AJJ90" s="47"/>
      <c r="AJK90" s="47"/>
      <c r="AJL90" s="47"/>
      <c r="AJM90" s="47"/>
      <c r="AJN90" s="47"/>
      <c r="AJO90" s="47"/>
      <c r="AJP90" s="47"/>
      <c r="AJQ90" s="47"/>
      <c r="AJR90" s="47"/>
      <c r="AJS90" s="47"/>
      <c r="AJT90" s="47"/>
      <c r="AJU90" s="47"/>
      <c r="AJV90" s="47"/>
      <c r="AJW90" s="47"/>
      <c r="AJX90" s="47"/>
      <c r="AJY90" s="47"/>
      <c r="AJZ90" s="47"/>
      <c r="AKA90" s="47"/>
      <c r="AKB90" s="47"/>
      <c r="AKC90" s="47"/>
      <c r="AKD90" s="47"/>
      <c r="AKE90" s="47"/>
      <c r="AKF90" s="47"/>
      <c r="AKG90" s="47"/>
      <c r="AKH90" s="47"/>
      <c r="AKI90" s="47"/>
      <c r="AKJ90" s="47"/>
      <c r="AKK90" s="47"/>
      <c r="AKL90" s="47"/>
      <c r="AKM90" s="47"/>
      <c r="AKN90" s="47"/>
      <c r="AKO90" s="47"/>
      <c r="AKP90" s="47"/>
      <c r="AKQ90" s="47"/>
      <c r="AKR90" s="47"/>
      <c r="AKS90" s="47"/>
      <c r="AKT90" s="47"/>
      <c r="AKU90" s="47"/>
      <c r="AKV90" s="47"/>
      <c r="AKW90" s="47"/>
      <c r="AKX90" s="47"/>
      <c r="AKY90" s="47"/>
      <c r="AKZ90" s="47"/>
      <c r="ALA90" s="47"/>
      <c r="ALB90" s="47"/>
      <c r="ALC90" s="47"/>
      <c r="ALD90" s="47"/>
      <c r="ALE90" s="47"/>
      <c r="ALF90" s="47"/>
      <c r="ALG90" s="47"/>
      <c r="ALH90" s="47"/>
      <c r="ALI90" s="47"/>
      <c r="ALJ90" s="47"/>
      <c r="ALK90" s="47"/>
      <c r="ALL90" s="47"/>
      <c r="ALM90" s="47"/>
      <c r="ALN90" s="47"/>
      <c r="ALO90" s="47"/>
      <c r="ALP90" s="47"/>
      <c r="ALQ90" s="47"/>
      <c r="ALR90" s="47"/>
      <c r="ALS90" s="47"/>
      <c r="ALT90" s="47"/>
      <c r="ALU90" s="47"/>
      <c r="ALV90" s="47"/>
      <c r="ALW90" s="47"/>
      <c r="ALX90" s="47"/>
      <c r="ALY90" s="47"/>
      <c r="ALZ90" s="47"/>
      <c r="AMA90" s="47"/>
      <c r="AMB90" s="47"/>
      <c r="AMC90" s="47"/>
      <c r="AMD90" s="47"/>
      <c r="AME90" s="47"/>
      <c r="AMF90" s="47"/>
      <c r="AMG90" s="47"/>
      <c r="AMH90" s="47"/>
      <c r="AMI90" s="47"/>
      <c r="AMJ90" s="47"/>
      <c r="AMK90" s="47"/>
      <c r="AML90" s="47"/>
      <c r="AMM90" s="47"/>
      <c r="AMN90" s="47"/>
      <c r="AMO90" s="47"/>
      <c r="AMP90" s="47"/>
      <c r="AMQ90" s="47"/>
      <c r="AMR90" s="47"/>
      <c r="AMS90" s="47"/>
      <c r="AMT90" s="47"/>
      <c r="AMU90" s="47"/>
      <c r="AMV90" s="47"/>
      <c r="AMW90" s="47"/>
      <c r="AMX90" s="47"/>
      <c r="AMY90" s="47"/>
      <c r="AMZ90" s="47"/>
      <c r="ANA90" s="47"/>
      <c r="ANB90" s="47"/>
      <c r="ANC90" s="47"/>
      <c r="AND90" s="47"/>
      <c r="ANE90" s="47"/>
      <c r="ANF90" s="47"/>
      <c r="ANG90" s="47"/>
      <c r="ANH90" s="47"/>
      <c r="ANI90" s="47"/>
      <c r="ANJ90" s="47"/>
      <c r="ANK90" s="47"/>
      <c r="ANL90" s="47"/>
      <c r="ANM90" s="47"/>
      <c r="ANN90" s="47"/>
      <c r="ANO90" s="47"/>
      <c r="ANP90" s="47"/>
      <c r="ANQ90" s="47"/>
      <c r="ANR90" s="47"/>
      <c r="ANS90" s="47"/>
      <c r="ANT90" s="47"/>
      <c r="ANU90" s="47"/>
      <c r="ANV90" s="47"/>
      <c r="ANW90" s="47"/>
      <c r="ANX90" s="47"/>
      <c r="ANY90" s="47"/>
      <c r="ANZ90" s="47"/>
      <c r="AOA90" s="47"/>
      <c r="AOB90" s="47"/>
      <c r="AOC90" s="47"/>
      <c r="AOD90" s="47"/>
      <c r="AOE90" s="47"/>
      <c r="AOF90" s="47"/>
      <c r="AOG90" s="47"/>
      <c r="AOH90" s="47"/>
      <c r="AOI90" s="47"/>
      <c r="AOJ90" s="47"/>
      <c r="AOK90" s="47"/>
      <c r="AOL90" s="47"/>
      <c r="AOM90" s="47"/>
      <c r="AON90" s="47"/>
      <c r="AOO90" s="47"/>
      <c r="AOP90" s="47"/>
      <c r="AOQ90" s="47"/>
      <c r="AOR90" s="47"/>
      <c r="AOS90" s="47"/>
      <c r="AOT90" s="47"/>
      <c r="AOU90" s="47"/>
      <c r="AOV90" s="47"/>
      <c r="AOW90" s="47"/>
      <c r="AOX90" s="47"/>
      <c r="AOY90" s="47"/>
      <c r="AOZ90" s="47"/>
      <c r="APA90" s="47"/>
      <c r="APB90" s="47"/>
      <c r="APC90" s="47"/>
      <c r="APD90" s="47"/>
      <c r="APE90" s="47"/>
      <c r="APF90" s="47"/>
      <c r="APG90" s="47"/>
      <c r="APH90" s="47"/>
      <c r="API90" s="47"/>
      <c r="APJ90" s="47"/>
      <c r="APK90" s="47"/>
      <c r="APL90" s="47"/>
      <c r="APM90" s="47"/>
      <c r="APN90" s="47"/>
      <c r="APO90" s="47"/>
      <c r="APP90" s="47"/>
      <c r="APQ90" s="47"/>
      <c r="APR90" s="47"/>
      <c r="APS90" s="47"/>
      <c r="APT90" s="47"/>
      <c r="APU90" s="47"/>
      <c r="APV90" s="47"/>
      <c r="APW90" s="47"/>
      <c r="APX90" s="47"/>
      <c r="APY90" s="47"/>
      <c r="APZ90" s="47"/>
      <c r="AQA90" s="47"/>
      <c r="AQB90" s="47"/>
      <c r="AQC90" s="47"/>
      <c r="AQD90" s="47"/>
      <c r="AQE90" s="47"/>
      <c r="AQF90" s="47"/>
      <c r="AQG90" s="47"/>
      <c r="AQH90" s="47"/>
      <c r="AQI90" s="47"/>
      <c r="AQJ90" s="47"/>
      <c r="AQK90" s="47"/>
      <c r="AQL90" s="47"/>
      <c r="AQM90" s="47"/>
      <c r="AQN90" s="47"/>
      <c r="AQO90" s="47"/>
      <c r="AQP90" s="47"/>
      <c r="AQQ90" s="47"/>
      <c r="AQR90" s="47"/>
      <c r="AQS90" s="47"/>
      <c r="AQT90" s="47"/>
      <c r="AQU90" s="47"/>
      <c r="AQV90" s="47"/>
      <c r="AQW90" s="47"/>
      <c r="AQX90" s="47"/>
      <c r="AQY90" s="47"/>
      <c r="AQZ90" s="47"/>
      <c r="ARA90" s="47"/>
      <c r="ARB90" s="47"/>
      <c r="ARC90" s="47"/>
      <c r="ARD90" s="47"/>
      <c r="ARE90" s="47"/>
      <c r="ARF90" s="47"/>
      <c r="ARG90" s="47"/>
      <c r="ARH90" s="47"/>
      <c r="ARI90" s="47"/>
      <c r="ARJ90" s="47"/>
      <c r="ARK90" s="47"/>
      <c r="ARL90" s="47"/>
      <c r="ARM90" s="47"/>
      <c r="ARN90" s="47"/>
      <c r="ARO90" s="47"/>
      <c r="ARP90" s="47"/>
      <c r="ARQ90" s="47"/>
      <c r="ARR90" s="47"/>
      <c r="ARS90" s="47"/>
      <c r="ART90" s="47"/>
      <c r="ARU90" s="47"/>
      <c r="ARV90" s="47"/>
      <c r="ARW90" s="47"/>
      <c r="ARX90" s="47"/>
      <c r="ARY90" s="47"/>
      <c r="ARZ90" s="47"/>
      <c r="ASA90" s="47"/>
      <c r="ASB90" s="47"/>
      <c r="ASC90" s="47"/>
      <c r="ASD90" s="47"/>
      <c r="ASE90" s="47"/>
      <c r="ASF90" s="47"/>
      <c r="ASG90" s="47"/>
      <c r="ASH90" s="47"/>
      <c r="ASI90" s="47"/>
      <c r="ASJ90" s="47"/>
      <c r="ASK90" s="47"/>
      <c r="ASL90" s="47"/>
      <c r="ASM90" s="47"/>
      <c r="ASN90" s="47"/>
      <c r="ASO90" s="47"/>
      <c r="ASP90" s="47"/>
      <c r="ASQ90" s="47"/>
      <c r="ASR90" s="47"/>
      <c r="ASS90" s="47"/>
      <c r="AST90" s="47"/>
      <c r="ASU90" s="47"/>
      <c r="ASV90" s="47"/>
      <c r="ASW90" s="47"/>
      <c r="ASX90" s="47"/>
      <c r="ASY90" s="47"/>
      <c r="ASZ90" s="47"/>
      <c r="ATA90" s="47"/>
      <c r="ATB90" s="47"/>
      <c r="ATC90" s="47"/>
      <c r="ATD90" s="47"/>
      <c r="ATE90" s="47"/>
      <c r="ATF90" s="47"/>
      <c r="ATG90" s="47"/>
      <c r="ATH90" s="47"/>
      <c r="ATI90" s="47"/>
      <c r="ATJ90" s="47"/>
      <c r="ATK90" s="47"/>
      <c r="ATL90" s="47"/>
      <c r="ATM90" s="47"/>
      <c r="ATN90" s="47"/>
      <c r="ATO90" s="47"/>
      <c r="ATP90" s="47"/>
      <c r="ATQ90" s="47"/>
      <c r="ATR90" s="47"/>
      <c r="ATS90" s="47"/>
      <c r="ATT90" s="47"/>
      <c r="ATU90" s="47"/>
      <c r="ATV90" s="47"/>
      <c r="ATW90" s="47"/>
      <c r="ATX90" s="47"/>
      <c r="ATY90" s="47"/>
      <c r="ATZ90" s="47"/>
      <c r="AUA90" s="47"/>
      <c r="AUB90" s="47"/>
      <c r="AUC90" s="47"/>
      <c r="AUD90" s="47"/>
      <c r="AUE90" s="47"/>
      <c r="AUF90" s="47"/>
      <c r="AUG90" s="47"/>
      <c r="AUH90" s="47"/>
      <c r="AUI90" s="47"/>
      <c r="AUJ90" s="47"/>
      <c r="AUK90" s="47"/>
      <c r="AUL90" s="47"/>
      <c r="AUM90" s="47"/>
      <c r="AUN90" s="47"/>
      <c r="AUO90" s="47"/>
      <c r="AUP90" s="47"/>
      <c r="AUQ90" s="47"/>
      <c r="AUR90" s="47"/>
      <c r="AUS90" s="47"/>
      <c r="AUT90" s="47"/>
      <c r="AUU90" s="47"/>
      <c r="AUV90" s="47"/>
      <c r="AUW90" s="47"/>
      <c r="AUX90" s="47"/>
      <c r="AUY90" s="47"/>
      <c r="AUZ90" s="47"/>
      <c r="AVA90" s="47"/>
      <c r="AVB90" s="47"/>
      <c r="AVC90" s="47"/>
      <c r="AVD90" s="47"/>
      <c r="AVE90" s="47"/>
      <c r="AVF90" s="47"/>
      <c r="AVG90" s="47"/>
      <c r="AVH90" s="47"/>
      <c r="AVI90" s="47"/>
      <c r="AVJ90" s="47"/>
      <c r="AVK90" s="47"/>
      <c r="AVL90" s="47"/>
      <c r="AVM90" s="47"/>
      <c r="AVN90" s="47"/>
      <c r="AVO90" s="47"/>
      <c r="AVP90" s="47"/>
      <c r="AVQ90" s="47"/>
      <c r="AVR90" s="47"/>
      <c r="AVS90" s="47"/>
      <c r="AVT90" s="47"/>
      <c r="AVU90" s="47"/>
      <c r="AVV90" s="47"/>
      <c r="AVW90" s="47"/>
      <c r="AVX90" s="47"/>
      <c r="AVY90" s="47"/>
      <c r="AVZ90" s="47"/>
      <c r="AWA90" s="47"/>
      <c r="AWB90" s="47"/>
      <c r="AWC90" s="47"/>
      <c r="AWD90" s="47"/>
      <c r="AWE90" s="47"/>
      <c r="AWF90" s="47"/>
      <c r="AWG90" s="47"/>
      <c r="AWH90" s="47"/>
      <c r="AWI90" s="47"/>
      <c r="AWJ90" s="47"/>
      <c r="AWK90" s="47"/>
      <c r="AWL90" s="47"/>
      <c r="AWM90" s="47"/>
      <c r="AWN90" s="47"/>
      <c r="AWO90" s="47"/>
      <c r="AWP90" s="47"/>
      <c r="AWQ90" s="47"/>
      <c r="AWR90" s="47"/>
      <c r="AWS90" s="47"/>
      <c r="AWT90" s="47"/>
      <c r="AWU90" s="47"/>
      <c r="AWV90" s="47"/>
      <c r="AWW90" s="47"/>
      <c r="AWX90" s="47"/>
      <c r="AWY90" s="47"/>
      <c r="AWZ90" s="47"/>
      <c r="AXA90" s="47"/>
      <c r="AXB90" s="47"/>
      <c r="AXC90" s="47"/>
      <c r="AXD90" s="47"/>
      <c r="AXE90" s="47"/>
      <c r="AXF90" s="47"/>
      <c r="AXG90" s="47"/>
      <c r="AXH90" s="47"/>
      <c r="AXI90" s="47"/>
      <c r="AXJ90" s="47"/>
      <c r="AXK90" s="47"/>
      <c r="AXL90" s="47"/>
      <c r="AXM90" s="47"/>
      <c r="AXN90" s="47"/>
      <c r="AXO90" s="47"/>
      <c r="AXP90" s="47"/>
      <c r="AXQ90" s="47"/>
      <c r="AXR90" s="47"/>
      <c r="AXS90" s="47"/>
      <c r="AXT90" s="47"/>
      <c r="AXU90" s="47"/>
      <c r="AXV90" s="47"/>
      <c r="AXW90" s="47"/>
      <c r="AXX90" s="47"/>
      <c r="AXY90" s="47"/>
      <c r="AXZ90" s="47"/>
      <c r="AYA90" s="47"/>
      <c r="AYB90" s="47"/>
      <c r="AYC90" s="47"/>
      <c r="AYD90" s="47"/>
      <c r="AYE90" s="47"/>
      <c r="AYF90" s="47"/>
      <c r="AYG90" s="47"/>
      <c r="AYH90" s="47"/>
      <c r="AYI90" s="47"/>
      <c r="AYJ90" s="47"/>
      <c r="AYK90" s="47"/>
      <c r="AYL90" s="47"/>
      <c r="AYM90" s="47"/>
      <c r="AYN90" s="47"/>
      <c r="AYO90" s="47"/>
      <c r="AYP90" s="47"/>
      <c r="AYQ90" s="47"/>
      <c r="AYR90" s="47"/>
      <c r="AYS90" s="47"/>
      <c r="AYT90" s="47"/>
      <c r="AYU90" s="47"/>
      <c r="AYV90" s="47"/>
      <c r="AYW90" s="47"/>
      <c r="AYX90" s="47"/>
      <c r="AYY90" s="47"/>
      <c r="AYZ90" s="47"/>
      <c r="AZA90" s="47"/>
      <c r="AZB90" s="47"/>
      <c r="AZC90" s="47"/>
      <c r="AZD90" s="47"/>
      <c r="AZE90" s="47"/>
      <c r="AZF90" s="47"/>
      <c r="AZG90" s="47"/>
      <c r="AZH90" s="47"/>
      <c r="AZI90" s="47"/>
      <c r="AZJ90" s="47"/>
      <c r="AZK90" s="47"/>
      <c r="AZL90" s="47"/>
      <c r="AZM90" s="47"/>
      <c r="AZN90" s="47"/>
      <c r="AZO90" s="47"/>
      <c r="AZP90" s="47"/>
      <c r="AZQ90" s="47"/>
      <c r="AZR90" s="47"/>
      <c r="AZS90" s="47"/>
      <c r="AZT90" s="47"/>
      <c r="AZU90" s="47"/>
      <c r="AZV90" s="47"/>
      <c r="AZW90" s="47"/>
      <c r="AZX90" s="47"/>
      <c r="AZY90" s="47"/>
      <c r="AZZ90" s="47"/>
      <c r="BAA90" s="47"/>
      <c r="BAB90" s="47"/>
      <c r="BAC90" s="47"/>
      <c r="BAD90" s="47"/>
      <c r="BAE90" s="47"/>
      <c r="BAF90" s="47"/>
      <c r="BAG90" s="47"/>
      <c r="BAH90" s="47"/>
      <c r="BAI90" s="47"/>
      <c r="BAJ90" s="47"/>
      <c r="BAK90" s="47"/>
      <c r="BAL90" s="47"/>
      <c r="BAM90" s="47"/>
      <c r="BAN90" s="47"/>
      <c r="BAO90" s="47"/>
      <c r="BAP90" s="47"/>
      <c r="BAQ90" s="47"/>
      <c r="BAR90" s="47"/>
      <c r="BAS90" s="47"/>
      <c r="BAT90" s="47"/>
      <c r="BAU90" s="47"/>
      <c r="BAV90" s="47"/>
      <c r="BAW90" s="47"/>
      <c r="BAX90" s="47"/>
      <c r="BAY90" s="47"/>
      <c r="BAZ90" s="47"/>
      <c r="BBA90" s="47"/>
      <c r="BBB90" s="47"/>
      <c r="BBC90" s="47"/>
      <c r="BBD90" s="47"/>
      <c r="BBE90" s="47"/>
      <c r="BBF90" s="47"/>
      <c r="BBG90" s="47"/>
      <c r="BBH90" s="47"/>
      <c r="BBI90" s="47"/>
      <c r="BBJ90" s="47"/>
      <c r="BBK90" s="47"/>
      <c r="BBL90" s="47"/>
      <c r="BBM90" s="47"/>
      <c r="BBN90" s="47"/>
      <c r="BBO90" s="47"/>
      <c r="BBP90" s="47"/>
      <c r="BBQ90" s="47"/>
      <c r="BBR90" s="47"/>
      <c r="BBS90" s="47"/>
      <c r="BBT90" s="47"/>
      <c r="BBU90" s="47"/>
      <c r="BBV90" s="47"/>
      <c r="BBW90" s="47"/>
      <c r="BBX90" s="47"/>
      <c r="BBY90" s="47"/>
      <c r="BBZ90" s="47"/>
      <c r="BCA90" s="47"/>
      <c r="BCB90" s="47"/>
      <c r="BCC90" s="47"/>
      <c r="BCD90" s="47"/>
      <c r="BCE90" s="47"/>
      <c r="BCF90" s="47"/>
      <c r="BCG90" s="47"/>
      <c r="BCH90" s="47"/>
      <c r="BCI90" s="47"/>
      <c r="BCJ90" s="47"/>
      <c r="BCK90" s="47"/>
      <c r="BCL90" s="47"/>
      <c r="BCM90" s="47"/>
      <c r="BCN90" s="47"/>
      <c r="BCO90" s="47"/>
      <c r="BCP90" s="47"/>
      <c r="BCQ90" s="47"/>
      <c r="BCR90" s="47"/>
      <c r="BCS90" s="47"/>
      <c r="BCT90" s="47"/>
      <c r="BCU90" s="47"/>
      <c r="BCV90" s="47"/>
      <c r="BCW90" s="47"/>
      <c r="BCX90" s="47"/>
      <c r="BCY90" s="47"/>
      <c r="BCZ90" s="47"/>
      <c r="BDA90" s="47"/>
      <c r="BDB90" s="47"/>
      <c r="BDC90" s="47"/>
      <c r="BDD90" s="47"/>
      <c r="BDE90" s="47"/>
      <c r="BDF90" s="47"/>
      <c r="BDG90" s="47"/>
      <c r="BDH90" s="47"/>
      <c r="BDI90" s="47"/>
      <c r="BDJ90" s="47"/>
      <c r="BDK90" s="47"/>
      <c r="BDL90" s="47"/>
      <c r="BDM90" s="47"/>
      <c r="BDN90" s="47"/>
      <c r="BDO90" s="47"/>
      <c r="BDP90" s="47"/>
      <c r="BDQ90" s="47"/>
      <c r="BDR90" s="47"/>
      <c r="BDS90" s="47"/>
      <c r="BDT90" s="47"/>
      <c r="BDU90" s="47"/>
      <c r="BDV90" s="47"/>
      <c r="BDW90" s="47"/>
      <c r="BDX90" s="47"/>
      <c r="BDY90" s="47"/>
      <c r="BDZ90" s="47"/>
      <c r="BEA90" s="47"/>
      <c r="BEB90" s="47"/>
      <c r="BEC90" s="47"/>
      <c r="BED90" s="47"/>
      <c r="BEE90" s="47"/>
      <c r="BEF90" s="47"/>
      <c r="BEG90" s="47"/>
      <c r="BEH90" s="47"/>
      <c r="BEI90" s="47"/>
      <c r="BEJ90" s="47"/>
      <c r="BEK90" s="47"/>
      <c r="BEL90" s="47"/>
      <c r="BEM90" s="47"/>
      <c r="BEN90" s="47"/>
      <c r="BEO90" s="47"/>
      <c r="BEP90" s="47"/>
      <c r="BEQ90" s="47"/>
      <c r="BER90" s="47"/>
      <c r="BES90" s="47"/>
      <c r="BET90" s="47"/>
      <c r="BEU90" s="47"/>
      <c r="BEV90" s="47"/>
      <c r="BEW90" s="47"/>
      <c r="BEX90" s="47"/>
      <c r="BEY90" s="47"/>
      <c r="BEZ90" s="47"/>
      <c r="BFA90" s="47"/>
      <c r="BFB90" s="47"/>
      <c r="BFC90" s="47"/>
      <c r="BFD90" s="47"/>
      <c r="BFE90" s="47"/>
      <c r="BFF90" s="47"/>
      <c r="BFG90" s="47"/>
      <c r="BFH90" s="47"/>
      <c r="BFI90" s="47"/>
      <c r="BFJ90" s="47"/>
      <c r="BFK90" s="47"/>
      <c r="BFL90" s="47"/>
      <c r="BFM90" s="47"/>
      <c r="BFN90" s="47"/>
      <c r="BFO90" s="47"/>
      <c r="BFP90" s="47"/>
      <c r="BFQ90" s="47"/>
      <c r="BFR90" s="47"/>
      <c r="BFS90" s="47"/>
      <c r="BFT90" s="47"/>
      <c r="BFU90" s="47"/>
      <c r="BFV90" s="47"/>
      <c r="BFW90" s="47"/>
      <c r="BFX90" s="47"/>
      <c r="BFY90" s="47"/>
      <c r="BFZ90" s="47"/>
      <c r="BGA90" s="47"/>
      <c r="BGB90" s="47"/>
      <c r="BGC90" s="47"/>
      <c r="BGD90" s="47"/>
      <c r="BGE90" s="47"/>
      <c r="BGF90" s="47"/>
      <c r="BGG90" s="47"/>
      <c r="BGH90" s="47"/>
      <c r="BGI90" s="47"/>
      <c r="BGJ90" s="47"/>
      <c r="BGK90" s="47"/>
      <c r="BGL90" s="47"/>
      <c r="BGM90" s="47"/>
      <c r="BGN90" s="47"/>
      <c r="BGO90" s="47"/>
      <c r="BGP90" s="47"/>
      <c r="BGQ90" s="47"/>
      <c r="BGR90" s="47"/>
      <c r="BGS90" s="47"/>
      <c r="BGT90" s="47"/>
      <c r="BGU90" s="47"/>
      <c r="BGV90" s="47"/>
      <c r="BGW90" s="47"/>
      <c r="BGX90" s="47"/>
      <c r="BGY90" s="47"/>
      <c r="BGZ90" s="47"/>
      <c r="BHA90" s="47"/>
      <c r="BHB90" s="47"/>
      <c r="BHC90" s="47"/>
      <c r="BHD90" s="47"/>
      <c r="BHE90" s="47"/>
      <c r="BHF90" s="47"/>
      <c r="BHG90" s="47"/>
      <c r="BHH90" s="47"/>
      <c r="BHI90" s="47"/>
      <c r="BHJ90" s="47"/>
      <c r="BHK90" s="47"/>
      <c r="BHL90" s="47"/>
      <c r="BHM90" s="47"/>
      <c r="BHN90" s="47"/>
      <c r="BHO90" s="47"/>
      <c r="BHP90" s="47"/>
      <c r="BHQ90" s="47"/>
      <c r="BHR90" s="47"/>
      <c r="BHS90" s="47"/>
      <c r="BHT90" s="47"/>
      <c r="BHU90" s="47"/>
      <c r="BHV90" s="47"/>
      <c r="BHW90" s="47"/>
      <c r="BHX90" s="47"/>
      <c r="BHY90" s="47"/>
      <c r="BHZ90" s="47"/>
      <c r="BIA90" s="47"/>
      <c r="BIB90" s="47"/>
      <c r="BIC90" s="47"/>
      <c r="BID90" s="47"/>
      <c r="BIE90" s="47"/>
      <c r="BIF90" s="47"/>
      <c r="BIG90" s="47"/>
      <c r="BIH90" s="47"/>
      <c r="BII90" s="47"/>
      <c r="BIJ90" s="47"/>
      <c r="BIK90" s="47"/>
      <c r="BIL90" s="47"/>
      <c r="BIM90" s="47"/>
      <c r="BIN90" s="47"/>
      <c r="BIO90" s="47"/>
      <c r="BIP90" s="47"/>
      <c r="BIQ90" s="47"/>
      <c r="BIR90" s="47"/>
      <c r="BIS90" s="47"/>
      <c r="BIT90" s="47"/>
      <c r="BIU90" s="47"/>
      <c r="BIV90" s="47"/>
      <c r="BIW90" s="47"/>
      <c r="BIX90" s="47"/>
      <c r="BIY90" s="47"/>
      <c r="BIZ90" s="47"/>
      <c r="BJA90" s="47"/>
      <c r="BJB90" s="47"/>
      <c r="BJC90" s="47"/>
      <c r="BJD90" s="47"/>
      <c r="BJE90" s="47"/>
      <c r="BJF90" s="47"/>
      <c r="BJG90" s="47"/>
      <c r="BJH90" s="47"/>
      <c r="BJI90" s="47"/>
      <c r="BJJ90" s="47"/>
      <c r="BJK90" s="47"/>
      <c r="BJL90" s="47"/>
      <c r="BJM90" s="47"/>
      <c r="BJN90" s="47"/>
      <c r="BJO90" s="47"/>
      <c r="BJP90" s="47"/>
      <c r="BJQ90" s="47"/>
      <c r="BJR90" s="47"/>
      <c r="BJS90" s="47"/>
      <c r="BJT90" s="47"/>
      <c r="BJU90" s="47"/>
      <c r="BJV90" s="47"/>
      <c r="BJW90" s="47"/>
      <c r="BJX90" s="47"/>
      <c r="BJY90" s="47"/>
      <c r="BJZ90" s="47"/>
      <c r="BKA90" s="47"/>
      <c r="BKB90" s="47"/>
      <c r="BKC90" s="47"/>
      <c r="BKD90" s="47"/>
      <c r="BKE90" s="47"/>
      <c r="BKF90" s="47"/>
      <c r="BKG90" s="47"/>
      <c r="BKH90" s="47"/>
      <c r="BKI90" s="47"/>
      <c r="BKJ90" s="47"/>
      <c r="BKK90" s="47"/>
      <c r="BKL90" s="47"/>
      <c r="BKM90" s="47"/>
      <c r="BKN90" s="47"/>
      <c r="BKO90" s="47"/>
      <c r="BKP90" s="47"/>
      <c r="BKQ90" s="47"/>
      <c r="BKR90" s="47"/>
      <c r="BKS90" s="47"/>
      <c r="BKT90" s="47"/>
      <c r="BKU90" s="47"/>
      <c r="BKV90" s="47"/>
      <c r="BKW90" s="47"/>
      <c r="BKX90" s="47"/>
      <c r="BKY90" s="47"/>
      <c r="BKZ90" s="47"/>
      <c r="BLA90" s="47"/>
      <c r="BLB90" s="47"/>
      <c r="BLC90" s="47"/>
      <c r="BLD90" s="47"/>
      <c r="BLE90" s="47"/>
      <c r="BLF90" s="47"/>
      <c r="BLG90" s="47"/>
      <c r="BLH90" s="47"/>
      <c r="BLI90" s="47"/>
      <c r="BLJ90" s="47"/>
      <c r="BLK90" s="47"/>
      <c r="BLL90" s="47"/>
      <c r="BLM90" s="47"/>
      <c r="BLN90" s="47"/>
      <c r="BLO90" s="47"/>
      <c r="BLP90" s="47"/>
      <c r="BLQ90" s="47"/>
      <c r="BLR90" s="47"/>
      <c r="BLS90" s="47"/>
      <c r="BLT90" s="47"/>
      <c r="BLU90" s="47"/>
      <c r="BLV90" s="47"/>
      <c r="BLW90" s="47"/>
      <c r="BLX90" s="47"/>
      <c r="BLY90" s="47"/>
      <c r="BLZ90" s="47"/>
      <c r="BMA90" s="47"/>
      <c r="BMB90" s="47"/>
      <c r="BMC90" s="47"/>
      <c r="BMD90" s="47"/>
      <c r="BME90" s="47"/>
      <c r="BMF90" s="47"/>
      <c r="BMG90" s="47"/>
      <c r="BMH90" s="47"/>
      <c r="BMI90" s="47"/>
      <c r="BMJ90" s="47"/>
      <c r="BMK90" s="47"/>
      <c r="BML90" s="47"/>
      <c r="BMM90" s="47"/>
      <c r="BMN90" s="47"/>
      <c r="BMO90" s="47"/>
      <c r="BMP90" s="47"/>
      <c r="BMQ90" s="47"/>
      <c r="BMR90" s="47"/>
      <c r="BMS90" s="47"/>
      <c r="BMT90" s="47"/>
      <c r="BMU90" s="47"/>
      <c r="BMV90" s="47"/>
      <c r="BMW90" s="47"/>
      <c r="BMX90" s="47"/>
      <c r="BMY90" s="47"/>
      <c r="BMZ90" s="47"/>
      <c r="BNA90" s="47"/>
      <c r="BNB90" s="47"/>
      <c r="BNC90" s="47"/>
      <c r="BND90" s="47"/>
      <c r="BNE90" s="47"/>
      <c r="BNF90" s="47"/>
      <c r="BNG90" s="47"/>
      <c r="BNH90" s="47"/>
      <c r="BNI90" s="47"/>
      <c r="BNJ90" s="47"/>
      <c r="BNK90" s="47"/>
      <c r="BNL90" s="47"/>
      <c r="BNM90" s="47"/>
      <c r="BNN90" s="47"/>
      <c r="BNO90" s="47"/>
      <c r="BNP90" s="47"/>
      <c r="BNQ90" s="47"/>
      <c r="BNR90" s="47"/>
      <c r="BNS90" s="47"/>
      <c r="BNT90" s="47"/>
      <c r="BNU90" s="47"/>
      <c r="BNV90" s="47"/>
      <c r="BNW90" s="47"/>
      <c r="BNX90" s="47"/>
      <c r="BNY90" s="47"/>
      <c r="BNZ90" s="47"/>
      <c r="BOA90" s="47"/>
      <c r="BOB90" s="47"/>
      <c r="BOC90" s="47"/>
      <c r="BOD90" s="47"/>
      <c r="BOE90" s="47"/>
      <c r="BOF90" s="47"/>
      <c r="BOG90" s="47"/>
      <c r="BOH90" s="47"/>
      <c r="BOI90" s="47"/>
      <c r="BOJ90" s="47"/>
      <c r="BOK90" s="47"/>
      <c r="BOL90" s="47"/>
      <c r="BOM90" s="47"/>
      <c r="BON90" s="47"/>
      <c r="BOO90" s="47"/>
      <c r="BOP90" s="47"/>
      <c r="BOQ90" s="47"/>
      <c r="BOR90" s="47"/>
      <c r="BOS90" s="47"/>
      <c r="BOT90" s="47"/>
      <c r="BOU90" s="47"/>
      <c r="BOV90" s="47"/>
      <c r="BOW90" s="47"/>
      <c r="BOX90" s="47"/>
      <c r="BOY90" s="47"/>
      <c r="BOZ90" s="47"/>
      <c r="BPA90" s="47"/>
      <c r="BPB90" s="47"/>
      <c r="BPC90" s="47"/>
      <c r="BPD90" s="47"/>
      <c r="BPE90" s="47"/>
      <c r="BPF90" s="47"/>
      <c r="BPG90" s="47"/>
      <c r="BPH90" s="47"/>
      <c r="BPI90" s="47"/>
      <c r="BPJ90" s="47"/>
      <c r="BPK90" s="47"/>
      <c r="BPL90" s="47"/>
      <c r="BPM90" s="47"/>
      <c r="BPN90" s="47"/>
      <c r="BPO90" s="47"/>
      <c r="BPP90" s="47"/>
      <c r="BPQ90" s="47"/>
      <c r="BPR90" s="47"/>
      <c r="BPS90" s="47"/>
      <c r="BPT90" s="47"/>
      <c r="BPU90" s="47"/>
      <c r="BPV90" s="47"/>
      <c r="BPW90" s="47"/>
      <c r="BPX90" s="47"/>
      <c r="BPY90" s="47"/>
      <c r="BPZ90" s="47"/>
      <c r="BQA90" s="47"/>
      <c r="BQB90" s="47"/>
      <c r="BQC90" s="47"/>
      <c r="BQD90" s="47"/>
      <c r="BQE90" s="47"/>
      <c r="BQF90" s="47"/>
      <c r="BQG90" s="47"/>
      <c r="BQH90" s="47"/>
      <c r="BQI90" s="47"/>
      <c r="BQJ90" s="47"/>
      <c r="BQK90" s="47"/>
      <c r="BQL90" s="47"/>
      <c r="BQM90" s="47"/>
      <c r="BQN90" s="47"/>
      <c r="BQO90" s="47"/>
      <c r="BQP90" s="47"/>
      <c r="BQQ90" s="47"/>
      <c r="BQR90" s="47"/>
      <c r="BQS90" s="47"/>
      <c r="BQT90" s="47"/>
      <c r="BQU90" s="47"/>
      <c r="BQV90" s="47"/>
      <c r="BQW90" s="47"/>
      <c r="BQX90" s="47"/>
      <c r="BQY90" s="47"/>
      <c r="BQZ90" s="47"/>
      <c r="BRA90" s="47"/>
      <c r="BRB90" s="47"/>
      <c r="BRC90" s="47"/>
      <c r="BRD90" s="47"/>
      <c r="BRE90" s="47"/>
      <c r="BRF90" s="47"/>
      <c r="BRG90" s="47"/>
      <c r="BRH90" s="47"/>
      <c r="BRI90" s="47"/>
      <c r="BRJ90" s="47"/>
      <c r="BRK90" s="47"/>
      <c r="BRL90" s="47"/>
      <c r="BRM90" s="47"/>
      <c r="BRN90" s="47"/>
      <c r="BRO90" s="47"/>
      <c r="BRP90" s="47"/>
      <c r="BRQ90" s="47"/>
      <c r="BRR90" s="47"/>
      <c r="BRS90" s="47"/>
      <c r="BRT90" s="47"/>
      <c r="BRU90" s="47"/>
      <c r="BRV90" s="47"/>
      <c r="BRW90" s="47"/>
      <c r="BRX90" s="47"/>
      <c r="BRY90" s="47"/>
      <c r="BRZ90" s="47"/>
      <c r="BSA90" s="47"/>
      <c r="BSB90" s="47"/>
      <c r="BSC90" s="47"/>
      <c r="BSD90" s="47"/>
      <c r="BSE90" s="47"/>
      <c r="BSF90" s="47"/>
      <c r="BSG90" s="47"/>
      <c r="BSH90" s="47"/>
      <c r="BSI90" s="47"/>
      <c r="BSJ90" s="47"/>
      <c r="BSK90" s="47"/>
      <c r="BSL90" s="47"/>
      <c r="BSM90" s="47"/>
      <c r="BSN90" s="47"/>
      <c r="BSO90" s="47"/>
      <c r="BSP90" s="47"/>
      <c r="BSQ90" s="47"/>
      <c r="BSR90" s="47"/>
      <c r="BSS90" s="47"/>
      <c r="BST90" s="47"/>
      <c r="BSU90" s="47"/>
      <c r="BSV90" s="47"/>
      <c r="BSW90" s="47"/>
      <c r="BSX90" s="47"/>
      <c r="BSY90" s="47"/>
      <c r="BSZ90" s="47"/>
      <c r="BTA90" s="47"/>
      <c r="BTB90" s="47"/>
      <c r="BTC90" s="47"/>
      <c r="BTD90" s="47"/>
      <c r="BTE90" s="47"/>
      <c r="BTF90" s="47"/>
      <c r="BTG90" s="47"/>
      <c r="BTH90" s="47"/>
      <c r="BTI90" s="47"/>
      <c r="BTJ90" s="47"/>
      <c r="BTK90" s="47"/>
      <c r="BTL90" s="47"/>
      <c r="BTM90" s="47"/>
      <c r="BTN90" s="47"/>
      <c r="BTO90" s="47"/>
      <c r="BTP90" s="47"/>
      <c r="BTQ90" s="47"/>
      <c r="BTR90" s="47"/>
      <c r="BTS90" s="47"/>
      <c r="BTT90" s="47"/>
      <c r="BTU90" s="47"/>
      <c r="BTV90" s="47"/>
      <c r="BTW90" s="47"/>
      <c r="BTX90" s="47"/>
      <c r="BTY90" s="47"/>
      <c r="BTZ90" s="47"/>
      <c r="BUA90" s="47"/>
      <c r="BUB90" s="47"/>
      <c r="BUC90" s="47"/>
      <c r="BUD90" s="47"/>
      <c r="BUE90" s="47"/>
      <c r="BUF90" s="47"/>
      <c r="BUG90" s="47"/>
      <c r="BUH90" s="47"/>
      <c r="BUI90" s="47"/>
      <c r="BUJ90" s="47"/>
      <c r="BUK90" s="47"/>
      <c r="BUL90" s="47"/>
      <c r="BUM90" s="47"/>
      <c r="BUN90" s="47"/>
      <c r="BUO90" s="47"/>
      <c r="BUP90" s="47"/>
      <c r="BUQ90" s="47"/>
      <c r="BUR90" s="47"/>
      <c r="BUS90" s="47"/>
      <c r="BUT90" s="47"/>
      <c r="BUU90" s="47"/>
      <c r="BUV90" s="47"/>
      <c r="BUW90" s="47"/>
      <c r="BUX90" s="47"/>
      <c r="BUY90" s="47"/>
      <c r="BUZ90" s="47"/>
      <c r="BVA90" s="47"/>
      <c r="BVB90" s="47"/>
      <c r="BVC90" s="47"/>
      <c r="BVD90" s="47"/>
      <c r="BVE90" s="47"/>
      <c r="BVF90" s="47"/>
      <c r="BVG90" s="47"/>
      <c r="BVH90" s="47"/>
      <c r="BVI90" s="47"/>
      <c r="BVJ90" s="47"/>
      <c r="BVK90" s="47"/>
      <c r="BVL90" s="47"/>
      <c r="BVM90" s="47"/>
      <c r="BVN90" s="47"/>
      <c r="BVO90" s="47"/>
      <c r="BVP90" s="47"/>
      <c r="BVQ90" s="47"/>
      <c r="BVR90" s="47"/>
      <c r="BVS90" s="47"/>
      <c r="BVT90" s="47"/>
      <c r="BVU90" s="47"/>
      <c r="BVV90" s="47"/>
      <c r="BVW90" s="47"/>
      <c r="BVX90" s="47"/>
      <c r="BVY90" s="47"/>
      <c r="BVZ90" s="47"/>
      <c r="BWA90" s="47"/>
      <c r="BWB90" s="47"/>
      <c r="BWC90" s="47"/>
      <c r="BWD90" s="47"/>
      <c r="BWE90" s="47"/>
      <c r="BWF90" s="47"/>
      <c r="BWG90" s="47"/>
      <c r="BWH90" s="47"/>
      <c r="BWI90" s="47"/>
      <c r="BWJ90" s="47"/>
      <c r="BWK90" s="47"/>
      <c r="BWL90" s="47"/>
      <c r="BWM90" s="47"/>
      <c r="BWN90" s="47"/>
      <c r="BWO90" s="47"/>
      <c r="BWP90" s="47"/>
      <c r="BWQ90" s="47"/>
      <c r="BWR90" s="47"/>
      <c r="BWS90" s="47"/>
      <c r="BWT90" s="47"/>
      <c r="BWU90" s="47"/>
      <c r="BWV90" s="47"/>
      <c r="BWW90" s="47"/>
      <c r="BWX90" s="47"/>
      <c r="BWY90" s="47"/>
      <c r="BWZ90" s="47"/>
      <c r="BXA90" s="47"/>
      <c r="BXB90" s="47"/>
      <c r="BXC90" s="47"/>
      <c r="BXD90" s="47"/>
      <c r="BXE90" s="47"/>
      <c r="BXF90" s="47"/>
      <c r="BXG90" s="47"/>
      <c r="BXH90" s="47"/>
      <c r="BXI90" s="47"/>
      <c r="BXJ90" s="47"/>
      <c r="BXK90" s="47"/>
      <c r="BXL90" s="47"/>
      <c r="BXM90" s="47"/>
      <c r="BXN90" s="47"/>
      <c r="BXO90" s="47"/>
      <c r="BXP90" s="47"/>
      <c r="BXQ90" s="47"/>
      <c r="BXR90" s="47"/>
      <c r="BXS90" s="47"/>
      <c r="BXT90" s="47"/>
      <c r="BXU90" s="47"/>
      <c r="BXV90" s="47"/>
      <c r="BXW90" s="47"/>
      <c r="BXX90" s="47"/>
      <c r="BXY90" s="47"/>
      <c r="BXZ90" s="47"/>
      <c r="BYA90" s="47"/>
      <c r="BYB90" s="47"/>
      <c r="BYC90" s="47"/>
      <c r="BYD90" s="47"/>
      <c r="BYE90" s="47"/>
      <c r="BYF90" s="47"/>
      <c r="BYG90" s="47"/>
      <c r="BYH90" s="47"/>
      <c r="BYI90" s="47"/>
      <c r="BYJ90" s="47"/>
      <c r="BYK90" s="47"/>
      <c r="BYL90" s="47"/>
      <c r="BYM90" s="47"/>
      <c r="BYN90" s="47"/>
      <c r="BYO90" s="47"/>
      <c r="BYP90" s="47"/>
      <c r="BYQ90" s="47"/>
      <c r="BYR90" s="47"/>
      <c r="BYS90" s="47"/>
      <c r="BYT90" s="47"/>
      <c r="BYU90" s="47"/>
      <c r="BYV90" s="47"/>
      <c r="BYW90" s="47"/>
      <c r="BYX90" s="47"/>
      <c r="BYY90" s="47"/>
      <c r="BYZ90" s="47"/>
      <c r="BZA90" s="47"/>
      <c r="BZB90" s="47"/>
      <c r="BZC90" s="47"/>
      <c r="BZD90" s="47"/>
      <c r="BZE90" s="47"/>
      <c r="BZF90" s="47"/>
      <c r="BZG90" s="47"/>
      <c r="BZH90" s="47"/>
      <c r="BZI90" s="47"/>
      <c r="BZJ90" s="47"/>
      <c r="BZK90" s="47"/>
      <c r="BZL90" s="47"/>
      <c r="BZM90" s="47"/>
      <c r="BZN90" s="47"/>
      <c r="BZO90" s="47"/>
      <c r="BZP90" s="47"/>
      <c r="BZQ90" s="47"/>
      <c r="BZR90" s="47"/>
      <c r="BZS90" s="47"/>
      <c r="BZT90" s="47"/>
      <c r="BZU90" s="47"/>
      <c r="BZV90" s="47"/>
      <c r="BZW90" s="47"/>
      <c r="BZX90" s="47"/>
      <c r="BZY90" s="47"/>
      <c r="BZZ90" s="47"/>
      <c r="CAA90" s="47"/>
      <c r="CAB90" s="47"/>
      <c r="CAC90" s="47"/>
      <c r="CAD90" s="47"/>
      <c r="CAE90" s="47"/>
      <c r="CAF90" s="47"/>
      <c r="CAG90" s="47"/>
      <c r="CAH90" s="47"/>
      <c r="CAI90" s="47"/>
      <c r="CAJ90" s="47"/>
      <c r="CAK90" s="47"/>
      <c r="CAL90" s="47"/>
      <c r="CAM90" s="47"/>
      <c r="CAN90" s="47"/>
      <c r="CAO90" s="47"/>
      <c r="CAP90" s="47"/>
      <c r="CAQ90" s="47"/>
      <c r="CAR90" s="47"/>
      <c r="CAS90" s="47"/>
      <c r="CAT90" s="47"/>
      <c r="CAU90" s="47"/>
      <c r="CAV90" s="47"/>
      <c r="CAW90" s="47"/>
      <c r="CAX90" s="47"/>
      <c r="CAY90" s="47"/>
      <c r="CAZ90" s="47"/>
      <c r="CBA90" s="47"/>
      <c r="CBB90" s="47"/>
      <c r="CBC90" s="47"/>
      <c r="CBD90" s="47"/>
      <c r="CBE90" s="47"/>
      <c r="CBF90" s="47"/>
      <c r="CBG90" s="47"/>
      <c r="CBH90" s="47"/>
      <c r="CBI90" s="47"/>
      <c r="CBJ90" s="47"/>
      <c r="CBK90" s="47"/>
      <c r="CBL90" s="47"/>
      <c r="CBM90" s="47"/>
      <c r="CBN90" s="47"/>
      <c r="CBO90" s="47"/>
      <c r="CBP90" s="47"/>
      <c r="CBQ90" s="47"/>
      <c r="CBR90" s="47"/>
      <c r="CBS90" s="47"/>
      <c r="CBT90" s="47"/>
      <c r="CBU90" s="47"/>
      <c r="CBV90" s="47"/>
      <c r="CBW90" s="47"/>
      <c r="CBX90" s="47"/>
      <c r="CBY90" s="47"/>
      <c r="CBZ90" s="47"/>
      <c r="CCA90" s="47"/>
      <c r="CCB90" s="47"/>
      <c r="CCC90" s="47"/>
      <c r="CCD90" s="47"/>
      <c r="CCE90" s="47"/>
      <c r="CCF90" s="47"/>
      <c r="CCG90" s="47"/>
      <c r="CCH90" s="47"/>
      <c r="CCI90" s="47"/>
      <c r="CCJ90" s="47"/>
      <c r="CCK90" s="47"/>
      <c r="CCL90" s="47"/>
      <c r="CCM90" s="47"/>
      <c r="CCN90" s="47"/>
      <c r="CCO90" s="47"/>
      <c r="CCP90" s="47"/>
      <c r="CCQ90" s="47"/>
      <c r="CCR90" s="47"/>
      <c r="CCS90" s="47"/>
      <c r="CCT90" s="47"/>
      <c r="CCU90" s="47"/>
      <c r="CCV90" s="47"/>
      <c r="CCW90" s="47"/>
      <c r="CCX90" s="47"/>
      <c r="CCY90" s="47"/>
      <c r="CCZ90" s="47"/>
      <c r="CDA90" s="47"/>
      <c r="CDB90" s="47"/>
      <c r="CDC90" s="47"/>
      <c r="CDD90" s="47"/>
      <c r="CDE90" s="47"/>
      <c r="CDF90" s="47"/>
      <c r="CDG90" s="47"/>
      <c r="CDH90" s="47"/>
      <c r="CDI90" s="47"/>
      <c r="CDJ90" s="47"/>
      <c r="CDK90" s="47"/>
      <c r="CDL90" s="47"/>
      <c r="CDM90" s="47"/>
      <c r="CDN90" s="47"/>
      <c r="CDO90" s="47"/>
      <c r="CDP90" s="47"/>
      <c r="CDQ90" s="47"/>
      <c r="CDR90" s="47"/>
      <c r="CDS90" s="47"/>
      <c r="CDT90" s="47"/>
      <c r="CDU90" s="47"/>
      <c r="CDV90" s="47"/>
      <c r="CDW90" s="47"/>
      <c r="CDX90" s="47"/>
      <c r="CDY90" s="47"/>
      <c r="CDZ90" s="47"/>
      <c r="CEA90" s="47"/>
      <c r="CEB90" s="47"/>
      <c r="CEC90" s="47"/>
      <c r="CED90" s="47"/>
      <c r="CEE90" s="47"/>
      <c r="CEF90" s="47"/>
      <c r="CEG90" s="47"/>
      <c r="CEH90" s="47"/>
      <c r="CEI90" s="47"/>
      <c r="CEJ90" s="47"/>
      <c r="CEK90" s="47"/>
      <c r="CEL90" s="47"/>
      <c r="CEM90" s="47"/>
      <c r="CEN90" s="47"/>
      <c r="CEO90" s="47"/>
      <c r="CEP90" s="47"/>
      <c r="CEQ90" s="47"/>
      <c r="CER90" s="47"/>
      <c r="CES90" s="47"/>
      <c r="CET90" s="47"/>
      <c r="CEU90" s="47"/>
      <c r="CEV90" s="47"/>
      <c r="CEW90" s="47"/>
      <c r="CEX90" s="47"/>
      <c r="CEY90" s="47"/>
      <c r="CEZ90" s="47"/>
      <c r="CFA90" s="47"/>
      <c r="CFB90" s="47"/>
      <c r="CFC90" s="47"/>
      <c r="CFD90" s="47"/>
      <c r="CFE90" s="47"/>
      <c r="CFF90" s="47"/>
      <c r="CFG90" s="47"/>
      <c r="CFH90" s="47"/>
      <c r="CFI90" s="47"/>
      <c r="CFJ90" s="47"/>
      <c r="CFK90" s="47"/>
      <c r="CFL90" s="47"/>
      <c r="CFM90" s="47"/>
      <c r="CFN90" s="47"/>
      <c r="CFO90" s="47"/>
      <c r="CFP90" s="47"/>
      <c r="CFQ90" s="47"/>
      <c r="CFR90" s="47"/>
      <c r="CFS90" s="47"/>
      <c r="CFT90" s="47"/>
      <c r="CFU90" s="47"/>
      <c r="CFV90" s="47"/>
      <c r="CFW90" s="47"/>
      <c r="CFX90" s="47"/>
      <c r="CFY90" s="47"/>
      <c r="CFZ90" s="47"/>
      <c r="CGA90" s="47"/>
      <c r="CGB90" s="47"/>
      <c r="CGC90" s="47"/>
      <c r="CGD90" s="47"/>
      <c r="CGE90" s="47"/>
      <c r="CGF90" s="47"/>
      <c r="CGG90" s="47"/>
      <c r="CGH90" s="47"/>
      <c r="CGI90" s="47"/>
      <c r="CGJ90" s="47"/>
      <c r="CGK90" s="47"/>
      <c r="CGL90" s="47"/>
      <c r="CGM90" s="47"/>
      <c r="CGN90" s="47"/>
      <c r="CGO90" s="47"/>
      <c r="CGP90" s="47"/>
      <c r="CGQ90" s="47"/>
      <c r="CGR90" s="47"/>
      <c r="CGS90" s="47"/>
      <c r="CGT90" s="47"/>
      <c r="CGU90" s="47"/>
      <c r="CGV90" s="47"/>
      <c r="CGW90" s="47"/>
      <c r="CGX90" s="47"/>
      <c r="CGY90" s="47"/>
      <c r="CGZ90" s="47"/>
      <c r="CHA90" s="47"/>
      <c r="CHB90" s="47"/>
      <c r="CHC90" s="47"/>
      <c r="CHD90" s="47"/>
      <c r="CHE90" s="47"/>
      <c r="CHF90" s="47"/>
      <c r="CHG90" s="47"/>
      <c r="CHH90" s="47"/>
      <c r="CHI90" s="47"/>
      <c r="CHJ90" s="47"/>
      <c r="CHK90" s="47"/>
      <c r="CHL90" s="47"/>
      <c r="CHM90" s="47"/>
      <c r="CHN90" s="47"/>
      <c r="CHO90" s="47"/>
      <c r="CHP90" s="47"/>
      <c r="CHQ90" s="47"/>
      <c r="CHR90" s="47"/>
      <c r="CHS90" s="47"/>
      <c r="CHT90" s="47"/>
      <c r="CHU90" s="47"/>
      <c r="CHV90" s="47"/>
      <c r="CHW90" s="47"/>
      <c r="CHX90" s="47"/>
      <c r="CHY90" s="47"/>
      <c r="CHZ90" s="47"/>
      <c r="CIA90" s="47"/>
      <c r="CIB90" s="47"/>
      <c r="CIC90" s="47"/>
      <c r="CID90" s="47"/>
      <c r="CIE90" s="47"/>
      <c r="CIF90" s="47"/>
      <c r="CIG90" s="47"/>
      <c r="CIH90" s="47"/>
      <c r="CII90" s="47"/>
      <c r="CIJ90" s="47"/>
      <c r="CIK90" s="47"/>
      <c r="CIL90" s="47"/>
      <c r="CIM90" s="47"/>
      <c r="CIN90" s="47"/>
      <c r="CIO90" s="47"/>
      <c r="CIP90" s="47"/>
      <c r="CIQ90" s="47"/>
      <c r="CIR90" s="47"/>
      <c r="CIS90" s="47"/>
      <c r="CIT90" s="47"/>
      <c r="CIU90" s="47"/>
      <c r="CIV90" s="47"/>
      <c r="CIW90" s="47"/>
      <c r="CIX90" s="47"/>
      <c r="CIY90" s="47"/>
      <c r="CIZ90" s="47"/>
      <c r="CJA90" s="47"/>
      <c r="CJB90" s="47"/>
      <c r="CJC90" s="47"/>
      <c r="CJD90" s="47"/>
      <c r="CJE90" s="47"/>
      <c r="CJF90" s="47"/>
      <c r="CJG90" s="47"/>
      <c r="CJH90" s="47"/>
      <c r="CJI90" s="47"/>
      <c r="CJJ90" s="47"/>
      <c r="CJK90" s="47"/>
      <c r="CJL90" s="47"/>
      <c r="CJM90" s="47"/>
      <c r="CJN90" s="47"/>
      <c r="CJO90" s="47"/>
      <c r="CJP90" s="47"/>
      <c r="CJQ90" s="47"/>
      <c r="CJR90" s="47"/>
      <c r="CJS90" s="47"/>
      <c r="CJT90" s="47"/>
      <c r="CJU90" s="47"/>
      <c r="CJV90" s="47"/>
      <c r="CJW90" s="47"/>
      <c r="CJX90" s="47"/>
      <c r="CJY90" s="47"/>
      <c r="CJZ90" s="47"/>
      <c r="CKA90" s="47"/>
      <c r="CKB90" s="47"/>
      <c r="CKC90" s="47"/>
      <c r="CKD90" s="47"/>
      <c r="CKE90" s="47"/>
      <c r="CKF90" s="47"/>
      <c r="CKG90" s="47"/>
      <c r="CKH90" s="47"/>
      <c r="CKI90" s="47"/>
      <c r="CKJ90" s="47"/>
      <c r="CKK90" s="47"/>
      <c r="CKL90" s="47"/>
      <c r="CKM90" s="47"/>
      <c r="CKN90" s="47"/>
      <c r="CKO90" s="47"/>
      <c r="CKP90" s="47"/>
      <c r="CKQ90" s="47"/>
      <c r="CKR90" s="47"/>
      <c r="CKS90" s="47"/>
      <c r="CKT90" s="47"/>
      <c r="CKU90" s="47"/>
      <c r="CKV90" s="47"/>
      <c r="CKW90" s="47"/>
      <c r="CKX90" s="47"/>
      <c r="CKY90" s="47"/>
      <c r="CKZ90" s="47"/>
      <c r="CLA90" s="47"/>
      <c r="CLB90" s="47"/>
      <c r="CLC90" s="47"/>
      <c r="CLD90" s="47"/>
      <c r="CLE90" s="47"/>
      <c r="CLF90" s="47"/>
      <c r="CLG90" s="47"/>
      <c r="CLH90" s="47"/>
      <c r="CLI90" s="47"/>
      <c r="CLJ90" s="47"/>
      <c r="CLK90" s="47"/>
      <c r="CLL90" s="47"/>
      <c r="CLM90" s="47"/>
      <c r="CLN90" s="47"/>
      <c r="CLO90" s="47"/>
      <c r="CLP90" s="47"/>
      <c r="CLQ90" s="47"/>
      <c r="CLR90" s="47"/>
      <c r="CLS90" s="47"/>
      <c r="CLT90" s="47"/>
      <c r="CLU90" s="47"/>
      <c r="CLV90" s="47"/>
      <c r="CLW90" s="47"/>
      <c r="CLX90" s="47"/>
      <c r="CLY90" s="47"/>
      <c r="CLZ90" s="47"/>
      <c r="CMA90" s="47"/>
      <c r="CMB90" s="47"/>
      <c r="CMC90" s="47"/>
      <c r="CMD90" s="47"/>
      <c r="CME90" s="47"/>
      <c r="CMF90" s="47"/>
      <c r="CMG90" s="47"/>
      <c r="CMH90" s="47"/>
      <c r="CMI90" s="47"/>
      <c r="CMJ90" s="47"/>
      <c r="CMK90" s="47"/>
      <c r="CML90" s="47"/>
      <c r="CMM90" s="47"/>
      <c r="CMN90" s="47"/>
      <c r="CMO90" s="47"/>
      <c r="CMP90" s="47"/>
      <c r="CMQ90" s="47"/>
      <c r="CMR90" s="47"/>
      <c r="CMS90" s="47"/>
      <c r="CMT90" s="47"/>
      <c r="CMU90" s="47"/>
      <c r="CMV90" s="47"/>
      <c r="CMW90" s="47"/>
      <c r="CMX90" s="47"/>
      <c r="CMY90" s="47"/>
      <c r="CMZ90" s="47"/>
      <c r="CNA90" s="47"/>
      <c r="CNB90" s="47"/>
      <c r="CNC90" s="47"/>
      <c r="CND90" s="47"/>
      <c r="CNE90" s="47"/>
      <c r="CNF90" s="47"/>
      <c r="CNG90" s="47"/>
      <c r="CNH90" s="47"/>
      <c r="CNI90" s="47"/>
      <c r="CNJ90" s="47"/>
      <c r="CNK90" s="47"/>
      <c r="CNL90" s="47"/>
      <c r="CNM90" s="47"/>
      <c r="CNN90" s="47"/>
      <c r="CNO90" s="47"/>
      <c r="CNP90" s="47"/>
      <c r="CNQ90" s="47"/>
      <c r="CNR90" s="47"/>
      <c r="CNS90" s="47"/>
      <c r="CNT90" s="47"/>
      <c r="CNU90" s="47"/>
      <c r="CNV90" s="47"/>
      <c r="CNW90" s="47"/>
      <c r="CNX90" s="47"/>
      <c r="CNY90" s="47"/>
      <c r="CNZ90" s="47"/>
      <c r="COA90" s="47"/>
      <c r="COB90" s="47"/>
      <c r="COC90" s="47"/>
      <c r="COD90" s="47"/>
      <c r="COE90" s="47"/>
      <c r="COF90" s="47"/>
      <c r="COG90" s="47"/>
      <c r="COH90" s="47"/>
      <c r="COI90" s="47"/>
      <c r="COJ90" s="47"/>
      <c r="COK90" s="47"/>
      <c r="COL90" s="47"/>
      <c r="COM90" s="47"/>
      <c r="CON90" s="47"/>
      <c r="COO90" s="47"/>
      <c r="COP90" s="47"/>
      <c r="COQ90" s="47"/>
      <c r="COR90" s="47"/>
      <c r="COS90" s="47"/>
      <c r="COT90" s="47"/>
      <c r="COU90" s="47"/>
      <c r="COV90" s="47"/>
      <c r="COW90" s="47"/>
      <c r="COX90" s="47"/>
      <c r="COY90" s="47"/>
      <c r="COZ90" s="47"/>
      <c r="CPA90" s="47"/>
      <c r="CPB90" s="47"/>
      <c r="CPC90" s="47"/>
      <c r="CPD90" s="47"/>
      <c r="CPE90" s="47"/>
      <c r="CPF90" s="47"/>
      <c r="CPG90" s="47"/>
      <c r="CPH90" s="47"/>
      <c r="CPI90" s="47"/>
      <c r="CPJ90" s="47"/>
      <c r="CPK90" s="47"/>
      <c r="CPL90" s="47"/>
      <c r="CPM90" s="47"/>
      <c r="CPN90" s="47"/>
      <c r="CPO90" s="47"/>
      <c r="CPP90" s="47"/>
      <c r="CPQ90" s="47"/>
      <c r="CPR90" s="47"/>
      <c r="CPS90" s="47"/>
      <c r="CPT90" s="47"/>
      <c r="CPU90" s="47"/>
      <c r="CPV90" s="47"/>
      <c r="CPW90" s="47"/>
      <c r="CPX90" s="47"/>
      <c r="CPY90" s="47"/>
      <c r="CPZ90" s="47"/>
      <c r="CQA90" s="47"/>
      <c r="CQB90" s="47"/>
      <c r="CQC90" s="47"/>
      <c r="CQD90" s="47"/>
      <c r="CQE90" s="47"/>
      <c r="CQF90" s="47"/>
      <c r="CQG90" s="47"/>
      <c r="CQH90" s="47"/>
      <c r="CQI90" s="47"/>
      <c r="CQJ90" s="47"/>
      <c r="CQK90" s="47"/>
      <c r="CQL90" s="47"/>
      <c r="CQM90" s="47"/>
      <c r="CQN90" s="47"/>
      <c r="CQO90" s="47"/>
      <c r="CQP90" s="47"/>
      <c r="CQQ90" s="47"/>
      <c r="CQR90" s="47"/>
      <c r="CQS90" s="47"/>
      <c r="CQT90" s="47"/>
      <c r="CQU90" s="47"/>
      <c r="CQV90" s="47"/>
      <c r="CQW90" s="47"/>
      <c r="CQX90" s="47"/>
      <c r="CQY90" s="47"/>
      <c r="CQZ90" s="47"/>
      <c r="CRA90" s="47"/>
      <c r="CRB90" s="47"/>
      <c r="CRC90" s="47"/>
      <c r="CRD90" s="47"/>
      <c r="CRE90" s="47"/>
      <c r="CRF90" s="47"/>
      <c r="CRG90" s="47"/>
      <c r="CRH90" s="47"/>
      <c r="CRI90" s="47"/>
      <c r="CRJ90" s="47"/>
      <c r="CRK90" s="47"/>
      <c r="CRL90" s="47"/>
      <c r="CRM90" s="47"/>
      <c r="CRN90" s="47"/>
      <c r="CRO90" s="47"/>
      <c r="CRP90" s="47"/>
      <c r="CRQ90" s="47"/>
      <c r="CRR90" s="47"/>
      <c r="CRS90" s="47"/>
      <c r="CRT90" s="47"/>
      <c r="CRU90" s="47"/>
      <c r="CRV90" s="47"/>
      <c r="CRW90" s="47"/>
      <c r="CRX90" s="47"/>
      <c r="CRY90" s="47"/>
      <c r="CRZ90" s="47"/>
      <c r="CSA90" s="47"/>
      <c r="CSB90" s="47"/>
      <c r="CSC90" s="47"/>
      <c r="CSD90" s="47"/>
      <c r="CSE90" s="47"/>
      <c r="CSF90" s="47"/>
      <c r="CSG90" s="47"/>
      <c r="CSH90" s="47"/>
      <c r="CSI90" s="47"/>
      <c r="CSJ90" s="47"/>
      <c r="CSK90" s="47"/>
      <c r="CSL90" s="47"/>
      <c r="CSM90" s="47"/>
      <c r="CSN90" s="47"/>
      <c r="CSO90" s="47"/>
      <c r="CSP90" s="47"/>
      <c r="CSQ90" s="47"/>
      <c r="CSR90" s="47"/>
      <c r="CSS90" s="47"/>
      <c r="CST90" s="47"/>
      <c r="CSU90" s="47"/>
      <c r="CSV90" s="47"/>
      <c r="CSW90" s="47"/>
      <c r="CSX90" s="47"/>
      <c r="CSY90" s="47"/>
      <c r="CSZ90" s="47"/>
      <c r="CTA90" s="47"/>
      <c r="CTB90" s="47"/>
      <c r="CTC90" s="47"/>
      <c r="CTD90" s="47"/>
      <c r="CTE90" s="47"/>
      <c r="CTF90" s="47"/>
      <c r="CTG90" s="47"/>
      <c r="CTH90" s="47"/>
      <c r="CTI90" s="47"/>
      <c r="CTJ90" s="47"/>
      <c r="CTK90" s="47"/>
      <c r="CTL90" s="47"/>
      <c r="CTM90" s="47"/>
      <c r="CTN90" s="47"/>
      <c r="CTO90" s="47"/>
      <c r="CTP90" s="47"/>
      <c r="CTQ90" s="47"/>
      <c r="CTR90" s="47"/>
      <c r="CTS90" s="47"/>
      <c r="CTT90" s="47"/>
      <c r="CTU90" s="47"/>
      <c r="CTV90" s="47"/>
      <c r="CTW90" s="47"/>
      <c r="CTX90" s="47"/>
      <c r="CTY90" s="47"/>
      <c r="CTZ90" s="47"/>
      <c r="CUA90" s="47"/>
      <c r="CUB90" s="47"/>
      <c r="CUC90" s="47"/>
      <c r="CUD90" s="47"/>
      <c r="CUE90" s="47"/>
      <c r="CUF90" s="47"/>
      <c r="CUG90" s="47"/>
      <c r="CUH90" s="47"/>
      <c r="CUI90" s="47"/>
      <c r="CUJ90" s="47"/>
      <c r="CUK90" s="47"/>
      <c r="CUL90" s="47"/>
      <c r="CUM90" s="47"/>
      <c r="CUN90" s="47"/>
      <c r="CUO90" s="47"/>
      <c r="CUP90" s="47"/>
      <c r="CUQ90" s="47"/>
      <c r="CUR90" s="47"/>
      <c r="CUS90" s="47"/>
      <c r="CUT90" s="47"/>
      <c r="CUU90" s="47"/>
      <c r="CUV90" s="47"/>
      <c r="CUW90" s="47"/>
      <c r="CUX90" s="47"/>
      <c r="CUY90" s="47"/>
      <c r="CUZ90" s="47"/>
      <c r="CVA90" s="47"/>
      <c r="CVB90" s="47"/>
      <c r="CVC90" s="47"/>
      <c r="CVD90" s="47"/>
      <c r="CVE90" s="47"/>
      <c r="CVF90" s="47"/>
      <c r="CVG90" s="47"/>
      <c r="CVH90" s="47"/>
      <c r="CVI90" s="47"/>
      <c r="CVJ90" s="47"/>
      <c r="CVK90" s="47"/>
      <c r="CVL90" s="47"/>
      <c r="CVM90" s="47"/>
      <c r="CVN90" s="47"/>
      <c r="CVO90" s="47"/>
      <c r="CVP90" s="47"/>
      <c r="CVQ90" s="47"/>
      <c r="CVR90" s="47"/>
      <c r="CVS90" s="47"/>
      <c r="CVT90" s="47"/>
      <c r="CVU90" s="47"/>
      <c r="CVV90" s="47"/>
      <c r="CVW90" s="47"/>
      <c r="CVX90" s="47"/>
      <c r="CVY90" s="47"/>
      <c r="CVZ90" s="47"/>
      <c r="CWA90" s="47"/>
      <c r="CWB90" s="47"/>
      <c r="CWC90" s="47"/>
      <c r="CWD90" s="47"/>
      <c r="CWE90" s="47"/>
      <c r="CWF90" s="47"/>
      <c r="CWG90" s="47"/>
      <c r="CWH90" s="47"/>
      <c r="CWI90" s="47"/>
      <c r="CWJ90" s="47"/>
      <c r="CWK90" s="47"/>
      <c r="CWL90" s="47"/>
      <c r="CWM90" s="47"/>
      <c r="CWN90" s="47"/>
      <c r="CWO90" s="47"/>
      <c r="CWP90" s="47"/>
      <c r="CWQ90" s="47"/>
      <c r="CWR90" s="47"/>
      <c r="CWS90" s="47"/>
      <c r="CWT90" s="47"/>
      <c r="CWU90" s="47"/>
      <c r="CWV90" s="47"/>
      <c r="CWW90" s="47"/>
      <c r="CWX90" s="47"/>
      <c r="CWY90" s="47"/>
      <c r="CWZ90" s="47"/>
      <c r="CXA90" s="47"/>
      <c r="CXB90" s="47"/>
      <c r="CXC90" s="47"/>
      <c r="CXD90" s="47"/>
      <c r="CXE90" s="47"/>
      <c r="CXF90" s="47"/>
      <c r="CXG90" s="47"/>
      <c r="CXH90" s="47"/>
      <c r="CXI90" s="47"/>
      <c r="CXJ90" s="47"/>
      <c r="CXK90" s="47"/>
      <c r="CXL90" s="47"/>
      <c r="CXM90" s="47"/>
      <c r="CXN90" s="47"/>
      <c r="CXO90" s="47"/>
      <c r="CXP90" s="47"/>
      <c r="CXQ90" s="47"/>
      <c r="CXR90" s="47"/>
      <c r="CXS90" s="47"/>
      <c r="CXT90" s="47"/>
      <c r="CXU90" s="47"/>
      <c r="CXV90" s="47"/>
      <c r="CXW90" s="47"/>
      <c r="CXX90" s="47"/>
      <c r="CXY90" s="47"/>
      <c r="CXZ90" s="47"/>
      <c r="CYA90" s="47"/>
      <c r="CYB90" s="47"/>
      <c r="CYC90" s="47"/>
      <c r="CYD90" s="47"/>
      <c r="CYE90" s="47"/>
      <c r="CYF90" s="47"/>
      <c r="CYG90" s="47"/>
      <c r="CYH90" s="47"/>
      <c r="CYI90" s="47"/>
      <c r="CYJ90" s="47"/>
      <c r="CYK90" s="47"/>
      <c r="CYL90" s="47"/>
      <c r="CYM90" s="47"/>
      <c r="CYN90" s="47"/>
      <c r="CYO90" s="47"/>
      <c r="CYP90" s="47"/>
      <c r="CYQ90" s="47"/>
      <c r="CYR90" s="47"/>
      <c r="CYS90" s="47"/>
      <c r="CYT90" s="47"/>
      <c r="CYU90" s="47"/>
      <c r="CYV90" s="47"/>
      <c r="CYW90" s="47"/>
      <c r="CYX90" s="47"/>
      <c r="CYY90" s="47"/>
      <c r="CYZ90" s="47"/>
      <c r="CZA90" s="47"/>
      <c r="CZB90" s="47"/>
      <c r="CZC90" s="47"/>
      <c r="CZD90" s="47"/>
      <c r="CZE90" s="47"/>
      <c r="CZF90" s="47"/>
      <c r="CZG90" s="47"/>
      <c r="CZH90" s="47"/>
      <c r="CZI90" s="47"/>
      <c r="CZJ90" s="47"/>
      <c r="CZK90" s="47"/>
      <c r="CZL90" s="47"/>
      <c r="CZM90" s="47"/>
      <c r="CZN90" s="47"/>
      <c r="CZO90" s="47"/>
      <c r="CZP90" s="47"/>
      <c r="CZQ90" s="47"/>
      <c r="CZR90" s="47"/>
      <c r="CZS90" s="47"/>
      <c r="CZT90" s="47"/>
      <c r="CZU90" s="47"/>
      <c r="CZV90" s="47"/>
      <c r="CZW90" s="47"/>
      <c r="CZX90" s="47"/>
      <c r="CZY90" s="47"/>
      <c r="CZZ90" s="47"/>
      <c r="DAA90" s="47"/>
      <c r="DAB90" s="47"/>
      <c r="DAC90" s="47"/>
      <c r="DAD90" s="47"/>
      <c r="DAE90" s="47"/>
      <c r="DAF90" s="47"/>
      <c r="DAG90" s="47"/>
      <c r="DAH90" s="47"/>
      <c r="DAI90" s="47"/>
      <c r="DAJ90" s="47"/>
      <c r="DAK90" s="47"/>
      <c r="DAL90" s="47"/>
      <c r="DAM90" s="47"/>
      <c r="DAN90" s="47"/>
      <c r="DAO90" s="47"/>
      <c r="DAP90" s="47"/>
      <c r="DAQ90" s="47"/>
      <c r="DAR90" s="47"/>
      <c r="DAS90" s="47"/>
      <c r="DAT90" s="47"/>
      <c r="DAU90" s="47"/>
      <c r="DAV90" s="47"/>
      <c r="DAW90" s="47"/>
      <c r="DAX90" s="47"/>
      <c r="DAY90" s="47"/>
      <c r="DAZ90" s="47"/>
      <c r="DBA90" s="47"/>
      <c r="DBB90" s="47"/>
      <c r="DBC90" s="47"/>
      <c r="DBD90" s="47"/>
      <c r="DBE90" s="47"/>
      <c r="DBF90" s="47"/>
      <c r="DBG90" s="47"/>
      <c r="DBH90" s="47"/>
      <c r="DBI90" s="47"/>
      <c r="DBJ90" s="47"/>
      <c r="DBK90" s="47"/>
      <c r="DBL90" s="47"/>
      <c r="DBM90" s="47"/>
      <c r="DBN90" s="47"/>
      <c r="DBO90" s="47"/>
      <c r="DBP90" s="47"/>
      <c r="DBQ90" s="47"/>
      <c r="DBR90" s="47"/>
      <c r="DBS90" s="47"/>
      <c r="DBT90" s="47"/>
      <c r="DBU90" s="47"/>
      <c r="DBV90" s="47"/>
      <c r="DBW90" s="47"/>
      <c r="DBX90" s="47"/>
      <c r="DBY90" s="47"/>
      <c r="DBZ90" s="47"/>
      <c r="DCA90" s="47"/>
      <c r="DCB90" s="47"/>
      <c r="DCC90" s="47"/>
      <c r="DCD90" s="47"/>
      <c r="DCE90" s="47"/>
      <c r="DCF90" s="47"/>
      <c r="DCG90" s="47"/>
      <c r="DCH90" s="47"/>
      <c r="DCI90" s="47"/>
      <c r="DCJ90" s="47"/>
      <c r="DCK90" s="47"/>
      <c r="DCL90" s="47"/>
      <c r="DCM90" s="47"/>
      <c r="DCN90" s="47"/>
      <c r="DCO90" s="47"/>
      <c r="DCP90" s="47"/>
      <c r="DCQ90" s="47"/>
      <c r="DCR90" s="47"/>
      <c r="DCS90" s="47"/>
      <c r="DCT90" s="47"/>
      <c r="DCU90" s="47"/>
      <c r="DCV90" s="47"/>
      <c r="DCW90" s="47"/>
      <c r="DCX90" s="47"/>
      <c r="DCY90" s="47"/>
      <c r="DCZ90" s="47"/>
      <c r="DDA90" s="47"/>
      <c r="DDB90" s="47"/>
      <c r="DDC90" s="47"/>
      <c r="DDD90" s="47"/>
      <c r="DDE90" s="47"/>
      <c r="DDF90" s="47"/>
      <c r="DDG90" s="47"/>
      <c r="DDH90" s="47"/>
      <c r="DDI90" s="47"/>
      <c r="DDJ90" s="47"/>
      <c r="DDK90" s="47"/>
      <c r="DDL90" s="47"/>
      <c r="DDM90" s="47"/>
      <c r="DDN90" s="47"/>
      <c r="DDO90" s="47"/>
      <c r="DDP90" s="47"/>
      <c r="DDQ90" s="47"/>
      <c r="DDR90" s="47"/>
      <c r="DDS90" s="47"/>
      <c r="DDT90" s="47"/>
      <c r="DDU90" s="47"/>
      <c r="DDV90" s="47"/>
      <c r="DDW90" s="47"/>
      <c r="DDX90" s="47"/>
      <c r="DDY90" s="47"/>
      <c r="DDZ90" s="47"/>
      <c r="DEA90" s="47"/>
      <c r="DEB90" s="47"/>
      <c r="DEC90" s="47"/>
      <c r="DED90" s="47"/>
      <c r="DEE90" s="47"/>
      <c r="DEF90" s="47"/>
      <c r="DEG90" s="47"/>
      <c r="DEH90" s="47"/>
      <c r="DEI90" s="47"/>
      <c r="DEJ90" s="47"/>
      <c r="DEK90" s="47"/>
      <c r="DEL90" s="47"/>
      <c r="DEM90" s="47"/>
      <c r="DEN90" s="47"/>
      <c r="DEO90" s="47"/>
      <c r="DEP90" s="47"/>
      <c r="DEQ90" s="47"/>
      <c r="DER90" s="47"/>
      <c r="DES90" s="47"/>
      <c r="DET90" s="47"/>
      <c r="DEU90" s="47"/>
      <c r="DEV90" s="47"/>
      <c r="DEW90" s="47"/>
      <c r="DEX90" s="47"/>
      <c r="DEY90" s="47"/>
      <c r="DEZ90" s="47"/>
      <c r="DFA90" s="47"/>
      <c r="DFB90" s="47"/>
      <c r="DFC90" s="47"/>
      <c r="DFD90" s="47"/>
      <c r="DFE90" s="47"/>
      <c r="DFF90" s="47"/>
      <c r="DFG90" s="47"/>
      <c r="DFH90" s="47"/>
      <c r="DFI90" s="47"/>
      <c r="DFJ90" s="47"/>
      <c r="DFK90" s="47"/>
      <c r="DFL90" s="47"/>
      <c r="DFM90" s="47"/>
      <c r="DFN90" s="47"/>
      <c r="DFO90" s="47"/>
      <c r="DFP90" s="47"/>
      <c r="DFQ90" s="47"/>
      <c r="DFR90" s="47"/>
      <c r="DFS90" s="47"/>
      <c r="DFT90" s="47"/>
      <c r="DFU90" s="47"/>
      <c r="DFV90" s="47"/>
      <c r="DFW90" s="47"/>
      <c r="DFX90" s="47"/>
      <c r="DFY90" s="47"/>
      <c r="DFZ90" s="47"/>
      <c r="DGA90" s="47"/>
      <c r="DGB90" s="47"/>
      <c r="DGC90" s="47"/>
      <c r="DGD90" s="47"/>
      <c r="DGE90" s="47"/>
      <c r="DGF90" s="47"/>
      <c r="DGG90" s="47"/>
      <c r="DGH90" s="47"/>
      <c r="DGI90" s="47"/>
      <c r="DGJ90" s="47"/>
      <c r="DGK90" s="47"/>
      <c r="DGL90" s="47"/>
      <c r="DGM90" s="47"/>
      <c r="DGN90" s="47"/>
      <c r="DGO90" s="47"/>
      <c r="DGP90" s="47"/>
      <c r="DGQ90" s="47"/>
      <c r="DGR90" s="47"/>
      <c r="DGS90" s="47"/>
      <c r="DGT90" s="47"/>
      <c r="DGU90" s="47"/>
      <c r="DGV90" s="47"/>
      <c r="DGW90" s="47"/>
      <c r="DGX90" s="47"/>
      <c r="DGY90" s="47"/>
      <c r="DGZ90" s="47"/>
      <c r="DHA90" s="47"/>
      <c r="DHB90" s="47"/>
      <c r="DHC90" s="47"/>
      <c r="DHD90" s="47"/>
      <c r="DHE90" s="47"/>
      <c r="DHF90" s="47"/>
      <c r="DHG90" s="47"/>
      <c r="DHH90" s="47"/>
      <c r="DHI90" s="47"/>
      <c r="DHJ90" s="47"/>
      <c r="DHK90" s="47"/>
      <c r="DHL90" s="47"/>
      <c r="DHM90" s="47"/>
      <c r="DHN90" s="47"/>
      <c r="DHO90" s="47"/>
      <c r="DHP90" s="47"/>
      <c r="DHQ90" s="47"/>
      <c r="DHR90" s="47"/>
      <c r="DHS90" s="47"/>
      <c r="DHT90" s="47"/>
      <c r="DHU90" s="47"/>
      <c r="DHV90" s="47"/>
      <c r="DHW90" s="47"/>
      <c r="DHX90" s="47"/>
      <c r="DHY90" s="47"/>
      <c r="DHZ90" s="47"/>
      <c r="DIA90" s="47"/>
      <c r="DIB90" s="47"/>
      <c r="DIC90" s="47"/>
      <c r="DID90" s="47"/>
      <c r="DIE90" s="47"/>
      <c r="DIF90" s="47"/>
      <c r="DIG90" s="47"/>
      <c r="DIH90" s="47"/>
      <c r="DII90" s="47"/>
      <c r="DIJ90" s="47"/>
      <c r="DIK90" s="47"/>
      <c r="DIL90" s="47"/>
      <c r="DIM90" s="47"/>
      <c r="DIN90" s="47"/>
      <c r="DIO90" s="47"/>
      <c r="DIP90" s="47"/>
      <c r="DIQ90" s="47"/>
      <c r="DIR90" s="47"/>
      <c r="DIS90" s="47"/>
      <c r="DIT90" s="47"/>
      <c r="DIU90" s="47"/>
      <c r="DIV90" s="47"/>
      <c r="DIW90" s="47"/>
      <c r="DIX90" s="47"/>
      <c r="DIY90" s="47"/>
      <c r="DIZ90" s="47"/>
      <c r="DJA90" s="47"/>
      <c r="DJB90" s="47"/>
      <c r="DJC90" s="47"/>
      <c r="DJD90" s="47"/>
      <c r="DJE90" s="47"/>
      <c r="DJF90" s="47"/>
      <c r="DJG90" s="47"/>
      <c r="DJH90" s="47"/>
      <c r="DJI90" s="47"/>
      <c r="DJJ90" s="47"/>
      <c r="DJK90" s="47"/>
      <c r="DJL90" s="47"/>
      <c r="DJM90" s="47"/>
      <c r="DJN90" s="47"/>
      <c r="DJO90" s="47"/>
      <c r="DJP90" s="47"/>
      <c r="DJQ90" s="47"/>
      <c r="DJR90" s="47"/>
      <c r="DJS90" s="47"/>
      <c r="DJT90" s="47"/>
      <c r="DJU90" s="47"/>
      <c r="DJV90" s="47"/>
      <c r="DJW90" s="47"/>
      <c r="DJX90" s="47"/>
      <c r="DJY90" s="47"/>
      <c r="DJZ90" s="47"/>
      <c r="DKA90" s="47"/>
      <c r="DKB90" s="47"/>
      <c r="DKC90" s="47"/>
      <c r="DKD90" s="47"/>
      <c r="DKE90" s="47"/>
      <c r="DKF90" s="47"/>
      <c r="DKG90" s="47"/>
      <c r="DKH90" s="47"/>
      <c r="DKI90" s="47"/>
      <c r="DKJ90" s="47"/>
      <c r="DKK90" s="47"/>
      <c r="DKL90" s="47"/>
      <c r="DKM90" s="47"/>
      <c r="DKN90" s="47"/>
      <c r="DKO90" s="47"/>
      <c r="DKP90" s="47"/>
      <c r="DKQ90" s="47"/>
      <c r="DKR90" s="47"/>
      <c r="DKS90" s="47"/>
      <c r="DKT90" s="47"/>
      <c r="DKU90" s="47"/>
      <c r="DKV90" s="47"/>
      <c r="DKW90" s="47"/>
      <c r="DKX90" s="47"/>
      <c r="DKY90" s="47"/>
      <c r="DKZ90" s="47"/>
      <c r="DLA90" s="47"/>
      <c r="DLB90" s="47"/>
      <c r="DLC90" s="47"/>
      <c r="DLD90" s="47"/>
      <c r="DLE90" s="47"/>
      <c r="DLF90" s="47"/>
      <c r="DLG90" s="47"/>
      <c r="DLH90" s="47"/>
      <c r="DLI90" s="47"/>
      <c r="DLJ90" s="47"/>
      <c r="DLK90" s="47"/>
      <c r="DLL90" s="47"/>
      <c r="DLM90" s="47"/>
      <c r="DLN90" s="47"/>
      <c r="DLO90" s="47"/>
      <c r="DLP90" s="47"/>
      <c r="DLQ90" s="47"/>
      <c r="DLR90" s="47"/>
      <c r="DLS90" s="47"/>
      <c r="DLT90" s="47"/>
      <c r="DLU90" s="47"/>
      <c r="DLV90" s="47"/>
      <c r="DLW90" s="47"/>
      <c r="DLX90" s="47"/>
      <c r="DLY90" s="47"/>
      <c r="DLZ90" s="47"/>
      <c r="DMA90" s="47"/>
      <c r="DMB90" s="47"/>
      <c r="DMC90" s="47"/>
      <c r="DMD90" s="47"/>
      <c r="DME90" s="47"/>
      <c r="DMF90" s="47"/>
      <c r="DMG90" s="47"/>
      <c r="DMH90" s="47"/>
      <c r="DMI90" s="47"/>
      <c r="DMJ90" s="47"/>
      <c r="DMK90" s="47"/>
      <c r="DML90" s="47"/>
      <c r="DMM90" s="47"/>
      <c r="DMN90" s="47"/>
      <c r="DMO90" s="47"/>
      <c r="DMP90" s="47"/>
      <c r="DMQ90" s="47"/>
      <c r="DMR90" s="47"/>
      <c r="DMS90" s="47"/>
      <c r="DMT90" s="47"/>
      <c r="DMU90" s="47"/>
      <c r="DMV90" s="47"/>
      <c r="DMW90" s="47"/>
      <c r="DMX90" s="47"/>
      <c r="DMY90" s="47"/>
      <c r="DMZ90" s="47"/>
      <c r="DNA90" s="47"/>
      <c r="DNB90" s="47"/>
      <c r="DNC90" s="47"/>
      <c r="DND90" s="47"/>
      <c r="DNE90" s="47"/>
      <c r="DNF90" s="47"/>
      <c r="DNG90" s="47"/>
      <c r="DNH90" s="47"/>
      <c r="DNI90" s="47"/>
      <c r="DNJ90" s="47"/>
      <c r="DNK90" s="47"/>
      <c r="DNL90" s="47"/>
      <c r="DNM90" s="47"/>
      <c r="DNN90" s="47"/>
      <c r="DNO90" s="47"/>
      <c r="DNP90" s="47"/>
      <c r="DNQ90" s="47"/>
      <c r="DNR90" s="47"/>
      <c r="DNS90" s="47"/>
      <c r="DNT90" s="47"/>
      <c r="DNU90" s="47"/>
      <c r="DNV90" s="47"/>
      <c r="DNW90" s="47"/>
      <c r="DNX90" s="47"/>
      <c r="DNY90" s="47"/>
      <c r="DNZ90" s="47"/>
      <c r="DOA90" s="47"/>
      <c r="DOB90" s="47"/>
      <c r="DOC90" s="47"/>
      <c r="DOD90" s="47"/>
      <c r="DOE90" s="47"/>
      <c r="DOF90" s="47"/>
      <c r="DOG90" s="47"/>
      <c r="DOH90" s="47"/>
      <c r="DOI90" s="47"/>
      <c r="DOJ90" s="47"/>
      <c r="DOK90" s="47"/>
      <c r="DOL90" s="47"/>
      <c r="DOM90" s="47"/>
      <c r="DON90" s="47"/>
      <c r="DOO90" s="47"/>
      <c r="DOP90" s="47"/>
      <c r="DOQ90" s="47"/>
      <c r="DOR90" s="47"/>
      <c r="DOS90" s="47"/>
      <c r="DOT90" s="47"/>
      <c r="DOU90" s="47"/>
      <c r="DOV90" s="47"/>
      <c r="DOW90" s="47"/>
      <c r="DOX90" s="47"/>
      <c r="DOY90" s="47"/>
      <c r="DOZ90" s="47"/>
      <c r="DPA90" s="47"/>
      <c r="DPB90" s="47"/>
      <c r="DPC90" s="47"/>
      <c r="DPD90" s="47"/>
      <c r="DPE90" s="47"/>
      <c r="DPF90" s="47"/>
      <c r="DPG90" s="47"/>
      <c r="DPH90" s="47"/>
      <c r="DPI90" s="47"/>
      <c r="DPJ90" s="47"/>
      <c r="DPK90" s="47"/>
      <c r="DPL90" s="47"/>
      <c r="DPM90" s="47"/>
      <c r="DPN90" s="47"/>
      <c r="DPO90" s="47"/>
      <c r="DPP90" s="47"/>
      <c r="DPQ90" s="47"/>
      <c r="DPR90" s="47"/>
      <c r="DPS90" s="47"/>
      <c r="DPT90" s="47"/>
      <c r="DPU90" s="47"/>
      <c r="DPV90" s="47"/>
      <c r="DPW90" s="47"/>
      <c r="DPX90" s="47"/>
      <c r="DPY90" s="47"/>
      <c r="DPZ90" s="47"/>
      <c r="DQA90" s="47"/>
      <c r="DQB90" s="47"/>
      <c r="DQC90" s="47"/>
      <c r="DQD90" s="47"/>
      <c r="DQE90" s="47"/>
      <c r="DQF90" s="47"/>
      <c r="DQG90" s="47"/>
      <c r="DQH90" s="47"/>
      <c r="DQI90" s="47"/>
      <c r="DQJ90" s="47"/>
      <c r="DQK90" s="47"/>
      <c r="DQL90" s="47"/>
      <c r="DQM90" s="47"/>
      <c r="DQN90" s="47"/>
      <c r="DQO90" s="47"/>
      <c r="DQP90" s="47"/>
      <c r="DQQ90" s="47"/>
      <c r="DQR90" s="47"/>
      <c r="DQS90" s="47"/>
      <c r="DQT90" s="47"/>
      <c r="DQU90" s="47"/>
      <c r="DQV90" s="47"/>
      <c r="DQW90" s="47"/>
      <c r="DQX90" s="47"/>
      <c r="DQY90" s="47"/>
      <c r="DQZ90" s="47"/>
      <c r="DRA90" s="47"/>
      <c r="DRB90" s="47"/>
      <c r="DRC90" s="47"/>
      <c r="DRD90" s="47"/>
      <c r="DRE90" s="47"/>
      <c r="DRF90" s="47"/>
      <c r="DRG90" s="47"/>
      <c r="DRH90" s="47"/>
      <c r="DRI90" s="47"/>
      <c r="DRJ90" s="47"/>
      <c r="DRK90" s="47"/>
      <c r="DRL90" s="47"/>
      <c r="DRM90" s="47"/>
      <c r="DRN90" s="47"/>
      <c r="DRO90" s="47"/>
      <c r="DRP90" s="47"/>
      <c r="DRQ90" s="47"/>
      <c r="DRR90" s="47"/>
      <c r="DRS90" s="47"/>
      <c r="DRT90" s="47"/>
      <c r="DRU90" s="47"/>
      <c r="DRV90" s="47"/>
      <c r="DRW90" s="47"/>
      <c r="DRX90" s="47"/>
      <c r="DRY90" s="47"/>
      <c r="DRZ90" s="47"/>
      <c r="DSA90" s="47"/>
      <c r="DSB90" s="47"/>
      <c r="DSC90" s="47"/>
      <c r="DSD90" s="47"/>
      <c r="DSE90" s="47"/>
      <c r="DSF90" s="47"/>
      <c r="DSG90" s="47"/>
      <c r="DSH90" s="47"/>
      <c r="DSI90" s="47"/>
      <c r="DSJ90" s="47"/>
      <c r="DSK90" s="47"/>
      <c r="DSL90" s="47"/>
      <c r="DSM90" s="47"/>
      <c r="DSN90" s="47"/>
      <c r="DSO90" s="47"/>
      <c r="DSP90" s="47"/>
      <c r="DSQ90" s="47"/>
      <c r="DSR90" s="47"/>
      <c r="DSS90" s="47"/>
      <c r="DST90" s="47"/>
      <c r="DSU90" s="47"/>
      <c r="DSV90" s="47"/>
      <c r="DSW90" s="47"/>
      <c r="DSX90" s="47"/>
      <c r="DSY90" s="47"/>
      <c r="DSZ90" s="47"/>
      <c r="DTA90" s="47"/>
      <c r="DTB90" s="47"/>
      <c r="DTC90" s="47"/>
      <c r="DTD90" s="47"/>
      <c r="DTE90" s="47"/>
      <c r="DTF90" s="47"/>
      <c r="DTG90" s="47"/>
      <c r="DTH90" s="47"/>
      <c r="DTI90" s="47"/>
      <c r="DTJ90" s="47"/>
      <c r="DTK90" s="47"/>
      <c r="DTL90" s="47"/>
      <c r="DTM90" s="47"/>
      <c r="DTN90" s="47"/>
      <c r="DTO90" s="47"/>
      <c r="DTP90" s="47"/>
      <c r="DTQ90" s="47"/>
      <c r="DTR90" s="47"/>
      <c r="DTS90" s="47"/>
      <c r="DTT90" s="47"/>
      <c r="DTU90" s="47"/>
      <c r="DTV90" s="47"/>
      <c r="DTW90" s="47"/>
      <c r="DTX90" s="47"/>
      <c r="DTY90" s="47"/>
      <c r="DTZ90" s="47"/>
      <c r="DUA90" s="47"/>
      <c r="DUB90" s="47"/>
      <c r="DUC90" s="47"/>
      <c r="DUD90" s="47"/>
      <c r="DUE90" s="47"/>
      <c r="DUF90" s="47"/>
      <c r="DUG90" s="47"/>
      <c r="DUH90" s="47"/>
      <c r="DUI90" s="47"/>
      <c r="DUJ90" s="47"/>
      <c r="DUK90" s="47"/>
      <c r="DUL90" s="47"/>
      <c r="DUM90" s="47"/>
      <c r="DUN90" s="47"/>
      <c r="DUO90" s="47"/>
      <c r="DUP90" s="47"/>
      <c r="DUQ90" s="47"/>
      <c r="DUR90" s="47"/>
      <c r="DUS90" s="47"/>
      <c r="DUT90" s="47"/>
      <c r="DUU90" s="47"/>
      <c r="DUV90" s="47"/>
      <c r="DUW90" s="47"/>
      <c r="DUX90" s="47"/>
      <c r="DUY90" s="47"/>
      <c r="DUZ90" s="47"/>
      <c r="DVA90" s="47"/>
      <c r="DVB90" s="47"/>
      <c r="DVC90" s="47"/>
      <c r="DVD90" s="47"/>
      <c r="DVE90" s="47"/>
      <c r="DVF90" s="47"/>
      <c r="DVG90" s="47"/>
      <c r="DVH90" s="47"/>
      <c r="DVI90" s="47"/>
      <c r="DVJ90" s="47"/>
      <c r="DVK90" s="47"/>
      <c r="DVL90" s="47"/>
      <c r="DVM90" s="47"/>
      <c r="DVN90" s="47"/>
      <c r="DVO90" s="47"/>
      <c r="DVP90" s="47"/>
      <c r="DVQ90" s="47"/>
      <c r="DVR90" s="47"/>
      <c r="DVS90" s="47"/>
      <c r="DVT90" s="47"/>
      <c r="DVU90" s="47"/>
      <c r="DVV90" s="47"/>
      <c r="DVW90" s="47"/>
      <c r="DVX90" s="47"/>
      <c r="DVY90" s="47"/>
      <c r="DVZ90" s="47"/>
      <c r="DWA90" s="47"/>
      <c r="DWB90" s="47"/>
      <c r="DWC90" s="47"/>
      <c r="DWD90" s="47"/>
      <c r="DWE90" s="47"/>
      <c r="DWF90" s="47"/>
      <c r="DWG90" s="47"/>
      <c r="DWH90" s="47"/>
      <c r="DWI90" s="47"/>
      <c r="DWJ90" s="47"/>
      <c r="DWK90" s="47"/>
      <c r="DWL90" s="47"/>
      <c r="DWM90" s="47"/>
      <c r="DWN90" s="47"/>
      <c r="DWO90" s="47"/>
      <c r="DWP90" s="47"/>
      <c r="DWQ90" s="47"/>
      <c r="DWR90" s="47"/>
      <c r="DWS90" s="47"/>
      <c r="DWT90" s="47"/>
      <c r="DWU90" s="47"/>
      <c r="DWV90" s="47"/>
      <c r="DWW90" s="47"/>
      <c r="DWX90" s="47"/>
      <c r="DWY90" s="47"/>
      <c r="DWZ90" s="47"/>
      <c r="DXA90" s="47"/>
      <c r="DXB90" s="47"/>
      <c r="DXC90" s="47"/>
      <c r="DXD90" s="47"/>
      <c r="DXE90" s="47"/>
      <c r="DXF90" s="47"/>
      <c r="DXG90" s="47"/>
      <c r="DXH90" s="47"/>
      <c r="DXI90" s="47"/>
      <c r="DXJ90" s="47"/>
      <c r="DXK90" s="47"/>
      <c r="DXL90" s="47"/>
      <c r="DXM90" s="47"/>
      <c r="DXN90" s="47"/>
      <c r="DXO90" s="47"/>
      <c r="DXP90" s="47"/>
      <c r="DXQ90" s="47"/>
      <c r="DXR90" s="47"/>
      <c r="DXS90" s="47"/>
      <c r="DXT90" s="47"/>
      <c r="DXU90" s="47"/>
      <c r="DXV90" s="47"/>
      <c r="DXW90" s="47"/>
      <c r="DXX90" s="47"/>
      <c r="DXY90" s="47"/>
      <c r="DXZ90" s="47"/>
      <c r="DYA90" s="47"/>
      <c r="DYB90" s="47"/>
      <c r="DYC90" s="47"/>
      <c r="DYD90" s="47"/>
      <c r="DYE90" s="47"/>
      <c r="DYF90" s="47"/>
      <c r="DYG90" s="47"/>
      <c r="DYH90" s="47"/>
      <c r="DYI90" s="47"/>
      <c r="DYJ90" s="47"/>
      <c r="DYK90" s="47"/>
      <c r="DYL90" s="47"/>
      <c r="DYM90" s="47"/>
      <c r="DYN90" s="47"/>
      <c r="DYO90" s="47"/>
      <c r="DYP90" s="47"/>
      <c r="DYQ90" s="47"/>
      <c r="DYR90" s="47"/>
      <c r="DYS90" s="47"/>
      <c r="DYT90" s="47"/>
      <c r="DYU90" s="47"/>
      <c r="DYV90" s="47"/>
      <c r="DYW90" s="47"/>
      <c r="DYX90" s="47"/>
      <c r="DYY90" s="47"/>
      <c r="DYZ90" s="47"/>
      <c r="DZA90" s="47"/>
      <c r="DZB90" s="47"/>
      <c r="DZC90" s="47"/>
      <c r="DZD90" s="47"/>
      <c r="DZE90" s="47"/>
      <c r="DZF90" s="47"/>
      <c r="DZG90" s="47"/>
      <c r="DZH90" s="47"/>
      <c r="DZI90" s="47"/>
      <c r="DZJ90" s="47"/>
      <c r="DZK90" s="47"/>
      <c r="DZL90" s="47"/>
      <c r="DZM90" s="47"/>
      <c r="DZN90" s="47"/>
      <c r="DZO90" s="47"/>
      <c r="DZP90" s="47"/>
      <c r="DZQ90" s="47"/>
      <c r="DZR90" s="47"/>
      <c r="DZS90" s="47"/>
      <c r="DZT90" s="47"/>
      <c r="DZU90" s="47"/>
      <c r="DZV90" s="47"/>
      <c r="DZW90" s="47"/>
      <c r="DZX90" s="47"/>
      <c r="DZY90" s="47"/>
      <c r="DZZ90" s="47"/>
      <c r="EAA90" s="47"/>
      <c r="EAB90" s="47"/>
      <c r="EAC90" s="47"/>
      <c r="EAD90" s="47"/>
      <c r="EAE90" s="47"/>
      <c r="EAF90" s="47"/>
      <c r="EAG90" s="47"/>
      <c r="EAH90" s="47"/>
      <c r="EAI90" s="47"/>
      <c r="EAJ90" s="47"/>
      <c r="EAK90" s="47"/>
      <c r="EAL90" s="47"/>
      <c r="EAM90" s="47"/>
      <c r="EAN90" s="47"/>
      <c r="EAO90" s="47"/>
      <c r="EAP90" s="47"/>
      <c r="EAQ90" s="47"/>
      <c r="EAR90" s="47"/>
      <c r="EAS90" s="47"/>
      <c r="EAT90" s="47"/>
      <c r="EAU90" s="47"/>
      <c r="EAV90" s="47"/>
      <c r="EAW90" s="47"/>
      <c r="EAX90" s="47"/>
      <c r="EAY90" s="47"/>
      <c r="EAZ90" s="47"/>
      <c r="EBA90" s="47"/>
      <c r="EBB90" s="47"/>
      <c r="EBC90" s="47"/>
      <c r="EBD90" s="47"/>
      <c r="EBE90" s="47"/>
      <c r="EBF90" s="47"/>
      <c r="EBG90" s="47"/>
      <c r="EBH90" s="47"/>
      <c r="EBI90" s="47"/>
      <c r="EBJ90" s="47"/>
      <c r="EBK90" s="47"/>
      <c r="EBL90" s="47"/>
      <c r="EBM90" s="47"/>
      <c r="EBN90" s="47"/>
      <c r="EBO90" s="47"/>
      <c r="EBP90" s="47"/>
      <c r="EBQ90" s="47"/>
      <c r="EBR90" s="47"/>
      <c r="EBS90" s="47"/>
      <c r="EBT90" s="47"/>
      <c r="EBU90" s="47"/>
      <c r="EBV90" s="47"/>
      <c r="EBW90" s="47"/>
      <c r="EBX90" s="47"/>
      <c r="EBY90" s="47"/>
      <c r="EBZ90" s="47"/>
      <c r="ECA90" s="47"/>
      <c r="ECB90" s="47"/>
      <c r="ECC90" s="47"/>
      <c r="ECD90" s="47"/>
      <c r="ECE90" s="47"/>
      <c r="ECF90" s="47"/>
      <c r="ECG90" s="47"/>
      <c r="ECH90" s="47"/>
      <c r="ECI90" s="47"/>
      <c r="ECJ90" s="47"/>
      <c r="ECK90" s="47"/>
      <c r="ECL90" s="47"/>
      <c r="ECM90" s="47"/>
      <c r="ECN90" s="47"/>
      <c r="ECO90" s="47"/>
      <c r="ECP90" s="47"/>
      <c r="ECQ90" s="47"/>
      <c r="ECR90" s="47"/>
      <c r="ECS90" s="47"/>
      <c r="ECT90" s="47"/>
      <c r="ECU90" s="47"/>
      <c r="ECV90" s="47"/>
      <c r="ECW90" s="47"/>
      <c r="ECX90" s="47"/>
      <c r="ECY90" s="47"/>
      <c r="ECZ90" s="47"/>
      <c r="EDA90" s="47"/>
      <c r="EDB90" s="47"/>
      <c r="EDC90" s="47"/>
      <c r="EDD90" s="47"/>
      <c r="EDE90" s="47"/>
      <c r="EDF90" s="47"/>
      <c r="EDG90" s="47"/>
      <c r="EDH90" s="47"/>
      <c r="EDI90" s="47"/>
      <c r="EDJ90" s="47"/>
      <c r="EDK90" s="47"/>
      <c r="EDL90" s="47"/>
      <c r="EDM90" s="47"/>
      <c r="EDN90" s="47"/>
      <c r="EDO90" s="47"/>
      <c r="EDP90" s="47"/>
      <c r="EDQ90" s="47"/>
      <c r="EDR90" s="47"/>
      <c r="EDS90" s="47"/>
      <c r="EDT90" s="47"/>
      <c r="EDU90" s="47"/>
      <c r="EDV90" s="47"/>
      <c r="EDW90" s="47"/>
      <c r="EDX90" s="47"/>
      <c r="EDY90" s="47"/>
      <c r="EDZ90" s="47"/>
      <c r="EEA90" s="47"/>
      <c r="EEB90" s="47"/>
      <c r="EEC90" s="47"/>
      <c r="EED90" s="47"/>
      <c r="EEE90" s="47"/>
      <c r="EEF90" s="47"/>
      <c r="EEG90" s="47"/>
      <c r="EEH90" s="47"/>
      <c r="EEI90" s="47"/>
      <c r="EEJ90" s="47"/>
      <c r="EEK90" s="47"/>
      <c r="EEL90" s="47"/>
      <c r="EEM90" s="47"/>
      <c r="EEN90" s="47"/>
      <c r="EEO90" s="47"/>
      <c r="EEP90" s="47"/>
      <c r="EEQ90" s="47"/>
      <c r="EER90" s="47"/>
      <c r="EES90" s="47"/>
      <c r="EET90" s="47"/>
      <c r="EEU90" s="47"/>
      <c r="EEV90" s="47"/>
      <c r="EEW90" s="47"/>
      <c r="EEX90" s="47"/>
      <c r="EEY90" s="47"/>
      <c r="EEZ90" s="47"/>
      <c r="EFA90" s="47"/>
      <c r="EFB90" s="47"/>
      <c r="EFC90" s="47"/>
      <c r="EFD90" s="47"/>
      <c r="EFE90" s="47"/>
      <c r="EFF90" s="47"/>
      <c r="EFG90" s="47"/>
      <c r="EFH90" s="47"/>
      <c r="EFI90" s="47"/>
      <c r="EFJ90" s="47"/>
      <c r="EFK90" s="47"/>
      <c r="EFL90" s="47"/>
      <c r="EFM90" s="47"/>
      <c r="EFN90" s="47"/>
      <c r="EFO90" s="47"/>
      <c r="EFP90" s="47"/>
      <c r="EFQ90" s="47"/>
      <c r="EFR90" s="47"/>
      <c r="EFS90" s="47"/>
      <c r="EFT90" s="47"/>
      <c r="EFU90" s="47"/>
      <c r="EFV90" s="47"/>
      <c r="EFW90" s="47"/>
      <c r="EFX90" s="47"/>
      <c r="EFY90" s="47"/>
      <c r="EFZ90" s="47"/>
      <c r="EGA90" s="47"/>
      <c r="EGB90" s="47"/>
      <c r="EGC90" s="47"/>
      <c r="EGD90" s="47"/>
      <c r="EGE90" s="47"/>
      <c r="EGF90" s="47"/>
      <c r="EGG90" s="47"/>
      <c r="EGH90" s="47"/>
      <c r="EGI90" s="47"/>
      <c r="EGJ90" s="47"/>
      <c r="EGK90" s="47"/>
      <c r="EGL90" s="47"/>
      <c r="EGM90" s="47"/>
      <c r="EGN90" s="47"/>
      <c r="EGO90" s="47"/>
      <c r="EGP90" s="47"/>
      <c r="EGQ90" s="47"/>
      <c r="EGR90" s="47"/>
      <c r="EGS90" s="47"/>
      <c r="EGT90" s="47"/>
      <c r="EGU90" s="47"/>
      <c r="EGV90" s="47"/>
      <c r="EGW90" s="47"/>
      <c r="EGX90" s="47"/>
      <c r="EGY90" s="47"/>
      <c r="EGZ90" s="47"/>
      <c r="EHA90" s="47"/>
      <c r="EHB90" s="47"/>
      <c r="EHC90" s="47"/>
      <c r="EHD90" s="47"/>
      <c r="EHE90" s="47"/>
      <c r="EHF90" s="47"/>
      <c r="EHG90" s="47"/>
      <c r="EHH90" s="47"/>
      <c r="EHI90" s="47"/>
      <c r="EHJ90" s="47"/>
      <c r="EHK90" s="47"/>
      <c r="EHL90" s="47"/>
      <c r="EHM90" s="47"/>
      <c r="EHN90" s="47"/>
      <c r="EHO90" s="47"/>
      <c r="EHP90" s="47"/>
      <c r="EHQ90" s="47"/>
      <c r="EHR90" s="47"/>
      <c r="EHS90" s="47"/>
      <c r="EHT90" s="47"/>
      <c r="EHU90" s="47"/>
      <c r="EHV90" s="47"/>
      <c r="EHW90" s="47"/>
      <c r="EHX90" s="47"/>
      <c r="EHY90" s="47"/>
      <c r="EHZ90" s="47"/>
      <c r="EIA90" s="47"/>
      <c r="EIB90" s="47"/>
      <c r="EIC90" s="47"/>
      <c r="EID90" s="47"/>
      <c r="EIE90" s="47"/>
      <c r="EIF90" s="47"/>
      <c r="EIG90" s="47"/>
      <c r="EIH90" s="47"/>
      <c r="EII90" s="47"/>
      <c r="EIJ90" s="47"/>
      <c r="EIK90" s="47"/>
      <c r="EIL90" s="47"/>
      <c r="EIM90" s="47"/>
      <c r="EIN90" s="47"/>
      <c r="EIO90" s="47"/>
      <c r="EIP90" s="47"/>
      <c r="EIQ90" s="47"/>
      <c r="EIR90" s="47"/>
      <c r="EIS90" s="47"/>
      <c r="EIT90" s="47"/>
      <c r="EIU90" s="47"/>
      <c r="EIV90" s="47"/>
      <c r="EIW90" s="47"/>
      <c r="EIX90" s="47"/>
      <c r="EIY90" s="47"/>
      <c r="EIZ90" s="47"/>
      <c r="EJA90" s="47"/>
      <c r="EJB90" s="47"/>
      <c r="EJC90" s="47"/>
      <c r="EJD90" s="47"/>
      <c r="EJE90" s="47"/>
      <c r="EJF90" s="47"/>
      <c r="EJG90" s="47"/>
      <c r="EJH90" s="47"/>
      <c r="EJI90" s="47"/>
      <c r="EJJ90" s="47"/>
      <c r="EJK90" s="47"/>
      <c r="EJL90" s="47"/>
      <c r="EJM90" s="47"/>
      <c r="EJN90" s="47"/>
      <c r="EJO90" s="47"/>
      <c r="EJP90" s="47"/>
      <c r="EJQ90" s="47"/>
      <c r="EJR90" s="47"/>
      <c r="EJS90" s="47"/>
      <c r="EJT90" s="47"/>
      <c r="EJU90" s="47"/>
      <c r="EJV90" s="47"/>
      <c r="EJW90" s="47"/>
      <c r="EJX90" s="47"/>
      <c r="EJY90" s="47"/>
      <c r="EJZ90" s="47"/>
      <c r="EKA90" s="47"/>
      <c r="EKB90" s="47"/>
      <c r="EKC90" s="47"/>
      <c r="EKD90" s="47"/>
      <c r="EKE90" s="47"/>
      <c r="EKF90" s="47"/>
      <c r="EKG90" s="47"/>
      <c r="EKH90" s="47"/>
      <c r="EKI90" s="47"/>
      <c r="EKJ90" s="47"/>
      <c r="EKK90" s="47"/>
      <c r="EKL90" s="47"/>
      <c r="EKM90" s="47"/>
      <c r="EKN90" s="47"/>
      <c r="EKO90" s="47"/>
      <c r="EKP90" s="47"/>
      <c r="EKQ90" s="47"/>
      <c r="EKR90" s="47"/>
      <c r="EKS90" s="47"/>
      <c r="EKT90" s="47"/>
      <c r="EKU90" s="47"/>
      <c r="EKV90" s="47"/>
      <c r="EKW90" s="47"/>
      <c r="EKX90" s="47"/>
      <c r="EKY90" s="47"/>
      <c r="EKZ90" s="47"/>
      <c r="ELA90" s="47"/>
      <c r="ELB90" s="47"/>
      <c r="ELC90" s="47"/>
      <c r="ELD90" s="47"/>
      <c r="ELE90" s="47"/>
      <c r="ELF90" s="47"/>
      <c r="ELG90" s="47"/>
      <c r="ELH90" s="47"/>
      <c r="ELI90" s="47"/>
      <c r="ELJ90" s="47"/>
      <c r="ELK90" s="47"/>
      <c r="ELL90" s="47"/>
      <c r="ELM90" s="47"/>
      <c r="ELN90" s="47"/>
      <c r="ELO90" s="47"/>
      <c r="ELP90" s="47"/>
      <c r="ELQ90" s="47"/>
      <c r="ELR90" s="47"/>
      <c r="ELS90" s="47"/>
      <c r="ELT90" s="47"/>
      <c r="ELU90" s="47"/>
      <c r="ELV90" s="47"/>
      <c r="ELW90" s="47"/>
      <c r="ELX90" s="47"/>
      <c r="ELY90" s="47"/>
      <c r="ELZ90" s="47"/>
      <c r="EMA90" s="47"/>
      <c r="EMB90" s="47"/>
      <c r="EMC90" s="47"/>
      <c r="EMD90" s="47"/>
      <c r="EME90" s="47"/>
      <c r="EMF90" s="47"/>
      <c r="EMG90" s="47"/>
      <c r="EMH90" s="47"/>
      <c r="EMI90" s="47"/>
      <c r="EMJ90" s="47"/>
      <c r="EMK90" s="47"/>
      <c r="EML90" s="47"/>
      <c r="EMM90" s="47"/>
      <c r="EMN90" s="47"/>
      <c r="EMO90" s="47"/>
      <c r="EMP90" s="47"/>
      <c r="EMQ90" s="47"/>
      <c r="EMR90" s="47"/>
      <c r="EMS90" s="47"/>
      <c r="EMT90" s="47"/>
      <c r="EMU90" s="47"/>
      <c r="EMV90" s="47"/>
      <c r="EMW90" s="47"/>
      <c r="EMX90" s="47"/>
      <c r="EMY90" s="47"/>
      <c r="EMZ90" s="47"/>
      <c r="ENA90" s="47"/>
      <c r="ENB90" s="47"/>
      <c r="ENC90" s="47"/>
      <c r="END90" s="47"/>
      <c r="ENE90" s="47"/>
      <c r="ENF90" s="47"/>
      <c r="ENG90" s="47"/>
      <c r="ENH90" s="47"/>
      <c r="ENI90" s="47"/>
      <c r="ENJ90" s="47"/>
      <c r="ENK90" s="47"/>
      <c r="ENL90" s="47"/>
      <c r="ENM90" s="47"/>
      <c r="ENN90" s="47"/>
      <c r="ENO90" s="47"/>
      <c r="ENP90" s="47"/>
      <c r="ENQ90" s="47"/>
      <c r="ENR90" s="47"/>
      <c r="ENS90" s="47"/>
      <c r="ENT90" s="47"/>
      <c r="ENU90" s="47"/>
      <c r="ENV90" s="47"/>
      <c r="ENW90" s="47"/>
      <c r="ENX90" s="47"/>
      <c r="ENY90" s="47"/>
      <c r="ENZ90" s="47"/>
      <c r="EOA90" s="47"/>
      <c r="EOB90" s="47"/>
      <c r="EOC90" s="47"/>
      <c r="EOD90" s="47"/>
      <c r="EOE90" s="47"/>
      <c r="EOF90" s="47"/>
      <c r="EOG90" s="47"/>
      <c r="EOH90" s="47"/>
      <c r="EOI90" s="47"/>
      <c r="EOJ90" s="47"/>
      <c r="EOK90" s="47"/>
      <c r="EOL90" s="47"/>
      <c r="EOM90" s="47"/>
      <c r="EON90" s="47"/>
      <c r="EOO90" s="47"/>
      <c r="EOP90" s="47"/>
      <c r="EOQ90" s="47"/>
      <c r="EOR90" s="47"/>
      <c r="EOS90" s="47"/>
      <c r="EOT90" s="47"/>
      <c r="EOU90" s="47"/>
      <c r="EOV90" s="47"/>
      <c r="EOW90" s="47"/>
      <c r="EOX90" s="47"/>
      <c r="EOY90" s="47"/>
      <c r="EOZ90" s="47"/>
      <c r="EPA90" s="47"/>
      <c r="EPB90" s="47"/>
      <c r="EPC90" s="47"/>
      <c r="EPD90" s="47"/>
      <c r="EPE90" s="47"/>
      <c r="EPF90" s="47"/>
      <c r="EPG90" s="47"/>
      <c r="EPH90" s="47"/>
      <c r="EPI90" s="47"/>
      <c r="EPJ90" s="47"/>
      <c r="EPK90" s="47"/>
      <c r="EPL90" s="47"/>
      <c r="EPM90" s="47"/>
      <c r="EPN90" s="47"/>
      <c r="EPO90" s="47"/>
      <c r="EPP90" s="47"/>
      <c r="EPQ90" s="47"/>
      <c r="EPR90" s="47"/>
      <c r="EPS90" s="47"/>
      <c r="EPT90" s="47"/>
      <c r="EPU90" s="47"/>
      <c r="EPV90" s="47"/>
      <c r="EPW90" s="47"/>
      <c r="EPX90" s="47"/>
      <c r="EPY90" s="47"/>
      <c r="EPZ90" s="47"/>
      <c r="EQA90" s="47"/>
      <c r="EQB90" s="47"/>
      <c r="EQC90" s="47"/>
      <c r="EQD90" s="47"/>
      <c r="EQE90" s="47"/>
      <c r="EQF90" s="47"/>
      <c r="EQG90" s="47"/>
      <c r="EQH90" s="47"/>
      <c r="EQI90" s="47"/>
      <c r="EQJ90" s="47"/>
      <c r="EQK90" s="47"/>
      <c r="EQL90" s="47"/>
      <c r="EQM90" s="47"/>
      <c r="EQN90" s="47"/>
      <c r="EQO90" s="47"/>
      <c r="EQP90" s="47"/>
      <c r="EQQ90" s="47"/>
      <c r="EQR90" s="47"/>
      <c r="EQS90" s="47"/>
      <c r="EQT90" s="47"/>
      <c r="EQU90" s="47"/>
      <c r="EQV90" s="47"/>
      <c r="EQW90" s="47"/>
      <c r="EQX90" s="47"/>
      <c r="EQY90" s="47"/>
      <c r="EQZ90" s="47"/>
      <c r="ERA90" s="47"/>
      <c r="ERB90" s="47"/>
      <c r="ERC90" s="47"/>
      <c r="ERD90" s="47"/>
      <c r="ERE90" s="47"/>
      <c r="ERF90" s="47"/>
      <c r="ERG90" s="47"/>
      <c r="ERH90" s="47"/>
      <c r="ERI90" s="47"/>
      <c r="ERJ90" s="47"/>
      <c r="ERK90" s="47"/>
      <c r="ERL90" s="47"/>
      <c r="ERM90" s="47"/>
      <c r="ERN90" s="47"/>
      <c r="ERO90" s="47"/>
      <c r="ERP90" s="47"/>
      <c r="ERQ90" s="47"/>
      <c r="ERR90" s="47"/>
      <c r="ERS90" s="47"/>
      <c r="ERT90" s="47"/>
      <c r="ERU90" s="47"/>
      <c r="ERV90" s="47"/>
      <c r="ERW90" s="47"/>
      <c r="ERX90" s="47"/>
      <c r="ERY90" s="47"/>
      <c r="ERZ90" s="47"/>
      <c r="ESA90" s="47"/>
      <c r="ESB90" s="47"/>
      <c r="ESC90" s="47"/>
      <c r="ESD90" s="47"/>
      <c r="ESE90" s="47"/>
      <c r="ESF90" s="47"/>
      <c r="ESG90" s="47"/>
      <c r="ESH90" s="47"/>
      <c r="ESI90" s="47"/>
      <c r="ESJ90" s="47"/>
      <c r="ESK90" s="47"/>
      <c r="ESL90" s="47"/>
      <c r="ESM90" s="47"/>
      <c r="ESN90" s="47"/>
      <c r="ESO90" s="47"/>
      <c r="ESP90" s="47"/>
      <c r="ESQ90" s="47"/>
      <c r="ESR90" s="47"/>
      <c r="ESS90" s="47"/>
      <c r="EST90" s="47"/>
      <c r="ESU90" s="47"/>
      <c r="ESV90" s="47"/>
      <c r="ESW90" s="47"/>
      <c r="ESX90" s="47"/>
      <c r="ESY90" s="47"/>
      <c r="ESZ90" s="47"/>
      <c r="ETA90" s="47"/>
      <c r="ETB90" s="47"/>
      <c r="ETC90" s="47"/>
      <c r="ETD90" s="47"/>
      <c r="ETE90" s="47"/>
      <c r="ETF90" s="47"/>
      <c r="ETG90" s="47"/>
      <c r="ETH90" s="47"/>
      <c r="ETI90" s="47"/>
      <c r="ETJ90" s="47"/>
      <c r="ETK90" s="47"/>
      <c r="ETL90" s="47"/>
      <c r="ETM90" s="47"/>
      <c r="ETN90" s="47"/>
      <c r="ETO90" s="47"/>
      <c r="ETP90" s="47"/>
      <c r="ETQ90" s="47"/>
      <c r="ETR90" s="47"/>
      <c r="ETS90" s="47"/>
      <c r="ETT90" s="47"/>
      <c r="ETU90" s="47"/>
      <c r="ETV90" s="47"/>
      <c r="ETW90" s="47"/>
      <c r="ETX90" s="47"/>
      <c r="ETY90" s="47"/>
      <c r="ETZ90" s="47"/>
      <c r="EUA90" s="47"/>
      <c r="EUB90" s="47"/>
      <c r="EUC90" s="47"/>
      <c r="EUD90" s="47"/>
      <c r="EUE90" s="47"/>
      <c r="EUF90" s="47"/>
      <c r="EUG90" s="47"/>
      <c r="EUH90" s="47"/>
      <c r="EUI90" s="47"/>
      <c r="EUJ90" s="47"/>
      <c r="EUK90" s="47"/>
      <c r="EUL90" s="47"/>
      <c r="EUM90" s="47"/>
      <c r="EUN90" s="47"/>
      <c r="EUO90" s="47"/>
      <c r="EUP90" s="47"/>
      <c r="EUQ90" s="47"/>
      <c r="EUR90" s="47"/>
      <c r="EUS90" s="47"/>
      <c r="EUT90" s="47"/>
      <c r="EUU90" s="47"/>
      <c r="EUV90" s="47"/>
      <c r="EUW90" s="47"/>
      <c r="EUX90" s="47"/>
      <c r="EUY90" s="47"/>
      <c r="EUZ90" s="47"/>
      <c r="EVA90" s="47"/>
      <c r="EVB90" s="47"/>
      <c r="EVC90" s="47"/>
      <c r="EVD90" s="47"/>
      <c r="EVE90" s="47"/>
      <c r="EVF90" s="47"/>
      <c r="EVG90" s="47"/>
      <c r="EVH90" s="47"/>
      <c r="EVI90" s="47"/>
      <c r="EVJ90" s="47"/>
      <c r="EVK90" s="47"/>
      <c r="EVL90" s="47"/>
      <c r="EVM90" s="47"/>
      <c r="EVN90" s="47"/>
      <c r="EVO90" s="47"/>
      <c r="EVP90" s="47"/>
      <c r="EVQ90" s="47"/>
      <c r="EVR90" s="47"/>
      <c r="EVS90" s="47"/>
      <c r="EVT90" s="47"/>
      <c r="EVU90" s="47"/>
      <c r="EVV90" s="47"/>
      <c r="EVW90" s="47"/>
      <c r="EVX90" s="47"/>
      <c r="EVY90" s="47"/>
      <c r="EVZ90" s="47"/>
      <c r="EWA90" s="47"/>
      <c r="EWB90" s="47"/>
      <c r="EWC90" s="47"/>
      <c r="EWD90" s="47"/>
      <c r="EWE90" s="47"/>
      <c r="EWF90" s="47"/>
      <c r="EWG90" s="47"/>
      <c r="EWH90" s="47"/>
      <c r="EWI90" s="47"/>
      <c r="EWJ90" s="47"/>
      <c r="EWK90" s="47"/>
      <c r="EWL90" s="47"/>
      <c r="EWM90" s="47"/>
      <c r="EWN90" s="47"/>
      <c r="EWO90" s="47"/>
      <c r="EWP90" s="47"/>
      <c r="EWQ90" s="47"/>
      <c r="EWR90" s="47"/>
      <c r="EWS90" s="47"/>
      <c r="EWT90" s="47"/>
      <c r="EWU90" s="47"/>
      <c r="EWV90" s="47"/>
      <c r="EWW90" s="47"/>
      <c r="EWX90" s="47"/>
      <c r="EWY90" s="47"/>
      <c r="EWZ90" s="47"/>
      <c r="EXA90" s="47"/>
      <c r="EXB90" s="47"/>
      <c r="EXC90" s="47"/>
      <c r="EXD90" s="47"/>
      <c r="EXE90" s="47"/>
      <c r="EXF90" s="47"/>
      <c r="EXG90" s="47"/>
      <c r="EXH90" s="47"/>
      <c r="EXI90" s="47"/>
      <c r="EXJ90" s="47"/>
      <c r="EXK90" s="47"/>
      <c r="EXL90" s="47"/>
      <c r="EXM90" s="47"/>
      <c r="EXN90" s="47"/>
      <c r="EXO90" s="47"/>
      <c r="EXP90" s="47"/>
      <c r="EXQ90" s="47"/>
      <c r="EXR90" s="47"/>
      <c r="EXS90" s="47"/>
      <c r="EXT90" s="47"/>
      <c r="EXU90" s="47"/>
      <c r="EXV90" s="47"/>
      <c r="EXW90" s="47"/>
      <c r="EXX90" s="47"/>
      <c r="EXY90" s="47"/>
      <c r="EXZ90" s="47"/>
      <c r="EYA90" s="47"/>
      <c r="EYB90" s="47"/>
      <c r="EYC90" s="47"/>
      <c r="EYD90" s="47"/>
      <c r="EYE90" s="47"/>
      <c r="EYF90" s="47"/>
      <c r="EYG90" s="47"/>
      <c r="EYH90" s="47"/>
      <c r="EYI90" s="47"/>
      <c r="EYJ90" s="47"/>
      <c r="EYK90" s="47"/>
      <c r="EYL90" s="47"/>
      <c r="EYM90" s="47"/>
      <c r="EYN90" s="47"/>
      <c r="EYO90" s="47"/>
      <c r="EYP90" s="47"/>
      <c r="EYQ90" s="47"/>
      <c r="EYR90" s="47"/>
      <c r="EYS90" s="47"/>
      <c r="EYT90" s="47"/>
      <c r="EYU90" s="47"/>
      <c r="EYV90" s="47"/>
      <c r="EYW90" s="47"/>
      <c r="EYX90" s="47"/>
      <c r="EYY90" s="47"/>
      <c r="EYZ90" s="47"/>
      <c r="EZA90" s="47"/>
      <c r="EZB90" s="47"/>
      <c r="EZC90" s="47"/>
      <c r="EZD90" s="47"/>
      <c r="EZE90" s="47"/>
      <c r="EZF90" s="47"/>
      <c r="EZG90" s="47"/>
      <c r="EZH90" s="47"/>
      <c r="EZI90" s="47"/>
      <c r="EZJ90" s="47"/>
      <c r="EZK90" s="47"/>
      <c r="EZL90" s="47"/>
      <c r="EZM90" s="47"/>
      <c r="EZN90" s="47"/>
      <c r="EZO90" s="47"/>
      <c r="EZP90" s="47"/>
      <c r="EZQ90" s="47"/>
      <c r="EZR90" s="47"/>
      <c r="EZS90" s="47"/>
      <c r="EZT90" s="47"/>
      <c r="EZU90" s="47"/>
      <c r="EZV90" s="47"/>
      <c r="EZW90" s="47"/>
      <c r="EZX90" s="47"/>
      <c r="EZY90" s="47"/>
      <c r="EZZ90" s="47"/>
      <c r="FAA90" s="47"/>
      <c r="FAB90" s="47"/>
      <c r="FAC90" s="47"/>
      <c r="FAD90" s="47"/>
      <c r="FAE90" s="47"/>
      <c r="FAF90" s="47"/>
      <c r="FAG90" s="47"/>
      <c r="FAH90" s="47"/>
      <c r="FAI90" s="47"/>
      <c r="FAJ90" s="47"/>
      <c r="FAK90" s="47"/>
      <c r="FAL90" s="47"/>
      <c r="FAM90" s="47"/>
      <c r="FAN90" s="47"/>
      <c r="FAO90" s="47"/>
      <c r="FAP90" s="47"/>
      <c r="FAQ90" s="47"/>
      <c r="FAR90" s="47"/>
      <c r="FAS90" s="47"/>
      <c r="FAT90" s="47"/>
      <c r="FAU90" s="47"/>
      <c r="FAV90" s="47"/>
      <c r="FAW90" s="47"/>
      <c r="FAX90" s="47"/>
      <c r="FAY90" s="47"/>
      <c r="FAZ90" s="47"/>
      <c r="FBA90" s="47"/>
      <c r="FBB90" s="47"/>
      <c r="FBC90" s="47"/>
      <c r="FBD90" s="47"/>
      <c r="FBE90" s="47"/>
      <c r="FBF90" s="47"/>
      <c r="FBG90" s="47"/>
      <c r="FBH90" s="47"/>
      <c r="FBI90" s="47"/>
      <c r="FBJ90" s="47"/>
      <c r="FBK90" s="47"/>
      <c r="FBL90" s="47"/>
      <c r="FBM90" s="47"/>
      <c r="FBN90" s="47"/>
      <c r="FBO90" s="47"/>
      <c r="FBP90" s="47"/>
      <c r="FBQ90" s="47"/>
      <c r="FBR90" s="47"/>
      <c r="FBS90" s="47"/>
      <c r="FBT90" s="47"/>
      <c r="FBU90" s="47"/>
      <c r="FBV90" s="47"/>
      <c r="FBW90" s="47"/>
      <c r="FBX90" s="47"/>
      <c r="FBY90" s="47"/>
      <c r="FBZ90" s="47"/>
      <c r="FCA90" s="47"/>
      <c r="FCB90" s="47"/>
      <c r="FCC90" s="47"/>
      <c r="FCD90" s="47"/>
      <c r="FCE90" s="47"/>
      <c r="FCF90" s="47"/>
      <c r="FCG90" s="47"/>
      <c r="FCH90" s="47"/>
      <c r="FCI90" s="47"/>
      <c r="FCJ90" s="47"/>
      <c r="FCK90" s="47"/>
      <c r="FCL90" s="47"/>
      <c r="FCM90" s="47"/>
      <c r="FCN90" s="47"/>
      <c r="FCO90" s="47"/>
      <c r="FCP90" s="47"/>
      <c r="FCQ90" s="47"/>
      <c r="FCR90" s="47"/>
      <c r="FCS90" s="47"/>
      <c r="FCT90" s="47"/>
      <c r="FCU90" s="47"/>
      <c r="FCV90" s="47"/>
      <c r="FCW90" s="47"/>
      <c r="FCX90" s="47"/>
      <c r="FCY90" s="47"/>
      <c r="FCZ90" s="47"/>
      <c r="FDA90" s="47"/>
      <c r="FDB90" s="47"/>
      <c r="FDC90" s="47"/>
      <c r="FDD90" s="47"/>
      <c r="FDE90" s="47"/>
      <c r="FDF90" s="47"/>
      <c r="FDG90" s="47"/>
      <c r="FDH90" s="47"/>
      <c r="FDI90" s="47"/>
      <c r="FDJ90" s="47"/>
      <c r="FDK90" s="47"/>
      <c r="FDL90" s="47"/>
      <c r="FDM90" s="47"/>
      <c r="FDN90" s="47"/>
      <c r="FDO90" s="47"/>
      <c r="FDP90" s="47"/>
      <c r="FDQ90" s="47"/>
      <c r="FDR90" s="47"/>
      <c r="FDS90" s="47"/>
      <c r="FDT90" s="47"/>
      <c r="FDU90" s="47"/>
      <c r="FDV90" s="47"/>
      <c r="FDW90" s="47"/>
      <c r="FDX90" s="47"/>
      <c r="FDY90" s="47"/>
      <c r="FDZ90" s="47"/>
      <c r="FEA90" s="47"/>
      <c r="FEB90" s="47"/>
      <c r="FEC90" s="47"/>
      <c r="FED90" s="47"/>
      <c r="FEE90" s="47"/>
      <c r="FEF90" s="47"/>
      <c r="FEG90" s="47"/>
      <c r="FEH90" s="47"/>
      <c r="FEI90" s="47"/>
      <c r="FEJ90" s="47"/>
      <c r="FEK90" s="47"/>
      <c r="FEL90" s="47"/>
      <c r="FEM90" s="47"/>
      <c r="FEN90" s="47"/>
      <c r="FEO90" s="47"/>
      <c r="FEP90" s="47"/>
      <c r="FEQ90" s="47"/>
      <c r="FER90" s="47"/>
      <c r="FES90" s="47"/>
      <c r="FET90" s="47"/>
      <c r="FEU90" s="47"/>
      <c r="FEV90" s="47"/>
      <c r="FEW90" s="47"/>
      <c r="FEX90" s="47"/>
      <c r="FEY90" s="47"/>
      <c r="FEZ90" s="47"/>
      <c r="FFA90" s="47"/>
      <c r="FFB90" s="47"/>
      <c r="FFC90" s="47"/>
      <c r="FFD90" s="47"/>
      <c r="FFE90" s="47"/>
      <c r="FFF90" s="47"/>
      <c r="FFG90" s="47"/>
      <c r="FFH90" s="47"/>
      <c r="FFI90" s="47"/>
      <c r="FFJ90" s="47"/>
      <c r="FFK90" s="47"/>
      <c r="FFL90" s="47"/>
      <c r="FFM90" s="47"/>
      <c r="FFN90" s="47"/>
      <c r="FFO90" s="47"/>
      <c r="FFP90" s="47"/>
      <c r="FFQ90" s="47"/>
      <c r="FFR90" s="47"/>
      <c r="FFS90" s="47"/>
      <c r="FFT90" s="47"/>
      <c r="FFU90" s="47"/>
      <c r="FFV90" s="47"/>
      <c r="FFW90" s="47"/>
      <c r="FFX90" s="47"/>
      <c r="FFY90" s="47"/>
      <c r="FFZ90" s="47"/>
      <c r="FGA90" s="47"/>
      <c r="FGB90" s="47"/>
      <c r="FGC90" s="47"/>
      <c r="FGD90" s="47"/>
      <c r="FGE90" s="47"/>
      <c r="FGF90" s="47"/>
      <c r="FGG90" s="47"/>
      <c r="FGH90" s="47"/>
      <c r="FGI90" s="47"/>
      <c r="FGJ90" s="47"/>
      <c r="FGK90" s="47"/>
      <c r="FGL90" s="47"/>
      <c r="FGM90" s="47"/>
      <c r="FGN90" s="47"/>
      <c r="FGO90" s="47"/>
      <c r="FGP90" s="47"/>
      <c r="FGQ90" s="47"/>
      <c r="FGR90" s="47"/>
      <c r="FGS90" s="47"/>
      <c r="FGT90" s="47"/>
      <c r="FGU90" s="47"/>
      <c r="FGV90" s="47"/>
      <c r="FGW90" s="47"/>
      <c r="FGX90" s="47"/>
      <c r="FGY90" s="47"/>
      <c r="FGZ90" s="47"/>
      <c r="FHA90" s="47"/>
      <c r="FHB90" s="47"/>
      <c r="FHC90" s="47"/>
      <c r="FHD90" s="47"/>
      <c r="FHE90" s="47"/>
      <c r="FHF90" s="47"/>
      <c r="FHG90" s="47"/>
      <c r="FHH90" s="47"/>
      <c r="FHI90" s="47"/>
      <c r="FHJ90" s="47"/>
      <c r="FHK90" s="47"/>
      <c r="FHL90" s="47"/>
      <c r="FHM90" s="47"/>
      <c r="FHN90" s="47"/>
      <c r="FHO90" s="47"/>
      <c r="FHP90" s="47"/>
      <c r="FHQ90" s="47"/>
      <c r="FHR90" s="47"/>
      <c r="FHS90" s="47"/>
      <c r="FHT90" s="47"/>
      <c r="FHU90" s="47"/>
      <c r="FHV90" s="47"/>
      <c r="FHW90" s="47"/>
      <c r="FHX90" s="47"/>
      <c r="FHY90" s="47"/>
      <c r="FHZ90" s="47"/>
      <c r="FIA90" s="47"/>
      <c r="FIB90" s="47"/>
      <c r="FIC90" s="47"/>
      <c r="FID90" s="47"/>
      <c r="FIE90" s="47"/>
      <c r="FIF90" s="47"/>
      <c r="FIG90" s="47"/>
      <c r="FIH90" s="47"/>
      <c r="FII90" s="47"/>
      <c r="FIJ90" s="47"/>
      <c r="FIK90" s="47"/>
      <c r="FIL90" s="47"/>
      <c r="FIM90" s="47"/>
      <c r="FIN90" s="47"/>
      <c r="FIO90" s="47"/>
      <c r="FIP90" s="47"/>
      <c r="FIQ90" s="47"/>
      <c r="FIR90" s="47"/>
      <c r="FIS90" s="47"/>
      <c r="FIT90" s="47"/>
      <c r="FIU90" s="47"/>
      <c r="FIV90" s="47"/>
      <c r="FIW90" s="47"/>
      <c r="FIX90" s="47"/>
      <c r="FIY90" s="47"/>
      <c r="FIZ90" s="47"/>
      <c r="FJA90" s="47"/>
      <c r="FJB90" s="47"/>
      <c r="FJC90" s="47"/>
      <c r="FJD90" s="47"/>
      <c r="FJE90" s="47"/>
      <c r="FJF90" s="47"/>
      <c r="FJG90" s="47"/>
      <c r="FJH90" s="47"/>
      <c r="FJI90" s="47"/>
      <c r="FJJ90" s="47"/>
      <c r="FJK90" s="47"/>
      <c r="FJL90" s="47"/>
      <c r="FJM90" s="47"/>
      <c r="FJN90" s="47"/>
      <c r="FJO90" s="47"/>
      <c r="FJP90" s="47"/>
      <c r="FJQ90" s="47"/>
      <c r="FJR90" s="47"/>
      <c r="FJS90" s="47"/>
      <c r="FJT90" s="47"/>
      <c r="FJU90" s="47"/>
      <c r="FJV90" s="47"/>
      <c r="FJW90" s="47"/>
      <c r="FJX90" s="47"/>
      <c r="FJY90" s="47"/>
      <c r="FJZ90" s="47"/>
      <c r="FKA90" s="47"/>
      <c r="FKB90" s="47"/>
      <c r="FKC90" s="47"/>
      <c r="FKD90" s="47"/>
      <c r="FKE90" s="47"/>
      <c r="FKF90" s="47"/>
      <c r="FKG90" s="47"/>
      <c r="FKH90" s="47"/>
      <c r="FKI90" s="47"/>
      <c r="FKJ90" s="47"/>
      <c r="FKK90" s="47"/>
      <c r="FKL90" s="47"/>
      <c r="FKM90" s="47"/>
      <c r="FKN90" s="47"/>
      <c r="FKO90" s="47"/>
      <c r="FKP90" s="47"/>
      <c r="FKQ90" s="47"/>
      <c r="FKR90" s="47"/>
      <c r="FKS90" s="47"/>
      <c r="FKT90" s="47"/>
      <c r="FKU90" s="47"/>
      <c r="FKV90" s="47"/>
      <c r="FKW90" s="47"/>
      <c r="FKX90" s="47"/>
      <c r="FKY90" s="47"/>
      <c r="FKZ90" s="47"/>
      <c r="FLA90" s="47"/>
      <c r="FLB90" s="47"/>
      <c r="FLC90" s="47"/>
      <c r="FLD90" s="47"/>
      <c r="FLE90" s="47"/>
      <c r="FLF90" s="47"/>
      <c r="FLG90" s="47"/>
      <c r="FLH90" s="47"/>
      <c r="FLI90" s="47"/>
      <c r="FLJ90" s="47"/>
      <c r="FLK90" s="47"/>
      <c r="FLL90" s="47"/>
      <c r="FLM90" s="47"/>
      <c r="FLN90" s="47"/>
      <c r="FLO90" s="47"/>
      <c r="FLP90" s="47"/>
      <c r="FLQ90" s="47"/>
      <c r="FLR90" s="47"/>
      <c r="FLS90" s="47"/>
      <c r="FLT90" s="47"/>
      <c r="FLU90" s="47"/>
      <c r="FLV90" s="47"/>
      <c r="FLW90" s="47"/>
      <c r="FLX90" s="47"/>
      <c r="FLY90" s="47"/>
      <c r="FLZ90" s="47"/>
      <c r="FMA90" s="47"/>
      <c r="FMB90" s="47"/>
      <c r="FMC90" s="47"/>
      <c r="FMD90" s="47"/>
      <c r="FME90" s="47"/>
      <c r="FMF90" s="47"/>
      <c r="FMG90" s="47"/>
      <c r="FMH90" s="47"/>
      <c r="FMI90" s="47"/>
      <c r="FMJ90" s="47"/>
      <c r="FMK90" s="47"/>
      <c r="FML90" s="47"/>
      <c r="FMM90" s="47"/>
      <c r="FMN90" s="47"/>
      <c r="FMO90" s="47"/>
      <c r="FMP90" s="47"/>
      <c r="FMQ90" s="47"/>
      <c r="FMR90" s="47"/>
      <c r="FMS90" s="47"/>
      <c r="FMT90" s="47"/>
      <c r="FMU90" s="47"/>
      <c r="FMV90" s="47"/>
      <c r="FMW90" s="47"/>
      <c r="FMX90" s="47"/>
      <c r="FMY90" s="47"/>
      <c r="FMZ90" s="47"/>
      <c r="FNA90" s="47"/>
      <c r="FNB90" s="47"/>
      <c r="FNC90" s="47"/>
      <c r="FND90" s="47"/>
      <c r="FNE90" s="47"/>
      <c r="FNF90" s="47"/>
      <c r="FNG90" s="47"/>
      <c r="FNH90" s="47"/>
      <c r="FNI90" s="47"/>
      <c r="FNJ90" s="47"/>
      <c r="FNK90" s="47"/>
      <c r="FNL90" s="47"/>
      <c r="FNM90" s="47"/>
      <c r="FNN90" s="47"/>
      <c r="FNO90" s="47"/>
      <c r="FNP90" s="47"/>
      <c r="FNQ90" s="47"/>
      <c r="FNR90" s="47"/>
      <c r="FNS90" s="47"/>
      <c r="FNT90" s="47"/>
      <c r="FNU90" s="47"/>
      <c r="FNV90" s="47"/>
      <c r="FNW90" s="47"/>
      <c r="FNX90" s="47"/>
      <c r="FNY90" s="47"/>
      <c r="FNZ90" s="47"/>
      <c r="FOA90" s="47"/>
      <c r="FOB90" s="47"/>
      <c r="FOC90" s="47"/>
      <c r="FOD90" s="47"/>
      <c r="FOE90" s="47"/>
      <c r="FOF90" s="47"/>
      <c r="FOG90" s="47"/>
      <c r="FOH90" s="47"/>
      <c r="FOI90" s="47"/>
      <c r="FOJ90" s="47"/>
      <c r="FOK90" s="47"/>
      <c r="FOL90" s="47"/>
      <c r="FOM90" s="47"/>
      <c r="FON90" s="47"/>
      <c r="FOO90" s="47"/>
      <c r="FOP90" s="47"/>
      <c r="FOQ90" s="47"/>
      <c r="FOR90" s="47"/>
      <c r="FOS90" s="47"/>
      <c r="FOT90" s="47"/>
      <c r="FOU90" s="47"/>
      <c r="FOV90" s="47"/>
      <c r="FOW90" s="47"/>
      <c r="FOX90" s="47"/>
      <c r="FOY90" s="47"/>
      <c r="FOZ90" s="47"/>
      <c r="FPA90" s="47"/>
      <c r="FPB90" s="47"/>
      <c r="FPC90" s="47"/>
      <c r="FPD90" s="47"/>
      <c r="FPE90" s="47"/>
      <c r="FPF90" s="47"/>
      <c r="FPG90" s="47"/>
      <c r="FPH90" s="47"/>
      <c r="FPI90" s="47"/>
      <c r="FPJ90" s="47"/>
      <c r="FPK90" s="47"/>
      <c r="FPL90" s="47"/>
      <c r="FPM90" s="47"/>
      <c r="FPN90" s="47"/>
      <c r="FPO90" s="47"/>
      <c r="FPP90" s="47"/>
      <c r="FPQ90" s="47"/>
      <c r="FPR90" s="47"/>
      <c r="FPS90" s="47"/>
      <c r="FPT90" s="47"/>
      <c r="FPU90" s="47"/>
      <c r="FPV90" s="47"/>
      <c r="FPW90" s="47"/>
      <c r="FPX90" s="47"/>
      <c r="FPY90" s="47"/>
      <c r="FPZ90" s="47"/>
      <c r="FQA90" s="47"/>
      <c r="FQB90" s="47"/>
      <c r="FQC90" s="47"/>
      <c r="FQD90" s="47"/>
      <c r="FQE90" s="47"/>
      <c r="FQF90" s="47"/>
      <c r="FQG90" s="47"/>
      <c r="FQH90" s="47"/>
      <c r="FQI90" s="47"/>
      <c r="FQJ90" s="47"/>
      <c r="FQK90" s="47"/>
      <c r="FQL90" s="47"/>
      <c r="FQM90" s="47"/>
      <c r="FQN90" s="47"/>
      <c r="FQO90" s="47"/>
      <c r="FQP90" s="47"/>
      <c r="FQQ90" s="47"/>
      <c r="FQR90" s="47"/>
      <c r="FQS90" s="47"/>
      <c r="FQT90" s="47"/>
      <c r="FQU90" s="47"/>
      <c r="FQV90" s="47"/>
      <c r="FQW90" s="47"/>
      <c r="FQX90" s="47"/>
      <c r="FQY90" s="47"/>
      <c r="FQZ90" s="47"/>
      <c r="FRA90" s="47"/>
      <c r="FRB90" s="47"/>
      <c r="FRC90" s="47"/>
      <c r="FRD90" s="47"/>
      <c r="FRE90" s="47"/>
      <c r="FRF90" s="47"/>
      <c r="FRG90" s="47"/>
      <c r="FRH90" s="47"/>
      <c r="FRI90" s="47"/>
      <c r="FRJ90" s="47"/>
      <c r="FRK90" s="47"/>
      <c r="FRL90" s="47"/>
      <c r="FRM90" s="47"/>
      <c r="FRN90" s="47"/>
      <c r="FRO90" s="47"/>
      <c r="FRP90" s="47"/>
      <c r="FRQ90" s="47"/>
      <c r="FRR90" s="47"/>
      <c r="FRS90" s="47"/>
      <c r="FRT90" s="47"/>
      <c r="FRU90" s="47"/>
      <c r="FRV90" s="47"/>
      <c r="FRW90" s="47"/>
      <c r="FRX90" s="47"/>
      <c r="FRY90" s="47"/>
      <c r="FRZ90" s="47"/>
      <c r="FSA90" s="47"/>
      <c r="FSB90" s="47"/>
      <c r="FSC90" s="47"/>
      <c r="FSD90" s="47"/>
      <c r="FSE90" s="47"/>
      <c r="FSF90" s="47"/>
      <c r="FSG90" s="47"/>
      <c r="FSH90" s="47"/>
      <c r="FSI90" s="47"/>
      <c r="FSJ90" s="47"/>
      <c r="FSK90" s="47"/>
      <c r="FSL90" s="47"/>
      <c r="FSM90" s="47"/>
      <c r="FSN90" s="47"/>
      <c r="FSO90" s="47"/>
      <c r="FSP90" s="47"/>
      <c r="FSQ90" s="47"/>
      <c r="FSR90" s="47"/>
      <c r="FSS90" s="47"/>
      <c r="FST90" s="47"/>
      <c r="FSU90" s="47"/>
      <c r="FSV90" s="47"/>
      <c r="FSW90" s="47"/>
      <c r="FSX90" s="47"/>
      <c r="FSY90" s="47"/>
      <c r="FSZ90" s="47"/>
      <c r="FTA90" s="47"/>
      <c r="FTB90" s="47"/>
      <c r="FTC90" s="47"/>
      <c r="FTD90" s="47"/>
      <c r="FTE90" s="47"/>
      <c r="FTF90" s="47"/>
      <c r="FTG90" s="47"/>
      <c r="FTH90" s="47"/>
      <c r="FTI90" s="47"/>
      <c r="FTJ90" s="47"/>
      <c r="FTK90" s="47"/>
      <c r="FTL90" s="47"/>
      <c r="FTM90" s="47"/>
      <c r="FTN90" s="47"/>
      <c r="FTO90" s="47"/>
      <c r="FTP90" s="47"/>
      <c r="FTQ90" s="47"/>
      <c r="FTR90" s="47"/>
      <c r="FTS90" s="47"/>
      <c r="FTT90" s="47"/>
      <c r="FTU90" s="47"/>
      <c r="FTV90" s="47"/>
      <c r="FTW90" s="47"/>
      <c r="FTX90" s="47"/>
      <c r="FTY90" s="47"/>
      <c r="FTZ90" s="47"/>
      <c r="FUA90" s="47"/>
      <c r="FUB90" s="47"/>
      <c r="FUC90" s="47"/>
      <c r="FUD90" s="47"/>
      <c r="FUE90" s="47"/>
      <c r="FUF90" s="47"/>
      <c r="FUG90" s="47"/>
      <c r="FUH90" s="47"/>
      <c r="FUI90" s="47"/>
      <c r="FUJ90" s="47"/>
      <c r="FUK90" s="47"/>
      <c r="FUL90" s="47"/>
      <c r="FUM90" s="47"/>
      <c r="FUN90" s="47"/>
      <c r="FUO90" s="47"/>
      <c r="FUP90" s="47"/>
      <c r="FUQ90" s="47"/>
      <c r="FUR90" s="47"/>
      <c r="FUS90" s="47"/>
      <c r="FUT90" s="47"/>
      <c r="FUU90" s="47"/>
      <c r="FUV90" s="47"/>
      <c r="FUW90" s="47"/>
      <c r="FUX90" s="47"/>
      <c r="FUY90" s="47"/>
      <c r="FUZ90" s="47"/>
      <c r="FVA90" s="47"/>
      <c r="FVB90" s="47"/>
      <c r="FVC90" s="47"/>
      <c r="FVD90" s="47"/>
      <c r="FVE90" s="47"/>
      <c r="FVF90" s="47"/>
      <c r="FVG90" s="47"/>
      <c r="FVH90" s="47"/>
      <c r="FVI90" s="47"/>
      <c r="FVJ90" s="47"/>
      <c r="FVK90" s="47"/>
      <c r="FVL90" s="47"/>
      <c r="FVM90" s="47"/>
      <c r="FVN90" s="47"/>
      <c r="FVO90" s="47"/>
      <c r="FVP90" s="47"/>
      <c r="FVQ90" s="47"/>
      <c r="FVR90" s="47"/>
      <c r="FVS90" s="47"/>
      <c r="FVT90" s="47"/>
      <c r="FVU90" s="47"/>
      <c r="FVV90" s="47"/>
      <c r="FVW90" s="47"/>
      <c r="FVX90" s="47"/>
      <c r="FVY90" s="47"/>
      <c r="FVZ90" s="47"/>
      <c r="FWA90" s="47"/>
      <c r="FWB90" s="47"/>
      <c r="FWC90" s="47"/>
      <c r="FWD90" s="47"/>
      <c r="FWE90" s="47"/>
      <c r="FWF90" s="47"/>
      <c r="FWG90" s="47"/>
      <c r="FWH90" s="47"/>
      <c r="FWI90" s="47"/>
      <c r="FWJ90" s="47"/>
      <c r="FWK90" s="47"/>
      <c r="FWL90" s="47"/>
      <c r="FWM90" s="47"/>
      <c r="FWN90" s="47"/>
      <c r="FWO90" s="47"/>
      <c r="FWP90" s="47"/>
      <c r="FWQ90" s="47"/>
      <c r="FWR90" s="47"/>
      <c r="FWS90" s="47"/>
      <c r="FWT90" s="47"/>
      <c r="FWU90" s="47"/>
      <c r="FWV90" s="47"/>
      <c r="FWW90" s="47"/>
      <c r="FWX90" s="47"/>
      <c r="FWY90" s="47"/>
      <c r="FWZ90" s="47"/>
      <c r="FXA90" s="47"/>
      <c r="FXB90" s="47"/>
      <c r="FXC90" s="47"/>
      <c r="FXD90" s="47"/>
      <c r="FXE90" s="47"/>
      <c r="FXF90" s="47"/>
      <c r="FXG90" s="47"/>
      <c r="FXH90" s="47"/>
      <c r="FXI90" s="47"/>
      <c r="FXJ90" s="47"/>
      <c r="FXK90" s="47"/>
      <c r="FXL90" s="47"/>
      <c r="FXM90" s="47"/>
      <c r="FXN90" s="47"/>
      <c r="FXO90" s="47"/>
      <c r="FXP90" s="47"/>
      <c r="FXQ90" s="47"/>
      <c r="FXR90" s="47"/>
      <c r="FXS90" s="47"/>
      <c r="FXT90" s="47"/>
      <c r="FXU90" s="47"/>
      <c r="FXV90" s="47"/>
      <c r="FXW90" s="47"/>
      <c r="FXX90" s="47"/>
      <c r="FXY90" s="47"/>
      <c r="FXZ90" s="47"/>
      <c r="FYA90" s="47"/>
      <c r="FYB90" s="47"/>
      <c r="FYC90" s="47"/>
      <c r="FYD90" s="47"/>
      <c r="FYE90" s="47"/>
      <c r="FYF90" s="47"/>
      <c r="FYG90" s="47"/>
      <c r="FYH90" s="47"/>
      <c r="FYI90" s="47"/>
      <c r="FYJ90" s="47"/>
      <c r="FYK90" s="47"/>
      <c r="FYL90" s="47"/>
      <c r="FYM90" s="47"/>
      <c r="FYN90" s="47"/>
      <c r="FYO90" s="47"/>
      <c r="FYP90" s="47"/>
      <c r="FYQ90" s="47"/>
      <c r="FYR90" s="47"/>
      <c r="FYS90" s="47"/>
      <c r="FYT90" s="47"/>
      <c r="FYU90" s="47"/>
      <c r="FYV90" s="47"/>
      <c r="FYW90" s="47"/>
      <c r="FYX90" s="47"/>
      <c r="FYY90" s="47"/>
      <c r="FYZ90" s="47"/>
      <c r="FZA90" s="47"/>
      <c r="FZB90" s="47"/>
      <c r="FZC90" s="47"/>
      <c r="FZD90" s="47"/>
      <c r="FZE90" s="47"/>
      <c r="FZF90" s="47"/>
      <c r="FZG90" s="47"/>
      <c r="FZH90" s="47"/>
      <c r="FZI90" s="47"/>
      <c r="FZJ90" s="47"/>
      <c r="FZK90" s="47"/>
      <c r="FZL90" s="47"/>
      <c r="FZM90" s="47"/>
      <c r="FZN90" s="47"/>
      <c r="FZO90" s="47"/>
      <c r="FZP90" s="47"/>
      <c r="FZQ90" s="47"/>
      <c r="FZR90" s="47"/>
      <c r="FZS90" s="47"/>
      <c r="FZT90" s="47"/>
      <c r="FZU90" s="47"/>
      <c r="FZV90" s="47"/>
      <c r="FZW90" s="47"/>
      <c r="FZX90" s="47"/>
      <c r="FZY90" s="47"/>
      <c r="FZZ90" s="47"/>
      <c r="GAA90" s="47"/>
      <c r="GAB90" s="47"/>
      <c r="GAC90" s="47"/>
      <c r="GAD90" s="47"/>
      <c r="GAE90" s="47"/>
      <c r="GAF90" s="47"/>
      <c r="GAG90" s="47"/>
      <c r="GAH90" s="47"/>
      <c r="GAI90" s="47"/>
      <c r="GAJ90" s="47"/>
      <c r="GAK90" s="47"/>
      <c r="GAL90" s="47"/>
      <c r="GAM90" s="47"/>
      <c r="GAN90" s="47"/>
      <c r="GAO90" s="47"/>
      <c r="GAP90" s="47"/>
      <c r="GAQ90" s="47"/>
      <c r="GAR90" s="47"/>
      <c r="GAS90" s="47"/>
      <c r="GAT90" s="47"/>
      <c r="GAU90" s="47"/>
      <c r="GAV90" s="47"/>
      <c r="GAW90" s="47"/>
      <c r="GAX90" s="47"/>
      <c r="GAY90" s="47"/>
      <c r="GAZ90" s="47"/>
      <c r="GBA90" s="47"/>
      <c r="GBB90" s="47"/>
      <c r="GBC90" s="47"/>
      <c r="GBD90" s="47"/>
      <c r="GBE90" s="47"/>
      <c r="GBF90" s="47"/>
      <c r="GBG90" s="47"/>
      <c r="GBH90" s="47"/>
      <c r="GBI90" s="47"/>
      <c r="GBJ90" s="47"/>
      <c r="GBK90" s="47"/>
      <c r="GBL90" s="47"/>
      <c r="GBM90" s="47"/>
      <c r="GBN90" s="47"/>
      <c r="GBO90" s="47"/>
      <c r="GBP90" s="47"/>
      <c r="GBQ90" s="47"/>
      <c r="GBR90" s="47"/>
      <c r="GBS90" s="47"/>
      <c r="GBT90" s="47"/>
      <c r="GBU90" s="47"/>
      <c r="GBV90" s="47"/>
      <c r="GBW90" s="47"/>
      <c r="GBX90" s="47"/>
      <c r="GBY90" s="47"/>
      <c r="GBZ90" s="47"/>
      <c r="GCA90" s="47"/>
      <c r="GCB90" s="47"/>
      <c r="GCC90" s="47"/>
      <c r="GCD90" s="47"/>
      <c r="GCE90" s="47"/>
      <c r="GCF90" s="47"/>
      <c r="GCG90" s="47"/>
      <c r="GCH90" s="47"/>
      <c r="GCI90" s="47"/>
      <c r="GCJ90" s="47"/>
      <c r="GCK90" s="47"/>
      <c r="GCL90" s="47"/>
      <c r="GCM90" s="47"/>
      <c r="GCN90" s="47"/>
      <c r="GCO90" s="47"/>
      <c r="GCP90" s="47"/>
      <c r="GCQ90" s="47"/>
      <c r="GCR90" s="47"/>
      <c r="GCS90" s="47"/>
      <c r="GCT90" s="47"/>
      <c r="GCU90" s="47"/>
      <c r="GCV90" s="47"/>
      <c r="GCW90" s="47"/>
      <c r="GCX90" s="47"/>
      <c r="GCY90" s="47"/>
      <c r="GCZ90" s="47"/>
      <c r="GDA90" s="47"/>
      <c r="GDB90" s="47"/>
      <c r="GDC90" s="47"/>
      <c r="GDD90" s="47"/>
      <c r="GDE90" s="47"/>
      <c r="GDF90" s="47"/>
      <c r="GDG90" s="47"/>
      <c r="GDH90" s="47"/>
      <c r="GDI90" s="47"/>
      <c r="GDJ90" s="47"/>
      <c r="GDK90" s="47"/>
      <c r="GDL90" s="47"/>
      <c r="GDM90" s="47"/>
      <c r="GDN90" s="47"/>
      <c r="GDO90" s="47"/>
      <c r="GDP90" s="47"/>
      <c r="GDQ90" s="47"/>
      <c r="GDR90" s="47"/>
      <c r="GDS90" s="47"/>
      <c r="GDT90" s="47"/>
      <c r="GDU90" s="47"/>
      <c r="GDV90" s="47"/>
      <c r="GDW90" s="47"/>
      <c r="GDX90" s="47"/>
      <c r="GDY90" s="47"/>
      <c r="GDZ90" s="47"/>
      <c r="GEA90" s="47"/>
      <c r="GEB90" s="47"/>
      <c r="GEC90" s="47"/>
      <c r="GED90" s="47"/>
      <c r="GEE90" s="47"/>
      <c r="GEF90" s="47"/>
      <c r="GEG90" s="47"/>
      <c r="GEH90" s="47"/>
      <c r="GEI90" s="47"/>
      <c r="GEJ90" s="47"/>
      <c r="GEK90" s="47"/>
      <c r="GEL90" s="47"/>
      <c r="GEM90" s="47"/>
      <c r="GEN90" s="47"/>
      <c r="GEO90" s="47"/>
      <c r="GEP90" s="47"/>
      <c r="GEQ90" s="47"/>
      <c r="GER90" s="47"/>
      <c r="GES90" s="47"/>
      <c r="GET90" s="47"/>
      <c r="GEU90" s="47"/>
      <c r="GEV90" s="47"/>
      <c r="GEW90" s="47"/>
      <c r="GEX90" s="47"/>
      <c r="GEY90" s="47"/>
      <c r="GEZ90" s="47"/>
      <c r="GFA90" s="47"/>
      <c r="GFB90" s="47"/>
      <c r="GFC90" s="47"/>
      <c r="GFD90" s="47"/>
      <c r="GFE90" s="47"/>
      <c r="GFF90" s="47"/>
      <c r="GFG90" s="47"/>
      <c r="GFH90" s="47"/>
      <c r="GFI90" s="47"/>
      <c r="GFJ90" s="47"/>
      <c r="GFK90" s="47"/>
      <c r="GFL90" s="47"/>
      <c r="GFM90" s="47"/>
      <c r="GFN90" s="47"/>
      <c r="GFO90" s="47"/>
      <c r="GFP90" s="47"/>
      <c r="GFQ90" s="47"/>
      <c r="GFR90" s="47"/>
      <c r="GFS90" s="47"/>
      <c r="GFT90" s="47"/>
      <c r="GFU90" s="47"/>
      <c r="GFV90" s="47"/>
      <c r="GFW90" s="47"/>
      <c r="GFX90" s="47"/>
      <c r="GFY90" s="47"/>
      <c r="GFZ90" s="47"/>
      <c r="GGA90" s="47"/>
      <c r="GGB90" s="47"/>
      <c r="GGC90" s="47"/>
      <c r="GGD90" s="47"/>
      <c r="GGE90" s="47"/>
      <c r="GGF90" s="47"/>
      <c r="GGG90" s="47"/>
      <c r="GGH90" s="47"/>
      <c r="GGI90" s="47"/>
      <c r="GGJ90" s="47"/>
      <c r="GGK90" s="47"/>
      <c r="GGL90" s="47"/>
      <c r="GGM90" s="47"/>
      <c r="GGN90" s="47"/>
      <c r="GGO90" s="47"/>
      <c r="GGP90" s="47"/>
      <c r="GGQ90" s="47"/>
      <c r="GGR90" s="47"/>
      <c r="GGS90" s="47"/>
      <c r="GGT90" s="47"/>
      <c r="GGU90" s="47"/>
      <c r="GGV90" s="47"/>
      <c r="GGW90" s="47"/>
      <c r="GGX90" s="47"/>
      <c r="GGY90" s="47"/>
      <c r="GGZ90" s="47"/>
      <c r="GHA90" s="47"/>
      <c r="GHB90" s="47"/>
      <c r="GHC90" s="47"/>
      <c r="GHD90" s="47"/>
      <c r="GHE90" s="47"/>
      <c r="GHF90" s="47"/>
      <c r="GHG90" s="47"/>
      <c r="GHH90" s="47"/>
      <c r="GHI90" s="47"/>
      <c r="GHJ90" s="47"/>
      <c r="GHK90" s="47"/>
      <c r="GHL90" s="47"/>
      <c r="GHM90" s="47"/>
      <c r="GHN90" s="47"/>
      <c r="GHO90" s="47"/>
      <c r="GHP90" s="47"/>
      <c r="GHQ90" s="47"/>
      <c r="GHR90" s="47"/>
      <c r="GHS90" s="47"/>
      <c r="GHT90" s="47"/>
      <c r="GHU90" s="47"/>
      <c r="GHV90" s="47"/>
      <c r="GHW90" s="47"/>
      <c r="GHX90" s="47"/>
      <c r="GHY90" s="47"/>
      <c r="GHZ90" s="47"/>
      <c r="GIA90" s="47"/>
      <c r="GIB90" s="47"/>
      <c r="GIC90" s="47"/>
      <c r="GID90" s="47"/>
      <c r="GIE90" s="47"/>
      <c r="GIF90" s="47"/>
      <c r="GIG90" s="47"/>
      <c r="GIH90" s="47"/>
      <c r="GII90" s="47"/>
      <c r="GIJ90" s="47"/>
      <c r="GIK90" s="47"/>
      <c r="GIL90" s="47"/>
      <c r="GIM90" s="47"/>
      <c r="GIN90" s="47"/>
      <c r="GIO90" s="47"/>
      <c r="GIP90" s="47"/>
      <c r="GIQ90" s="47"/>
      <c r="GIR90" s="47"/>
      <c r="GIS90" s="47"/>
      <c r="GIT90" s="47"/>
      <c r="GIU90" s="47"/>
      <c r="GIV90" s="47"/>
      <c r="GIW90" s="47"/>
      <c r="GIX90" s="47"/>
      <c r="GIY90" s="47"/>
      <c r="GIZ90" s="47"/>
      <c r="GJA90" s="47"/>
      <c r="GJB90" s="47"/>
      <c r="GJC90" s="47"/>
      <c r="GJD90" s="47"/>
      <c r="GJE90" s="47"/>
      <c r="GJF90" s="47"/>
      <c r="GJG90" s="47"/>
      <c r="GJH90" s="47"/>
      <c r="GJI90" s="47"/>
      <c r="GJJ90" s="47"/>
      <c r="GJK90" s="47"/>
      <c r="GJL90" s="47"/>
      <c r="GJM90" s="47"/>
      <c r="GJN90" s="47"/>
      <c r="GJO90" s="47"/>
      <c r="GJP90" s="47"/>
      <c r="GJQ90" s="47"/>
      <c r="GJR90" s="47"/>
      <c r="GJS90" s="47"/>
      <c r="GJT90" s="47"/>
      <c r="GJU90" s="47"/>
      <c r="GJV90" s="47"/>
      <c r="GJW90" s="47"/>
      <c r="GJX90" s="47"/>
      <c r="GJY90" s="47"/>
      <c r="GJZ90" s="47"/>
      <c r="GKA90" s="47"/>
      <c r="GKB90" s="47"/>
      <c r="GKC90" s="47"/>
      <c r="GKD90" s="47"/>
      <c r="GKE90" s="47"/>
      <c r="GKF90" s="47"/>
      <c r="GKG90" s="47"/>
      <c r="GKH90" s="47"/>
      <c r="GKI90" s="47"/>
      <c r="GKJ90" s="47"/>
      <c r="GKK90" s="47"/>
      <c r="GKL90" s="47"/>
      <c r="GKM90" s="47"/>
      <c r="GKN90" s="47"/>
      <c r="GKO90" s="47"/>
      <c r="GKP90" s="47"/>
      <c r="GKQ90" s="47"/>
      <c r="GKR90" s="47"/>
      <c r="GKS90" s="47"/>
      <c r="GKT90" s="47"/>
      <c r="GKU90" s="47"/>
      <c r="GKV90" s="47"/>
      <c r="GKW90" s="47"/>
      <c r="GKX90" s="47"/>
      <c r="GKY90" s="47"/>
      <c r="GKZ90" s="47"/>
      <c r="GLA90" s="47"/>
      <c r="GLB90" s="47"/>
      <c r="GLC90" s="47"/>
      <c r="GLD90" s="47"/>
      <c r="GLE90" s="47"/>
      <c r="GLF90" s="47"/>
      <c r="GLG90" s="47"/>
      <c r="GLH90" s="47"/>
      <c r="GLI90" s="47"/>
      <c r="GLJ90" s="47"/>
      <c r="GLK90" s="47"/>
      <c r="GLL90" s="47"/>
      <c r="GLM90" s="47"/>
      <c r="GLN90" s="47"/>
      <c r="GLO90" s="47"/>
      <c r="GLP90" s="47"/>
      <c r="GLQ90" s="47"/>
      <c r="GLR90" s="47"/>
      <c r="GLS90" s="47"/>
      <c r="GLT90" s="47"/>
      <c r="GLU90" s="47"/>
      <c r="GLV90" s="47"/>
      <c r="GLW90" s="47"/>
      <c r="GLX90" s="47"/>
      <c r="GLY90" s="47"/>
      <c r="GLZ90" s="47"/>
      <c r="GMA90" s="47"/>
      <c r="GMB90" s="47"/>
      <c r="GMC90" s="47"/>
      <c r="GMD90" s="47"/>
      <c r="GME90" s="47"/>
      <c r="GMF90" s="47"/>
      <c r="GMG90" s="47"/>
      <c r="GMH90" s="47"/>
      <c r="GMI90" s="47"/>
      <c r="GMJ90" s="47"/>
      <c r="GMK90" s="47"/>
      <c r="GML90" s="47"/>
      <c r="GMM90" s="47"/>
      <c r="GMN90" s="47"/>
      <c r="GMO90" s="47"/>
      <c r="GMP90" s="47"/>
      <c r="GMQ90" s="47"/>
      <c r="GMR90" s="47"/>
      <c r="GMS90" s="47"/>
      <c r="GMT90" s="47"/>
      <c r="GMU90" s="47"/>
      <c r="GMV90" s="47"/>
      <c r="GMW90" s="47"/>
      <c r="GMX90" s="47"/>
      <c r="GMY90" s="47"/>
      <c r="GMZ90" s="47"/>
      <c r="GNA90" s="47"/>
      <c r="GNB90" s="47"/>
      <c r="GNC90" s="47"/>
      <c r="GND90" s="47"/>
      <c r="GNE90" s="47"/>
      <c r="GNF90" s="47"/>
      <c r="GNG90" s="47"/>
      <c r="GNH90" s="47"/>
      <c r="GNI90" s="47"/>
      <c r="GNJ90" s="47"/>
      <c r="GNK90" s="47"/>
      <c r="GNL90" s="47"/>
      <c r="GNM90" s="47"/>
      <c r="GNN90" s="47"/>
      <c r="GNO90" s="47"/>
      <c r="GNP90" s="47"/>
      <c r="GNQ90" s="47"/>
      <c r="GNR90" s="47"/>
      <c r="GNS90" s="47"/>
      <c r="GNT90" s="47"/>
      <c r="GNU90" s="47"/>
      <c r="GNV90" s="47"/>
      <c r="GNW90" s="47"/>
      <c r="GNX90" s="47"/>
      <c r="GNY90" s="47"/>
      <c r="GNZ90" s="47"/>
      <c r="GOA90" s="47"/>
      <c r="GOB90" s="47"/>
      <c r="GOC90" s="47"/>
      <c r="GOD90" s="47"/>
      <c r="GOE90" s="47"/>
      <c r="GOF90" s="47"/>
      <c r="GOG90" s="47"/>
      <c r="GOH90" s="47"/>
      <c r="GOI90" s="47"/>
      <c r="GOJ90" s="47"/>
      <c r="GOK90" s="47"/>
      <c r="GOL90" s="47"/>
      <c r="GOM90" s="47"/>
      <c r="GON90" s="47"/>
      <c r="GOO90" s="47"/>
      <c r="GOP90" s="47"/>
      <c r="GOQ90" s="47"/>
      <c r="GOR90" s="47"/>
      <c r="GOS90" s="47"/>
      <c r="GOT90" s="47"/>
      <c r="GOU90" s="47"/>
      <c r="GOV90" s="47"/>
      <c r="GOW90" s="47"/>
      <c r="GOX90" s="47"/>
      <c r="GOY90" s="47"/>
      <c r="GOZ90" s="47"/>
      <c r="GPA90" s="47"/>
      <c r="GPB90" s="47"/>
      <c r="GPC90" s="47"/>
      <c r="GPD90" s="47"/>
      <c r="GPE90" s="47"/>
      <c r="GPF90" s="47"/>
      <c r="GPG90" s="47"/>
      <c r="GPH90" s="47"/>
      <c r="GPI90" s="47"/>
      <c r="GPJ90" s="47"/>
      <c r="GPK90" s="47"/>
      <c r="GPL90" s="47"/>
      <c r="GPM90" s="47"/>
      <c r="GPN90" s="47"/>
      <c r="GPO90" s="47"/>
      <c r="GPP90" s="47"/>
      <c r="GPQ90" s="47"/>
      <c r="GPR90" s="47"/>
      <c r="GPS90" s="47"/>
      <c r="GPT90" s="47"/>
      <c r="GPU90" s="47"/>
      <c r="GPV90" s="47"/>
      <c r="GPW90" s="47"/>
      <c r="GPX90" s="47"/>
      <c r="GPY90" s="47"/>
      <c r="GPZ90" s="47"/>
      <c r="GQA90" s="47"/>
      <c r="GQB90" s="47"/>
      <c r="GQC90" s="47"/>
      <c r="GQD90" s="47"/>
      <c r="GQE90" s="47"/>
      <c r="GQF90" s="47"/>
      <c r="GQG90" s="47"/>
      <c r="GQH90" s="47"/>
      <c r="GQI90" s="47"/>
      <c r="GQJ90" s="47"/>
      <c r="GQK90" s="47"/>
      <c r="GQL90" s="47"/>
      <c r="GQM90" s="47"/>
      <c r="GQN90" s="47"/>
      <c r="GQO90" s="47"/>
      <c r="GQP90" s="47"/>
      <c r="GQQ90" s="47"/>
      <c r="GQR90" s="47"/>
      <c r="GQS90" s="47"/>
      <c r="GQT90" s="47"/>
      <c r="GQU90" s="47"/>
      <c r="GQV90" s="47"/>
      <c r="GQW90" s="47"/>
      <c r="GQX90" s="47"/>
      <c r="GQY90" s="47"/>
      <c r="GQZ90" s="47"/>
      <c r="GRA90" s="47"/>
      <c r="GRB90" s="47"/>
      <c r="GRC90" s="47"/>
      <c r="GRD90" s="47"/>
      <c r="GRE90" s="47"/>
      <c r="GRF90" s="47"/>
      <c r="GRG90" s="47"/>
      <c r="GRH90" s="47"/>
      <c r="GRI90" s="47"/>
      <c r="GRJ90" s="47"/>
      <c r="GRK90" s="47"/>
      <c r="GRL90" s="47"/>
      <c r="GRM90" s="47"/>
      <c r="GRN90" s="47"/>
      <c r="GRO90" s="47"/>
      <c r="GRP90" s="47"/>
      <c r="GRQ90" s="47"/>
      <c r="GRR90" s="47"/>
      <c r="GRS90" s="47"/>
      <c r="GRT90" s="47"/>
      <c r="GRU90" s="47"/>
      <c r="GRV90" s="47"/>
      <c r="GRW90" s="47"/>
      <c r="GRX90" s="47"/>
      <c r="GRY90" s="47"/>
      <c r="GRZ90" s="47"/>
      <c r="GSA90" s="47"/>
      <c r="GSB90" s="47"/>
      <c r="GSC90" s="47"/>
      <c r="GSD90" s="47"/>
      <c r="GSE90" s="47"/>
      <c r="GSF90" s="47"/>
      <c r="GSG90" s="47"/>
      <c r="GSH90" s="47"/>
      <c r="GSI90" s="47"/>
      <c r="GSJ90" s="47"/>
      <c r="GSK90" s="47"/>
      <c r="GSL90" s="47"/>
      <c r="GSM90" s="47"/>
      <c r="GSN90" s="47"/>
      <c r="GSO90" s="47"/>
      <c r="GSP90" s="47"/>
      <c r="GSQ90" s="47"/>
      <c r="GSR90" s="47"/>
      <c r="GSS90" s="47"/>
      <c r="GST90" s="47"/>
      <c r="GSU90" s="47"/>
      <c r="GSV90" s="47"/>
      <c r="GSW90" s="47"/>
      <c r="GSX90" s="47"/>
      <c r="GSY90" s="47"/>
      <c r="GSZ90" s="47"/>
      <c r="GTA90" s="47"/>
      <c r="GTB90" s="47"/>
      <c r="GTC90" s="47"/>
      <c r="GTD90" s="47"/>
      <c r="GTE90" s="47"/>
      <c r="GTF90" s="47"/>
      <c r="GTG90" s="47"/>
      <c r="GTH90" s="47"/>
      <c r="GTI90" s="47"/>
      <c r="GTJ90" s="47"/>
      <c r="GTK90" s="47"/>
      <c r="GTL90" s="47"/>
      <c r="GTM90" s="47"/>
      <c r="GTN90" s="47"/>
      <c r="GTO90" s="47"/>
      <c r="GTP90" s="47"/>
      <c r="GTQ90" s="47"/>
      <c r="GTR90" s="47"/>
      <c r="GTS90" s="47"/>
      <c r="GTT90" s="47"/>
      <c r="GTU90" s="47"/>
      <c r="GTV90" s="47"/>
      <c r="GTW90" s="47"/>
      <c r="GTX90" s="47"/>
      <c r="GTY90" s="47"/>
      <c r="GTZ90" s="47"/>
      <c r="GUA90" s="47"/>
      <c r="GUB90" s="47"/>
      <c r="GUC90" s="47"/>
      <c r="GUD90" s="47"/>
      <c r="GUE90" s="47"/>
      <c r="GUF90" s="47"/>
      <c r="GUG90" s="47"/>
      <c r="GUH90" s="47"/>
      <c r="GUI90" s="47"/>
      <c r="GUJ90" s="47"/>
      <c r="GUK90" s="47"/>
      <c r="GUL90" s="47"/>
      <c r="GUM90" s="47"/>
      <c r="GUN90" s="47"/>
      <c r="GUO90" s="47"/>
      <c r="GUP90" s="47"/>
      <c r="GUQ90" s="47"/>
      <c r="GUR90" s="47"/>
      <c r="GUS90" s="47"/>
      <c r="GUT90" s="47"/>
      <c r="GUU90" s="47"/>
      <c r="GUV90" s="47"/>
      <c r="GUW90" s="47"/>
      <c r="GUX90" s="47"/>
      <c r="GUY90" s="47"/>
      <c r="GUZ90" s="47"/>
      <c r="GVA90" s="47"/>
      <c r="GVB90" s="47"/>
      <c r="GVC90" s="47"/>
      <c r="GVD90" s="47"/>
      <c r="GVE90" s="47"/>
      <c r="GVF90" s="47"/>
      <c r="GVG90" s="47"/>
      <c r="GVH90" s="47"/>
      <c r="GVI90" s="47"/>
      <c r="GVJ90" s="47"/>
      <c r="GVK90" s="47"/>
      <c r="GVL90" s="47"/>
      <c r="GVM90" s="47"/>
      <c r="GVN90" s="47"/>
      <c r="GVO90" s="47"/>
      <c r="GVP90" s="47"/>
      <c r="GVQ90" s="47"/>
      <c r="GVR90" s="47"/>
      <c r="GVS90" s="47"/>
      <c r="GVT90" s="47"/>
      <c r="GVU90" s="47"/>
      <c r="GVV90" s="47"/>
      <c r="GVW90" s="47"/>
      <c r="GVX90" s="47"/>
      <c r="GVY90" s="47"/>
      <c r="GVZ90" s="47"/>
      <c r="GWA90" s="47"/>
      <c r="GWB90" s="47"/>
      <c r="GWC90" s="47"/>
      <c r="GWD90" s="47"/>
      <c r="GWE90" s="47"/>
      <c r="GWF90" s="47"/>
      <c r="GWG90" s="47"/>
      <c r="GWH90" s="47"/>
      <c r="GWI90" s="47"/>
      <c r="GWJ90" s="47"/>
      <c r="GWK90" s="47"/>
      <c r="GWL90" s="47"/>
      <c r="GWM90" s="47"/>
      <c r="GWN90" s="47"/>
      <c r="GWO90" s="47"/>
      <c r="GWP90" s="47"/>
      <c r="GWQ90" s="47"/>
      <c r="GWR90" s="47"/>
      <c r="GWS90" s="47"/>
      <c r="GWT90" s="47"/>
      <c r="GWU90" s="47"/>
      <c r="GWV90" s="47"/>
      <c r="GWW90" s="47"/>
      <c r="GWX90" s="47"/>
      <c r="GWY90" s="47"/>
      <c r="GWZ90" s="47"/>
      <c r="GXA90" s="47"/>
      <c r="GXB90" s="47"/>
      <c r="GXC90" s="47"/>
      <c r="GXD90" s="47"/>
      <c r="GXE90" s="47"/>
      <c r="GXF90" s="47"/>
      <c r="GXG90" s="47"/>
      <c r="GXH90" s="47"/>
      <c r="GXI90" s="47"/>
      <c r="GXJ90" s="47"/>
      <c r="GXK90" s="47"/>
      <c r="GXL90" s="47"/>
      <c r="GXM90" s="47"/>
      <c r="GXN90" s="47"/>
      <c r="GXO90" s="47"/>
      <c r="GXP90" s="47"/>
      <c r="GXQ90" s="47"/>
      <c r="GXR90" s="47"/>
      <c r="GXS90" s="47"/>
      <c r="GXT90" s="47"/>
      <c r="GXU90" s="47"/>
      <c r="GXV90" s="47"/>
      <c r="GXW90" s="47"/>
      <c r="GXX90" s="47"/>
      <c r="GXY90" s="47"/>
      <c r="GXZ90" s="47"/>
      <c r="GYA90" s="47"/>
      <c r="GYB90" s="47"/>
      <c r="GYC90" s="47"/>
      <c r="GYD90" s="47"/>
      <c r="GYE90" s="47"/>
      <c r="GYF90" s="47"/>
      <c r="GYG90" s="47"/>
      <c r="GYH90" s="47"/>
      <c r="GYI90" s="47"/>
      <c r="GYJ90" s="47"/>
      <c r="GYK90" s="47"/>
      <c r="GYL90" s="47"/>
      <c r="GYM90" s="47"/>
      <c r="GYN90" s="47"/>
      <c r="GYO90" s="47"/>
      <c r="GYP90" s="47"/>
      <c r="GYQ90" s="47"/>
      <c r="GYR90" s="47"/>
      <c r="GYS90" s="47"/>
      <c r="GYT90" s="47"/>
      <c r="GYU90" s="47"/>
      <c r="GYV90" s="47"/>
      <c r="GYW90" s="47"/>
      <c r="GYX90" s="47"/>
      <c r="GYY90" s="47"/>
      <c r="GYZ90" s="47"/>
      <c r="GZA90" s="47"/>
      <c r="GZB90" s="47"/>
      <c r="GZC90" s="47"/>
      <c r="GZD90" s="47"/>
      <c r="GZE90" s="47"/>
      <c r="GZF90" s="47"/>
      <c r="GZG90" s="47"/>
      <c r="GZH90" s="47"/>
      <c r="GZI90" s="47"/>
      <c r="GZJ90" s="47"/>
      <c r="GZK90" s="47"/>
      <c r="GZL90" s="47"/>
      <c r="GZM90" s="47"/>
      <c r="GZN90" s="47"/>
      <c r="GZO90" s="47"/>
      <c r="GZP90" s="47"/>
      <c r="GZQ90" s="47"/>
      <c r="GZR90" s="47"/>
      <c r="GZS90" s="47"/>
      <c r="GZT90" s="47"/>
      <c r="GZU90" s="47"/>
      <c r="GZV90" s="47"/>
      <c r="GZW90" s="47"/>
      <c r="GZX90" s="47"/>
      <c r="GZY90" s="47"/>
      <c r="GZZ90" s="47"/>
      <c r="HAA90" s="47"/>
      <c r="HAB90" s="47"/>
      <c r="HAC90" s="47"/>
      <c r="HAD90" s="47"/>
      <c r="HAE90" s="47"/>
      <c r="HAF90" s="47"/>
      <c r="HAG90" s="47"/>
      <c r="HAH90" s="47"/>
      <c r="HAI90" s="47"/>
      <c r="HAJ90" s="47"/>
      <c r="HAK90" s="47"/>
      <c r="HAL90" s="47"/>
      <c r="HAM90" s="47"/>
      <c r="HAN90" s="47"/>
      <c r="HAO90" s="47"/>
      <c r="HAP90" s="47"/>
      <c r="HAQ90" s="47"/>
      <c r="HAR90" s="47"/>
      <c r="HAS90" s="47"/>
      <c r="HAT90" s="47"/>
      <c r="HAU90" s="47"/>
      <c r="HAV90" s="47"/>
      <c r="HAW90" s="47"/>
      <c r="HAX90" s="47"/>
      <c r="HAY90" s="47"/>
      <c r="HAZ90" s="47"/>
      <c r="HBA90" s="47"/>
      <c r="HBB90" s="47"/>
      <c r="HBC90" s="47"/>
      <c r="HBD90" s="47"/>
      <c r="HBE90" s="47"/>
      <c r="HBF90" s="47"/>
      <c r="HBG90" s="47"/>
      <c r="HBH90" s="47"/>
      <c r="HBI90" s="47"/>
      <c r="HBJ90" s="47"/>
      <c r="HBK90" s="47"/>
      <c r="HBL90" s="47"/>
      <c r="HBM90" s="47"/>
      <c r="HBN90" s="47"/>
      <c r="HBO90" s="47"/>
      <c r="HBP90" s="47"/>
      <c r="HBQ90" s="47"/>
      <c r="HBR90" s="47"/>
      <c r="HBS90" s="47"/>
      <c r="HBT90" s="47"/>
      <c r="HBU90" s="47"/>
      <c r="HBV90" s="47"/>
      <c r="HBW90" s="47"/>
      <c r="HBX90" s="47"/>
      <c r="HBY90" s="47"/>
      <c r="HBZ90" s="47"/>
      <c r="HCA90" s="47"/>
      <c r="HCB90" s="47"/>
      <c r="HCC90" s="47"/>
      <c r="HCD90" s="47"/>
      <c r="HCE90" s="47"/>
      <c r="HCF90" s="47"/>
      <c r="HCG90" s="47"/>
      <c r="HCH90" s="47"/>
      <c r="HCI90" s="47"/>
      <c r="HCJ90" s="47"/>
      <c r="HCK90" s="47"/>
      <c r="HCL90" s="47"/>
      <c r="HCM90" s="47"/>
      <c r="HCN90" s="47"/>
      <c r="HCO90" s="47"/>
      <c r="HCP90" s="47"/>
      <c r="HCQ90" s="47"/>
      <c r="HCR90" s="47"/>
      <c r="HCS90" s="47"/>
      <c r="HCT90" s="47"/>
      <c r="HCU90" s="47"/>
      <c r="HCV90" s="47"/>
      <c r="HCW90" s="47"/>
      <c r="HCX90" s="47"/>
      <c r="HCY90" s="47"/>
      <c r="HCZ90" s="47"/>
      <c r="HDA90" s="47"/>
      <c r="HDB90" s="47"/>
      <c r="HDC90" s="47"/>
      <c r="HDD90" s="47"/>
      <c r="HDE90" s="47"/>
      <c r="HDF90" s="47"/>
      <c r="HDG90" s="47"/>
      <c r="HDH90" s="47"/>
      <c r="HDI90" s="47"/>
      <c r="HDJ90" s="47"/>
      <c r="HDK90" s="47"/>
      <c r="HDL90" s="47"/>
      <c r="HDM90" s="47"/>
      <c r="HDN90" s="47"/>
      <c r="HDO90" s="47"/>
      <c r="HDP90" s="47"/>
      <c r="HDQ90" s="47"/>
      <c r="HDR90" s="47"/>
      <c r="HDS90" s="47"/>
      <c r="HDT90" s="47"/>
      <c r="HDU90" s="47"/>
      <c r="HDV90" s="47"/>
      <c r="HDW90" s="47"/>
      <c r="HDX90" s="47"/>
      <c r="HDY90" s="47"/>
      <c r="HDZ90" s="47"/>
      <c r="HEA90" s="47"/>
      <c r="HEB90" s="47"/>
      <c r="HEC90" s="47"/>
      <c r="HED90" s="47"/>
      <c r="HEE90" s="47"/>
      <c r="HEF90" s="47"/>
      <c r="HEG90" s="47"/>
      <c r="HEH90" s="47"/>
      <c r="HEI90" s="47"/>
      <c r="HEJ90" s="47"/>
      <c r="HEK90" s="47"/>
      <c r="HEL90" s="47"/>
      <c r="HEM90" s="47"/>
      <c r="HEN90" s="47"/>
      <c r="HEO90" s="47"/>
      <c r="HEP90" s="47"/>
      <c r="HEQ90" s="47"/>
      <c r="HER90" s="47"/>
      <c r="HES90" s="47"/>
      <c r="HET90" s="47"/>
      <c r="HEU90" s="47"/>
      <c r="HEV90" s="47"/>
      <c r="HEW90" s="47"/>
      <c r="HEX90" s="47"/>
      <c r="HEY90" s="47"/>
      <c r="HEZ90" s="47"/>
      <c r="HFA90" s="47"/>
      <c r="HFB90" s="47"/>
      <c r="HFC90" s="47"/>
      <c r="HFD90" s="47"/>
      <c r="HFE90" s="47"/>
      <c r="HFF90" s="47"/>
      <c r="HFG90" s="47"/>
      <c r="HFH90" s="47"/>
      <c r="HFI90" s="47"/>
      <c r="HFJ90" s="47"/>
      <c r="HFK90" s="47"/>
      <c r="HFL90" s="47"/>
      <c r="HFM90" s="47"/>
      <c r="HFN90" s="47"/>
      <c r="HFO90" s="47"/>
      <c r="HFP90" s="47"/>
      <c r="HFQ90" s="47"/>
      <c r="HFR90" s="47"/>
      <c r="HFS90" s="47"/>
      <c r="HFT90" s="47"/>
      <c r="HFU90" s="47"/>
      <c r="HFV90" s="47"/>
      <c r="HFW90" s="47"/>
      <c r="HFX90" s="47"/>
      <c r="HFY90" s="47"/>
      <c r="HFZ90" s="47"/>
      <c r="HGA90" s="47"/>
      <c r="HGB90" s="47"/>
      <c r="HGC90" s="47"/>
      <c r="HGD90" s="47"/>
      <c r="HGE90" s="47"/>
      <c r="HGF90" s="47"/>
      <c r="HGG90" s="47"/>
      <c r="HGH90" s="47"/>
      <c r="HGI90" s="47"/>
      <c r="HGJ90" s="47"/>
      <c r="HGK90" s="47"/>
      <c r="HGL90" s="47"/>
      <c r="HGM90" s="47"/>
      <c r="HGN90" s="47"/>
      <c r="HGO90" s="47"/>
      <c r="HGP90" s="47"/>
      <c r="HGQ90" s="47"/>
      <c r="HGR90" s="47"/>
      <c r="HGS90" s="47"/>
      <c r="HGT90" s="47"/>
      <c r="HGU90" s="47"/>
      <c r="HGV90" s="47"/>
      <c r="HGW90" s="47"/>
      <c r="HGX90" s="47"/>
      <c r="HGY90" s="47"/>
      <c r="HGZ90" s="47"/>
      <c r="HHA90" s="47"/>
      <c r="HHB90" s="47"/>
      <c r="HHC90" s="47"/>
      <c r="HHD90" s="47"/>
      <c r="HHE90" s="47"/>
      <c r="HHF90" s="47"/>
      <c r="HHG90" s="47"/>
      <c r="HHH90" s="47"/>
      <c r="HHI90" s="47"/>
      <c r="HHJ90" s="47"/>
      <c r="HHK90" s="47"/>
      <c r="HHL90" s="47"/>
      <c r="HHM90" s="47"/>
      <c r="HHN90" s="47"/>
      <c r="HHO90" s="47"/>
      <c r="HHP90" s="47"/>
      <c r="HHQ90" s="47"/>
      <c r="HHR90" s="47"/>
      <c r="HHS90" s="47"/>
      <c r="HHT90" s="47"/>
      <c r="HHU90" s="47"/>
      <c r="HHV90" s="47"/>
      <c r="HHW90" s="47"/>
      <c r="HHX90" s="47"/>
      <c r="HHY90" s="47"/>
      <c r="HHZ90" s="47"/>
      <c r="HIA90" s="47"/>
      <c r="HIB90" s="47"/>
      <c r="HIC90" s="47"/>
      <c r="HID90" s="47"/>
      <c r="HIE90" s="47"/>
      <c r="HIF90" s="47"/>
      <c r="HIG90" s="47"/>
      <c r="HIH90" s="47"/>
      <c r="HII90" s="47"/>
      <c r="HIJ90" s="47"/>
      <c r="HIK90" s="47"/>
      <c r="HIL90" s="47"/>
      <c r="HIM90" s="47"/>
      <c r="HIN90" s="47"/>
      <c r="HIO90" s="47"/>
      <c r="HIP90" s="47"/>
      <c r="HIQ90" s="47"/>
      <c r="HIR90" s="47"/>
      <c r="HIS90" s="47"/>
      <c r="HIT90" s="47"/>
      <c r="HIU90" s="47"/>
      <c r="HIV90" s="47"/>
      <c r="HIW90" s="47"/>
      <c r="HIX90" s="47"/>
      <c r="HIY90" s="47"/>
      <c r="HIZ90" s="47"/>
      <c r="HJA90" s="47"/>
      <c r="HJB90" s="47"/>
      <c r="HJC90" s="47"/>
      <c r="HJD90" s="47"/>
      <c r="HJE90" s="47"/>
      <c r="HJF90" s="47"/>
      <c r="HJG90" s="47"/>
      <c r="HJH90" s="47"/>
      <c r="HJI90" s="47"/>
      <c r="HJJ90" s="47"/>
      <c r="HJK90" s="47"/>
      <c r="HJL90" s="47"/>
      <c r="HJM90" s="47"/>
      <c r="HJN90" s="47"/>
      <c r="HJO90" s="47"/>
      <c r="HJP90" s="47"/>
      <c r="HJQ90" s="47"/>
      <c r="HJR90" s="47"/>
      <c r="HJS90" s="47"/>
      <c r="HJT90" s="47"/>
      <c r="HJU90" s="47"/>
      <c r="HJV90" s="47"/>
      <c r="HJW90" s="47"/>
      <c r="HJX90" s="47"/>
      <c r="HJY90" s="47"/>
      <c r="HJZ90" s="47"/>
      <c r="HKA90" s="47"/>
      <c r="HKB90" s="47"/>
      <c r="HKC90" s="47"/>
      <c r="HKD90" s="47"/>
      <c r="HKE90" s="47"/>
      <c r="HKF90" s="47"/>
      <c r="HKG90" s="47"/>
      <c r="HKH90" s="47"/>
      <c r="HKI90" s="47"/>
      <c r="HKJ90" s="47"/>
      <c r="HKK90" s="47"/>
      <c r="HKL90" s="47"/>
      <c r="HKM90" s="47"/>
      <c r="HKN90" s="47"/>
      <c r="HKO90" s="47"/>
      <c r="HKP90" s="47"/>
      <c r="HKQ90" s="47"/>
      <c r="HKR90" s="47"/>
      <c r="HKS90" s="47"/>
      <c r="HKT90" s="47"/>
      <c r="HKU90" s="47"/>
      <c r="HKV90" s="47"/>
      <c r="HKW90" s="47"/>
      <c r="HKX90" s="47"/>
      <c r="HKY90" s="47"/>
      <c r="HKZ90" s="47"/>
      <c r="HLA90" s="47"/>
      <c r="HLB90" s="47"/>
      <c r="HLC90" s="47"/>
      <c r="HLD90" s="47"/>
      <c r="HLE90" s="47"/>
      <c r="HLF90" s="47"/>
      <c r="HLG90" s="47"/>
      <c r="HLH90" s="47"/>
      <c r="HLI90" s="47"/>
      <c r="HLJ90" s="47"/>
      <c r="HLK90" s="47"/>
      <c r="HLL90" s="47"/>
      <c r="HLM90" s="47"/>
      <c r="HLN90" s="47"/>
      <c r="HLO90" s="47"/>
      <c r="HLP90" s="47"/>
      <c r="HLQ90" s="47"/>
      <c r="HLR90" s="47"/>
      <c r="HLS90" s="47"/>
      <c r="HLT90" s="47"/>
      <c r="HLU90" s="47"/>
      <c r="HLV90" s="47"/>
      <c r="HLW90" s="47"/>
      <c r="HLX90" s="47"/>
      <c r="HLY90" s="47"/>
      <c r="HLZ90" s="47"/>
      <c r="HMA90" s="47"/>
      <c r="HMB90" s="47"/>
      <c r="HMC90" s="47"/>
      <c r="HMD90" s="47"/>
      <c r="HME90" s="47"/>
      <c r="HMF90" s="47"/>
      <c r="HMG90" s="47"/>
      <c r="HMH90" s="47"/>
      <c r="HMI90" s="47"/>
      <c r="HMJ90" s="47"/>
      <c r="HMK90" s="47"/>
      <c r="HML90" s="47"/>
      <c r="HMM90" s="47"/>
      <c r="HMN90" s="47"/>
      <c r="HMO90" s="47"/>
      <c r="HMP90" s="47"/>
      <c r="HMQ90" s="47"/>
      <c r="HMR90" s="47"/>
      <c r="HMS90" s="47"/>
      <c r="HMT90" s="47"/>
      <c r="HMU90" s="47"/>
      <c r="HMV90" s="47"/>
      <c r="HMW90" s="47"/>
      <c r="HMX90" s="47"/>
      <c r="HMY90" s="47"/>
      <c r="HMZ90" s="47"/>
      <c r="HNA90" s="47"/>
      <c r="HNB90" s="47"/>
      <c r="HNC90" s="47"/>
      <c r="HND90" s="47"/>
      <c r="HNE90" s="47"/>
      <c r="HNF90" s="47"/>
      <c r="HNG90" s="47"/>
      <c r="HNH90" s="47"/>
      <c r="HNI90" s="47"/>
      <c r="HNJ90" s="47"/>
      <c r="HNK90" s="47"/>
      <c r="HNL90" s="47"/>
      <c r="HNM90" s="47"/>
      <c r="HNN90" s="47"/>
      <c r="HNO90" s="47"/>
      <c r="HNP90" s="47"/>
      <c r="HNQ90" s="47"/>
      <c r="HNR90" s="47"/>
      <c r="HNS90" s="47"/>
      <c r="HNT90" s="47"/>
      <c r="HNU90" s="47"/>
      <c r="HNV90" s="47"/>
      <c r="HNW90" s="47"/>
      <c r="HNX90" s="47"/>
      <c r="HNY90" s="47"/>
      <c r="HNZ90" s="47"/>
      <c r="HOA90" s="47"/>
      <c r="HOB90" s="47"/>
      <c r="HOC90" s="47"/>
      <c r="HOD90" s="47"/>
      <c r="HOE90" s="47"/>
      <c r="HOF90" s="47"/>
      <c r="HOG90" s="47"/>
      <c r="HOH90" s="47"/>
      <c r="HOI90" s="47"/>
      <c r="HOJ90" s="47"/>
      <c r="HOK90" s="47"/>
      <c r="HOL90" s="47"/>
      <c r="HOM90" s="47"/>
      <c r="HON90" s="47"/>
      <c r="HOO90" s="47"/>
      <c r="HOP90" s="47"/>
      <c r="HOQ90" s="47"/>
      <c r="HOR90" s="47"/>
      <c r="HOS90" s="47"/>
      <c r="HOT90" s="47"/>
      <c r="HOU90" s="47"/>
      <c r="HOV90" s="47"/>
      <c r="HOW90" s="47"/>
      <c r="HOX90" s="47"/>
      <c r="HOY90" s="47"/>
      <c r="HOZ90" s="47"/>
      <c r="HPA90" s="47"/>
      <c r="HPB90" s="47"/>
      <c r="HPC90" s="47"/>
      <c r="HPD90" s="47"/>
      <c r="HPE90" s="47"/>
      <c r="HPF90" s="47"/>
      <c r="HPG90" s="47"/>
      <c r="HPH90" s="47"/>
      <c r="HPI90" s="47"/>
      <c r="HPJ90" s="47"/>
      <c r="HPK90" s="47"/>
      <c r="HPL90" s="47"/>
      <c r="HPM90" s="47"/>
      <c r="HPN90" s="47"/>
      <c r="HPO90" s="47"/>
      <c r="HPP90" s="47"/>
      <c r="HPQ90" s="47"/>
      <c r="HPR90" s="47"/>
      <c r="HPS90" s="47"/>
      <c r="HPT90" s="47"/>
      <c r="HPU90" s="47"/>
      <c r="HPV90" s="47"/>
      <c r="HPW90" s="47"/>
      <c r="HPX90" s="47"/>
      <c r="HPY90" s="47"/>
      <c r="HPZ90" s="47"/>
      <c r="HQA90" s="47"/>
      <c r="HQB90" s="47"/>
      <c r="HQC90" s="47"/>
      <c r="HQD90" s="47"/>
      <c r="HQE90" s="47"/>
      <c r="HQF90" s="47"/>
      <c r="HQG90" s="47"/>
      <c r="HQH90" s="47"/>
      <c r="HQI90" s="47"/>
      <c r="HQJ90" s="47"/>
      <c r="HQK90" s="47"/>
      <c r="HQL90" s="47"/>
      <c r="HQM90" s="47"/>
      <c r="HQN90" s="47"/>
      <c r="HQO90" s="47"/>
      <c r="HQP90" s="47"/>
      <c r="HQQ90" s="47"/>
      <c r="HQR90" s="47"/>
      <c r="HQS90" s="47"/>
      <c r="HQT90" s="47"/>
      <c r="HQU90" s="47"/>
      <c r="HQV90" s="47"/>
      <c r="HQW90" s="47"/>
      <c r="HQX90" s="47"/>
      <c r="HQY90" s="47"/>
      <c r="HQZ90" s="47"/>
      <c r="HRA90" s="47"/>
      <c r="HRB90" s="47"/>
      <c r="HRC90" s="47"/>
      <c r="HRD90" s="47"/>
      <c r="HRE90" s="47"/>
      <c r="HRF90" s="47"/>
      <c r="HRG90" s="47"/>
      <c r="HRH90" s="47"/>
      <c r="HRI90" s="47"/>
      <c r="HRJ90" s="47"/>
      <c r="HRK90" s="47"/>
      <c r="HRL90" s="47"/>
      <c r="HRM90" s="47"/>
      <c r="HRN90" s="47"/>
      <c r="HRO90" s="47"/>
      <c r="HRP90" s="47"/>
      <c r="HRQ90" s="47"/>
      <c r="HRR90" s="47"/>
      <c r="HRS90" s="47"/>
      <c r="HRT90" s="47"/>
      <c r="HRU90" s="47"/>
      <c r="HRV90" s="47"/>
      <c r="HRW90" s="47"/>
      <c r="HRX90" s="47"/>
      <c r="HRY90" s="47"/>
      <c r="HRZ90" s="47"/>
      <c r="HSA90" s="47"/>
      <c r="HSB90" s="47"/>
      <c r="HSC90" s="47"/>
      <c r="HSD90" s="47"/>
      <c r="HSE90" s="47"/>
      <c r="HSF90" s="47"/>
      <c r="HSG90" s="47"/>
      <c r="HSH90" s="47"/>
      <c r="HSI90" s="47"/>
      <c r="HSJ90" s="47"/>
      <c r="HSK90" s="47"/>
      <c r="HSL90" s="47"/>
      <c r="HSM90" s="47"/>
      <c r="HSN90" s="47"/>
      <c r="HSO90" s="47"/>
      <c r="HSP90" s="47"/>
      <c r="HSQ90" s="47"/>
      <c r="HSR90" s="47"/>
      <c r="HSS90" s="47"/>
      <c r="HST90" s="47"/>
      <c r="HSU90" s="47"/>
      <c r="HSV90" s="47"/>
      <c r="HSW90" s="47"/>
      <c r="HSX90" s="47"/>
      <c r="HSY90" s="47"/>
      <c r="HSZ90" s="47"/>
      <c r="HTA90" s="47"/>
      <c r="HTB90" s="47"/>
      <c r="HTC90" s="47"/>
      <c r="HTD90" s="47"/>
      <c r="HTE90" s="47"/>
      <c r="HTF90" s="47"/>
      <c r="HTG90" s="47"/>
      <c r="HTH90" s="47"/>
      <c r="HTI90" s="47"/>
      <c r="HTJ90" s="47"/>
      <c r="HTK90" s="47"/>
      <c r="HTL90" s="47"/>
      <c r="HTM90" s="47"/>
      <c r="HTN90" s="47"/>
      <c r="HTO90" s="47"/>
      <c r="HTP90" s="47"/>
      <c r="HTQ90" s="47"/>
      <c r="HTR90" s="47"/>
      <c r="HTS90" s="47"/>
      <c r="HTT90" s="47"/>
      <c r="HTU90" s="47"/>
      <c r="HTV90" s="47"/>
      <c r="HTW90" s="47"/>
      <c r="HTX90" s="47"/>
      <c r="HTY90" s="47"/>
      <c r="HTZ90" s="47"/>
      <c r="HUA90" s="47"/>
      <c r="HUB90" s="47"/>
      <c r="HUC90" s="47"/>
      <c r="HUD90" s="47"/>
      <c r="HUE90" s="47"/>
      <c r="HUF90" s="47"/>
      <c r="HUG90" s="47"/>
      <c r="HUH90" s="47"/>
      <c r="HUI90" s="47"/>
      <c r="HUJ90" s="47"/>
      <c r="HUK90" s="47"/>
      <c r="HUL90" s="47"/>
      <c r="HUM90" s="47"/>
      <c r="HUN90" s="47"/>
      <c r="HUO90" s="47"/>
      <c r="HUP90" s="47"/>
      <c r="HUQ90" s="47"/>
      <c r="HUR90" s="47"/>
      <c r="HUS90" s="47"/>
      <c r="HUT90" s="47"/>
      <c r="HUU90" s="47"/>
      <c r="HUV90" s="47"/>
      <c r="HUW90" s="47"/>
      <c r="HUX90" s="47"/>
      <c r="HUY90" s="47"/>
      <c r="HUZ90" s="47"/>
      <c r="HVA90" s="47"/>
      <c r="HVB90" s="47"/>
      <c r="HVC90" s="47"/>
      <c r="HVD90" s="47"/>
      <c r="HVE90" s="47"/>
      <c r="HVF90" s="47"/>
      <c r="HVG90" s="47"/>
      <c r="HVH90" s="47"/>
      <c r="HVI90" s="47"/>
      <c r="HVJ90" s="47"/>
      <c r="HVK90" s="47"/>
      <c r="HVL90" s="47"/>
      <c r="HVM90" s="47"/>
      <c r="HVN90" s="47"/>
      <c r="HVO90" s="47"/>
      <c r="HVP90" s="47"/>
      <c r="HVQ90" s="47"/>
      <c r="HVR90" s="47"/>
      <c r="HVS90" s="47"/>
      <c r="HVT90" s="47"/>
      <c r="HVU90" s="47"/>
      <c r="HVV90" s="47"/>
      <c r="HVW90" s="47"/>
      <c r="HVX90" s="47"/>
      <c r="HVY90" s="47"/>
      <c r="HVZ90" s="47"/>
      <c r="HWA90" s="47"/>
      <c r="HWB90" s="47"/>
      <c r="HWC90" s="47"/>
      <c r="HWD90" s="47"/>
      <c r="HWE90" s="47"/>
      <c r="HWF90" s="47"/>
      <c r="HWG90" s="47"/>
      <c r="HWH90" s="47"/>
      <c r="HWI90" s="47"/>
      <c r="HWJ90" s="47"/>
      <c r="HWK90" s="47"/>
      <c r="HWL90" s="47"/>
      <c r="HWM90" s="47"/>
      <c r="HWN90" s="47"/>
      <c r="HWO90" s="47"/>
      <c r="HWP90" s="47"/>
      <c r="HWQ90" s="47"/>
      <c r="HWR90" s="47"/>
      <c r="HWS90" s="47"/>
      <c r="HWT90" s="47"/>
      <c r="HWU90" s="47"/>
      <c r="HWV90" s="47"/>
      <c r="HWW90" s="47"/>
      <c r="HWX90" s="47"/>
      <c r="HWY90" s="47"/>
      <c r="HWZ90" s="47"/>
      <c r="HXA90" s="47"/>
      <c r="HXB90" s="47"/>
      <c r="HXC90" s="47"/>
      <c r="HXD90" s="47"/>
      <c r="HXE90" s="47"/>
      <c r="HXF90" s="47"/>
      <c r="HXG90" s="47"/>
      <c r="HXH90" s="47"/>
      <c r="HXI90" s="47"/>
      <c r="HXJ90" s="47"/>
      <c r="HXK90" s="47"/>
      <c r="HXL90" s="47"/>
      <c r="HXM90" s="47"/>
      <c r="HXN90" s="47"/>
      <c r="HXO90" s="47"/>
      <c r="HXP90" s="47"/>
      <c r="HXQ90" s="47"/>
      <c r="HXR90" s="47"/>
      <c r="HXS90" s="47"/>
      <c r="HXT90" s="47"/>
      <c r="HXU90" s="47"/>
      <c r="HXV90" s="47"/>
      <c r="HXW90" s="47"/>
      <c r="HXX90" s="47"/>
      <c r="HXY90" s="47"/>
      <c r="HXZ90" s="47"/>
      <c r="HYA90" s="47"/>
      <c r="HYB90" s="47"/>
      <c r="HYC90" s="47"/>
      <c r="HYD90" s="47"/>
      <c r="HYE90" s="47"/>
      <c r="HYF90" s="47"/>
      <c r="HYG90" s="47"/>
      <c r="HYH90" s="47"/>
      <c r="HYI90" s="47"/>
      <c r="HYJ90" s="47"/>
      <c r="HYK90" s="47"/>
      <c r="HYL90" s="47"/>
      <c r="HYM90" s="47"/>
      <c r="HYN90" s="47"/>
      <c r="HYO90" s="47"/>
      <c r="HYP90" s="47"/>
      <c r="HYQ90" s="47"/>
      <c r="HYR90" s="47"/>
      <c r="HYS90" s="47"/>
      <c r="HYT90" s="47"/>
      <c r="HYU90" s="47"/>
      <c r="HYV90" s="47"/>
      <c r="HYW90" s="47"/>
      <c r="HYX90" s="47"/>
      <c r="HYY90" s="47"/>
      <c r="HYZ90" s="47"/>
      <c r="HZA90" s="47"/>
      <c r="HZB90" s="47"/>
      <c r="HZC90" s="47"/>
      <c r="HZD90" s="47"/>
      <c r="HZE90" s="47"/>
      <c r="HZF90" s="47"/>
      <c r="HZG90" s="47"/>
      <c r="HZH90" s="47"/>
      <c r="HZI90" s="47"/>
      <c r="HZJ90" s="47"/>
      <c r="HZK90" s="47"/>
      <c r="HZL90" s="47"/>
      <c r="HZM90" s="47"/>
      <c r="HZN90" s="47"/>
      <c r="HZO90" s="47"/>
      <c r="HZP90" s="47"/>
      <c r="HZQ90" s="47"/>
      <c r="HZR90" s="47"/>
      <c r="HZS90" s="47"/>
      <c r="HZT90" s="47"/>
      <c r="HZU90" s="47"/>
      <c r="HZV90" s="47"/>
      <c r="HZW90" s="47"/>
      <c r="HZX90" s="47"/>
      <c r="HZY90" s="47"/>
      <c r="HZZ90" s="47"/>
      <c r="IAA90" s="47"/>
      <c r="IAB90" s="47"/>
      <c r="IAC90" s="47"/>
      <c r="IAD90" s="47"/>
      <c r="IAE90" s="47"/>
      <c r="IAF90" s="47"/>
      <c r="IAG90" s="47"/>
      <c r="IAH90" s="47"/>
      <c r="IAI90" s="47"/>
      <c r="IAJ90" s="47"/>
      <c r="IAK90" s="47"/>
      <c r="IAL90" s="47"/>
      <c r="IAM90" s="47"/>
      <c r="IAN90" s="47"/>
      <c r="IAO90" s="47"/>
      <c r="IAP90" s="47"/>
      <c r="IAQ90" s="47"/>
      <c r="IAR90" s="47"/>
      <c r="IAS90" s="47"/>
      <c r="IAT90" s="47"/>
      <c r="IAU90" s="47"/>
      <c r="IAV90" s="47"/>
      <c r="IAW90" s="47"/>
      <c r="IAX90" s="47"/>
      <c r="IAY90" s="47"/>
      <c r="IAZ90" s="47"/>
      <c r="IBA90" s="47"/>
      <c r="IBB90" s="47"/>
      <c r="IBC90" s="47"/>
      <c r="IBD90" s="47"/>
      <c r="IBE90" s="47"/>
      <c r="IBF90" s="47"/>
      <c r="IBG90" s="47"/>
      <c r="IBH90" s="47"/>
      <c r="IBI90" s="47"/>
      <c r="IBJ90" s="47"/>
      <c r="IBK90" s="47"/>
      <c r="IBL90" s="47"/>
      <c r="IBM90" s="47"/>
      <c r="IBN90" s="47"/>
      <c r="IBO90" s="47"/>
      <c r="IBP90" s="47"/>
      <c r="IBQ90" s="47"/>
      <c r="IBR90" s="47"/>
      <c r="IBS90" s="47"/>
      <c r="IBT90" s="47"/>
      <c r="IBU90" s="47"/>
      <c r="IBV90" s="47"/>
      <c r="IBW90" s="47"/>
      <c r="IBX90" s="47"/>
      <c r="IBY90" s="47"/>
      <c r="IBZ90" s="47"/>
      <c r="ICA90" s="47"/>
      <c r="ICB90" s="47"/>
      <c r="ICC90" s="47"/>
      <c r="ICD90" s="47"/>
      <c r="ICE90" s="47"/>
      <c r="ICF90" s="47"/>
      <c r="ICG90" s="47"/>
      <c r="ICH90" s="47"/>
      <c r="ICI90" s="47"/>
      <c r="ICJ90" s="47"/>
      <c r="ICK90" s="47"/>
      <c r="ICL90" s="47"/>
      <c r="ICM90" s="47"/>
      <c r="ICN90" s="47"/>
      <c r="ICO90" s="47"/>
      <c r="ICP90" s="47"/>
      <c r="ICQ90" s="47"/>
      <c r="ICR90" s="47"/>
      <c r="ICS90" s="47"/>
      <c r="ICT90" s="47"/>
      <c r="ICU90" s="47"/>
      <c r="ICV90" s="47"/>
      <c r="ICW90" s="47"/>
      <c r="ICX90" s="47"/>
      <c r="ICY90" s="47"/>
      <c r="ICZ90" s="47"/>
      <c r="IDA90" s="47"/>
      <c r="IDB90" s="47"/>
      <c r="IDC90" s="47"/>
      <c r="IDD90" s="47"/>
      <c r="IDE90" s="47"/>
      <c r="IDF90" s="47"/>
      <c r="IDG90" s="47"/>
      <c r="IDH90" s="47"/>
      <c r="IDI90" s="47"/>
      <c r="IDJ90" s="47"/>
      <c r="IDK90" s="47"/>
      <c r="IDL90" s="47"/>
      <c r="IDM90" s="47"/>
      <c r="IDN90" s="47"/>
      <c r="IDO90" s="47"/>
      <c r="IDP90" s="47"/>
      <c r="IDQ90" s="47"/>
      <c r="IDR90" s="47"/>
      <c r="IDS90" s="47"/>
      <c r="IDT90" s="47"/>
      <c r="IDU90" s="47"/>
      <c r="IDV90" s="47"/>
      <c r="IDW90" s="47"/>
      <c r="IDX90" s="47"/>
      <c r="IDY90" s="47"/>
      <c r="IDZ90" s="47"/>
      <c r="IEA90" s="47"/>
      <c r="IEB90" s="47"/>
      <c r="IEC90" s="47"/>
      <c r="IED90" s="47"/>
      <c r="IEE90" s="47"/>
      <c r="IEF90" s="47"/>
      <c r="IEG90" s="47"/>
      <c r="IEH90" s="47"/>
      <c r="IEI90" s="47"/>
      <c r="IEJ90" s="47"/>
      <c r="IEK90" s="47"/>
      <c r="IEL90" s="47"/>
      <c r="IEM90" s="47"/>
      <c r="IEN90" s="47"/>
      <c r="IEO90" s="47"/>
      <c r="IEP90" s="47"/>
      <c r="IEQ90" s="47"/>
      <c r="IER90" s="47"/>
      <c r="IES90" s="47"/>
      <c r="IET90" s="47"/>
      <c r="IEU90" s="47"/>
      <c r="IEV90" s="47"/>
      <c r="IEW90" s="47"/>
      <c r="IEX90" s="47"/>
      <c r="IEY90" s="47"/>
      <c r="IEZ90" s="47"/>
      <c r="IFA90" s="47"/>
      <c r="IFB90" s="47"/>
      <c r="IFC90" s="47"/>
      <c r="IFD90" s="47"/>
      <c r="IFE90" s="47"/>
      <c r="IFF90" s="47"/>
      <c r="IFG90" s="47"/>
      <c r="IFH90" s="47"/>
      <c r="IFI90" s="47"/>
      <c r="IFJ90" s="47"/>
      <c r="IFK90" s="47"/>
      <c r="IFL90" s="47"/>
      <c r="IFM90" s="47"/>
      <c r="IFN90" s="47"/>
      <c r="IFO90" s="47"/>
      <c r="IFP90" s="47"/>
      <c r="IFQ90" s="47"/>
      <c r="IFR90" s="47"/>
      <c r="IFS90" s="47"/>
      <c r="IFT90" s="47"/>
      <c r="IFU90" s="47"/>
      <c r="IFV90" s="47"/>
      <c r="IFW90" s="47"/>
      <c r="IFX90" s="47"/>
      <c r="IFY90" s="47"/>
      <c r="IFZ90" s="47"/>
      <c r="IGA90" s="47"/>
      <c r="IGB90" s="47"/>
      <c r="IGC90" s="47"/>
      <c r="IGD90" s="47"/>
      <c r="IGE90" s="47"/>
      <c r="IGF90" s="47"/>
      <c r="IGG90" s="47"/>
      <c r="IGH90" s="47"/>
      <c r="IGI90" s="47"/>
      <c r="IGJ90" s="47"/>
      <c r="IGK90" s="47"/>
      <c r="IGL90" s="47"/>
      <c r="IGM90" s="47"/>
      <c r="IGN90" s="47"/>
      <c r="IGO90" s="47"/>
      <c r="IGP90" s="47"/>
      <c r="IGQ90" s="47"/>
      <c r="IGR90" s="47"/>
      <c r="IGS90" s="47"/>
      <c r="IGT90" s="47"/>
      <c r="IGU90" s="47"/>
      <c r="IGV90" s="47"/>
      <c r="IGW90" s="47"/>
      <c r="IGX90" s="47"/>
      <c r="IGY90" s="47"/>
      <c r="IGZ90" s="47"/>
      <c r="IHA90" s="47"/>
      <c r="IHB90" s="47"/>
      <c r="IHC90" s="47"/>
      <c r="IHD90" s="47"/>
      <c r="IHE90" s="47"/>
      <c r="IHF90" s="47"/>
      <c r="IHG90" s="47"/>
      <c r="IHH90" s="47"/>
      <c r="IHI90" s="47"/>
      <c r="IHJ90" s="47"/>
      <c r="IHK90" s="47"/>
      <c r="IHL90" s="47"/>
      <c r="IHM90" s="47"/>
      <c r="IHN90" s="47"/>
      <c r="IHO90" s="47"/>
      <c r="IHP90" s="47"/>
      <c r="IHQ90" s="47"/>
      <c r="IHR90" s="47"/>
      <c r="IHS90" s="47"/>
      <c r="IHT90" s="47"/>
      <c r="IHU90" s="47"/>
      <c r="IHV90" s="47"/>
      <c r="IHW90" s="47"/>
      <c r="IHX90" s="47"/>
      <c r="IHY90" s="47"/>
      <c r="IHZ90" s="47"/>
      <c r="IIA90" s="47"/>
      <c r="IIB90" s="47"/>
      <c r="IIC90" s="47"/>
      <c r="IID90" s="47"/>
      <c r="IIE90" s="47"/>
      <c r="IIF90" s="47"/>
      <c r="IIG90" s="47"/>
      <c r="IIH90" s="47"/>
      <c r="III90" s="47"/>
      <c r="IIJ90" s="47"/>
      <c r="IIK90" s="47"/>
      <c r="IIL90" s="47"/>
      <c r="IIM90" s="47"/>
      <c r="IIN90" s="47"/>
      <c r="IIO90" s="47"/>
      <c r="IIP90" s="47"/>
      <c r="IIQ90" s="47"/>
      <c r="IIR90" s="47"/>
      <c r="IIS90" s="47"/>
      <c r="IIT90" s="47"/>
      <c r="IIU90" s="47"/>
      <c r="IIV90" s="47"/>
      <c r="IIW90" s="47"/>
      <c r="IIX90" s="47"/>
      <c r="IIY90" s="47"/>
      <c r="IIZ90" s="47"/>
      <c r="IJA90" s="47"/>
      <c r="IJB90" s="47"/>
      <c r="IJC90" s="47"/>
      <c r="IJD90" s="47"/>
      <c r="IJE90" s="47"/>
      <c r="IJF90" s="47"/>
      <c r="IJG90" s="47"/>
      <c r="IJH90" s="47"/>
      <c r="IJI90" s="47"/>
      <c r="IJJ90" s="47"/>
      <c r="IJK90" s="47"/>
      <c r="IJL90" s="47"/>
      <c r="IJM90" s="47"/>
      <c r="IJN90" s="47"/>
      <c r="IJO90" s="47"/>
      <c r="IJP90" s="47"/>
      <c r="IJQ90" s="47"/>
      <c r="IJR90" s="47"/>
      <c r="IJS90" s="47"/>
      <c r="IJT90" s="47"/>
      <c r="IJU90" s="47"/>
      <c r="IJV90" s="47"/>
      <c r="IJW90" s="47"/>
      <c r="IJX90" s="47"/>
      <c r="IJY90" s="47"/>
      <c r="IJZ90" s="47"/>
      <c r="IKA90" s="47"/>
      <c r="IKB90" s="47"/>
      <c r="IKC90" s="47"/>
      <c r="IKD90" s="47"/>
      <c r="IKE90" s="47"/>
      <c r="IKF90" s="47"/>
      <c r="IKG90" s="47"/>
      <c r="IKH90" s="47"/>
      <c r="IKI90" s="47"/>
      <c r="IKJ90" s="47"/>
      <c r="IKK90" s="47"/>
      <c r="IKL90" s="47"/>
      <c r="IKM90" s="47"/>
      <c r="IKN90" s="47"/>
      <c r="IKO90" s="47"/>
      <c r="IKP90" s="47"/>
      <c r="IKQ90" s="47"/>
      <c r="IKR90" s="47"/>
      <c r="IKS90" s="47"/>
      <c r="IKT90" s="47"/>
      <c r="IKU90" s="47"/>
      <c r="IKV90" s="47"/>
      <c r="IKW90" s="47"/>
      <c r="IKX90" s="47"/>
      <c r="IKY90" s="47"/>
      <c r="IKZ90" s="47"/>
      <c r="ILA90" s="47"/>
      <c r="ILB90" s="47"/>
      <c r="ILC90" s="47"/>
      <c r="ILD90" s="47"/>
      <c r="ILE90" s="47"/>
      <c r="ILF90" s="47"/>
      <c r="ILG90" s="47"/>
      <c r="ILH90" s="47"/>
      <c r="ILI90" s="47"/>
      <c r="ILJ90" s="47"/>
      <c r="ILK90" s="47"/>
      <c r="ILL90" s="47"/>
      <c r="ILM90" s="47"/>
      <c r="ILN90" s="47"/>
      <c r="ILO90" s="47"/>
      <c r="ILP90" s="47"/>
      <c r="ILQ90" s="47"/>
      <c r="ILR90" s="47"/>
      <c r="ILS90" s="47"/>
      <c r="ILT90" s="47"/>
      <c r="ILU90" s="47"/>
      <c r="ILV90" s="47"/>
      <c r="ILW90" s="47"/>
      <c r="ILX90" s="47"/>
      <c r="ILY90" s="47"/>
      <c r="ILZ90" s="47"/>
      <c r="IMA90" s="47"/>
      <c r="IMB90" s="47"/>
      <c r="IMC90" s="47"/>
      <c r="IMD90" s="47"/>
      <c r="IME90" s="47"/>
      <c r="IMF90" s="47"/>
      <c r="IMG90" s="47"/>
      <c r="IMH90" s="47"/>
      <c r="IMI90" s="47"/>
      <c r="IMJ90" s="47"/>
      <c r="IMK90" s="47"/>
      <c r="IML90" s="47"/>
      <c r="IMM90" s="47"/>
      <c r="IMN90" s="47"/>
      <c r="IMO90" s="47"/>
      <c r="IMP90" s="47"/>
      <c r="IMQ90" s="47"/>
      <c r="IMR90" s="47"/>
      <c r="IMS90" s="47"/>
      <c r="IMT90" s="47"/>
      <c r="IMU90" s="47"/>
      <c r="IMV90" s="47"/>
      <c r="IMW90" s="47"/>
      <c r="IMX90" s="47"/>
      <c r="IMY90" s="47"/>
      <c r="IMZ90" s="47"/>
      <c r="INA90" s="47"/>
      <c r="INB90" s="47"/>
      <c r="INC90" s="47"/>
      <c r="IND90" s="47"/>
      <c r="INE90" s="47"/>
      <c r="INF90" s="47"/>
      <c r="ING90" s="47"/>
      <c r="INH90" s="47"/>
      <c r="INI90" s="47"/>
      <c r="INJ90" s="47"/>
      <c r="INK90" s="47"/>
      <c r="INL90" s="47"/>
      <c r="INM90" s="47"/>
      <c r="INN90" s="47"/>
      <c r="INO90" s="47"/>
      <c r="INP90" s="47"/>
      <c r="INQ90" s="47"/>
      <c r="INR90" s="47"/>
      <c r="INS90" s="47"/>
      <c r="INT90" s="47"/>
      <c r="INU90" s="47"/>
      <c r="INV90" s="47"/>
      <c r="INW90" s="47"/>
      <c r="INX90" s="47"/>
      <c r="INY90" s="47"/>
      <c r="INZ90" s="47"/>
      <c r="IOA90" s="47"/>
      <c r="IOB90" s="47"/>
      <c r="IOC90" s="47"/>
      <c r="IOD90" s="47"/>
      <c r="IOE90" s="47"/>
      <c r="IOF90" s="47"/>
      <c r="IOG90" s="47"/>
      <c r="IOH90" s="47"/>
      <c r="IOI90" s="47"/>
      <c r="IOJ90" s="47"/>
      <c r="IOK90" s="47"/>
      <c r="IOL90" s="47"/>
      <c r="IOM90" s="47"/>
      <c r="ION90" s="47"/>
      <c r="IOO90" s="47"/>
      <c r="IOP90" s="47"/>
      <c r="IOQ90" s="47"/>
      <c r="IOR90" s="47"/>
      <c r="IOS90" s="47"/>
      <c r="IOT90" s="47"/>
      <c r="IOU90" s="47"/>
      <c r="IOV90" s="47"/>
      <c r="IOW90" s="47"/>
      <c r="IOX90" s="47"/>
      <c r="IOY90" s="47"/>
      <c r="IOZ90" s="47"/>
      <c r="IPA90" s="47"/>
      <c r="IPB90" s="47"/>
      <c r="IPC90" s="47"/>
      <c r="IPD90" s="47"/>
      <c r="IPE90" s="47"/>
      <c r="IPF90" s="47"/>
      <c r="IPG90" s="47"/>
      <c r="IPH90" s="47"/>
      <c r="IPI90" s="47"/>
      <c r="IPJ90" s="47"/>
      <c r="IPK90" s="47"/>
      <c r="IPL90" s="47"/>
      <c r="IPM90" s="47"/>
      <c r="IPN90" s="47"/>
      <c r="IPO90" s="47"/>
      <c r="IPP90" s="47"/>
      <c r="IPQ90" s="47"/>
      <c r="IPR90" s="47"/>
      <c r="IPS90" s="47"/>
      <c r="IPT90" s="47"/>
      <c r="IPU90" s="47"/>
      <c r="IPV90" s="47"/>
      <c r="IPW90" s="47"/>
      <c r="IPX90" s="47"/>
      <c r="IPY90" s="47"/>
      <c r="IPZ90" s="47"/>
      <c r="IQA90" s="47"/>
      <c r="IQB90" s="47"/>
      <c r="IQC90" s="47"/>
      <c r="IQD90" s="47"/>
      <c r="IQE90" s="47"/>
      <c r="IQF90" s="47"/>
      <c r="IQG90" s="47"/>
      <c r="IQH90" s="47"/>
      <c r="IQI90" s="47"/>
      <c r="IQJ90" s="47"/>
      <c r="IQK90" s="47"/>
      <c r="IQL90" s="47"/>
      <c r="IQM90" s="47"/>
      <c r="IQN90" s="47"/>
      <c r="IQO90" s="47"/>
      <c r="IQP90" s="47"/>
      <c r="IQQ90" s="47"/>
      <c r="IQR90" s="47"/>
      <c r="IQS90" s="47"/>
      <c r="IQT90" s="47"/>
      <c r="IQU90" s="47"/>
      <c r="IQV90" s="47"/>
      <c r="IQW90" s="47"/>
      <c r="IQX90" s="47"/>
      <c r="IQY90" s="47"/>
      <c r="IQZ90" s="47"/>
      <c r="IRA90" s="47"/>
      <c r="IRB90" s="47"/>
      <c r="IRC90" s="47"/>
      <c r="IRD90" s="47"/>
      <c r="IRE90" s="47"/>
      <c r="IRF90" s="47"/>
      <c r="IRG90" s="47"/>
      <c r="IRH90" s="47"/>
      <c r="IRI90" s="47"/>
      <c r="IRJ90" s="47"/>
      <c r="IRK90" s="47"/>
      <c r="IRL90" s="47"/>
      <c r="IRM90" s="47"/>
      <c r="IRN90" s="47"/>
      <c r="IRO90" s="47"/>
      <c r="IRP90" s="47"/>
      <c r="IRQ90" s="47"/>
      <c r="IRR90" s="47"/>
      <c r="IRS90" s="47"/>
      <c r="IRT90" s="47"/>
      <c r="IRU90" s="47"/>
      <c r="IRV90" s="47"/>
      <c r="IRW90" s="47"/>
      <c r="IRX90" s="47"/>
      <c r="IRY90" s="47"/>
      <c r="IRZ90" s="47"/>
      <c r="ISA90" s="47"/>
      <c r="ISB90" s="47"/>
      <c r="ISC90" s="47"/>
      <c r="ISD90" s="47"/>
      <c r="ISE90" s="47"/>
      <c r="ISF90" s="47"/>
      <c r="ISG90" s="47"/>
      <c r="ISH90" s="47"/>
      <c r="ISI90" s="47"/>
      <c r="ISJ90" s="47"/>
      <c r="ISK90" s="47"/>
      <c r="ISL90" s="47"/>
      <c r="ISM90" s="47"/>
      <c r="ISN90" s="47"/>
      <c r="ISO90" s="47"/>
      <c r="ISP90" s="47"/>
      <c r="ISQ90" s="47"/>
      <c r="ISR90" s="47"/>
      <c r="ISS90" s="47"/>
      <c r="IST90" s="47"/>
      <c r="ISU90" s="47"/>
      <c r="ISV90" s="47"/>
      <c r="ISW90" s="47"/>
      <c r="ISX90" s="47"/>
      <c r="ISY90" s="47"/>
      <c r="ISZ90" s="47"/>
      <c r="ITA90" s="47"/>
      <c r="ITB90" s="47"/>
      <c r="ITC90" s="47"/>
      <c r="ITD90" s="47"/>
      <c r="ITE90" s="47"/>
      <c r="ITF90" s="47"/>
      <c r="ITG90" s="47"/>
      <c r="ITH90" s="47"/>
      <c r="ITI90" s="47"/>
      <c r="ITJ90" s="47"/>
      <c r="ITK90" s="47"/>
      <c r="ITL90" s="47"/>
      <c r="ITM90" s="47"/>
      <c r="ITN90" s="47"/>
      <c r="ITO90" s="47"/>
      <c r="ITP90" s="47"/>
      <c r="ITQ90" s="47"/>
      <c r="ITR90" s="47"/>
      <c r="ITS90" s="47"/>
      <c r="ITT90" s="47"/>
      <c r="ITU90" s="47"/>
      <c r="ITV90" s="47"/>
      <c r="ITW90" s="47"/>
      <c r="ITX90" s="47"/>
      <c r="ITY90" s="47"/>
      <c r="ITZ90" s="47"/>
      <c r="IUA90" s="47"/>
      <c r="IUB90" s="47"/>
      <c r="IUC90" s="47"/>
      <c r="IUD90" s="47"/>
      <c r="IUE90" s="47"/>
      <c r="IUF90" s="47"/>
      <c r="IUG90" s="47"/>
      <c r="IUH90" s="47"/>
      <c r="IUI90" s="47"/>
      <c r="IUJ90" s="47"/>
      <c r="IUK90" s="47"/>
      <c r="IUL90" s="47"/>
      <c r="IUM90" s="47"/>
      <c r="IUN90" s="47"/>
      <c r="IUO90" s="47"/>
      <c r="IUP90" s="47"/>
      <c r="IUQ90" s="47"/>
      <c r="IUR90" s="47"/>
      <c r="IUS90" s="47"/>
      <c r="IUT90" s="47"/>
      <c r="IUU90" s="47"/>
      <c r="IUV90" s="47"/>
      <c r="IUW90" s="47"/>
      <c r="IUX90" s="47"/>
      <c r="IUY90" s="47"/>
      <c r="IUZ90" s="47"/>
      <c r="IVA90" s="47"/>
      <c r="IVB90" s="47"/>
      <c r="IVC90" s="47"/>
      <c r="IVD90" s="47"/>
      <c r="IVE90" s="47"/>
      <c r="IVF90" s="47"/>
      <c r="IVG90" s="47"/>
      <c r="IVH90" s="47"/>
      <c r="IVI90" s="47"/>
      <c r="IVJ90" s="47"/>
      <c r="IVK90" s="47"/>
      <c r="IVL90" s="47"/>
      <c r="IVM90" s="47"/>
      <c r="IVN90" s="47"/>
      <c r="IVO90" s="47"/>
      <c r="IVP90" s="47"/>
      <c r="IVQ90" s="47"/>
      <c r="IVR90" s="47"/>
      <c r="IVS90" s="47"/>
      <c r="IVT90" s="47"/>
      <c r="IVU90" s="47"/>
      <c r="IVV90" s="47"/>
      <c r="IVW90" s="47"/>
      <c r="IVX90" s="47"/>
      <c r="IVY90" s="47"/>
      <c r="IVZ90" s="47"/>
      <c r="IWA90" s="47"/>
      <c r="IWB90" s="47"/>
      <c r="IWC90" s="47"/>
      <c r="IWD90" s="47"/>
      <c r="IWE90" s="47"/>
      <c r="IWF90" s="47"/>
      <c r="IWG90" s="47"/>
      <c r="IWH90" s="47"/>
      <c r="IWI90" s="47"/>
      <c r="IWJ90" s="47"/>
      <c r="IWK90" s="47"/>
      <c r="IWL90" s="47"/>
      <c r="IWM90" s="47"/>
      <c r="IWN90" s="47"/>
      <c r="IWO90" s="47"/>
      <c r="IWP90" s="47"/>
      <c r="IWQ90" s="47"/>
      <c r="IWR90" s="47"/>
      <c r="IWS90" s="47"/>
      <c r="IWT90" s="47"/>
      <c r="IWU90" s="47"/>
      <c r="IWV90" s="47"/>
      <c r="IWW90" s="47"/>
      <c r="IWX90" s="47"/>
      <c r="IWY90" s="47"/>
      <c r="IWZ90" s="47"/>
      <c r="IXA90" s="47"/>
      <c r="IXB90" s="47"/>
      <c r="IXC90" s="47"/>
      <c r="IXD90" s="47"/>
      <c r="IXE90" s="47"/>
      <c r="IXF90" s="47"/>
      <c r="IXG90" s="47"/>
      <c r="IXH90" s="47"/>
      <c r="IXI90" s="47"/>
      <c r="IXJ90" s="47"/>
      <c r="IXK90" s="47"/>
      <c r="IXL90" s="47"/>
      <c r="IXM90" s="47"/>
      <c r="IXN90" s="47"/>
      <c r="IXO90" s="47"/>
      <c r="IXP90" s="47"/>
      <c r="IXQ90" s="47"/>
      <c r="IXR90" s="47"/>
      <c r="IXS90" s="47"/>
      <c r="IXT90" s="47"/>
      <c r="IXU90" s="47"/>
      <c r="IXV90" s="47"/>
      <c r="IXW90" s="47"/>
      <c r="IXX90" s="47"/>
      <c r="IXY90" s="47"/>
      <c r="IXZ90" s="47"/>
      <c r="IYA90" s="47"/>
      <c r="IYB90" s="47"/>
      <c r="IYC90" s="47"/>
      <c r="IYD90" s="47"/>
      <c r="IYE90" s="47"/>
      <c r="IYF90" s="47"/>
      <c r="IYG90" s="47"/>
      <c r="IYH90" s="47"/>
      <c r="IYI90" s="47"/>
      <c r="IYJ90" s="47"/>
      <c r="IYK90" s="47"/>
      <c r="IYL90" s="47"/>
      <c r="IYM90" s="47"/>
      <c r="IYN90" s="47"/>
      <c r="IYO90" s="47"/>
      <c r="IYP90" s="47"/>
      <c r="IYQ90" s="47"/>
      <c r="IYR90" s="47"/>
      <c r="IYS90" s="47"/>
      <c r="IYT90" s="47"/>
      <c r="IYU90" s="47"/>
      <c r="IYV90" s="47"/>
      <c r="IYW90" s="47"/>
      <c r="IYX90" s="47"/>
      <c r="IYY90" s="47"/>
      <c r="IYZ90" s="47"/>
      <c r="IZA90" s="47"/>
      <c r="IZB90" s="47"/>
      <c r="IZC90" s="47"/>
      <c r="IZD90" s="47"/>
      <c r="IZE90" s="47"/>
      <c r="IZF90" s="47"/>
      <c r="IZG90" s="47"/>
      <c r="IZH90" s="47"/>
      <c r="IZI90" s="47"/>
      <c r="IZJ90" s="47"/>
      <c r="IZK90" s="47"/>
      <c r="IZL90" s="47"/>
      <c r="IZM90" s="47"/>
      <c r="IZN90" s="47"/>
      <c r="IZO90" s="47"/>
      <c r="IZP90" s="47"/>
      <c r="IZQ90" s="47"/>
      <c r="IZR90" s="47"/>
      <c r="IZS90" s="47"/>
      <c r="IZT90" s="47"/>
      <c r="IZU90" s="47"/>
      <c r="IZV90" s="47"/>
      <c r="IZW90" s="47"/>
      <c r="IZX90" s="47"/>
      <c r="IZY90" s="47"/>
      <c r="IZZ90" s="47"/>
      <c r="JAA90" s="47"/>
      <c r="JAB90" s="47"/>
      <c r="JAC90" s="47"/>
      <c r="JAD90" s="47"/>
      <c r="JAE90" s="47"/>
      <c r="JAF90" s="47"/>
      <c r="JAG90" s="47"/>
      <c r="JAH90" s="47"/>
      <c r="JAI90" s="47"/>
      <c r="JAJ90" s="47"/>
      <c r="JAK90" s="47"/>
      <c r="JAL90" s="47"/>
      <c r="JAM90" s="47"/>
      <c r="JAN90" s="47"/>
      <c r="JAO90" s="47"/>
      <c r="JAP90" s="47"/>
      <c r="JAQ90" s="47"/>
      <c r="JAR90" s="47"/>
      <c r="JAS90" s="47"/>
      <c r="JAT90" s="47"/>
      <c r="JAU90" s="47"/>
      <c r="JAV90" s="47"/>
      <c r="JAW90" s="47"/>
      <c r="JAX90" s="47"/>
      <c r="JAY90" s="47"/>
      <c r="JAZ90" s="47"/>
      <c r="JBA90" s="47"/>
      <c r="JBB90" s="47"/>
      <c r="JBC90" s="47"/>
      <c r="JBD90" s="47"/>
      <c r="JBE90" s="47"/>
      <c r="JBF90" s="47"/>
      <c r="JBG90" s="47"/>
      <c r="JBH90" s="47"/>
      <c r="JBI90" s="47"/>
      <c r="JBJ90" s="47"/>
      <c r="JBK90" s="47"/>
      <c r="JBL90" s="47"/>
      <c r="JBM90" s="47"/>
      <c r="JBN90" s="47"/>
      <c r="JBO90" s="47"/>
      <c r="JBP90" s="47"/>
      <c r="JBQ90" s="47"/>
      <c r="JBR90" s="47"/>
      <c r="JBS90" s="47"/>
      <c r="JBT90" s="47"/>
      <c r="JBU90" s="47"/>
      <c r="JBV90" s="47"/>
      <c r="JBW90" s="47"/>
      <c r="JBX90" s="47"/>
      <c r="JBY90" s="47"/>
      <c r="JBZ90" s="47"/>
      <c r="JCA90" s="47"/>
      <c r="JCB90" s="47"/>
      <c r="JCC90" s="47"/>
      <c r="JCD90" s="47"/>
      <c r="JCE90" s="47"/>
      <c r="JCF90" s="47"/>
      <c r="JCG90" s="47"/>
      <c r="JCH90" s="47"/>
      <c r="JCI90" s="47"/>
      <c r="JCJ90" s="47"/>
      <c r="JCK90" s="47"/>
      <c r="JCL90" s="47"/>
      <c r="JCM90" s="47"/>
      <c r="JCN90" s="47"/>
      <c r="JCO90" s="47"/>
      <c r="JCP90" s="47"/>
      <c r="JCQ90" s="47"/>
      <c r="JCR90" s="47"/>
      <c r="JCS90" s="47"/>
      <c r="JCT90" s="47"/>
      <c r="JCU90" s="47"/>
      <c r="JCV90" s="47"/>
      <c r="JCW90" s="47"/>
      <c r="JCX90" s="47"/>
      <c r="JCY90" s="47"/>
      <c r="JCZ90" s="47"/>
      <c r="JDA90" s="47"/>
      <c r="JDB90" s="47"/>
      <c r="JDC90" s="47"/>
      <c r="JDD90" s="47"/>
      <c r="JDE90" s="47"/>
      <c r="JDF90" s="47"/>
      <c r="JDG90" s="47"/>
      <c r="JDH90" s="47"/>
      <c r="JDI90" s="47"/>
      <c r="JDJ90" s="47"/>
      <c r="JDK90" s="47"/>
      <c r="JDL90" s="47"/>
      <c r="JDM90" s="47"/>
      <c r="JDN90" s="47"/>
      <c r="JDO90" s="47"/>
      <c r="JDP90" s="47"/>
      <c r="JDQ90" s="47"/>
      <c r="JDR90" s="47"/>
      <c r="JDS90" s="47"/>
      <c r="JDT90" s="47"/>
      <c r="JDU90" s="47"/>
      <c r="JDV90" s="47"/>
      <c r="JDW90" s="47"/>
      <c r="JDX90" s="47"/>
      <c r="JDY90" s="47"/>
      <c r="JDZ90" s="47"/>
      <c r="JEA90" s="47"/>
      <c r="JEB90" s="47"/>
      <c r="JEC90" s="47"/>
      <c r="JED90" s="47"/>
      <c r="JEE90" s="47"/>
      <c r="JEF90" s="47"/>
      <c r="JEG90" s="47"/>
      <c r="JEH90" s="47"/>
      <c r="JEI90" s="47"/>
      <c r="JEJ90" s="47"/>
      <c r="JEK90" s="47"/>
      <c r="JEL90" s="47"/>
      <c r="JEM90" s="47"/>
      <c r="JEN90" s="47"/>
      <c r="JEO90" s="47"/>
      <c r="JEP90" s="47"/>
      <c r="JEQ90" s="47"/>
      <c r="JER90" s="47"/>
      <c r="JES90" s="47"/>
      <c r="JET90" s="47"/>
      <c r="JEU90" s="47"/>
      <c r="JEV90" s="47"/>
      <c r="JEW90" s="47"/>
      <c r="JEX90" s="47"/>
      <c r="JEY90" s="47"/>
      <c r="JEZ90" s="47"/>
      <c r="JFA90" s="47"/>
      <c r="JFB90" s="47"/>
      <c r="JFC90" s="47"/>
      <c r="JFD90" s="47"/>
      <c r="JFE90" s="47"/>
      <c r="JFF90" s="47"/>
      <c r="JFG90" s="47"/>
      <c r="JFH90" s="47"/>
      <c r="JFI90" s="47"/>
      <c r="JFJ90" s="47"/>
      <c r="JFK90" s="47"/>
      <c r="JFL90" s="47"/>
      <c r="JFM90" s="47"/>
      <c r="JFN90" s="47"/>
      <c r="JFO90" s="47"/>
      <c r="JFP90" s="47"/>
      <c r="JFQ90" s="47"/>
      <c r="JFR90" s="47"/>
      <c r="JFS90" s="47"/>
      <c r="JFT90" s="47"/>
      <c r="JFU90" s="47"/>
      <c r="JFV90" s="47"/>
      <c r="JFW90" s="47"/>
      <c r="JFX90" s="47"/>
      <c r="JFY90" s="47"/>
      <c r="JFZ90" s="47"/>
      <c r="JGA90" s="47"/>
      <c r="JGB90" s="47"/>
      <c r="JGC90" s="47"/>
      <c r="JGD90" s="47"/>
      <c r="JGE90" s="47"/>
      <c r="JGF90" s="47"/>
      <c r="JGG90" s="47"/>
      <c r="JGH90" s="47"/>
      <c r="JGI90" s="47"/>
      <c r="JGJ90" s="47"/>
      <c r="JGK90" s="47"/>
      <c r="JGL90" s="47"/>
      <c r="JGM90" s="47"/>
      <c r="JGN90" s="47"/>
      <c r="JGO90" s="47"/>
      <c r="JGP90" s="47"/>
      <c r="JGQ90" s="47"/>
      <c r="JGR90" s="47"/>
      <c r="JGS90" s="47"/>
      <c r="JGT90" s="47"/>
      <c r="JGU90" s="47"/>
      <c r="JGV90" s="47"/>
      <c r="JGW90" s="47"/>
      <c r="JGX90" s="47"/>
      <c r="JGY90" s="47"/>
      <c r="JGZ90" s="47"/>
      <c r="JHA90" s="47"/>
      <c r="JHB90" s="47"/>
      <c r="JHC90" s="47"/>
      <c r="JHD90" s="47"/>
      <c r="JHE90" s="47"/>
      <c r="JHF90" s="47"/>
      <c r="JHG90" s="47"/>
      <c r="JHH90" s="47"/>
      <c r="JHI90" s="47"/>
      <c r="JHJ90" s="47"/>
      <c r="JHK90" s="47"/>
      <c r="JHL90" s="47"/>
      <c r="JHM90" s="47"/>
      <c r="JHN90" s="47"/>
      <c r="JHO90" s="47"/>
      <c r="JHP90" s="47"/>
      <c r="JHQ90" s="47"/>
      <c r="JHR90" s="47"/>
      <c r="JHS90" s="47"/>
      <c r="JHT90" s="47"/>
      <c r="JHU90" s="47"/>
      <c r="JHV90" s="47"/>
      <c r="JHW90" s="47"/>
      <c r="JHX90" s="47"/>
      <c r="JHY90" s="47"/>
      <c r="JHZ90" s="47"/>
      <c r="JIA90" s="47"/>
      <c r="JIB90" s="47"/>
      <c r="JIC90" s="47"/>
      <c r="JID90" s="47"/>
      <c r="JIE90" s="47"/>
      <c r="JIF90" s="47"/>
      <c r="JIG90" s="47"/>
      <c r="JIH90" s="47"/>
      <c r="JII90" s="47"/>
      <c r="JIJ90" s="47"/>
      <c r="JIK90" s="47"/>
      <c r="JIL90" s="47"/>
      <c r="JIM90" s="47"/>
      <c r="JIN90" s="47"/>
      <c r="JIO90" s="47"/>
      <c r="JIP90" s="47"/>
      <c r="JIQ90" s="47"/>
      <c r="JIR90" s="47"/>
      <c r="JIS90" s="47"/>
      <c r="JIT90" s="47"/>
      <c r="JIU90" s="47"/>
      <c r="JIV90" s="47"/>
      <c r="JIW90" s="47"/>
      <c r="JIX90" s="47"/>
      <c r="JIY90" s="47"/>
      <c r="JIZ90" s="47"/>
      <c r="JJA90" s="47"/>
      <c r="JJB90" s="47"/>
      <c r="JJC90" s="47"/>
      <c r="JJD90" s="47"/>
      <c r="JJE90" s="47"/>
      <c r="JJF90" s="47"/>
      <c r="JJG90" s="47"/>
      <c r="JJH90" s="47"/>
      <c r="JJI90" s="47"/>
      <c r="JJJ90" s="47"/>
      <c r="JJK90" s="47"/>
      <c r="JJL90" s="47"/>
      <c r="JJM90" s="47"/>
      <c r="JJN90" s="47"/>
      <c r="JJO90" s="47"/>
      <c r="JJP90" s="47"/>
      <c r="JJQ90" s="47"/>
      <c r="JJR90" s="47"/>
      <c r="JJS90" s="47"/>
      <c r="JJT90" s="47"/>
      <c r="JJU90" s="47"/>
      <c r="JJV90" s="47"/>
      <c r="JJW90" s="47"/>
      <c r="JJX90" s="47"/>
      <c r="JJY90" s="47"/>
      <c r="JJZ90" s="47"/>
      <c r="JKA90" s="47"/>
      <c r="JKB90" s="47"/>
      <c r="JKC90" s="47"/>
      <c r="JKD90" s="47"/>
      <c r="JKE90" s="47"/>
      <c r="JKF90" s="47"/>
      <c r="JKG90" s="47"/>
      <c r="JKH90" s="47"/>
      <c r="JKI90" s="47"/>
      <c r="JKJ90" s="47"/>
      <c r="JKK90" s="47"/>
      <c r="JKL90" s="47"/>
      <c r="JKM90" s="47"/>
      <c r="JKN90" s="47"/>
      <c r="JKO90" s="47"/>
      <c r="JKP90" s="47"/>
      <c r="JKQ90" s="47"/>
      <c r="JKR90" s="47"/>
      <c r="JKS90" s="47"/>
      <c r="JKT90" s="47"/>
      <c r="JKU90" s="47"/>
      <c r="JKV90" s="47"/>
      <c r="JKW90" s="47"/>
      <c r="JKX90" s="47"/>
      <c r="JKY90" s="47"/>
      <c r="JKZ90" s="47"/>
      <c r="JLA90" s="47"/>
      <c r="JLB90" s="47"/>
      <c r="JLC90" s="47"/>
      <c r="JLD90" s="47"/>
      <c r="JLE90" s="47"/>
      <c r="JLF90" s="47"/>
      <c r="JLG90" s="47"/>
      <c r="JLH90" s="47"/>
      <c r="JLI90" s="47"/>
      <c r="JLJ90" s="47"/>
      <c r="JLK90" s="47"/>
      <c r="JLL90" s="47"/>
      <c r="JLM90" s="47"/>
      <c r="JLN90" s="47"/>
      <c r="JLO90" s="47"/>
      <c r="JLP90" s="47"/>
      <c r="JLQ90" s="47"/>
      <c r="JLR90" s="47"/>
      <c r="JLS90" s="47"/>
      <c r="JLT90" s="47"/>
      <c r="JLU90" s="47"/>
      <c r="JLV90" s="47"/>
      <c r="JLW90" s="47"/>
      <c r="JLX90" s="47"/>
      <c r="JLY90" s="47"/>
      <c r="JLZ90" s="47"/>
      <c r="JMA90" s="47"/>
      <c r="JMB90" s="47"/>
      <c r="JMC90" s="47"/>
      <c r="JMD90" s="47"/>
      <c r="JME90" s="47"/>
      <c r="JMF90" s="47"/>
      <c r="JMG90" s="47"/>
      <c r="JMH90" s="47"/>
      <c r="JMI90" s="47"/>
      <c r="JMJ90" s="47"/>
      <c r="JMK90" s="47"/>
      <c r="JML90" s="47"/>
      <c r="JMM90" s="47"/>
      <c r="JMN90" s="47"/>
      <c r="JMO90" s="47"/>
      <c r="JMP90" s="47"/>
      <c r="JMQ90" s="47"/>
      <c r="JMR90" s="47"/>
      <c r="JMS90" s="47"/>
      <c r="JMT90" s="47"/>
      <c r="JMU90" s="47"/>
      <c r="JMV90" s="47"/>
      <c r="JMW90" s="47"/>
      <c r="JMX90" s="47"/>
      <c r="JMY90" s="47"/>
      <c r="JMZ90" s="47"/>
      <c r="JNA90" s="47"/>
      <c r="JNB90" s="47"/>
      <c r="JNC90" s="47"/>
      <c r="JND90" s="47"/>
      <c r="JNE90" s="47"/>
      <c r="JNF90" s="47"/>
      <c r="JNG90" s="47"/>
      <c r="JNH90" s="47"/>
      <c r="JNI90" s="47"/>
      <c r="JNJ90" s="47"/>
      <c r="JNK90" s="47"/>
      <c r="JNL90" s="47"/>
      <c r="JNM90" s="47"/>
      <c r="JNN90" s="47"/>
      <c r="JNO90" s="47"/>
      <c r="JNP90" s="47"/>
      <c r="JNQ90" s="47"/>
      <c r="JNR90" s="47"/>
      <c r="JNS90" s="47"/>
      <c r="JNT90" s="47"/>
      <c r="JNU90" s="47"/>
      <c r="JNV90" s="47"/>
      <c r="JNW90" s="47"/>
      <c r="JNX90" s="47"/>
      <c r="JNY90" s="47"/>
      <c r="JNZ90" s="47"/>
      <c r="JOA90" s="47"/>
      <c r="JOB90" s="47"/>
      <c r="JOC90" s="47"/>
      <c r="JOD90" s="47"/>
      <c r="JOE90" s="47"/>
      <c r="JOF90" s="47"/>
      <c r="JOG90" s="47"/>
      <c r="JOH90" s="47"/>
      <c r="JOI90" s="47"/>
      <c r="JOJ90" s="47"/>
      <c r="JOK90" s="47"/>
      <c r="JOL90" s="47"/>
      <c r="JOM90" s="47"/>
      <c r="JON90" s="47"/>
      <c r="JOO90" s="47"/>
      <c r="JOP90" s="47"/>
      <c r="JOQ90" s="47"/>
      <c r="JOR90" s="47"/>
      <c r="JOS90" s="47"/>
      <c r="JOT90" s="47"/>
      <c r="JOU90" s="47"/>
      <c r="JOV90" s="47"/>
      <c r="JOW90" s="47"/>
      <c r="JOX90" s="47"/>
      <c r="JOY90" s="47"/>
      <c r="JOZ90" s="47"/>
      <c r="JPA90" s="47"/>
      <c r="JPB90" s="47"/>
      <c r="JPC90" s="47"/>
      <c r="JPD90" s="47"/>
      <c r="JPE90" s="47"/>
      <c r="JPF90" s="47"/>
      <c r="JPG90" s="47"/>
      <c r="JPH90" s="47"/>
      <c r="JPI90" s="47"/>
      <c r="JPJ90" s="47"/>
      <c r="JPK90" s="47"/>
      <c r="JPL90" s="47"/>
      <c r="JPM90" s="47"/>
      <c r="JPN90" s="47"/>
      <c r="JPO90" s="47"/>
      <c r="JPP90" s="47"/>
      <c r="JPQ90" s="47"/>
      <c r="JPR90" s="47"/>
      <c r="JPS90" s="47"/>
      <c r="JPT90" s="47"/>
      <c r="JPU90" s="47"/>
      <c r="JPV90" s="47"/>
      <c r="JPW90" s="47"/>
      <c r="JPX90" s="47"/>
      <c r="JPY90" s="47"/>
      <c r="JPZ90" s="47"/>
      <c r="JQA90" s="47"/>
      <c r="JQB90" s="47"/>
      <c r="JQC90" s="47"/>
      <c r="JQD90" s="47"/>
      <c r="JQE90" s="47"/>
      <c r="JQF90" s="47"/>
      <c r="JQG90" s="47"/>
      <c r="JQH90" s="47"/>
      <c r="JQI90" s="47"/>
      <c r="JQJ90" s="47"/>
      <c r="JQK90" s="47"/>
      <c r="JQL90" s="47"/>
      <c r="JQM90" s="47"/>
      <c r="JQN90" s="47"/>
      <c r="JQO90" s="47"/>
      <c r="JQP90" s="47"/>
      <c r="JQQ90" s="47"/>
      <c r="JQR90" s="47"/>
      <c r="JQS90" s="47"/>
      <c r="JQT90" s="47"/>
      <c r="JQU90" s="47"/>
      <c r="JQV90" s="47"/>
      <c r="JQW90" s="47"/>
      <c r="JQX90" s="47"/>
      <c r="JQY90" s="47"/>
      <c r="JQZ90" s="47"/>
      <c r="JRA90" s="47"/>
      <c r="JRB90" s="47"/>
      <c r="JRC90" s="47"/>
      <c r="JRD90" s="47"/>
      <c r="JRE90" s="47"/>
      <c r="JRF90" s="47"/>
      <c r="JRG90" s="47"/>
      <c r="JRH90" s="47"/>
      <c r="JRI90" s="47"/>
      <c r="JRJ90" s="47"/>
      <c r="JRK90" s="47"/>
      <c r="JRL90" s="47"/>
      <c r="JRM90" s="47"/>
      <c r="JRN90" s="47"/>
      <c r="JRO90" s="47"/>
      <c r="JRP90" s="47"/>
      <c r="JRQ90" s="47"/>
      <c r="JRR90" s="47"/>
      <c r="JRS90" s="47"/>
      <c r="JRT90" s="47"/>
      <c r="JRU90" s="47"/>
      <c r="JRV90" s="47"/>
      <c r="JRW90" s="47"/>
      <c r="JRX90" s="47"/>
      <c r="JRY90" s="47"/>
      <c r="JRZ90" s="47"/>
      <c r="JSA90" s="47"/>
      <c r="JSB90" s="47"/>
      <c r="JSC90" s="47"/>
      <c r="JSD90" s="47"/>
      <c r="JSE90" s="47"/>
      <c r="JSF90" s="47"/>
      <c r="JSG90" s="47"/>
      <c r="JSH90" s="47"/>
      <c r="JSI90" s="47"/>
      <c r="JSJ90" s="47"/>
      <c r="JSK90" s="47"/>
      <c r="JSL90" s="47"/>
      <c r="JSM90" s="47"/>
      <c r="JSN90" s="47"/>
      <c r="JSO90" s="47"/>
      <c r="JSP90" s="47"/>
      <c r="JSQ90" s="47"/>
      <c r="JSR90" s="47"/>
      <c r="JSS90" s="47"/>
      <c r="JST90" s="47"/>
      <c r="JSU90" s="47"/>
      <c r="JSV90" s="47"/>
      <c r="JSW90" s="47"/>
      <c r="JSX90" s="47"/>
      <c r="JSY90" s="47"/>
      <c r="JSZ90" s="47"/>
      <c r="JTA90" s="47"/>
      <c r="JTB90" s="47"/>
      <c r="JTC90" s="47"/>
      <c r="JTD90" s="47"/>
      <c r="JTE90" s="47"/>
      <c r="JTF90" s="47"/>
      <c r="JTG90" s="47"/>
      <c r="JTH90" s="47"/>
      <c r="JTI90" s="47"/>
      <c r="JTJ90" s="47"/>
      <c r="JTK90" s="47"/>
      <c r="JTL90" s="47"/>
      <c r="JTM90" s="47"/>
      <c r="JTN90" s="47"/>
      <c r="JTO90" s="47"/>
      <c r="JTP90" s="47"/>
      <c r="JTQ90" s="47"/>
      <c r="JTR90" s="47"/>
      <c r="JTS90" s="47"/>
      <c r="JTT90" s="47"/>
      <c r="JTU90" s="47"/>
      <c r="JTV90" s="47"/>
      <c r="JTW90" s="47"/>
      <c r="JTX90" s="47"/>
      <c r="JTY90" s="47"/>
      <c r="JTZ90" s="47"/>
      <c r="JUA90" s="47"/>
      <c r="JUB90" s="47"/>
      <c r="JUC90" s="47"/>
      <c r="JUD90" s="47"/>
      <c r="JUE90" s="47"/>
      <c r="JUF90" s="47"/>
      <c r="JUG90" s="47"/>
      <c r="JUH90" s="47"/>
      <c r="JUI90" s="47"/>
      <c r="JUJ90" s="47"/>
      <c r="JUK90" s="47"/>
      <c r="JUL90" s="47"/>
      <c r="JUM90" s="47"/>
      <c r="JUN90" s="47"/>
      <c r="JUO90" s="47"/>
      <c r="JUP90" s="47"/>
      <c r="JUQ90" s="47"/>
      <c r="JUR90" s="47"/>
      <c r="JUS90" s="47"/>
      <c r="JUT90" s="47"/>
      <c r="JUU90" s="47"/>
      <c r="JUV90" s="47"/>
      <c r="JUW90" s="47"/>
      <c r="JUX90" s="47"/>
      <c r="JUY90" s="47"/>
      <c r="JUZ90" s="47"/>
      <c r="JVA90" s="47"/>
      <c r="JVB90" s="47"/>
      <c r="JVC90" s="47"/>
      <c r="JVD90" s="47"/>
      <c r="JVE90" s="47"/>
      <c r="JVF90" s="47"/>
      <c r="JVG90" s="47"/>
      <c r="JVH90" s="47"/>
      <c r="JVI90" s="47"/>
      <c r="JVJ90" s="47"/>
      <c r="JVK90" s="47"/>
      <c r="JVL90" s="47"/>
      <c r="JVM90" s="47"/>
      <c r="JVN90" s="47"/>
      <c r="JVO90" s="47"/>
      <c r="JVP90" s="47"/>
      <c r="JVQ90" s="47"/>
      <c r="JVR90" s="47"/>
      <c r="JVS90" s="47"/>
      <c r="JVT90" s="47"/>
      <c r="JVU90" s="47"/>
      <c r="JVV90" s="47"/>
      <c r="JVW90" s="47"/>
      <c r="JVX90" s="47"/>
      <c r="JVY90" s="47"/>
      <c r="JVZ90" s="47"/>
      <c r="JWA90" s="47"/>
      <c r="JWB90" s="47"/>
      <c r="JWC90" s="47"/>
      <c r="JWD90" s="47"/>
      <c r="JWE90" s="47"/>
      <c r="JWF90" s="47"/>
      <c r="JWG90" s="47"/>
      <c r="JWH90" s="47"/>
      <c r="JWI90" s="47"/>
      <c r="JWJ90" s="47"/>
      <c r="JWK90" s="47"/>
      <c r="JWL90" s="47"/>
      <c r="JWM90" s="47"/>
      <c r="JWN90" s="47"/>
      <c r="JWO90" s="47"/>
      <c r="JWP90" s="47"/>
      <c r="JWQ90" s="47"/>
      <c r="JWR90" s="47"/>
      <c r="JWS90" s="47"/>
      <c r="JWT90" s="47"/>
      <c r="JWU90" s="47"/>
      <c r="JWV90" s="47"/>
      <c r="JWW90" s="47"/>
      <c r="JWX90" s="47"/>
      <c r="JWY90" s="47"/>
      <c r="JWZ90" s="47"/>
      <c r="JXA90" s="47"/>
      <c r="JXB90" s="47"/>
      <c r="JXC90" s="47"/>
      <c r="JXD90" s="47"/>
      <c r="JXE90" s="47"/>
      <c r="JXF90" s="47"/>
      <c r="JXG90" s="47"/>
      <c r="JXH90" s="47"/>
      <c r="JXI90" s="47"/>
      <c r="JXJ90" s="47"/>
      <c r="JXK90" s="47"/>
      <c r="JXL90" s="47"/>
      <c r="JXM90" s="47"/>
      <c r="JXN90" s="47"/>
      <c r="JXO90" s="47"/>
      <c r="JXP90" s="47"/>
      <c r="JXQ90" s="47"/>
      <c r="JXR90" s="47"/>
      <c r="JXS90" s="47"/>
      <c r="JXT90" s="47"/>
      <c r="JXU90" s="47"/>
      <c r="JXV90" s="47"/>
      <c r="JXW90" s="47"/>
      <c r="JXX90" s="47"/>
      <c r="JXY90" s="47"/>
      <c r="JXZ90" s="47"/>
      <c r="JYA90" s="47"/>
      <c r="JYB90" s="47"/>
      <c r="JYC90" s="47"/>
      <c r="JYD90" s="47"/>
      <c r="JYE90" s="47"/>
      <c r="JYF90" s="47"/>
      <c r="JYG90" s="47"/>
      <c r="JYH90" s="47"/>
      <c r="JYI90" s="47"/>
      <c r="JYJ90" s="47"/>
      <c r="JYK90" s="47"/>
      <c r="JYL90" s="47"/>
      <c r="JYM90" s="47"/>
      <c r="JYN90" s="47"/>
      <c r="JYO90" s="47"/>
      <c r="JYP90" s="47"/>
      <c r="JYQ90" s="47"/>
      <c r="JYR90" s="47"/>
      <c r="JYS90" s="47"/>
      <c r="JYT90" s="47"/>
      <c r="JYU90" s="47"/>
      <c r="JYV90" s="47"/>
      <c r="JYW90" s="47"/>
      <c r="JYX90" s="47"/>
      <c r="JYY90" s="47"/>
      <c r="JYZ90" s="47"/>
      <c r="JZA90" s="47"/>
      <c r="JZB90" s="47"/>
      <c r="JZC90" s="47"/>
      <c r="JZD90" s="47"/>
      <c r="JZE90" s="47"/>
      <c r="JZF90" s="47"/>
      <c r="JZG90" s="47"/>
      <c r="JZH90" s="47"/>
      <c r="JZI90" s="47"/>
      <c r="JZJ90" s="47"/>
      <c r="JZK90" s="47"/>
      <c r="JZL90" s="47"/>
      <c r="JZM90" s="47"/>
      <c r="JZN90" s="47"/>
      <c r="JZO90" s="47"/>
      <c r="JZP90" s="47"/>
      <c r="JZQ90" s="47"/>
      <c r="JZR90" s="47"/>
      <c r="JZS90" s="47"/>
      <c r="JZT90" s="47"/>
      <c r="JZU90" s="47"/>
      <c r="JZV90" s="47"/>
      <c r="JZW90" s="47"/>
      <c r="JZX90" s="47"/>
      <c r="JZY90" s="47"/>
      <c r="JZZ90" s="47"/>
      <c r="KAA90" s="47"/>
      <c r="KAB90" s="47"/>
      <c r="KAC90" s="47"/>
      <c r="KAD90" s="47"/>
      <c r="KAE90" s="47"/>
      <c r="KAF90" s="47"/>
      <c r="KAG90" s="47"/>
      <c r="KAH90" s="47"/>
      <c r="KAI90" s="47"/>
      <c r="KAJ90" s="47"/>
      <c r="KAK90" s="47"/>
      <c r="KAL90" s="47"/>
      <c r="KAM90" s="47"/>
      <c r="KAN90" s="47"/>
      <c r="KAO90" s="47"/>
      <c r="KAP90" s="47"/>
      <c r="KAQ90" s="47"/>
      <c r="KAR90" s="47"/>
      <c r="KAS90" s="47"/>
      <c r="KAT90" s="47"/>
      <c r="KAU90" s="47"/>
      <c r="KAV90" s="47"/>
      <c r="KAW90" s="47"/>
      <c r="KAX90" s="47"/>
      <c r="KAY90" s="47"/>
      <c r="KAZ90" s="47"/>
      <c r="KBA90" s="47"/>
      <c r="KBB90" s="47"/>
      <c r="KBC90" s="47"/>
      <c r="KBD90" s="47"/>
      <c r="KBE90" s="47"/>
      <c r="KBF90" s="47"/>
      <c r="KBG90" s="47"/>
      <c r="KBH90" s="47"/>
      <c r="KBI90" s="47"/>
      <c r="KBJ90" s="47"/>
      <c r="KBK90" s="47"/>
      <c r="KBL90" s="47"/>
      <c r="KBM90" s="47"/>
      <c r="KBN90" s="47"/>
      <c r="KBO90" s="47"/>
      <c r="KBP90" s="47"/>
      <c r="KBQ90" s="47"/>
      <c r="KBR90" s="47"/>
      <c r="KBS90" s="47"/>
      <c r="KBT90" s="47"/>
      <c r="KBU90" s="47"/>
      <c r="KBV90" s="47"/>
      <c r="KBW90" s="47"/>
      <c r="KBX90" s="47"/>
      <c r="KBY90" s="47"/>
      <c r="KBZ90" s="47"/>
      <c r="KCA90" s="47"/>
      <c r="KCB90" s="47"/>
      <c r="KCC90" s="47"/>
      <c r="KCD90" s="47"/>
      <c r="KCE90" s="47"/>
      <c r="KCF90" s="47"/>
      <c r="KCG90" s="47"/>
      <c r="KCH90" s="47"/>
      <c r="KCI90" s="47"/>
      <c r="KCJ90" s="47"/>
      <c r="KCK90" s="47"/>
      <c r="KCL90" s="47"/>
      <c r="KCM90" s="47"/>
      <c r="KCN90" s="47"/>
      <c r="KCO90" s="47"/>
      <c r="KCP90" s="47"/>
      <c r="KCQ90" s="47"/>
      <c r="KCR90" s="47"/>
      <c r="KCS90" s="47"/>
      <c r="KCT90" s="47"/>
      <c r="KCU90" s="47"/>
      <c r="KCV90" s="47"/>
      <c r="KCW90" s="47"/>
      <c r="KCX90" s="47"/>
      <c r="KCY90" s="47"/>
      <c r="KCZ90" s="47"/>
      <c r="KDA90" s="47"/>
      <c r="KDB90" s="47"/>
      <c r="KDC90" s="47"/>
      <c r="KDD90" s="47"/>
      <c r="KDE90" s="47"/>
      <c r="KDF90" s="47"/>
      <c r="KDG90" s="47"/>
      <c r="KDH90" s="47"/>
      <c r="KDI90" s="47"/>
      <c r="KDJ90" s="47"/>
      <c r="KDK90" s="47"/>
      <c r="KDL90" s="47"/>
      <c r="KDM90" s="47"/>
      <c r="KDN90" s="47"/>
      <c r="KDO90" s="47"/>
      <c r="KDP90" s="47"/>
      <c r="KDQ90" s="47"/>
      <c r="KDR90" s="47"/>
      <c r="KDS90" s="47"/>
      <c r="KDT90" s="47"/>
      <c r="KDU90" s="47"/>
      <c r="KDV90" s="47"/>
      <c r="KDW90" s="47"/>
      <c r="KDX90" s="47"/>
      <c r="KDY90" s="47"/>
      <c r="KDZ90" s="47"/>
      <c r="KEA90" s="47"/>
      <c r="KEB90" s="47"/>
      <c r="KEC90" s="47"/>
      <c r="KED90" s="47"/>
      <c r="KEE90" s="47"/>
      <c r="KEF90" s="47"/>
      <c r="KEG90" s="47"/>
      <c r="KEH90" s="47"/>
      <c r="KEI90" s="47"/>
      <c r="KEJ90" s="47"/>
      <c r="KEK90" s="47"/>
      <c r="KEL90" s="47"/>
      <c r="KEM90" s="47"/>
      <c r="KEN90" s="47"/>
      <c r="KEO90" s="47"/>
      <c r="KEP90" s="47"/>
      <c r="KEQ90" s="47"/>
      <c r="KER90" s="47"/>
      <c r="KES90" s="47"/>
      <c r="KET90" s="47"/>
      <c r="KEU90" s="47"/>
      <c r="KEV90" s="47"/>
      <c r="KEW90" s="47"/>
      <c r="KEX90" s="47"/>
      <c r="KEY90" s="47"/>
      <c r="KEZ90" s="47"/>
      <c r="KFA90" s="47"/>
      <c r="KFB90" s="47"/>
      <c r="KFC90" s="47"/>
      <c r="KFD90" s="47"/>
      <c r="KFE90" s="47"/>
      <c r="KFF90" s="47"/>
      <c r="KFG90" s="47"/>
      <c r="KFH90" s="47"/>
      <c r="KFI90" s="47"/>
      <c r="KFJ90" s="47"/>
      <c r="KFK90" s="47"/>
      <c r="KFL90" s="47"/>
      <c r="KFM90" s="47"/>
      <c r="KFN90" s="47"/>
      <c r="KFO90" s="47"/>
      <c r="KFP90" s="47"/>
      <c r="KFQ90" s="47"/>
      <c r="KFR90" s="47"/>
      <c r="KFS90" s="47"/>
      <c r="KFT90" s="47"/>
      <c r="KFU90" s="47"/>
      <c r="KFV90" s="47"/>
      <c r="KFW90" s="47"/>
      <c r="KFX90" s="47"/>
      <c r="KFY90" s="47"/>
      <c r="KFZ90" s="47"/>
      <c r="KGA90" s="47"/>
      <c r="KGB90" s="47"/>
      <c r="KGC90" s="47"/>
      <c r="KGD90" s="47"/>
      <c r="KGE90" s="47"/>
      <c r="KGF90" s="47"/>
      <c r="KGG90" s="47"/>
      <c r="KGH90" s="47"/>
      <c r="KGI90" s="47"/>
      <c r="KGJ90" s="47"/>
      <c r="KGK90" s="47"/>
      <c r="KGL90" s="47"/>
      <c r="KGM90" s="47"/>
      <c r="KGN90" s="47"/>
      <c r="KGO90" s="47"/>
      <c r="KGP90" s="47"/>
      <c r="KGQ90" s="47"/>
      <c r="KGR90" s="47"/>
      <c r="KGS90" s="47"/>
      <c r="KGT90" s="47"/>
      <c r="KGU90" s="47"/>
      <c r="KGV90" s="47"/>
      <c r="KGW90" s="47"/>
      <c r="KGX90" s="47"/>
      <c r="KGY90" s="47"/>
      <c r="KGZ90" s="47"/>
      <c r="KHA90" s="47"/>
      <c r="KHB90" s="47"/>
      <c r="KHC90" s="47"/>
      <c r="KHD90" s="47"/>
      <c r="KHE90" s="47"/>
      <c r="KHF90" s="47"/>
      <c r="KHG90" s="47"/>
      <c r="KHH90" s="47"/>
      <c r="KHI90" s="47"/>
      <c r="KHJ90" s="47"/>
      <c r="KHK90" s="47"/>
      <c r="KHL90" s="47"/>
      <c r="KHM90" s="47"/>
      <c r="KHN90" s="47"/>
      <c r="KHO90" s="47"/>
      <c r="KHP90" s="47"/>
      <c r="KHQ90" s="47"/>
      <c r="KHR90" s="47"/>
      <c r="KHS90" s="47"/>
      <c r="KHT90" s="47"/>
      <c r="KHU90" s="47"/>
      <c r="KHV90" s="47"/>
      <c r="KHW90" s="47"/>
      <c r="KHX90" s="47"/>
      <c r="KHY90" s="47"/>
      <c r="KHZ90" s="47"/>
      <c r="KIA90" s="47"/>
      <c r="KIB90" s="47"/>
      <c r="KIC90" s="47"/>
      <c r="KID90" s="47"/>
      <c r="KIE90" s="47"/>
      <c r="KIF90" s="47"/>
      <c r="KIG90" s="47"/>
      <c r="KIH90" s="47"/>
      <c r="KII90" s="47"/>
      <c r="KIJ90" s="47"/>
      <c r="KIK90" s="47"/>
      <c r="KIL90" s="47"/>
      <c r="KIM90" s="47"/>
      <c r="KIN90" s="47"/>
      <c r="KIO90" s="47"/>
      <c r="KIP90" s="47"/>
      <c r="KIQ90" s="47"/>
      <c r="KIR90" s="47"/>
      <c r="KIS90" s="47"/>
      <c r="KIT90" s="47"/>
      <c r="KIU90" s="47"/>
      <c r="KIV90" s="47"/>
      <c r="KIW90" s="47"/>
      <c r="KIX90" s="47"/>
      <c r="KIY90" s="47"/>
      <c r="KIZ90" s="47"/>
      <c r="KJA90" s="47"/>
      <c r="KJB90" s="47"/>
      <c r="KJC90" s="47"/>
      <c r="KJD90" s="47"/>
      <c r="KJE90" s="47"/>
      <c r="KJF90" s="47"/>
      <c r="KJG90" s="47"/>
      <c r="KJH90" s="47"/>
      <c r="KJI90" s="47"/>
      <c r="KJJ90" s="47"/>
      <c r="KJK90" s="47"/>
      <c r="KJL90" s="47"/>
      <c r="KJM90" s="47"/>
      <c r="KJN90" s="47"/>
      <c r="KJO90" s="47"/>
      <c r="KJP90" s="47"/>
      <c r="KJQ90" s="47"/>
      <c r="KJR90" s="47"/>
      <c r="KJS90" s="47"/>
      <c r="KJT90" s="47"/>
      <c r="KJU90" s="47"/>
      <c r="KJV90" s="47"/>
      <c r="KJW90" s="47"/>
      <c r="KJX90" s="47"/>
      <c r="KJY90" s="47"/>
      <c r="KJZ90" s="47"/>
      <c r="KKA90" s="47"/>
      <c r="KKB90" s="47"/>
      <c r="KKC90" s="47"/>
      <c r="KKD90" s="47"/>
      <c r="KKE90" s="47"/>
      <c r="KKF90" s="47"/>
      <c r="KKG90" s="47"/>
      <c r="KKH90" s="47"/>
      <c r="KKI90" s="47"/>
      <c r="KKJ90" s="47"/>
      <c r="KKK90" s="47"/>
      <c r="KKL90" s="47"/>
      <c r="KKM90" s="47"/>
      <c r="KKN90" s="47"/>
      <c r="KKO90" s="47"/>
      <c r="KKP90" s="47"/>
      <c r="KKQ90" s="47"/>
      <c r="KKR90" s="47"/>
      <c r="KKS90" s="47"/>
      <c r="KKT90" s="47"/>
      <c r="KKU90" s="47"/>
      <c r="KKV90" s="47"/>
      <c r="KKW90" s="47"/>
      <c r="KKX90" s="47"/>
      <c r="KKY90" s="47"/>
      <c r="KKZ90" s="47"/>
      <c r="KLA90" s="47"/>
      <c r="KLB90" s="47"/>
      <c r="KLC90" s="47"/>
      <c r="KLD90" s="47"/>
      <c r="KLE90" s="47"/>
      <c r="KLF90" s="47"/>
      <c r="KLG90" s="47"/>
      <c r="KLH90" s="47"/>
      <c r="KLI90" s="47"/>
      <c r="KLJ90" s="47"/>
      <c r="KLK90" s="47"/>
      <c r="KLL90" s="47"/>
      <c r="KLM90" s="47"/>
      <c r="KLN90" s="47"/>
      <c r="KLO90" s="47"/>
      <c r="KLP90" s="47"/>
      <c r="KLQ90" s="47"/>
      <c r="KLR90" s="47"/>
      <c r="KLS90" s="47"/>
      <c r="KLT90" s="47"/>
      <c r="KLU90" s="47"/>
      <c r="KLV90" s="47"/>
      <c r="KLW90" s="47"/>
      <c r="KLX90" s="47"/>
      <c r="KLY90" s="47"/>
      <c r="KLZ90" s="47"/>
      <c r="KMA90" s="47"/>
      <c r="KMB90" s="47"/>
      <c r="KMC90" s="47"/>
      <c r="KMD90" s="47"/>
      <c r="KME90" s="47"/>
      <c r="KMF90" s="47"/>
      <c r="KMG90" s="47"/>
      <c r="KMH90" s="47"/>
      <c r="KMI90" s="47"/>
      <c r="KMJ90" s="47"/>
      <c r="KMK90" s="47"/>
      <c r="KML90" s="47"/>
      <c r="KMM90" s="47"/>
      <c r="KMN90" s="47"/>
      <c r="KMO90" s="47"/>
      <c r="KMP90" s="47"/>
      <c r="KMQ90" s="47"/>
      <c r="KMR90" s="47"/>
      <c r="KMS90" s="47"/>
      <c r="KMT90" s="47"/>
      <c r="KMU90" s="47"/>
      <c r="KMV90" s="47"/>
      <c r="KMW90" s="47"/>
      <c r="KMX90" s="47"/>
      <c r="KMY90" s="47"/>
      <c r="KMZ90" s="47"/>
      <c r="KNA90" s="47"/>
      <c r="KNB90" s="47"/>
      <c r="KNC90" s="47"/>
      <c r="KND90" s="47"/>
      <c r="KNE90" s="47"/>
      <c r="KNF90" s="47"/>
      <c r="KNG90" s="47"/>
      <c r="KNH90" s="47"/>
      <c r="KNI90" s="47"/>
      <c r="KNJ90" s="47"/>
      <c r="KNK90" s="47"/>
      <c r="KNL90" s="47"/>
      <c r="KNM90" s="47"/>
      <c r="KNN90" s="47"/>
      <c r="KNO90" s="47"/>
      <c r="KNP90" s="47"/>
      <c r="KNQ90" s="47"/>
      <c r="KNR90" s="47"/>
      <c r="KNS90" s="47"/>
      <c r="KNT90" s="47"/>
      <c r="KNU90" s="47"/>
      <c r="KNV90" s="47"/>
      <c r="KNW90" s="47"/>
      <c r="KNX90" s="47"/>
      <c r="KNY90" s="47"/>
      <c r="KNZ90" s="47"/>
      <c r="KOA90" s="47"/>
      <c r="KOB90" s="47"/>
      <c r="KOC90" s="47"/>
      <c r="KOD90" s="47"/>
      <c r="KOE90" s="47"/>
      <c r="KOF90" s="47"/>
      <c r="KOG90" s="47"/>
      <c r="KOH90" s="47"/>
      <c r="KOI90" s="47"/>
      <c r="KOJ90" s="47"/>
      <c r="KOK90" s="47"/>
      <c r="KOL90" s="47"/>
      <c r="KOM90" s="47"/>
      <c r="KON90" s="47"/>
      <c r="KOO90" s="47"/>
      <c r="KOP90" s="47"/>
      <c r="KOQ90" s="47"/>
      <c r="KOR90" s="47"/>
      <c r="KOS90" s="47"/>
      <c r="KOT90" s="47"/>
      <c r="KOU90" s="47"/>
      <c r="KOV90" s="47"/>
      <c r="KOW90" s="47"/>
      <c r="KOX90" s="47"/>
      <c r="KOY90" s="47"/>
      <c r="KOZ90" s="47"/>
      <c r="KPA90" s="47"/>
      <c r="KPB90" s="47"/>
      <c r="KPC90" s="47"/>
      <c r="KPD90" s="47"/>
      <c r="KPE90" s="47"/>
      <c r="KPF90" s="47"/>
      <c r="KPG90" s="47"/>
      <c r="KPH90" s="47"/>
      <c r="KPI90" s="47"/>
      <c r="KPJ90" s="47"/>
      <c r="KPK90" s="47"/>
      <c r="KPL90" s="47"/>
      <c r="KPM90" s="47"/>
      <c r="KPN90" s="47"/>
      <c r="KPO90" s="47"/>
      <c r="KPP90" s="47"/>
      <c r="KPQ90" s="47"/>
      <c r="KPR90" s="47"/>
      <c r="KPS90" s="47"/>
      <c r="KPT90" s="47"/>
      <c r="KPU90" s="47"/>
      <c r="KPV90" s="47"/>
      <c r="KPW90" s="47"/>
      <c r="KPX90" s="47"/>
      <c r="KPY90" s="47"/>
      <c r="KPZ90" s="47"/>
      <c r="KQA90" s="47"/>
      <c r="KQB90" s="47"/>
      <c r="KQC90" s="47"/>
      <c r="KQD90" s="47"/>
      <c r="KQE90" s="47"/>
      <c r="KQF90" s="47"/>
      <c r="KQG90" s="47"/>
      <c r="KQH90" s="47"/>
      <c r="KQI90" s="47"/>
      <c r="KQJ90" s="47"/>
      <c r="KQK90" s="47"/>
      <c r="KQL90" s="47"/>
      <c r="KQM90" s="47"/>
      <c r="KQN90" s="47"/>
      <c r="KQO90" s="47"/>
      <c r="KQP90" s="47"/>
      <c r="KQQ90" s="47"/>
      <c r="KQR90" s="47"/>
      <c r="KQS90" s="47"/>
      <c r="KQT90" s="47"/>
      <c r="KQU90" s="47"/>
      <c r="KQV90" s="47"/>
      <c r="KQW90" s="47"/>
      <c r="KQX90" s="47"/>
      <c r="KQY90" s="47"/>
      <c r="KQZ90" s="47"/>
      <c r="KRA90" s="47"/>
      <c r="KRB90" s="47"/>
      <c r="KRC90" s="47"/>
      <c r="KRD90" s="47"/>
      <c r="KRE90" s="47"/>
      <c r="KRF90" s="47"/>
      <c r="KRG90" s="47"/>
      <c r="KRH90" s="47"/>
      <c r="KRI90" s="47"/>
      <c r="KRJ90" s="47"/>
      <c r="KRK90" s="47"/>
      <c r="KRL90" s="47"/>
      <c r="KRM90" s="47"/>
      <c r="KRN90" s="47"/>
      <c r="KRO90" s="47"/>
      <c r="KRP90" s="47"/>
      <c r="KRQ90" s="47"/>
      <c r="KRR90" s="47"/>
      <c r="KRS90" s="47"/>
      <c r="KRT90" s="47"/>
      <c r="KRU90" s="47"/>
      <c r="KRV90" s="47"/>
      <c r="KRW90" s="47"/>
      <c r="KRX90" s="47"/>
      <c r="KRY90" s="47"/>
      <c r="KRZ90" s="47"/>
      <c r="KSA90" s="47"/>
      <c r="KSB90" s="47"/>
      <c r="KSC90" s="47"/>
      <c r="KSD90" s="47"/>
      <c r="KSE90" s="47"/>
      <c r="KSF90" s="47"/>
      <c r="KSG90" s="47"/>
      <c r="KSH90" s="47"/>
      <c r="KSI90" s="47"/>
      <c r="KSJ90" s="47"/>
      <c r="KSK90" s="47"/>
      <c r="KSL90" s="47"/>
      <c r="KSM90" s="47"/>
      <c r="KSN90" s="47"/>
      <c r="KSO90" s="47"/>
      <c r="KSP90" s="47"/>
      <c r="KSQ90" s="47"/>
      <c r="KSR90" s="47"/>
      <c r="KSS90" s="47"/>
      <c r="KST90" s="47"/>
      <c r="KSU90" s="47"/>
      <c r="KSV90" s="47"/>
      <c r="KSW90" s="47"/>
      <c r="KSX90" s="47"/>
      <c r="KSY90" s="47"/>
      <c r="KSZ90" s="47"/>
      <c r="KTA90" s="47"/>
      <c r="KTB90" s="47"/>
      <c r="KTC90" s="47"/>
      <c r="KTD90" s="47"/>
      <c r="KTE90" s="47"/>
      <c r="KTF90" s="47"/>
      <c r="KTG90" s="47"/>
      <c r="KTH90" s="47"/>
      <c r="KTI90" s="47"/>
      <c r="KTJ90" s="47"/>
      <c r="KTK90" s="47"/>
      <c r="KTL90" s="47"/>
      <c r="KTM90" s="47"/>
      <c r="KTN90" s="47"/>
      <c r="KTO90" s="47"/>
      <c r="KTP90" s="47"/>
      <c r="KTQ90" s="47"/>
      <c r="KTR90" s="47"/>
      <c r="KTS90" s="47"/>
      <c r="KTT90" s="47"/>
      <c r="KTU90" s="47"/>
      <c r="KTV90" s="47"/>
      <c r="KTW90" s="47"/>
      <c r="KTX90" s="47"/>
      <c r="KTY90" s="47"/>
      <c r="KTZ90" s="47"/>
      <c r="KUA90" s="47"/>
      <c r="KUB90" s="47"/>
      <c r="KUC90" s="47"/>
      <c r="KUD90" s="47"/>
      <c r="KUE90" s="47"/>
      <c r="KUF90" s="47"/>
      <c r="KUG90" s="47"/>
      <c r="KUH90" s="47"/>
      <c r="KUI90" s="47"/>
      <c r="KUJ90" s="47"/>
      <c r="KUK90" s="47"/>
      <c r="KUL90" s="47"/>
      <c r="KUM90" s="47"/>
      <c r="KUN90" s="47"/>
      <c r="KUO90" s="47"/>
      <c r="KUP90" s="47"/>
      <c r="KUQ90" s="47"/>
      <c r="KUR90" s="47"/>
      <c r="KUS90" s="47"/>
      <c r="KUT90" s="47"/>
      <c r="KUU90" s="47"/>
      <c r="KUV90" s="47"/>
      <c r="KUW90" s="47"/>
      <c r="KUX90" s="47"/>
      <c r="KUY90" s="47"/>
      <c r="KUZ90" s="47"/>
      <c r="KVA90" s="47"/>
      <c r="KVB90" s="47"/>
      <c r="KVC90" s="47"/>
      <c r="KVD90" s="47"/>
      <c r="KVE90" s="47"/>
      <c r="KVF90" s="47"/>
      <c r="KVG90" s="47"/>
      <c r="KVH90" s="47"/>
      <c r="KVI90" s="47"/>
      <c r="KVJ90" s="47"/>
      <c r="KVK90" s="47"/>
      <c r="KVL90" s="47"/>
      <c r="KVM90" s="47"/>
      <c r="KVN90" s="47"/>
      <c r="KVO90" s="47"/>
      <c r="KVP90" s="47"/>
      <c r="KVQ90" s="47"/>
      <c r="KVR90" s="47"/>
      <c r="KVS90" s="47"/>
      <c r="KVT90" s="47"/>
      <c r="KVU90" s="47"/>
      <c r="KVV90" s="47"/>
      <c r="KVW90" s="47"/>
      <c r="KVX90" s="47"/>
      <c r="KVY90" s="47"/>
      <c r="KVZ90" s="47"/>
      <c r="KWA90" s="47"/>
      <c r="KWB90" s="47"/>
      <c r="KWC90" s="47"/>
      <c r="KWD90" s="47"/>
      <c r="KWE90" s="47"/>
      <c r="KWF90" s="47"/>
      <c r="KWG90" s="47"/>
      <c r="KWH90" s="47"/>
      <c r="KWI90" s="47"/>
      <c r="KWJ90" s="47"/>
      <c r="KWK90" s="47"/>
      <c r="KWL90" s="47"/>
      <c r="KWM90" s="47"/>
      <c r="KWN90" s="47"/>
      <c r="KWO90" s="47"/>
      <c r="KWP90" s="47"/>
      <c r="KWQ90" s="47"/>
      <c r="KWR90" s="47"/>
      <c r="KWS90" s="47"/>
      <c r="KWT90" s="47"/>
      <c r="KWU90" s="47"/>
      <c r="KWV90" s="47"/>
      <c r="KWW90" s="47"/>
      <c r="KWX90" s="47"/>
      <c r="KWY90" s="47"/>
      <c r="KWZ90" s="47"/>
      <c r="KXA90" s="47"/>
      <c r="KXB90" s="47"/>
      <c r="KXC90" s="47"/>
      <c r="KXD90" s="47"/>
      <c r="KXE90" s="47"/>
      <c r="KXF90" s="47"/>
      <c r="KXG90" s="47"/>
      <c r="KXH90" s="47"/>
      <c r="KXI90" s="47"/>
      <c r="KXJ90" s="47"/>
      <c r="KXK90" s="47"/>
      <c r="KXL90" s="47"/>
      <c r="KXM90" s="47"/>
      <c r="KXN90" s="47"/>
      <c r="KXO90" s="47"/>
      <c r="KXP90" s="47"/>
      <c r="KXQ90" s="47"/>
      <c r="KXR90" s="47"/>
      <c r="KXS90" s="47"/>
      <c r="KXT90" s="47"/>
      <c r="KXU90" s="47"/>
      <c r="KXV90" s="47"/>
      <c r="KXW90" s="47"/>
      <c r="KXX90" s="47"/>
      <c r="KXY90" s="47"/>
      <c r="KXZ90" s="47"/>
      <c r="KYA90" s="47"/>
      <c r="KYB90" s="47"/>
      <c r="KYC90" s="47"/>
      <c r="KYD90" s="47"/>
      <c r="KYE90" s="47"/>
      <c r="KYF90" s="47"/>
      <c r="KYG90" s="47"/>
      <c r="KYH90" s="47"/>
      <c r="KYI90" s="47"/>
      <c r="KYJ90" s="47"/>
      <c r="KYK90" s="47"/>
      <c r="KYL90" s="47"/>
      <c r="KYM90" s="47"/>
      <c r="KYN90" s="47"/>
      <c r="KYO90" s="47"/>
      <c r="KYP90" s="47"/>
      <c r="KYQ90" s="47"/>
      <c r="KYR90" s="47"/>
      <c r="KYS90" s="47"/>
      <c r="KYT90" s="47"/>
      <c r="KYU90" s="47"/>
      <c r="KYV90" s="47"/>
      <c r="KYW90" s="47"/>
      <c r="KYX90" s="47"/>
      <c r="KYY90" s="47"/>
      <c r="KYZ90" s="47"/>
      <c r="KZA90" s="47"/>
      <c r="KZB90" s="47"/>
      <c r="KZC90" s="47"/>
      <c r="KZD90" s="47"/>
      <c r="KZE90" s="47"/>
      <c r="KZF90" s="47"/>
      <c r="KZG90" s="47"/>
      <c r="KZH90" s="47"/>
      <c r="KZI90" s="47"/>
      <c r="KZJ90" s="47"/>
      <c r="KZK90" s="47"/>
      <c r="KZL90" s="47"/>
      <c r="KZM90" s="47"/>
      <c r="KZN90" s="47"/>
      <c r="KZO90" s="47"/>
      <c r="KZP90" s="47"/>
      <c r="KZQ90" s="47"/>
      <c r="KZR90" s="47"/>
      <c r="KZS90" s="47"/>
      <c r="KZT90" s="47"/>
      <c r="KZU90" s="47"/>
      <c r="KZV90" s="47"/>
      <c r="KZW90" s="47"/>
      <c r="KZX90" s="47"/>
      <c r="KZY90" s="47"/>
      <c r="KZZ90" s="47"/>
      <c r="LAA90" s="47"/>
      <c r="LAB90" s="47"/>
      <c r="LAC90" s="47"/>
      <c r="LAD90" s="47"/>
      <c r="LAE90" s="47"/>
      <c r="LAF90" s="47"/>
      <c r="LAG90" s="47"/>
      <c r="LAH90" s="47"/>
      <c r="LAI90" s="47"/>
      <c r="LAJ90" s="47"/>
      <c r="LAK90" s="47"/>
      <c r="LAL90" s="47"/>
      <c r="LAM90" s="47"/>
      <c r="LAN90" s="47"/>
      <c r="LAO90" s="47"/>
      <c r="LAP90" s="47"/>
      <c r="LAQ90" s="47"/>
      <c r="LAR90" s="47"/>
      <c r="LAS90" s="47"/>
      <c r="LAT90" s="47"/>
      <c r="LAU90" s="47"/>
      <c r="LAV90" s="47"/>
      <c r="LAW90" s="47"/>
      <c r="LAX90" s="47"/>
      <c r="LAY90" s="47"/>
      <c r="LAZ90" s="47"/>
      <c r="LBA90" s="47"/>
      <c r="LBB90" s="47"/>
      <c r="LBC90" s="47"/>
      <c r="LBD90" s="47"/>
      <c r="LBE90" s="47"/>
      <c r="LBF90" s="47"/>
      <c r="LBG90" s="47"/>
      <c r="LBH90" s="47"/>
      <c r="LBI90" s="47"/>
      <c r="LBJ90" s="47"/>
      <c r="LBK90" s="47"/>
      <c r="LBL90" s="47"/>
      <c r="LBM90" s="47"/>
      <c r="LBN90" s="47"/>
      <c r="LBO90" s="47"/>
      <c r="LBP90" s="47"/>
      <c r="LBQ90" s="47"/>
      <c r="LBR90" s="47"/>
      <c r="LBS90" s="47"/>
      <c r="LBT90" s="47"/>
      <c r="LBU90" s="47"/>
      <c r="LBV90" s="47"/>
      <c r="LBW90" s="47"/>
      <c r="LBX90" s="47"/>
      <c r="LBY90" s="47"/>
      <c r="LBZ90" s="47"/>
      <c r="LCA90" s="47"/>
      <c r="LCB90" s="47"/>
      <c r="LCC90" s="47"/>
      <c r="LCD90" s="47"/>
      <c r="LCE90" s="47"/>
      <c r="LCF90" s="47"/>
      <c r="LCG90" s="47"/>
      <c r="LCH90" s="47"/>
      <c r="LCI90" s="47"/>
      <c r="LCJ90" s="47"/>
      <c r="LCK90" s="47"/>
      <c r="LCL90" s="47"/>
      <c r="LCM90" s="47"/>
      <c r="LCN90" s="47"/>
      <c r="LCO90" s="47"/>
      <c r="LCP90" s="47"/>
      <c r="LCQ90" s="47"/>
      <c r="LCR90" s="47"/>
      <c r="LCS90" s="47"/>
      <c r="LCT90" s="47"/>
      <c r="LCU90" s="47"/>
      <c r="LCV90" s="47"/>
      <c r="LCW90" s="47"/>
      <c r="LCX90" s="47"/>
      <c r="LCY90" s="47"/>
      <c r="LCZ90" s="47"/>
      <c r="LDA90" s="47"/>
      <c r="LDB90" s="47"/>
      <c r="LDC90" s="47"/>
      <c r="LDD90" s="47"/>
      <c r="LDE90" s="47"/>
      <c r="LDF90" s="47"/>
      <c r="LDG90" s="47"/>
      <c r="LDH90" s="47"/>
      <c r="LDI90" s="47"/>
      <c r="LDJ90" s="47"/>
      <c r="LDK90" s="47"/>
      <c r="LDL90" s="47"/>
      <c r="LDM90" s="47"/>
      <c r="LDN90" s="47"/>
      <c r="LDO90" s="47"/>
      <c r="LDP90" s="47"/>
      <c r="LDQ90" s="47"/>
      <c r="LDR90" s="47"/>
      <c r="LDS90" s="47"/>
      <c r="LDT90" s="47"/>
      <c r="LDU90" s="47"/>
      <c r="LDV90" s="47"/>
      <c r="LDW90" s="47"/>
      <c r="LDX90" s="47"/>
      <c r="LDY90" s="47"/>
      <c r="LDZ90" s="47"/>
      <c r="LEA90" s="47"/>
      <c r="LEB90" s="47"/>
      <c r="LEC90" s="47"/>
      <c r="LED90" s="47"/>
      <c r="LEE90" s="47"/>
      <c r="LEF90" s="47"/>
      <c r="LEG90" s="47"/>
      <c r="LEH90" s="47"/>
      <c r="LEI90" s="47"/>
      <c r="LEJ90" s="47"/>
      <c r="LEK90" s="47"/>
      <c r="LEL90" s="47"/>
      <c r="LEM90" s="47"/>
      <c r="LEN90" s="47"/>
      <c r="LEO90" s="47"/>
      <c r="LEP90" s="47"/>
      <c r="LEQ90" s="47"/>
      <c r="LER90" s="47"/>
      <c r="LES90" s="47"/>
      <c r="LET90" s="47"/>
      <c r="LEU90" s="47"/>
      <c r="LEV90" s="47"/>
      <c r="LEW90" s="47"/>
      <c r="LEX90" s="47"/>
      <c r="LEY90" s="47"/>
      <c r="LEZ90" s="47"/>
      <c r="LFA90" s="47"/>
      <c r="LFB90" s="47"/>
      <c r="LFC90" s="47"/>
      <c r="LFD90" s="47"/>
      <c r="LFE90" s="47"/>
      <c r="LFF90" s="47"/>
      <c r="LFG90" s="47"/>
      <c r="LFH90" s="47"/>
      <c r="LFI90" s="47"/>
      <c r="LFJ90" s="47"/>
      <c r="LFK90" s="47"/>
      <c r="LFL90" s="47"/>
      <c r="LFM90" s="47"/>
      <c r="LFN90" s="47"/>
      <c r="LFO90" s="47"/>
      <c r="LFP90" s="47"/>
      <c r="LFQ90" s="47"/>
      <c r="LFR90" s="47"/>
      <c r="LFS90" s="47"/>
      <c r="LFT90" s="47"/>
      <c r="LFU90" s="47"/>
      <c r="LFV90" s="47"/>
      <c r="LFW90" s="47"/>
      <c r="LFX90" s="47"/>
      <c r="LFY90" s="47"/>
      <c r="LFZ90" s="47"/>
      <c r="LGA90" s="47"/>
      <c r="LGB90" s="47"/>
      <c r="LGC90" s="47"/>
      <c r="LGD90" s="47"/>
      <c r="LGE90" s="47"/>
      <c r="LGF90" s="47"/>
      <c r="LGG90" s="47"/>
      <c r="LGH90" s="47"/>
      <c r="LGI90" s="47"/>
      <c r="LGJ90" s="47"/>
      <c r="LGK90" s="47"/>
      <c r="LGL90" s="47"/>
      <c r="LGM90" s="47"/>
      <c r="LGN90" s="47"/>
      <c r="LGO90" s="47"/>
      <c r="LGP90" s="47"/>
      <c r="LGQ90" s="47"/>
      <c r="LGR90" s="47"/>
      <c r="LGS90" s="47"/>
      <c r="LGT90" s="47"/>
      <c r="LGU90" s="47"/>
      <c r="LGV90" s="47"/>
      <c r="LGW90" s="47"/>
      <c r="LGX90" s="47"/>
      <c r="LGY90" s="47"/>
      <c r="LGZ90" s="47"/>
      <c r="LHA90" s="47"/>
      <c r="LHB90" s="47"/>
      <c r="LHC90" s="47"/>
      <c r="LHD90" s="47"/>
      <c r="LHE90" s="47"/>
      <c r="LHF90" s="47"/>
      <c r="LHG90" s="47"/>
      <c r="LHH90" s="47"/>
      <c r="LHI90" s="47"/>
      <c r="LHJ90" s="47"/>
      <c r="LHK90" s="47"/>
      <c r="LHL90" s="47"/>
      <c r="LHM90" s="47"/>
      <c r="LHN90" s="47"/>
      <c r="LHO90" s="47"/>
      <c r="LHP90" s="47"/>
      <c r="LHQ90" s="47"/>
      <c r="LHR90" s="47"/>
      <c r="LHS90" s="47"/>
      <c r="LHT90" s="47"/>
      <c r="LHU90" s="47"/>
      <c r="LHV90" s="47"/>
      <c r="LHW90" s="47"/>
      <c r="LHX90" s="47"/>
      <c r="LHY90" s="47"/>
      <c r="LHZ90" s="47"/>
      <c r="LIA90" s="47"/>
      <c r="LIB90" s="47"/>
      <c r="LIC90" s="47"/>
      <c r="LID90" s="47"/>
      <c r="LIE90" s="47"/>
      <c r="LIF90" s="47"/>
      <c r="LIG90" s="47"/>
      <c r="LIH90" s="47"/>
      <c r="LII90" s="47"/>
      <c r="LIJ90" s="47"/>
      <c r="LIK90" s="47"/>
      <c r="LIL90" s="47"/>
      <c r="LIM90" s="47"/>
      <c r="LIN90" s="47"/>
      <c r="LIO90" s="47"/>
      <c r="LIP90" s="47"/>
      <c r="LIQ90" s="47"/>
      <c r="LIR90" s="47"/>
      <c r="LIS90" s="47"/>
      <c r="LIT90" s="47"/>
      <c r="LIU90" s="47"/>
      <c r="LIV90" s="47"/>
      <c r="LIW90" s="47"/>
      <c r="LIX90" s="47"/>
      <c r="LIY90" s="47"/>
      <c r="LIZ90" s="47"/>
      <c r="LJA90" s="47"/>
      <c r="LJB90" s="47"/>
      <c r="LJC90" s="47"/>
      <c r="LJD90" s="47"/>
      <c r="LJE90" s="47"/>
      <c r="LJF90" s="47"/>
      <c r="LJG90" s="47"/>
      <c r="LJH90" s="47"/>
      <c r="LJI90" s="47"/>
      <c r="LJJ90" s="47"/>
      <c r="LJK90" s="47"/>
      <c r="LJL90" s="47"/>
      <c r="LJM90" s="47"/>
      <c r="LJN90" s="47"/>
      <c r="LJO90" s="47"/>
      <c r="LJP90" s="47"/>
      <c r="LJQ90" s="47"/>
      <c r="LJR90" s="47"/>
      <c r="LJS90" s="47"/>
      <c r="LJT90" s="47"/>
      <c r="LJU90" s="47"/>
      <c r="LJV90" s="47"/>
      <c r="LJW90" s="47"/>
      <c r="LJX90" s="47"/>
      <c r="LJY90" s="47"/>
      <c r="LJZ90" s="47"/>
      <c r="LKA90" s="47"/>
      <c r="LKB90" s="47"/>
      <c r="LKC90" s="47"/>
      <c r="LKD90" s="47"/>
      <c r="LKE90" s="47"/>
      <c r="LKF90" s="47"/>
      <c r="LKG90" s="47"/>
      <c r="LKH90" s="47"/>
      <c r="LKI90" s="47"/>
      <c r="LKJ90" s="47"/>
      <c r="LKK90" s="47"/>
      <c r="LKL90" s="47"/>
      <c r="LKM90" s="47"/>
      <c r="LKN90" s="47"/>
      <c r="LKO90" s="47"/>
      <c r="LKP90" s="47"/>
      <c r="LKQ90" s="47"/>
      <c r="LKR90" s="47"/>
      <c r="LKS90" s="47"/>
      <c r="LKT90" s="47"/>
      <c r="LKU90" s="47"/>
      <c r="LKV90" s="47"/>
      <c r="LKW90" s="47"/>
      <c r="LKX90" s="47"/>
      <c r="LKY90" s="47"/>
      <c r="LKZ90" s="47"/>
      <c r="LLA90" s="47"/>
      <c r="LLB90" s="47"/>
      <c r="LLC90" s="47"/>
      <c r="LLD90" s="47"/>
      <c r="LLE90" s="47"/>
      <c r="LLF90" s="47"/>
      <c r="LLG90" s="47"/>
      <c r="LLH90" s="47"/>
      <c r="LLI90" s="47"/>
      <c r="LLJ90" s="47"/>
      <c r="LLK90" s="47"/>
      <c r="LLL90" s="47"/>
      <c r="LLM90" s="47"/>
      <c r="LLN90" s="47"/>
      <c r="LLO90" s="47"/>
      <c r="LLP90" s="47"/>
      <c r="LLQ90" s="47"/>
      <c r="LLR90" s="47"/>
      <c r="LLS90" s="47"/>
      <c r="LLT90" s="47"/>
      <c r="LLU90" s="47"/>
      <c r="LLV90" s="47"/>
      <c r="LLW90" s="47"/>
      <c r="LLX90" s="47"/>
      <c r="LLY90" s="47"/>
      <c r="LLZ90" s="47"/>
      <c r="LMA90" s="47"/>
      <c r="LMB90" s="47"/>
      <c r="LMC90" s="47"/>
      <c r="LMD90" s="47"/>
      <c r="LME90" s="47"/>
      <c r="LMF90" s="47"/>
      <c r="LMG90" s="47"/>
      <c r="LMH90" s="47"/>
      <c r="LMI90" s="47"/>
      <c r="LMJ90" s="47"/>
      <c r="LMK90" s="47"/>
      <c r="LML90" s="47"/>
      <c r="LMM90" s="47"/>
      <c r="LMN90" s="47"/>
      <c r="LMO90" s="47"/>
      <c r="LMP90" s="47"/>
      <c r="LMQ90" s="47"/>
      <c r="LMR90" s="47"/>
      <c r="LMS90" s="47"/>
      <c r="LMT90" s="47"/>
      <c r="LMU90" s="47"/>
      <c r="LMV90" s="47"/>
      <c r="LMW90" s="47"/>
      <c r="LMX90" s="47"/>
      <c r="LMY90" s="47"/>
      <c r="LMZ90" s="47"/>
      <c r="LNA90" s="47"/>
      <c r="LNB90" s="47"/>
      <c r="LNC90" s="47"/>
      <c r="LND90" s="47"/>
      <c r="LNE90" s="47"/>
      <c r="LNF90" s="47"/>
      <c r="LNG90" s="47"/>
      <c r="LNH90" s="47"/>
      <c r="LNI90" s="47"/>
      <c r="LNJ90" s="47"/>
      <c r="LNK90" s="47"/>
      <c r="LNL90" s="47"/>
      <c r="LNM90" s="47"/>
      <c r="LNN90" s="47"/>
      <c r="LNO90" s="47"/>
      <c r="LNP90" s="47"/>
      <c r="LNQ90" s="47"/>
      <c r="LNR90" s="47"/>
      <c r="LNS90" s="47"/>
      <c r="LNT90" s="47"/>
      <c r="LNU90" s="47"/>
      <c r="LNV90" s="47"/>
      <c r="LNW90" s="47"/>
      <c r="LNX90" s="47"/>
      <c r="LNY90" s="47"/>
      <c r="LNZ90" s="47"/>
      <c r="LOA90" s="47"/>
      <c r="LOB90" s="47"/>
      <c r="LOC90" s="47"/>
      <c r="LOD90" s="47"/>
      <c r="LOE90" s="47"/>
      <c r="LOF90" s="47"/>
      <c r="LOG90" s="47"/>
      <c r="LOH90" s="47"/>
      <c r="LOI90" s="47"/>
      <c r="LOJ90" s="47"/>
      <c r="LOK90" s="47"/>
      <c r="LOL90" s="47"/>
      <c r="LOM90" s="47"/>
      <c r="LON90" s="47"/>
      <c r="LOO90" s="47"/>
      <c r="LOP90" s="47"/>
      <c r="LOQ90" s="47"/>
      <c r="LOR90" s="47"/>
      <c r="LOS90" s="47"/>
      <c r="LOT90" s="47"/>
      <c r="LOU90" s="47"/>
      <c r="LOV90" s="47"/>
      <c r="LOW90" s="47"/>
      <c r="LOX90" s="47"/>
      <c r="LOY90" s="47"/>
      <c r="LOZ90" s="47"/>
      <c r="LPA90" s="47"/>
      <c r="LPB90" s="47"/>
      <c r="LPC90" s="47"/>
      <c r="LPD90" s="47"/>
      <c r="LPE90" s="47"/>
      <c r="LPF90" s="47"/>
      <c r="LPG90" s="47"/>
      <c r="LPH90" s="47"/>
      <c r="LPI90" s="47"/>
      <c r="LPJ90" s="47"/>
      <c r="LPK90" s="47"/>
      <c r="LPL90" s="47"/>
      <c r="LPM90" s="47"/>
      <c r="LPN90" s="47"/>
      <c r="LPO90" s="47"/>
      <c r="LPP90" s="47"/>
      <c r="LPQ90" s="47"/>
      <c r="LPR90" s="47"/>
      <c r="LPS90" s="47"/>
      <c r="LPT90" s="47"/>
      <c r="LPU90" s="47"/>
      <c r="LPV90" s="47"/>
      <c r="LPW90" s="47"/>
      <c r="LPX90" s="47"/>
      <c r="LPY90" s="47"/>
      <c r="LPZ90" s="47"/>
      <c r="LQA90" s="47"/>
      <c r="LQB90" s="47"/>
      <c r="LQC90" s="47"/>
      <c r="LQD90" s="47"/>
      <c r="LQE90" s="47"/>
      <c r="LQF90" s="47"/>
      <c r="LQG90" s="47"/>
      <c r="LQH90" s="47"/>
      <c r="LQI90" s="47"/>
      <c r="LQJ90" s="47"/>
      <c r="LQK90" s="47"/>
      <c r="LQL90" s="47"/>
      <c r="LQM90" s="47"/>
      <c r="LQN90" s="47"/>
      <c r="LQO90" s="47"/>
      <c r="LQP90" s="47"/>
      <c r="LQQ90" s="47"/>
      <c r="LQR90" s="47"/>
      <c r="LQS90" s="47"/>
      <c r="LQT90" s="47"/>
      <c r="LQU90" s="47"/>
      <c r="LQV90" s="47"/>
      <c r="LQW90" s="47"/>
      <c r="LQX90" s="47"/>
      <c r="LQY90" s="47"/>
      <c r="LQZ90" s="47"/>
      <c r="LRA90" s="47"/>
      <c r="LRB90" s="47"/>
      <c r="LRC90" s="47"/>
      <c r="LRD90" s="47"/>
      <c r="LRE90" s="47"/>
      <c r="LRF90" s="47"/>
      <c r="LRG90" s="47"/>
      <c r="LRH90" s="47"/>
      <c r="LRI90" s="47"/>
      <c r="LRJ90" s="47"/>
      <c r="LRK90" s="47"/>
      <c r="LRL90" s="47"/>
      <c r="LRM90" s="47"/>
      <c r="LRN90" s="47"/>
      <c r="LRO90" s="47"/>
      <c r="LRP90" s="47"/>
      <c r="LRQ90" s="47"/>
      <c r="LRR90" s="47"/>
      <c r="LRS90" s="47"/>
      <c r="LRT90" s="47"/>
      <c r="LRU90" s="47"/>
      <c r="LRV90" s="47"/>
      <c r="LRW90" s="47"/>
      <c r="LRX90" s="47"/>
      <c r="LRY90" s="47"/>
      <c r="LRZ90" s="47"/>
      <c r="LSA90" s="47"/>
      <c r="LSB90" s="47"/>
      <c r="LSC90" s="47"/>
      <c r="LSD90" s="47"/>
      <c r="LSE90" s="47"/>
      <c r="LSF90" s="47"/>
      <c r="LSG90" s="47"/>
      <c r="LSH90" s="47"/>
      <c r="LSI90" s="47"/>
      <c r="LSJ90" s="47"/>
      <c r="LSK90" s="47"/>
      <c r="LSL90" s="47"/>
      <c r="LSM90" s="47"/>
      <c r="LSN90" s="47"/>
      <c r="LSO90" s="47"/>
      <c r="LSP90" s="47"/>
      <c r="LSQ90" s="47"/>
      <c r="LSR90" s="47"/>
      <c r="LSS90" s="47"/>
      <c r="LST90" s="47"/>
      <c r="LSU90" s="47"/>
      <c r="LSV90" s="47"/>
      <c r="LSW90" s="47"/>
      <c r="LSX90" s="47"/>
      <c r="LSY90" s="47"/>
      <c r="LSZ90" s="47"/>
      <c r="LTA90" s="47"/>
      <c r="LTB90" s="47"/>
      <c r="LTC90" s="47"/>
      <c r="LTD90" s="47"/>
      <c r="LTE90" s="47"/>
      <c r="LTF90" s="47"/>
      <c r="LTG90" s="47"/>
      <c r="LTH90" s="47"/>
      <c r="LTI90" s="47"/>
      <c r="LTJ90" s="47"/>
      <c r="LTK90" s="47"/>
      <c r="LTL90" s="47"/>
      <c r="LTM90" s="47"/>
      <c r="LTN90" s="47"/>
      <c r="LTO90" s="47"/>
      <c r="LTP90" s="47"/>
      <c r="LTQ90" s="47"/>
      <c r="LTR90" s="47"/>
      <c r="LTS90" s="47"/>
      <c r="LTT90" s="47"/>
      <c r="LTU90" s="47"/>
      <c r="LTV90" s="47"/>
      <c r="LTW90" s="47"/>
      <c r="LTX90" s="47"/>
      <c r="LTY90" s="47"/>
      <c r="LTZ90" s="47"/>
      <c r="LUA90" s="47"/>
      <c r="LUB90" s="47"/>
      <c r="LUC90" s="47"/>
      <c r="LUD90" s="47"/>
      <c r="LUE90" s="47"/>
      <c r="LUF90" s="47"/>
      <c r="LUG90" s="47"/>
      <c r="LUH90" s="47"/>
      <c r="LUI90" s="47"/>
      <c r="LUJ90" s="47"/>
      <c r="LUK90" s="47"/>
      <c r="LUL90" s="47"/>
      <c r="LUM90" s="47"/>
      <c r="LUN90" s="47"/>
      <c r="LUO90" s="47"/>
      <c r="LUP90" s="47"/>
      <c r="LUQ90" s="47"/>
      <c r="LUR90" s="47"/>
      <c r="LUS90" s="47"/>
      <c r="LUT90" s="47"/>
      <c r="LUU90" s="47"/>
      <c r="LUV90" s="47"/>
      <c r="LUW90" s="47"/>
      <c r="LUX90" s="47"/>
      <c r="LUY90" s="47"/>
      <c r="LUZ90" s="47"/>
      <c r="LVA90" s="47"/>
      <c r="LVB90" s="47"/>
      <c r="LVC90" s="47"/>
      <c r="LVD90" s="47"/>
      <c r="LVE90" s="47"/>
      <c r="LVF90" s="47"/>
      <c r="LVG90" s="47"/>
      <c r="LVH90" s="47"/>
      <c r="LVI90" s="47"/>
      <c r="LVJ90" s="47"/>
      <c r="LVK90" s="47"/>
      <c r="LVL90" s="47"/>
      <c r="LVM90" s="47"/>
      <c r="LVN90" s="47"/>
      <c r="LVO90" s="47"/>
      <c r="LVP90" s="47"/>
      <c r="LVQ90" s="47"/>
      <c r="LVR90" s="47"/>
      <c r="LVS90" s="47"/>
      <c r="LVT90" s="47"/>
      <c r="LVU90" s="47"/>
      <c r="LVV90" s="47"/>
      <c r="LVW90" s="47"/>
      <c r="LVX90" s="47"/>
      <c r="LVY90" s="47"/>
      <c r="LVZ90" s="47"/>
      <c r="LWA90" s="47"/>
      <c r="LWB90" s="47"/>
      <c r="LWC90" s="47"/>
      <c r="LWD90" s="47"/>
      <c r="LWE90" s="47"/>
      <c r="LWF90" s="47"/>
      <c r="LWG90" s="47"/>
      <c r="LWH90" s="47"/>
      <c r="LWI90" s="47"/>
      <c r="LWJ90" s="47"/>
      <c r="LWK90" s="47"/>
      <c r="LWL90" s="47"/>
      <c r="LWM90" s="47"/>
      <c r="LWN90" s="47"/>
      <c r="LWO90" s="47"/>
      <c r="LWP90" s="47"/>
      <c r="LWQ90" s="47"/>
      <c r="LWR90" s="47"/>
      <c r="LWS90" s="47"/>
      <c r="LWT90" s="47"/>
      <c r="LWU90" s="47"/>
      <c r="LWV90" s="47"/>
      <c r="LWW90" s="47"/>
      <c r="LWX90" s="47"/>
      <c r="LWY90" s="47"/>
      <c r="LWZ90" s="47"/>
      <c r="LXA90" s="47"/>
      <c r="LXB90" s="47"/>
      <c r="LXC90" s="47"/>
      <c r="LXD90" s="47"/>
      <c r="LXE90" s="47"/>
      <c r="LXF90" s="47"/>
      <c r="LXG90" s="47"/>
      <c r="LXH90" s="47"/>
      <c r="LXI90" s="47"/>
      <c r="LXJ90" s="47"/>
      <c r="LXK90" s="47"/>
      <c r="LXL90" s="47"/>
      <c r="LXM90" s="47"/>
      <c r="LXN90" s="47"/>
      <c r="LXO90" s="47"/>
      <c r="LXP90" s="47"/>
      <c r="LXQ90" s="47"/>
      <c r="LXR90" s="47"/>
      <c r="LXS90" s="47"/>
      <c r="LXT90" s="47"/>
      <c r="LXU90" s="47"/>
      <c r="LXV90" s="47"/>
      <c r="LXW90" s="47"/>
      <c r="LXX90" s="47"/>
      <c r="LXY90" s="47"/>
      <c r="LXZ90" s="47"/>
      <c r="LYA90" s="47"/>
      <c r="LYB90" s="47"/>
      <c r="LYC90" s="47"/>
      <c r="LYD90" s="47"/>
      <c r="LYE90" s="47"/>
      <c r="LYF90" s="47"/>
      <c r="LYG90" s="47"/>
      <c r="LYH90" s="47"/>
      <c r="LYI90" s="47"/>
      <c r="LYJ90" s="47"/>
      <c r="LYK90" s="47"/>
      <c r="LYL90" s="47"/>
      <c r="LYM90" s="47"/>
      <c r="LYN90" s="47"/>
      <c r="LYO90" s="47"/>
      <c r="LYP90" s="47"/>
      <c r="LYQ90" s="47"/>
      <c r="LYR90" s="47"/>
      <c r="LYS90" s="47"/>
      <c r="LYT90" s="47"/>
      <c r="LYU90" s="47"/>
      <c r="LYV90" s="47"/>
      <c r="LYW90" s="47"/>
      <c r="LYX90" s="47"/>
      <c r="LYY90" s="47"/>
      <c r="LYZ90" s="47"/>
      <c r="LZA90" s="47"/>
      <c r="LZB90" s="47"/>
      <c r="LZC90" s="47"/>
      <c r="LZD90" s="47"/>
      <c r="LZE90" s="47"/>
      <c r="LZF90" s="47"/>
      <c r="LZG90" s="47"/>
      <c r="LZH90" s="47"/>
      <c r="LZI90" s="47"/>
      <c r="LZJ90" s="47"/>
      <c r="LZK90" s="47"/>
      <c r="LZL90" s="47"/>
      <c r="LZM90" s="47"/>
      <c r="LZN90" s="47"/>
      <c r="LZO90" s="47"/>
      <c r="LZP90" s="47"/>
      <c r="LZQ90" s="47"/>
      <c r="LZR90" s="47"/>
      <c r="LZS90" s="47"/>
      <c r="LZT90" s="47"/>
      <c r="LZU90" s="47"/>
      <c r="LZV90" s="47"/>
      <c r="LZW90" s="47"/>
      <c r="LZX90" s="47"/>
      <c r="LZY90" s="47"/>
      <c r="LZZ90" s="47"/>
      <c r="MAA90" s="47"/>
      <c r="MAB90" s="47"/>
      <c r="MAC90" s="47"/>
      <c r="MAD90" s="47"/>
      <c r="MAE90" s="47"/>
      <c r="MAF90" s="47"/>
      <c r="MAG90" s="47"/>
      <c r="MAH90" s="47"/>
      <c r="MAI90" s="47"/>
      <c r="MAJ90" s="47"/>
      <c r="MAK90" s="47"/>
      <c r="MAL90" s="47"/>
      <c r="MAM90" s="47"/>
      <c r="MAN90" s="47"/>
      <c r="MAO90" s="47"/>
      <c r="MAP90" s="47"/>
      <c r="MAQ90" s="47"/>
      <c r="MAR90" s="47"/>
      <c r="MAS90" s="47"/>
      <c r="MAT90" s="47"/>
      <c r="MAU90" s="47"/>
      <c r="MAV90" s="47"/>
      <c r="MAW90" s="47"/>
      <c r="MAX90" s="47"/>
      <c r="MAY90" s="47"/>
      <c r="MAZ90" s="47"/>
      <c r="MBA90" s="47"/>
      <c r="MBB90" s="47"/>
      <c r="MBC90" s="47"/>
      <c r="MBD90" s="47"/>
      <c r="MBE90" s="47"/>
      <c r="MBF90" s="47"/>
      <c r="MBG90" s="47"/>
      <c r="MBH90" s="47"/>
      <c r="MBI90" s="47"/>
      <c r="MBJ90" s="47"/>
      <c r="MBK90" s="47"/>
      <c r="MBL90" s="47"/>
      <c r="MBM90" s="47"/>
      <c r="MBN90" s="47"/>
      <c r="MBO90" s="47"/>
      <c r="MBP90" s="47"/>
      <c r="MBQ90" s="47"/>
      <c r="MBR90" s="47"/>
      <c r="MBS90" s="47"/>
      <c r="MBT90" s="47"/>
      <c r="MBU90" s="47"/>
      <c r="MBV90" s="47"/>
      <c r="MBW90" s="47"/>
      <c r="MBX90" s="47"/>
      <c r="MBY90" s="47"/>
      <c r="MBZ90" s="47"/>
      <c r="MCA90" s="47"/>
      <c r="MCB90" s="47"/>
      <c r="MCC90" s="47"/>
      <c r="MCD90" s="47"/>
      <c r="MCE90" s="47"/>
      <c r="MCF90" s="47"/>
      <c r="MCG90" s="47"/>
      <c r="MCH90" s="47"/>
      <c r="MCI90" s="47"/>
      <c r="MCJ90" s="47"/>
      <c r="MCK90" s="47"/>
      <c r="MCL90" s="47"/>
      <c r="MCM90" s="47"/>
      <c r="MCN90" s="47"/>
      <c r="MCO90" s="47"/>
      <c r="MCP90" s="47"/>
      <c r="MCQ90" s="47"/>
      <c r="MCR90" s="47"/>
      <c r="MCS90" s="47"/>
      <c r="MCT90" s="47"/>
      <c r="MCU90" s="47"/>
      <c r="MCV90" s="47"/>
      <c r="MCW90" s="47"/>
      <c r="MCX90" s="47"/>
      <c r="MCY90" s="47"/>
      <c r="MCZ90" s="47"/>
      <c r="MDA90" s="47"/>
      <c r="MDB90" s="47"/>
      <c r="MDC90" s="47"/>
      <c r="MDD90" s="47"/>
      <c r="MDE90" s="47"/>
      <c r="MDF90" s="47"/>
      <c r="MDG90" s="47"/>
      <c r="MDH90" s="47"/>
      <c r="MDI90" s="47"/>
      <c r="MDJ90" s="47"/>
      <c r="MDK90" s="47"/>
      <c r="MDL90" s="47"/>
      <c r="MDM90" s="47"/>
      <c r="MDN90" s="47"/>
      <c r="MDO90" s="47"/>
      <c r="MDP90" s="47"/>
      <c r="MDQ90" s="47"/>
      <c r="MDR90" s="47"/>
      <c r="MDS90" s="47"/>
      <c r="MDT90" s="47"/>
      <c r="MDU90" s="47"/>
      <c r="MDV90" s="47"/>
      <c r="MDW90" s="47"/>
      <c r="MDX90" s="47"/>
      <c r="MDY90" s="47"/>
      <c r="MDZ90" s="47"/>
      <c r="MEA90" s="47"/>
      <c r="MEB90" s="47"/>
      <c r="MEC90" s="47"/>
      <c r="MED90" s="47"/>
      <c r="MEE90" s="47"/>
      <c r="MEF90" s="47"/>
      <c r="MEG90" s="47"/>
      <c r="MEH90" s="47"/>
      <c r="MEI90" s="47"/>
      <c r="MEJ90" s="47"/>
      <c r="MEK90" s="47"/>
      <c r="MEL90" s="47"/>
      <c r="MEM90" s="47"/>
      <c r="MEN90" s="47"/>
      <c r="MEO90" s="47"/>
      <c r="MEP90" s="47"/>
      <c r="MEQ90" s="47"/>
      <c r="MER90" s="47"/>
      <c r="MES90" s="47"/>
      <c r="MET90" s="47"/>
      <c r="MEU90" s="47"/>
      <c r="MEV90" s="47"/>
      <c r="MEW90" s="47"/>
      <c r="MEX90" s="47"/>
      <c r="MEY90" s="47"/>
      <c r="MEZ90" s="47"/>
      <c r="MFA90" s="47"/>
      <c r="MFB90" s="47"/>
      <c r="MFC90" s="47"/>
      <c r="MFD90" s="47"/>
      <c r="MFE90" s="47"/>
      <c r="MFF90" s="47"/>
      <c r="MFG90" s="47"/>
      <c r="MFH90" s="47"/>
      <c r="MFI90" s="47"/>
      <c r="MFJ90" s="47"/>
      <c r="MFK90" s="47"/>
      <c r="MFL90" s="47"/>
      <c r="MFM90" s="47"/>
      <c r="MFN90" s="47"/>
      <c r="MFO90" s="47"/>
      <c r="MFP90" s="47"/>
      <c r="MFQ90" s="47"/>
      <c r="MFR90" s="47"/>
      <c r="MFS90" s="47"/>
      <c r="MFT90" s="47"/>
      <c r="MFU90" s="47"/>
      <c r="MFV90" s="47"/>
      <c r="MFW90" s="47"/>
      <c r="MFX90" s="47"/>
      <c r="MFY90" s="47"/>
      <c r="MFZ90" s="47"/>
      <c r="MGA90" s="47"/>
      <c r="MGB90" s="47"/>
      <c r="MGC90" s="47"/>
      <c r="MGD90" s="47"/>
      <c r="MGE90" s="47"/>
      <c r="MGF90" s="47"/>
      <c r="MGG90" s="47"/>
      <c r="MGH90" s="47"/>
      <c r="MGI90" s="47"/>
      <c r="MGJ90" s="47"/>
      <c r="MGK90" s="47"/>
      <c r="MGL90" s="47"/>
      <c r="MGM90" s="47"/>
      <c r="MGN90" s="47"/>
      <c r="MGO90" s="47"/>
      <c r="MGP90" s="47"/>
      <c r="MGQ90" s="47"/>
      <c r="MGR90" s="47"/>
      <c r="MGS90" s="47"/>
      <c r="MGT90" s="47"/>
      <c r="MGU90" s="47"/>
      <c r="MGV90" s="47"/>
      <c r="MGW90" s="47"/>
      <c r="MGX90" s="47"/>
      <c r="MGY90" s="47"/>
      <c r="MGZ90" s="47"/>
      <c r="MHA90" s="47"/>
      <c r="MHB90" s="47"/>
      <c r="MHC90" s="47"/>
      <c r="MHD90" s="47"/>
      <c r="MHE90" s="47"/>
      <c r="MHF90" s="47"/>
      <c r="MHG90" s="47"/>
      <c r="MHH90" s="47"/>
      <c r="MHI90" s="47"/>
      <c r="MHJ90" s="47"/>
      <c r="MHK90" s="47"/>
      <c r="MHL90" s="47"/>
      <c r="MHM90" s="47"/>
      <c r="MHN90" s="47"/>
      <c r="MHO90" s="47"/>
      <c r="MHP90" s="47"/>
      <c r="MHQ90" s="47"/>
      <c r="MHR90" s="47"/>
      <c r="MHS90" s="47"/>
      <c r="MHT90" s="47"/>
      <c r="MHU90" s="47"/>
      <c r="MHV90" s="47"/>
      <c r="MHW90" s="47"/>
      <c r="MHX90" s="47"/>
      <c r="MHY90" s="47"/>
      <c r="MHZ90" s="47"/>
      <c r="MIA90" s="47"/>
      <c r="MIB90" s="47"/>
      <c r="MIC90" s="47"/>
      <c r="MID90" s="47"/>
      <c r="MIE90" s="47"/>
      <c r="MIF90" s="47"/>
      <c r="MIG90" s="47"/>
      <c r="MIH90" s="47"/>
      <c r="MII90" s="47"/>
      <c r="MIJ90" s="47"/>
      <c r="MIK90" s="47"/>
      <c r="MIL90" s="47"/>
      <c r="MIM90" s="47"/>
      <c r="MIN90" s="47"/>
      <c r="MIO90" s="47"/>
      <c r="MIP90" s="47"/>
      <c r="MIQ90" s="47"/>
      <c r="MIR90" s="47"/>
      <c r="MIS90" s="47"/>
      <c r="MIT90" s="47"/>
      <c r="MIU90" s="47"/>
      <c r="MIV90" s="47"/>
      <c r="MIW90" s="47"/>
      <c r="MIX90" s="47"/>
      <c r="MIY90" s="47"/>
      <c r="MIZ90" s="47"/>
      <c r="MJA90" s="47"/>
      <c r="MJB90" s="47"/>
      <c r="MJC90" s="47"/>
      <c r="MJD90" s="47"/>
      <c r="MJE90" s="47"/>
      <c r="MJF90" s="47"/>
      <c r="MJG90" s="47"/>
      <c r="MJH90" s="47"/>
      <c r="MJI90" s="47"/>
      <c r="MJJ90" s="47"/>
      <c r="MJK90" s="47"/>
      <c r="MJL90" s="47"/>
      <c r="MJM90" s="47"/>
      <c r="MJN90" s="47"/>
      <c r="MJO90" s="47"/>
      <c r="MJP90" s="47"/>
      <c r="MJQ90" s="47"/>
      <c r="MJR90" s="47"/>
      <c r="MJS90" s="47"/>
      <c r="MJT90" s="47"/>
      <c r="MJU90" s="47"/>
      <c r="MJV90" s="47"/>
      <c r="MJW90" s="47"/>
      <c r="MJX90" s="47"/>
      <c r="MJY90" s="47"/>
      <c r="MJZ90" s="47"/>
      <c r="MKA90" s="47"/>
      <c r="MKB90" s="47"/>
      <c r="MKC90" s="47"/>
      <c r="MKD90" s="47"/>
      <c r="MKE90" s="47"/>
      <c r="MKF90" s="47"/>
      <c r="MKG90" s="47"/>
      <c r="MKH90" s="47"/>
      <c r="MKI90" s="47"/>
      <c r="MKJ90" s="47"/>
      <c r="MKK90" s="47"/>
      <c r="MKL90" s="47"/>
      <c r="MKM90" s="47"/>
      <c r="MKN90" s="47"/>
      <c r="MKO90" s="47"/>
      <c r="MKP90" s="47"/>
      <c r="MKQ90" s="47"/>
      <c r="MKR90" s="47"/>
      <c r="MKS90" s="47"/>
      <c r="MKT90" s="47"/>
      <c r="MKU90" s="47"/>
      <c r="MKV90" s="47"/>
      <c r="MKW90" s="47"/>
      <c r="MKX90" s="47"/>
      <c r="MKY90" s="47"/>
      <c r="MKZ90" s="47"/>
      <c r="MLA90" s="47"/>
      <c r="MLB90" s="47"/>
      <c r="MLC90" s="47"/>
      <c r="MLD90" s="47"/>
      <c r="MLE90" s="47"/>
      <c r="MLF90" s="47"/>
      <c r="MLG90" s="47"/>
      <c r="MLH90" s="47"/>
      <c r="MLI90" s="47"/>
      <c r="MLJ90" s="47"/>
      <c r="MLK90" s="47"/>
      <c r="MLL90" s="47"/>
      <c r="MLM90" s="47"/>
      <c r="MLN90" s="47"/>
      <c r="MLO90" s="47"/>
      <c r="MLP90" s="47"/>
      <c r="MLQ90" s="47"/>
      <c r="MLR90" s="47"/>
      <c r="MLS90" s="47"/>
      <c r="MLT90" s="47"/>
      <c r="MLU90" s="47"/>
      <c r="MLV90" s="47"/>
      <c r="MLW90" s="47"/>
      <c r="MLX90" s="47"/>
      <c r="MLY90" s="47"/>
      <c r="MLZ90" s="47"/>
      <c r="MMA90" s="47"/>
      <c r="MMB90" s="47"/>
      <c r="MMC90" s="47"/>
      <c r="MMD90" s="47"/>
      <c r="MME90" s="47"/>
      <c r="MMF90" s="47"/>
      <c r="MMG90" s="47"/>
      <c r="MMH90" s="47"/>
      <c r="MMI90" s="47"/>
      <c r="MMJ90" s="47"/>
      <c r="MMK90" s="47"/>
      <c r="MML90" s="47"/>
      <c r="MMM90" s="47"/>
      <c r="MMN90" s="47"/>
      <c r="MMO90" s="47"/>
      <c r="MMP90" s="47"/>
      <c r="MMQ90" s="47"/>
      <c r="MMR90" s="47"/>
      <c r="MMS90" s="47"/>
      <c r="MMT90" s="47"/>
      <c r="MMU90" s="47"/>
      <c r="MMV90" s="47"/>
      <c r="MMW90" s="47"/>
      <c r="MMX90" s="47"/>
      <c r="MMY90" s="47"/>
      <c r="MMZ90" s="47"/>
      <c r="MNA90" s="47"/>
      <c r="MNB90" s="47"/>
      <c r="MNC90" s="47"/>
      <c r="MND90" s="47"/>
      <c r="MNE90" s="47"/>
      <c r="MNF90" s="47"/>
      <c r="MNG90" s="47"/>
      <c r="MNH90" s="47"/>
      <c r="MNI90" s="47"/>
      <c r="MNJ90" s="47"/>
      <c r="MNK90" s="47"/>
      <c r="MNL90" s="47"/>
      <c r="MNM90" s="47"/>
      <c r="MNN90" s="47"/>
      <c r="MNO90" s="47"/>
      <c r="MNP90" s="47"/>
      <c r="MNQ90" s="47"/>
      <c r="MNR90" s="47"/>
      <c r="MNS90" s="47"/>
      <c r="MNT90" s="47"/>
      <c r="MNU90" s="47"/>
      <c r="MNV90" s="47"/>
      <c r="MNW90" s="47"/>
      <c r="MNX90" s="47"/>
      <c r="MNY90" s="47"/>
      <c r="MNZ90" s="47"/>
      <c r="MOA90" s="47"/>
      <c r="MOB90" s="47"/>
      <c r="MOC90" s="47"/>
      <c r="MOD90" s="47"/>
      <c r="MOE90" s="47"/>
      <c r="MOF90" s="47"/>
      <c r="MOG90" s="47"/>
      <c r="MOH90" s="47"/>
      <c r="MOI90" s="47"/>
      <c r="MOJ90" s="47"/>
      <c r="MOK90" s="47"/>
      <c r="MOL90" s="47"/>
      <c r="MOM90" s="47"/>
      <c r="MON90" s="47"/>
      <c r="MOO90" s="47"/>
      <c r="MOP90" s="47"/>
      <c r="MOQ90" s="47"/>
      <c r="MOR90" s="47"/>
      <c r="MOS90" s="47"/>
      <c r="MOT90" s="47"/>
      <c r="MOU90" s="47"/>
      <c r="MOV90" s="47"/>
      <c r="MOW90" s="47"/>
      <c r="MOX90" s="47"/>
      <c r="MOY90" s="47"/>
      <c r="MOZ90" s="47"/>
      <c r="MPA90" s="47"/>
      <c r="MPB90" s="47"/>
      <c r="MPC90" s="47"/>
      <c r="MPD90" s="47"/>
      <c r="MPE90" s="47"/>
      <c r="MPF90" s="47"/>
      <c r="MPG90" s="47"/>
      <c r="MPH90" s="47"/>
      <c r="MPI90" s="47"/>
      <c r="MPJ90" s="47"/>
      <c r="MPK90" s="47"/>
      <c r="MPL90" s="47"/>
      <c r="MPM90" s="47"/>
      <c r="MPN90" s="47"/>
      <c r="MPO90" s="47"/>
      <c r="MPP90" s="47"/>
      <c r="MPQ90" s="47"/>
      <c r="MPR90" s="47"/>
      <c r="MPS90" s="47"/>
      <c r="MPT90" s="47"/>
      <c r="MPU90" s="47"/>
      <c r="MPV90" s="47"/>
      <c r="MPW90" s="47"/>
      <c r="MPX90" s="47"/>
      <c r="MPY90" s="47"/>
      <c r="MPZ90" s="47"/>
      <c r="MQA90" s="47"/>
      <c r="MQB90" s="47"/>
      <c r="MQC90" s="47"/>
      <c r="MQD90" s="47"/>
      <c r="MQE90" s="47"/>
      <c r="MQF90" s="47"/>
      <c r="MQG90" s="47"/>
      <c r="MQH90" s="47"/>
      <c r="MQI90" s="47"/>
      <c r="MQJ90" s="47"/>
      <c r="MQK90" s="47"/>
      <c r="MQL90" s="47"/>
      <c r="MQM90" s="47"/>
      <c r="MQN90" s="47"/>
      <c r="MQO90" s="47"/>
      <c r="MQP90" s="47"/>
      <c r="MQQ90" s="47"/>
      <c r="MQR90" s="47"/>
      <c r="MQS90" s="47"/>
      <c r="MQT90" s="47"/>
      <c r="MQU90" s="47"/>
      <c r="MQV90" s="47"/>
      <c r="MQW90" s="47"/>
      <c r="MQX90" s="47"/>
      <c r="MQY90" s="47"/>
      <c r="MQZ90" s="47"/>
      <c r="MRA90" s="47"/>
      <c r="MRB90" s="47"/>
      <c r="MRC90" s="47"/>
      <c r="MRD90" s="47"/>
      <c r="MRE90" s="47"/>
      <c r="MRF90" s="47"/>
      <c r="MRG90" s="47"/>
      <c r="MRH90" s="47"/>
      <c r="MRI90" s="47"/>
      <c r="MRJ90" s="47"/>
      <c r="MRK90" s="47"/>
      <c r="MRL90" s="47"/>
      <c r="MRM90" s="47"/>
      <c r="MRN90" s="47"/>
      <c r="MRO90" s="47"/>
      <c r="MRP90" s="47"/>
      <c r="MRQ90" s="47"/>
      <c r="MRR90" s="47"/>
      <c r="MRS90" s="47"/>
      <c r="MRT90" s="47"/>
      <c r="MRU90" s="47"/>
      <c r="MRV90" s="47"/>
      <c r="MRW90" s="47"/>
      <c r="MRX90" s="47"/>
      <c r="MRY90" s="47"/>
      <c r="MRZ90" s="47"/>
      <c r="MSA90" s="47"/>
      <c r="MSB90" s="47"/>
      <c r="MSC90" s="47"/>
      <c r="MSD90" s="47"/>
      <c r="MSE90" s="47"/>
      <c r="MSF90" s="47"/>
      <c r="MSG90" s="47"/>
      <c r="MSH90" s="47"/>
      <c r="MSI90" s="47"/>
      <c r="MSJ90" s="47"/>
      <c r="MSK90" s="47"/>
      <c r="MSL90" s="47"/>
      <c r="MSM90" s="47"/>
      <c r="MSN90" s="47"/>
      <c r="MSO90" s="47"/>
      <c r="MSP90" s="47"/>
      <c r="MSQ90" s="47"/>
      <c r="MSR90" s="47"/>
      <c r="MSS90" s="47"/>
      <c r="MST90" s="47"/>
      <c r="MSU90" s="47"/>
      <c r="MSV90" s="47"/>
      <c r="MSW90" s="47"/>
      <c r="MSX90" s="47"/>
      <c r="MSY90" s="47"/>
      <c r="MSZ90" s="47"/>
      <c r="MTA90" s="47"/>
      <c r="MTB90" s="47"/>
      <c r="MTC90" s="47"/>
      <c r="MTD90" s="47"/>
      <c r="MTE90" s="47"/>
      <c r="MTF90" s="47"/>
      <c r="MTG90" s="47"/>
      <c r="MTH90" s="47"/>
      <c r="MTI90" s="47"/>
      <c r="MTJ90" s="47"/>
      <c r="MTK90" s="47"/>
      <c r="MTL90" s="47"/>
      <c r="MTM90" s="47"/>
      <c r="MTN90" s="47"/>
      <c r="MTO90" s="47"/>
      <c r="MTP90" s="47"/>
      <c r="MTQ90" s="47"/>
      <c r="MTR90" s="47"/>
      <c r="MTS90" s="47"/>
      <c r="MTT90" s="47"/>
      <c r="MTU90" s="47"/>
      <c r="MTV90" s="47"/>
      <c r="MTW90" s="47"/>
      <c r="MTX90" s="47"/>
      <c r="MTY90" s="47"/>
      <c r="MTZ90" s="47"/>
      <c r="MUA90" s="47"/>
      <c r="MUB90" s="47"/>
      <c r="MUC90" s="47"/>
      <c r="MUD90" s="47"/>
      <c r="MUE90" s="47"/>
      <c r="MUF90" s="47"/>
      <c r="MUG90" s="47"/>
      <c r="MUH90" s="47"/>
      <c r="MUI90" s="47"/>
      <c r="MUJ90" s="47"/>
      <c r="MUK90" s="47"/>
      <c r="MUL90" s="47"/>
      <c r="MUM90" s="47"/>
      <c r="MUN90" s="47"/>
      <c r="MUO90" s="47"/>
      <c r="MUP90" s="47"/>
      <c r="MUQ90" s="47"/>
      <c r="MUR90" s="47"/>
      <c r="MUS90" s="47"/>
      <c r="MUT90" s="47"/>
      <c r="MUU90" s="47"/>
      <c r="MUV90" s="47"/>
      <c r="MUW90" s="47"/>
      <c r="MUX90" s="47"/>
      <c r="MUY90" s="47"/>
      <c r="MUZ90" s="47"/>
      <c r="MVA90" s="47"/>
      <c r="MVB90" s="47"/>
      <c r="MVC90" s="47"/>
      <c r="MVD90" s="47"/>
      <c r="MVE90" s="47"/>
      <c r="MVF90" s="47"/>
      <c r="MVG90" s="47"/>
      <c r="MVH90" s="47"/>
      <c r="MVI90" s="47"/>
      <c r="MVJ90" s="47"/>
      <c r="MVK90" s="47"/>
      <c r="MVL90" s="47"/>
      <c r="MVM90" s="47"/>
      <c r="MVN90" s="47"/>
      <c r="MVO90" s="47"/>
      <c r="MVP90" s="47"/>
      <c r="MVQ90" s="47"/>
      <c r="MVR90" s="47"/>
      <c r="MVS90" s="47"/>
      <c r="MVT90" s="47"/>
      <c r="MVU90" s="47"/>
      <c r="MVV90" s="47"/>
      <c r="MVW90" s="47"/>
      <c r="MVX90" s="47"/>
      <c r="MVY90" s="47"/>
      <c r="MVZ90" s="47"/>
      <c r="MWA90" s="47"/>
      <c r="MWB90" s="47"/>
      <c r="MWC90" s="47"/>
      <c r="MWD90" s="47"/>
      <c r="MWE90" s="47"/>
      <c r="MWF90" s="47"/>
      <c r="MWG90" s="47"/>
      <c r="MWH90" s="47"/>
      <c r="MWI90" s="47"/>
      <c r="MWJ90" s="47"/>
      <c r="MWK90" s="47"/>
      <c r="MWL90" s="47"/>
      <c r="MWM90" s="47"/>
      <c r="MWN90" s="47"/>
      <c r="MWO90" s="47"/>
      <c r="MWP90" s="47"/>
      <c r="MWQ90" s="47"/>
      <c r="MWR90" s="47"/>
      <c r="MWS90" s="47"/>
      <c r="MWT90" s="47"/>
      <c r="MWU90" s="47"/>
      <c r="MWV90" s="47"/>
      <c r="MWW90" s="47"/>
      <c r="MWX90" s="47"/>
      <c r="MWY90" s="47"/>
      <c r="MWZ90" s="47"/>
      <c r="MXA90" s="47"/>
      <c r="MXB90" s="47"/>
      <c r="MXC90" s="47"/>
      <c r="MXD90" s="47"/>
      <c r="MXE90" s="47"/>
      <c r="MXF90" s="47"/>
      <c r="MXG90" s="47"/>
      <c r="MXH90" s="47"/>
      <c r="MXI90" s="47"/>
      <c r="MXJ90" s="47"/>
      <c r="MXK90" s="47"/>
      <c r="MXL90" s="47"/>
      <c r="MXM90" s="47"/>
      <c r="MXN90" s="47"/>
      <c r="MXO90" s="47"/>
      <c r="MXP90" s="47"/>
      <c r="MXQ90" s="47"/>
      <c r="MXR90" s="47"/>
      <c r="MXS90" s="47"/>
      <c r="MXT90" s="47"/>
      <c r="MXU90" s="47"/>
      <c r="MXV90" s="47"/>
      <c r="MXW90" s="47"/>
      <c r="MXX90" s="47"/>
      <c r="MXY90" s="47"/>
      <c r="MXZ90" s="47"/>
      <c r="MYA90" s="47"/>
      <c r="MYB90" s="47"/>
      <c r="MYC90" s="47"/>
      <c r="MYD90" s="47"/>
      <c r="MYE90" s="47"/>
      <c r="MYF90" s="47"/>
      <c r="MYG90" s="47"/>
      <c r="MYH90" s="47"/>
      <c r="MYI90" s="47"/>
      <c r="MYJ90" s="47"/>
      <c r="MYK90" s="47"/>
      <c r="MYL90" s="47"/>
      <c r="MYM90" s="47"/>
      <c r="MYN90" s="47"/>
      <c r="MYO90" s="47"/>
      <c r="MYP90" s="47"/>
      <c r="MYQ90" s="47"/>
      <c r="MYR90" s="47"/>
      <c r="MYS90" s="47"/>
      <c r="MYT90" s="47"/>
      <c r="MYU90" s="47"/>
      <c r="MYV90" s="47"/>
      <c r="MYW90" s="47"/>
      <c r="MYX90" s="47"/>
      <c r="MYY90" s="47"/>
      <c r="MYZ90" s="47"/>
      <c r="MZA90" s="47"/>
      <c r="MZB90" s="47"/>
      <c r="MZC90" s="47"/>
      <c r="MZD90" s="47"/>
      <c r="MZE90" s="47"/>
      <c r="MZF90" s="47"/>
      <c r="MZG90" s="47"/>
      <c r="MZH90" s="47"/>
      <c r="MZI90" s="47"/>
      <c r="MZJ90" s="47"/>
      <c r="MZK90" s="47"/>
      <c r="MZL90" s="47"/>
      <c r="MZM90" s="47"/>
      <c r="MZN90" s="47"/>
      <c r="MZO90" s="47"/>
      <c r="MZP90" s="47"/>
      <c r="MZQ90" s="47"/>
      <c r="MZR90" s="47"/>
      <c r="MZS90" s="47"/>
      <c r="MZT90" s="47"/>
      <c r="MZU90" s="47"/>
      <c r="MZV90" s="47"/>
      <c r="MZW90" s="47"/>
      <c r="MZX90" s="47"/>
      <c r="MZY90" s="47"/>
      <c r="MZZ90" s="47"/>
      <c r="NAA90" s="47"/>
      <c r="NAB90" s="47"/>
      <c r="NAC90" s="47"/>
      <c r="NAD90" s="47"/>
      <c r="NAE90" s="47"/>
      <c r="NAF90" s="47"/>
      <c r="NAG90" s="47"/>
      <c r="NAH90" s="47"/>
      <c r="NAI90" s="47"/>
      <c r="NAJ90" s="47"/>
      <c r="NAK90" s="47"/>
      <c r="NAL90" s="47"/>
      <c r="NAM90" s="47"/>
      <c r="NAN90" s="47"/>
      <c r="NAO90" s="47"/>
      <c r="NAP90" s="47"/>
      <c r="NAQ90" s="47"/>
      <c r="NAR90" s="47"/>
      <c r="NAS90" s="47"/>
      <c r="NAT90" s="47"/>
      <c r="NAU90" s="47"/>
      <c r="NAV90" s="47"/>
      <c r="NAW90" s="47"/>
      <c r="NAX90" s="47"/>
      <c r="NAY90" s="47"/>
      <c r="NAZ90" s="47"/>
      <c r="NBA90" s="47"/>
      <c r="NBB90" s="47"/>
      <c r="NBC90" s="47"/>
      <c r="NBD90" s="47"/>
      <c r="NBE90" s="47"/>
      <c r="NBF90" s="47"/>
      <c r="NBG90" s="47"/>
      <c r="NBH90" s="47"/>
      <c r="NBI90" s="47"/>
      <c r="NBJ90" s="47"/>
      <c r="NBK90" s="47"/>
      <c r="NBL90" s="47"/>
      <c r="NBM90" s="47"/>
      <c r="NBN90" s="47"/>
      <c r="NBO90" s="47"/>
      <c r="NBP90" s="47"/>
      <c r="NBQ90" s="47"/>
      <c r="NBR90" s="47"/>
      <c r="NBS90" s="47"/>
      <c r="NBT90" s="47"/>
      <c r="NBU90" s="47"/>
      <c r="NBV90" s="47"/>
      <c r="NBW90" s="47"/>
      <c r="NBX90" s="47"/>
      <c r="NBY90" s="47"/>
      <c r="NBZ90" s="47"/>
      <c r="NCA90" s="47"/>
      <c r="NCB90" s="47"/>
      <c r="NCC90" s="47"/>
      <c r="NCD90" s="47"/>
      <c r="NCE90" s="47"/>
      <c r="NCF90" s="47"/>
      <c r="NCG90" s="47"/>
      <c r="NCH90" s="47"/>
      <c r="NCI90" s="47"/>
      <c r="NCJ90" s="47"/>
      <c r="NCK90" s="47"/>
      <c r="NCL90" s="47"/>
      <c r="NCM90" s="47"/>
      <c r="NCN90" s="47"/>
      <c r="NCO90" s="47"/>
      <c r="NCP90" s="47"/>
      <c r="NCQ90" s="47"/>
      <c r="NCR90" s="47"/>
      <c r="NCS90" s="47"/>
      <c r="NCT90" s="47"/>
      <c r="NCU90" s="47"/>
      <c r="NCV90" s="47"/>
      <c r="NCW90" s="47"/>
      <c r="NCX90" s="47"/>
      <c r="NCY90" s="47"/>
      <c r="NCZ90" s="47"/>
      <c r="NDA90" s="47"/>
      <c r="NDB90" s="47"/>
      <c r="NDC90" s="47"/>
      <c r="NDD90" s="47"/>
      <c r="NDE90" s="47"/>
      <c r="NDF90" s="47"/>
      <c r="NDG90" s="47"/>
      <c r="NDH90" s="47"/>
      <c r="NDI90" s="47"/>
      <c r="NDJ90" s="47"/>
      <c r="NDK90" s="47"/>
      <c r="NDL90" s="47"/>
      <c r="NDM90" s="47"/>
      <c r="NDN90" s="47"/>
      <c r="NDO90" s="47"/>
      <c r="NDP90" s="47"/>
      <c r="NDQ90" s="47"/>
      <c r="NDR90" s="47"/>
      <c r="NDS90" s="47"/>
      <c r="NDT90" s="47"/>
      <c r="NDU90" s="47"/>
      <c r="NDV90" s="47"/>
      <c r="NDW90" s="47"/>
      <c r="NDX90" s="47"/>
      <c r="NDY90" s="47"/>
      <c r="NDZ90" s="47"/>
      <c r="NEA90" s="47"/>
      <c r="NEB90" s="47"/>
      <c r="NEC90" s="47"/>
      <c r="NED90" s="47"/>
      <c r="NEE90" s="47"/>
      <c r="NEF90" s="47"/>
      <c r="NEG90" s="47"/>
      <c r="NEH90" s="47"/>
      <c r="NEI90" s="47"/>
      <c r="NEJ90" s="47"/>
      <c r="NEK90" s="47"/>
      <c r="NEL90" s="47"/>
      <c r="NEM90" s="47"/>
      <c r="NEN90" s="47"/>
      <c r="NEO90" s="47"/>
      <c r="NEP90" s="47"/>
      <c r="NEQ90" s="47"/>
      <c r="NER90" s="47"/>
      <c r="NES90" s="47"/>
      <c r="NET90" s="47"/>
      <c r="NEU90" s="47"/>
      <c r="NEV90" s="47"/>
      <c r="NEW90" s="47"/>
      <c r="NEX90" s="47"/>
      <c r="NEY90" s="47"/>
      <c r="NEZ90" s="47"/>
      <c r="NFA90" s="47"/>
      <c r="NFB90" s="47"/>
      <c r="NFC90" s="47"/>
      <c r="NFD90" s="47"/>
      <c r="NFE90" s="47"/>
      <c r="NFF90" s="47"/>
      <c r="NFG90" s="47"/>
      <c r="NFH90" s="47"/>
      <c r="NFI90" s="47"/>
      <c r="NFJ90" s="47"/>
      <c r="NFK90" s="47"/>
      <c r="NFL90" s="47"/>
      <c r="NFM90" s="47"/>
      <c r="NFN90" s="47"/>
      <c r="NFO90" s="47"/>
      <c r="NFP90" s="47"/>
      <c r="NFQ90" s="47"/>
      <c r="NFR90" s="47"/>
      <c r="NFS90" s="47"/>
      <c r="NFT90" s="47"/>
      <c r="NFU90" s="47"/>
      <c r="NFV90" s="47"/>
      <c r="NFW90" s="47"/>
      <c r="NFX90" s="47"/>
      <c r="NFY90" s="47"/>
      <c r="NFZ90" s="47"/>
      <c r="NGA90" s="47"/>
      <c r="NGB90" s="47"/>
      <c r="NGC90" s="47"/>
      <c r="NGD90" s="47"/>
      <c r="NGE90" s="47"/>
      <c r="NGF90" s="47"/>
      <c r="NGG90" s="47"/>
      <c r="NGH90" s="47"/>
      <c r="NGI90" s="47"/>
      <c r="NGJ90" s="47"/>
      <c r="NGK90" s="47"/>
      <c r="NGL90" s="47"/>
      <c r="NGM90" s="47"/>
      <c r="NGN90" s="47"/>
      <c r="NGO90" s="47"/>
      <c r="NGP90" s="47"/>
      <c r="NGQ90" s="47"/>
      <c r="NGR90" s="47"/>
      <c r="NGS90" s="47"/>
      <c r="NGT90" s="47"/>
      <c r="NGU90" s="47"/>
      <c r="NGV90" s="47"/>
      <c r="NGW90" s="47"/>
      <c r="NGX90" s="47"/>
      <c r="NGY90" s="47"/>
      <c r="NGZ90" s="47"/>
      <c r="NHA90" s="47"/>
      <c r="NHB90" s="47"/>
      <c r="NHC90" s="47"/>
      <c r="NHD90" s="47"/>
      <c r="NHE90" s="47"/>
      <c r="NHF90" s="47"/>
      <c r="NHG90" s="47"/>
      <c r="NHH90" s="47"/>
      <c r="NHI90" s="47"/>
      <c r="NHJ90" s="47"/>
      <c r="NHK90" s="47"/>
      <c r="NHL90" s="47"/>
      <c r="NHM90" s="47"/>
      <c r="NHN90" s="47"/>
      <c r="NHO90" s="47"/>
      <c r="NHP90" s="47"/>
      <c r="NHQ90" s="47"/>
      <c r="NHR90" s="47"/>
      <c r="NHS90" s="47"/>
      <c r="NHT90" s="47"/>
      <c r="NHU90" s="47"/>
      <c r="NHV90" s="47"/>
      <c r="NHW90" s="47"/>
      <c r="NHX90" s="47"/>
      <c r="NHY90" s="47"/>
      <c r="NHZ90" s="47"/>
      <c r="NIA90" s="47"/>
      <c r="NIB90" s="47"/>
      <c r="NIC90" s="47"/>
      <c r="NID90" s="47"/>
      <c r="NIE90" s="47"/>
      <c r="NIF90" s="47"/>
      <c r="NIG90" s="47"/>
      <c r="NIH90" s="47"/>
      <c r="NII90" s="47"/>
      <c r="NIJ90" s="47"/>
      <c r="NIK90" s="47"/>
      <c r="NIL90" s="47"/>
      <c r="NIM90" s="47"/>
      <c r="NIN90" s="47"/>
      <c r="NIO90" s="47"/>
      <c r="NIP90" s="47"/>
      <c r="NIQ90" s="47"/>
      <c r="NIR90" s="47"/>
      <c r="NIS90" s="47"/>
      <c r="NIT90" s="47"/>
      <c r="NIU90" s="47"/>
      <c r="NIV90" s="47"/>
      <c r="NIW90" s="47"/>
      <c r="NIX90" s="47"/>
      <c r="NIY90" s="47"/>
      <c r="NIZ90" s="47"/>
      <c r="NJA90" s="47"/>
      <c r="NJB90" s="47"/>
      <c r="NJC90" s="47"/>
      <c r="NJD90" s="47"/>
      <c r="NJE90" s="47"/>
      <c r="NJF90" s="47"/>
      <c r="NJG90" s="47"/>
      <c r="NJH90" s="47"/>
      <c r="NJI90" s="47"/>
      <c r="NJJ90" s="47"/>
      <c r="NJK90" s="47"/>
      <c r="NJL90" s="47"/>
      <c r="NJM90" s="47"/>
      <c r="NJN90" s="47"/>
      <c r="NJO90" s="47"/>
      <c r="NJP90" s="47"/>
      <c r="NJQ90" s="47"/>
      <c r="NJR90" s="47"/>
      <c r="NJS90" s="47"/>
      <c r="NJT90" s="47"/>
      <c r="NJU90" s="47"/>
      <c r="NJV90" s="47"/>
      <c r="NJW90" s="47"/>
      <c r="NJX90" s="47"/>
      <c r="NJY90" s="47"/>
      <c r="NJZ90" s="47"/>
      <c r="NKA90" s="47"/>
      <c r="NKB90" s="47"/>
      <c r="NKC90" s="47"/>
      <c r="NKD90" s="47"/>
      <c r="NKE90" s="47"/>
      <c r="NKF90" s="47"/>
      <c r="NKG90" s="47"/>
      <c r="NKH90" s="47"/>
      <c r="NKI90" s="47"/>
      <c r="NKJ90" s="47"/>
      <c r="NKK90" s="47"/>
      <c r="NKL90" s="47"/>
      <c r="NKM90" s="47"/>
      <c r="NKN90" s="47"/>
      <c r="NKO90" s="47"/>
      <c r="NKP90" s="47"/>
      <c r="NKQ90" s="47"/>
      <c r="NKR90" s="47"/>
      <c r="NKS90" s="47"/>
      <c r="NKT90" s="47"/>
      <c r="NKU90" s="47"/>
      <c r="NKV90" s="47"/>
      <c r="NKW90" s="47"/>
      <c r="NKX90" s="47"/>
      <c r="NKY90" s="47"/>
      <c r="NKZ90" s="47"/>
      <c r="NLA90" s="47"/>
      <c r="NLB90" s="47"/>
      <c r="NLC90" s="47"/>
      <c r="NLD90" s="47"/>
      <c r="NLE90" s="47"/>
      <c r="NLF90" s="47"/>
      <c r="NLG90" s="47"/>
      <c r="NLH90" s="47"/>
      <c r="NLI90" s="47"/>
      <c r="NLJ90" s="47"/>
      <c r="NLK90" s="47"/>
      <c r="NLL90" s="47"/>
      <c r="NLM90" s="47"/>
      <c r="NLN90" s="47"/>
      <c r="NLO90" s="47"/>
      <c r="NLP90" s="47"/>
      <c r="NLQ90" s="47"/>
      <c r="NLR90" s="47"/>
      <c r="NLS90" s="47"/>
      <c r="NLT90" s="47"/>
      <c r="NLU90" s="47"/>
      <c r="NLV90" s="47"/>
      <c r="NLW90" s="47"/>
      <c r="NLX90" s="47"/>
      <c r="NLY90" s="47"/>
      <c r="NLZ90" s="47"/>
      <c r="NMA90" s="47"/>
      <c r="NMB90" s="47"/>
      <c r="NMC90" s="47"/>
      <c r="NMD90" s="47"/>
      <c r="NME90" s="47"/>
      <c r="NMF90" s="47"/>
      <c r="NMG90" s="47"/>
      <c r="NMH90" s="47"/>
      <c r="NMI90" s="47"/>
      <c r="NMJ90" s="47"/>
      <c r="NMK90" s="47"/>
      <c r="NML90" s="47"/>
      <c r="NMM90" s="47"/>
      <c r="NMN90" s="47"/>
      <c r="NMO90" s="47"/>
      <c r="NMP90" s="47"/>
      <c r="NMQ90" s="47"/>
      <c r="NMR90" s="47"/>
      <c r="NMS90" s="47"/>
      <c r="NMT90" s="47"/>
      <c r="NMU90" s="47"/>
      <c r="NMV90" s="47"/>
      <c r="NMW90" s="47"/>
      <c r="NMX90" s="47"/>
      <c r="NMY90" s="47"/>
      <c r="NMZ90" s="47"/>
      <c r="NNA90" s="47"/>
      <c r="NNB90" s="47"/>
      <c r="NNC90" s="47"/>
      <c r="NND90" s="47"/>
      <c r="NNE90" s="47"/>
      <c r="NNF90" s="47"/>
      <c r="NNG90" s="47"/>
      <c r="NNH90" s="47"/>
      <c r="NNI90" s="47"/>
      <c r="NNJ90" s="47"/>
      <c r="NNK90" s="47"/>
      <c r="NNL90" s="47"/>
      <c r="NNM90" s="47"/>
      <c r="NNN90" s="47"/>
      <c r="NNO90" s="47"/>
      <c r="NNP90" s="47"/>
      <c r="NNQ90" s="47"/>
      <c r="NNR90" s="47"/>
      <c r="NNS90" s="47"/>
      <c r="NNT90" s="47"/>
      <c r="NNU90" s="47"/>
      <c r="NNV90" s="47"/>
      <c r="NNW90" s="47"/>
      <c r="NNX90" s="47"/>
      <c r="NNY90" s="47"/>
      <c r="NNZ90" s="47"/>
      <c r="NOA90" s="47"/>
      <c r="NOB90" s="47"/>
      <c r="NOC90" s="47"/>
      <c r="NOD90" s="47"/>
      <c r="NOE90" s="47"/>
      <c r="NOF90" s="47"/>
      <c r="NOG90" s="47"/>
      <c r="NOH90" s="47"/>
      <c r="NOI90" s="47"/>
      <c r="NOJ90" s="47"/>
      <c r="NOK90" s="47"/>
      <c r="NOL90" s="47"/>
      <c r="NOM90" s="47"/>
      <c r="NON90" s="47"/>
      <c r="NOO90" s="47"/>
      <c r="NOP90" s="47"/>
      <c r="NOQ90" s="47"/>
      <c r="NOR90" s="47"/>
      <c r="NOS90" s="47"/>
      <c r="NOT90" s="47"/>
      <c r="NOU90" s="47"/>
      <c r="NOV90" s="47"/>
      <c r="NOW90" s="47"/>
      <c r="NOX90" s="47"/>
      <c r="NOY90" s="47"/>
      <c r="NOZ90" s="47"/>
      <c r="NPA90" s="47"/>
      <c r="NPB90" s="47"/>
      <c r="NPC90" s="47"/>
      <c r="NPD90" s="47"/>
      <c r="NPE90" s="47"/>
      <c r="NPF90" s="47"/>
      <c r="NPG90" s="47"/>
      <c r="NPH90" s="47"/>
      <c r="NPI90" s="47"/>
      <c r="NPJ90" s="47"/>
      <c r="NPK90" s="47"/>
      <c r="NPL90" s="47"/>
      <c r="NPM90" s="47"/>
      <c r="NPN90" s="47"/>
      <c r="NPO90" s="47"/>
      <c r="NPP90" s="47"/>
      <c r="NPQ90" s="47"/>
      <c r="NPR90" s="47"/>
      <c r="NPS90" s="47"/>
      <c r="NPT90" s="47"/>
      <c r="NPU90" s="47"/>
      <c r="NPV90" s="47"/>
      <c r="NPW90" s="47"/>
      <c r="NPX90" s="47"/>
      <c r="NPY90" s="47"/>
      <c r="NPZ90" s="47"/>
      <c r="NQA90" s="47"/>
      <c r="NQB90" s="47"/>
      <c r="NQC90" s="47"/>
      <c r="NQD90" s="47"/>
      <c r="NQE90" s="47"/>
      <c r="NQF90" s="47"/>
      <c r="NQG90" s="47"/>
      <c r="NQH90" s="47"/>
      <c r="NQI90" s="47"/>
      <c r="NQJ90" s="47"/>
      <c r="NQK90" s="47"/>
      <c r="NQL90" s="47"/>
      <c r="NQM90" s="47"/>
      <c r="NQN90" s="47"/>
      <c r="NQO90" s="47"/>
      <c r="NQP90" s="47"/>
      <c r="NQQ90" s="47"/>
      <c r="NQR90" s="47"/>
      <c r="NQS90" s="47"/>
      <c r="NQT90" s="47"/>
      <c r="NQU90" s="47"/>
      <c r="NQV90" s="47"/>
      <c r="NQW90" s="47"/>
      <c r="NQX90" s="47"/>
      <c r="NQY90" s="47"/>
      <c r="NQZ90" s="47"/>
      <c r="NRA90" s="47"/>
      <c r="NRB90" s="47"/>
      <c r="NRC90" s="47"/>
      <c r="NRD90" s="47"/>
      <c r="NRE90" s="47"/>
      <c r="NRF90" s="47"/>
      <c r="NRG90" s="47"/>
      <c r="NRH90" s="47"/>
      <c r="NRI90" s="47"/>
      <c r="NRJ90" s="47"/>
      <c r="NRK90" s="47"/>
      <c r="NRL90" s="47"/>
      <c r="NRM90" s="47"/>
      <c r="NRN90" s="47"/>
      <c r="NRO90" s="47"/>
      <c r="NRP90" s="47"/>
      <c r="NRQ90" s="47"/>
      <c r="NRR90" s="47"/>
      <c r="NRS90" s="47"/>
      <c r="NRT90" s="47"/>
      <c r="NRU90" s="47"/>
      <c r="NRV90" s="47"/>
      <c r="NRW90" s="47"/>
      <c r="NRX90" s="47"/>
      <c r="NRY90" s="47"/>
      <c r="NRZ90" s="47"/>
      <c r="NSA90" s="47"/>
      <c r="NSB90" s="47"/>
      <c r="NSC90" s="47"/>
      <c r="NSD90" s="47"/>
      <c r="NSE90" s="47"/>
      <c r="NSF90" s="47"/>
      <c r="NSG90" s="47"/>
      <c r="NSH90" s="47"/>
      <c r="NSI90" s="47"/>
      <c r="NSJ90" s="47"/>
      <c r="NSK90" s="47"/>
      <c r="NSL90" s="47"/>
      <c r="NSM90" s="47"/>
      <c r="NSN90" s="47"/>
      <c r="NSO90" s="47"/>
      <c r="NSP90" s="47"/>
      <c r="NSQ90" s="47"/>
      <c r="NSR90" s="47"/>
      <c r="NSS90" s="47"/>
      <c r="NST90" s="47"/>
      <c r="NSU90" s="47"/>
      <c r="NSV90" s="47"/>
      <c r="NSW90" s="47"/>
      <c r="NSX90" s="47"/>
      <c r="NSY90" s="47"/>
      <c r="NSZ90" s="47"/>
      <c r="NTA90" s="47"/>
      <c r="NTB90" s="47"/>
      <c r="NTC90" s="47"/>
      <c r="NTD90" s="47"/>
      <c r="NTE90" s="47"/>
      <c r="NTF90" s="47"/>
      <c r="NTG90" s="47"/>
      <c r="NTH90" s="47"/>
      <c r="NTI90" s="47"/>
      <c r="NTJ90" s="47"/>
      <c r="NTK90" s="47"/>
      <c r="NTL90" s="47"/>
      <c r="NTM90" s="47"/>
      <c r="NTN90" s="47"/>
      <c r="NTO90" s="47"/>
      <c r="NTP90" s="47"/>
      <c r="NTQ90" s="47"/>
      <c r="NTR90" s="47"/>
      <c r="NTS90" s="47"/>
      <c r="NTT90" s="47"/>
      <c r="NTU90" s="47"/>
      <c r="NTV90" s="47"/>
      <c r="NTW90" s="47"/>
      <c r="NTX90" s="47"/>
      <c r="NTY90" s="47"/>
      <c r="NTZ90" s="47"/>
      <c r="NUA90" s="47"/>
      <c r="NUB90" s="47"/>
      <c r="NUC90" s="47"/>
      <c r="NUD90" s="47"/>
      <c r="NUE90" s="47"/>
      <c r="NUF90" s="47"/>
      <c r="NUG90" s="47"/>
      <c r="NUH90" s="47"/>
      <c r="NUI90" s="47"/>
      <c r="NUJ90" s="47"/>
      <c r="NUK90" s="47"/>
      <c r="NUL90" s="47"/>
      <c r="NUM90" s="47"/>
      <c r="NUN90" s="47"/>
      <c r="NUO90" s="47"/>
      <c r="NUP90" s="47"/>
      <c r="NUQ90" s="47"/>
      <c r="NUR90" s="47"/>
      <c r="NUS90" s="47"/>
      <c r="NUT90" s="47"/>
      <c r="NUU90" s="47"/>
      <c r="NUV90" s="47"/>
      <c r="NUW90" s="47"/>
      <c r="NUX90" s="47"/>
      <c r="NUY90" s="47"/>
      <c r="NUZ90" s="47"/>
      <c r="NVA90" s="47"/>
      <c r="NVB90" s="47"/>
      <c r="NVC90" s="47"/>
      <c r="NVD90" s="47"/>
      <c r="NVE90" s="47"/>
      <c r="NVF90" s="47"/>
      <c r="NVG90" s="47"/>
      <c r="NVH90" s="47"/>
      <c r="NVI90" s="47"/>
      <c r="NVJ90" s="47"/>
      <c r="NVK90" s="47"/>
      <c r="NVL90" s="47"/>
      <c r="NVM90" s="47"/>
      <c r="NVN90" s="47"/>
      <c r="NVO90" s="47"/>
      <c r="NVP90" s="47"/>
      <c r="NVQ90" s="47"/>
      <c r="NVR90" s="47"/>
      <c r="NVS90" s="47"/>
      <c r="NVT90" s="47"/>
      <c r="NVU90" s="47"/>
      <c r="NVV90" s="47"/>
      <c r="NVW90" s="47"/>
      <c r="NVX90" s="47"/>
      <c r="NVY90" s="47"/>
      <c r="NVZ90" s="47"/>
      <c r="NWA90" s="47"/>
      <c r="NWB90" s="47"/>
      <c r="NWC90" s="47"/>
      <c r="NWD90" s="47"/>
      <c r="NWE90" s="47"/>
      <c r="NWF90" s="47"/>
      <c r="NWG90" s="47"/>
      <c r="NWH90" s="47"/>
      <c r="NWI90" s="47"/>
      <c r="NWJ90" s="47"/>
      <c r="NWK90" s="47"/>
      <c r="NWL90" s="47"/>
      <c r="NWM90" s="47"/>
      <c r="NWN90" s="47"/>
      <c r="NWO90" s="47"/>
      <c r="NWP90" s="47"/>
      <c r="NWQ90" s="47"/>
      <c r="NWR90" s="47"/>
      <c r="NWS90" s="47"/>
      <c r="NWT90" s="47"/>
      <c r="NWU90" s="47"/>
      <c r="NWV90" s="47"/>
      <c r="NWW90" s="47"/>
      <c r="NWX90" s="47"/>
      <c r="NWY90" s="47"/>
      <c r="NWZ90" s="47"/>
      <c r="NXA90" s="47"/>
      <c r="NXB90" s="47"/>
      <c r="NXC90" s="47"/>
      <c r="NXD90" s="47"/>
      <c r="NXE90" s="47"/>
      <c r="NXF90" s="47"/>
      <c r="NXG90" s="47"/>
      <c r="NXH90" s="47"/>
      <c r="NXI90" s="47"/>
      <c r="NXJ90" s="47"/>
      <c r="NXK90" s="47"/>
      <c r="NXL90" s="47"/>
      <c r="NXM90" s="47"/>
      <c r="NXN90" s="47"/>
      <c r="NXO90" s="47"/>
      <c r="NXP90" s="47"/>
      <c r="NXQ90" s="47"/>
      <c r="NXR90" s="47"/>
      <c r="NXS90" s="47"/>
      <c r="NXT90" s="47"/>
      <c r="NXU90" s="47"/>
      <c r="NXV90" s="47"/>
      <c r="NXW90" s="47"/>
      <c r="NXX90" s="47"/>
      <c r="NXY90" s="47"/>
      <c r="NXZ90" s="47"/>
      <c r="NYA90" s="47"/>
      <c r="NYB90" s="47"/>
      <c r="NYC90" s="47"/>
      <c r="NYD90" s="47"/>
      <c r="NYE90" s="47"/>
      <c r="NYF90" s="47"/>
      <c r="NYG90" s="47"/>
      <c r="NYH90" s="47"/>
      <c r="NYI90" s="47"/>
      <c r="NYJ90" s="47"/>
      <c r="NYK90" s="47"/>
      <c r="NYL90" s="47"/>
      <c r="NYM90" s="47"/>
      <c r="NYN90" s="47"/>
      <c r="NYO90" s="47"/>
      <c r="NYP90" s="47"/>
      <c r="NYQ90" s="47"/>
      <c r="NYR90" s="47"/>
      <c r="NYS90" s="47"/>
      <c r="NYT90" s="47"/>
      <c r="NYU90" s="47"/>
      <c r="NYV90" s="47"/>
      <c r="NYW90" s="47"/>
      <c r="NYX90" s="47"/>
      <c r="NYY90" s="47"/>
      <c r="NYZ90" s="47"/>
      <c r="NZA90" s="47"/>
      <c r="NZB90" s="47"/>
      <c r="NZC90" s="47"/>
      <c r="NZD90" s="47"/>
      <c r="NZE90" s="47"/>
      <c r="NZF90" s="47"/>
      <c r="NZG90" s="47"/>
      <c r="NZH90" s="47"/>
      <c r="NZI90" s="47"/>
      <c r="NZJ90" s="47"/>
      <c r="NZK90" s="47"/>
      <c r="NZL90" s="47"/>
      <c r="NZM90" s="47"/>
      <c r="NZN90" s="47"/>
      <c r="NZO90" s="47"/>
      <c r="NZP90" s="47"/>
      <c r="NZQ90" s="47"/>
      <c r="NZR90" s="47"/>
      <c r="NZS90" s="47"/>
      <c r="NZT90" s="47"/>
      <c r="NZU90" s="47"/>
      <c r="NZV90" s="47"/>
      <c r="NZW90" s="47"/>
      <c r="NZX90" s="47"/>
      <c r="NZY90" s="47"/>
      <c r="NZZ90" s="47"/>
      <c r="OAA90" s="47"/>
      <c r="OAB90" s="47"/>
      <c r="OAC90" s="47"/>
      <c r="OAD90" s="47"/>
      <c r="OAE90" s="47"/>
      <c r="OAF90" s="47"/>
      <c r="OAG90" s="47"/>
      <c r="OAH90" s="47"/>
      <c r="OAI90" s="47"/>
      <c r="OAJ90" s="47"/>
      <c r="OAK90" s="47"/>
      <c r="OAL90" s="47"/>
      <c r="OAM90" s="47"/>
      <c r="OAN90" s="47"/>
      <c r="OAO90" s="47"/>
      <c r="OAP90" s="47"/>
      <c r="OAQ90" s="47"/>
      <c r="OAR90" s="47"/>
      <c r="OAS90" s="47"/>
      <c r="OAT90" s="47"/>
      <c r="OAU90" s="47"/>
      <c r="OAV90" s="47"/>
      <c r="OAW90" s="47"/>
      <c r="OAX90" s="47"/>
      <c r="OAY90" s="47"/>
      <c r="OAZ90" s="47"/>
      <c r="OBA90" s="47"/>
      <c r="OBB90" s="47"/>
      <c r="OBC90" s="47"/>
      <c r="OBD90" s="47"/>
      <c r="OBE90" s="47"/>
      <c r="OBF90" s="47"/>
      <c r="OBG90" s="47"/>
      <c r="OBH90" s="47"/>
      <c r="OBI90" s="47"/>
      <c r="OBJ90" s="47"/>
      <c r="OBK90" s="47"/>
      <c r="OBL90" s="47"/>
      <c r="OBM90" s="47"/>
      <c r="OBN90" s="47"/>
      <c r="OBO90" s="47"/>
      <c r="OBP90" s="47"/>
      <c r="OBQ90" s="47"/>
      <c r="OBR90" s="47"/>
      <c r="OBS90" s="47"/>
      <c r="OBT90" s="47"/>
      <c r="OBU90" s="47"/>
      <c r="OBV90" s="47"/>
      <c r="OBW90" s="47"/>
      <c r="OBX90" s="47"/>
      <c r="OBY90" s="47"/>
      <c r="OBZ90" s="47"/>
      <c r="OCA90" s="47"/>
      <c r="OCB90" s="47"/>
      <c r="OCC90" s="47"/>
      <c r="OCD90" s="47"/>
      <c r="OCE90" s="47"/>
      <c r="OCF90" s="47"/>
      <c r="OCG90" s="47"/>
      <c r="OCH90" s="47"/>
      <c r="OCI90" s="47"/>
      <c r="OCJ90" s="47"/>
      <c r="OCK90" s="47"/>
      <c r="OCL90" s="47"/>
      <c r="OCM90" s="47"/>
      <c r="OCN90" s="47"/>
      <c r="OCO90" s="47"/>
      <c r="OCP90" s="47"/>
      <c r="OCQ90" s="47"/>
      <c r="OCR90" s="47"/>
      <c r="OCS90" s="47"/>
      <c r="OCT90" s="47"/>
      <c r="OCU90" s="47"/>
      <c r="OCV90" s="47"/>
      <c r="OCW90" s="47"/>
      <c r="OCX90" s="47"/>
      <c r="OCY90" s="47"/>
      <c r="OCZ90" s="47"/>
      <c r="ODA90" s="47"/>
      <c r="ODB90" s="47"/>
      <c r="ODC90" s="47"/>
      <c r="ODD90" s="47"/>
      <c r="ODE90" s="47"/>
      <c r="ODF90" s="47"/>
      <c r="ODG90" s="47"/>
      <c r="ODH90" s="47"/>
      <c r="ODI90" s="47"/>
      <c r="ODJ90" s="47"/>
      <c r="ODK90" s="47"/>
      <c r="ODL90" s="47"/>
      <c r="ODM90" s="47"/>
      <c r="ODN90" s="47"/>
      <c r="ODO90" s="47"/>
      <c r="ODP90" s="47"/>
      <c r="ODQ90" s="47"/>
      <c r="ODR90" s="47"/>
      <c r="ODS90" s="47"/>
      <c r="ODT90" s="47"/>
      <c r="ODU90" s="47"/>
      <c r="ODV90" s="47"/>
      <c r="ODW90" s="47"/>
      <c r="ODX90" s="47"/>
      <c r="ODY90" s="47"/>
      <c r="ODZ90" s="47"/>
      <c r="OEA90" s="47"/>
      <c r="OEB90" s="47"/>
      <c r="OEC90" s="47"/>
      <c r="OED90" s="47"/>
      <c r="OEE90" s="47"/>
      <c r="OEF90" s="47"/>
      <c r="OEG90" s="47"/>
      <c r="OEH90" s="47"/>
      <c r="OEI90" s="47"/>
      <c r="OEJ90" s="47"/>
      <c r="OEK90" s="47"/>
      <c r="OEL90" s="47"/>
      <c r="OEM90" s="47"/>
      <c r="OEN90" s="47"/>
      <c r="OEO90" s="47"/>
      <c r="OEP90" s="47"/>
      <c r="OEQ90" s="47"/>
      <c r="OER90" s="47"/>
      <c r="OES90" s="47"/>
      <c r="OET90" s="47"/>
      <c r="OEU90" s="47"/>
      <c r="OEV90" s="47"/>
      <c r="OEW90" s="47"/>
      <c r="OEX90" s="47"/>
      <c r="OEY90" s="47"/>
      <c r="OEZ90" s="47"/>
      <c r="OFA90" s="47"/>
      <c r="OFB90" s="47"/>
      <c r="OFC90" s="47"/>
      <c r="OFD90" s="47"/>
      <c r="OFE90" s="47"/>
      <c r="OFF90" s="47"/>
      <c r="OFG90" s="47"/>
      <c r="OFH90" s="47"/>
      <c r="OFI90" s="47"/>
      <c r="OFJ90" s="47"/>
      <c r="OFK90" s="47"/>
      <c r="OFL90" s="47"/>
      <c r="OFM90" s="47"/>
      <c r="OFN90" s="47"/>
      <c r="OFO90" s="47"/>
      <c r="OFP90" s="47"/>
      <c r="OFQ90" s="47"/>
      <c r="OFR90" s="47"/>
      <c r="OFS90" s="47"/>
      <c r="OFT90" s="47"/>
      <c r="OFU90" s="47"/>
      <c r="OFV90" s="47"/>
      <c r="OFW90" s="47"/>
      <c r="OFX90" s="47"/>
      <c r="OFY90" s="47"/>
      <c r="OFZ90" s="47"/>
      <c r="OGA90" s="47"/>
      <c r="OGB90" s="47"/>
      <c r="OGC90" s="47"/>
      <c r="OGD90" s="47"/>
      <c r="OGE90" s="47"/>
      <c r="OGF90" s="47"/>
      <c r="OGG90" s="47"/>
      <c r="OGH90" s="47"/>
      <c r="OGI90" s="47"/>
      <c r="OGJ90" s="47"/>
      <c r="OGK90" s="47"/>
      <c r="OGL90" s="47"/>
      <c r="OGM90" s="47"/>
      <c r="OGN90" s="47"/>
      <c r="OGO90" s="47"/>
      <c r="OGP90" s="47"/>
      <c r="OGQ90" s="47"/>
      <c r="OGR90" s="47"/>
      <c r="OGS90" s="47"/>
      <c r="OGT90" s="47"/>
      <c r="OGU90" s="47"/>
      <c r="OGV90" s="47"/>
      <c r="OGW90" s="47"/>
      <c r="OGX90" s="47"/>
      <c r="OGY90" s="47"/>
      <c r="OGZ90" s="47"/>
      <c r="OHA90" s="47"/>
      <c r="OHB90" s="47"/>
      <c r="OHC90" s="47"/>
      <c r="OHD90" s="47"/>
      <c r="OHE90" s="47"/>
      <c r="OHF90" s="47"/>
      <c r="OHG90" s="47"/>
      <c r="OHH90" s="47"/>
      <c r="OHI90" s="47"/>
      <c r="OHJ90" s="47"/>
      <c r="OHK90" s="47"/>
      <c r="OHL90" s="47"/>
      <c r="OHM90" s="47"/>
      <c r="OHN90" s="47"/>
      <c r="OHO90" s="47"/>
      <c r="OHP90" s="47"/>
      <c r="OHQ90" s="47"/>
      <c r="OHR90" s="47"/>
      <c r="OHS90" s="47"/>
      <c r="OHT90" s="47"/>
      <c r="OHU90" s="47"/>
      <c r="OHV90" s="47"/>
      <c r="OHW90" s="47"/>
      <c r="OHX90" s="47"/>
      <c r="OHY90" s="47"/>
      <c r="OHZ90" s="47"/>
      <c r="OIA90" s="47"/>
      <c r="OIB90" s="47"/>
      <c r="OIC90" s="47"/>
      <c r="OID90" s="47"/>
      <c r="OIE90" s="47"/>
      <c r="OIF90" s="47"/>
      <c r="OIG90" s="47"/>
      <c r="OIH90" s="47"/>
      <c r="OII90" s="47"/>
      <c r="OIJ90" s="47"/>
      <c r="OIK90" s="47"/>
      <c r="OIL90" s="47"/>
      <c r="OIM90" s="47"/>
      <c r="OIN90" s="47"/>
      <c r="OIO90" s="47"/>
      <c r="OIP90" s="47"/>
      <c r="OIQ90" s="47"/>
      <c r="OIR90" s="47"/>
      <c r="OIS90" s="47"/>
      <c r="OIT90" s="47"/>
      <c r="OIU90" s="47"/>
      <c r="OIV90" s="47"/>
      <c r="OIW90" s="47"/>
      <c r="OIX90" s="47"/>
      <c r="OIY90" s="47"/>
      <c r="OIZ90" s="47"/>
      <c r="OJA90" s="47"/>
      <c r="OJB90" s="47"/>
      <c r="OJC90" s="47"/>
      <c r="OJD90" s="47"/>
      <c r="OJE90" s="47"/>
      <c r="OJF90" s="47"/>
      <c r="OJG90" s="47"/>
      <c r="OJH90" s="47"/>
      <c r="OJI90" s="47"/>
      <c r="OJJ90" s="47"/>
      <c r="OJK90" s="47"/>
      <c r="OJL90" s="47"/>
      <c r="OJM90" s="47"/>
      <c r="OJN90" s="47"/>
      <c r="OJO90" s="47"/>
      <c r="OJP90" s="47"/>
      <c r="OJQ90" s="47"/>
      <c r="OJR90" s="47"/>
      <c r="OJS90" s="47"/>
      <c r="OJT90" s="47"/>
      <c r="OJU90" s="47"/>
      <c r="OJV90" s="47"/>
      <c r="OJW90" s="47"/>
      <c r="OJX90" s="47"/>
      <c r="OJY90" s="47"/>
      <c r="OJZ90" s="47"/>
      <c r="OKA90" s="47"/>
      <c r="OKB90" s="47"/>
      <c r="OKC90" s="47"/>
      <c r="OKD90" s="47"/>
      <c r="OKE90" s="47"/>
      <c r="OKF90" s="47"/>
      <c r="OKG90" s="47"/>
      <c r="OKH90" s="47"/>
      <c r="OKI90" s="47"/>
      <c r="OKJ90" s="47"/>
      <c r="OKK90" s="47"/>
      <c r="OKL90" s="47"/>
      <c r="OKM90" s="47"/>
      <c r="OKN90" s="47"/>
      <c r="OKO90" s="47"/>
      <c r="OKP90" s="47"/>
      <c r="OKQ90" s="47"/>
      <c r="OKR90" s="47"/>
      <c r="OKS90" s="47"/>
      <c r="OKT90" s="47"/>
      <c r="OKU90" s="47"/>
      <c r="OKV90" s="47"/>
      <c r="OKW90" s="47"/>
      <c r="OKX90" s="47"/>
      <c r="OKY90" s="47"/>
      <c r="OKZ90" s="47"/>
      <c r="OLA90" s="47"/>
      <c r="OLB90" s="47"/>
      <c r="OLC90" s="47"/>
      <c r="OLD90" s="47"/>
      <c r="OLE90" s="47"/>
      <c r="OLF90" s="47"/>
      <c r="OLG90" s="47"/>
      <c r="OLH90" s="47"/>
      <c r="OLI90" s="47"/>
      <c r="OLJ90" s="47"/>
      <c r="OLK90" s="47"/>
      <c r="OLL90" s="47"/>
      <c r="OLM90" s="47"/>
      <c r="OLN90" s="47"/>
      <c r="OLO90" s="47"/>
      <c r="OLP90" s="47"/>
      <c r="OLQ90" s="47"/>
      <c r="OLR90" s="47"/>
      <c r="OLS90" s="47"/>
      <c r="OLT90" s="47"/>
      <c r="OLU90" s="47"/>
      <c r="OLV90" s="47"/>
      <c r="OLW90" s="47"/>
      <c r="OLX90" s="47"/>
      <c r="OLY90" s="47"/>
      <c r="OLZ90" s="47"/>
      <c r="OMA90" s="47"/>
      <c r="OMB90" s="47"/>
      <c r="OMC90" s="47"/>
      <c r="OMD90" s="47"/>
      <c r="OME90" s="47"/>
      <c r="OMF90" s="47"/>
      <c r="OMG90" s="47"/>
      <c r="OMH90" s="47"/>
      <c r="OMI90" s="47"/>
      <c r="OMJ90" s="47"/>
      <c r="OMK90" s="47"/>
      <c r="OML90" s="47"/>
      <c r="OMM90" s="47"/>
      <c r="OMN90" s="47"/>
      <c r="OMO90" s="47"/>
      <c r="OMP90" s="47"/>
      <c r="OMQ90" s="47"/>
      <c r="OMR90" s="47"/>
      <c r="OMS90" s="47"/>
      <c r="OMT90" s="47"/>
      <c r="OMU90" s="47"/>
      <c r="OMV90" s="47"/>
      <c r="OMW90" s="47"/>
      <c r="OMX90" s="47"/>
      <c r="OMY90" s="47"/>
      <c r="OMZ90" s="47"/>
      <c r="ONA90" s="47"/>
      <c r="ONB90" s="47"/>
      <c r="ONC90" s="47"/>
      <c r="OND90" s="47"/>
      <c r="ONE90" s="47"/>
      <c r="ONF90" s="47"/>
      <c r="ONG90" s="47"/>
      <c r="ONH90" s="47"/>
      <c r="ONI90" s="47"/>
      <c r="ONJ90" s="47"/>
      <c r="ONK90" s="47"/>
      <c r="ONL90" s="47"/>
      <c r="ONM90" s="47"/>
      <c r="ONN90" s="47"/>
      <c r="ONO90" s="47"/>
      <c r="ONP90" s="47"/>
      <c r="ONQ90" s="47"/>
      <c r="ONR90" s="47"/>
      <c r="ONS90" s="47"/>
      <c r="ONT90" s="47"/>
      <c r="ONU90" s="47"/>
      <c r="ONV90" s="47"/>
      <c r="ONW90" s="47"/>
      <c r="ONX90" s="47"/>
      <c r="ONY90" s="47"/>
      <c r="ONZ90" s="47"/>
      <c r="OOA90" s="47"/>
      <c r="OOB90" s="47"/>
      <c r="OOC90" s="47"/>
      <c r="OOD90" s="47"/>
      <c r="OOE90" s="47"/>
      <c r="OOF90" s="47"/>
      <c r="OOG90" s="47"/>
      <c r="OOH90" s="47"/>
      <c r="OOI90" s="47"/>
      <c r="OOJ90" s="47"/>
      <c r="OOK90" s="47"/>
      <c r="OOL90" s="47"/>
      <c r="OOM90" s="47"/>
      <c r="OON90" s="47"/>
      <c r="OOO90" s="47"/>
      <c r="OOP90" s="47"/>
      <c r="OOQ90" s="47"/>
      <c r="OOR90" s="47"/>
      <c r="OOS90" s="47"/>
      <c r="OOT90" s="47"/>
      <c r="OOU90" s="47"/>
      <c r="OOV90" s="47"/>
      <c r="OOW90" s="47"/>
      <c r="OOX90" s="47"/>
      <c r="OOY90" s="47"/>
      <c r="OOZ90" s="47"/>
      <c r="OPA90" s="47"/>
      <c r="OPB90" s="47"/>
      <c r="OPC90" s="47"/>
      <c r="OPD90" s="47"/>
      <c r="OPE90" s="47"/>
      <c r="OPF90" s="47"/>
      <c r="OPG90" s="47"/>
      <c r="OPH90" s="47"/>
      <c r="OPI90" s="47"/>
      <c r="OPJ90" s="47"/>
      <c r="OPK90" s="47"/>
      <c r="OPL90" s="47"/>
      <c r="OPM90" s="47"/>
      <c r="OPN90" s="47"/>
      <c r="OPO90" s="47"/>
      <c r="OPP90" s="47"/>
      <c r="OPQ90" s="47"/>
      <c r="OPR90" s="47"/>
      <c r="OPS90" s="47"/>
      <c r="OPT90" s="47"/>
      <c r="OPU90" s="47"/>
      <c r="OPV90" s="47"/>
      <c r="OPW90" s="47"/>
      <c r="OPX90" s="47"/>
      <c r="OPY90" s="47"/>
      <c r="OPZ90" s="47"/>
      <c r="OQA90" s="47"/>
      <c r="OQB90" s="47"/>
      <c r="OQC90" s="47"/>
      <c r="OQD90" s="47"/>
      <c r="OQE90" s="47"/>
      <c r="OQF90" s="47"/>
      <c r="OQG90" s="47"/>
      <c r="OQH90" s="47"/>
      <c r="OQI90" s="47"/>
      <c r="OQJ90" s="47"/>
      <c r="OQK90" s="47"/>
      <c r="OQL90" s="47"/>
      <c r="OQM90" s="47"/>
      <c r="OQN90" s="47"/>
      <c r="OQO90" s="47"/>
      <c r="OQP90" s="47"/>
      <c r="OQQ90" s="47"/>
      <c r="OQR90" s="47"/>
      <c r="OQS90" s="47"/>
      <c r="OQT90" s="47"/>
      <c r="OQU90" s="47"/>
      <c r="OQV90" s="47"/>
      <c r="OQW90" s="47"/>
      <c r="OQX90" s="47"/>
      <c r="OQY90" s="47"/>
      <c r="OQZ90" s="47"/>
      <c r="ORA90" s="47"/>
      <c r="ORB90" s="47"/>
      <c r="ORC90" s="47"/>
      <c r="ORD90" s="47"/>
      <c r="ORE90" s="47"/>
      <c r="ORF90" s="47"/>
      <c r="ORG90" s="47"/>
      <c r="ORH90" s="47"/>
      <c r="ORI90" s="47"/>
      <c r="ORJ90" s="47"/>
      <c r="ORK90" s="47"/>
      <c r="ORL90" s="47"/>
      <c r="ORM90" s="47"/>
      <c r="ORN90" s="47"/>
      <c r="ORO90" s="47"/>
      <c r="ORP90" s="47"/>
      <c r="ORQ90" s="47"/>
      <c r="ORR90" s="47"/>
      <c r="ORS90" s="47"/>
      <c r="ORT90" s="47"/>
      <c r="ORU90" s="47"/>
      <c r="ORV90" s="47"/>
      <c r="ORW90" s="47"/>
      <c r="ORX90" s="47"/>
      <c r="ORY90" s="47"/>
      <c r="ORZ90" s="47"/>
      <c r="OSA90" s="47"/>
      <c r="OSB90" s="47"/>
      <c r="OSC90" s="47"/>
      <c r="OSD90" s="47"/>
      <c r="OSE90" s="47"/>
      <c r="OSF90" s="47"/>
      <c r="OSG90" s="47"/>
      <c r="OSH90" s="47"/>
      <c r="OSI90" s="47"/>
      <c r="OSJ90" s="47"/>
      <c r="OSK90" s="47"/>
      <c r="OSL90" s="47"/>
      <c r="OSM90" s="47"/>
      <c r="OSN90" s="47"/>
      <c r="OSO90" s="47"/>
      <c r="OSP90" s="47"/>
      <c r="OSQ90" s="47"/>
      <c r="OSR90" s="47"/>
      <c r="OSS90" s="47"/>
      <c r="OST90" s="47"/>
      <c r="OSU90" s="47"/>
      <c r="OSV90" s="47"/>
      <c r="OSW90" s="47"/>
      <c r="OSX90" s="47"/>
      <c r="OSY90" s="47"/>
      <c r="OSZ90" s="47"/>
      <c r="OTA90" s="47"/>
      <c r="OTB90" s="47"/>
      <c r="OTC90" s="47"/>
      <c r="OTD90" s="47"/>
      <c r="OTE90" s="47"/>
      <c r="OTF90" s="47"/>
      <c r="OTG90" s="47"/>
      <c r="OTH90" s="47"/>
      <c r="OTI90" s="47"/>
      <c r="OTJ90" s="47"/>
      <c r="OTK90" s="47"/>
      <c r="OTL90" s="47"/>
      <c r="OTM90" s="47"/>
      <c r="OTN90" s="47"/>
      <c r="OTO90" s="47"/>
      <c r="OTP90" s="47"/>
      <c r="OTQ90" s="47"/>
      <c r="OTR90" s="47"/>
      <c r="OTS90" s="47"/>
      <c r="OTT90" s="47"/>
      <c r="OTU90" s="47"/>
      <c r="OTV90" s="47"/>
      <c r="OTW90" s="47"/>
      <c r="OTX90" s="47"/>
      <c r="OTY90" s="47"/>
      <c r="OTZ90" s="47"/>
      <c r="OUA90" s="47"/>
      <c r="OUB90" s="47"/>
      <c r="OUC90" s="47"/>
      <c r="OUD90" s="47"/>
      <c r="OUE90" s="47"/>
      <c r="OUF90" s="47"/>
      <c r="OUG90" s="47"/>
      <c r="OUH90" s="47"/>
      <c r="OUI90" s="47"/>
      <c r="OUJ90" s="47"/>
      <c r="OUK90" s="47"/>
      <c r="OUL90" s="47"/>
      <c r="OUM90" s="47"/>
      <c r="OUN90" s="47"/>
      <c r="OUO90" s="47"/>
      <c r="OUP90" s="47"/>
      <c r="OUQ90" s="47"/>
      <c r="OUR90" s="47"/>
      <c r="OUS90" s="47"/>
      <c r="OUT90" s="47"/>
      <c r="OUU90" s="47"/>
      <c r="OUV90" s="47"/>
      <c r="OUW90" s="47"/>
      <c r="OUX90" s="47"/>
      <c r="OUY90" s="47"/>
      <c r="OUZ90" s="47"/>
      <c r="OVA90" s="47"/>
      <c r="OVB90" s="47"/>
      <c r="OVC90" s="47"/>
      <c r="OVD90" s="47"/>
      <c r="OVE90" s="47"/>
      <c r="OVF90" s="47"/>
      <c r="OVG90" s="47"/>
      <c r="OVH90" s="47"/>
      <c r="OVI90" s="47"/>
      <c r="OVJ90" s="47"/>
      <c r="OVK90" s="47"/>
      <c r="OVL90" s="47"/>
      <c r="OVM90" s="47"/>
      <c r="OVN90" s="47"/>
      <c r="OVO90" s="47"/>
      <c r="OVP90" s="47"/>
      <c r="OVQ90" s="47"/>
      <c r="OVR90" s="47"/>
      <c r="OVS90" s="47"/>
      <c r="OVT90" s="47"/>
      <c r="OVU90" s="47"/>
      <c r="OVV90" s="47"/>
      <c r="OVW90" s="47"/>
      <c r="OVX90" s="47"/>
      <c r="OVY90" s="47"/>
      <c r="OVZ90" s="47"/>
      <c r="OWA90" s="47"/>
      <c r="OWB90" s="47"/>
      <c r="OWC90" s="47"/>
      <c r="OWD90" s="47"/>
      <c r="OWE90" s="47"/>
      <c r="OWF90" s="47"/>
      <c r="OWG90" s="47"/>
      <c r="OWH90" s="47"/>
      <c r="OWI90" s="47"/>
      <c r="OWJ90" s="47"/>
      <c r="OWK90" s="47"/>
      <c r="OWL90" s="47"/>
      <c r="OWM90" s="47"/>
      <c r="OWN90" s="47"/>
      <c r="OWO90" s="47"/>
      <c r="OWP90" s="47"/>
      <c r="OWQ90" s="47"/>
      <c r="OWR90" s="47"/>
      <c r="OWS90" s="47"/>
      <c r="OWT90" s="47"/>
      <c r="OWU90" s="47"/>
      <c r="OWV90" s="47"/>
      <c r="OWW90" s="47"/>
      <c r="OWX90" s="47"/>
      <c r="OWY90" s="47"/>
      <c r="OWZ90" s="47"/>
      <c r="OXA90" s="47"/>
      <c r="OXB90" s="47"/>
      <c r="OXC90" s="47"/>
      <c r="OXD90" s="47"/>
      <c r="OXE90" s="47"/>
      <c r="OXF90" s="47"/>
      <c r="OXG90" s="47"/>
      <c r="OXH90" s="47"/>
      <c r="OXI90" s="47"/>
      <c r="OXJ90" s="47"/>
      <c r="OXK90" s="47"/>
      <c r="OXL90" s="47"/>
      <c r="OXM90" s="47"/>
      <c r="OXN90" s="47"/>
      <c r="OXO90" s="47"/>
      <c r="OXP90" s="47"/>
      <c r="OXQ90" s="47"/>
      <c r="OXR90" s="47"/>
      <c r="OXS90" s="47"/>
      <c r="OXT90" s="47"/>
      <c r="OXU90" s="47"/>
      <c r="OXV90" s="47"/>
      <c r="OXW90" s="47"/>
      <c r="OXX90" s="47"/>
      <c r="OXY90" s="47"/>
      <c r="OXZ90" s="47"/>
      <c r="OYA90" s="47"/>
      <c r="OYB90" s="47"/>
      <c r="OYC90" s="47"/>
      <c r="OYD90" s="47"/>
      <c r="OYE90" s="47"/>
      <c r="OYF90" s="47"/>
      <c r="OYG90" s="47"/>
      <c r="OYH90" s="47"/>
      <c r="OYI90" s="47"/>
      <c r="OYJ90" s="47"/>
      <c r="OYK90" s="47"/>
      <c r="OYL90" s="47"/>
      <c r="OYM90" s="47"/>
      <c r="OYN90" s="47"/>
      <c r="OYO90" s="47"/>
      <c r="OYP90" s="47"/>
      <c r="OYQ90" s="47"/>
      <c r="OYR90" s="47"/>
      <c r="OYS90" s="47"/>
      <c r="OYT90" s="47"/>
      <c r="OYU90" s="47"/>
      <c r="OYV90" s="47"/>
      <c r="OYW90" s="47"/>
      <c r="OYX90" s="47"/>
      <c r="OYY90" s="47"/>
      <c r="OYZ90" s="47"/>
      <c r="OZA90" s="47"/>
      <c r="OZB90" s="47"/>
      <c r="OZC90" s="47"/>
      <c r="OZD90" s="47"/>
      <c r="OZE90" s="47"/>
      <c r="OZF90" s="47"/>
      <c r="OZG90" s="47"/>
      <c r="OZH90" s="47"/>
      <c r="OZI90" s="47"/>
      <c r="OZJ90" s="47"/>
      <c r="OZK90" s="47"/>
      <c r="OZL90" s="47"/>
      <c r="OZM90" s="47"/>
      <c r="OZN90" s="47"/>
      <c r="OZO90" s="47"/>
      <c r="OZP90" s="47"/>
      <c r="OZQ90" s="47"/>
      <c r="OZR90" s="47"/>
      <c r="OZS90" s="47"/>
      <c r="OZT90" s="47"/>
      <c r="OZU90" s="47"/>
      <c r="OZV90" s="47"/>
      <c r="OZW90" s="47"/>
      <c r="OZX90" s="47"/>
      <c r="OZY90" s="47"/>
      <c r="OZZ90" s="47"/>
      <c r="PAA90" s="47"/>
      <c r="PAB90" s="47"/>
      <c r="PAC90" s="47"/>
      <c r="PAD90" s="47"/>
      <c r="PAE90" s="47"/>
      <c r="PAF90" s="47"/>
      <c r="PAG90" s="47"/>
      <c r="PAH90" s="47"/>
      <c r="PAI90" s="47"/>
      <c r="PAJ90" s="47"/>
      <c r="PAK90" s="47"/>
      <c r="PAL90" s="47"/>
      <c r="PAM90" s="47"/>
      <c r="PAN90" s="47"/>
      <c r="PAO90" s="47"/>
      <c r="PAP90" s="47"/>
      <c r="PAQ90" s="47"/>
      <c r="PAR90" s="47"/>
      <c r="PAS90" s="47"/>
      <c r="PAT90" s="47"/>
      <c r="PAU90" s="47"/>
      <c r="PAV90" s="47"/>
      <c r="PAW90" s="47"/>
      <c r="PAX90" s="47"/>
      <c r="PAY90" s="47"/>
      <c r="PAZ90" s="47"/>
      <c r="PBA90" s="47"/>
      <c r="PBB90" s="47"/>
      <c r="PBC90" s="47"/>
      <c r="PBD90" s="47"/>
      <c r="PBE90" s="47"/>
      <c r="PBF90" s="47"/>
      <c r="PBG90" s="47"/>
      <c r="PBH90" s="47"/>
      <c r="PBI90" s="47"/>
      <c r="PBJ90" s="47"/>
      <c r="PBK90" s="47"/>
      <c r="PBL90" s="47"/>
      <c r="PBM90" s="47"/>
      <c r="PBN90" s="47"/>
      <c r="PBO90" s="47"/>
      <c r="PBP90" s="47"/>
      <c r="PBQ90" s="47"/>
      <c r="PBR90" s="47"/>
      <c r="PBS90" s="47"/>
      <c r="PBT90" s="47"/>
      <c r="PBU90" s="47"/>
      <c r="PBV90" s="47"/>
      <c r="PBW90" s="47"/>
      <c r="PBX90" s="47"/>
      <c r="PBY90" s="47"/>
      <c r="PBZ90" s="47"/>
      <c r="PCA90" s="47"/>
      <c r="PCB90" s="47"/>
      <c r="PCC90" s="47"/>
      <c r="PCD90" s="47"/>
      <c r="PCE90" s="47"/>
      <c r="PCF90" s="47"/>
      <c r="PCG90" s="47"/>
      <c r="PCH90" s="47"/>
      <c r="PCI90" s="47"/>
      <c r="PCJ90" s="47"/>
      <c r="PCK90" s="47"/>
      <c r="PCL90" s="47"/>
      <c r="PCM90" s="47"/>
      <c r="PCN90" s="47"/>
      <c r="PCO90" s="47"/>
      <c r="PCP90" s="47"/>
      <c r="PCQ90" s="47"/>
      <c r="PCR90" s="47"/>
      <c r="PCS90" s="47"/>
      <c r="PCT90" s="47"/>
      <c r="PCU90" s="47"/>
      <c r="PCV90" s="47"/>
      <c r="PCW90" s="47"/>
      <c r="PCX90" s="47"/>
      <c r="PCY90" s="47"/>
      <c r="PCZ90" s="47"/>
      <c r="PDA90" s="47"/>
      <c r="PDB90" s="47"/>
      <c r="PDC90" s="47"/>
      <c r="PDD90" s="47"/>
      <c r="PDE90" s="47"/>
      <c r="PDF90" s="47"/>
      <c r="PDG90" s="47"/>
      <c r="PDH90" s="47"/>
      <c r="PDI90" s="47"/>
      <c r="PDJ90" s="47"/>
      <c r="PDK90" s="47"/>
      <c r="PDL90" s="47"/>
      <c r="PDM90" s="47"/>
      <c r="PDN90" s="47"/>
      <c r="PDO90" s="47"/>
      <c r="PDP90" s="47"/>
      <c r="PDQ90" s="47"/>
      <c r="PDR90" s="47"/>
      <c r="PDS90" s="47"/>
      <c r="PDT90" s="47"/>
      <c r="PDU90" s="47"/>
      <c r="PDV90" s="47"/>
      <c r="PDW90" s="47"/>
      <c r="PDX90" s="47"/>
      <c r="PDY90" s="47"/>
      <c r="PDZ90" s="47"/>
      <c r="PEA90" s="47"/>
      <c r="PEB90" s="47"/>
      <c r="PEC90" s="47"/>
      <c r="PED90" s="47"/>
      <c r="PEE90" s="47"/>
      <c r="PEF90" s="47"/>
      <c r="PEG90" s="47"/>
      <c r="PEH90" s="47"/>
      <c r="PEI90" s="47"/>
      <c r="PEJ90" s="47"/>
      <c r="PEK90" s="47"/>
      <c r="PEL90" s="47"/>
      <c r="PEM90" s="47"/>
      <c r="PEN90" s="47"/>
      <c r="PEO90" s="47"/>
      <c r="PEP90" s="47"/>
      <c r="PEQ90" s="47"/>
      <c r="PER90" s="47"/>
      <c r="PES90" s="47"/>
      <c r="PET90" s="47"/>
      <c r="PEU90" s="47"/>
      <c r="PEV90" s="47"/>
      <c r="PEW90" s="47"/>
      <c r="PEX90" s="47"/>
      <c r="PEY90" s="47"/>
      <c r="PEZ90" s="47"/>
      <c r="PFA90" s="47"/>
      <c r="PFB90" s="47"/>
      <c r="PFC90" s="47"/>
      <c r="PFD90" s="47"/>
      <c r="PFE90" s="47"/>
      <c r="PFF90" s="47"/>
      <c r="PFG90" s="47"/>
      <c r="PFH90" s="47"/>
      <c r="PFI90" s="47"/>
      <c r="PFJ90" s="47"/>
      <c r="PFK90" s="47"/>
      <c r="PFL90" s="47"/>
      <c r="PFM90" s="47"/>
      <c r="PFN90" s="47"/>
      <c r="PFO90" s="47"/>
      <c r="PFP90" s="47"/>
      <c r="PFQ90" s="47"/>
      <c r="PFR90" s="47"/>
      <c r="PFS90" s="47"/>
      <c r="PFT90" s="47"/>
      <c r="PFU90" s="47"/>
      <c r="PFV90" s="47"/>
      <c r="PFW90" s="47"/>
      <c r="PFX90" s="47"/>
      <c r="PFY90" s="47"/>
      <c r="PFZ90" s="47"/>
      <c r="PGA90" s="47"/>
      <c r="PGB90" s="47"/>
      <c r="PGC90" s="47"/>
      <c r="PGD90" s="47"/>
      <c r="PGE90" s="47"/>
      <c r="PGF90" s="47"/>
      <c r="PGG90" s="47"/>
      <c r="PGH90" s="47"/>
      <c r="PGI90" s="47"/>
      <c r="PGJ90" s="47"/>
      <c r="PGK90" s="47"/>
      <c r="PGL90" s="47"/>
      <c r="PGM90" s="47"/>
      <c r="PGN90" s="47"/>
      <c r="PGO90" s="47"/>
      <c r="PGP90" s="47"/>
      <c r="PGQ90" s="47"/>
      <c r="PGR90" s="47"/>
      <c r="PGS90" s="47"/>
      <c r="PGT90" s="47"/>
      <c r="PGU90" s="47"/>
      <c r="PGV90" s="47"/>
      <c r="PGW90" s="47"/>
      <c r="PGX90" s="47"/>
      <c r="PGY90" s="47"/>
      <c r="PGZ90" s="47"/>
      <c r="PHA90" s="47"/>
      <c r="PHB90" s="47"/>
      <c r="PHC90" s="47"/>
      <c r="PHD90" s="47"/>
      <c r="PHE90" s="47"/>
      <c r="PHF90" s="47"/>
      <c r="PHG90" s="47"/>
      <c r="PHH90" s="47"/>
      <c r="PHI90" s="47"/>
      <c r="PHJ90" s="47"/>
      <c r="PHK90" s="47"/>
      <c r="PHL90" s="47"/>
      <c r="PHM90" s="47"/>
      <c r="PHN90" s="47"/>
      <c r="PHO90" s="47"/>
      <c r="PHP90" s="47"/>
      <c r="PHQ90" s="47"/>
      <c r="PHR90" s="47"/>
      <c r="PHS90" s="47"/>
      <c r="PHT90" s="47"/>
      <c r="PHU90" s="47"/>
      <c r="PHV90" s="47"/>
      <c r="PHW90" s="47"/>
      <c r="PHX90" s="47"/>
      <c r="PHY90" s="47"/>
      <c r="PHZ90" s="47"/>
      <c r="PIA90" s="47"/>
      <c r="PIB90" s="47"/>
      <c r="PIC90" s="47"/>
      <c r="PID90" s="47"/>
      <c r="PIE90" s="47"/>
      <c r="PIF90" s="47"/>
      <c r="PIG90" s="47"/>
      <c r="PIH90" s="47"/>
      <c r="PII90" s="47"/>
      <c r="PIJ90" s="47"/>
      <c r="PIK90" s="47"/>
      <c r="PIL90" s="47"/>
      <c r="PIM90" s="47"/>
      <c r="PIN90" s="47"/>
      <c r="PIO90" s="47"/>
      <c r="PIP90" s="47"/>
      <c r="PIQ90" s="47"/>
      <c r="PIR90" s="47"/>
      <c r="PIS90" s="47"/>
      <c r="PIT90" s="47"/>
      <c r="PIU90" s="47"/>
      <c r="PIV90" s="47"/>
      <c r="PIW90" s="47"/>
      <c r="PIX90" s="47"/>
      <c r="PIY90" s="47"/>
      <c r="PIZ90" s="47"/>
      <c r="PJA90" s="47"/>
      <c r="PJB90" s="47"/>
      <c r="PJC90" s="47"/>
      <c r="PJD90" s="47"/>
      <c r="PJE90" s="47"/>
      <c r="PJF90" s="47"/>
      <c r="PJG90" s="47"/>
      <c r="PJH90" s="47"/>
      <c r="PJI90" s="47"/>
      <c r="PJJ90" s="47"/>
      <c r="PJK90" s="47"/>
      <c r="PJL90" s="47"/>
      <c r="PJM90" s="47"/>
      <c r="PJN90" s="47"/>
      <c r="PJO90" s="47"/>
      <c r="PJP90" s="47"/>
      <c r="PJQ90" s="47"/>
      <c r="PJR90" s="47"/>
      <c r="PJS90" s="47"/>
      <c r="PJT90" s="47"/>
      <c r="PJU90" s="47"/>
      <c r="PJV90" s="47"/>
      <c r="PJW90" s="47"/>
      <c r="PJX90" s="47"/>
      <c r="PJY90" s="47"/>
      <c r="PJZ90" s="47"/>
      <c r="PKA90" s="47"/>
      <c r="PKB90" s="47"/>
      <c r="PKC90" s="47"/>
      <c r="PKD90" s="47"/>
      <c r="PKE90" s="47"/>
      <c r="PKF90" s="47"/>
      <c r="PKG90" s="47"/>
      <c r="PKH90" s="47"/>
      <c r="PKI90" s="47"/>
      <c r="PKJ90" s="47"/>
      <c r="PKK90" s="47"/>
      <c r="PKL90" s="47"/>
      <c r="PKM90" s="47"/>
      <c r="PKN90" s="47"/>
      <c r="PKO90" s="47"/>
      <c r="PKP90" s="47"/>
      <c r="PKQ90" s="47"/>
      <c r="PKR90" s="47"/>
      <c r="PKS90" s="47"/>
      <c r="PKT90" s="47"/>
      <c r="PKU90" s="47"/>
      <c r="PKV90" s="47"/>
      <c r="PKW90" s="47"/>
      <c r="PKX90" s="47"/>
      <c r="PKY90" s="47"/>
      <c r="PKZ90" s="47"/>
      <c r="PLA90" s="47"/>
      <c r="PLB90" s="47"/>
      <c r="PLC90" s="47"/>
      <c r="PLD90" s="47"/>
      <c r="PLE90" s="47"/>
      <c r="PLF90" s="47"/>
      <c r="PLG90" s="47"/>
      <c r="PLH90" s="47"/>
      <c r="PLI90" s="47"/>
      <c r="PLJ90" s="47"/>
      <c r="PLK90" s="47"/>
      <c r="PLL90" s="47"/>
      <c r="PLM90" s="47"/>
      <c r="PLN90" s="47"/>
      <c r="PLO90" s="47"/>
      <c r="PLP90" s="47"/>
      <c r="PLQ90" s="47"/>
      <c r="PLR90" s="47"/>
      <c r="PLS90" s="47"/>
      <c r="PLT90" s="47"/>
      <c r="PLU90" s="47"/>
      <c r="PLV90" s="47"/>
      <c r="PLW90" s="47"/>
      <c r="PLX90" s="47"/>
      <c r="PLY90" s="47"/>
      <c r="PLZ90" s="47"/>
      <c r="PMA90" s="47"/>
      <c r="PMB90" s="47"/>
      <c r="PMC90" s="47"/>
      <c r="PMD90" s="47"/>
      <c r="PME90" s="47"/>
      <c r="PMF90" s="47"/>
      <c r="PMG90" s="47"/>
      <c r="PMH90" s="47"/>
      <c r="PMI90" s="47"/>
      <c r="PMJ90" s="47"/>
      <c r="PMK90" s="47"/>
      <c r="PML90" s="47"/>
      <c r="PMM90" s="47"/>
      <c r="PMN90" s="47"/>
      <c r="PMO90" s="47"/>
      <c r="PMP90" s="47"/>
      <c r="PMQ90" s="47"/>
      <c r="PMR90" s="47"/>
      <c r="PMS90" s="47"/>
      <c r="PMT90" s="47"/>
      <c r="PMU90" s="47"/>
      <c r="PMV90" s="47"/>
      <c r="PMW90" s="47"/>
      <c r="PMX90" s="47"/>
      <c r="PMY90" s="47"/>
      <c r="PMZ90" s="47"/>
      <c r="PNA90" s="47"/>
      <c r="PNB90" s="47"/>
      <c r="PNC90" s="47"/>
      <c r="PND90" s="47"/>
      <c r="PNE90" s="47"/>
      <c r="PNF90" s="47"/>
      <c r="PNG90" s="47"/>
      <c r="PNH90" s="47"/>
      <c r="PNI90" s="47"/>
      <c r="PNJ90" s="47"/>
      <c r="PNK90" s="47"/>
      <c r="PNL90" s="47"/>
      <c r="PNM90" s="47"/>
      <c r="PNN90" s="47"/>
      <c r="PNO90" s="47"/>
      <c r="PNP90" s="47"/>
      <c r="PNQ90" s="47"/>
      <c r="PNR90" s="47"/>
      <c r="PNS90" s="47"/>
      <c r="PNT90" s="47"/>
      <c r="PNU90" s="47"/>
      <c r="PNV90" s="47"/>
      <c r="PNW90" s="47"/>
      <c r="PNX90" s="47"/>
      <c r="PNY90" s="47"/>
      <c r="PNZ90" s="47"/>
      <c r="POA90" s="47"/>
      <c r="POB90" s="47"/>
      <c r="POC90" s="47"/>
      <c r="POD90" s="47"/>
      <c r="POE90" s="47"/>
      <c r="POF90" s="47"/>
      <c r="POG90" s="47"/>
      <c r="POH90" s="47"/>
      <c r="POI90" s="47"/>
      <c r="POJ90" s="47"/>
      <c r="POK90" s="47"/>
      <c r="POL90" s="47"/>
      <c r="POM90" s="47"/>
      <c r="PON90" s="47"/>
      <c r="POO90" s="47"/>
      <c r="POP90" s="47"/>
      <c r="POQ90" s="47"/>
      <c r="POR90" s="47"/>
      <c r="POS90" s="47"/>
      <c r="POT90" s="47"/>
      <c r="POU90" s="47"/>
      <c r="POV90" s="47"/>
      <c r="POW90" s="47"/>
      <c r="POX90" s="47"/>
      <c r="POY90" s="47"/>
      <c r="POZ90" s="47"/>
      <c r="PPA90" s="47"/>
      <c r="PPB90" s="47"/>
      <c r="PPC90" s="47"/>
      <c r="PPD90" s="47"/>
      <c r="PPE90" s="47"/>
      <c r="PPF90" s="47"/>
      <c r="PPG90" s="47"/>
      <c r="PPH90" s="47"/>
      <c r="PPI90" s="47"/>
      <c r="PPJ90" s="47"/>
      <c r="PPK90" s="47"/>
      <c r="PPL90" s="47"/>
      <c r="PPM90" s="47"/>
      <c r="PPN90" s="47"/>
      <c r="PPO90" s="47"/>
      <c r="PPP90" s="47"/>
      <c r="PPQ90" s="47"/>
      <c r="PPR90" s="47"/>
      <c r="PPS90" s="47"/>
      <c r="PPT90" s="47"/>
      <c r="PPU90" s="47"/>
      <c r="PPV90" s="47"/>
      <c r="PPW90" s="47"/>
      <c r="PPX90" s="47"/>
      <c r="PPY90" s="47"/>
      <c r="PPZ90" s="47"/>
      <c r="PQA90" s="47"/>
      <c r="PQB90" s="47"/>
      <c r="PQC90" s="47"/>
      <c r="PQD90" s="47"/>
      <c r="PQE90" s="47"/>
      <c r="PQF90" s="47"/>
      <c r="PQG90" s="47"/>
      <c r="PQH90" s="47"/>
      <c r="PQI90" s="47"/>
      <c r="PQJ90" s="47"/>
      <c r="PQK90" s="47"/>
      <c r="PQL90" s="47"/>
      <c r="PQM90" s="47"/>
      <c r="PQN90" s="47"/>
      <c r="PQO90" s="47"/>
      <c r="PQP90" s="47"/>
      <c r="PQQ90" s="47"/>
      <c r="PQR90" s="47"/>
      <c r="PQS90" s="47"/>
      <c r="PQT90" s="47"/>
      <c r="PQU90" s="47"/>
      <c r="PQV90" s="47"/>
      <c r="PQW90" s="47"/>
      <c r="PQX90" s="47"/>
      <c r="PQY90" s="47"/>
      <c r="PQZ90" s="47"/>
      <c r="PRA90" s="47"/>
      <c r="PRB90" s="47"/>
      <c r="PRC90" s="47"/>
      <c r="PRD90" s="47"/>
      <c r="PRE90" s="47"/>
      <c r="PRF90" s="47"/>
      <c r="PRG90" s="47"/>
      <c r="PRH90" s="47"/>
      <c r="PRI90" s="47"/>
      <c r="PRJ90" s="47"/>
      <c r="PRK90" s="47"/>
      <c r="PRL90" s="47"/>
      <c r="PRM90" s="47"/>
      <c r="PRN90" s="47"/>
      <c r="PRO90" s="47"/>
      <c r="PRP90" s="47"/>
      <c r="PRQ90" s="47"/>
      <c r="PRR90" s="47"/>
      <c r="PRS90" s="47"/>
      <c r="PRT90" s="47"/>
      <c r="PRU90" s="47"/>
      <c r="PRV90" s="47"/>
      <c r="PRW90" s="47"/>
      <c r="PRX90" s="47"/>
      <c r="PRY90" s="47"/>
      <c r="PRZ90" s="47"/>
      <c r="PSA90" s="47"/>
      <c r="PSB90" s="47"/>
      <c r="PSC90" s="47"/>
      <c r="PSD90" s="47"/>
      <c r="PSE90" s="47"/>
      <c r="PSF90" s="47"/>
      <c r="PSG90" s="47"/>
      <c r="PSH90" s="47"/>
      <c r="PSI90" s="47"/>
      <c r="PSJ90" s="47"/>
      <c r="PSK90" s="47"/>
      <c r="PSL90" s="47"/>
      <c r="PSM90" s="47"/>
      <c r="PSN90" s="47"/>
      <c r="PSO90" s="47"/>
      <c r="PSP90" s="47"/>
      <c r="PSQ90" s="47"/>
      <c r="PSR90" s="47"/>
      <c r="PSS90" s="47"/>
      <c r="PST90" s="47"/>
      <c r="PSU90" s="47"/>
      <c r="PSV90" s="47"/>
      <c r="PSW90" s="47"/>
      <c r="PSX90" s="47"/>
      <c r="PSY90" s="47"/>
      <c r="PSZ90" s="47"/>
      <c r="PTA90" s="47"/>
      <c r="PTB90" s="47"/>
      <c r="PTC90" s="47"/>
      <c r="PTD90" s="47"/>
      <c r="PTE90" s="47"/>
      <c r="PTF90" s="47"/>
      <c r="PTG90" s="47"/>
      <c r="PTH90" s="47"/>
      <c r="PTI90" s="47"/>
      <c r="PTJ90" s="47"/>
      <c r="PTK90" s="47"/>
      <c r="PTL90" s="47"/>
      <c r="PTM90" s="47"/>
      <c r="PTN90" s="47"/>
      <c r="PTO90" s="47"/>
      <c r="PTP90" s="47"/>
      <c r="PTQ90" s="47"/>
      <c r="PTR90" s="47"/>
      <c r="PTS90" s="47"/>
      <c r="PTT90" s="47"/>
      <c r="PTU90" s="47"/>
      <c r="PTV90" s="47"/>
      <c r="PTW90" s="47"/>
      <c r="PTX90" s="47"/>
      <c r="PTY90" s="47"/>
      <c r="PTZ90" s="47"/>
      <c r="PUA90" s="47"/>
      <c r="PUB90" s="47"/>
      <c r="PUC90" s="47"/>
      <c r="PUD90" s="47"/>
      <c r="PUE90" s="47"/>
      <c r="PUF90" s="47"/>
      <c r="PUG90" s="47"/>
      <c r="PUH90" s="47"/>
      <c r="PUI90" s="47"/>
      <c r="PUJ90" s="47"/>
      <c r="PUK90" s="47"/>
      <c r="PUL90" s="47"/>
      <c r="PUM90" s="47"/>
      <c r="PUN90" s="47"/>
      <c r="PUO90" s="47"/>
      <c r="PUP90" s="47"/>
      <c r="PUQ90" s="47"/>
      <c r="PUR90" s="47"/>
      <c r="PUS90" s="47"/>
      <c r="PUT90" s="47"/>
      <c r="PUU90" s="47"/>
      <c r="PUV90" s="47"/>
      <c r="PUW90" s="47"/>
      <c r="PUX90" s="47"/>
      <c r="PUY90" s="47"/>
      <c r="PUZ90" s="47"/>
      <c r="PVA90" s="47"/>
      <c r="PVB90" s="47"/>
      <c r="PVC90" s="47"/>
      <c r="PVD90" s="47"/>
      <c r="PVE90" s="47"/>
      <c r="PVF90" s="47"/>
      <c r="PVG90" s="47"/>
      <c r="PVH90" s="47"/>
      <c r="PVI90" s="47"/>
      <c r="PVJ90" s="47"/>
      <c r="PVK90" s="47"/>
      <c r="PVL90" s="47"/>
      <c r="PVM90" s="47"/>
      <c r="PVN90" s="47"/>
      <c r="PVO90" s="47"/>
      <c r="PVP90" s="47"/>
      <c r="PVQ90" s="47"/>
      <c r="PVR90" s="47"/>
      <c r="PVS90" s="47"/>
      <c r="PVT90" s="47"/>
      <c r="PVU90" s="47"/>
      <c r="PVV90" s="47"/>
      <c r="PVW90" s="47"/>
      <c r="PVX90" s="47"/>
      <c r="PVY90" s="47"/>
      <c r="PVZ90" s="47"/>
      <c r="PWA90" s="47"/>
      <c r="PWB90" s="47"/>
      <c r="PWC90" s="47"/>
      <c r="PWD90" s="47"/>
      <c r="PWE90" s="47"/>
      <c r="PWF90" s="47"/>
      <c r="PWG90" s="47"/>
      <c r="PWH90" s="47"/>
      <c r="PWI90" s="47"/>
      <c r="PWJ90" s="47"/>
      <c r="PWK90" s="47"/>
      <c r="PWL90" s="47"/>
      <c r="PWM90" s="47"/>
      <c r="PWN90" s="47"/>
      <c r="PWO90" s="47"/>
      <c r="PWP90" s="47"/>
      <c r="PWQ90" s="47"/>
      <c r="PWR90" s="47"/>
      <c r="PWS90" s="47"/>
      <c r="PWT90" s="47"/>
      <c r="PWU90" s="47"/>
      <c r="PWV90" s="47"/>
      <c r="PWW90" s="47"/>
      <c r="PWX90" s="47"/>
      <c r="PWY90" s="47"/>
      <c r="PWZ90" s="47"/>
      <c r="PXA90" s="47"/>
      <c r="PXB90" s="47"/>
      <c r="PXC90" s="47"/>
      <c r="PXD90" s="47"/>
      <c r="PXE90" s="47"/>
      <c r="PXF90" s="47"/>
      <c r="PXG90" s="47"/>
      <c r="PXH90" s="47"/>
      <c r="PXI90" s="47"/>
      <c r="PXJ90" s="47"/>
      <c r="PXK90" s="47"/>
      <c r="PXL90" s="47"/>
      <c r="PXM90" s="47"/>
      <c r="PXN90" s="47"/>
      <c r="PXO90" s="47"/>
      <c r="PXP90" s="47"/>
      <c r="PXQ90" s="47"/>
      <c r="PXR90" s="47"/>
      <c r="PXS90" s="47"/>
      <c r="PXT90" s="47"/>
      <c r="PXU90" s="47"/>
      <c r="PXV90" s="47"/>
      <c r="PXW90" s="47"/>
      <c r="PXX90" s="47"/>
      <c r="PXY90" s="47"/>
      <c r="PXZ90" s="47"/>
      <c r="PYA90" s="47"/>
      <c r="PYB90" s="47"/>
      <c r="PYC90" s="47"/>
      <c r="PYD90" s="47"/>
      <c r="PYE90" s="47"/>
      <c r="PYF90" s="47"/>
      <c r="PYG90" s="47"/>
      <c r="PYH90" s="47"/>
      <c r="PYI90" s="47"/>
      <c r="PYJ90" s="47"/>
      <c r="PYK90" s="47"/>
      <c r="PYL90" s="47"/>
      <c r="PYM90" s="47"/>
      <c r="PYN90" s="47"/>
      <c r="PYO90" s="47"/>
      <c r="PYP90" s="47"/>
      <c r="PYQ90" s="47"/>
      <c r="PYR90" s="47"/>
      <c r="PYS90" s="47"/>
      <c r="PYT90" s="47"/>
      <c r="PYU90" s="47"/>
      <c r="PYV90" s="47"/>
      <c r="PYW90" s="47"/>
      <c r="PYX90" s="47"/>
      <c r="PYY90" s="47"/>
      <c r="PYZ90" s="47"/>
      <c r="PZA90" s="47"/>
      <c r="PZB90" s="47"/>
      <c r="PZC90" s="47"/>
      <c r="PZD90" s="47"/>
      <c r="PZE90" s="47"/>
      <c r="PZF90" s="47"/>
      <c r="PZG90" s="47"/>
      <c r="PZH90" s="47"/>
      <c r="PZI90" s="47"/>
      <c r="PZJ90" s="47"/>
      <c r="PZK90" s="47"/>
      <c r="PZL90" s="47"/>
      <c r="PZM90" s="47"/>
      <c r="PZN90" s="47"/>
      <c r="PZO90" s="47"/>
      <c r="PZP90" s="47"/>
      <c r="PZQ90" s="47"/>
      <c r="PZR90" s="47"/>
      <c r="PZS90" s="47"/>
      <c r="PZT90" s="47"/>
      <c r="PZU90" s="47"/>
      <c r="PZV90" s="47"/>
      <c r="PZW90" s="47"/>
      <c r="PZX90" s="47"/>
      <c r="PZY90" s="47"/>
      <c r="PZZ90" s="47"/>
      <c r="QAA90" s="47"/>
      <c r="QAB90" s="47"/>
      <c r="QAC90" s="47"/>
      <c r="QAD90" s="47"/>
      <c r="QAE90" s="47"/>
      <c r="QAF90" s="47"/>
      <c r="QAG90" s="47"/>
      <c r="QAH90" s="47"/>
      <c r="QAI90" s="47"/>
      <c r="QAJ90" s="47"/>
      <c r="QAK90" s="47"/>
      <c r="QAL90" s="47"/>
      <c r="QAM90" s="47"/>
      <c r="QAN90" s="47"/>
      <c r="QAO90" s="47"/>
      <c r="QAP90" s="47"/>
      <c r="QAQ90" s="47"/>
      <c r="QAR90" s="47"/>
      <c r="QAS90" s="47"/>
      <c r="QAT90" s="47"/>
      <c r="QAU90" s="47"/>
      <c r="QAV90" s="47"/>
      <c r="QAW90" s="47"/>
      <c r="QAX90" s="47"/>
      <c r="QAY90" s="47"/>
      <c r="QAZ90" s="47"/>
      <c r="QBA90" s="47"/>
      <c r="QBB90" s="47"/>
      <c r="QBC90" s="47"/>
      <c r="QBD90" s="47"/>
      <c r="QBE90" s="47"/>
      <c r="QBF90" s="47"/>
      <c r="QBG90" s="47"/>
      <c r="QBH90" s="47"/>
      <c r="QBI90" s="47"/>
      <c r="QBJ90" s="47"/>
      <c r="QBK90" s="47"/>
      <c r="QBL90" s="47"/>
      <c r="QBM90" s="47"/>
      <c r="QBN90" s="47"/>
      <c r="QBO90" s="47"/>
      <c r="QBP90" s="47"/>
      <c r="QBQ90" s="47"/>
      <c r="QBR90" s="47"/>
      <c r="QBS90" s="47"/>
      <c r="QBT90" s="47"/>
      <c r="QBU90" s="47"/>
      <c r="QBV90" s="47"/>
      <c r="QBW90" s="47"/>
      <c r="QBX90" s="47"/>
      <c r="QBY90" s="47"/>
      <c r="QBZ90" s="47"/>
      <c r="QCA90" s="47"/>
      <c r="QCB90" s="47"/>
      <c r="QCC90" s="47"/>
      <c r="QCD90" s="47"/>
      <c r="QCE90" s="47"/>
      <c r="QCF90" s="47"/>
      <c r="QCG90" s="47"/>
      <c r="QCH90" s="47"/>
      <c r="QCI90" s="47"/>
      <c r="QCJ90" s="47"/>
      <c r="QCK90" s="47"/>
      <c r="QCL90" s="47"/>
      <c r="QCM90" s="47"/>
      <c r="QCN90" s="47"/>
      <c r="QCO90" s="47"/>
      <c r="QCP90" s="47"/>
      <c r="QCQ90" s="47"/>
      <c r="QCR90" s="47"/>
      <c r="QCS90" s="47"/>
      <c r="QCT90" s="47"/>
      <c r="QCU90" s="47"/>
      <c r="QCV90" s="47"/>
      <c r="QCW90" s="47"/>
      <c r="QCX90" s="47"/>
      <c r="QCY90" s="47"/>
      <c r="QCZ90" s="47"/>
      <c r="QDA90" s="47"/>
      <c r="QDB90" s="47"/>
      <c r="QDC90" s="47"/>
      <c r="QDD90" s="47"/>
      <c r="QDE90" s="47"/>
      <c r="QDF90" s="47"/>
      <c r="QDG90" s="47"/>
      <c r="QDH90" s="47"/>
      <c r="QDI90" s="47"/>
      <c r="QDJ90" s="47"/>
      <c r="QDK90" s="47"/>
      <c r="QDL90" s="47"/>
      <c r="QDM90" s="47"/>
      <c r="QDN90" s="47"/>
      <c r="QDO90" s="47"/>
      <c r="QDP90" s="47"/>
      <c r="QDQ90" s="47"/>
      <c r="QDR90" s="47"/>
      <c r="QDS90" s="47"/>
      <c r="QDT90" s="47"/>
      <c r="QDU90" s="47"/>
      <c r="QDV90" s="47"/>
      <c r="QDW90" s="47"/>
      <c r="QDX90" s="47"/>
      <c r="QDY90" s="47"/>
      <c r="QDZ90" s="47"/>
      <c r="QEA90" s="47"/>
      <c r="QEB90" s="47"/>
      <c r="QEC90" s="47"/>
      <c r="QED90" s="47"/>
      <c r="QEE90" s="47"/>
      <c r="QEF90" s="47"/>
      <c r="QEG90" s="47"/>
      <c r="QEH90" s="47"/>
      <c r="QEI90" s="47"/>
      <c r="QEJ90" s="47"/>
      <c r="QEK90" s="47"/>
      <c r="QEL90" s="47"/>
      <c r="QEM90" s="47"/>
      <c r="QEN90" s="47"/>
      <c r="QEO90" s="47"/>
      <c r="QEP90" s="47"/>
      <c r="QEQ90" s="47"/>
      <c r="QER90" s="47"/>
      <c r="QES90" s="47"/>
      <c r="QET90" s="47"/>
      <c r="QEU90" s="47"/>
      <c r="QEV90" s="47"/>
      <c r="QEW90" s="47"/>
      <c r="QEX90" s="47"/>
      <c r="QEY90" s="47"/>
      <c r="QEZ90" s="47"/>
      <c r="QFA90" s="47"/>
      <c r="QFB90" s="47"/>
      <c r="QFC90" s="47"/>
      <c r="QFD90" s="47"/>
      <c r="QFE90" s="47"/>
      <c r="QFF90" s="47"/>
      <c r="QFG90" s="47"/>
      <c r="QFH90" s="47"/>
      <c r="QFI90" s="47"/>
      <c r="QFJ90" s="47"/>
      <c r="QFK90" s="47"/>
      <c r="QFL90" s="47"/>
      <c r="QFM90" s="47"/>
      <c r="QFN90" s="47"/>
      <c r="QFO90" s="47"/>
      <c r="QFP90" s="47"/>
      <c r="QFQ90" s="47"/>
      <c r="QFR90" s="47"/>
      <c r="QFS90" s="47"/>
      <c r="QFT90" s="47"/>
      <c r="QFU90" s="47"/>
      <c r="QFV90" s="47"/>
      <c r="QFW90" s="47"/>
      <c r="QFX90" s="47"/>
      <c r="QFY90" s="47"/>
      <c r="QFZ90" s="47"/>
      <c r="QGA90" s="47"/>
      <c r="QGB90" s="47"/>
      <c r="QGC90" s="47"/>
      <c r="QGD90" s="47"/>
      <c r="QGE90" s="47"/>
      <c r="QGF90" s="47"/>
      <c r="QGG90" s="47"/>
      <c r="QGH90" s="47"/>
      <c r="QGI90" s="47"/>
      <c r="QGJ90" s="47"/>
      <c r="QGK90" s="47"/>
      <c r="QGL90" s="47"/>
      <c r="QGM90" s="47"/>
      <c r="QGN90" s="47"/>
      <c r="QGO90" s="47"/>
      <c r="QGP90" s="47"/>
      <c r="QGQ90" s="47"/>
      <c r="QGR90" s="47"/>
      <c r="QGS90" s="47"/>
      <c r="QGT90" s="47"/>
      <c r="QGU90" s="47"/>
      <c r="QGV90" s="47"/>
      <c r="QGW90" s="47"/>
      <c r="QGX90" s="47"/>
      <c r="QGY90" s="47"/>
      <c r="QGZ90" s="47"/>
      <c r="QHA90" s="47"/>
      <c r="QHB90" s="47"/>
      <c r="QHC90" s="47"/>
      <c r="QHD90" s="47"/>
      <c r="QHE90" s="47"/>
      <c r="QHF90" s="47"/>
      <c r="QHG90" s="47"/>
      <c r="QHH90" s="47"/>
      <c r="QHI90" s="47"/>
      <c r="QHJ90" s="47"/>
      <c r="QHK90" s="47"/>
      <c r="QHL90" s="47"/>
      <c r="QHM90" s="47"/>
      <c r="QHN90" s="47"/>
      <c r="QHO90" s="47"/>
      <c r="QHP90" s="47"/>
      <c r="QHQ90" s="47"/>
      <c r="QHR90" s="47"/>
      <c r="QHS90" s="47"/>
      <c r="QHT90" s="47"/>
      <c r="QHU90" s="47"/>
      <c r="QHV90" s="47"/>
      <c r="QHW90" s="47"/>
      <c r="QHX90" s="47"/>
      <c r="QHY90" s="47"/>
      <c r="QHZ90" s="47"/>
      <c r="QIA90" s="47"/>
      <c r="QIB90" s="47"/>
      <c r="QIC90" s="47"/>
      <c r="QID90" s="47"/>
      <c r="QIE90" s="47"/>
      <c r="QIF90" s="47"/>
      <c r="QIG90" s="47"/>
      <c r="QIH90" s="47"/>
      <c r="QII90" s="47"/>
      <c r="QIJ90" s="47"/>
      <c r="QIK90" s="47"/>
      <c r="QIL90" s="47"/>
      <c r="QIM90" s="47"/>
      <c r="QIN90" s="47"/>
      <c r="QIO90" s="47"/>
      <c r="QIP90" s="47"/>
      <c r="QIQ90" s="47"/>
      <c r="QIR90" s="47"/>
      <c r="QIS90" s="47"/>
      <c r="QIT90" s="47"/>
      <c r="QIU90" s="47"/>
      <c r="QIV90" s="47"/>
      <c r="QIW90" s="47"/>
      <c r="QIX90" s="47"/>
      <c r="QIY90" s="47"/>
      <c r="QIZ90" s="47"/>
      <c r="QJA90" s="47"/>
      <c r="QJB90" s="47"/>
      <c r="QJC90" s="47"/>
      <c r="QJD90" s="47"/>
      <c r="QJE90" s="47"/>
      <c r="QJF90" s="47"/>
      <c r="QJG90" s="47"/>
      <c r="QJH90" s="47"/>
      <c r="QJI90" s="47"/>
      <c r="QJJ90" s="47"/>
      <c r="QJK90" s="47"/>
      <c r="QJL90" s="47"/>
      <c r="QJM90" s="47"/>
      <c r="QJN90" s="47"/>
      <c r="QJO90" s="47"/>
      <c r="QJP90" s="47"/>
      <c r="QJQ90" s="47"/>
      <c r="QJR90" s="47"/>
      <c r="QJS90" s="47"/>
      <c r="QJT90" s="47"/>
      <c r="QJU90" s="47"/>
      <c r="QJV90" s="47"/>
      <c r="QJW90" s="47"/>
      <c r="QJX90" s="47"/>
      <c r="QJY90" s="47"/>
      <c r="QJZ90" s="47"/>
      <c r="QKA90" s="47"/>
      <c r="QKB90" s="47"/>
      <c r="QKC90" s="47"/>
      <c r="QKD90" s="47"/>
      <c r="QKE90" s="47"/>
      <c r="QKF90" s="47"/>
      <c r="QKG90" s="47"/>
      <c r="QKH90" s="47"/>
      <c r="QKI90" s="47"/>
      <c r="QKJ90" s="47"/>
      <c r="QKK90" s="47"/>
      <c r="QKL90" s="47"/>
      <c r="QKM90" s="47"/>
      <c r="QKN90" s="47"/>
      <c r="QKO90" s="47"/>
      <c r="QKP90" s="47"/>
      <c r="QKQ90" s="47"/>
      <c r="QKR90" s="47"/>
      <c r="QKS90" s="47"/>
      <c r="QKT90" s="47"/>
      <c r="QKU90" s="47"/>
      <c r="QKV90" s="47"/>
      <c r="QKW90" s="47"/>
      <c r="QKX90" s="47"/>
      <c r="QKY90" s="47"/>
      <c r="QKZ90" s="47"/>
      <c r="QLA90" s="47"/>
      <c r="QLB90" s="47"/>
      <c r="QLC90" s="47"/>
      <c r="QLD90" s="47"/>
      <c r="QLE90" s="47"/>
      <c r="QLF90" s="47"/>
      <c r="QLG90" s="47"/>
      <c r="QLH90" s="47"/>
      <c r="QLI90" s="47"/>
      <c r="QLJ90" s="47"/>
      <c r="QLK90" s="47"/>
      <c r="QLL90" s="47"/>
      <c r="QLM90" s="47"/>
      <c r="QLN90" s="47"/>
      <c r="QLO90" s="47"/>
      <c r="QLP90" s="47"/>
      <c r="QLQ90" s="47"/>
      <c r="QLR90" s="47"/>
      <c r="QLS90" s="47"/>
      <c r="QLT90" s="47"/>
      <c r="QLU90" s="47"/>
      <c r="QLV90" s="47"/>
      <c r="QLW90" s="47"/>
      <c r="QLX90" s="47"/>
      <c r="QLY90" s="47"/>
      <c r="QLZ90" s="47"/>
      <c r="QMA90" s="47"/>
      <c r="QMB90" s="47"/>
      <c r="QMC90" s="47"/>
      <c r="QMD90" s="47"/>
      <c r="QME90" s="47"/>
      <c r="QMF90" s="47"/>
      <c r="QMG90" s="47"/>
      <c r="QMH90" s="47"/>
      <c r="QMI90" s="47"/>
      <c r="QMJ90" s="47"/>
      <c r="QMK90" s="47"/>
      <c r="QML90" s="47"/>
      <c r="QMM90" s="47"/>
      <c r="QMN90" s="47"/>
      <c r="QMO90" s="47"/>
      <c r="QMP90" s="47"/>
      <c r="QMQ90" s="47"/>
      <c r="QMR90" s="47"/>
      <c r="QMS90" s="47"/>
      <c r="QMT90" s="47"/>
      <c r="QMU90" s="47"/>
      <c r="QMV90" s="47"/>
      <c r="QMW90" s="47"/>
      <c r="QMX90" s="47"/>
      <c r="QMY90" s="47"/>
      <c r="QMZ90" s="47"/>
      <c r="QNA90" s="47"/>
      <c r="QNB90" s="47"/>
      <c r="QNC90" s="47"/>
      <c r="QND90" s="47"/>
      <c r="QNE90" s="47"/>
      <c r="QNF90" s="47"/>
      <c r="QNG90" s="47"/>
      <c r="QNH90" s="47"/>
      <c r="QNI90" s="47"/>
      <c r="QNJ90" s="47"/>
      <c r="QNK90" s="47"/>
      <c r="QNL90" s="47"/>
      <c r="QNM90" s="47"/>
      <c r="QNN90" s="47"/>
      <c r="QNO90" s="47"/>
      <c r="QNP90" s="47"/>
      <c r="QNQ90" s="47"/>
      <c r="QNR90" s="47"/>
      <c r="QNS90" s="47"/>
      <c r="QNT90" s="47"/>
      <c r="QNU90" s="47"/>
      <c r="QNV90" s="47"/>
      <c r="QNW90" s="47"/>
      <c r="QNX90" s="47"/>
      <c r="QNY90" s="47"/>
      <c r="QNZ90" s="47"/>
      <c r="QOA90" s="47"/>
      <c r="QOB90" s="47"/>
      <c r="QOC90" s="47"/>
      <c r="QOD90" s="47"/>
      <c r="QOE90" s="47"/>
      <c r="QOF90" s="47"/>
      <c r="QOG90" s="47"/>
      <c r="QOH90" s="47"/>
      <c r="QOI90" s="47"/>
      <c r="QOJ90" s="47"/>
      <c r="QOK90" s="47"/>
      <c r="QOL90" s="47"/>
      <c r="QOM90" s="47"/>
      <c r="QON90" s="47"/>
      <c r="QOO90" s="47"/>
      <c r="QOP90" s="47"/>
      <c r="QOQ90" s="47"/>
      <c r="QOR90" s="47"/>
      <c r="QOS90" s="47"/>
      <c r="QOT90" s="47"/>
      <c r="QOU90" s="47"/>
      <c r="QOV90" s="47"/>
      <c r="QOW90" s="47"/>
      <c r="QOX90" s="47"/>
      <c r="QOY90" s="47"/>
      <c r="QOZ90" s="47"/>
      <c r="QPA90" s="47"/>
      <c r="QPB90" s="47"/>
      <c r="QPC90" s="47"/>
      <c r="QPD90" s="47"/>
      <c r="QPE90" s="47"/>
      <c r="QPF90" s="47"/>
      <c r="QPG90" s="47"/>
      <c r="QPH90" s="47"/>
      <c r="QPI90" s="47"/>
      <c r="QPJ90" s="47"/>
      <c r="QPK90" s="47"/>
      <c r="QPL90" s="47"/>
      <c r="QPM90" s="47"/>
      <c r="QPN90" s="47"/>
      <c r="QPO90" s="47"/>
      <c r="QPP90" s="47"/>
      <c r="QPQ90" s="47"/>
      <c r="QPR90" s="47"/>
      <c r="QPS90" s="47"/>
      <c r="QPT90" s="47"/>
      <c r="QPU90" s="47"/>
      <c r="QPV90" s="47"/>
      <c r="QPW90" s="47"/>
      <c r="QPX90" s="47"/>
      <c r="QPY90" s="47"/>
      <c r="QPZ90" s="47"/>
      <c r="QQA90" s="47"/>
      <c r="QQB90" s="47"/>
      <c r="QQC90" s="47"/>
      <c r="QQD90" s="47"/>
      <c r="QQE90" s="47"/>
      <c r="QQF90" s="47"/>
      <c r="QQG90" s="47"/>
      <c r="QQH90" s="47"/>
      <c r="QQI90" s="47"/>
      <c r="QQJ90" s="47"/>
      <c r="QQK90" s="47"/>
      <c r="QQL90" s="47"/>
      <c r="QQM90" s="47"/>
      <c r="QQN90" s="47"/>
      <c r="QQO90" s="47"/>
      <c r="QQP90" s="47"/>
      <c r="QQQ90" s="47"/>
      <c r="QQR90" s="47"/>
      <c r="QQS90" s="47"/>
      <c r="QQT90" s="47"/>
      <c r="QQU90" s="47"/>
      <c r="QQV90" s="47"/>
      <c r="QQW90" s="47"/>
      <c r="QQX90" s="47"/>
      <c r="QQY90" s="47"/>
      <c r="QQZ90" s="47"/>
      <c r="QRA90" s="47"/>
      <c r="QRB90" s="47"/>
      <c r="QRC90" s="47"/>
      <c r="QRD90" s="47"/>
      <c r="QRE90" s="47"/>
      <c r="QRF90" s="47"/>
      <c r="QRG90" s="47"/>
      <c r="QRH90" s="47"/>
      <c r="QRI90" s="47"/>
      <c r="QRJ90" s="47"/>
      <c r="QRK90" s="47"/>
      <c r="QRL90" s="47"/>
      <c r="QRM90" s="47"/>
      <c r="QRN90" s="47"/>
      <c r="QRO90" s="47"/>
      <c r="QRP90" s="47"/>
      <c r="QRQ90" s="47"/>
      <c r="QRR90" s="47"/>
      <c r="QRS90" s="47"/>
      <c r="QRT90" s="47"/>
      <c r="QRU90" s="47"/>
      <c r="QRV90" s="47"/>
      <c r="QRW90" s="47"/>
      <c r="QRX90" s="47"/>
      <c r="QRY90" s="47"/>
      <c r="QRZ90" s="47"/>
      <c r="QSA90" s="47"/>
      <c r="QSB90" s="47"/>
      <c r="QSC90" s="47"/>
      <c r="QSD90" s="47"/>
      <c r="QSE90" s="47"/>
      <c r="QSF90" s="47"/>
      <c r="QSG90" s="47"/>
      <c r="QSH90" s="47"/>
      <c r="QSI90" s="47"/>
      <c r="QSJ90" s="47"/>
      <c r="QSK90" s="47"/>
      <c r="QSL90" s="47"/>
      <c r="QSM90" s="47"/>
      <c r="QSN90" s="47"/>
      <c r="QSO90" s="47"/>
      <c r="QSP90" s="47"/>
      <c r="QSQ90" s="47"/>
      <c r="QSR90" s="47"/>
      <c r="QSS90" s="47"/>
      <c r="QST90" s="47"/>
      <c r="QSU90" s="47"/>
      <c r="QSV90" s="47"/>
      <c r="QSW90" s="47"/>
      <c r="QSX90" s="47"/>
      <c r="QSY90" s="47"/>
      <c r="QSZ90" s="47"/>
      <c r="QTA90" s="47"/>
      <c r="QTB90" s="47"/>
      <c r="QTC90" s="47"/>
      <c r="QTD90" s="47"/>
      <c r="QTE90" s="47"/>
      <c r="QTF90" s="47"/>
      <c r="QTG90" s="47"/>
      <c r="QTH90" s="47"/>
      <c r="QTI90" s="47"/>
      <c r="QTJ90" s="47"/>
      <c r="QTK90" s="47"/>
      <c r="QTL90" s="47"/>
      <c r="QTM90" s="47"/>
      <c r="QTN90" s="47"/>
      <c r="QTO90" s="47"/>
      <c r="QTP90" s="47"/>
      <c r="QTQ90" s="47"/>
      <c r="QTR90" s="47"/>
      <c r="QTS90" s="47"/>
      <c r="QTT90" s="47"/>
      <c r="QTU90" s="47"/>
      <c r="QTV90" s="47"/>
      <c r="QTW90" s="47"/>
      <c r="QTX90" s="47"/>
      <c r="QTY90" s="47"/>
      <c r="QTZ90" s="47"/>
      <c r="QUA90" s="47"/>
      <c r="QUB90" s="47"/>
      <c r="QUC90" s="47"/>
      <c r="QUD90" s="47"/>
      <c r="QUE90" s="47"/>
      <c r="QUF90" s="47"/>
      <c r="QUG90" s="47"/>
      <c r="QUH90" s="47"/>
      <c r="QUI90" s="47"/>
      <c r="QUJ90" s="47"/>
      <c r="QUK90" s="47"/>
      <c r="QUL90" s="47"/>
      <c r="QUM90" s="47"/>
      <c r="QUN90" s="47"/>
      <c r="QUO90" s="47"/>
      <c r="QUP90" s="47"/>
      <c r="QUQ90" s="47"/>
      <c r="QUR90" s="47"/>
      <c r="QUS90" s="47"/>
      <c r="QUT90" s="47"/>
      <c r="QUU90" s="47"/>
      <c r="QUV90" s="47"/>
      <c r="QUW90" s="47"/>
      <c r="QUX90" s="47"/>
      <c r="QUY90" s="47"/>
      <c r="QUZ90" s="47"/>
      <c r="QVA90" s="47"/>
      <c r="QVB90" s="47"/>
      <c r="QVC90" s="47"/>
      <c r="QVD90" s="47"/>
      <c r="QVE90" s="47"/>
      <c r="QVF90" s="47"/>
      <c r="QVG90" s="47"/>
      <c r="QVH90" s="47"/>
      <c r="QVI90" s="47"/>
      <c r="QVJ90" s="47"/>
      <c r="QVK90" s="47"/>
      <c r="QVL90" s="47"/>
      <c r="QVM90" s="47"/>
      <c r="QVN90" s="47"/>
      <c r="QVO90" s="47"/>
      <c r="QVP90" s="47"/>
      <c r="QVQ90" s="47"/>
      <c r="QVR90" s="47"/>
      <c r="QVS90" s="47"/>
      <c r="QVT90" s="47"/>
      <c r="QVU90" s="47"/>
      <c r="QVV90" s="47"/>
      <c r="QVW90" s="47"/>
      <c r="QVX90" s="47"/>
      <c r="QVY90" s="47"/>
      <c r="QVZ90" s="47"/>
      <c r="QWA90" s="47"/>
      <c r="QWB90" s="47"/>
      <c r="QWC90" s="47"/>
      <c r="QWD90" s="47"/>
      <c r="QWE90" s="47"/>
      <c r="QWF90" s="47"/>
      <c r="QWG90" s="47"/>
      <c r="QWH90" s="47"/>
      <c r="QWI90" s="47"/>
      <c r="QWJ90" s="47"/>
      <c r="QWK90" s="47"/>
      <c r="QWL90" s="47"/>
      <c r="QWM90" s="47"/>
      <c r="QWN90" s="47"/>
      <c r="QWO90" s="47"/>
      <c r="QWP90" s="47"/>
      <c r="QWQ90" s="47"/>
      <c r="QWR90" s="47"/>
      <c r="QWS90" s="47"/>
      <c r="QWT90" s="47"/>
      <c r="QWU90" s="47"/>
      <c r="QWV90" s="47"/>
      <c r="QWW90" s="47"/>
      <c r="QWX90" s="47"/>
      <c r="QWY90" s="47"/>
      <c r="QWZ90" s="47"/>
      <c r="QXA90" s="47"/>
      <c r="QXB90" s="47"/>
      <c r="QXC90" s="47"/>
      <c r="QXD90" s="47"/>
      <c r="QXE90" s="47"/>
      <c r="QXF90" s="47"/>
      <c r="QXG90" s="47"/>
      <c r="QXH90" s="47"/>
      <c r="QXI90" s="47"/>
      <c r="QXJ90" s="47"/>
      <c r="QXK90" s="47"/>
      <c r="QXL90" s="47"/>
      <c r="QXM90" s="47"/>
      <c r="QXN90" s="47"/>
      <c r="QXO90" s="47"/>
      <c r="QXP90" s="47"/>
      <c r="QXQ90" s="47"/>
      <c r="QXR90" s="47"/>
      <c r="QXS90" s="47"/>
      <c r="QXT90" s="47"/>
      <c r="QXU90" s="47"/>
      <c r="QXV90" s="47"/>
      <c r="QXW90" s="47"/>
      <c r="QXX90" s="47"/>
      <c r="QXY90" s="47"/>
      <c r="QXZ90" s="47"/>
      <c r="QYA90" s="47"/>
      <c r="QYB90" s="47"/>
      <c r="QYC90" s="47"/>
      <c r="QYD90" s="47"/>
      <c r="QYE90" s="47"/>
      <c r="QYF90" s="47"/>
      <c r="QYG90" s="47"/>
      <c r="QYH90" s="47"/>
      <c r="QYI90" s="47"/>
      <c r="QYJ90" s="47"/>
      <c r="QYK90" s="47"/>
      <c r="QYL90" s="47"/>
      <c r="QYM90" s="47"/>
      <c r="QYN90" s="47"/>
      <c r="QYO90" s="47"/>
      <c r="QYP90" s="47"/>
      <c r="QYQ90" s="47"/>
      <c r="QYR90" s="47"/>
      <c r="QYS90" s="47"/>
      <c r="QYT90" s="47"/>
      <c r="QYU90" s="47"/>
      <c r="QYV90" s="47"/>
      <c r="QYW90" s="47"/>
      <c r="QYX90" s="47"/>
      <c r="QYY90" s="47"/>
      <c r="QYZ90" s="47"/>
      <c r="QZA90" s="47"/>
      <c r="QZB90" s="47"/>
      <c r="QZC90" s="47"/>
      <c r="QZD90" s="47"/>
      <c r="QZE90" s="47"/>
      <c r="QZF90" s="47"/>
      <c r="QZG90" s="47"/>
      <c r="QZH90" s="47"/>
      <c r="QZI90" s="47"/>
      <c r="QZJ90" s="47"/>
      <c r="QZK90" s="47"/>
      <c r="QZL90" s="47"/>
      <c r="QZM90" s="47"/>
      <c r="QZN90" s="47"/>
      <c r="QZO90" s="47"/>
      <c r="QZP90" s="47"/>
      <c r="QZQ90" s="47"/>
      <c r="QZR90" s="47"/>
      <c r="QZS90" s="47"/>
      <c r="QZT90" s="47"/>
      <c r="QZU90" s="47"/>
      <c r="QZV90" s="47"/>
      <c r="QZW90" s="47"/>
      <c r="QZX90" s="47"/>
      <c r="QZY90" s="47"/>
      <c r="QZZ90" s="47"/>
      <c r="RAA90" s="47"/>
      <c r="RAB90" s="47"/>
      <c r="RAC90" s="47"/>
      <c r="RAD90" s="47"/>
      <c r="RAE90" s="47"/>
      <c r="RAF90" s="47"/>
      <c r="RAG90" s="47"/>
      <c r="RAH90" s="47"/>
      <c r="RAI90" s="47"/>
      <c r="RAJ90" s="47"/>
      <c r="RAK90" s="47"/>
      <c r="RAL90" s="47"/>
      <c r="RAM90" s="47"/>
      <c r="RAN90" s="47"/>
      <c r="RAO90" s="47"/>
      <c r="RAP90" s="47"/>
      <c r="RAQ90" s="47"/>
      <c r="RAR90" s="47"/>
      <c r="RAS90" s="47"/>
      <c r="RAT90" s="47"/>
      <c r="RAU90" s="47"/>
      <c r="RAV90" s="47"/>
      <c r="RAW90" s="47"/>
      <c r="RAX90" s="47"/>
      <c r="RAY90" s="47"/>
      <c r="RAZ90" s="47"/>
      <c r="RBA90" s="47"/>
      <c r="RBB90" s="47"/>
      <c r="RBC90" s="47"/>
      <c r="RBD90" s="47"/>
      <c r="RBE90" s="47"/>
      <c r="RBF90" s="47"/>
      <c r="RBG90" s="47"/>
      <c r="RBH90" s="47"/>
      <c r="RBI90" s="47"/>
      <c r="RBJ90" s="47"/>
      <c r="RBK90" s="47"/>
      <c r="RBL90" s="47"/>
      <c r="RBM90" s="47"/>
      <c r="RBN90" s="47"/>
      <c r="RBO90" s="47"/>
      <c r="RBP90" s="47"/>
      <c r="RBQ90" s="47"/>
      <c r="RBR90" s="47"/>
      <c r="RBS90" s="47"/>
      <c r="RBT90" s="47"/>
      <c r="RBU90" s="47"/>
      <c r="RBV90" s="47"/>
      <c r="RBW90" s="47"/>
      <c r="RBX90" s="47"/>
      <c r="RBY90" s="47"/>
      <c r="RBZ90" s="47"/>
      <c r="RCA90" s="47"/>
      <c r="RCB90" s="47"/>
      <c r="RCC90" s="47"/>
      <c r="RCD90" s="47"/>
      <c r="RCE90" s="47"/>
      <c r="RCF90" s="47"/>
      <c r="RCG90" s="47"/>
      <c r="RCH90" s="47"/>
      <c r="RCI90" s="47"/>
      <c r="RCJ90" s="47"/>
      <c r="RCK90" s="47"/>
      <c r="RCL90" s="47"/>
      <c r="RCM90" s="47"/>
      <c r="RCN90" s="47"/>
      <c r="RCO90" s="47"/>
      <c r="RCP90" s="47"/>
      <c r="RCQ90" s="47"/>
      <c r="RCR90" s="47"/>
      <c r="RCS90" s="47"/>
      <c r="RCT90" s="47"/>
      <c r="RCU90" s="47"/>
      <c r="RCV90" s="47"/>
      <c r="RCW90" s="47"/>
      <c r="RCX90" s="47"/>
      <c r="RCY90" s="47"/>
      <c r="RCZ90" s="47"/>
      <c r="RDA90" s="47"/>
      <c r="RDB90" s="47"/>
      <c r="RDC90" s="47"/>
      <c r="RDD90" s="47"/>
      <c r="RDE90" s="47"/>
      <c r="RDF90" s="47"/>
      <c r="RDG90" s="47"/>
      <c r="RDH90" s="47"/>
      <c r="RDI90" s="47"/>
      <c r="RDJ90" s="47"/>
      <c r="RDK90" s="47"/>
      <c r="RDL90" s="47"/>
      <c r="RDM90" s="47"/>
      <c r="RDN90" s="47"/>
      <c r="RDO90" s="47"/>
      <c r="RDP90" s="47"/>
      <c r="RDQ90" s="47"/>
      <c r="RDR90" s="47"/>
      <c r="RDS90" s="47"/>
      <c r="RDT90" s="47"/>
      <c r="RDU90" s="47"/>
      <c r="RDV90" s="47"/>
      <c r="RDW90" s="47"/>
      <c r="RDX90" s="47"/>
      <c r="RDY90" s="47"/>
      <c r="RDZ90" s="47"/>
      <c r="REA90" s="47"/>
      <c r="REB90" s="47"/>
      <c r="REC90" s="47"/>
      <c r="RED90" s="47"/>
      <c r="REE90" s="47"/>
      <c r="REF90" s="47"/>
      <c r="REG90" s="47"/>
      <c r="REH90" s="47"/>
      <c r="REI90" s="47"/>
      <c r="REJ90" s="47"/>
      <c r="REK90" s="47"/>
      <c r="REL90" s="47"/>
      <c r="REM90" s="47"/>
      <c r="REN90" s="47"/>
      <c r="REO90" s="47"/>
      <c r="REP90" s="47"/>
      <c r="REQ90" s="47"/>
      <c r="RER90" s="47"/>
      <c r="RES90" s="47"/>
      <c r="RET90" s="47"/>
      <c r="REU90" s="47"/>
      <c r="REV90" s="47"/>
      <c r="REW90" s="47"/>
      <c r="REX90" s="47"/>
      <c r="REY90" s="47"/>
      <c r="REZ90" s="47"/>
      <c r="RFA90" s="47"/>
      <c r="RFB90" s="47"/>
      <c r="RFC90" s="47"/>
      <c r="RFD90" s="47"/>
      <c r="RFE90" s="47"/>
      <c r="RFF90" s="47"/>
      <c r="RFG90" s="47"/>
      <c r="RFH90" s="47"/>
      <c r="RFI90" s="47"/>
      <c r="RFJ90" s="47"/>
      <c r="RFK90" s="47"/>
      <c r="RFL90" s="47"/>
      <c r="RFM90" s="47"/>
      <c r="RFN90" s="47"/>
      <c r="RFO90" s="47"/>
      <c r="RFP90" s="47"/>
      <c r="RFQ90" s="47"/>
      <c r="RFR90" s="47"/>
      <c r="RFS90" s="47"/>
      <c r="RFT90" s="47"/>
      <c r="RFU90" s="47"/>
      <c r="RFV90" s="47"/>
      <c r="RFW90" s="47"/>
      <c r="RFX90" s="47"/>
      <c r="RFY90" s="47"/>
      <c r="RFZ90" s="47"/>
      <c r="RGA90" s="47"/>
      <c r="RGB90" s="47"/>
      <c r="RGC90" s="47"/>
      <c r="RGD90" s="47"/>
      <c r="RGE90" s="47"/>
      <c r="RGF90" s="47"/>
      <c r="RGG90" s="47"/>
      <c r="RGH90" s="47"/>
      <c r="RGI90" s="47"/>
      <c r="RGJ90" s="47"/>
      <c r="RGK90" s="47"/>
      <c r="RGL90" s="47"/>
      <c r="RGM90" s="47"/>
      <c r="RGN90" s="47"/>
      <c r="RGO90" s="47"/>
      <c r="RGP90" s="47"/>
      <c r="RGQ90" s="47"/>
      <c r="RGR90" s="47"/>
      <c r="RGS90" s="47"/>
      <c r="RGT90" s="47"/>
      <c r="RGU90" s="47"/>
      <c r="RGV90" s="47"/>
      <c r="RGW90" s="47"/>
      <c r="RGX90" s="47"/>
      <c r="RGY90" s="47"/>
      <c r="RGZ90" s="47"/>
      <c r="RHA90" s="47"/>
      <c r="RHB90" s="47"/>
      <c r="RHC90" s="47"/>
      <c r="RHD90" s="47"/>
      <c r="RHE90" s="47"/>
      <c r="RHF90" s="47"/>
      <c r="RHG90" s="47"/>
      <c r="RHH90" s="47"/>
      <c r="RHI90" s="47"/>
      <c r="RHJ90" s="47"/>
      <c r="RHK90" s="47"/>
      <c r="RHL90" s="47"/>
      <c r="RHM90" s="47"/>
      <c r="RHN90" s="47"/>
      <c r="RHO90" s="47"/>
      <c r="RHP90" s="47"/>
      <c r="RHQ90" s="47"/>
      <c r="RHR90" s="47"/>
      <c r="RHS90" s="47"/>
      <c r="RHT90" s="47"/>
      <c r="RHU90" s="47"/>
      <c r="RHV90" s="47"/>
      <c r="RHW90" s="47"/>
      <c r="RHX90" s="47"/>
      <c r="RHY90" s="47"/>
      <c r="RHZ90" s="47"/>
      <c r="RIA90" s="47"/>
      <c r="RIB90" s="47"/>
      <c r="RIC90" s="47"/>
      <c r="RID90" s="47"/>
      <c r="RIE90" s="47"/>
      <c r="RIF90" s="47"/>
      <c r="RIG90" s="47"/>
      <c r="RIH90" s="47"/>
      <c r="RII90" s="47"/>
      <c r="RIJ90" s="47"/>
      <c r="RIK90" s="47"/>
      <c r="RIL90" s="47"/>
      <c r="RIM90" s="47"/>
      <c r="RIN90" s="47"/>
      <c r="RIO90" s="47"/>
      <c r="RIP90" s="47"/>
      <c r="RIQ90" s="47"/>
      <c r="RIR90" s="47"/>
      <c r="RIS90" s="47"/>
      <c r="RIT90" s="47"/>
      <c r="RIU90" s="47"/>
      <c r="RIV90" s="47"/>
      <c r="RIW90" s="47"/>
      <c r="RIX90" s="47"/>
      <c r="RIY90" s="47"/>
      <c r="RIZ90" s="47"/>
      <c r="RJA90" s="47"/>
      <c r="RJB90" s="47"/>
      <c r="RJC90" s="47"/>
      <c r="RJD90" s="47"/>
      <c r="RJE90" s="47"/>
      <c r="RJF90" s="47"/>
      <c r="RJG90" s="47"/>
      <c r="RJH90" s="47"/>
      <c r="RJI90" s="47"/>
      <c r="RJJ90" s="47"/>
      <c r="RJK90" s="47"/>
      <c r="RJL90" s="47"/>
      <c r="RJM90" s="47"/>
      <c r="RJN90" s="47"/>
      <c r="RJO90" s="47"/>
      <c r="RJP90" s="47"/>
      <c r="RJQ90" s="47"/>
      <c r="RJR90" s="47"/>
      <c r="RJS90" s="47"/>
      <c r="RJT90" s="47"/>
      <c r="RJU90" s="47"/>
      <c r="RJV90" s="47"/>
      <c r="RJW90" s="47"/>
      <c r="RJX90" s="47"/>
      <c r="RJY90" s="47"/>
      <c r="RJZ90" s="47"/>
      <c r="RKA90" s="47"/>
      <c r="RKB90" s="47"/>
      <c r="RKC90" s="47"/>
      <c r="RKD90" s="47"/>
      <c r="RKE90" s="47"/>
      <c r="RKF90" s="47"/>
      <c r="RKG90" s="47"/>
      <c r="RKH90" s="47"/>
      <c r="RKI90" s="47"/>
      <c r="RKJ90" s="47"/>
      <c r="RKK90" s="47"/>
      <c r="RKL90" s="47"/>
      <c r="RKM90" s="47"/>
      <c r="RKN90" s="47"/>
      <c r="RKO90" s="47"/>
      <c r="RKP90" s="47"/>
      <c r="RKQ90" s="47"/>
      <c r="RKR90" s="47"/>
      <c r="RKS90" s="47"/>
      <c r="RKT90" s="47"/>
      <c r="RKU90" s="47"/>
      <c r="RKV90" s="47"/>
      <c r="RKW90" s="47"/>
      <c r="RKX90" s="47"/>
      <c r="RKY90" s="47"/>
      <c r="RKZ90" s="47"/>
      <c r="RLA90" s="47"/>
      <c r="RLB90" s="47"/>
      <c r="RLC90" s="47"/>
      <c r="RLD90" s="47"/>
      <c r="RLE90" s="47"/>
      <c r="RLF90" s="47"/>
      <c r="RLG90" s="47"/>
      <c r="RLH90" s="47"/>
      <c r="RLI90" s="47"/>
      <c r="RLJ90" s="47"/>
      <c r="RLK90" s="47"/>
      <c r="RLL90" s="47"/>
      <c r="RLM90" s="47"/>
      <c r="RLN90" s="47"/>
      <c r="RLO90" s="47"/>
      <c r="RLP90" s="47"/>
      <c r="RLQ90" s="47"/>
      <c r="RLR90" s="47"/>
      <c r="RLS90" s="47"/>
      <c r="RLT90" s="47"/>
      <c r="RLU90" s="47"/>
      <c r="RLV90" s="47"/>
      <c r="RLW90" s="47"/>
      <c r="RLX90" s="47"/>
      <c r="RLY90" s="47"/>
      <c r="RLZ90" s="47"/>
      <c r="RMA90" s="47"/>
      <c r="RMB90" s="47"/>
      <c r="RMC90" s="47"/>
      <c r="RMD90" s="47"/>
      <c r="RME90" s="47"/>
      <c r="RMF90" s="47"/>
      <c r="RMG90" s="47"/>
      <c r="RMH90" s="47"/>
      <c r="RMI90" s="47"/>
      <c r="RMJ90" s="47"/>
      <c r="RMK90" s="47"/>
      <c r="RML90" s="47"/>
      <c r="RMM90" s="47"/>
      <c r="RMN90" s="47"/>
      <c r="RMO90" s="47"/>
      <c r="RMP90" s="47"/>
      <c r="RMQ90" s="47"/>
      <c r="RMR90" s="47"/>
      <c r="RMS90" s="47"/>
      <c r="RMT90" s="47"/>
      <c r="RMU90" s="47"/>
      <c r="RMV90" s="47"/>
      <c r="RMW90" s="47"/>
      <c r="RMX90" s="47"/>
      <c r="RMY90" s="47"/>
      <c r="RMZ90" s="47"/>
      <c r="RNA90" s="47"/>
      <c r="RNB90" s="47"/>
      <c r="RNC90" s="47"/>
      <c r="RND90" s="47"/>
      <c r="RNE90" s="47"/>
      <c r="RNF90" s="47"/>
      <c r="RNG90" s="47"/>
      <c r="RNH90" s="47"/>
      <c r="RNI90" s="47"/>
      <c r="RNJ90" s="47"/>
      <c r="RNK90" s="47"/>
      <c r="RNL90" s="47"/>
      <c r="RNM90" s="47"/>
      <c r="RNN90" s="47"/>
      <c r="RNO90" s="47"/>
      <c r="RNP90" s="47"/>
      <c r="RNQ90" s="47"/>
      <c r="RNR90" s="47"/>
      <c r="RNS90" s="47"/>
      <c r="RNT90" s="47"/>
      <c r="RNU90" s="47"/>
      <c r="RNV90" s="47"/>
      <c r="RNW90" s="47"/>
      <c r="RNX90" s="47"/>
      <c r="RNY90" s="47"/>
      <c r="RNZ90" s="47"/>
      <c r="ROA90" s="47"/>
      <c r="ROB90" s="47"/>
      <c r="ROC90" s="47"/>
      <c r="ROD90" s="47"/>
      <c r="ROE90" s="47"/>
      <c r="ROF90" s="47"/>
      <c r="ROG90" s="47"/>
      <c r="ROH90" s="47"/>
      <c r="ROI90" s="47"/>
      <c r="ROJ90" s="47"/>
      <c r="ROK90" s="47"/>
      <c r="ROL90" s="47"/>
      <c r="ROM90" s="47"/>
      <c r="RON90" s="47"/>
      <c r="ROO90" s="47"/>
      <c r="ROP90" s="47"/>
      <c r="ROQ90" s="47"/>
      <c r="ROR90" s="47"/>
      <c r="ROS90" s="47"/>
      <c r="ROT90" s="47"/>
      <c r="ROU90" s="47"/>
      <c r="ROV90" s="47"/>
      <c r="ROW90" s="47"/>
      <c r="ROX90" s="47"/>
      <c r="ROY90" s="47"/>
      <c r="ROZ90" s="47"/>
      <c r="RPA90" s="47"/>
      <c r="RPB90" s="47"/>
      <c r="RPC90" s="47"/>
      <c r="RPD90" s="47"/>
      <c r="RPE90" s="47"/>
      <c r="RPF90" s="47"/>
      <c r="RPG90" s="47"/>
      <c r="RPH90" s="47"/>
      <c r="RPI90" s="47"/>
      <c r="RPJ90" s="47"/>
      <c r="RPK90" s="47"/>
      <c r="RPL90" s="47"/>
      <c r="RPM90" s="47"/>
      <c r="RPN90" s="47"/>
      <c r="RPO90" s="47"/>
      <c r="RPP90" s="47"/>
      <c r="RPQ90" s="47"/>
      <c r="RPR90" s="47"/>
      <c r="RPS90" s="47"/>
      <c r="RPT90" s="47"/>
      <c r="RPU90" s="47"/>
      <c r="RPV90" s="47"/>
      <c r="RPW90" s="47"/>
      <c r="RPX90" s="47"/>
      <c r="RPY90" s="47"/>
      <c r="RPZ90" s="47"/>
      <c r="RQA90" s="47"/>
      <c r="RQB90" s="47"/>
      <c r="RQC90" s="47"/>
      <c r="RQD90" s="47"/>
      <c r="RQE90" s="47"/>
      <c r="RQF90" s="47"/>
      <c r="RQG90" s="47"/>
      <c r="RQH90" s="47"/>
      <c r="RQI90" s="47"/>
      <c r="RQJ90" s="47"/>
      <c r="RQK90" s="47"/>
      <c r="RQL90" s="47"/>
      <c r="RQM90" s="47"/>
      <c r="RQN90" s="47"/>
      <c r="RQO90" s="47"/>
      <c r="RQP90" s="47"/>
      <c r="RQQ90" s="47"/>
      <c r="RQR90" s="47"/>
      <c r="RQS90" s="47"/>
      <c r="RQT90" s="47"/>
      <c r="RQU90" s="47"/>
      <c r="RQV90" s="47"/>
      <c r="RQW90" s="47"/>
      <c r="RQX90" s="47"/>
      <c r="RQY90" s="47"/>
      <c r="RQZ90" s="47"/>
      <c r="RRA90" s="47"/>
      <c r="RRB90" s="47"/>
      <c r="RRC90" s="47"/>
      <c r="RRD90" s="47"/>
      <c r="RRE90" s="47"/>
      <c r="RRF90" s="47"/>
      <c r="RRG90" s="47"/>
      <c r="RRH90" s="47"/>
      <c r="RRI90" s="47"/>
      <c r="RRJ90" s="47"/>
      <c r="RRK90" s="47"/>
      <c r="RRL90" s="47"/>
      <c r="RRM90" s="47"/>
      <c r="RRN90" s="47"/>
      <c r="RRO90" s="47"/>
      <c r="RRP90" s="47"/>
      <c r="RRQ90" s="47"/>
      <c r="RRR90" s="47"/>
      <c r="RRS90" s="47"/>
      <c r="RRT90" s="47"/>
      <c r="RRU90" s="47"/>
      <c r="RRV90" s="47"/>
      <c r="RRW90" s="47"/>
      <c r="RRX90" s="47"/>
      <c r="RRY90" s="47"/>
      <c r="RRZ90" s="47"/>
      <c r="RSA90" s="47"/>
      <c r="RSB90" s="47"/>
      <c r="RSC90" s="47"/>
      <c r="RSD90" s="47"/>
      <c r="RSE90" s="47"/>
      <c r="RSF90" s="47"/>
      <c r="RSG90" s="47"/>
      <c r="RSH90" s="47"/>
      <c r="RSI90" s="47"/>
      <c r="RSJ90" s="47"/>
      <c r="RSK90" s="47"/>
      <c r="RSL90" s="47"/>
      <c r="RSM90" s="47"/>
      <c r="RSN90" s="47"/>
      <c r="RSO90" s="47"/>
      <c r="RSP90" s="47"/>
      <c r="RSQ90" s="47"/>
      <c r="RSR90" s="47"/>
      <c r="RSS90" s="47"/>
      <c r="RST90" s="47"/>
      <c r="RSU90" s="47"/>
      <c r="RSV90" s="47"/>
      <c r="RSW90" s="47"/>
      <c r="RSX90" s="47"/>
      <c r="RSY90" s="47"/>
      <c r="RSZ90" s="47"/>
      <c r="RTA90" s="47"/>
      <c r="RTB90" s="47"/>
      <c r="RTC90" s="47"/>
      <c r="RTD90" s="47"/>
      <c r="RTE90" s="47"/>
      <c r="RTF90" s="47"/>
      <c r="RTG90" s="47"/>
      <c r="RTH90" s="47"/>
      <c r="RTI90" s="47"/>
      <c r="RTJ90" s="47"/>
      <c r="RTK90" s="47"/>
      <c r="RTL90" s="47"/>
      <c r="RTM90" s="47"/>
      <c r="RTN90" s="47"/>
      <c r="RTO90" s="47"/>
      <c r="RTP90" s="47"/>
      <c r="RTQ90" s="47"/>
      <c r="RTR90" s="47"/>
      <c r="RTS90" s="47"/>
      <c r="RTT90" s="47"/>
      <c r="RTU90" s="47"/>
      <c r="RTV90" s="47"/>
      <c r="RTW90" s="47"/>
      <c r="RTX90" s="47"/>
      <c r="RTY90" s="47"/>
      <c r="RTZ90" s="47"/>
      <c r="RUA90" s="47"/>
      <c r="RUB90" s="47"/>
      <c r="RUC90" s="47"/>
      <c r="RUD90" s="47"/>
      <c r="RUE90" s="47"/>
      <c r="RUF90" s="47"/>
      <c r="RUG90" s="47"/>
      <c r="RUH90" s="47"/>
      <c r="RUI90" s="47"/>
      <c r="RUJ90" s="47"/>
      <c r="RUK90" s="47"/>
      <c r="RUL90" s="47"/>
      <c r="RUM90" s="47"/>
      <c r="RUN90" s="47"/>
      <c r="RUO90" s="47"/>
      <c r="RUP90" s="47"/>
      <c r="RUQ90" s="47"/>
      <c r="RUR90" s="47"/>
      <c r="RUS90" s="47"/>
      <c r="RUT90" s="47"/>
      <c r="RUU90" s="47"/>
      <c r="RUV90" s="47"/>
      <c r="RUW90" s="47"/>
      <c r="RUX90" s="47"/>
      <c r="RUY90" s="47"/>
      <c r="RUZ90" s="47"/>
      <c r="RVA90" s="47"/>
      <c r="RVB90" s="47"/>
      <c r="RVC90" s="47"/>
      <c r="RVD90" s="47"/>
      <c r="RVE90" s="47"/>
      <c r="RVF90" s="47"/>
      <c r="RVG90" s="47"/>
      <c r="RVH90" s="47"/>
      <c r="RVI90" s="47"/>
      <c r="RVJ90" s="47"/>
      <c r="RVK90" s="47"/>
      <c r="RVL90" s="47"/>
      <c r="RVM90" s="47"/>
      <c r="RVN90" s="47"/>
      <c r="RVO90" s="47"/>
      <c r="RVP90" s="47"/>
      <c r="RVQ90" s="47"/>
      <c r="RVR90" s="47"/>
      <c r="RVS90" s="47"/>
      <c r="RVT90" s="47"/>
      <c r="RVU90" s="47"/>
      <c r="RVV90" s="47"/>
      <c r="RVW90" s="47"/>
      <c r="RVX90" s="47"/>
      <c r="RVY90" s="47"/>
      <c r="RVZ90" s="47"/>
      <c r="RWA90" s="47"/>
      <c r="RWB90" s="47"/>
      <c r="RWC90" s="47"/>
      <c r="RWD90" s="47"/>
      <c r="RWE90" s="47"/>
      <c r="RWF90" s="47"/>
      <c r="RWG90" s="47"/>
      <c r="RWH90" s="47"/>
      <c r="RWI90" s="47"/>
      <c r="RWJ90" s="47"/>
      <c r="RWK90" s="47"/>
      <c r="RWL90" s="47"/>
      <c r="RWM90" s="47"/>
      <c r="RWN90" s="47"/>
      <c r="RWO90" s="47"/>
      <c r="RWP90" s="47"/>
      <c r="RWQ90" s="47"/>
      <c r="RWR90" s="47"/>
      <c r="RWS90" s="47"/>
      <c r="RWT90" s="47"/>
      <c r="RWU90" s="47"/>
      <c r="RWV90" s="47"/>
      <c r="RWW90" s="47"/>
      <c r="RWX90" s="47"/>
      <c r="RWY90" s="47"/>
      <c r="RWZ90" s="47"/>
      <c r="RXA90" s="47"/>
      <c r="RXB90" s="47"/>
      <c r="RXC90" s="47"/>
      <c r="RXD90" s="47"/>
      <c r="RXE90" s="47"/>
      <c r="RXF90" s="47"/>
      <c r="RXG90" s="47"/>
      <c r="RXH90" s="47"/>
      <c r="RXI90" s="47"/>
      <c r="RXJ90" s="47"/>
      <c r="RXK90" s="47"/>
      <c r="RXL90" s="47"/>
      <c r="RXM90" s="47"/>
      <c r="RXN90" s="47"/>
      <c r="RXO90" s="47"/>
      <c r="RXP90" s="47"/>
      <c r="RXQ90" s="47"/>
      <c r="RXR90" s="47"/>
      <c r="RXS90" s="47"/>
      <c r="RXT90" s="47"/>
      <c r="RXU90" s="47"/>
      <c r="RXV90" s="47"/>
      <c r="RXW90" s="47"/>
      <c r="RXX90" s="47"/>
      <c r="RXY90" s="47"/>
      <c r="RXZ90" s="47"/>
      <c r="RYA90" s="47"/>
      <c r="RYB90" s="47"/>
      <c r="RYC90" s="47"/>
      <c r="RYD90" s="47"/>
      <c r="RYE90" s="47"/>
      <c r="RYF90" s="47"/>
      <c r="RYG90" s="47"/>
      <c r="RYH90" s="47"/>
      <c r="RYI90" s="47"/>
      <c r="RYJ90" s="47"/>
      <c r="RYK90" s="47"/>
      <c r="RYL90" s="47"/>
      <c r="RYM90" s="47"/>
      <c r="RYN90" s="47"/>
      <c r="RYO90" s="47"/>
      <c r="RYP90" s="47"/>
      <c r="RYQ90" s="47"/>
      <c r="RYR90" s="47"/>
      <c r="RYS90" s="47"/>
      <c r="RYT90" s="47"/>
      <c r="RYU90" s="47"/>
      <c r="RYV90" s="47"/>
      <c r="RYW90" s="47"/>
      <c r="RYX90" s="47"/>
      <c r="RYY90" s="47"/>
      <c r="RYZ90" s="47"/>
      <c r="RZA90" s="47"/>
      <c r="RZB90" s="47"/>
      <c r="RZC90" s="47"/>
      <c r="RZD90" s="47"/>
      <c r="RZE90" s="47"/>
      <c r="RZF90" s="47"/>
      <c r="RZG90" s="47"/>
      <c r="RZH90" s="47"/>
      <c r="RZI90" s="47"/>
      <c r="RZJ90" s="47"/>
      <c r="RZK90" s="47"/>
      <c r="RZL90" s="47"/>
      <c r="RZM90" s="47"/>
      <c r="RZN90" s="47"/>
      <c r="RZO90" s="47"/>
      <c r="RZP90" s="47"/>
      <c r="RZQ90" s="47"/>
      <c r="RZR90" s="47"/>
      <c r="RZS90" s="47"/>
      <c r="RZT90" s="47"/>
      <c r="RZU90" s="47"/>
      <c r="RZV90" s="47"/>
      <c r="RZW90" s="47"/>
      <c r="RZX90" s="47"/>
      <c r="RZY90" s="47"/>
      <c r="RZZ90" s="47"/>
      <c r="SAA90" s="47"/>
      <c r="SAB90" s="47"/>
      <c r="SAC90" s="47"/>
      <c r="SAD90" s="47"/>
      <c r="SAE90" s="47"/>
      <c r="SAF90" s="47"/>
      <c r="SAG90" s="47"/>
      <c r="SAH90" s="47"/>
      <c r="SAI90" s="47"/>
      <c r="SAJ90" s="47"/>
      <c r="SAK90" s="47"/>
      <c r="SAL90" s="47"/>
      <c r="SAM90" s="47"/>
      <c r="SAN90" s="47"/>
      <c r="SAO90" s="47"/>
      <c r="SAP90" s="47"/>
      <c r="SAQ90" s="47"/>
      <c r="SAR90" s="47"/>
      <c r="SAS90" s="47"/>
      <c r="SAT90" s="47"/>
      <c r="SAU90" s="47"/>
      <c r="SAV90" s="47"/>
      <c r="SAW90" s="47"/>
      <c r="SAX90" s="47"/>
      <c r="SAY90" s="47"/>
      <c r="SAZ90" s="47"/>
      <c r="SBA90" s="47"/>
      <c r="SBB90" s="47"/>
      <c r="SBC90" s="47"/>
      <c r="SBD90" s="47"/>
      <c r="SBE90" s="47"/>
      <c r="SBF90" s="47"/>
      <c r="SBG90" s="47"/>
      <c r="SBH90" s="47"/>
      <c r="SBI90" s="47"/>
      <c r="SBJ90" s="47"/>
      <c r="SBK90" s="47"/>
      <c r="SBL90" s="47"/>
      <c r="SBM90" s="47"/>
      <c r="SBN90" s="47"/>
      <c r="SBO90" s="47"/>
      <c r="SBP90" s="47"/>
      <c r="SBQ90" s="47"/>
      <c r="SBR90" s="47"/>
      <c r="SBS90" s="47"/>
      <c r="SBT90" s="47"/>
      <c r="SBU90" s="47"/>
      <c r="SBV90" s="47"/>
      <c r="SBW90" s="47"/>
      <c r="SBX90" s="47"/>
      <c r="SBY90" s="47"/>
      <c r="SBZ90" s="47"/>
      <c r="SCA90" s="47"/>
      <c r="SCB90" s="47"/>
      <c r="SCC90" s="47"/>
      <c r="SCD90" s="47"/>
      <c r="SCE90" s="47"/>
      <c r="SCF90" s="47"/>
      <c r="SCG90" s="47"/>
      <c r="SCH90" s="47"/>
      <c r="SCI90" s="47"/>
      <c r="SCJ90" s="47"/>
      <c r="SCK90" s="47"/>
      <c r="SCL90" s="47"/>
      <c r="SCM90" s="47"/>
      <c r="SCN90" s="47"/>
      <c r="SCO90" s="47"/>
      <c r="SCP90" s="47"/>
      <c r="SCQ90" s="47"/>
      <c r="SCR90" s="47"/>
      <c r="SCS90" s="47"/>
      <c r="SCT90" s="47"/>
      <c r="SCU90" s="47"/>
      <c r="SCV90" s="47"/>
      <c r="SCW90" s="47"/>
      <c r="SCX90" s="47"/>
      <c r="SCY90" s="47"/>
      <c r="SCZ90" s="47"/>
      <c r="SDA90" s="47"/>
      <c r="SDB90" s="47"/>
      <c r="SDC90" s="47"/>
      <c r="SDD90" s="47"/>
      <c r="SDE90" s="47"/>
      <c r="SDF90" s="47"/>
      <c r="SDG90" s="47"/>
      <c r="SDH90" s="47"/>
      <c r="SDI90" s="47"/>
      <c r="SDJ90" s="47"/>
      <c r="SDK90" s="47"/>
      <c r="SDL90" s="47"/>
      <c r="SDM90" s="47"/>
      <c r="SDN90" s="47"/>
      <c r="SDO90" s="47"/>
      <c r="SDP90" s="47"/>
      <c r="SDQ90" s="47"/>
      <c r="SDR90" s="47"/>
      <c r="SDS90" s="47"/>
      <c r="SDT90" s="47"/>
      <c r="SDU90" s="47"/>
      <c r="SDV90" s="47"/>
      <c r="SDW90" s="47"/>
      <c r="SDX90" s="47"/>
      <c r="SDY90" s="47"/>
      <c r="SDZ90" s="47"/>
      <c r="SEA90" s="47"/>
      <c r="SEB90" s="47"/>
      <c r="SEC90" s="47"/>
      <c r="SED90" s="47"/>
      <c r="SEE90" s="47"/>
      <c r="SEF90" s="47"/>
      <c r="SEG90" s="47"/>
      <c r="SEH90" s="47"/>
      <c r="SEI90" s="47"/>
      <c r="SEJ90" s="47"/>
      <c r="SEK90" s="47"/>
      <c r="SEL90" s="47"/>
      <c r="SEM90" s="47"/>
      <c r="SEN90" s="47"/>
      <c r="SEO90" s="47"/>
      <c r="SEP90" s="47"/>
      <c r="SEQ90" s="47"/>
      <c r="SER90" s="47"/>
      <c r="SES90" s="47"/>
      <c r="SET90" s="47"/>
      <c r="SEU90" s="47"/>
      <c r="SEV90" s="47"/>
      <c r="SEW90" s="47"/>
      <c r="SEX90" s="47"/>
      <c r="SEY90" s="47"/>
      <c r="SEZ90" s="47"/>
      <c r="SFA90" s="47"/>
      <c r="SFB90" s="47"/>
      <c r="SFC90" s="47"/>
      <c r="SFD90" s="47"/>
      <c r="SFE90" s="47"/>
      <c r="SFF90" s="47"/>
      <c r="SFG90" s="47"/>
      <c r="SFH90" s="47"/>
      <c r="SFI90" s="47"/>
      <c r="SFJ90" s="47"/>
      <c r="SFK90" s="47"/>
      <c r="SFL90" s="47"/>
      <c r="SFM90" s="47"/>
      <c r="SFN90" s="47"/>
      <c r="SFO90" s="47"/>
      <c r="SFP90" s="47"/>
      <c r="SFQ90" s="47"/>
      <c r="SFR90" s="47"/>
      <c r="SFS90" s="47"/>
      <c r="SFT90" s="47"/>
      <c r="SFU90" s="47"/>
      <c r="SFV90" s="47"/>
      <c r="SFW90" s="47"/>
      <c r="SFX90" s="47"/>
      <c r="SFY90" s="47"/>
      <c r="SFZ90" s="47"/>
      <c r="SGA90" s="47"/>
      <c r="SGB90" s="47"/>
      <c r="SGC90" s="47"/>
      <c r="SGD90" s="47"/>
      <c r="SGE90" s="47"/>
      <c r="SGF90" s="47"/>
      <c r="SGG90" s="47"/>
      <c r="SGH90" s="47"/>
      <c r="SGI90" s="47"/>
      <c r="SGJ90" s="47"/>
      <c r="SGK90" s="47"/>
      <c r="SGL90" s="47"/>
      <c r="SGM90" s="47"/>
      <c r="SGN90" s="47"/>
      <c r="SGO90" s="47"/>
      <c r="SGP90" s="47"/>
      <c r="SGQ90" s="47"/>
      <c r="SGR90" s="47"/>
      <c r="SGS90" s="47"/>
      <c r="SGT90" s="47"/>
      <c r="SGU90" s="47"/>
      <c r="SGV90" s="47"/>
      <c r="SGW90" s="47"/>
      <c r="SGX90" s="47"/>
      <c r="SGY90" s="47"/>
      <c r="SGZ90" s="47"/>
      <c r="SHA90" s="47"/>
      <c r="SHB90" s="47"/>
      <c r="SHC90" s="47"/>
      <c r="SHD90" s="47"/>
      <c r="SHE90" s="47"/>
      <c r="SHF90" s="47"/>
      <c r="SHG90" s="47"/>
      <c r="SHH90" s="47"/>
      <c r="SHI90" s="47"/>
      <c r="SHJ90" s="47"/>
      <c r="SHK90" s="47"/>
      <c r="SHL90" s="47"/>
      <c r="SHM90" s="47"/>
      <c r="SHN90" s="47"/>
      <c r="SHO90" s="47"/>
      <c r="SHP90" s="47"/>
      <c r="SHQ90" s="47"/>
      <c r="SHR90" s="47"/>
      <c r="SHS90" s="47"/>
      <c r="SHT90" s="47"/>
      <c r="SHU90" s="47"/>
      <c r="SHV90" s="47"/>
      <c r="SHW90" s="47"/>
      <c r="SHX90" s="47"/>
      <c r="SHY90" s="47"/>
      <c r="SHZ90" s="47"/>
      <c r="SIA90" s="47"/>
      <c r="SIB90" s="47"/>
      <c r="SIC90" s="47"/>
      <c r="SID90" s="47"/>
      <c r="SIE90" s="47"/>
      <c r="SIF90" s="47"/>
      <c r="SIG90" s="47"/>
      <c r="SIH90" s="47"/>
      <c r="SII90" s="47"/>
      <c r="SIJ90" s="47"/>
      <c r="SIK90" s="47"/>
      <c r="SIL90" s="47"/>
      <c r="SIM90" s="47"/>
      <c r="SIN90" s="47"/>
      <c r="SIO90" s="47"/>
      <c r="SIP90" s="47"/>
      <c r="SIQ90" s="47"/>
      <c r="SIR90" s="47"/>
      <c r="SIS90" s="47"/>
      <c r="SIT90" s="47"/>
      <c r="SIU90" s="47"/>
      <c r="SIV90" s="47"/>
      <c r="SIW90" s="47"/>
      <c r="SIX90" s="47"/>
      <c r="SIY90" s="47"/>
      <c r="SIZ90" s="47"/>
      <c r="SJA90" s="47"/>
      <c r="SJB90" s="47"/>
      <c r="SJC90" s="47"/>
      <c r="SJD90" s="47"/>
      <c r="SJE90" s="47"/>
      <c r="SJF90" s="47"/>
      <c r="SJG90" s="47"/>
      <c r="SJH90" s="47"/>
      <c r="SJI90" s="47"/>
      <c r="SJJ90" s="47"/>
      <c r="SJK90" s="47"/>
      <c r="SJL90" s="47"/>
      <c r="SJM90" s="47"/>
      <c r="SJN90" s="47"/>
      <c r="SJO90" s="47"/>
      <c r="SJP90" s="47"/>
      <c r="SJQ90" s="47"/>
      <c r="SJR90" s="47"/>
      <c r="SJS90" s="47"/>
      <c r="SJT90" s="47"/>
      <c r="SJU90" s="47"/>
      <c r="SJV90" s="47"/>
      <c r="SJW90" s="47"/>
      <c r="SJX90" s="47"/>
      <c r="SJY90" s="47"/>
      <c r="SJZ90" s="47"/>
      <c r="SKA90" s="47"/>
      <c r="SKB90" s="47"/>
      <c r="SKC90" s="47"/>
      <c r="SKD90" s="47"/>
      <c r="SKE90" s="47"/>
      <c r="SKF90" s="47"/>
      <c r="SKG90" s="47"/>
      <c r="SKH90" s="47"/>
      <c r="SKI90" s="47"/>
      <c r="SKJ90" s="47"/>
      <c r="SKK90" s="47"/>
      <c r="SKL90" s="47"/>
      <c r="SKM90" s="47"/>
      <c r="SKN90" s="47"/>
      <c r="SKO90" s="47"/>
      <c r="SKP90" s="47"/>
      <c r="SKQ90" s="47"/>
      <c r="SKR90" s="47"/>
      <c r="SKS90" s="47"/>
      <c r="SKT90" s="47"/>
      <c r="SKU90" s="47"/>
      <c r="SKV90" s="47"/>
      <c r="SKW90" s="47"/>
      <c r="SKX90" s="47"/>
      <c r="SKY90" s="47"/>
      <c r="SKZ90" s="47"/>
      <c r="SLA90" s="47"/>
      <c r="SLB90" s="47"/>
      <c r="SLC90" s="47"/>
      <c r="SLD90" s="47"/>
      <c r="SLE90" s="47"/>
      <c r="SLF90" s="47"/>
      <c r="SLG90" s="47"/>
      <c r="SLH90" s="47"/>
      <c r="SLI90" s="47"/>
      <c r="SLJ90" s="47"/>
      <c r="SLK90" s="47"/>
      <c r="SLL90" s="47"/>
      <c r="SLM90" s="47"/>
      <c r="SLN90" s="47"/>
      <c r="SLO90" s="47"/>
      <c r="SLP90" s="47"/>
      <c r="SLQ90" s="47"/>
      <c r="SLR90" s="47"/>
      <c r="SLS90" s="47"/>
      <c r="SLT90" s="47"/>
      <c r="SLU90" s="47"/>
      <c r="SLV90" s="47"/>
      <c r="SLW90" s="47"/>
      <c r="SLX90" s="47"/>
      <c r="SLY90" s="47"/>
      <c r="SLZ90" s="47"/>
      <c r="SMA90" s="47"/>
      <c r="SMB90" s="47"/>
      <c r="SMC90" s="47"/>
      <c r="SMD90" s="47"/>
      <c r="SME90" s="47"/>
      <c r="SMF90" s="47"/>
      <c r="SMG90" s="47"/>
      <c r="SMH90" s="47"/>
      <c r="SMI90" s="47"/>
      <c r="SMJ90" s="47"/>
      <c r="SMK90" s="47"/>
      <c r="SML90" s="47"/>
      <c r="SMM90" s="47"/>
      <c r="SMN90" s="47"/>
      <c r="SMO90" s="47"/>
      <c r="SMP90" s="47"/>
      <c r="SMQ90" s="47"/>
      <c r="SMR90" s="47"/>
      <c r="SMS90" s="47"/>
      <c r="SMT90" s="47"/>
      <c r="SMU90" s="47"/>
      <c r="SMV90" s="47"/>
      <c r="SMW90" s="47"/>
      <c r="SMX90" s="47"/>
      <c r="SMY90" s="47"/>
      <c r="SMZ90" s="47"/>
      <c r="SNA90" s="47"/>
      <c r="SNB90" s="47"/>
      <c r="SNC90" s="47"/>
      <c r="SND90" s="47"/>
      <c r="SNE90" s="47"/>
      <c r="SNF90" s="47"/>
      <c r="SNG90" s="47"/>
      <c r="SNH90" s="47"/>
      <c r="SNI90" s="47"/>
      <c r="SNJ90" s="47"/>
      <c r="SNK90" s="47"/>
      <c r="SNL90" s="47"/>
      <c r="SNM90" s="47"/>
      <c r="SNN90" s="47"/>
      <c r="SNO90" s="47"/>
      <c r="SNP90" s="47"/>
      <c r="SNQ90" s="47"/>
      <c r="SNR90" s="47"/>
      <c r="SNS90" s="47"/>
      <c r="SNT90" s="47"/>
      <c r="SNU90" s="47"/>
      <c r="SNV90" s="47"/>
      <c r="SNW90" s="47"/>
      <c r="SNX90" s="47"/>
      <c r="SNY90" s="47"/>
      <c r="SNZ90" s="47"/>
      <c r="SOA90" s="47"/>
      <c r="SOB90" s="47"/>
      <c r="SOC90" s="47"/>
      <c r="SOD90" s="47"/>
      <c r="SOE90" s="47"/>
      <c r="SOF90" s="47"/>
      <c r="SOG90" s="47"/>
      <c r="SOH90" s="47"/>
      <c r="SOI90" s="47"/>
      <c r="SOJ90" s="47"/>
      <c r="SOK90" s="47"/>
      <c r="SOL90" s="47"/>
      <c r="SOM90" s="47"/>
      <c r="SON90" s="47"/>
      <c r="SOO90" s="47"/>
      <c r="SOP90" s="47"/>
      <c r="SOQ90" s="47"/>
      <c r="SOR90" s="47"/>
      <c r="SOS90" s="47"/>
      <c r="SOT90" s="47"/>
      <c r="SOU90" s="47"/>
      <c r="SOV90" s="47"/>
      <c r="SOW90" s="47"/>
      <c r="SOX90" s="47"/>
      <c r="SOY90" s="47"/>
      <c r="SOZ90" s="47"/>
      <c r="SPA90" s="47"/>
      <c r="SPB90" s="47"/>
      <c r="SPC90" s="47"/>
      <c r="SPD90" s="47"/>
      <c r="SPE90" s="47"/>
      <c r="SPF90" s="47"/>
      <c r="SPG90" s="47"/>
      <c r="SPH90" s="47"/>
      <c r="SPI90" s="47"/>
      <c r="SPJ90" s="47"/>
      <c r="SPK90" s="47"/>
      <c r="SPL90" s="47"/>
      <c r="SPM90" s="47"/>
      <c r="SPN90" s="47"/>
      <c r="SPO90" s="47"/>
      <c r="SPP90" s="47"/>
      <c r="SPQ90" s="47"/>
      <c r="SPR90" s="47"/>
      <c r="SPS90" s="47"/>
      <c r="SPT90" s="47"/>
      <c r="SPU90" s="47"/>
      <c r="SPV90" s="47"/>
      <c r="SPW90" s="47"/>
      <c r="SPX90" s="47"/>
      <c r="SPY90" s="47"/>
      <c r="SPZ90" s="47"/>
      <c r="SQA90" s="47"/>
      <c r="SQB90" s="47"/>
      <c r="SQC90" s="47"/>
      <c r="SQD90" s="47"/>
      <c r="SQE90" s="47"/>
      <c r="SQF90" s="47"/>
      <c r="SQG90" s="47"/>
      <c r="SQH90" s="47"/>
      <c r="SQI90" s="47"/>
      <c r="SQJ90" s="47"/>
      <c r="SQK90" s="47"/>
      <c r="SQL90" s="47"/>
      <c r="SQM90" s="47"/>
      <c r="SQN90" s="47"/>
      <c r="SQO90" s="47"/>
      <c r="SQP90" s="47"/>
      <c r="SQQ90" s="47"/>
      <c r="SQR90" s="47"/>
      <c r="SQS90" s="47"/>
      <c r="SQT90" s="47"/>
      <c r="SQU90" s="47"/>
      <c r="SQV90" s="47"/>
      <c r="SQW90" s="47"/>
      <c r="SQX90" s="47"/>
      <c r="SQY90" s="47"/>
      <c r="SQZ90" s="47"/>
      <c r="SRA90" s="47"/>
      <c r="SRB90" s="47"/>
      <c r="SRC90" s="47"/>
      <c r="SRD90" s="47"/>
      <c r="SRE90" s="47"/>
      <c r="SRF90" s="47"/>
      <c r="SRG90" s="47"/>
      <c r="SRH90" s="47"/>
      <c r="SRI90" s="47"/>
      <c r="SRJ90" s="47"/>
      <c r="SRK90" s="47"/>
      <c r="SRL90" s="47"/>
      <c r="SRM90" s="47"/>
      <c r="SRN90" s="47"/>
      <c r="SRO90" s="47"/>
      <c r="SRP90" s="47"/>
      <c r="SRQ90" s="47"/>
      <c r="SRR90" s="47"/>
      <c r="SRS90" s="47"/>
      <c r="SRT90" s="47"/>
      <c r="SRU90" s="47"/>
      <c r="SRV90" s="47"/>
      <c r="SRW90" s="47"/>
      <c r="SRX90" s="47"/>
      <c r="SRY90" s="47"/>
      <c r="SRZ90" s="47"/>
      <c r="SSA90" s="47"/>
      <c r="SSB90" s="47"/>
      <c r="SSC90" s="47"/>
      <c r="SSD90" s="47"/>
      <c r="SSE90" s="47"/>
      <c r="SSF90" s="47"/>
      <c r="SSG90" s="47"/>
      <c r="SSH90" s="47"/>
      <c r="SSI90" s="47"/>
      <c r="SSJ90" s="47"/>
      <c r="SSK90" s="47"/>
      <c r="SSL90" s="47"/>
      <c r="SSM90" s="47"/>
      <c r="SSN90" s="47"/>
      <c r="SSO90" s="47"/>
      <c r="SSP90" s="47"/>
      <c r="SSQ90" s="47"/>
      <c r="SSR90" s="47"/>
      <c r="SSS90" s="47"/>
      <c r="SST90" s="47"/>
      <c r="SSU90" s="47"/>
      <c r="SSV90" s="47"/>
      <c r="SSW90" s="47"/>
      <c r="SSX90" s="47"/>
      <c r="SSY90" s="47"/>
      <c r="SSZ90" s="47"/>
      <c r="STA90" s="47"/>
      <c r="STB90" s="47"/>
      <c r="STC90" s="47"/>
      <c r="STD90" s="47"/>
      <c r="STE90" s="47"/>
      <c r="STF90" s="47"/>
      <c r="STG90" s="47"/>
      <c r="STH90" s="47"/>
      <c r="STI90" s="47"/>
      <c r="STJ90" s="47"/>
      <c r="STK90" s="47"/>
      <c r="STL90" s="47"/>
      <c r="STM90" s="47"/>
      <c r="STN90" s="47"/>
      <c r="STO90" s="47"/>
      <c r="STP90" s="47"/>
      <c r="STQ90" s="47"/>
      <c r="STR90" s="47"/>
      <c r="STS90" s="47"/>
      <c r="STT90" s="47"/>
      <c r="STU90" s="47"/>
      <c r="STV90" s="47"/>
      <c r="STW90" s="47"/>
      <c r="STX90" s="47"/>
      <c r="STY90" s="47"/>
      <c r="STZ90" s="47"/>
      <c r="SUA90" s="47"/>
      <c r="SUB90" s="47"/>
      <c r="SUC90" s="47"/>
      <c r="SUD90" s="47"/>
      <c r="SUE90" s="47"/>
      <c r="SUF90" s="47"/>
      <c r="SUG90" s="47"/>
      <c r="SUH90" s="47"/>
      <c r="SUI90" s="47"/>
      <c r="SUJ90" s="47"/>
      <c r="SUK90" s="47"/>
      <c r="SUL90" s="47"/>
      <c r="SUM90" s="47"/>
      <c r="SUN90" s="47"/>
      <c r="SUO90" s="47"/>
      <c r="SUP90" s="47"/>
      <c r="SUQ90" s="47"/>
      <c r="SUR90" s="47"/>
      <c r="SUS90" s="47"/>
      <c r="SUT90" s="47"/>
      <c r="SUU90" s="47"/>
      <c r="SUV90" s="47"/>
      <c r="SUW90" s="47"/>
      <c r="SUX90" s="47"/>
      <c r="SUY90" s="47"/>
      <c r="SUZ90" s="47"/>
      <c r="SVA90" s="47"/>
      <c r="SVB90" s="47"/>
      <c r="SVC90" s="47"/>
      <c r="SVD90" s="47"/>
      <c r="SVE90" s="47"/>
      <c r="SVF90" s="47"/>
      <c r="SVG90" s="47"/>
      <c r="SVH90" s="47"/>
      <c r="SVI90" s="47"/>
      <c r="SVJ90" s="47"/>
      <c r="SVK90" s="47"/>
      <c r="SVL90" s="47"/>
      <c r="SVM90" s="47"/>
      <c r="SVN90" s="47"/>
      <c r="SVO90" s="47"/>
      <c r="SVP90" s="47"/>
      <c r="SVQ90" s="47"/>
      <c r="SVR90" s="47"/>
      <c r="SVS90" s="47"/>
      <c r="SVT90" s="47"/>
      <c r="SVU90" s="47"/>
      <c r="SVV90" s="47"/>
      <c r="SVW90" s="47"/>
      <c r="SVX90" s="47"/>
      <c r="SVY90" s="47"/>
      <c r="SVZ90" s="47"/>
      <c r="SWA90" s="47"/>
      <c r="SWB90" s="47"/>
      <c r="SWC90" s="47"/>
      <c r="SWD90" s="47"/>
      <c r="SWE90" s="47"/>
      <c r="SWF90" s="47"/>
      <c r="SWG90" s="47"/>
      <c r="SWH90" s="47"/>
      <c r="SWI90" s="47"/>
      <c r="SWJ90" s="47"/>
      <c r="SWK90" s="47"/>
      <c r="SWL90" s="47"/>
      <c r="SWM90" s="47"/>
      <c r="SWN90" s="47"/>
      <c r="SWO90" s="47"/>
      <c r="SWP90" s="47"/>
      <c r="SWQ90" s="47"/>
      <c r="SWR90" s="47"/>
      <c r="SWS90" s="47"/>
      <c r="SWT90" s="47"/>
      <c r="SWU90" s="47"/>
      <c r="SWV90" s="47"/>
      <c r="SWW90" s="47"/>
      <c r="SWX90" s="47"/>
      <c r="SWY90" s="47"/>
      <c r="SWZ90" s="47"/>
      <c r="SXA90" s="47"/>
      <c r="SXB90" s="47"/>
      <c r="SXC90" s="47"/>
      <c r="SXD90" s="47"/>
      <c r="SXE90" s="47"/>
      <c r="SXF90" s="47"/>
      <c r="SXG90" s="47"/>
      <c r="SXH90" s="47"/>
      <c r="SXI90" s="47"/>
      <c r="SXJ90" s="47"/>
      <c r="SXK90" s="47"/>
      <c r="SXL90" s="47"/>
      <c r="SXM90" s="47"/>
      <c r="SXN90" s="47"/>
      <c r="SXO90" s="47"/>
      <c r="SXP90" s="47"/>
      <c r="SXQ90" s="47"/>
      <c r="SXR90" s="47"/>
      <c r="SXS90" s="47"/>
      <c r="SXT90" s="47"/>
      <c r="SXU90" s="47"/>
      <c r="SXV90" s="47"/>
      <c r="SXW90" s="47"/>
      <c r="SXX90" s="47"/>
      <c r="SXY90" s="47"/>
      <c r="SXZ90" s="47"/>
      <c r="SYA90" s="47"/>
      <c r="SYB90" s="47"/>
      <c r="SYC90" s="47"/>
      <c r="SYD90" s="47"/>
      <c r="SYE90" s="47"/>
      <c r="SYF90" s="47"/>
      <c r="SYG90" s="47"/>
      <c r="SYH90" s="47"/>
      <c r="SYI90" s="47"/>
      <c r="SYJ90" s="47"/>
      <c r="SYK90" s="47"/>
      <c r="SYL90" s="47"/>
      <c r="SYM90" s="47"/>
      <c r="SYN90" s="47"/>
      <c r="SYO90" s="47"/>
      <c r="SYP90" s="47"/>
      <c r="SYQ90" s="47"/>
      <c r="SYR90" s="47"/>
      <c r="SYS90" s="47"/>
      <c r="SYT90" s="47"/>
      <c r="SYU90" s="47"/>
      <c r="SYV90" s="47"/>
      <c r="SYW90" s="47"/>
      <c r="SYX90" s="47"/>
      <c r="SYY90" s="47"/>
      <c r="SYZ90" s="47"/>
      <c r="SZA90" s="47"/>
      <c r="SZB90" s="47"/>
      <c r="SZC90" s="47"/>
      <c r="SZD90" s="47"/>
      <c r="SZE90" s="47"/>
      <c r="SZF90" s="47"/>
      <c r="SZG90" s="47"/>
      <c r="SZH90" s="47"/>
      <c r="SZI90" s="47"/>
      <c r="SZJ90" s="47"/>
      <c r="SZK90" s="47"/>
      <c r="SZL90" s="47"/>
      <c r="SZM90" s="47"/>
      <c r="SZN90" s="47"/>
      <c r="SZO90" s="47"/>
      <c r="SZP90" s="47"/>
      <c r="SZQ90" s="47"/>
      <c r="SZR90" s="47"/>
      <c r="SZS90" s="47"/>
      <c r="SZT90" s="47"/>
      <c r="SZU90" s="47"/>
      <c r="SZV90" s="47"/>
      <c r="SZW90" s="47"/>
      <c r="SZX90" s="47"/>
      <c r="SZY90" s="47"/>
      <c r="SZZ90" s="47"/>
      <c r="TAA90" s="47"/>
      <c r="TAB90" s="47"/>
      <c r="TAC90" s="47"/>
      <c r="TAD90" s="47"/>
      <c r="TAE90" s="47"/>
      <c r="TAF90" s="47"/>
      <c r="TAG90" s="47"/>
      <c r="TAH90" s="47"/>
      <c r="TAI90" s="47"/>
      <c r="TAJ90" s="47"/>
      <c r="TAK90" s="47"/>
      <c r="TAL90" s="47"/>
      <c r="TAM90" s="47"/>
      <c r="TAN90" s="47"/>
      <c r="TAO90" s="47"/>
      <c r="TAP90" s="47"/>
      <c r="TAQ90" s="47"/>
      <c r="TAR90" s="47"/>
      <c r="TAS90" s="47"/>
      <c r="TAT90" s="47"/>
      <c r="TAU90" s="47"/>
      <c r="TAV90" s="47"/>
      <c r="TAW90" s="47"/>
      <c r="TAX90" s="47"/>
      <c r="TAY90" s="47"/>
      <c r="TAZ90" s="47"/>
      <c r="TBA90" s="47"/>
      <c r="TBB90" s="47"/>
      <c r="TBC90" s="47"/>
      <c r="TBD90" s="47"/>
      <c r="TBE90" s="47"/>
      <c r="TBF90" s="47"/>
      <c r="TBG90" s="47"/>
      <c r="TBH90" s="47"/>
      <c r="TBI90" s="47"/>
      <c r="TBJ90" s="47"/>
      <c r="TBK90" s="47"/>
      <c r="TBL90" s="47"/>
      <c r="TBM90" s="47"/>
      <c r="TBN90" s="47"/>
      <c r="TBO90" s="47"/>
      <c r="TBP90" s="47"/>
      <c r="TBQ90" s="47"/>
      <c r="TBR90" s="47"/>
      <c r="TBS90" s="47"/>
      <c r="TBT90" s="47"/>
      <c r="TBU90" s="47"/>
      <c r="TBV90" s="47"/>
      <c r="TBW90" s="47"/>
      <c r="TBX90" s="47"/>
      <c r="TBY90" s="47"/>
      <c r="TBZ90" s="47"/>
      <c r="TCA90" s="47"/>
      <c r="TCB90" s="47"/>
      <c r="TCC90" s="47"/>
      <c r="TCD90" s="47"/>
      <c r="TCE90" s="47"/>
      <c r="TCF90" s="47"/>
      <c r="TCG90" s="47"/>
      <c r="TCH90" s="47"/>
      <c r="TCI90" s="47"/>
      <c r="TCJ90" s="47"/>
      <c r="TCK90" s="47"/>
      <c r="TCL90" s="47"/>
      <c r="TCM90" s="47"/>
      <c r="TCN90" s="47"/>
      <c r="TCO90" s="47"/>
      <c r="TCP90" s="47"/>
      <c r="TCQ90" s="47"/>
      <c r="TCR90" s="47"/>
      <c r="TCS90" s="47"/>
      <c r="TCT90" s="47"/>
      <c r="TCU90" s="47"/>
      <c r="TCV90" s="47"/>
      <c r="TCW90" s="47"/>
      <c r="TCX90" s="47"/>
      <c r="TCY90" s="47"/>
      <c r="TCZ90" s="47"/>
      <c r="TDA90" s="47"/>
      <c r="TDB90" s="47"/>
      <c r="TDC90" s="47"/>
      <c r="TDD90" s="47"/>
      <c r="TDE90" s="47"/>
      <c r="TDF90" s="47"/>
      <c r="TDG90" s="47"/>
      <c r="TDH90" s="47"/>
      <c r="TDI90" s="47"/>
      <c r="TDJ90" s="47"/>
      <c r="TDK90" s="47"/>
      <c r="TDL90" s="47"/>
      <c r="TDM90" s="47"/>
      <c r="TDN90" s="47"/>
      <c r="TDO90" s="47"/>
      <c r="TDP90" s="47"/>
      <c r="TDQ90" s="47"/>
      <c r="TDR90" s="47"/>
      <c r="TDS90" s="47"/>
      <c r="TDT90" s="47"/>
      <c r="TDU90" s="47"/>
      <c r="TDV90" s="47"/>
      <c r="TDW90" s="47"/>
      <c r="TDX90" s="47"/>
      <c r="TDY90" s="47"/>
      <c r="TDZ90" s="47"/>
      <c r="TEA90" s="47"/>
      <c r="TEB90" s="47"/>
      <c r="TEC90" s="47"/>
      <c r="TED90" s="47"/>
      <c r="TEE90" s="47"/>
      <c r="TEF90" s="47"/>
      <c r="TEG90" s="47"/>
      <c r="TEH90" s="47"/>
      <c r="TEI90" s="47"/>
      <c r="TEJ90" s="47"/>
      <c r="TEK90" s="47"/>
      <c r="TEL90" s="47"/>
      <c r="TEM90" s="47"/>
      <c r="TEN90" s="47"/>
      <c r="TEO90" s="47"/>
      <c r="TEP90" s="47"/>
      <c r="TEQ90" s="47"/>
      <c r="TER90" s="47"/>
      <c r="TES90" s="47"/>
      <c r="TET90" s="47"/>
      <c r="TEU90" s="47"/>
      <c r="TEV90" s="47"/>
      <c r="TEW90" s="47"/>
      <c r="TEX90" s="47"/>
      <c r="TEY90" s="47"/>
      <c r="TEZ90" s="47"/>
      <c r="TFA90" s="47"/>
      <c r="TFB90" s="47"/>
      <c r="TFC90" s="47"/>
      <c r="TFD90" s="47"/>
      <c r="TFE90" s="47"/>
      <c r="TFF90" s="47"/>
      <c r="TFG90" s="47"/>
      <c r="TFH90" s="47"/>
      <c r="TFI90" s="47"/>
      <c r="TFJ90" s="47"/>
      <c r="TFK90" s="47"/>
      <c r="TFL90" s="47"/>
      <c r="TFM90" s="47"/>
      <c r="TFN90" s="47"/>
      <c r="TFO90" s="47"/>
      <c r="TFP90" s="47"/>
      <c r="TFQ90" s="47"/>
      <c r="TFR90" s="47"/>
      <c r="TFS90" s="47"/>
      <c r="TFT90" s="47"/>
      <c r="TFU90" s="47"/>
      <c r="TFV90" s="47"/>
      <c r="TFW90" s="47"/>
      <c r="TFX90" s="47"/>
      <c r="TFY90" s="47"/>
      <c r="TFZ90" s="47"/>
      <c r="TGA90" s="47"/>
      <c r="TGB90" s="47"/>
      <c r="TGC90" s="47"/>
      <c r="TGD90" s="47"/>
      <c r="TGE90" s="47"/>
      <c r="TGF90" s="47"/>
      <c r="TGG90" s="47"/>
      <c r="TGH90" s="47"/>
      <c r="TGI90" s="47"/>
      <c r="TGJ90" s="47"/>
      <c r="TGK90" s="47"/>
      <c r="TGL90" s="47"/>
      <c r="TGM90" s="47"/>
      <c r="TGN90" s="47"/>
      <c r="TGO90" s="47"/>
      <c r="TGP90" s="47"/>
      <c r="TGQ90" s="47"/>
      <c r="TGR90" s="47"/>
      <c r="TGS90" s="47"/>
      <c r="TGT90" s="47"/>
      <c r="TGU90" s="47"/>
      <c r="TGV90" s="47"/>
      <c r="TGW90" s="47"/>
      <c r="TGX90" s="47"/>
      <c r="TGY90" s="47"/>
      <c r="TGZ90" s="47"/>
      <c r="THA90" s="47"/>
      <c r="THB90" s="47"/>
      <c r="THC90" s="47"/>
      <c r="THD90" s="47"/>
      <c r="THE90" s="47"/>
      <c r="THF90" s="47"/>
      <c r="THG90" s="47"/>
      <c r="THH90" s="47"/>
      <c r="THI90" s="47"/>
      <c r="THJ90" s="47"/>
      <c r="THK90" s="47"/>
      <c r="THL90" s="47"/>
      <c r="THM90" s="47"/>
      <c r="THN90" s="47"/>
      <c r="THO90" s="47"/>
      <c r="THP90" s="47"/>
      <c r="THQ90" s="47"/>
      <c r="THR90" s="47"/>
      <c r="THS90" s="47"/>
      <c r="THT90" s="47"/>
      <c r="THU90" s="47"/>
      <c r="THV90" s="47"/>
      <c r="THW90" s="47"/>
      <c r="THX90" s="47"/>
      <c r="THY90" s="47"/>
      <c r="THZ90" s="47"/>
      <c r="TIA90" s="47"/>
      <c r="TIB90" s="47"/>
      <c r="TIC90" s="47"/>
      <c r="TID90" s="47"/>
      <c r="TIE90" s="47"/>
      <c r="TIF90" s="47"/>
      <c r="TIG90" s="47"/>
      <c r="TIH90" s="47"/>
      <c r="TII90" s="47"/>
      <c r="TIJ90" s="47"/>
      <c r="TIK90" s="47"/>
      <c r="TIL90" s="47"/>
      <c r="TIM90" s="47"/>
      <c r="TIN90" s="47"/>
      <c r="TIO90" s="47"/>
      <c r="TIP90" s="47"/>
      <c r="TIQ90" s="47"/>
      <c r="TIR90" s="47"/>
      <c r="TIS90" s="47"/>
      <c r="TIT90" s="47"/>
      <c r="TIU90" s="47"/>
      <c r="TIV90" s="47"/>
      <c r="TIW90" s="47"/>
      <c r="TIX90" s="47"/>
      <c r="TIY90" s="47"/>
      <c r="TIZ90" s="47"/>
      <c r="TJA90" s="47"/>
      <c r="TJB90" s="47"/>
      <c r="TJC90" s="47"/>
      <c r="TJD90" s="47"/>
      <c r="TJE90" s="47"/>
      <c r="TJF90" s="47"/>
      <c r="TJG90" s="47"/>
      <c r="TJH90" s="47"/>
      <c r="TJI90" s="47"/>
      <c r="TJJ90" s="47"/>
      <c r="TJK90" s="47"/>
      <c r="TJL90" s="47"/>
      <c r="TJM90" s="47"/>
      <c r="TJN90" s="47"/>
      <c r="TJO90" s="47"/>
      <c r="TJP90" s="47"/>
      <c r="TJQ90" s="47"/>
      <c r="TJR90" s="47"/>
      <c r="TJS90" s="47"/>
      <c r="TJT90" s="47"/>
      <c r="TJU90" s="47"/>
      <c r="TJV90" s="47"/>
      <c r="TJW90" s="47"/>
      <c r="TJX90" s="47"/>
      <c r="TJY90" s="47"/>
      <c r="TJZ90" s="47"/>
      <c r="TKA90" s="47"/>
      <c r="TKB90" s="47"/>
      <c r="TKC90" s="47"/>
      <c r="TKD90" s="47"/>
      <c r="TKE90" s="47"/>
      <c r="TKF90" s="47"/>
      <c r="TKG90" s="47"/>
      <c r="TKH90" s="47"/>
      <c r="TKI90" s="47"/>
      <c r="TKJ90" s="47"/>
      <c r="TKK90" s="47"/>
      <c r="TKL90" s="47"/>
      <c r="TKM90" s="47"/>
      <c r="TKN90" s="47"/>
      <c r="TKO90" s="47"/>
      <c r="TKP90" s="47"/>
      <c r="TKQ90" s="47"/>
      <c r="TKR90" s="47"/>
      <c r="TKS90" s="47"/>
      <c r="TKT90" s="47"/>
      <c r="TKU90" s="47"/>
      <c r="TKV90" s="47"/>
      <c r="TKW90" s="47"/>
      <c r="TKX90" s="47"/>
      <c r="TKY90" s="47"/>
      <c r="TKZ90" s="47"/>
      <c r="TLA90" s="47"/>
      <c r="TLB90" s="47"/>
      <c r="TLC90" s="47"/>
      <c r="TLD90" s="47"/>
      <c r="TLE90" s="47"/>
      <c r="TLF90" s="47"/>
      <c r="TLG90" s="47"/>
      <c r="TLH90" s="47"/>
      <c r="TLI90" s="47"/>
      <c r="TLJ90" s="47"/>
      <c r="TLK90" s="47"/>
      <c r="TLL90" s="47"/>
      <c r="TLM90" s="47"/>
      <c r="TLN90" s="47"/>
      <c r="TLO90" s="47"/>
      <c r="TLP90" s="47"/>
      <c r="TLQ90" s="47"/>
      <c r="TLR90" s="47"/>
      <c r="TLS90" s="47"/>
      <c r="TLT90" s="47"/>
      <c r="TLU90" s="47"/>
      <c r="TLV90" s="47"/>
      <c r="TLW90" s="47"/>
      <c r="TLX90" s="47"/>
      <c r="TLY90" s="47"/>
      <c r="TLZ90" s="47"/>
      <c r="TMA90" s="47"/>
      <c r="TMB90" s="47"/>
      <c r="TMC90" s="47"/>
      <c r="TMD90" s="47"/>
      <c r="TME90" s="47"/>
      <c r="TMF90" s="47"/>
      <c r="TMG90" s="47"/>
      <c r="TMH90" s="47"/>
      <c r="TMI90" s="47"/>
      <c r="TMJ90" s="47"/>
      <c r="TMK90" s="47"/>
      <c r="TML90" s="47"/>
      <c r="TMM90" s="47"/>
      <c r="TMN90" s="47"/>
      <c r="TMO90" s="47"/>
      <c r="TMP90" s="47"/>
      <c r="TMQ90" s="47"/>
      <c r="TMR90" s="47"/>
      <c r="TMS90" s="47"/>
      <c r="TMT90" s="47"/>
      <c r="TMU90" s="47"/>
      <c r="TMV90" s="47"/>
      <c r="TMW90" s="47"/>
      <c r="TMX90" s="47"/>
      <c r="TMY90" s="47"/>
      <c r="TMZ90" s="47"/>
      <c r="TNA90" s="47"/>
      <c r="TNB90" s="47"/>
      <c r="TNC90" s="47"/>
      <c r="TND90" s="47"/>
      <c r="TNE90" s="47"/>
      <c r="TNF90" s="47"/>
      <c r="TNG90" s="47"/>
      <c r="TNH90" s="47"/>
      <c r="TNI90" s="47"/>
      <c r="TNJ90" s="47"/>
      <c r="TNK90" s="47"/>
      <c r="TNL90" s="47"/>
      <c r="TNM90" s="47"/>
      <c r="TNN90" s="47"/>
      <c r="TNO90" s="47"/>
      <c r="TNP90" s="47"/>
      <c r="TNQ90" s="47"/>
      <c r="TNR90" s="47"/>
      <c r="TNS90" s="47"/>
      <c r="TNT90" s="47"/>
      <c r="TNU90" s="47"/>
      <c r="TNV90" s="47"/>
      <c r="TNW90" s="47"/>
      <c r="TNX90" s="47"/>
      <c r="TNY90" s="47"/>
      <c r="TNZ90" s="47"/>
      <c r="TOA90" s="47"/>
      <c r="TOB90" s="47"/>
      <c r="TOC90" s="47"/>
      <c r="TOD90" s="47"/>
      <c r="TOE90" s="47"/>
      <c r="TOF90" s="47"/>
      <c r="TOG90" s="47"/>
      <c r="TOH90" s="47"/>
      <c r="TOI90" s="47"/>
      <c r="TOJ90" s="47"/>
      <c r="TOK90" s="47"/>
      <c r="TOL90" s="47"/>
      <c r="TOM90" s="47"/>
      <c r="TON90" s="47"/>
      <c r="TOO90" s="47"/>
      <c r="TOP90" s="47"/>
      <c r="TOQ90" s="47"/>
      <c r="TOR90" s="47"/>
      <c r="TOS90" s="47"/>
      <c r="TOT90" s="47"/>
      <c r="TOU90" s="47"/>
      <c r="TOV90" s="47"/>
      <c r="TOW90" s="47"/>
      <c r="TOX90" s="47"/>
      <c r="TOY90" s="47"/>
      <c r="TOZ90" s="47"/>
      <c r="TPA90" s="47"/>
      <c r="TPB90" s="47"/>
      <c r="TPC90" s="47"/>
      <c r="TPD90" s="47"/>
      <c r="TPE90" s="47"/>
      <c r="TPF90" s="47"/>
      <c r="TPG90" s="47"/>
      <c r="TPH90" s="47"/>
      <c r="TPI90" s="47"/>
      <c r="TPJ90" s="47"/>
      <c r="TPK90" s="47"/>
      <c r="TPL90" s="47"/>
      <c r="TPM90" s="47"/>
      <c r="TPN90" s="47"/>
      <c r="TPO90" s="47"/>
      <c r="TPP90" s="47"/>
      <c r="TPQ90" s="47"/>
      <c r="TPR90" s="47"/>
      <c r="TPS90" s="47"/>
      <c r="TPT90" s="47"/>
      <c r="TPU90" s="47"/>
      <c r="TPV90" s="47"/>
      <c r="TPW90" s="47"/>
      <c r="TPX90" s="47"/>
      <c r="TPY90" s="47"/>
      <c r="TPZ90" s="47"/>
      <c r="TQA90" s="47"/>
      <c r="TQB90" s="47"/>
      <c r="TQC90" s="47"/>
      <c r="TQD90" s="47"/>
      <c r="TQE90" s="47"/>
      <c r="TQF90" s="47"/>
      <c r="TQG90" s="47"/>
      <c r="TQH90" s="47"/>
      <c r="TQI90" s="47"/>
      <c r="TQJ90" s="47"/>
      <c r="TQK90" s="47"/>
      <c r="TQL90" s="47"/>
      <c r="TQM90" s="47"/>
      <c r="TQN90" s="47"/>
      <c r="TQO90" s="47"/>
      <c r="TQP90" s="47"/>
      <c r="TQQ90" s="47"/>
      <c r="TQR90" s="47"/>
      <c r="TQS90" s="47"/>
      <c r="TQT90" s="47"/>
      <c r="TQU90" s="47"/>
      <c r="TQV90" s="47"/>
      <c r="TQW90" s="47"/>
      <c r="TQX90" s="47"/>
      <c r="TQY90" s="47"/>
      <c r="TQZ90" s="47"/>
      <c r="TRA90" s="47"/>
      <c r="TRB90" s="47"/>
      <c r="TRC90" s="47"/>
      <c r="TRD90" s="47"/>
      <c r="TRE90" s="47"/>
      <c r="TRF90" s="47"/>
      <c r="TRG90" s="47"/>
      <c r="TRH90" s="47"/>
      <c r="TRI90" s="47"/>
      <c r="TRJ90" s="47"/>
      <c r="TRK90" s="47"/>
      <c r="TRL90" s="47"/>
      <c r="TRM90" s="47"/>
      <c r="TRN90" s="47"/>
      <c r="TRO90" s="47"/>
      <c r="TRP90" s="47"/>
      <c r="TRQ90" s="47"/>
      <c r="TRR90" s="47"/>
      <c r="TRS90" s="47"/>
      <c r="TRT90" s="47"/>
      <c r="TRU90" s="47"/>
      <c r="TRV90" s="47"/>
      <c r="TRW90" s="47"/>
      <c r="TRX90" s="47"/>
      <c r="TRY90" s="47"/>
      <c r="TRZ90" s="47"/>
      <c r="TSA90" s="47"/>
      <c r="TSB90" s="47"/>
      <c r="TSC90" s="47"/>
      <c r="TSD90" s="47"/>
      <c r="TSE90" s="47"/>
      <c r="TSF90" s="47"/>
      <c r="TSG90" s="47"/>
      <c r="TSH90" s="47"/>
      <c r="TSI90" s="47"/>
      <c r="TSJ90" s="47"/>
      <c r="TSK90" s="47"/>
      <c r="TSL90" s="47"/>
      <c r="TSM90" s="47"/>
      <c r="TSN90" s="47"/>
      <c r="TSO90" s="47"/>
      <c r="TSP90" s="47"/>
      <c r="TSQ90" s="47"/>
      <c r="TSR90" s="47"/>
      <c r="TSS90" s="47"/>
      <c r="TST90" s="47"/>
      <c r="TSU90" s="47"/>
      <c r="TSV90" s="47"/>
      <c r="TSW90" s="47"/>
      <c r="TSX90" s="47"/>
      <c r="TSY90" s="47"/>
      <c r="TSZ90" s="47"/>
      <c r="TTA90" s="47"/>
      <c r="TTB90" s="47"/>
      <c r="TTC90" s="47"/>
      <c r="TTD90" s="47"/>
      <c r="TTE90" s="47"/>
      <c r="TTF90" s="47"/>
      <c r="TTG90" s="47"/>
      <c r="TTH90" s="47"/>
      <c r="TTI90" s="47"/>
      <c r="TTJ90" s="47"/>
      <c r="TTK90" s="47"/>
      <c r="TTL90" s="47"/>
      <c r="TTM90" s="47"/>
      <c r="TTN90" s="47"/>
      <c r="TTO90" s="47"/>
      <c r="TTP90" s="47"/>
      <c r="TTQ90" s="47"/>
      <c r="TTR90" s="47"/>
      <c r="TTS90" s="47"/>
      <c r="TTT90" s="47"/>
      <c r="TTU90" s="47"/>
      <c r="TTV90" s="47"/>
      <c r="TTW90" s="47"/>
      <c r="TTX90" s="47"/>
      <c r="TTY90" s="47"/>
      <c r="TTZ90" s="47"/>
      <c r="TUA90" s="47"/>
      <c r="TUB90" s="47"/>
      <c r="TUC90" s="47"/>
      <c r="TUD90" s="47"/>
      <c r="TUE90" s="47"/>
      <c r="TUF90" s="47"/>
      <c r="TUG90" s="47"/>
      <c r="TUH90" s="47"/>
      <c r="TUI90" s="47"/>
      <c r="TUJ90" s="47"/>
      <c r="TUK90" s="47"/>
      <c r="TUL90" s="47"/>
      <c r="TUM90" s="47"/>
      <c r="TUN90" s="47"/>
      <c r="TUO90" s="47"/>
      <c r="TUP90" s="47"/>
      <c r="TUQ90" s="47"/>
      <c r="TUR90" s="47"/>
      <c r="TUS90" s="47"/>
      <c r="TUT90" s="47"/>
      <c r="TUU90" s="47"/>
      <c r="TUV90" s="47"/>
      <c r="TUW90" s="47"/>
      <c r="TUX90" s="47"/>
      <c r="TUY90" s="47"/>
      <c r="TUZ90" s="47"/>
      <c r="TVA90" s="47"/>
      <c r="TVB90" s="47"/>
      <c r="TVC90" s="47"/>
      <c r="TVD90" s="47"/>
      <c r="TVE90" s="47"/>
      <c r="TVF90" s="47"/>
      <c r="TVG90" s="47"/>
      <c r="TVH90" s="47"/>
      <c r="TVI90" s="47"/>
      <c r="TVJ90" s="47"/>
      <c r="TVK90" s="47"/>
      <c r="TVL90" s="47"/>
      <c r="TVM90" s="47"/>
      <c r="TVN90" s="47"/>
      <c r="TVO90" s="47"/>
      <c r="TVP90" s="47"/>
      <c r="TVQ90" s="47"/>
      <c r="TVR90" s="47"/>
      <c r="TVS90" s="47"/>
      <c r="TVT90" s="47"/>
      <c r="TVU90" s="47"/>
      <c r="TVV90" s="47"/>
      <c r="TVW90" s="47"/>
      <c r="TVX90" s="47"/>
      <c r="TVY90" s="47"/>
      <c r="TVZ90" s="47"/>
      <c r="TWA90" s="47"/>
      <c r="TWB90" s="47"/>
      <c r="TWC90" s="47"/>
      <c r="TWD90" s="47"/>
      <c r="TWE90" s="47"/>
      <c r="TWF90" s="47"/>
      <c r="TWG90" s="47"/>
      <c r="TWH90" s="47"/>
      <c r="TWI90" s="47"/>
      <c r="TWJ90" s="47"/>
      <c r="TWK90" s="47"/>
      <c r="TWL90" s="47"/>
      <c r="TWM90" s="47"/>
      <c r="TWN90" s="47"/>
      <c r="TWO90" s="47"/>
      <c r="TWP90" s="47"/>
      <c r="TWQ90" s="47"/>
      <c r="TWR90" s="47"/>
      <c r="TWS90" s="47"/>
      <c r="TWT90" s="47"/>
      <c r="TWU90" s="47"/>
      <c r="TWV90" s="47"/>
      <c r="TWW90" s="47"/>
      <c r="TWX90" s="47"/>
      <c r="TWY90" s="47"/>
      <c r="TWZ90" s="47"/>
      <c r="TXA90" s="47"/>
      <c r="TXB90" s="47"/>
      <c r="TXC90" s="47"/>
      <c r="TXD90" s="47"/>
      <c r="TXE90" s="47"/>
      <c r="TXF90" s="47"/>
      <c r="TXG90" s="47"/>
      <c r="TXH90" s="47"/>
      <c r="TXI90" s="47"/>
      <c r="TXJ90" s="47"/>
      <c r="TXK90" s="47"/>
      <c r="TXL90" s="47"/>
      <c r="TXM90" s="47"/>
      <c r="TXN90" s="47"/>
      <c r="TXO90" s="47"/>
      <c r="TXP90" s="47"/>
      <c r="TXQ90" s="47"/>
      <c r="TXR90" s="47"/>
      <c r="TXS90" s="47"/>
      <c r="TXT90" s="47"/>
      <c r="TXU90" s="47"/>
      <c r="TXV90" s="47"/>
      <c r="TXW90" s="47"/>
      <c r="TXX90" s="47"/>
      <c r="TXY90" s="47"/>
      <c r="TXZ90" s="47"/>
      <c r="TYA90" s="47"/>
      <c r="TYB90" s="47"/>
      <c r="TYC90" s="47"/>
      <c r="TYD90" s="47"/>
      <c r="TYE90" s="47"/>
      <c r="TYF90" s="47"/>
      <c r="TYG90" s="47"/>
      <c r="TYH90" s="47"/>
      <c r="TYI90" s="47"/>
      <c r="TYJ90" s="47"/>
      <c r="TYK90" s="47"/>
      <c r="TYL90" s="47"/>
      <c r="TYM90" s="47"/>
      <c r="TYN90" s="47"/>
      <c r="TYO90" s="47"/>
      <c r="TYP90" s="47"/>
      <c r="TYQ90" s="47"/>
      <c r="TYR90" s="47"/>
      <c r="TYS90" s="47"/>
      <c r="TYT90" s="47"/>
      <c r="TYU90" s="47"/>
      <c r="TYV90" s="47"/>
      <c r="TYW90" s="47"/>
      <c r="TYX90" s="47"/>
      <c r="TYY90" s="47"/>
      <c r="TYZ90" s="47"/>
      <c r="TZA90" s="47"/>
      <c r="TZB90" s="47"/>
      <c r="TZC90" s="47"/>
      <c r="TZD90" s="47"/>
      <c r="TZE90" s="47"/>
      <c r="TZF90" s="47"/>
      <c r="TZG90" s="47"/>
      <c r="TZH90" s="47"/>
      <c r="TZI90" s="47"/>
      <c r="TZJ90" s="47"/>
      <c r="TZK90" s="47"/>
      <c r="TZL90" s="47"/>
      <c r="TZM90" s="47"/>
      <c r="TZN90" s="47"/>
      <c r="TZO90" s="47"/>
      <c r="TZP90" s="47"/>
      <c r="TZQ90" s="47"/>
      <c r="TZR90" s="47"/>
      <c r="TZS90" s="47"/>
      <c r="TZT90" s="47"/>
      <c r="TZU90" s="47"/>
      <c r="TZV90" s="47"/>
      <c r="TZW90" s="47"/>
      <c r="TZX90" s="47"/>
      <c r="TZY90" s="47"/>
      <c r="TZZ90" s="47"/>
      <c r="UAA90" s="47"/>
      <c r="UAB90" s="47"/>
      <c r="UAC90" s="47"/>
      <c r="UAD90" s="47"/>
      <c r="UAE90" s="47"/>
      <c r="UAF90" s="47"/>
      <c r="UAG90" s="47"/>
      <c r="UAH90" s="47"/>
      <c r="UAI90" s="47"/>
      <c r="UAJ90" s="47"/>
      <c r="UAK90" s="47"/>
      <c r="UAL90" s="47"/>
      <c r="UAM90" s="47"/>
      <c r="UAN90" s="47"/>
      <c r="UAO90" s="47"/>
      <c r="UAP90" s="47"/>
      <c r="UAQ90" s="47"/>
      <c r="UAR90" s="47"/>
      <c r="UAS90" s="47"/>
      <c r="UAT90" s="47"/>
      <c r="UAU90" s="47"/>
      <c r="UAV90" s="47"/>
      <c r="UAW90" s="47"/>
      <c r="UAX90" s="47"/>
      <c r="UAY90" s="47"/>
      <c r="UAZ90" s="47"/>
      <c r="UBA90" s="47"/>
      <c r="UBB90" s="47"/>
      <c r="UBC90" s="47"/>
      <c r="UBD90" s="47"/>
      <c r="UBE90" s="47"/>
      <c r="UBF90" s="47"/>
      <c r="UBG90" s="47"/>
      <c r="UBH90" s="47"/>
      <c r="UBI90" s="47"/>
      <c r="UBJ90" s="47"/>
      <c r="UBK90" s="47"/>
      <c r="UBL90" s="47"/>
      <c r="UBM90" s="47"/>
      <c r="UBN90" s="47"/>
      <c r="UBO90" s="47"/>
      <c r="UBP90" s="47"/>
      <c r="UBQ90" s="47"/>
      <c r="UBR90" s="47"/>
      <c r="UBS90" s="47"/>
      <c r="UBT90" s="47"/>
      <c r="UBU90" s="47"/>
      <c r="UBV90" s="47"/>
      <c r="UBW90" s="47"/>
      <c r="UBX90" s="47"/>
      <c r="UBY90" s="47"/>
      <c r="UBZ90" s="47"/>
      <c r="UCA90" s="47"/>
      <c r="UCB90" s="47"/>
      <c r="UCC90" s="47"/>
      <c r="UCD90" s="47"/>
      <c r="UCE90" s="47"/>
      <c r="UCF90" s="47"/>
      <c r="UCG90" s="47"/>
      <c r="UCH90" s="47"/>
      <c r="UCI90" s="47"/>
      <c r="UCJ90" s="47"/>
      <c r="UCK90" s="47"/>
      <c r="UCL90" s="47"/>
      <c r="UCM90" s="47"/>
      <c r="UCN90" s="47"/>
      <c r="UCO90" s="47"/>
      <c r="UCP90" s="47"/>
      <c r="UCQ90" s="47"/>
      <c r="UCR90" s="47"/>
      <c r="UCS90" s="47"/>
      <c r="UCT90" s="47"/>
      <c r="UCU90" s="47"/>
      <c r="UCV90" s="47"/>
      <c r="UCW90" s="47"/>
      <c r="UCX90" s="47"/>
      <c r="UCY90" s="47"/>
      <c r="UCZ90" s="47"/>
      <c r="UDA90" s="47"/>
      <c r="UDB90" s="47"/>
      <c r="UDC90" s="47"/>
      <c r="UDD90" s="47"/>
      <c r="UDE90" s="47"/>
      <c r="UDF90" s="47"/>
      <c r="UDG90" s="47"/>
      <c r="UDH90" s="47"/>
      <c r="UDI90" s="47"/>
      <c r="UDJ90" s="47"/>
      <c r="UDK90" s="47"/>
      <c r="UDL90" s="47"/>
      <c r="UDM90" s="47"/>
      <c r="UDN90" s="47"/>
      <c r="UDO90" s="47"/>
      <c r="UDP90" s="47"/>
      <c r="UDQ90" s="47"/>
      <c r="UDR90" s="47"/>
      <c r="UDS90" s="47"/>
      <c r="UDT90" s="47"/>
      <c r="UDU90" s="47"/>
      <c r="UDV90" s="47"/>
      <c r="UDW90" s="47"/>
      <c r="UDX90" s="47"/>
      <c r="UDY90" s="47"/>
      <c r="UDZ90" s="47"/>
      <c r="UEA90" s="47"/>
      <c r="UEB90" s="47"/>
      <c r="UEC90" s="47"/>
      <c r="UED90" s="47"/>
      <c r="UEE90" s="47"/>
      <c r="UEF90" s="47"/>
      <c r="UEG90" s="47"/>
      <c r="UEH90" s="47"/>
      <c r="UEI90" s="47"/>
      <c r="UEJ90" s="47"/>
      <c r="UEK90" s="47"/>
      <c r="UEL90" s="47"/>
      <c r="UEM90" s="47"/>
      <c r="UEN90" s="47"/>
      <c r="UEO90" s="47"/>
      <c r="UEP90" s="47"/>
      <c r="UEQ90" s="47"/>
      <c r="UER90" s="47"/>
      <c r="UES90" s="47"/>
      <c r="UET90" s="47"/>
      <c r="UEU90" s="47"/>
      <c r="UEV90" s="47"/>
      <c r="UEW90" s="47"/>
      <c r="UEX90" s="47"/>
      <c r="UEY90" s="47"/>
      <c r="UEZ90" s="47"/>
      <c r="UFA90" s="47"/>
      <c r="UFB90" s="47"/>
      <c r="UFC90" s="47"/>
      <c r="UFD90" s="47"/>
      <c r="UFE90" s="47"/>
      <c r="UFF90" s="47"/>
      <c r="UFG90" s="47"/>
      <c r="UFH90" s="47"/>
      <c r="UFI90" s="47"/>
      <c r="UFJ90" s="47"/>
      <c r="UFK90" s="47"/>
      <c r="UFL90" s="47"/>
      <c r="UFM90" s="47"/>
      <c r="UFN90" s="47"/>
      <c r="UFO90" s="47"/>
      <c r="UFP90" s="47"/>
      <c r="UFQ90" s="47"/>
      <c r="UFR90" s="47"/>
      <c r="UFS90" s="47"/>
      <c r="UFT90" s="47"/>
      <c r="UFU90" s="47"/>
      <c r="UFV90" s="47"/>
      <c r="UFW90" s="47"/>
      <c r="UFX90" s="47"/>
      <c r="UFY90" s="47"/>
      <c r="UFZ90" s="47"/>
      <c r="UGA90" s="47"/>
      <c r="UGB90" s="47"/>
      <c r="UGC90" s="47"/>
      <c r="UGD90" s="47"/>
      <c r="UGE90" s="47"/>
      <c r="UGF90" s="47"/>
      <c r="UGG90" s="47"/>
      <c r="UGH90" s="47"/>
      <c r="UGI90" s="47"/>
      <c r="UGJ90" s="47"/>
      <c r="UGK90" s="47"/>
      <c r="UGL90" s="47"/>
      <c r="UGM90" s="47"/>
      <c r="UGN90" s="47"/>
      <c r="UGO90" s="47"/>
      <c r="UGP90" s="47"/>
      <c r="UGQ90" s="47"/>
      <c r="UGR90" s="47"/>
      <c r="UGS90" s="47"/>
      <c r="UGT90" s="47"/>
      <c r="UGU90" s="47"/>
      <c r="UGV90" s="47"/>
      <c r="UGW90" s="47"/>
      <c r="UGX90" s="47"/>
      <c r="UGY90" s="47"/>
      <c r="UGZ90" s="47"/>
      <c r="UHA90" s="47"/>
      <c r="UHB90" s="47"/>
      <c r="UHC90" s="47"/>
      <c r="UHD90" s="47"/>
      <c r="UHE90" s="47"/>
      <c r="UHF90" s="47"/>
      <c r="UHG90" s="47"/>
      <c r="UHH90" s="47"/>
      <c r="UHI90" s="47"/>
      <c r="UHJ90" s="47"/>
      <c r="UHK90" s="47"/>
      <c r="UHL90" s="47"/>
      <c r="UHM90" s="47"/>
      <c r="UHN90" s="47"/>
      <c r="UHO90" s="47"/>
      <c r="UHP90" s="47"/>
      <c r="UHQ90" s="47"/>
      <c r="UHR90" s="47"/>
      <c r="UHS90" s="47"/>
      <c r="UHT90" s="47"/>
      <c r="UHU90" s="47"/>
      <c r="UHV90" s="47"/>
      <c r="UHW90" s="47"/>
      <c r="UHX90" s="47"/>
      <c r="UHY90" s="47"/>
      <c r="UHZ90" s="47"/>
      <c r="UIA90" s="47"/>
      <c r="UIB90" s="47"/>
      <c r="UIC90" s="47"/>
      <c r="UID90" s="47"/>
      <c r="UIE90" s="47"/>
      <c r="UIF90" s="47"/>
      <c r="UIG90" s="47"/>
      <c r="UIH90" s="47"/>
      <c r="UII90" s="47"/>
      <c r="UIJ90" s="47"/>
      <c r="UIK90" s="47"/>
      <c r="UIL90" s="47"/>
      <c r="UIM90" s="47"/>
      <c r="UIN90" s="47"/>
      <c r="UIO90" s="47"/>
      <c r="UIP90" s="47"/>
      <c r="UIQ90" s="47"/>
      <c r="UIR90" s="47"/>
      <c r="UIS90" s="47"/>
      <c r="UIT90" s="47"/>
      <c r="UIU90" s="47"/>
      <c r="UIV90" s="47"/>
      <c r="UIW90" s="47"/>
      <c r="UIX90" s="47"/>
      <c r="UIY90" s="47"/>
      <c r="UIZ90" s="47"/>
      <c r="UJA90" s="47"/>
      <c r="UJB90" s="47"/>
      <c r="UJC90" s="47"/>
      <c r="UJD90" s="47"/>
      <c r="UJE90" s="47"/>
      <c r="UJF90" s="47"/>
      <c r="UJG90" s="47"/>
      <c r="UJH90" s="47"/>
      <c r="UJI90" s="47"/>
      <c r="UJJ90" s="47"/>
      <c r="UJK90" s="47"/>
      <c r="UJL90" s="47"/>
      <c r="UJM90" s="47"/>
      <c r="UJN90" s="47"/>
      <c r="UJO90" s="47"/>
      <c r="UJP90" s="47"/>
      <c r="UJQ90" s="47"/>
      <c r="UJR90" s="47"/>
      <c r="UJS90" s="47"/>
      <c r="UJT90" s="47"/>
      <c r="UJU90" s="47"/>
      <c r="UJV90" s="47"/>
      <c r="UJW90" s="47"/>
      <c r="UJX90" s="47"/>
      <c r="UJY90" s="47"/>
      <c r="UJZ90" s="47"/>
      <c r="UKA90" s="47"/>
      <c r="UKB90" s="47"/>
      <c r="UKC90" s="47"/>
      <c r="UKD90" s="47"/>
      <c r="UKE90" s="47"/>
      <c r="UKF90" s="47"/>
      <c r="UKG90" s="47"/>
      <c r="UKH90" s="47"/>
      <c r="UKI90" s="47"/>
      <c r="UKJ90" s="47"/>
      <c r="UKK90" s="47"/>
      <c r="UKL90" s="47"/>
      <c r="UKM90" s="47"/>
      <c r="UKN90" s="47"/>
      <c r="UKO90" s="47"/>
      <c r="UKP90" s="47"/>
      <c r="UKQ90" s="47"/>
      <c r="UKR90" s="47"/>
      <c r="UKS90" s="47"/>
      <c r="UKT90" s="47"/>
      <c r="UKU90" s="47"/>
      <c r="UKV90" s="47"/>
      <c r="UKW90" s="47"/>
      <c r="UKX90" s="47"/>
      <c r="UKY90" s="47"/>
      <c r="UKZ90" s="47"/>
      <c r="ULA90" s="47"/>
      <c r="ULB90" s="47"/>
      <c r="ULC90" s="47"/>
      <c r="ULD90" s="47"/>
      <c r="ULE90" s="47"/>
      <c r="ULF90" s="47"/>
      <c r="ULG90" s="47"/>
      <c r="ULH90" s="47"/>
      <c r="ULI90" s="47"/>
      <c r="ULJ90" s="47"/>
      <c r="ULK90" s="47"/>
      <c r="ULL90" s="47"/>
      <c r="ULM90" s="47"/>
      <c r="ULN90" s="47"/>
      <c r="ULO90" s="47"/>
      <c r="ULP90" s="47"/>
      <c r="ULQ90" s="47"/>
      <c r="ULR90" s="47"/>
      <c r="ULS90" s="47"/>
      <c r="ULT90" s="47"/>
      <c r="ULU90" s="47"/>
      <c r="ULV90" s="47"/>
      <c r="ULW90" s="47"/>
      <c r="ULX90" s="47"/>
      <c r="ULY90" s="47"/>
      <c r="ULZ90" s="47"/>
      <c r="UMA90" s="47"/>
      <c r="UMB90" s="47"/>
      <c r="UMC90" s="47"/>
      <c r="UMD90" s="47"/>
      <c r="UME90" s="47"/>
      <c r="UMF90" s="47"/>
      <c r="UMG90" s="47"/>
      <c r="UMH90" s="47"/>
      <c r="UMI90" s="47"/>
      <c r="UMJ90" s="47"/>
      <c r="UMK90" s="47"/>
      <c r="UML90" s="47"/>
      <c r="UMM90" s="47"/>
      <c r="UMN90" s="47"/>
      <c r="UMO90" s="47"/>
      <c r="UMP90" s="47"/>
      <c r="UMQ90" s="47"/>
      <c r="UMR90" s="47"/>
      <c r="UMS90" s="47"/>
      <c r="UMT90" s="47"/>
      <c r="UMU90" s="47"/>
      <c r="UMV90" s="47"/>
      <c r="UMW90" s="47"/>
      <c r="UMX90" s="47"/>
      <c r="UMY90" s="47"/>
      <c r="UMZ90" s="47"/>
      <c r="UNA90" s="47"/>
      <c r="UNB90" s="47"/>
      <c r="UNC90" s="47"/>
      <c r="UND90" s="47"/>
      <c r="UNE90" s="47"/>
      <c r="UNF90" s="47"/>
      <c r="UNG90" s="47"/>
      <c r="UNH90" s="47"/>
      <c r="UNI90" s="47"/>
      <c r="UNJ90" s="47"/>
      <c r="UNK90" s="47"/>
      <c r="UNL90" s="47"/>
      <c r="UNM90" s="47"/>
      <c r="UNN90" s="47"/>
      <c r="UNO90" s="47"/>
      <c r="UNP90" s="47"/>
      <c r="UNQ90" s="47"/>
      <c r="UNR90" s="47"/>
      <c r="UNS90" s="47"/>
      <c r="UNT90" s="47"/>
      <c r="UNU90" s="47"/>
      <c r="UNV90" s="47"/>
      <c r="UNW90" s="47"/>
      <c r="UNX90" s="47"/>
      <c r="UNY90" s="47"/>
      <c r="UNZ90" s="47"/>
      <c r="UOA90" s="47"/>
      <c r="UOB90" s="47"/>
      <c r="UOC90" s="47"/>
      <c r="UOD90" s="47"/>
      <c r="UOE90" s="47"/>
      <c r="UOF90" s="47"/>
      <c r="UOG90" s="47"/>
      <c r="UOH90" s="47"/>
      <c r="UOI90" s="47"/>
      <c r="UOJ90" s="47"/>
      <c r="UOK90" s="47"/>
      <c r="UOL90" s="47"/>
      <c r="UOM90" s="47"/>
      <c r="UON90" s="47"/>
      <c r="UOO90" s="47"/>
      <c r="UOP90" s="47"/>
      <c r="UOQ90" s="47"/>
      <c r="UOR90" s="47"/>
      <c r="UOS90" s="47"/>
      <c r="UOT90" s="47"/>
      <c r="UOU90" s="47"/>
      <c r="UOV90" s="47"/>
      <c r="UOW90" s="47"/>
      <c r="UOX90" s="47"/>
      <c r="UOY90" s="47"/>
      <c r="UOZ90" s="47"/>
      <c r="UPA90" s="47"/>
      <c r="UPB90" s="47"/>
      <c r="UPC90" s="47"/>
      <c r="UPD90" s="47"/>
      <c r="UPE90" s="47"/>
      <c r="UPF90" s="47"/>
      <c r="UPG90" s="47"/>
      <c r="UPH90" s="47"/>
      <c r="UPI90" s="47"/>
      <c r="UPJ90" s="47"/>
      <c r="UPK90" s="47"/>
      <c r="UPL90" s="47"/>
      <c r="UPM90" s="47"/>
      <c r="UPN90" s="47"/>
      <c r="UPO90" s="47"/>
      <c r="UPP90" s="47"/>
      <c r="UPQ90" s="47"/>
      <c r="UPR90" s="47"/>
      <c r="UPS90" s="47"/>
      <c r="UPT90" s="47"/>
      <c r="UPU90" s="47"/>
      <c r="UPV90" s="47"/>
      <c r="UPW90" s="47"/>
      <c r="UPX90" s="47"/>
      <c r="UPY90" s="47"/>
      <c r="UPZ90" s="47"/>
      <c r="UQA90" s="47"/>
      <c r="UQB90" s="47"/>
      <c r="UQC90" s="47"/>
      <c r="UQD90" s="47"/>
      <c r="UQE90" s="47"/>
      <c r="UQF90" s="47"/>
      <c r="UQG90" s="47"/>
      <c r="UQH90" s="47"/>
      <c r="UQI90" s="47"/>
      <c r="UQJ90" s="47"/>
      <c r="UQK90" s="47"/>
      <c r="UQL90" s="47"/>
      <c r="UQM90" s="47"/>
      <c r="UQN90" s="47"/>
      <c r="UQO90" s="47"/>
      <c r="UQP90" s="47"/>
      <c r="UQQ90" s="47"/>
      <c r="UQR90" s="47"/>
      <c r="UQS90" s="47"/>
      <c r="UQT90" s="47"/>
      <c r="UQU90" s="47"/>
      <c r="UQV90" s="47"/>
      <c r="UQW90" s="47"/>
      <c r="UQX90" s="47"/>
      <c r="UQY90" s="47"/>
      <c r="UQZ90" s="47"/>
      <c r="URA90" s="47"/>
      <c r="URB90" s="47"/>
      <c r="URC90" s="47"/>
      <c r="URD90" s="47"/>
      <c r="URE90" s="47"/>
      <c r="URF90" s="47"/>
      <c r="URG90" s="47"/>
      <c r="URH90" s="47"/>
      <c r="URI90" s="47"/>
      <c r="URJ90" s="47"/>
      <c r="URK90" s="47"/>
      <c r="URL90" s="47"/>
      <c r="URM90" s="47"/>
      <c r="URN90" s="47"/>
      <c r="URO90" s="47"/>
      <c r="URP90" s="47"/>
      <c r="URQ90" s="47"/>
      <c r="URR90" s="47"/>
      <c r="URS90" s="47"/>
      <c r="URT90" s="47"/>
      <c r="URU90" s="47"/>
      <c r="URV90" s="47"/>
      <c r="URW90" s="47"/>
      <c r="URX90" s="47"/>
      <c r="URY90" s="47"/>
      <c r="URZ90" s="47"/>
      <c r="USA90" s="47"/>
      <c r="USB90" s="47"/>
      <c r="USC90" s="47"/>
      <c r="USD90" s="47"/>
      <c r="USE90" s="47"/>
      <c r="USF90" s="47"/>
      <c r="USG90" s="47"/>
      <c r="USH90" s="47"/>
      <c r="USI90" s="47"/>
      <c r="USJ90" s="47"/>
      <c r="USK90" s="47"/>
      <c r="USL90" s="47"/>
      <c r="USM90" s="47"/>
      <c r="USN90" s="47"/>
      <c r="USO90" s="47"/>
      <c r="USP90" s="47"/>
      <c r="USQ90" s="47"/>
      <c r="USR90" s="47"/>
      <c r="USS90" s="47"/>
      <c r="UST90" s="47"/>
      <c r="USU90" s="47"/>
      <c r="USV90" s="47"/>
      <c r="USW90" s="47"/>
      <c r="USX90" s="47"/>
      <c r="USY90" s="47"/>
      <c r="USZ90" s="47"/>
      <c r="UTA90" s="47"/>
      <c r="UTB90" s="47"/>
      <c r="UTC90" s="47"/>
      <c r="UTD90" s="47"/>
      <c r="UTE90" s="47"/>
      <c r="UTF90" s="47"/>
      <c r="UTG90" s="47"/>
      <c r="UTH90" s="47"/>
      <c r="UTI90" s="47"/>
      <c r="UTJ90" s="47"/>
      <c r="UTK90" s="47"/>
      <c r="UTL90" s="47"/>
      <c r="UTM90" s="47"/>
      <c r="UTN90" s="47"/>
      <c r="UTO90" s="47"/>
      <c r="UTP90" s="47"/>
      <c r="UTQ90" s="47"/>
      <c r="UTR90" s="47"/>
      <c r="UTS90" s="47"/>
      <c r="UTT90" s="47"/>
      <c r="UTU90" s="47"/>
      <c r="UTV90" s="47"/>
      <c r="UTW90" s="47"/>
      <c r="UTX90" s="47"/>
      <c r="UTY90" s="47"/>
      <c r="UTZ90" s="47"/>
      <c r="UUA90" s="47"/>
      <c r="UUB90" s="47"/>
      <c r="UUC90" s="47"/>
      <c r="UUD90" s="47"/>
      <c r="UUE90" s="47"/>
      <c r="UUF90" s="47"/>
      <c r="UUG90" s="47"/>
      <c r="UUH90" s="47"/>
      <c r="UUI90" s="47"/>
      <c r="UUJ90" s="47"/>
      <c r="UUK90" s="47"/>
      <c r="UUL90" s="47"/>
      <c r="UUM90" s="47"/>
      <c r="UUN90" s="47"/>
      <c r="UUO90" s="47"/>
      <c r="UUP90" s="47"/>
      <c r="UUQ90" s="47"/>
      <c r="UUR90" s="47"/>
      <c r="UUS90" s="47"/>
      <c r="UUT90" s="47"/>
      <c r="UUU90" s="47"/>
      <c r="UUV90" s="47"/>
      <c r="UUW90" s="47"/>
      <c r="UUX90" s="47"/>
      <c r="UUY90" s="47"/>
      <c r="UUZ90" s="47"/>
      <c r="UVA90" s="47"/>
      <c r="UVB90" s="47"/>
      <c r="UVC90" s="47"/>
      <c r="UVD90" s="47"/>
      <c r="UVE90" s="47"/>
      <c r="UVF90" s="47"/>
      <c r="UVG90" s="47"/>
      <c r="UVH90" s="47"/>
      <c r="UVI90" s="47"/>
      <c r="UVJ90" s="47"/>
      <c r="UVK90" s="47"/>
      <c r="UVL90" s="47"/>
      <c r="UVM90" s="47"/>
      <c r="UVN90" s="47"/>
      <c r="UVO90" s="47"/>
      <c r="UVP90" s="47"/>
      <c r="UVQ90" s="47"/>
      <c r="UVR90" s="47"/>
      <c r="UVS90" s="47"/>
      <c r="UVT90" s="47"/>
      <c r="UVU90" s="47"/>
      <c r="UVV90" s="47"/>
      <c r="UVW90" s="47"/>
      <c r="UVX90" s="47"/>
      <c r="UVY90" s="47"/>
      <c r="UVZ90" s="47"/>
      <c r="UWA90" s="47"/>
      <c r="UWB90" s="47"/>
      <c r="UWC90" s="47"/>
      <c r="UWD90" s="47"/>
      <c r="UWE90" s="47"/>
      <c r="UWF90" s="47"/>
      <c r="UWG90" s="47"/>
      <c r="UWH90" s="47"/>
      <c r="UWI90" s="47"/>
      <c r="UWJ90" s="47"/>
      <c r="UWK90" s="47"/>
      <c r="UWL90" s="47"/>
      <c r="UWM90" s="47"/>
      <c r="UWN90" s="47"/>
      <c r="UWO90" s="47"/>
      <c r="UWP90" s="47"/>
      <c r="UWQ90" s="47"/>
      <c r="UWR90" s="47"/>
      <c r="UWS90" s="47"/>
      <c r="UWT90" s="47"/>
      <c r="UWU90" s="47"/>
      <c r="UWV90" s="47"/>
      <c r="UWW90" s="47"/>
      <c r="UWX90" s="47"/>
      <c r="UWY90" s="47"/>
      <c r="UWZ90" s="47"/>
      <c r="UXA90" s="47"/>
      <c r="UXB90" s="47"/>
      <c r="UXC90" s="47"/>
      <c r="UXD90" s="47"/>
      <c r="UXE90" s="47"/>
      <c r="UXF90" s="47"/>
      <c r="UXG90" s="47"/>
      <c r="UXH90" s="47"/>
      <c r="UXI90" s="47"/>
      <c r="UXJ90" s="47"/>
      <c r="UXK90" s="47"/>
      <c r="UXL90" s="47"/>
      <c r="UXM90" s="47"/>
      <c r="UXN90" s="47"/>
      <c r="UXO90" s="47"/>
      <c r="UXP90" s="47"/>
      <c r="UXQ90" s="47"/>
      <c r="UXR90" s="47"/>
      <c r="UXS90" s="47"/>
      <c r="UXT90" s="47"/>
      <c r="UXU90" s="47"/>
      <c r="UXV90" s="47"/>
      <c r="UXW90" s="47"/>
      <c r="UXX90" s="47"/>
      <c r="UXY90" s="47"/>
      <c r="UXZ90" s="47"/>
      <c r="UYA90" s="47"/>
      <c r="UYB90" s="47"/>
      <c r="UYC90" s="47"/>
      <c r="UYD90" s="47"/>
      <c r="UYE90" s="47"/>
      <c r="UYF90" s="47"/>
      <c r="UYG90" s="47"/>
      <c r="UYH90" s="47"/>
      <c r="UYI90" s="47"/>
      <c r="UYJ90" s="47"/>
      <c r="UYK90" s="47"/>
      <c r="UYL90" s="47"/>
      <c r="UYM90" s="47"/>
      <c r="UYN90" s="47"/>
      <c r="UYO90" s="47"/>
      <c r="UYP90" s="47"/>
      <c r="UYQ90" s="47"/>
      <c r="UYR90" s="47"/>
      <c r="UYS90" s="47"/>
      <c r="UYT90" s="47"/>
      <c r="UYU90" s="47"/>
      <c r="UYV90" s="47"/>
      <c r="UYW90" s="47"/>
      <c r="UYX90" s="47"/>
      <c r="UYY90" s="47"/>
      <c r="UYZ90" s="47"/>
      <c r="UZA90" s="47"/>
      <c r="UZB90" s="47"/>
      <c r="UZC90" s="47"/>
      <c r="UZD90" s="47"/>
      <c r="UZE90" s="47"/>
      <c r="UZF90" s="47"/>
      <c r="UZG90" s="47"/>
      <c r="UZH90" s="47"/>
      <c r="UZI90" s="47"/>
      <c r="UZJ90" s="47"/>
      <c r="UZK90" s="47"/>
      <c r="UZL90" s="47"/>
      <c r="UZM90" s="47"/>
      <c r="UZN90" s="47"/>
      <c r="UZO90" s="47"/>
      <c r="UZP90" s="47"/>
      <c r="UZQ90" s="47"/>
      <c r="UZR90" s="47"/>
      <c r="UZS90" s="47"/>
      <c r="UZT90" s="47"/>
      <c r="UZU90" s="47"/>
      <c r="UZV90" s="47"/>
      <c r="UZW90" s="47"/>
      <c r="UZX90" s="47"/>
      <c r="UZY90" s="47"/>
      <c r="UZZ90" s="47"/>
      <c r="VAA90" s="47"/>
      <c r="VAB90" s="47"/>
      <c r="VAC90" s="47"/>
      <c r="VAD90" s="47"/>
      <c r="VAE90" s="47"/>
      <c r="VAF90" s="47"/>
      <c r="VAG90" s="47"/>
      <c r="VAH90" s="47"/>
      <c r="VAI90" s="47"/>
      <c r="VAJ90" s="47"/>
      <c r="VAK90" s="47"/>
      <c r="VAL90" s="47"/>
      <c r="VAM90" s="47"/>
      <c r="VAN90" s="47"/>
      <c r="VAO90" s="47"/>
      <c r="VAP90" s="47"/>
      <c r="VAQ90" s="47"/>
      <c r="VAR90" s="47"/>
      <c r="VAS90" s="47"/>
      <c r="VAT90" s="47"/>
      <c r="VAU90" s="47"/>
      <c r="VAV90" s="47"/>
      <c r="VAW90" s="47"/>
      <c r="VAX90" s="47"/>
      <c r="VAY90" s="47"/>
      <c r="VAZ90" s="47"/>
      <c r="VBA90" s="47"/>
      <c r="VBB90" s="47"/>
      <c r="VBC90" s="47"/>
      <c r="VBD90" s="47"/>
      <c r="VBE90" s="47"/>
      <c r="VBF90" s="47"/>
      <c r="VBG90" s="47"/>
      <c r="VBH90" s="47"/>
      <c r="VBI90" s="47"/>
      <c r="VBJ90" s="47"/>
      <c r="VBK90" s="47"/>
      <c r="VBL90" s="47"/>
      <c r="VBM90" s="47"/>
      <c r="VBN90" s="47"/>
      <c r="VBO90" s="47"/>
      <c r="VBP90" s="47"/>
      <c r="VBQ90" s="47"/>
      <c r="VBR90" s="47"/>
      <c r="VBS90" s="47"/>
      <c r="VBT90" s="47"/>
      <c r="VBU90" s="47"/>
      <c r="VBV90" s="47"/>
      <c r="VBW90" s="47"/>
      <c r="VBX90" s="47"/>
      <c r="VBY90" s="47"/>
      <c r="VBZ90" s="47"/>
      <c r="VCA90" s="47"/>
      <c r="VCB90" s="47"/>
      <c r="VCC90" s="47"/>
      <c r="VCD90" s="47"/>
      <c r="VCE90" s="47"/>
      <c r="VCF90" s="47"/>
      <c r="VCG90" s="47"/>
      <c r="VCH90" s="47"/>
      <c r="VCI90" s="47"/>
      <c r="VCJ90" s="47"/>
      <c r="VCK90" s="47"/>
      <c r="VCL90" s="47"/>
      <c r="VCM90" s="47"/>
      <c r="VCN90" s="47"/>
      <c r="VCO90" s="47"/>
      <c r="VCP90" s="47"/>
      <c r="VCQ90" s="47"/>
      <c r="VCR90" s="47"/>
      <c r="VCS90" s="47"/>
      <c r="VCT90" s="47"/>
      <c r="VCU90" s="47"/>
      <c r="VCV90" s="47"/>
      <c r="VCW90" s="47"/>
      <c r="VCX90" s="47"/>
      <c r="VCY90" s="47"/>
      <c r="VCZ90" s="47"/>
      <c r="VDA90" s="47"/>
      <c r="VDB90" s="47"/>
      <c r="VDC90" s="47"/>
      <c r="VDD90" s="47"/>
      <c r="VDE90" s="47"/>
      <c r="VDF90" s="47"/>
      <c r="VDG90" s="47"/>
      <c r="VDH90" s="47"/>
      <c r="VDI90" s="47"/>
      <c r="VDJ90" s="47"/>
      <c r="VDK90" s="47"/>
      <c r="VDL90" s="47"/>
      <c r="VDM90" s="47"/>
      <c r="VDN90" s="47"/>
      <c r="VDO90" s="47"/>
      <c r="VDP90" s="47"/>
      <c r="VDQ90" s="47"/>
      <c r="VDR90" s="47"/>
      <c r="VDS90" s="47"/>
      <c r="VDT90" s="47"/>
      <c r="VDU90" s="47"/>
      <c r="VDV90" s="47"/>
      <c r="VDW90" s="47"/>
      <c r="VDX90" s="47"/>
      <c r="VDY90" s="47"/>
      <c r="VDZ90" s="47"/>
      <c r="VEA90" s="47"/>
      <c r="VEB90" s="47"/>
      <c r="VEC90" s="47"/>
      <c r="VED90" s="47"/>
      <c r="VEE90" s="47"/>
      <c r="VEF90" s="47"/>
      <c r="VEG90" s="47"/>
      <c r="VEH90" s="47"/>
      <c r="VEI90" s="47"/>
      <c r="VEJ90" s="47"/>
      <c r="VEK90" s="47"/>
      <c r="VEL90" s="47"/>
      <c r="VEM90" s="47"/>
      <c r="VEN90" s="47"/>
      <c r="VEO90" s="47"/>
      <c r="VEP90" s="47"/>
      <c r="VEQ90" s="47"/>
      <c r="VER90" s="47"/>
      <c r="VES90" s="47"/>
      <c r="VET90" s="47"/>
      <c r="VEU90" s="47"/>
      <c r="VEV90" s="47"/>
      <c r="VEW90" s="47"/>
      <c r="VEX90" s="47"/>
      <c r="VEY90" s="47"/>
      <c r="VEZ90" s="47"/>
      <c r="VFA90" s="47"/>
      <c r="VFB90" s="47"/>
      <c r="VFC90" s="47"/>
      <c r="VFD90" s="47"/>
      <c r="VFE90" s="47"/>
      <c r="VFF90" s="47"/>
      <c r="VFG90" s="47"/>
      <c r="VFH90" s="47"/>
      <c r="VFI90" s="47"/>
      <c r="VFJ90" s="47"/>
      <c r="VFK90" s="47"/>
      <c r="VFL90" s="47"/>
      <c r="VFM90" s="47"/>
      <c r="VFN90" s="47"/>
      <c r="VFO90" s="47"/>
      <c r="VFP90" s="47"/>
      <c r="VFQ90" s="47"/>
      <c r="VFR90" s="47"/>
      <c r="VFS90" s="47"/>
      <c r="VFT90" s="47"/>
      <c r="VFU90" s="47"/>
      <c r="VFV90" s="47"/>
      <c r="VFW90" s="47"/>
      <c r="VFX90" s="47"/>
      <c r="VFY90" s="47"/>
      <c r="VFZ90" s="47"/>
      <c r="VGA90" s="47"/>
      <c r="VGB90" s="47"/>
      <c r="VGC90" s="47"/>
      <c r="VGD90" s="47"/>
      <c r="VGE90" s="47"/>
      <c r="VGF90" s="47"/>
      <c r="VGG90" s="47"/>
      <c r="VGH90" s="47"/>
      <c r="VGI90" s="47"/>
      <c r="VGJ90" s="47"/>
      <c r="VGK90" s="47"/>
      <c r="VGL90" s="47"/>
      <c r="VGM90" s="47"/>
      <c r="VGN90" s="47"/>
      <c r="VGO90" s="47"/>
      <c r="VGP90" s="47"/>
      <c r="VGQ90" s="47"/>
      <c r="VGR90" s="47"/>
      <c r="VGS90" s="47"/>
      <c r="VGT90" s="47"/>
      <c r="VGU90" s="47"/>
      <c r="VGV90" s="47"/>
      <c r="VGW90" s="47"/>
      <c r="VGX90" s="47"/>
      <c r="VGY90" s="47"/>
      <c r="VGZ90" s="47"/>
      <c r="VHA90" s="47"/>
      <c r="VHB90" s="47"/>
      <c r="VHC90" s="47"/>
      <c r="VHD90" s="47"/>
      <c r="VHE90" s="47"/>
      <c r="VHF90" s="47"/>
      <c r="VHG90" s="47"/>
      <c r="VHH90" s="47"/>
      <c r="VHI90" s="47"/>
      <c r="VHJ90" s="47"/>
      <c r="VHK90" s="47"/>
      <c r="VHL90" s="47"/>
      <c r="VHM90" s="47"/>
      <c r="VHN90" s="47"/>
      <c r="VHO90" s="47"/>
      <c r="VHP90" s="47"/>
      <c r="VHQ90" s="47"/>
      <c r="VHR90" s="47"/>
      <c r="VHS90" s="47"/>
      <c r="VHT90" s="47"/>
      <c r="VHU90" s="47"/>
      <c r="VHV90" s="47"/>
      <c r="VHW90" s="47"/>
      <c r="VHX90" s="47"/>
      <c r="VHY90" s="47"/>
      <c r="VHZ90" s="47"/>
      <c r="VIA90" s="47"/>
      <c r="VIB90" s="47"/>
      <c r="VIC90" s="47"/>
      <c r="VID90" s="47"/>
      <c r="VIE90" s="47"/>
      <c r="VIF90" s="47"/>
      <c r="VIG90" s="47"/>
      <c r="VIH90" s="47"/>
      <c r="VII90" s="47"/>
      <c r="VIJ90" s="47"/>
      <c r="VIK90" s="47"/>
      <c r="VIL90" s="47"/>
      <c r="VIM90" s="47"/>
      <c r="VIN90" s="47"/>
      <c r="VIO90" s="47"/>
      <c r="VIP90" s="47"/>
      <c r="VIQ90" s="47"/>
      <c r="VIR90" s="47"/>
      <c r="VIS90" s="47"/>
      <c r="VIT90" s="47"/>
      <c r="VIU90" s="47"/>
      <c r="VIV90" s="47"/>
      <c r="VIW90" s="47"/>
      <c r="VIX90" s="47"/>
      <c r="VIY90" s="47"/>
      <c r="VIZ90" s="47"/>
      <c r="VJA90" s="47"/>
      <c r="VJB90" s="47"/>
      <c r="VJC90" s="47"/>
      <c r="VJD90" s="47"/>
      <c r="VJE90" s="47"/>
      <c r="VJF90" s="47"/>
      <c r="VJG90" s="47"/>
      <c r="VJH90" s="47"/>
      <c r="VJI90" s="47"/>
      <c r="VJJ90" s="47"/>
      <c r="VJK90" s="47"/>
      <c r="VJL90" s="47"/>
      <c r="VJM90" s="47"/>
      <c r="VJN90" s="47"/>
      <c r="VJO90" s="47"/>
      <c r="VJP90" s="47"/>
      <c r="VJQ90" s="47"/>
      <c r="VJR90" s="47"/>
      <c r="VJS90" s="47"/>
      <c r="VJT90" s="47"/>
      <c r="VJU90" s="47"/>
      <c r="VJV90" s="47"/>
      <c r="VJW90" s="47"/>
      <c r="VJX90" s="47"/>
      <c r="VJY90" s="47"/>
      <c r="VJZ90" s="47"/>
      <c r="VKA90" s="47"/>
      <c r="VKB90" s="47"/>
      <c r="VKC90" s="47"/>
      <c r="VKD90" s="47"/>
      <c r="VKE90" s="47"/>
      <c r="VKF90" s="47"/>
      <c r="VKG90" s="47"/>
      <c r="VKH90" s="47"/>
      <c r="VKI90" s="47"/>
      <c r="VKJ90" s="47"/>
      <c r="VKK90" s="47"/>
      <c r="VKL90" s="47"/>
      <c r="VKM90" s="47"/>
      <c r="VKN90" s="47"/>
      <c r="VKO90" s="47"/>
      <c r="VKP90" s="47"/>
      <c r="VKQ90" s="47"/>
      <c r="VKR90" s="47"/>
      <c r="VKS90" s="47"/>
      <c r="VKT90" s="47"/>
      <c r="VKU90" s="47"/>
      <c r="VKV90" s="47"/>
      <c r="VKW90" s="47"/>
      <c r="VKX90" s="47"/>
      <c r="VKY90" s="47"/>
      <c r="VKZ90" s="47"/>
      <c r="VLA90" s="47"/>
      <c r="VLB90" s="47"/>
      <c r="VLC90" s="47"/>
      <c r="VLD90" s="47"/>
      <c r="VLE90" s="47"/>
      <c r="VLF90" s="47"/>
      <c r="VLG90" s="47"/>
      <c r="VLH90" s="47"/>
      <c r="VLI90" s="47"/>
      <c r="VLJ90" s="47"/>
      <c r="VLK90" s="47"/>
      <c r="VLL90" s="47"/>
      <c r="VLM90" s="47"/>
      <c r="VLN90" s="47"/>
      <c r="VLO90" s="47"/>
      <c r="VLP90" s="47"/>
      <c r="VLQ90" s="47"/>
      <c r="VLR90" s="47"/>
      <c r="VLS90" s="47"/>
      <c r="VLT90" s="47"/>
      <c r="VLU90" s="47"/>
      <c r="VLV90" s="47"/>
      <c r="VLW90" s="47"/>
      <c r="VLX90" s="47"/>
      <c r="VLY90" s="47"/>
      <c r="VLZ90" s="47"/>
      <c r="VMA90" s="47"/>
      <c r="VMB90" s="47"/>
      <c r="VMC90" s="47"/>
      <c r="VMD90" s="47"/>
      <c r="VME90" s="47"/>
      <c r="VMF90" s="47"/>
      <c r="VMG90" s="47"/>
      <c r="VMH90" s="47"/>
      <c r="VMI90" s="47"/>
      <c r="VMJ90" s="47"/>
      <c r="VMK90" s="47"/>
      <c r="VML90" s="47"/>
      <c r="VMM90" s="47"/>
      <c r="VMN90" s="47"/>
      <c r="VMO90" s="47"/>
      <c r="VMP90" s="47"/>
      <c r="VMQ90" s="47"/>
      <c r="VMR90" s="47"/>
      <c r="VMS90" s="47"/>
      <c r="VMT90" s="47"/>
      <c r="VMU90" s="47"/>
      <c r="VMV90" s="47"/>
      <c r="VMW90" s="47"/>
      <c r="VMX90" s="47"/>
      <c r="VMY90" s="47"/>
      <c r="VMZ90" s="47"/>
      <c r="VNA90" s="47"/>
      <c r="VNB90" s="47"/>
      <c r="VNC90" s="47"/>
      <c r="VND90" s="47"/>
      <c r="VNE90" s="47"/>
      <c r="VNF90" s="47"/>
      <c r="VNG90" s="47"/>
      <c r="VNH90" s="47"/>
      <c r="VNI90" s="47"/>
      <c r="VNJ90" s="47"/>
      <c r="VNK90" s="47"/>
      <c r="VNL90" s="47"/>
      <c r="VNM90" s="47"/>
      <c r="VNN90" s="47"/>
      <c r="VNO90" s="47"/>
      <c r="VNP90" s="47"/>
      <c r="VNQ90" s="47"/>
      <c r="VNR90" s="47"/>
      <c r="VNS90" s="47"/>
      <c r="VNT90" s="47"/>
      <c r="VNU90" s="47"/>
      <c r="VNV90" s="47"/>
      <c r="VNW90" s="47"/>
      <c r="VNX90" s="47"/>
      <c r="VNY90" s="47"/>
      <c r="VNZ90" s="47"/>
      <c r="VOA90" s="47"/>
      <c r="VOB90" s="47"/>
      <c r="VOC90" s="47"/>
      <c r="VOD90" s="47"/>
      <c r="VOE90" s="47"/>
      <c r="VOF90" s="47"/>
      <c r="VOG90" s="47"/>
      <c r="VOH90" s="47"/>
      <c r="VOI90" s="47"/>
      <c r="VOJ90" s="47"/>
      <c r="VOK90" s="47"/>
      <c r="VOL90" s="47"/>
      <c r="VOM90" s="47"/>
      <c r="VON90" s="47"/>
      <c r="VOO90" s="47"/>
      <c r="VOP90" s="47"/>
      <c r="VOQ90" s="47"/>
      <c r="VOR90" s="47"/>
      <c r="VOS90" s="47"/>
      <c r="VOT90" s="47"/>
      <c r="VOU90" s="47"/>
      <c r="VOV90" s="47"/>
      <c r="VOW90" s="47"/>
      <c r="VOX90" s="47"/>
      <c r="VOY90" s="47"/>
      <c r="VOZ90" s="47"/>
      <c r="VPA90" s="47"/>
      <c r="VPB90" s="47"/>
      <c r="VPC90" s="47"/>
      <c r="VPD90" s="47"/>
      <c r="VPE90" s="47"/>
      <c r="VPF90" s="47"/>
      <c r="VPG90" s="47"/>
      <c r="VPH90" s="47"/>
      <c r="VPI90" s="47"/>
      <c r="VPJ90" s="47"/>
      <c r="VPK90" s="47"/>
      <c r="VPL90" s="47"/>
      <c r="VPM90" s="47"/>
      <c r="VPN90" s="47"/>
      <c r="VPO90" s="47"/>
      <c r="VPP90" s="47"/>
      <c r="VPQ90" s="47"/>
      <c r="VPR90" s="47"/>
      <c r="VPS90" s="47"/>
      <c r="VPT90" s="47"/>
      <c r="VPU90" s="47"/>
      <c r="VPV90" s="47"/>
      <c r="VPW90" s="47"/>
      <c r="VPX90" s="47"/>
      <c r="VPY90" s="47"/>
      <c r="VPZ90" s="47"/>
      <c r="VQA90" s="47"/>
      <c r="VQB90" s="47"/>
      <c r="VQC90" s="47"/>
      <c r="VQD90" s="47"/>
      <c r="VQE90" s="47"/>
      <c r="VQF90" s="47"/>
      <c r="VQG90" s="47"/>
      <c r="VQH90" s="47"/>
      <c r="VQI90" s="47"/>
      <c r="VQJ90" s="47"/>
      <c r="VQK90" s="47"/>
      <c r="VQL90" s="47"/>
      <c r="VQM90" s="47"/>
      <c r="VQN90" s="47"/>
      <c r="VQO90" s="47"/>
      <c r="VQP90" s="47"/>
      <c r="VQQ90" s="47"/>
      <c r="VQR90" s="47"/>
      <c r="VQS90" s="47"/>
      <c r="VQT90" s="47"/>
      <c r="VQU90" s="47"/>
      <c r="VQV90" s="47"/>
      <c r="VQW90" s="47"/>
      <c r="VQX90" s="47"/>
      <c r="VQY90" s="47"/>
      <c r="VQZ90" s="47"/>
      <c r="VRA90" s="47"/>
      <c r="VRB90" s="47"/>
      <c r="VRC90" s="47"/>
      <c r="VRD90" s="47"/>
      <c r="VRE90" s="47"/>
      <c r="VRF90" s="47"/>
      <c r="VRG90" s="47"/>
      <c r="VRH90" s="47"/>
      <c r="VRI90" s="47"/>
      <c r="VRJ90" s="47"/>
      <c r="VRK90" s="47"/>
      <c r="VRL90" s="47"/>
      <c r="VRM90" s="47"/>
      <c r="VRN90" s="47"/>
      <c r="VRO90" s="47"/>
      <c r="VRP90" s="47"/>
      <c r="VRQ90" s="47"/>
      <c r="VRR90" s="47"/>
      <c r="VRS90" s="47"/>
      <c r="VRT90" s="47"/>
      <c r="VRU90" s="47"/>
      <c r="VRV90" s="47"/>
      <c r="VRW90" s="47"/>
      <c r="VRX90" s="47"/>
      <c r="VRY90" s="47"/>
      <c r="VRZ90" s="47"/>
      <c r="VSA90" s="47"/>
      <c r="VSB90" s="47"/>
      <c r="VSC90" s="47"/>
      <c r="VSD90" s="47"/>
      <c r="VSE90" s="47"/>
      <c r="VSF90" s="47"/>
      <c r="VSG90" s="47"/>
      <c r="VSH90" s="47"/>
      <c r="VSI90" s="47"/>
      <c r="VSJ90" s="47"/>
      <c r="VSK90" s="47"/>
      <c r="VSL90" s="47"/>
      <c r="VSM90" s="47"/>
      <c r="VSN90" s="47"/>
      <c r="VSO90" s="47"/>
      <c r="VSP90" s="47"/>
      <c r="VSQ90" s="47"/>
      <c r="VSR90" s="47"/>
      <c r="VSS90" s="47"/>
      <c r="VST90" s="47"/>
      <c r="VSU90" s="47"/>
      <c r="VSV90" s="47"/>
      <c r="VSW90" s="47"/>
      <c r="VSX90" s="47"/>
      <c r="VSY90" s="47"/>
      <c r="VSZ90" s="47"/>
      <c r="VTA90" s="47"/>
      <c r="VTB90" s="47"/>
      <c r="VTC90" s="47"/>
      <c r="VTD90" s="47"/>
      <c r="VTE90" s="47"/>
      <c r="VTF90" s="47"/>
      <c r="VTG90" s="47"/>
      <c r="VTH90" s="47"/>
      <c r="VTI90" s="47"/>
      <c r="VTJ90" s="47"/>
      <c r="VTK90" s="47"/>
      <c r="VTL90" s="47"/>
      <c r="VTM90" s="47"/>
      <c r="VTN90" s="47"/>
      <c r="VTO90" s="47"/>
      <c r="VTP90" s="47"/>
      <c r="VTQ90" s="47"/>
      <c r="VTR90" s="47"/>
      <c r="VTS90" s="47"/>
      <c r="VTT90" s="47"/>
      <c r="VTU90" s="47"/>
      <c r="VTV90" s="47"/>
      <c r="VTW90" s="47"/>
      <c r="VTX90" s="47"/>
      <c r="VTY90" s="47"/>
      <c r="VTZ90" s="47"/>
      <c r="VUA90" s="47"/>
      <c r="VUB90" s="47"/>
      <c r="VUC90" s="47"/>
      <c r="VUD90" s="47"/>
      <c r="VUE90" s="47"/>
      <c r="VUF90" s="47"/>
      <c r="VUG90" s="47"/>
      <c r="VUH90" s="47"/>
      <c r="VUI90" s="47"/>
      <c r="VUJ90" s="47"/>
      <c r="VUK90" s="47"/>
      <c r="VUL90" s="47"/>
      <c r="VUM90" s="47"/>
      <c r="VUN90" s="47"/>
      <c r="VUO90" s="47"/>
      <c r="VUP90" s="47"/>
      <c r="VUQ90" s="47"/>
      <c r="VUR90" s="47"/>
      <c r="VUS90" s="47"/>
      <c r="VUT90" s="47"/>
      <c r="VUU90" s="47"/>
      <c r="VUV90" s="47"/>
      <c r="VUW90" s="47"/>
      <c r="VUX90" s="47"/>
      <c r="VUY90" s="47"/>
      <c r="VUZ90" s="47"/>
      <c r="VVA90" s="47"/>
      <c r="VVB90" s="47"/>
      <c r="VVC90" s="47"/>
      <c r="VVD90" s="47"/>
      <c r="VVE90" s="47"/>
      <c r="VVF90" s="47"/>
      <c r="VVG90" s="47"/>
      <c r="VVH90" s="47"/>
      <c r="VVI90" s="47"/>
      <c r="VVJ90" s="47"/>
      <c r="VVK90" s="47"/>
      <c r="VVL90" s="47"/>
      <c r="VVM90" s="47"/>
      <c r="VVN90" s="47"/>
      <c r="VVO90" s="47"/>
      <c r="VVP90" s="47"/>
      <c r="VVQ90" s="47"/>
      <c r="VVR90" s="47"/>
      <c r="VVS90" s="47"/>
      <c r="VVT90" s="47"/>
      <c r="VVU90" s="47"/>
      <c r="VVV90" s="47"/>
      <c r="VVW90" s="47"/>
      <c r="VVX90" s="47"/>
      <c r="VVY90" s="47"/>
      <c r="VVZ90" s="47"/>
      <c r="VWA90" s="47"/>
      <c r="VWB90" s="47"/>
      <c r="VWC90" s="47"/>
      <c r="VWD90" s="47"/>
      <c r="VWE90" s="47"/>
      <c r="VWF90" s="47"/>
      <c r="VWG90" s="47"/>
      <c r="VWH90" s="47"/>
      <c r="VWI90" s="47"/>
      <c r="VWJ90" s="47"/>
      <c r="VWK90" s="47"/>
      <c r="VWL90" s="47"/>
      <c r="VWM90" s="47"/>
      <c r="VWN90" s="47"/>
      <c r="VWO90" s="47"/>
      <c r="VWP90" s="47"/>
      <c r="VWQ90" s="47"/>
      <c r="VWR90" s="47"/>
      <c r="VWS90" s="47"/>
      <c r="VWT90" s="47"/>
      <c r="VWU90" s="47"/>
      <c r="VWV90" s="47"/>
      <c r="VWW90" s="47"/>
      <c r="VWX90" s="47"/>
      <c r="VWY90" s="47"/>
      <c r="VWZ90" s="47"/>
      <c r="VXA90" s="47"/>
      <c r="VXB90" s="47"/>
      <c r="VXC90" s="47"/>
      <c r="VXD90" s="47"/>
      <c r="VXE90" s="47"/>
      <c r="VXF90" s="47"/>
      <c r="VXG90" s="47"/>
      <c r="VXH90" s="47"/>
      <c r="VXI90" s="47"/>
      <c r="VXJ90" s="47"/>
      <c r="VXK90" s="47"/>
      <c r="VXL90" s="47"/>
      <c r="VXM90" s="47"/>
      <c r="VXN90" s="47"/>
      <c r="VXO90" s="47"/>
      <c r="VXP90" s="47"/>
      <c r="VXQ90" s="47"/>
      <c r="VXR90" s="47"/>
      <c r="VXS90" s="47"/>
      <c r="VXT90" s="47"/>
      <c r="VXU90" s="47"/>
      <c r="VXV90" s="47"/>
      <c r="VXW90" s="47"/>
      <c r="VXX90" s="47"/>
      <c r="VXY90" s="47"/>
      <c r="VXZ90" s="47"/>
      <c r="VYA90" s="47"/>
      <c r="VYB90" s="47"/>
      <c r="VYC90" s="47"/>
      <c r="VYD90" s="47"/>
      <c r="VYE90" s="47"/>
      <c r="VYF90" s="47"/>
      <c r="VYG90" s="47"/>
      <c r="VYH90" s="47"/>
      <c r="VYI90" s="47"/>
      <c r="VYJ90" s="47"/>
      <c r="VYK90" s="47"/>
      <c r="VYL90" s="47"/>
      <c r="VYM90" s="47"/>
      <c r="VYN90" s="47"/>
      <c r="VYO90" s="47"/>
      <c r="VYP90" s="47"/>
      <c r="VYQ90" s="47"/>
      <c r="VYR90" s="47"/>
      <c r="VYS90" s="47"/>
      <c r="VYT90" s="47"/>
      <c r="VYU90" s="47"/>
      <c r="VYV90" s="47"/>
      <c r="VYW90" s="47"/>
      <c r="VYX90" s="47"/>
      <c r="VYY90" s="47"/>
      <c r="VYZ90" s="47"/>
      <c r="VZA90" s="47"/>
      <c r="VZB90" s="47"/>
      <c r="VZC90" s="47"/>
      <c r="VZD90" s="47"/>
      <c r="VZE90" s="47"/>
      <c r="VZF90" s="47"/>
      <c r="VZG90" s="47"/>
      <c r="VZH90" s="47"/>
      <c r="VZI90" s="47"/>
      <c r="VZJ90" s="47"/>
      <c r="VZK90" s="47"/>
      <c r="VZL90" s="47"/>
      <c r="VZM90" s="47"/>
      <c r="VZN90" s="47"/>
      <c r="VZO90" s="47"/>
      <c r="VZP90" s="47"/>
      <c r="VZQ90" s="47"/>
      <c r="VZR90" s="47"/>
      <c r="VZS90" s="47"/>
      <c r="VZT90" s="47"/>
      <c r="VZU90" s="47"/>
      <c r="VZV90" s="47"/>
      <c r="VZW90" s="47"/>
      <c r="VZX90" s="47"/>
      <c r="VZY90" s="47"/>
      <c r="VZZ90" s="47"/>
      <c r="WAA90" s="47"/>
      <c r="WAB90" s="47"/>
      <c r="WAC90" s="47"/>
      <c r="WAD90" s="47"/>
      <c r="WAE90" s="47"/>
      <c r="WAF90" s="47"/>
      <c r="WAG90" s="47"/>
      <c r="WAH90" s="47"/>
      <c r="WAI90" s="47"/>
      <c r="WAJ90" s="47"/>
      <c r="WAK90" s="47"/>
      <c r="WAL90" s="47"/>
      <c r="WAM90" s="47"/>
      <c r="WAN90" s="47"/>
      <c r="WAO90" s="47"/>
      <c r="WAP90" s="47"/>
      <c r="WAQ90" s="47"/>
      <c r="WAR90" s="47"/>
      <c r="WAS90" s="47"/>
      <c r="WAT90" s="47"/>
      <c r="WAU90" s="47"/>
      <c r="WAV90" s="47"/>
      <c r="WAW90" s="47"/>
      <c r="WAX90" s="47"/>
      <c r="WAY90" s="47"/>
      <c r="WAZ90" s="47"/>
      <c r="WBA90" s="47"/>
      <c r="WBB90" s="47"/>
      <c r="WBC90" s="47"/>
      <c r="WBD90" s="47"/>
      <c r="WBE90" s="47"/>
      <c r="WBF90" s="47"/>
      <c r="WBG90" s="47"/>
      <c r="WBH90" s="47"/>
      <c r="WBI90" s="47"/>
      <c r="WBJ90" s="47"/>
      <c r="WBK90" s="47"/>
      <c r="WBL90" s="47"/>
      <c r="WBM90" s="47"/>
      <c r="WBN90" s="47"/>
      <c r="WBO90" s="47"/>
      <c r="WBP90" s="47"/>
      <c r="WBQ90" s="47"/>
      <c r="WBR90" s="47"/>
      <c r="WBS90" s="47"/>
      <c r="WBT90" s="47"/>
      <c r="WBU90" s="47"/>
      <c r="WBV90" s="47"/>
      <c r="WBW90" s="47"/>
      <c r="WBX90" s="47"/>
      <c r="WBY90" s="47"/>
      <c r="WBZ90" s="47"/>
      <c r="WCA90" s="47"/>
      <c r="WCB90" s="47"/>
      <c r="WCC90" s="47"/>
      <c r="WCD90" s="47"/>
      <c r="WCE90" s="47"/>
      <c r="WCF90" s="47"/>
      <c r="WCG90" s="47"/>
      <c r="WCH90" s="47"/>
      <c r="WCI90" s="47"/>
      <c r="WCJ90" s="47"/>
      <c r="WCK90" s="47"/>
      <c r="WCL90" s="47"/>
      <c r="WCM90" s="47"/>
      <c r="WCN90" s="47"/>
      <c r="WCO90" s="47"/>
      <c r="WCP90" s="47"/>
      <c r="WCQ90" s="47"/>
      <c r="WCR90" s="47"/>
      <c r="WCS90" s="47"/>
      <c r="WCT90" s="47"/>
      <c r="WCU90" s="47"/>
      <c r="WCV90" s="47"/>
      <c r="WCW90" s="47"/>
      <c r="WCX90" s="47"/>
      <c r="WCY90" s="47"/>
      <c r="WCZ90" s="47"/>
      <c r="WDA90" s="47"/>
      <c r="WDB90" s="47"/>
      <c r="WDC90" s="47"/>
      <c r="WDD90" s="47"/>
      <c r="WDE90" s="47"/>
      <c r="WDF90" s="47"/>
      <c r="WDG90" s="47"/>
      <c r="WDH90" s="47"/>
      <c r="WDI90" s="47"/>
      <c r="WDJ90" s="47"/>
      <c r="WDK90" s="47"/>
      <c r="WDL90" s="47"/>
      <c r="WDM90" s="47"/>
      <c r="WDN90" s="47"/>
      <c r="WDO90" s="47"/>
      <c r="WDP90" s="47"/>
      <c r="WDQ90" s="47"/>
      <c r="WDR90" s="47"/>
      <c r="WDS90" s="47"/>
      <c r="WDT90" s="47"/>
      <c r="WDU90" s="47"/>
      <c r="WDV90" s="47"/>
      <c r="WDW90" s="47"/>
      <c r="WDX90" s="47"/>
      <c r="WDY90" s="47"/>
      <c r="WDZ90" s="47"/>
      <c r="WEA90" s="47"/>
      <c r="WEB90" s="47"/>
      <c r="WEC90" s="47"/>
      <c r="WED90" s="47"/>
      <c r="WEE90" s="47"/>
      <c r="WEF90" s="47"/>
      <c r="WEG90" s="47"/>
      <c r="WEH90" s="47"/>
      <c r="WEI90" s="47"/>
      <c r="WEJ90" s="47"/>
      <c r="WEK90" s="47"/>
      <c r="WEL90" s="47"/>
      <c r="WEM90" s="47"/>
      <c r="WEN90" s="47"/>
      <c r="WEO90" s="47"/>
      <c r="WEP90" s="47"/>
      <c r="WEQ90" s="47"/>
      <c r="WER90" s="47"/>
      <c r="WES90" s="47"/>
      <c r="WET90" s="47"/>
      <c r="WEU90" s="47"/>
      <c r="WEV90" s="47"/>
      <c r="WEW90" s="47"/>
      <c r="WEX90" s="47"/>
      <c r="WEY90" s="47"/>
      <c r="WEZ90" s="47"/>
      <c r="WFA90" s="47"/>
      <c r="WFB90" s="47"/>
      <c r="WFC90" s="47"/>
      <c r="WFD90" s="47"/>
      <c r="WFE90" s="47"/>
      <c r="WFF90" s="47"/>
      <c r="WFG90" s="47"/>
      <c r="WFH90" s="47"/>
      <c r="WFI90" s="47"/>
      <c r="WFJ90" s="47"/>
      <c r="WFK90" s="47"/>
      <c r="WFL90" s="47"/>
      <c r="WFM90" s="47"/>
      <c r="WFN90" s="47"/>
      <c r="WFO90" s="47"/>
      <c r="WFP90" s="47"/>
      <c r="WFQ90" s="47"/>
      <c r="WFR90" s="47"/>
      <c r="WFS90" s="47"/>
      <c r="WFT90" s="47"/>
      <c r="WFU90" s="47"/>
      <c r="WFV90" s="47"/>
      <c r="WFW90" s="47"/>
      <c r="WFX90" s="47"/>
      <c r="WFY90" s="47"/>
      <c r="WFZ90" s="47"/>
      <c r="WGA90" s="47"/>
      <c r="WGB90" s="47"/>
      <c r="WGC90" s="47"/>
      <c r="WGD90" s="47"/>
      <c r="WGE90" s="47"/>
      <c r="WGF90" s="47"/>
      <c r="WGG90" s="47"/>
      <c r="WGH90" s="47"/>
      <c r="WGI90" s="47"/>
      <c r="WGJ90" s="47"/>
      <c r="WGK90" s="47"/>
      <c r="WGL90" s="47"/>
      <c r="WGM90" s="47"/>
      <c r="WGN90" s="47"/>
      <c r="WGO90" s="47"/>
      <c r="WGP90" s="47"/>
      <c r="WGQ90" s="47"/>
      <c r="WGR90" s="47"/>
      <c r="WGS90" s="47"/>
      <c r="WGT90" s="47"/>
      <c r="WGU90" s="47"/>
      <c r="WGV90" s="47"/>
      <c r="WGW90" s="47"/>
      <c r="WGX90" s="47"/>
      <c r="WGY90" s="47"/>
      <c r="WGZ90" s="47"/>
      <c r="WHA90" s="47"/>
      <c r="WHB90" s="47"/>
      <c r="WHC90" s="47"/>
      <c r="WHD90" s="47"/>
      <c r="WHE90" s="47"/>
      <c r="WHF90" s="47"/>
      <c r="WHG90" s="47"/>
      <c r="WHH90" s="47"/>
      <c r="WHI90" s="47"/>
      <c r="WHJ90" s="47"/>
      <c r="WHK90" s="47"/>
      <c r="WHL90" s="47"/>
      <c r="WHM90" s="47"/>
      <c r="WHN90" s="47"/>
      <c r="WHO90" s="47"/>
      <c r="WHP90" s="47"/>
      <c r="WHQ90" s="47"/>
      <c r="WHR90" s="47"/>
      <c r="WHS90" s="47"/>
      <c r="WHT90" s="47"/>
      <c r="WHU90" s="47"/>
      <c r="WHV90" s="47"/>
      <c r="WHW90" s="47"/>
      <c r="WHX90" s="47"/>
      <c r="WHY90" s="47"/>
      <c r="WHZ90" s="47"/>
      <c r="WIA90" s="47"/>
      <c r="WIB90" s="47"/>
      <c r="WIC90" s="47"/>
      <c r="WID90" s="47"/>
      <c r="WIE90" s="47"/>
      <c r="WIF90" s="47"/>
      <c r="WIG90" s="47"/>
      <c r="WIH90" s="47"/>
      <c r="WII90" s="47"/>
      <c r="WIJ90" s="47"/>
      <c r="WIK90" s="47"/>
      <c r="WIL90" s="47"/>
      <c r="WIM90" s="47"/>
      <c r="WIN90" s="47"/>
      <c r="WIO90" s="47"/>
      <c r="WIP90" s="47"/>
      <c r="WIQ90" s="47"/>
      <c r="WIR90" s="47"/>
      <c r="WIS90" s="47"/>
      <c r="WIT90" s="47"/>
      <c r="WIU90" s="47"/>
      <c r="WIV90" s="47"/>
      <c r="WIW90" s="47"/>
      <c r="WIX90" s="47"/>
      <c r="WIY90" s="47"/>
      <c r="WIZ90" s="47"/>
      <c r="WJA90" s="47"/>
      <c r="WJB90" s="47"/>
      <c r="WJC90" s="47"/>
      <c r="WJD90" s="47"/>
      <c r="WJE90" s="47"/>
      <c r="WJF90" s="47"/>
      <c r="WJG90" s="47"/>
      <c r="WJH90" s="47"/>
      <c r="WJI90" s="47"/>
      <c r="WJJ90" s="47"/>
      <c r="WJK90" s="47"/>
      <c r="WJL90" s="47"/>
      <c r="WJM90" s="47"/>
      <c r="WJN90" s="47"/>
      <c r="WJO90" s="47"/>
      <c r="WJP90" s="47"/>
      <c r="WJQ90" s="47"/>
      <c r="WJR90" s="47"/>
      <c r="WJS90" s="47"/>
      <c r="WJT90" s="47"/>
      <c r="WJU90" s="47"/>
      <c r="WJV90" s="47"/>
      <c r="WJW90" s="47"/>
      <c r="WJX90" s="47"/>
      <c r="WJY90" s="47"/>
      <c r="WJZ90" s="47"/>
      <c r="WKA90" s="47"/>
      <c r="WKB90" s="47"/>
      <c r="WKC90" s="47"/>
      <c r="WKD90" s="47"/>
      <c r="WKE90" s="47"/>
      <c r="WKF90" s="47"/>
      <c r="WKG90" s="47"/>
      <c r="WKH90" s="47"/>
      <c r="WKI90" s="47"/>
      <c r="WKJ90" s="47"/>
      <c r="WKK90" s="47"/>
      <c r="WKL90" s="47"/>
      <c r="WKM90" s="47"/>
      <c r="WKN90" s="47"/>
      <c r="WKO90" s="47"/>
      <c r="WKP90" s="47"/>
      <c r="WKQ90" s="47"/>
      <c r="WKR90" s="47"/>
      <c r="WKS90" s="47"/>
      <c r="WKT90" s="47"/>
      <c r="WKU90" s="47"/>
      <c r="WKV90" s="47"/>
      <c r="WKW90" s="47"/>
      <c r="WKX90" s="47"/>
      <c r="WKY90" s="47"/>
      <c r="WKZ90" s="47"/>
      <c r="WLA90" s="47"/>
      <c r="WLB90" s="47"/>
      <c r="WLC90" s="47"/>
      <c r="WLD90" s="47"/>
      <c r="WLE90" s="47"/>
      <c r="WLF90" s="47"/>
      <c r="WLG90" s="47"/>
      <c r="WLH90" s="47"/>
      <c r="WLI90" s="47"/>
      <c r="WLJ90" s="47"/>
      <c r="WLK90" s="47"/>
      <c r="WLL90" s="47"/>
      <c r="WLM90" s="47"/>
      <c r="WLN90" s="47"/>
      <c r="WLO90" s="47"/>
      <c r="WLP90" s="47"/>
      <c r="WLQ90" s="47"/>
      <c r="WLR90" s="47"/>
      <c r="WLS90" s="47"/>
      <c r="WLT90" s="47"/>
      <c r="WLU90" s="47"/>
      <c r="WLV90" s="47"/>
      <c r="WLW90" s="47"/>
      <c r="WLX90" s="47"/>
      <c r="WLY90" s="47"/>
      <c r="WLZ90" s="47"/>
      <c r="WMA90" s="47"/>
      <c r="WMB90" s="47"/>
      <c r="WMC90" s="47"/>
      <c r="WMD90" s="47"/>
      <c r="WME90" s="47"/>
      <c r="WMF90" s="47"/>
      <c r="WMG90" s="47"/>
      <c r="WMH90" s="47"/>
      <c r="WMI90" s="47"/>
      <c r="WMJ90" s="47"/>
      <c r="WMK90" s="47"/>
      <c r="WML90" s="47"/>
      <c r="WMM90" s="47"/>
      <c r="WMN90" s="47"/>
      <c r="WMO90" s="47"/>
      <c r="WMP90" s="47"/>
      <c r="WMQ90" s="47"/>
      <c r="WMR90" s="47"/>
      <c r="WMS90" s="47"/>
      <c r="WMT90" s="47"/>
      <c r="WMU90" s="47"/>
      <c r="WMV90" s="47"/>
      <c r="WMW90" s="47"/>
      <c r="WMX90" s="47"/>
      <c r="WMY90" s="47"/>
      <c r="WMZ90" s="47"/>
      <c r="WNA90" s="47"/>
      <c r="WNB90" s="47"/>
      <c r="WNC90" s="47"/>
      <c r="WND90" s="47"/>
      <c r="WNE90" s="47"/>
      <c r="WNF90" s="47"/>
      <c r="WNG90" s="47"/>
      <c r="WNH90" s="47"/>
      <c r="WNI90" s="47"/>
      <c r="WNJ90" s="47"/>
      <c r="WNK90" s="47"/>
      <c r="WNL90" s="47"/>
      <c r="WNM90" s="47"/>
      <c r="WNN90" s="47"/>
      <c r="WNO90" s="47"/>
      <c r="WNP90" s="47"/>
      <c r="WNQ90" s="47"/>
      <c r="WNR90" s="47"/>
      <c r="WNS90" s="47"/>
      <c r="WNT90" s="47"/>
      <c r="WNU90" s="47"/>
      <c r="WNV90" s="47"/>
      <c r="WNW90" s="47"/>
      <c r="WNX90" s="47"/>
      <c r="WNY90" s="47"/>
      <c r="WNZ90" s="47"/>
      <c r="WOA90" s="47"/>
      <c r="WOB90" s="47"/>
      <c r="WOC90" s="47"/>
      <c r="WOD90" s="47"/>
      <c r="WOE90" s="47"/>
      <c r="WOF90" s="47"/>
      <c r="WOG90" s="47"/>
      <c r="WOH90" s="47"/>
      <c r="WOI90" s="47"/>
      <c r="WOJ90" s="47"/>
      <c r="WOK90" s="47"/>
      <c r="WOL90" s="47"/>
      <c r="WOM90" s="47"/>
      <c r="WON90" s="47"/>
      <c r="WOO90" s="47"/>
      <c r="WOP90" s="47"/>
      <c r="WOQ90" s="47"/>
      <c r="WOR90" s="47"/>
      <c r="WOS90" s="47"/>
      <c r="WOT90" s="47"/>
      <c r="WOU90" s="47"/>
      <c r="WOV90" s="47"/>
      <c r="WOW90" s="47"/>
      <c r="WOX90" s="47"/>
      <c r="WOY90" s="47"/>
      <c r="WOZ90" s="47"/>
      <c r="WPA90" s="47"/>
      <c r="WPB90" s="47"/>
      <c r="WPC90" s="47"/>
      <c r="WPD90" s="47"/>
      <c r="WPE90" s="47"/>
      <c r="WPF90" s="47"/>
      <c r="WPG90" s="47"/>
      <c r="WPH90" s="47"/>
      <c r="WPI90" s="47"/>
      <c r="WPJ90" s="47"/>
      <c r="WPK90" s="47"/>
      <c r="WPL90" s="47"/>
      <c r="WPM90" s="47"/>
      <c r="WPN90" s="47"/>
      <c r="WPO90" s="47"/>
      <c r="WPP90" s="47"/>
      <c r="WPQ90" s="47"/>
      <c r="WPR90" s="47"/>
      <c r="WPS90" s="47"/>
      <c r="WPT90" s="47"/>
      <c r="WPU90" s="47"/>
      <c r="WPV90" s="47"/>
      <c r="WPW90" s="47"/>
      <c r="WPX90" s="47"/>
      <c r="WPY90" s="47"/>
      <c r="WPZ90" s="47"/>
      <c r="WQA90" s="47"/>
      <c r="WQB90" s="47"/>
      <c r="WQC90" s="47"/>
      <c r="WQD90" s="47"/>
      <c r="WQE90" s="47"/>
      <c r="WQF90" s="47"/>
      <c r="WQG90" s="47"/>
      <c r="WQH90" s="47"/>
      <c r="WQI90" s="47"/>
      <c r="WQJ90" s="47"/>
      <c r="WQK90" s="47"/>
      <c r="WQL90" s="47"/>
      <c r="WQM90" s="47"/>
      <c r="WQN90" s="47"/>
      <c r="WQO90" s="47"/>
      <c r="WQP90" s="47"/>
      <c r="WQQ90" s="47"/>
      <c r="WQR90" s="47"/>
      <c r="WQS90" s="47"/>
      <c r="WQT90" s="47"/>
      <c r="WQU90" s="47"/>
      <c r="WQV90" s="47"/>
      <c r="WQW90" s="47"/>
      <c r="WQX90" s="47"/>
      <c r="WQY90" s="47"/>
      <c r="WQZ90" s="47"/>
      <c r="WRA90" s="47"/>
      <c r="WRB90" s="47"/>
      <c r="WRC90" s="47"/>
      <c r="WRD90" s="47"/>
      <c r="WRE90" s="47"/>
      <c r="WRF90" s="47"/>
      <c r="WRG90" s="47"/>
      <c r="WRH90" s="47"/>
      <c r="WRI90" s="47"/>
      <c r="WRJ90" s="47"/>
      <c r="WRK90" s="47"/>
      <c r="WRL90" s="47"/>
      <c r="WRM90" s="47"/>
      <c r="WRN90" s="47"/>
      <c r="WRO90" s="47"/>
      <c r="WRP90" s="47"/>
      <c r="WRQ90" s="47"/>
      <c r="WRR90" s="47"/>
      <c r="WRS90" s="47"/>
      <c r="WRT90" s="47"/>
      <c r="WRU90" s="47"/>
      <c r="WRV90" s="47"/>
      <c r="WRW90" s="47"/>
      <c r="WRX90" s="47"/>
      <c r="WRY90" s="47"/>
      <c r="WRZ90" s="47"/>
      <c r="WSA90" s="47"/>
      <c r="WSB90" s="47"/>
      <c r="WSC90" s="47"/>
      <c r="WSD90" s="47"/>
      <c r="WSE90" s="47"/>
      <c r="WSF90" s="47"/>
      <c r="WSG90" s="47"/>
      <c r="WSH90" s="47"/>
      <c r="WSI90" s="47"/>
      <c r="WSJ90" s="47"/>
      <c r="WSK90" s="47"/>
      <c r="WSL90" s="47"/>
      <c r="WSM90" s="47"/>
      <c r="WSN90" s="47"/>
      <c r="WSO90" s="47"/>
      <c r="WSP90" s="47"/>
      <c r="WSQ90" s="47"/>
      <c r="WSR90" s="47"/>
      <c r="WSS90" s="47"/>
      <c r="WST90" s="47"/>
      <c r="WSU90" s="47"/>
      <c r="WSV90" s="47"/>
      <c r="WSW90" s="47"/>
      <c r="WSX90" s="47"/>
      <c r="WSY90" s="47"/>
      <c r="WSZ90" s="47"/>
      <c r="WTA90" s="47"/>
      <c r="WTB90" s="47"/>
      <c r="WTC90" s="47"/>
      <c r="WTD90" s="47"/>
      <c r="WTE90" s="47"/>
      <c r="WTF90" s="47"/>
      <c r="WTG90" s="47"/>
      <c r="WTH90" s="47"/>
      <c r="WTI90" s="47"/>
      <c r="WTJ90" s="47"/>
      <c r="WTK90" s="47"/>
      <c r="WTL90" s="47"/>
      <c r="WTM90" s="47"/>
      <c r="WTN90" s="47"/>
      <c r="WTO90" s="47"/>
      <c r="WTP90" s="47"/>
      <c r="WTQ90" s="47"/>
      <c r="WTR90" s="47"/>
      <c r="WTS90" s="47"/>
      <c r="WTT90" s="47"/>
      <c r="WTU90" s="47"/>
      <c r="WTV90" s="47"/>
      <c r="WTW90" s="47"/>
      <c r="WTX90" s="47"/>
      <c r="WTY90" s="47"/>
      <c r="WTZ90" s="47"/>
      <c r="WUA90" s="47"/>
      <c r="WUB90" s="47"/>
      <c r="WUC90" s="47"/>
      <c r="WUD90" s="47"/>
      <c r="WUE90" s="47"/>
      <c r="WUF90" s="47"/>
      <c r="WUG90" s="47"/>
      <c r="WUH90" s="47"/>
      <c r="WUI90" s="47"/>
      <c r="WUJ90" s="47"/>
      <c r="WUK90" s="47"/>
      <c r="WUL90" s="47"/>
      <c r="WUM90" s="47"/>
      <c r="WUN90" s="47"/>
      <c r="WUO90" s="47"/>
      <c r="WUP90" s="47"/>
      <c r="WUQ90" s="47"/>
      <c r="WUR90" s="47"/>
      <c r="WUS90" s="47"/>
      <c r="WUT90" s="47"/>
      <c r="WUU90" s="47"/>
      <c r="WUV90" s="47"/>
      <c r="WUW90" s="47"/>
      <c r="WUX90" s="47"/>
      <c r="WUY90" s="47"/>
      <c r="WUZ90" s="47"/>
      <c r="WVA90" s="47"/>
      <c r="WVB90" s="47"/>
      <c r="WVC90" s="47"/>
      <c r="WVD90" s="47"/>
      <c r="WVE90" s="47"/>
      <c r="WVF90" s="47"/>
      <c r="WVG90" s="47"/>
      <c r="WVH90" s="47"/>
      <c r="WVI90" s="47"/>
      <c r="WVJ90" s="47"/>
      <c r="WVK90" s="47"/>
      <c r="WVL90" s="47"/>
      <c r="WVM90" s="47"/>
      <c r="WVN90" s="47"/>
      <c r="WVO90" s="47"/>
      <c r="WVP90" s="47"/>
      <c r="WVQ90" s="47"/>
      <c r="WVR90" s="47"/>
      <c r="WVS90" s="47"/>
      <c r="WVT90" s="47"/>
      <c r="WVU90" s="47"/>
      <c r="WVV90" s="47"/>
      <c r="WVW90" s="47"/>
      <c r="WVX90" s="47"/>
      <c r="WVY90" s="47"/>
      <c r="WVZ90" s="47"/>
      <c r="WWA90" s="47"/>
      <c r="WWB90" s="47"/>
      <c r="WWC90" s="47"/>
      <c r="WWD90" s="47"/>
      <c r="WWE90" s="47"/>
      <c r="WWF90" s="47"/>
      <c r="WWG90" s="47"/>
      <c r="WWH90" s="47"/>
      <c r="WWI90" s="47"/>
      <c r="WWJ90" s="47"/>
      <c r="WWK90" s="47"/>
      <c r="WWL90" s="47"/>
      <c r="WWM90" s="47"/>
      <c r="WWN90" s="47"/>
      <c r="WWO90" s="47"/>
      <c r="WWP90" s="47"/>
      <c r="WWQ90" s="47"/>
      <c r="WWR90" s="47"/>
      <c r="WWS90" s="47"/>
      <c r="WWT90" s="47"/>
      <c r="WWU90" s="47"/>
      <c r="WWV90" s="47"/>
      <c r="WWW90" s="47"/>
      <c r="WWX90" s="47"/>
      <c r="WWY90" s="47"/>
      <c r="WWZ90" s="47"/>
      <c r="WXA90" s="47"/>
      <c r="WXB90" s="47"/>
      <c r="WXC90" s="47"/>
      <c r="WXD90" s="47"/>
      <c r="WXE90" s="47"/>
      <c r="WXF90" s="47"/>
      <c r="WXG90" s="47"/>
      <c r="WXH90" s="47"/>
      <c r="WXI90" s="47"/>
      <c r="WXJ90" s="47"/>
      <c r="WXK90" s="47"/>
      <c r="WXL90" s="47"/>
      <c r="WXM90" s="47"/>
      <c r="WXN90" s="47"/>
      <c r="WXO90" s="47"/>
      <c r="WXP90" s="47"/>
      <c r="WXQ90" s="47"/>
      <c r="WXR90" s="47"/>
      <c r="WXS90" s="47"/>
      <c r="WXT90" s="47"/>
      <c r="WXU90" s="47"/>
      <c r="WXV90" s="47"/>
      <c r="WXW90" s="47"/>
      <c r="WXX90" s="47"/>
      <c r="WXY90" s="47"/>
      <c r="WXZ90" s="47"/>
      <c r="WYA90" s="47"/>
      <c r="WYB90" s="47"/>
      <c r="WYC90" s="47"/>
      <c r="WYD90" s="47"/>
      <c r="WYE90" s="47"/>
      <c r="WYF90" s="47"/>
      <c r="WYG90" s="47"/>
      <c r="WYH90" s="47"/>
      <c r="WYI90" s="47"/>
      <c r="WYJ90" s="47"/>
      <c r="WYK90" s="47"/>
      <c r="WYL90" s="47"/>
      <c r="WYM90" s="47"/>
      <c r="WYN90" s="47"/>
      <c r="WYO90" s="47"/>
      <c r="WYP90" s="47"/>
      <c r="WYQ90" s="47"/>
      <c r="WYR90" s="47"/>
      <c r="WYS90" s="47"/>
      <c r="WYT90" s="47"/>
      <c r="WYU90" s="47"/>
      <c r="WYV90" s="47"/>
      <c r="WYW90" s="47"/>
      <c r="WYX90" s="47"/>
      <c r="WYY90" s="47"/>
      <c r="WYZ90" s="47"/>
      <c r="WZA90" s="47"/>
      <c r="WZB90" s="47"/>
      <c r="WZC90" s="47"/>
      <c r="WZD90" s="47"/>
      <c r="WZE90" s="47"/>
      <c r="WZF90" s="47"/>
      <c r="WZG90" s="47"/>
      <c r="WZH90" s="47"/>
      <c r="WZI90" s="47"/>
      <c r="WZJ90" s="47"/>
      <c r="WZK90" s="47"/>
      <c r="WZL90" s="47"/>
      <c r="WZM90" s="47"/>
      <c r="WZN90" s="47"/>
      <c r="WZO90" s="47"/>
      <c r="WZP90" s="47"/>
      <c r="WZQ90" s="47"/>
      <c r="WZR90" s="47"/>
      <c r="WZS90" s="47"/>
      <c r="WZT90" s="47"/>
      <c r="WZU90" s="47"/>
      <c r="WZV90" s="47"/>
      <c r="WZW90" s="47"/>
      <c r="WZX90" s="47"/>
      <c r="WZY90" s="47"/>
      <c r="WZZ90" s="47"/>
      <c r="XAA90" s="47"/>
      <c r="XAB90" s="47"/>
      <c r="XAC90" s="47"/>
      <c r="XAD90" s="47"/>
      <c r="XAE90" s="47"/>
      <c r="XAF90" s="47"/>
      <c r="XAG90" s="47"/>
      <c r="XAH90" s="47"/>
      <c r="XAI90" s="47"/>
      <c r="XAJ90" s="47"/>
      <c r="XAK90" s="47"/>
      <c r="XAL90" s="47"/>
      <c r="XAM90" s="47"/>
      <c r="XAN90" s="47"/>
      <c r="XAO90" s="47"/>
      <c r="XAP90" s="47"/>
      <c r="XAQ90" s="47"/>
      <c r="XAR90" s="47"/>
      <c r="XAS90" s="47"/>
      <c r="XAT90" s="47"/>
      <c r="XAU90" s="47"/>
      <c r="XAV90" s="47"/>
      <c r="XAW90" s="47"/>
      <c r="XAX90" s="47"/>
      <c r="XAY90" s="47"/>
      <c r="XAZ90" s="47"/>
      <c r="XBA90" s="47"/>
      <c r="XBB90" s="47"/>
      <c r="XBC90" s="47"/>
      <c r="XBD90" s="47"/>
      <c r="XBE90" s="47"/>
      <c r="XBF90" s="47"/>
      <c r="XBG90" s="47"/>
      <c r="XBH90" s="47"/>
      <c r="XBI90" s="47"/>
      <c r="XBJ90" s="47"/>
      <c r="XBK90" s="47"/>
      <c r="XBL90" s="47"/>
      <c r="XBM90" s="47"/>
      <c r="XBN90" s="47"/>
      <c r="XBO90" s="47"/>
      <c r="XBP90" s="47"/>
      <c r="XBQ90" s="47"/>
      <c r="XBR90" s="47"/>
      <c r="XBS90" s="47"/>
      <c r="XBT90" s="47"/>
      <c r="XBU90" s="47"/>
      <c r="XBV90" s="47"/>
      <c r="XBW90" s="47"/>
      <c r="XBX90" s="47"/>
      <c r="XBY90" s="47"/>
      <c r="XBZ90" s="47"/>
      <c r="XCA90" s="47"/>
      <c r="XCB90" s="47"/>
      <c r="XCC90" s="47"/>
      <c r="XCD90" s="47"/>
      <c r="XCE90" s="47"/>
      <c r="XCF90" s="47"/>
      <c r="XCG90" s="47"/>
      <c r="XCH90" s="47"/>
      <c r="XCI90" s="47"/>
      <c r="XCJ90" s="47"/>
      <c r="XCK90" s="47"/>
      <c r="XCL90" s="47"/>
      <c r="XCM90" s="47"/>
      <c r="XCN90" s="47"/>
      <c r="XCO90" s="47"/>
      <c r="XCP90" s="47"/>
      <c r="XCQ90" s="47"/>
      <c r="XCR90" s="47"/>
      <c r="XCS90" s="47"/>
      <c r="XCT90" s="47"/>
      <c r="XCU90" s="47"/>
      <c r="XCV90" s="47"/>
      <c r="XCW90" s="47"/>
      <c r="XCX90" s="47"/>
      <c r="XCY90" s="47"/>
      <c r="XCZ90" s="47"/>
      <c r="XDA90" s="47"/>
      <c r="XDB90" s="47"/>
      <c r="XDC90" s="47"/>
      <c r="XDD90" s="47"/>
      <c r="XDE90" s="47"/>
      <c r="XDF90" s="47"/>
      <c r="XDG90" s="47"/>
      <c r="XDH90" s="47"/>
      <c r="XDI90" s="47"/>
      <c r="XDJ90" s="47"/>
      <c r="XDK90" s="47"/>
      <c r="XDL90" s="47"/>
      <c r="XDM90" s="47"/>
      <c r="XDN90" s="47"/>
      <c r="XDO90" s="47"/>
      <c r="XDP90" s="47"/>
      <c r="XDQ90" s="47"/>
      <c r="XDR90" s="47"/>
      <c r="XDS90" s="47"/>
      <c r="XDT90" s="47"/>
      <c r="XDU90" s="47"/>
      <c r="XDV90" s="47"/>
      <c r="XDW90" s="47"/>
      <c r="XDX90" s="47"/>
      <c r="XDY90" s="47"/>
      <c r="XDZ90" s="47"/>
      <c r="XEA90" s="47"/>
      <c r="XEB90" s="47"/>
      <c r="XEC90" s="47"/>
      <c r="XED90" s="47"/>
      <c r="XEE90" s="47"/>
      <c r="XEF90" s="47"/>
      <c r="XEG90" s="47"/>
      <c r="XEH90" s="47"/>
      <c r="XEI90" s="47"/>
      <c r="XEJ90" s="47"/>
      <c r="XEK90" s="47"/>
      <c r="XEL90" s="47"/>
      <c r="XEM90" s="47"/>
      <c r="XEN90" s="47"/>
      <c r="XEO90" s="47"/>
      <c r="XEP90" s="47"/>
      <c r="XEQ90" s="47"/>
      <c r="XER90" s="47"/>
      <c r="XES90" s="47"/>
      <c r="XET90" s="47"/>
      <c r="XEU90" s="47"/>
      <c r="XEV90" s="47"/>
    </row>
    <row r="91" spans="1:16376" outlineLevel="2" x14ac:dyDescent="0.15">
      <c r="B91" s="26" t="s">
        <v>99</v>
      </c>
      <c r="C91" s="23" t="s">
        <v>257</v>
      </c>
      <c r="F91" s="14" t="s">
        <v>11</v>
      </c>
      <c r="G91"/>
      <c r="H91"/>
      <c r="I91"/>
      <c r="J91"/>
      <c r="K91"/>
      <c r="L91"/>
      <c r="O91" s="131">
        <v>90</v>
      </c>
      <c r="P91" s="42">
        <f>O91</f>
        <v>90</v>
      </c>
      <c r="Q91" s="42">
        <f t="shared" ref="Q91:T91" si="20">P91</f>
        <v>90</v>
      </c>
      <c r="R91" s="42">
        <f t="shared" si="20"/>
        <v>90</v>
      </c>
      <c r="S91" s="42">
        <f t="shared" si="20"/>
        <v>90</v>
      </c>
      <c r="T91" s="42">
        <f t="shared" si="20"/>
        <v>90</v>
      </c>
    </row>
    <row r="92" spans="1:16376" outlineLevel="2" x14ac:dyDescent="0.15">
      <c r="B92" s="22" t="s">
        <v>100</v>
      </c>
      <c r="G92"/>
      <c r="H92"/>
      <c r="I92"/>
      <c r="J92"/>
      <c r="K92"/>
      <c r="L92"/>
      <c r="R92" s="49"/>
      <c r="S92" s="49"/>
    </row>
    <row r="93" spans="1:16376" outlineLevel="2" x14ac:dyDescent="0.15">
      <c r="B93" s="26" t="s">
        <v>303</v>
      </c>
      <c r="C93" s="23" t="s">
        <v>257</v>
      </c>
      <c r="G93" s="47"/>
      <c r="H93" s="47"/>
      <c r="I93" s="47"/>
      <c r="J93" s="47"/>
      <c r="K93" s="47"/>
      <c r="L93" s="47"/>
      <c r="O93" s="131">
        <v>0</v>
      </c>
      <c r="P93" s="131">
        <v>0</v>
      </c>
      <c r="Q93" s="131">
        <v>0</v>
      </c>
      <c r="R93" s="131">
        <f>55/2</f>
        <v>27.5</v>
      </c>
      <c r="S93" s="131">
        <f>R93</f>
        <v>27.5</v>
      </c>
      <c r="T93" s="131">
        <v>0</v>
      </c>
      <c r="AB93" s="47"/>
      <c r="AC93" s="47"/>
      <c r="AD93" s="47"/>
      <c r="AE93" s="47"/>
      <c r="AF93" s="47"/>
      <c r="AG93" s="47"/>
      <c r="AH93" s="47"/>
      <c r="AI93" s="47"/>
      <c r="AJ93" s="47"/>
      <c r="AK93" s="47"/>
      <c r="AL93" s="47"/>
      <c r="AM93" s="47"/>
      <c r="AN93" s="47"/>
      <c r="AO93" s="47"/>
      <c r="AP93" s="47"/>
      <c r="AQ93" s="47"/>
      <c r="AR93" s="47"/>
      <c r="AS93" s="47"/>
      <c r="AT93" s="47"/>
      <c r="AU93" s="47"/>
      <c r="AV93" s="47"/>
      <c r="AW93" s="47"/>
      <c r="AX93" s="47"/>
      <c r="AY93" s="47"/>
      <c r="AZ93" s="47"/>
      <c r="BA93" s="47"/>
      <c r="BB93" s="47"/>
      <c r="BC93" s="47"/>
      <c r="BD93" s="47"/>
      <c r="BE93" s="47"/>
      <c r="BF93" s="47"/>
      <c r="BG93" s="47"/>
      <c r="BH93" s="47"/>
      <c r="BI93" s="47"/>
      <c r="BJ93" s="47"/>
      <c r="BK93" s="47"/>
      <c r="BL93" s="47"/>
      <c r="BM93" s="47"/>
      <c r="BN93" s="47"/>
      <c r="BO93" s="47"/>
      <c r="BP93" s="47"/>
      <c r="BQ93" s="47"/>
      <c r="BR93" s="47"/>
      <c r="BS93" s="47"/>
      <c r="BT93" s="47"/>
      <c r="BU93" s="47"/>
      <c r="BV93" s="47"/>
      <c r="BW93" s="47"/>
      <c r="BX93" s="47"/>
      <c r="BY93" s="47"/>
      <c r="BZ93" s="47"/>
      <c r="CA93" s="47"/>
      <c r="CB93" s="47"/>
      <c r="CC93" s="47"/>
      <c r="CD93" s="47"/>
      <c r="CE93" s="47"/>
      <c r="CF93" s="47"/>
      <c r="CG93" s="47"/>
      <c r="CH93" s="47"/>
      <c r="CI93" s="47"/>
      <c r="CJ93" s="47"/>
      <c r="CK93" s="47"/>
      <c r="CL93" s="47"/>
      <c r="CM93" s="47"/>
      <c r="CN93" s="47"/>
      <c r="CO93" s="47"/>
      <c r="CP93" s="47"/>
      <c r="CQ93" s="47"/>
      <c r="CR93" s="47"/>
      <c r="CS93" s="47"/>
      <c r="CT93" s="47"/>
      <c r="CU93" s="47"/>
      <c r="CV93" s="47"/>
      <c r="CW93" s="47"/>
      <c r="CX93" s="47"/>
      <c r="CY93" s="47"/>
      <c r="CZ93" s="47"/>
      <c r="DA93" s="47"/>
      <c r="DB93" s="47"/>
      <c r="DC93" s="47"/>
      <c r="DD93" s="47"/>
      <c r="DE93" s="47"/>
      <c r="DF93" s="47"/>
      <c r="DG93" s="47"/>
      <c r="DH93" s="47"/>
      <c r="DI93" s="47"/>
      <c r="DJ93" s="47"/>
      <c r="DK93" s="47"/>
      <c r="DL93" s="47"/>
      <c r="DM93" s="47"/>
      <c r="DN93" s="47"/>
      <c r="DO93" s="47"/>
      <c r="DP93" s="47"/>
      <c r="DQ93" s="47"/>
      <c r="DR93" s="47"/>
      <c r="DS93" s="47"/>
      <c r="DT93" s="47"/>
      <c r="DU93" s="47"/>
      <c r="DV93" s="47"/>
      <c r="DW93" s="47"/>
      <c r="DX93" s="47"/>
      <c r="DY93" s="47"/>
      <c r="DZ93" s="47"/>
      <c r="EA93" s="47"/>
      <c r="EB93" s="47"/>
      <c r="EC93" s="47"/>
      <c r="ED93" s="47"/>
      <c r="EE93" s="47"/>
      <c r="EF93" s="47"/>
      <c r="EG93" s="47"/>
      <c r="EH93" s="47"/>
      <c r="EI93" s="47"/>
      <c r="EJ93" s="47"/>
      <c r="EK93" s="47"/>
      <c r="EL93" s="47"/>
      <c r="EM93" s="47"/>
      <c r="EN93" s="47"/>
      <c r="EO93" s="47"/>
      <c r="EP93" s="47"/>
      <c r="EQ93" s="47"/>
      <c r="ER93" s="47"/>
      <c r="ES93" s="47"/>
      <c r="ET93" s="47"/>
      <c r="EU93" s="47"/>
      <c r="EV93" s="47"/>
      <c r="EW93" s="47"/>
      <c r="EX93" s="47"/>
      <c r="EY93" s="47"/>
      <c r="EZ93" s="47"/>
      <c r="FA93" s="47"/>
      <c r="FB93" s="47"/>
      <c r="FC93" s="47"/>
      <c r="FD93" s="47"/>
      <c r="FE93" s="47"/>
      <c r="FF93" s="47"/>
      <c r="FG93" s="47"/>
      <c r="FH93" s="47"/>
      <c r="FI93" s="47"/>
      <c r="FJ93" s="47"/>
      <c r="FK93" s="47"/>
      <c r="FL93" s="47"/>
      <c r="FM93" s="47"/>
      <c r="FN93" s="47"/>
      <c r="FO93" s="47"/>
      <c r="FP93" s="47"/>
      <c r="FQ93" s="47"/>
      <c r="FR93" s="47"/>
      <c r="FS93" s="47"/>
      <c r="FT93" s="47"/>
      <c r="FU93" s="47"/>
      <c r="FV93" s="47"/>
      <c r="FW93" s="47"/>
      <c r="FX93" s="47"/>
      <c r="FY93" s="47"/>
      <c r="FZ93" s="47"/>
      <c r="GA93" s="47"/>
      <c r="GB93" s="47"/>
      <c r="GC93" s="47"/>
      <c r="GD93" s="47"/>
      <c r="GE93" s="47"/>
      <c r="GF93" s="47"/>
      <c r="GG93" s="47"/>
      <c r="GH93" s="47"/>
      <c r="GI93" s="47"/>
      <c r="GJ93" s="47"/>
      <c r="GK93" s="47"/>
      <c r="GL93" s="47"/>
      <c r="GM93" s="47"/>
      <c r="GN93" s="47"/>
      <c r="GO93" s="47"/>
      <c r="GP93" s="47"/>
      <c r="GQ93" s="47"/>
      <c r="GR93" s="47"/>
      <c r="GS93" s="47"/>
      <c r="GT93" s="47"/>
      <c r="GU93" s="47"/>
      <c r="GV93" s="47"/>
      <c r="GW93" s="47"/>
      <c r="GX93" s="47"/>
      <c r="GY93" s="47"/>
      <c r="GZ93" s="47"/>
      <c r="HA93" s="47"/>
      <c r="HB93" s="47"/>
      <c r="HC93" s="47"/>
      <c r="HD93" s="47"/>
      <c r="HE93" s="47"/>
      <c r="HF93" s="47"/>
      <c r="HG93" s="47"/>
      <c r="HH93" s="47"/>
      <c r="HI93" s="47"/>
      <c r="HJ93" s="47"/>
      <c r="HK93" s="47"/>
      <c r="HL93" s="47"/>
      <c r="HM93" s="47"/>
      <c r="HN93" s="47"/>
      <c r="HO93" s="47"/>
      <c r="HP93" s="47"/>
      <c r="HQ93" s="47"/>
      <c r="HR93" s="47"/>
      <c r="HS93" s="47"/>
      <c r="HT93" s="47"/>
      <c r="HU93" s="47"/>
      <c r="HV93" s="47"/>
      <c r="HW93" s="47"/>
      <c r="HX93" s="47"/>
      <c r="HY93" s="47"/>
      <c r="HZ93" s="47"/>
      <c r="IA93" s="47"/>
      <c r="IB93" s="47"/>
      <c r="IC93" s="47"/>
      <c r="ID93" s="47"/>
      <c r="IE93" s="47"/>
      <c r="IF93" s="47"/>
      <c r="IG93" s="47"/>
      <c r="IH93" s="47"/>
      <c r="II93" s="47"/>
      <c r="IJ93" s="47"/>
      <c r="IK93" s="47"/>
      <c r="IL93" s="47"/>
      <c r="IM93" s="47"/>
      <c r="IN93" s="47"/>
      <c r="IO93" s="47"/>
      <c r="IP93" s="47"/>
      <c r="IQ93" s="47"/>
      <c r="IR93" s="47"/>
      <c r="IS93" s="47"/>
      <c r="IT93" s="47"/>
      <c r="IU93" s="47"/>
      <c r="IV93" s="47"/>
      <c r="IW93" s="47"/>
      <c r="IX93" s="47"/>
      <c r="IY93" s="47"/>
      <c r="IZ93" s="47"/>
      <c r="JA93" s="47"/>
      <c r="JB93" s="47"/>
      <c r="JC93" s="47"/>
      <c r="JD93" s="47"/>
      <c r="JE93" s="47"/>
      <c r="JF93" s="47"/>
      <c r="JG93" s="47"/>
      <c r="JH93" s="47"/>
      <c r="JI93" s="47"/>
      <c r="JJ93" s="47"/>
      <c r="JK93" s="47"/>
      <c r="JL93" s="47"/>
      <c r="JM93" s="47"/>
      <c r="JN93" s="47"/>
      <c r="JO93" s="47"/>
      <c r="JP93" s="47"/>
      <c r="JQ93" s="47"/>
      <c r="JR93" s="47"/>
      <c r="JS93" s="47"/>
      <c r="JT93" s="47"/>
      <c r="JU93" s="47"/>
      <c r="JV93" s="47"/>
      <c r="JW93" s="47"/>
      <c r="JX93" s="47"/>
      <c r="JY93" s="47"/>
      <c r="JZ93" s="47"/>
      <c r="KA93" s="47"/>
      <c r="KB93" s="47"/>
      <c r="KC93" s="47"/>
      <c r="KD93" s="47"/>
      <c r="KE93" s="47"/>
      <c r="KF93" s="47"/>
      <c r="KG93" s="47"/>
      <c r="KH93" s="47"/>
      <c r="KI93" s="47"/>
      <c r="KJ93" s="47"/>
      <c r="KK93" s="47"/>
      <c r="KL93" s="47"/>
      <c r="KM93" s="47"/>
      <c r="KN93" s="47"/>
      <c r="KO93" s="47"/>
      <c r="KP93" s="47"/>
      <c r="KQ93" s="47"/>
      <c r="KR93" s="47"/>
      <c r="KS93" s="47"/>
      <c r="KT93" s="47"/>
      <c r="KU93" s="47"/>
      <c r="KV93" s="47"/>
      <c r="KW93" s="47"/>
      <c r="KX93" s="47"/>
      <c r="KY93" s="47"/>
      <c r="KZ93" s="47"/>
      <c r="LA93" s="47"/>
      <c r="LB93" s="47"/>
      <c r="LC93" s="47"/>
      <c r="LD93" s="47"/>
      <c r="LE93" s="47"/>
      <c r="LF93" s="47"/>
      <c r="LG93" s="47"/>
      <c r="LH93" s="47"/>
      <c r="LI93" s="47"/>
      <c r="LJ93" s="47"/>
      <c r="LK93" s="47"/>
      <c r="LL93" s="47"/>
      <c r="LM93" s="47"/>
      <c r="LN93" s="47"/>
      <c r="LO93" s="47"/>
      <c r="LP93" s="47"/>
      <c r="LQ93" s="47"/>
      <c r="LR93" s="47"/>
      <c r="LS93" s="47"/>
      <c r="LT93" s="47"/>
      <c r="LU93" s="47"/>
      <c r="LV93" s="47"/>
      <c r="LW93" s="47"/>
      <c r="LX93" s="47"/>
      <c r="LY93" s="47"/>
      <c r="LZ93" s="47"/>
      <c r="MA93" s="47"/>
      <c r="MB93" s="47"/>
      <c r="MC93" s="47"/>
      <c r="MD93" s="47"/>
      <c r="ME93" s="47"/>
      <c r="MF93" s="47"/>
      <c r="MG93" s="47"/>
      <c r="MH93" s="47"/>
      <c r="MI93" s="47"/>
      <c r="MJ93" s="47"/>
      <c r="MK93" s="47"/>
      <c r="ML93" s="47"/>
      <c r="MM93" s="47"/>
      <c r="MN93" s="47"/>
      <c r="MO93" s="47"/>
      <c r="MP93" s="47"/>
      <c r="MQ93" s="47"/>
      <c r="MR93" s="47"/>
      <c r="MS93" s="47"/>
      <c r="MT93" s="47"/>
      <c r="MU93" s="47"/>
      <c r="MV93" s="47"/>
      <c r="MW93" s="47"/>
      <c r="MX93" s="47"/>
      <c r="MY93" s="47"/>
      <c r="MZ93" s="47"/>
      <c r="NA93" s="47"/>
      <c r="NB93" s="47"/>
      <c r="NC93" s="47"/>
      <c r="ND93" s="47"/>
      <c r="NE93" s="47"/>
      <c r="NF93" s="47"/>
      <c r="NG93" s="47"/>
      <c r="NH93" s="47"/>
      <c r="NI93" s="47"/>
      <c r="NJ93" s="47"/>
      <c r="NK93" s="47"/>
      <c r="NL93" s="47"/>
      <c r="NM93" s="47"/>
      <c r="NN93" s="47"/>
      <c r="NO93" s="47"/>
      <c r="NP93" s="47"/>
      <c r="NQ93" s="47"/>
      <c r="NR93" s="47"/>
      <c r="NS93" s="47"/>
      <c r="NT93" s="47"/>
      <c r="NU93" s="47"/>
      <c r="NV93" s="47"/>
      <c r="NW93" s="47"/>
      <c r="NX93" s="47"/>
      <c r="NY93" s="47"/>
      <c r="NZ93" s="47"/>
      <c r="OA93" s="47"/>
      <c r="OB93" s="47"/>
      <c r="OC93" s="47"/>
      <c r="OD93" s="47"/>
      <c r="OE93" s="47"/>
      <c r="OF93" s="47"/>
      <c r="OG93" s="47"/>
      <c r="OH93" s="47"/>
      <c r="OI93" s="47"/>
      <c r="OJ93" s="47"/>
      <c r="OK93" s="47"/>
      <c r="OL93" s="47"/>
      <c r="OM93" s="47"/>
      <c r="ON93" s="47"/>
      <c r="OO93" s="47"/>
      <c r="OP93" s="47"/>
      <c r="OQ93" s="47"/>
      <c r="OR93" s="47"/>
      <c r="OS93" s="47"/>
      <c r="OT93" s="47"/>
      <c r="OU93" s="47"/>
      <c r="OV93" s="47"/>
      <c r="OW93" s="47"/>
      <c r="OX93" s="47"/>
      <c r="OY93" s="47"/>
      <c r="OZ93" s="47"/>
      <c r="PA93" s="47"/>
      <c r="PB93" s="47"/>
      <c r="PC93" s="47"/>
      <c r="PD93" s="47"/>
      <c r="PE93" s="47"/>
      <c r="PF93" s="47"/>
      <c r="PG93" s="47"/>
      <c r="PH93" s="47"/>
      <c r="PI93" s="47"/>
      <c r="PJ93" s="47"/>
      <c r="PK93" s="47"/>
      <c r="PL93" s="47"/>
      <c r="PM93" s="47"/>
      <c r="PN93" s="47"/>
      <c r="PO93" s="47"/>
      <c r="PP93" s="47"/>
      <c r="PQ93" s="47"/>
      <c r="PR93" s="47"/>
      <c r="PS93" s="47"/>
      <c r="PT93" s="47"/>
      <c r="PU93" s="47"/>
      <c r="PV93" s="47"/>
      <c r="PW93" s="47"/>
      <c r="PX93" s="47"/>
      <c r="PY93" s="47"/>
      <c r="PZ93" s="47"/>
      <c r="QA93" s="47"/>
      <c r="QB93" s="47"/>
      <c r="QC93" s="47"/>
      <c r="QD93" s="47"/>
      <c r="QE93" s="47"/>
      <c r="QF93" s="47"/>
      <c r="QG93" s="47"/>
      <c r="QH93" s="47"/>
      <c r="QI93" s="47"/>
      <c r="QJ93" s="47"/>
      <c r="QK93" s="47"/>
      <c r="QL93" s="47"/>
      <c r="QM93" s="47"/>
      <c r="QN93" s="47"/>
      <c r="QO93" s="47"/>
      <c r="QP93" s="47"/>
      <c r="QQ93" s="47"/>
      <c r="QR93" s="47"/>
      <c r="QS93" s="47"/>
      <c r="QT93" s="47"/>
      <c r="QU93" s="47"/>
      <c r="QV93" s="47"/>
      <c r="QW93" s="47"/>
      <c r="QX93" s="47"/>
      <c r="QY93" s="47"/>
      <c r="QZ93" s="47"/>
      <c r="RA93" s="47"/>
      <c r="RB93" s="47"/>
      <c r="RC93" s="47"/>
      <c r="RD93" s="47"/>
      <c r="RE93" s="47"/>
      <c r="RF93" s="47"/>
      <c r="RG93" s="47"/>
      <c r="RH93" s="47"/>
      <c r="RI93" s="47"/>
      <c r="RJ93" s="47"/>
      <c r="RK93" s="47"/>
      <c r="RL93" s="47"/>
      <c r="RM93" s="47"/>
      <c r="RN93" s="47"/>
      <c r="RO93" s="47"/>
      <c r="RP93" s="47"/>
      <c r="RQ93" s="47"/>
      <c r="RR93" s="47"/>
      <c r="RS93" s="47"/>
      <c r="RT93" s="47"/>
      <c r="RU93" s="47"/>
      <c r="RV93" s="47"/>
      <c r="RW93" s="47"/>
      <c r="RX93" s="47"/>
      <c r="RY93" s="47"/>
      <c r="RZ93" s="47"/>
      <c r="SA93" s="47"/>
      <c r="SB93" s="47"/>
      <c r="SC93" s="47"/>
      <c r="SD93" s="47"/>
      <c r="SE93" s="47"/>
      <c r="SF93" s="47"/>
      <c r="SG93" s="47"/>
      <c r="SH93" s="47"/>
      <c r="SI93" s="47"/>
      <c r="SJ93" s="47"/>
      <c r="SK93" s="47"/>
      <c r="SL93" s="47"/>
      <c r="SM93" s="47"/>
      <c r="SN93" s="47"/>
      <c r="SO93" s="47"/>
      <c r="SP93" s="47"/>
      <c r="SQ93" s="47"/>
      <c r="SR93" s="47"/>
      <c r="SS93" s="47"/>
      <c r="ST93" s="47"/>
      <c r="SU93" s="47"/>
      <c r="SV93" s="47"/>
      <c r="SW93" s="47"/>
      <c r="SX93" s="47"/>
      <c r="SY93" s="47"/>
      <c r="SZ93" s="47"/>
      <c r="TA93" s="47"/>
      <c r="TB93" s="47"/>
      <c r="TC93" s="47"/>
      <c r="TD93" s="47"/>
      <c r="TE93" s="47"/>
      <c r="TF93" s="47"/>
      <c r="TG93" s="47"/>
      <c r="TH93" s="47"/>
      <c r="TI93" s="47"/>
      <c r="TJ93" s="47"/>
      <c r="TK93" s="47"/>
      <c r="TL93" s="47"/>
      <c r="TM93" s="47"/>
      <c r="TN93" s="47"/>
      <c r="TO93" s="47"/>
      <c r="TP93" s="47"/>
      <c r="TQ93" s="47"/>
      <c r="TR93" s="47"/>
      <c r="TS93" s="47"/>
      <c r="TT93" s="47"/>
      <c r="TU93" s="47"/>
      <c r="TV93" s="47"/>
      <c r="TW93" s="47"/>
      <c r="TX93" s="47"/>
      <c r="TY93" s="47"/>
      <c r="TZ93" s="47"/>
      <c r="UA93" s="47"/>
      <c r="UB93" s="47"/>
      <c r="UC93" s="47"/>
      <c r="UD93" s="47"/>
      <c r="UE93" s="47"/>
      <c r="UF93" s="47"/>
      <c r="UG93" s="47"/>
      <c r="UH93" s="47"/>
      <c r="UI93" s="47"/>
      <c r="UJ93" s="47"/>
      <c r="UK93" s="47"/>
      <c r="UL93" s="47"/>
      <c r="UM93" s="47"/>
      <c r="UN93" s="47"/>
      <c r="UO93" s="47"/>
      <c r="UP93" s="47"/>
      <c r="UQ93" s="47"/>
      <c r="UR93" s="47"/>
      <c r="US93" s="47"/>
      <c r="UT93" s="47"/>
      <c r="UU93" s="47"/>
      <c r="UV93" s="47"/>
      <c r="UW93" s="47"/>
      <c r="UX93" s="47"/>
      <c r="UY93" s="47"/>
      <c r="UZ93" s="47"/>
      <c r="VA93" s="47"/>
      <c r="VB93" s="47"/>
      <c r="VC93" s="47"/>
      <c r="VD93" s="47"/>
      <c r="VE93" s="47"/>
      <c r="VF93" s="47"/>
      <c r="VG93" s="47"/>
      <c r="VH93" s="47"/>
      <c r="VI93" s="47"/>
      <c r="VJ93" s="47"/>
      <c r="VK93" s="47"/>
      <c r="VL93" s="47"/>
      <c r="VM93" s="47"/>
      <c r="VN93" s="47"/>
      <c r="VO93" s="47"/>
      <c r="VP93" s="47"/>
      <c r="VQ93" s="47"/>
      <c r="VR93" s="47"/>
      <c r="VS93" s="47"/>
      <c r="VT93" s="47"/>
      <c r="VU93" s="47"/>
      <c r="VV93" s="47"/>
      <c r="VW93" s="47"/>
      <c r="VX93" s="47"/>
      <c r="VY93" s="47"/>
      <c r="VZ93" s="47"/>
      <c r="WA93" s="47"/>
      <c r="WB93" s="47"/>
      <c r="WC93" s="47"/>
      <c r="WD93" s="47"/>
      <c r="WE93" s="47"/>
      <c r="WF93" s="47"/>
      <c r="WG93" s="47"/>
      <c r="WH93" s="47"/>
      <c r="WI93" s="47"/>
      <c r="WJ93" s="47"/>
      <c r="WK93" s="47"/>
      <c r="WL93" s="47"/>
      <c r="WM93" s="47"/>
      <c r="WN93" s="47"/>
      <c r="WO93" s="47"/>
      <c r="WP93" s="47"/>
      <c r="WQ93" s="47"/>
      <c r="WR93" s="47"/>
      <c r="WS93" s="47"/>
      <c r="WT93" s="47"/>
      <c r="WU93" s="47"/>
      <c r="WV93" s="47"/>
      <c r="WW93" s="47"/>
      <c r="WX93" s="47"/>
      <c r="WY93" s="47"/>
      <c r="WZ93" s="47"/>
      <c r="XA93" s="47"/>
      <c r="XB93" s="47"/>
      <c r="XC93" s="47"/>
      <c r="XD93" s="47"/>
      <c r="XE93" s="47"/>
      <c r="XF93" s="47"/>
      <c r="XG93" s="47"/>
      <c r="XH93" s="47"/>
      <c r="XI93" s="47"/>
      <c r="XJ93" s="47"/>
      <c r="XK93" s="47"/>
      <c r="XL93" s="47"/>
      <c r="XM93" s="47"/>
      <c r="XN93" s="47"/>
      <c r="XO93" s="47"/>
      <c r="XP93" s="47"/>
      <c r="XQ93" s="47"/>
      <c r="XR93" s="47"/>
      <c r="XS93" s="47"/>
      <c r="XT93" s="47"/>
      <c r="XU93" s="47"/>
      <c r="XV93" s="47"/>
      <c r="XW93" s="47"/>
      <c r="XX93" s="47"/>
      <c r="XY93" s="47"/>
      <c r="XZ93" s="47"/>
      <c r="YA93" s="47"/>
      <c r="YB93" s="47"/>
      <c r="YC93" s="47"/>
      <c r="YD93" s="47"/>
      <c r="YE93" s="47"/>
      <c r="YF93" s="47"/>
      <c r="YG93" s="47"/>
      <c r="YH93" s="47"/>
      <c r="YI93" s="47"/>
      <c r="YJ93" s="47"/>
      <c r="YK93" s="47"/>
      <c r="YL93" s="47"/>
      <c r="YM93" s="47"/>
      <c r="YN93" s="47"/>
      <c r="YO93" s="47"/>
      <c r="YP93" s="47"/>
      <c r="YQ93" s="47"/>
      <c r="YR93" s="47"/>
      <c r="YS93" s="47"/>
      <c r="YT93" s="47"/>
      <c r="YU93" s="47"/>
      <c r="YV93" s="47"/>
      <c r="YW93" s="47"/>
      <c r="YX93" s="47"/>
      <c r="YY93" s="47"/>
      <c r="YZ93" s="47"/>
      <c r="ZA93" s="47"/>
      <c r="ZB93" s="47"/>
      <c r="ZC93" s="47"/>
      <c r="ZD93" s="47"/>
      <c r="ZE93" s="47"/>
      <c r="ZF93" s="47"/>
      <c r="ZG93" s="47"/>
      <c r="ZH93" s="47"/>
      <c r="ZI93" s="47"/>
      <c r="ZJ93" s="47"/>
      <c r="ZK93" s="47"/>
      <c r="ZL93" s="47"/>
      <c r="ZM93" s="47"/>
      <c r="ZN93" s="47"/>
      <c r="ZO93" s="47"/>
      <c r="ZP93" s="47"/>
      <c r="ZQ93" s="47"/>
      <c r="ZR93" s="47"/>
      <c r="ZS93" s="47"/>
      <c r="ZT93" s="47"/>
      <c r="ZU93" s="47"/>
      <c r="ZV93" s="47"/>
      <c r="ZW93" s="47"/>
      <c r="ZX93" s="47"/>
      <c r="ZY93" s="47"/>
      <c r="ZZ93" s="47"/>
      <c r="AAA93" s="47"/>
      <c r="AAB93" s="47"/>
      <c r="AAC93" s="47"/>
      <c r="AAD93" s="47"/>
      <c r="AAE93" s="47"/>
      <c r="AAF93" s="47"/>
      <c r="AAG93" s="47"/>
      <c r="AAH93" s="47"/>
      <c r="AAI93" s="47"/>
      <c r="AAJ93" s="47"/>
      <c r="AAK93" s="47"/>
      <c r="AAL93" s="47"/>
      <c r="AAM93" s="47"/>
      <c r="AAN93" s="47"/>
      <c r="AAO93" s="47"/>
      <c r="AAP93" s="47"/>
      <c r="AAQ93" s="47"/>
      <c r="AAR93" s="47"/>
      <c r="AAS93" s="47"/>
      <c r="AAT93" s="47"/>
      <c r="AAU93" s="47"/>
      <c r="AAV93" s="47"/>
      <c r="AAW93" s="47"/>
      <c r="AAX93" s="47"/>
      <c r="AAY93" s="47"/>
      <c r="AAZ93" s="47"/>
      <c r="ABA93" s="47"/>
      <c r="ABB93" s="47"/>
      <c r="ABC93" s="47"/>
      <c r="ABD93" s="47"/>
      <c r="ABE93" s="47"/>
      <c r="ABF93" s="47"/>
      <c r="ABG93" s="47"/>
      <c r="ABH93" s="47"/>
      <c r="ABI93" s="47"/>
      <c r="ABJ93" s="47"/>
      <c r="ABK93" s="47"/>
      <c r="ABL93" s="47"/>
      <c r="ABM93" s="47"/>
      <c r="ABN93" s="47"/>
      <c r="ABO93" s="47"/>
      <c r="ABP93" s="47"/>
      <c r="ABQ93" s="47"/>
      <c r="ABR93" s="47"/>
      <c r="ABS93" s="47"/>
      <c r="ABT93" s="47"/>
      <c r="ABU93" s="47"/>
      <c r="ABV93" s="47"/>
      <c r="ABW93" s="47"/>
      <c r="ABX93" s="47"/>
      <c r="ABY93" s="47"/>
      <c r="ABZ93" s="47"/>
      <c r="ACA93" s="47"/>
      <c r="ACB93" s="47"/>
      <c r="ACC93" s="47"/>
      <c r="ACD93" s="47"/>
      <c r="ACE93" s="47"/>
      <c r="ACF93" s="47"/>
      <c r="ACG93" s="47"/>
      <c r="ACH93" s="47"/>
      <c r="ACI93" s="47"/>
      <c r="ACJ93" s="47"/>
      <c r="ACK93" s="47"/>
      <c r="ACL93" s="47"/>
      <c r="ACM93" s="47"/>
      <c r="ACN93" s="47"/>
      <c r="ACO93" s="47"/>
      <c r="ACP93" s="47"/>
      <c r="ACQ93" s="47"/>
      <c r="ACR93" s="47"/>
      <c r="ACS93" s="47"/>
      <c r="ACT93" s="47"/>
      <c r="ACU93" s="47"/>
      <c r="ACV93" s="47"/>
      <c r="ACW93" s="47"/>
      <c r="ACX93" s="47"/>
      <c r="ACY93" s="47"/>
      <c r="ACZ93" s="47"/>
      <c r="ADA93" s="47"/>
      <c r="ADB93" s="47"/>
      <c r="ADC93" s="47"/>
      <c r="ADD93" s="47"/>
      <c r="ADE93" s="47"/>
      <c r="ADF93" s="47"/>
      <c r="ADG93" s="47"/>
      <c r="ADH93" s="47"/>
      <c r="ADI93" s="47"/>
      <c r="ADJ93" s="47"/>
      <c r="ADK93" s="47"/>
      <c r="ADL93" s="47"/>
      <c r="ADM93" s="47"/>
      <c r="ADN93" s="47"/>
      <c r="ADO93" s="47"/>
      <c r="ADP93" s="47"/>
      <c r="ADQ93" s="47"/>
      <c r="ADR93" s="47"/>
      <c r="ADS93" s="47"/>
      <c r="ADT93" s="47"/>
      <c r="ADU93" s="47"/>
      <c r="ADV93" s="47"/>
      <c r="ADW93" s="47"/>
      <c r="ADX93" s="47"/>
      <c r="ADY93" s="47"/>
      <c r="ADZ93" s="47"/>
      <c r="AEA93" s="47"/>
      <c r="AEB93" s="47"/>
      <c r="AEC93" s="47"/>
      <c r="AED93" s="47"/>
      <c r="AEE93" s="47"/>
      <c r="AEF93" s="47"/>
      <c r="AEG93" s="47"/>
      <c r="AEH93" s="47"/>
      <c r="AEI93" s="47"/>
      <c r="AEJ93" s="47"/>
      <c r="AEK93" s="47"/>
      <c r="AEL93" s="47"/>
      <c r="AEM93" s="47"/>
      <c r="AEN93" s="47"/>
      <c r="AEO93" s="47"/>
      <c r="AEP93" s="47"/>
      <c r="AEQ93" s="47"/>
      <c r="AER93" s="47"/>
      <c r="AES93" s="47"/>
      <c r="AET93" s="47"/>
      <c r="AEU93" s="47"/>
      <c r="AEV93" s="47"/>
      <c r="AEW93" s="47"/>
      <c r="AEX93" s="47"/>
      <c r="AEY93" s="47"/>
      <c r="AEZ93" s="47"/>
      <c r="AFA93" s="47"/>
      <c r="AFB93" s="47"/>
      <c r="AFC93" s="47"/>
      <c r="AFD93" s="47"/>
      <c r="AFE93" s="47"/>
      <c r="AFF93" s="47"/>
      <c r="AFG93" s="47"/>
      <c r="AFH93" s="47"/>
      <c r="AFI93" s="47"/>
      <c r="AFJ93" s="47"/>
      <c r="AFK93" s="47"/>
      <c r="AFL93" s="47"/>
      <c r="AFM93" s="47"/>
      <c r="AFN93" s="47"/>
      <c r="AFO93" s="47"/>
      <c r="AFP93" s="47"/>
      <c r="AFQ93" s="47"/>
      <c r="AFR93" s="47"/>
      <c r="AFS93" s="47"/>
      <c r="AFT93" s="47"/>
      <c r="AFU93" s="47"/>
      <c r="AFV93" s="47"/>
      <c r="AFW93" s="47"/>
      <c r="AFX93" s="47"/>
      <c r="AFY93" s="47"/>
      <c r="AFZ93" s="47"/>
      <c r="AGA93" s="47"/>
      <c r="AGB93" s="47"/>
      <c r="AGC93" s="47"/>
      <c r="AGD93" s="47"/>
      <c r="AGE93" s="47"/>
      <c r="AGF93" s="47"/>
      <c r="AGG93" s="47"/>
      <c r="AGH93" s="47"/>
      <c r="AGI93" s="47"/>
      <c r="AGJ93" s="47"/>
      <c r="AGK93" s="47"/>
      <c r="AGL93" s="47"/>
      <c r="AGM93" s="47"/>
      <c r="AGN93" s="47"/>
      <c r="AGO93" s="47"/>
      <c r="AGP93" s="47"/>
      <c r="AGQ93" s="47"/>
      <c r="AGR93" s="47"/>
      <c r="AGS93" s="47"/>
      <c r="AGT93" s="47"/>
      <c r="AGU93" s="47"/>
      <c r="AGV93" s="47"/>
      <c r="AGW93" s="47"/>
      <c r="AGX93" s="47"/>
      <c r="AGY93" s="47"/>
      <c r="AGZ93" s="47"/>
      <c r="AHA93" s="47"/>
      <c r="AHB93" s="47"/>
      <c r="AHC93" s="47"/>
      <c r="AHD93" s="47"/>
      <c r="AHE93" s="47"/>
      <c r="AHF93" s="47"/>
      <c r="AHG93" s="47"/>
      <c r="AHH93" s="47"/>
      <c r="AHI93" s="47"/>
      <c r="AHJ93" s="47"/>
      <c r="AHK93" s="47"/>
      <c r="AHL93" s="47"/>
      <c r="AHM93" s="47"/>
      <c r="AHN93" s="47"/>
      <c r="AHO93" s="47"/>
      <c r="AHP93" s="47"/>
      <c r="AHQ93" s="47"/>
      <c r="AHR93" s="47"/>
      <c r="AHS93" s="47"/>
      <c r="AHT93" s="47"/>
      <c r="AHU93" s="47"/>
      <c r="AHV93" s="47"/>
      <c r="AHW93" s="47"/>
      <c r="AHX93" s="47"/>
      <c r="AHY93" s="47"/>
      <c r="AHZ93" s="47"/>
      <c r="AIA93" s="47"/>
      <c r="AIB93" s="47"/>
      <c r="AIC93" s="47"/>
      <c r="AID93" s="47"/>
      <c r="AIE93" s="47"/>
      <c r="AIF93" s="47"/>
      <c r="AIG93" s="47"/>
      <c r="AIH93" s="47"/>
      <c r="AII93" s="47"/>
      <c r="AIJ93" s="47"/>
      <c r="AIK93" s="47"/>
      <c r="AIL93" s="47"/>
      <c r="AIM93" s="47"/>
      <c r="AIN93" s="47"/>
      <c r="AIO93" s="47"/>
      <c r="AIP93" s="47"/>
      <c r="AIQ93" s="47"/>
      <c r="AIR93" s="47"/>
      <c r="AIS93" s="47"/>
      <c r="AIT93" s="47"/>
      <c r="AIU93" s="47"/>
      <c r="AIV93" s="47"/>
      <c r="AIW93" s="47"/>
      <c r="AIX93" s="47"/>
      <c r="AIY93" s="47"/>
      <c r="AIZ93" s="47"/>
      <c r="AJA93" s="47"/>
      <c r="AJB93" s="47"/>
      <c r="AJC93" s="47"/>
      <c r="AJD93" s="47"/>
      <c r="AJE93" s="47"/>
      <c r="AJF93" s="47"/>
      <c r="AJG93" s="47"/>
      <c r="AJH93" s="47"/>
      <c r="AJI93" s="47"/>
      <c r="AJJ93" s="47"/>
      <c r="AJK93" s="47"/>
      <c r="AJL93" s="47"/>
      <c r="AJM93" s="47"/>
      <c r="AJN93" s="47"/>
      <c r="AJO93" s="47"/>
      <c r="AJP93" s="47"/>
      <c r="AJQ93" s="47"/>
      <c r="AJR93" s="47"/>
      <c r="AJS93" s="47"/>
      <c r="AJT93" s="47"/>
      <c r="AJU93" s="47"/>
      <c r="AJV93" s="47"/>
      <c r="AJW93" s="47"/>
      <c r="AJX93" s="47"/>
      <c r="AJY93" s="47"/>
      <c r="AJZ93" s="47"/>
      <c r="AKA93" s="47"/>
      <c r="AKB93" s="47"/>
      <c r="AKC93" s="47"/>
      <c r="AKD93" s="47"/>
      <c r="AKE93" s="47"/>
      <c r="AKF93" s="47"/>
      <c r="AKG93" s="47"/>
      <c r="AKH93" s="47"/>
      <c r="AKI93" s="47"/>
      <c r="AKJ93" s="47"/>
      <c r="AKK93" s="47"/>
      <c r="AKL93" s="47"/>
      <c r="AKM93" s="47"/>
      <c r="AKN93" s="47"/>
      <c r="AKO93" s="47"/>
      <c r="AKP93" s="47"/>
      <c r="AKQ93" s="47"/>
      <c r="AKR93" s="47"/>
      <c r="AKS93" s="47"/>
      <c r="AKT93" s="47"/>
      <c r="AKU93" s="47"/>
      <c r="AKV93" s="47"/>
      <c r="AKW93" s="47"/>
      <c r="AKX93" s="47"/>
      <c r="AKY93" s="47"/>
      <c r="AKZ93" s="47"/>
      <c r="ALA93" s="47"/>
      <c r="ALB93" s="47"/>
      <c r="ALC93" s="47"/>
      <c r="ALD93" s="47"/>
      <c r="ALE93" s="47"/>
      <c r="ALF93" s="47"/>
      <c r="ALG93" s="47"/>
      <c r="ALH93" s="47"/>
      <c r="ALI93" s="47"/>
      <c r="ALJ93" s="47"/>
      <c r="ALK93" s="47"/>
      <c r="ALL93" s="47"/>
      <c r="ALM93" s="47"/>
      <c r="ALN93" s="47"/>
      <c r="ALO93" s="47"/>
      <c r="ALP93" s="47"/>
      <c r="ALQ93" s="47"/>
      <c r="ALR93" s="47"/>
      <c r="ALS93" s="47"/>
      <c r="ALT93" s="47"/>
      <c r="ALU93" s="47"/>
      <c r="ALV93" s="47"/>
      <c r="ALW93" s="47"/>
      <c r="ALX93" s="47"/>
      <c r="ALY93" s="47"/>
      <c r="ALZ93" s="47"/>
      <c r="AMA93" s="47"/>
      <c r="AMB93" s="47"/>
      <c r="AMC93" s="47"/>
      <c r="AMD93" s="47"/>
      <c r="AME93" s="47"/>
      <c r="AMF93" s="47"/>
      <c r="AMG93" s="47"/>
      <c r="AMH93" s="47"/>
      <c r="AMI93" s="47"/>
      <c r="AMJ93" s="47"/>
      <c r="AMK93" s="47"/>
      <c r="AML93" s="47"/>
      <c r="AMM93" s="47"/>
      <c r="AMN93" s="47"/>
      <c r="AMO93" s="47"/>
      <c r="AMP93" s="47"/>
      <c r="AMQ93" s="47"/>
      <c r="AMR93" s="47"/>
      <c r="AMS93" s="47"/>
      <c r="AMT93" s="47"/>
      <c r="AMU93" s="47"/>
      <c r="AMV93" s="47"/>
      <c r="AMW93" s="47"/>
      <c r="AMX93" s="47"/>
      <c r="AMY93" s="47"/>
      <c r="AMZ93" s="47"/>
      <c r="ANA93" s="47"/>
      <c r="ANB93" s="47"/>
      <c r="ANC93" s="47"/>
      <c r="AND93" s="47"/>
      <c r="ANE93" s="47"/>
      <c r="ANF93" s="47"/>
      <c r="ANG93" s="47"/>
      <c r="ANH93" s="47"/>
      <c r="ANI93" s="47"/>
      <c r="ANJ93" s="47"/>
      <c r="ANK93" s="47"/>
      <c r="ANL93" s="47"/>
      <c r="ANM93" s="47"/>
      <c r="ANN93" s="47"/>
      <c r="ANO93" s="47"/>
      <c r="ANP93" s="47"/>
      <c r="ANQ93" s="47"/>
      <c r="ANR93" s="47"/>
      <c r="ANS93" s="47"/>
      <c r="ANT93" s="47"/>
      <c r="ANU93" s="47"/>
      <c r="ANV93" s="47"/>
      <c r="ANW93" s="47"/>
      <c r="ANX93" s="47"/>
      <c r="ANY93" s="47"/>
      <c r="ANZ93" s="47"/>
      <c r="AOA93" s="47"/>
      <c r="AOB93" s="47"/>
      <c r="AOC93" s="47"/>
      <c r="AOD93" s="47"/>
      <c r="AOE93" s="47"/>
      <c r="AOF93" s="47"/>
      <c r="AOG93" s="47"/>
      <c r="AOH93" s="47"/>
      <c r="AOI93" s="47"/>
      <c r="AOJ93" s="47"/>
      <c r="AOK93" s="47"/>
      <c r="AOL93" s="47"/>
      <c r="AOM93" s="47"/>
      <c r="AON93" s="47"/>
      <c r="AOO93" s="47"/>
      <c r="AOP93" s="47"/>
      <c r="AOQ93" s="47"/>
      <c r="AOR93" s="47"/>
      <c r="AOS93" s="47"/>
      <c r="AOT93" s="47"/>
      <c r="AOU93" s="47"/>
      <c r="AOV93" s="47"/>
      <c r="AOW93" s="47"/>
      <c r="AOX93" s="47"/>
      <c r="AOY93" s="47"/>
      <c r="AOZ93" s="47"/>
      <c r="APA93" s="47"/>
      <c r="APB93" s="47"/>
      <c r="APC93" s="47"/>
      <c r="APD93" s="47"/>
      <c r="APE93" s="47"/>
      <c r="APF93" s="47"/>
      <c r="APG93" s="47"/>
      <c r="APH93" s="47"/>
      <c r="API93" s="47"/>
      <c r="APJ93" s="47"/>
      <c r="APK93" s="47"/>
      <c r="APL93" s="47"/>
      <c r="APM93" s="47"/>
      <c r="APN93" s="47"/>
      <c r="APO93" s="47"/>
      <c r="APP93" s="47"/>
      <c r="APQ93" s="47"/>
      <c r="APR93" s="47"/>
      <c r="APS93" s="47"/>
      <c r="APT93" s="47"/>
      <c r="APU93" s="47"/>
      <c r="APV93" s="47"/>
      <c r="APW93" s="47"/>
      <c r="APX93" s="47"/>
      <c r="APY93" s="47"/>
      <c r="APZ93" s="47"/>
      <c r="AQA93" s="47"/>
      <c r="AQB93" s="47"/>
      <c r="AQC93" s="47"/>
      <c r="AQD93" s="47"/>
      <c r="AQE93" s="47"/>
      <c r="AQF93" s="47"/>
      <c r="AQG93" s="47"/>
      <c r="AQH93" s="47"/>
      <c r="AQI93" s="47"/>
      <c r="AQJ93" s="47"/>
      <c r="AQK93" s="47"/>
      <c r="AQL93" s="47"/>
      <c r="AQM93" s="47"/>
      <c r="AQN93" s="47"/>
      <c r="AQO93" s="47"/>
      <c r="AQP93" s="47"/>
      <c r="AQQ93" s="47"/>
      <c r="AQR93" s="47"/>
      <c r="AQS93" s="47"/>
      <c r="AQT93" s="47"/>
      <c r="AQU93" s="47"/>
      <c r="AQV93" s="47"/>
      <c r="AQW93" s="47"/>
      <c r="AQX93" s="47"/>
      <c r="AQY93" s="47"/>
      <c r="AQZ93" s="47"/>
      <c r="ARA93" s="47"/>
      <c r="ARB93" s="47"/>
      <c r="ARC93" s="47"/>
      <c r="ARD93" s="47"/>
      <c r="ARE93" s="47"/>
      <c r="ARF93" s="47"/>
      <c r="ARG93" s="47"/>
      <c r="ARH93" s="47"/>
      <c r="ARI93" s="47"/>
      <c r="ARJ93" s="47"/>
      <c r="ARK93" s="47"/>
      <c r="ARL93" s="47"/>
      <c r="ARM93" s="47"/>
      <c r="ARN93" s="47"/>
      <c r="ARO93" s="47"/>
      <c r="ARP93" s="47"/>
      <c r="ARQ93" s="47"/>
      <c r="ARR93" s="47"/>
      <c r="ARS93" s="47"/>
      <c r="ART93" s="47"/>
      <c r="ARU93" s="47"/>
      <c r="ARV93" s="47"/>
      <c r="ARW93" s="47"/>
      <c r="ARX93" s="47"/>
      <c r="ARY93" s="47"/>
      <c r="ARZ93" s="47"/>
      <c r="ASA93" s="47"/>
      <c r="ASB93" s="47"/>
      <c r="ASC93" s="47"/>
      <c r="ASD93" s="47"/>
      <c r="ASE93" s="47"/>
      <c r="ASF93" s="47"/>
      <c r="ASG93" s="47"/>
      <c r="ASH93" s="47"/>
      <c r="ASI93" s="47"/>
      <c r="ASJ93" s="47"/>
      <c r="ASK93" s="47"/>
      <c r="ASL93" s="47"/>
      <c r="ASM93" s="47"/>
      <c r="ASN93" s="47"/>
      <c r="ASO93" s="47"/>
      <c r="ASP93" s="47"/>
      <c r="ASQ93" s="47"/>
      <c r="ASR93" s="47"/>
      <c r="ASS93" s="47"/>
      <c r="AST93" s="47"/>
      <c r="ASU93" s="47"/>
      <c r="ASV93" s="47"/>
      <c r="ASW93" s="47"/>
      <c r="ASX93" s="47"/>
      <c r="ASY93" s="47"/>
      <c r="ASZ93" s="47"/>
      <c r="ATA93" s="47"/>
      <c r="ATB93" s="47"/>
      <c r="ATC93" s="47"/>
      <c r="ATD93" s="47"/>
      <c r="ATE93" s="47"/>
      <c r="ATF93" s="47"/>
      <c r="ATG93" s="47"/>
      <c r="ATH93" s="47"/>
      <c r="ATI93" s="47"/>
      <c r="ATJ93" s="47"/>
      <c r="ATK93" s="47"/>
      <c r="ATL93" s="47"/>
      <c r="ATM93" s="47"/>
      <c r="ATN93" s="47"/>
      <c r="ATO93" s="47"/>
      <c r="ATP93" s="47"/>
      <c r="ATQ93" s="47"/>
      <c r="ATR93" s="47"/>
      <c r="ATS93" s="47"/>
      <c r="ATT93" s="47"/>
      <c r="ATU93" s="47"/>
      <c r="ATV93" s="47"/>
      <c r="ATW93" s="47"/>
      <c r="ATX93" s="47"/>
      <c r="ATY93" s="47"/>
      <c r="ATZ93" s="47"/>
      <c r="AUA93" s="47"/>
      <c r="AUB93" s="47"/>
      <c r="AUC93" s="47"/>
      <c r="AUD93" s="47"/>
      <c r="AUE93" s="47"/>
      <c r="AUF93" s="47"/>
      <c r="AUG93" s="47"/>
      <c r="AUH93" s="47"/>
      <c r="AUI93" s="47"/>
      <c r="AUJ93" s="47"/>
      <c r="AUK93" s="47"/>
      <c r="AUL93" s="47"/>
      <c r="AUM93" s="47"/>
      <c r="AUN93" s="47"/>
      <c r="AUO93" s="47"/>
      <c r="AUP93" s="47"/>
      <c r="AUQ93" s="47"/>
      <c r="AUR93" s="47"/>
      <c r="AUS93" s="47"/>
      <c r="AUT93" s="47"/>
      <c r="AUU93" s="47"/>
      <c r="AUV93" s="47"/>
      <c r="AUW93" s="47"/>
      <c r="AUX93" s="47"/>
      <c r="AUY93" s="47"/>
      <c r="AUZ93" s="47"/>
      <c r="AVA93" s="47"/>
      <c r="AVB93" s="47"/>
      <c r="AVC93" s="47"/>
      <c r="AVD93" s="47"/>
      <c r="AVE93" s="47"/>
      <c r="AVF93" s="47"/>
      <c r="AVG93" s="47"/>
      <c r="AVH93" s="47"/>
      <c r="AVI93" s="47"/>
      <c r="AVJ93" s="47"/>
      <c r="AVK93" s="47"/>
      <c r="AVL93" s="47"/>
      <c r="AVM93" s="47"/>
      <c r="AVN93" s="47"/>
      <c r="AVO93" s="47"/>
      <c r="AVP93" s="47"/>
      <c r="AVQ93" s="47"/>
      <c r="AVR93" s="47"/>
      <c r="AVS93" s="47"/>
      <c r="AVT93" s="47"/>
      <c r="AVU93" s="47"/>
      <c r="AVV93" s="47"/>
      <c r="AVW93" s="47"/>
      <c r="AVX93" s="47"/>
      <c r="AVY93" s="47"/>
      <c r="AVZ93" s="47"/>
      <c r="AWA93" s="47"/>
      <c r="AWB93" s="47"/>
      <c r="AWC93" s="47"/>
      <c r="AWD93" s="47"/>
      <c r="AWE93" s="47"/>
      <c r="AWF93" s="47"/>
      <c r="AWG93" s="47"/>
      <c r="AWH93" s="47"/>
      <c r="AWI93" s="47"/>
      <c r="AWJ93" s="47"/>
      <c r="AWK93" s="47"/>
      <c r="AWL93" s="47"/>
      <c r="AWM93" s="47"/>
      <c r="AWN93" s="47"/>
      <c r="AWO93" s="47"/>
      <c r="AWP93" s="47"/>
      <c r="AWQ93" s="47"/>
      <c r="AWR93" s="47"/>
      <c r="AWS93" s="47"/>
      <c r="AWT93" s="47"/>
      <c r="AWU93" s="47"/>
      <c r="AWV93" s="47"/>
      <c r="AWW93" s="47"/>
      <c r="AWX93" s="47"/>
      <c r="AWY93" s="47"/>
      <c r="AWZ93" s="47"/>
      <c r="AXA93" s="47"/>
      <c r="AXB93" s="47"/>
      <c r="AXC93" s="47"/>
      <c r="AXD93" s="47"/>
      <c r="AXE93" s="47"/>
      <c r="AXF93" s="47"/>
      <c r="AXG93" s="47"/>
      <c r="AXH93" s="47"/>
      <c r="AXI93" s="47"/>
      <c r="AXJ93" s="47"/>
      <c r="AXK93" s="47"/>
      <c r="AXL93" s="47"/>
      <c r="AXM93" s="47"/>
      <c r="AXN93" s="47"/>
      <c r="AXO93" s="47"/>
      <c r="AXP93" s="47"/>
      <c r="AXQ93" s="47"/>
      <c r="AXR93" s="47"/>
      <c r="AXS93" s="47"/>
      <c r="AXT93" s="47"/>
      <c r="AXU93" s="47"/>
      <c r="AXV93" s="47"/>
      <c r="AXW93" s="47"/>
      <c r="AXX93" s="47"/>
      <c r="AXY93" s="47"/>
      <c r="AXZ93" s="47"/>
      <c r="AYA93" s="47"/>
      <c r="AYB93" s="47"/>
      <c r="AYC93" s="47"/>
      <c r="AYD93" s="47"/>
      <c r="AYE93" s="47"/>
      <c r="AYF93" s="47"/>
      <c r="AYG93" s="47"/>
      <c r="AYH93" s="47"/>
      <c r="AYI93" s="47"/>
      <c r="AYJ93" s="47"/>
      <c r="AYK93" s="47"/>
      <c r="AYL93" s="47"/>
      <c r="AYM93" s="47"/>
      <c r="AYN93" s="47"/>
      <c r="AYO93" s="47"/>
      <c r="AYP93" s="47"/>
      <c r="AYQ93" s="47"/>
      <c r="AYR93" s="47"/>
      <c r="AYS93" s="47"/>
      <c r="AYT93" s="47"/>
      <c r="AYU93" s="47"/>
      <c r="AYV93" s="47"/>
      <c r="AYW93" s="47"/>
      <c r="AYX93" s="47"/>
      <c r="AYY93" s="47"/>
      <c r="AYZ93" s="47"/>
      <c r="AZA93" s="47"/>
      <c r="AZB93" s="47"/>
      <c r="AZC93" s="47"/>
      <c r="AZD93" s="47"/>
      <c r="AZE93" s="47"/>
      <c r="AZF93" s="47"/>
      <c r="AZG93" s="47"/>
      <c r="AZH93" s="47"/>
      <c r="AZI93" s="47"/>
      <c r="AZJ93" s="47"/>
      <c r="AZK93" s="47"/>
      <c r="AZL93" s="47"/>
      <c r="AZM93" s="47"/>
      <c r="AZN93" s="47"/>
      <c r="AZO93" s="47"/>
      <c r="AZP93" s="47"/>
      <c r="AZQ93" s="47"/>
      <c r="AZR93" s="47"/>
      <c r="AZS93" s="47"/>
      <c r="AZT93" s="47"/>
      <c r="AZU93" s="47"/>
      <c r="AZV93" s="47"/>
      <c r="AZW93" s="47"/>
      <c r="AZX93" s="47"/>
      <c r="AZY93" s="47"/>
      <c r="AZZ93" s="47"/>
      <c r="BAA93" s="47"/>
      <c r="BAB93" s="47"/>
      <c r="BAC93" s="47"/>
      <c r="BAD93" s="47"/>
      <c r="BAE93" s="47"/>
      <c r="BAF93" s="47"/>
      <c r="BAG93" s="47"/>
      <c r="BAH93" s="47"/>
      <c r="BAI93" s="47"/>
      <c r="BAJ93" s="47"/>
      <c r="BAK93" s="47"/>
      <c r="BAL93" s="47"/>
      <c r="BAM93" s="47"/>
      <c r="BAN93" s="47"/>
      <c r="BAO93" s="47"/>
      <c r="BAP93" s="47"/>
      <c r="BAQ93" s="47"/>
      <c r="BAR93" s="47"/>
      <c r="BAS93" s="47"/>
      <c r="BAT93" s="47"/>
      <c r="BAU93" s="47"/>
      <c r="BAV93" s="47"/>
      <c r="BAW93" s="47"/>
      <c r="BAX93" s="47"/>
      <c r="BAY93" s="47"/>
      <c r="BAZ93" s="47"/>
      <c r="BBA93" s="47"/>
      <c r="BBB93" s="47"/>
      <c r="BBC93" s="47"/>
      <c r="BBD93" s="47"/>
      <c r="BBE93" s="47"/>
      <c r="BBF93" s="47"/>
      <c r="BBG93" s="47"/>
      <c r="BBH93" s="47"/>
      <c r="BBI93" s="47"/>
      <c r="BBJ93" s="47"/>
      <c r="BBK93" s="47"/>
      <c r="BBL93" s="47"/>
      <c r="BBM93" s="47"/>
      <c r="BBN93" s="47"/>
      <c r="BBO93" s="47"/>
      <c r="BBP93" s="47"/>
      <c r="BBQ93" s="47"/>
      <c r="BBR93" s="47"/>
      <c r="BBS93" s="47"/>
      <c r="BBT93" s="47"/>
      <c r="BBU93" s="47"/>
      <c r="BBV93" s="47"/>
      <c r="BBW93" s="47"/>
      <c r="BBX93" s="47"/>
      <c r="BBY93" s="47"/>
      <c r="BBZ93" s="47"/>
      <c r="BCA93" s="47"/>
      <c r="BCB93" s="47"/>
      <c r="BCC93" s="47"/>
      <c r="BCD93" s="47"/>
      <c r="BCE93" s="47"/>
      <c r="BCF93" s="47"/>
      <c r="BCG93" s="47"/>
      <c r="BCH93" s="47"/>
      <c r="BCI93" s="47"/>
      <c r="BCJ93" s="47"/>
      <c r="BCK93" s="47"/>
      <c r="BCL93" s="47"/>
      <c r="BCM93" s="47"/>
      <c r="BCN93" s="47"/>
      <c r="BCO93" s="47"/>
      <c r="BCP93" s="47"/>
      <c r="BCQ93" s="47"/>
      <c r="BCR93" s="47"/>
      <c r="BCS93" s="47"/>
      <c r="BCT93" s="47"/>
      <c r="BCU93" s="47"/>
      <c r="BCV93" s="47"/>
      <c r="BCW93" s="47"/>
      <c r="BCX93" s="47"/>
      <c r="BCY93" s="47"/>
      <c r="BCZ93" s="47"/>
      <c r="BDA93" s="47"/>
      <c r="BDB93" s="47"/>
      <c r="BDC93" s="47"/>
      <c r="BDD93" s="47"/>
      <c r="BDE93" s="47"/>
      <c r="BDF93" s="47"/>
      <c r="BDG93" s="47"/>
      <c r="BDH93" s="47"/>
      <c r="BDI93" s="47"/>
      <c r="BDJ93" s="47"/>
      <c r="BDK93" s="47"/>
      <c r="BDL93" s="47"/>
      <c r="BDM93" s="47"/>
      <c r="BDN93" s="47"/>
      <c r="BDO93" s="47"/>
      <c r="BDP93" s="47"/>
      <c r="BDQ93" s="47"/>
      <c r="BDR93" s="47"/>
      <c r="BDS93" s="47"/>
      <c r="BDT93" s="47"/>
      <c r="BDU93" s="47"/>
      <c r="BDV93" s="47"/>
      <c r="BDW93" s="47"/>
      <c r="BDX93" s="47"/>
      <c r="BDY93" s="47"/>
      <c r="BDZ93" s="47"/>
      <c r="BEA93" s="47"/>
      <c r="BEB93" s="47"/>
      <c r="BEC93" s="47"/>
      <c r="BED93" s="47"/>
      <c r="BEE93" s="47"/>
      <c r="BEF93" s="47"/>
      <c r="BEG93" s="47"/>
      <c r="BEH93" s="47"/>
      <c r="BEI93" s="47"/>
      <c r="BEJ93" s="47"/>
      <c r="BEK93" s="47"/>
      <c r="BEL93" s="47"/>
      <c r="BEM93" s="47"/>
      <c r="BEN93" s="47"/>
      <c r="BEO93" s="47"/>
      <c r="BEP93" s="47"/>
      <c r="BEQ93" s="47"/>
      <c r="BER93" s="47"/>
      <c r="BES93" s="47"/>
      <c r="BET93" s="47"/>
      <c r="BEU93" s="47"/>
      <c r="BEV93" s="47"/>
      <c r="BEW93" s="47"/>
      <c r="BEX93" s="47"/>
      <c r="BEY93" s="47"/>
      <c r="BEZ93" s="47"/>
      <c r="BFA93" s="47"/>
      <c r="BFB93" s="47"/>
      <c r="BFC93" s="47"/>
      <c r="BFD93" s="47"/>
      <c r="BFE93" s="47"/>
      <c r="BFF93" s="47"/>
      <c r="BFG93" s="47"/>
      <c r="BFH93" s="47"/>
      <c r="BFI93" s="47"/>
      <c r="BFJ93" s="47"/>
      <c r="BFK93" s="47"/>
      <c r="BFL93" s="47"/>
      <c r="BFM93" s="47"/>
      <c r="BFN93" s="47"/>
      <c r="BFO93" s="47"/>
      <c r="BFP93" s="47"/>
      <c r="BFQ93" s="47"/>
      <c r="BFR93" s="47"/>
      <c r="BFS93" s="47"/>
      <c r="BFT93" s="47"/>
      <c r="BFU93" s="47"/>
      <c r="BFV93" s="47"/>
      <c r="BFW93" s="47"/>
      <c r="BFX93" s="47"/>
      <c r="BFY93" s="47"/>
      <c r="BFZ93" s="47"/>
      <c r="BGA93" s="47"/>
      <c r="BGB93" s="47"/>
      <c r="BGC93" s="47"/>
      <c r="BGD93" s="47"/>
      <c r="BGE93" s="47"/>
      <c r="BGF93" s="47"/>
      <c r="BGG93" s="47"/>
      <c r="BGH93" s="47"/>
      <c r="BGI93" s="47"/>
      <c r="BGJ93" s="47"/>
      <c r="BGK93" s="47"/>
      <c r="BGL93" s="47"/>
      <c r="BGM93" s="47"/>
      <c r="BGN93" s="47"/>
      <c r="BGO93" s="47"/>
      <c r="BGP93" s="47"/>
      <c r="BGQ93" s="47"/>
      <c r="BGR93" s="47"/>
      <c r="BGS93" s="47"/>
      <c r="BGT93" s="47"/>
      <c r="BGU93" s="47"/>
      <c r="BGV93" s="47"/>
      <c r="BGW93" s="47"/>
      <c r="BGX93" s="47"/>
      <c r="BGY93" s="47"/>
      <c r="BGZ93" s="47"/>
      <c r="BHA93" s="47"/>
      <c r="BHB93" s="47"/>
      <c r="BHC93" s="47"/>
      <c r="BHD93" s="47"/>
      <c r="BHE93" s="47"/>
      <c r="BHF93" s="47"/>
      <c r="BHG93" s="47"/>
      <c r="BHH93" s="47"/>
      <c r="BHI93" s="47"/>
      <c r="BHJ93" s="47"/>
      <c r="BHK93" s="47"/>
      <c r="BHL93" s="47"/>
      <c r="BHM93" s="47"/>
      <c r="BHN93" s="47"/>
      <c r="BHO93" s="47"/>
      <c r="BHP93" s="47"/>
      <c r="BHQ93" s="47"/>
      <c r="BHR93" s="47"/>
      <c r="BHS93" s="47"/>
      <c r="BHT93" s="47"/>
      <c r="BHU93" s="47"/>
      <c r="BHV93" s="47"/>
      <c r="BHW93" s="47"/>
      <c r="BHX93" s="47"/>
      <c r="BHY93" s="47"/>
      <c r="BHZ93" s="47"/>
      <c r="BIA93" s="47"/>
      <c r="BIB93" s="47"/>
      <c r="BIC93" s="47"/>
      <c r="BID93" s="47"/>
      <c r="BIE93" s="47"/>
      <c r="BIF93" s="47"/>
      <c r="BIG93" s="47"/>
      <c r="BIH93" s="47"/>
      <c r="BII93" s="47"/>
      <c r="BIJ93" s="47"/>
      <c r="BIK93" s="47"/>
      <c r="BIL93" s="47"/>
      <c r="BIM93" s="47"/>
      <c r="BIN93" s="47"/>
      <c r="BIO93" s="47"/>
      <c r="BIP93" s="47"/>
      <c r="BIQ93" s="47"/>
      <c r="BIR93" s="47"/>
      <c r="BIS93" s="47"/>
      <c r="BIT93" s="47"/>
      <c r="BIU93" s="47"/>
      <c r="BIV93" s="47"/>
      <c r="BIW93" s="47"/>
      <c r="BIX93" s="47"/>
      <c r="BIY93" s="47"/>
      <c r="BIZ93" s="47"/>
      <c r="BJA93" s="47"/>
      <c r="BJB93" s="47"/>
      <c r="BJC93" s="47"/>
      <c r="BJD93" s="47"/>
      <c r="BJE93" s="47"/>
      <c r="BJF93" s="47"/>
      <c r="BJG93" s="47"/>
      <c r="BJH93" s="47"/>
      <c r="BJI93" s="47"/>
      <c r="BJJ93" s="47"/>
      <c r="BJK93" s="47"/>
      <c r="BJL93" s="47"/>
      <c r="BJM93" s="47"/>
      <c r="BJN93" s="47"/>
      <c r="BJO93" s="47"/>
      <c r="BJP93" s="47"/>
      <c r="BJQ93" s="47"/>
      <c r="BJR93" s="47"/>
      <c r="BJS93" s="47"/>
      <c r="BJT93" s="47"/>
      <c r="BJU93" s="47"/>
      <c r="BJV93" s="47"/>
      <c r="BJW93" s="47"/>
      <c r="BJX93" s="47"/>
      <c r="BJY93" s="47"/>
      <c r="BJZ93" s="47"/>
      <c r="BKA93" s="47"/>
      <c r="BKB93" s="47"/>
      <c r="BKC93" s="47"/>
      <c r="BKD93" s="47"/>
      <c r="BKE93" s="47"/>
      <c r="BKF93" s="47"/>
      <c r="BKG93" s="47"/>
      <c r="BKH93" s="47"/>
      <c r="BKI93" s="47"/>
      <c r="BKJ93" s="47"/>
      <c r="BKK93" s="47"/>
      <c r="BKL93" s="47"/>
      <c r="BKM93" s="47"/>
      <c r="BKN93" s="47"/>
      <c r="BKO93" s="47"/>
      <c r="BKP93" s="47"/>
      <c r="BKQ93" s="47"/>
      <c r="BKR93" s="47"/>
      <c r="BKS93" s="47"/>
      <c r="BKT93" s="47"/>
      <c r="BKU93" s="47"/>
      <c r="BKV93" s="47"/>
      <c r="BKW93" s="47"/>
      <c r="BKX93" s="47"/>
      <c r="BKY93" s="47"/>
      <c r="BKZ93" s="47"/>
      <c r="BLA93" s="47"/>
      <c r="BLB93" s="47"/>
      <c r="BLC93" s="47"/>
      <c r="BLD93" s="47"/>
      <c r="BLE93" s="47"/>
      <c r="BLF93" s="47"/>
      <c r="BLG93" s="47"/>
      <c r="BLH93" s="47"/>
      <c r="BLI93" s="47"/>
      <c r="BLJ93" s="47"/>
      <c r="BLK93" s="47"/>
      <c r="BLL93" s="47"/>
      <c r="BLM93" s="47"/>
      <c r="BLN93" s="47"/>
      <c r="BLO93" s="47"/>
      <c r="BLP93" s="47"/>
      <c r="BLQ93" s="47"/>
      <c r="BLR93" s="47"/>
      <c r="BLS93" s="47"/>
      <c r="BLT93" s="47"/>
      <c r="BLU93" s="47"/>
      <c r="BLV93" s="47"/>
      <c r="BLW93" s="47"/>
      <c r="BLX93" s="47"/>
      <c r="BLY93" s="47"/>
      <c r="BLZ93" s="47"/>
      <c r="BMA93" s="47"/>
      <c r="BMB93" s="47"/>
      <c r="BMC93" s="47"/>
      <c r="BMD93" s="47"/>
      <c r="BME93" s="47"/>
      <c r="BMF93" s="47"/>
      <c r="BMG93" s="47"/>
      <c r="BMH93" s="47"/>
      <c r="BMI93" s="47"/>
      <c r="BMJ93" s="47"/>
      <c r="BMK93" s="47"/>
      <c r="BML93" s="47"/>
      <c r="BMM93" s="47"/>
      <c r="BMN93" s="47"/>
      <c r="BMO93" s="47"/>
      <c r="BMP93" s="47"/>
      <c r="BMQ93" s="47"/>
      <c r="BMR93" s="47"/>
      <c r="BMS93" s="47"/>
      <c r="BMT93" s="47"/>
      <c r="BMU93" s="47"/>
      <c r="BMV93" s="47"/>
      <c r="BMW93" s="47"/>
      <c r="BMX93" s="47"/>
      <c r="BMY93" s="47"/>
      <c r="BMZ93" s="47"/>
      <c r="BNA93" s="47"/>
      <c r="BNB93" s="47"/>
      <c r="BNC93" s="47"/>
      <c r="BND93" s="47"/>
      <c r="BNE93" s="47"/>
      <c r="BNF93" s="47"/>
      <c r="BNG93" s="47"/>
      <c r="BNH93" s="47"/>
      <c r="BNI93" s="47"/>
      <c r="BNJ93" s="47"/>
      <c r="BNK93" s="47"/>
      <c r="BNL93" s="47"/>
      <c r="BNM93" s="47"/>
      <c r="BNN93" s="47"/>
      <c r="BNO93" s="47"/>
      <c r="BNP93" s="47"/>
      <c r="BNQ93" s="47"/>
      <c r="BNR93" s="47"/>
      <c r="BNS93" s="47"/>
      <c r="BNT93" s="47"/>
      <c r="BNU93" s="47"/>
      <c r="BNV93" s="47"/>
      <c r="BNW93" s="47"/>
      <c r="BNX93" s="47"/>
      <c r="BNY93" s="47"/>
      <c r="BNZ93" s="47"/>
      <c r="BOA93" s="47"/>
      <c r="BOB93" s="47"/>
      <c r="BOC93" s="47"/>
      <c r="BOD93" s="47"/>
      <c r="BOE93" s="47"/>
      <c r="BOF93" s="47"/>
      <c r="BOG93" s="47"/>
      <c r="BOH93" s="47"/>
      <c r="BOI93" s="47"/>
      <c r="BOJ93" s="47"/>
      <c r="BOK93" s="47"/>
      <c r="BOL93" s="47"/>
      <c r="BOM93" s="47"/>
      <c r="BON93" s="47"/>
      <c r="BOO93" s="47"/>
      <c r="BOP93" s="47"/>
      <c r="BOQ93" s="47"/>
      <c r="BOR93" s="47"/>
      <c r="BOS93" s="47"/>
      <c r="BOT93" s="47"/>
      <c r="BOU93" s="47"/>
      <c r="BOV93" s="47"/>
      <c r="BOW93" s="47"/>
      <c r="BOX93" s="47"/>
      <c r="BOY93" s="47"/>
      <c r="BOZ93" s="47"/>
      <c r="BPA93" s="47"/>
      <c r="BPB93" s="47"/>
      <c r="BPC93" s="47"/>
      <c r="BPD93" s="47"/>
      <c r="BPE93" s="47"/>
      <c r="BPF93" s="47"/>
      <c r="BPG93" s="47"/>
      <c r="BPH93" s="47"/>
      <c r="BPI93" s="47"/>
      <c r="BPJ93" s="47"/>
      <c r="BPK93" s="47"/>
      <c r="BPL93" s="47"/>
      <c r="BPM93" s="47"/>
      <c r="BPN93" s="47"/>
      <c r="BPO93" s="47"/>
      <c r="BPP93" s="47"/>
      <c r="BPQ93" s="47"/>
      <c r="BPR93" s="47"/>
      <c r="BPS93" s="47"/>
      <c r="BPT93" s="47"/>
      <c r="BPU93" s="47"/>
      <c r="BPV93" s="47"/>
      <c r="BPW93" s="47"/>
      <c r="BPX93" s="47"/>
      <c r="BPY93" s="47"/>
      <c r="BPZ93" s="47"/>
      <c r="BQA93" s="47"/>
      <c r="BQB93" s="47"/>
      <c r="BQC93" s="47"/>
      <c r="BQD93" s="47"/>
      <c r="BQE93" s="47"/>
      <c r="BQF93" s="47"/>
      <c r="BQG93" s="47"/>
      <c r="BQH93" s="47"/>
      <c r="BQI93" s="47"/>
      <c r="BQJ93" s="47"/>
      <c r="BQK93" s="47"/>
      <c r="BQL93" s="47"/>
      <c r="BQM93" s="47"/>
      <c r="BQN93" s="47"/>
      <c r="BQO93" s="47"/>
      <c r="BQP93" s="47"/>
      <c r="BQQ93" s="47"/>
      <c r="BQR93" s="47"/>
      <c r="BQS93" s="47"/>
      <c r="BQT93" s="47"/>
      <c r="BQU93" s="47"/>
      <c r="BQV93" s="47"/>
      <c r="BQW93" s="47"/>
      <c r="BQX93" s="47"/>
      <c r="BQY93" s="47"/>
      <c r="BQZ93" s="47"/>
      <c r="BRA93" s="47"/>
      <c r="BRB93" s="47"/>
      <c r="BRC93" s="47"/>
      <c r="BRD93" s="47"/>
      <c r="BRE93" s="47"/>
      <c r="BRF93" s="47"/>
      <c r="BRG93" s="47"/>
      <c r="BRH93" s="47"/>
      <c r="BRI93" s="47"/>
      <c r="BRJ93" s="47"/>
      <c r="BRK93" s="47"/>
      <c r="BRL93" s="47"/>
      <c r="BRM93" s="47"/>
      <c r="BRN93" s="47"/>
      <c r="BRO93" s="47"/>
      <c r="BRP93" s="47"/>
      <c r="BRQ93" s="47"/>
      <c r="BRR93" s="47"/>
      <c r="BRS93" s="47"/>
      <c r="BRT93" s="47"/>
      <c r="BRU93" s="47"/>
      <c r="BRV93" s="47"/>
      <c r="BRW93" s="47"/>
      <c r="BRX93" s="47"/>
      <c r="BRY93" s="47"/>
      <c r="BRZ93" s="47"/>
      <c r="BSA93" s="47"/>
      <c r="BSB93" s="47"/>
      <c r="BSC93" s="47"/>
      <c r="BSD93" s="47"/>
      <c r="BSE93" s="47"/>
      <c r="BSF93" s="47"/>
      <c r="BSG93" s="47"/>
      <c r="BSH93" s="47"/>
      <c r="BSI93" s="47"/>
      <c r="BSJ93" s="47"/>
      <c r="BSK93" s="47"/>
      <c r="BSL93" s="47"/>
      <c r="BSM93" s="47"/>
      <c r="BSN93" s="47"/>
      <c r="BSO93" s="47"/>
      <c r="BSP93" s="47"/>
      <c r="BSQ93" s="47"/>
      <c r="BSR93" s="47"/>
      <c r="BSS93" s="47"/>
      <c r="BST93" s="47"/>
      <c r="BSU93" s="47"/>
      <c r="BSV93" s="47"/>
      <c r="BSW93" s="47"/>
      <c r="BSX93" s="47"/>
      <c r="BSY93" s="47"/>
      <c r="BSZ93" s="47"/>
      <c r="BTA93" s="47"/>
      <c r="BTB93" s="47"/>
      <c r="BTC93" s="47"/>
      <c r="BTD93" s="47"/>
      <c r="BTE93" s="47"/>
      <c r="BTF93" s="47"/>
      <c r="BTG93" s="47"/>
      <c r="BTH93" s="47"/>
      <c r="BTI93" s="47"/>
      <c r="BTJ93" s="47"/>
      <c r="BTK93" s="47"/>
      <c r="BTL93" s="47"/>
      <c r="BTM93" s="47"/>
      <c r="BTN93" s="47"/>
      <c r="BTO93" s="47"/>
      <c r="BTP93" s="47"/>
      <c r="BTQ93" s="47"/>
      <c r="BTR93" s="47"/>
      <c r="BTS93" s="47"/>
      <c r="BTT93" s="47"/>
      <c r="BTU93" s="47"/>
      <c r="BTV93" s="47"/>
      <c r="BTW93" s="47"/>
      <c r="BTX93" s="47"/>
      <c r="BTY93" s="47"/>
      <c r="BTZ93" s="47"/>
      <c r="BUA93" s="47"/>
      <c r="BUB93" s="47"/>
      <c r="BUC93" s="47"/>
      <c r="BUD93" s="47"/>
      <c r="BUE93" s="47"/>
      <c r="BUF93" s="47"/>
      <c r="BUG93" s="47"/>
      <c r="BUH93" s="47"/>
      <c r="BUI93" s="47"/>
      <c r="BUJ93" s="47"/>
      <c r="BUK93" s="47"/>
      <c r="BUL93" s="47"/>
      <c r="BUM93" s="47"/>
      <c r="BUN93" s="47"/>
      <c r="BUO93" s="47"/>
      <c r="BUP93" s="47"/>
      <c r="BUQ93" s="47"/>
      <c r="BUR93" s="47"/>
      <c r="BUS93" s="47"/>
      <c r="BUT93" s="47"/>
      <c r="BUU93" s="47"/>
      <c r="BUV93" s="47"/>
      <c r="BUW93" s="47"/>
      <c r="BUX93" s="47"/>
      <c r="BUY93" s="47"/>
      <c r="BUZ93" s="47"/>
      <c r="BVA93" s="47"/>
      <c r="BVB93" s="47"/>
      <c r="BVC93" s="47"/>
      <c r="BVD93" s="47"/>
      <c r="BVE93" s="47"/>
      <c r="BVF93" s="47"/>
      <c r="BVG93" s="47"/>
      <c r="BVH93" s="47"/>
      <c r="BVI93" s="47"/>
      <c r="BVJ93" s="47"/>
      <c r="BVK93" s="47"/>
      <c r="BVL93" s="47"/>
      <c r="BVM93" s="47"/>
      <c r="BVN93" s="47"/>
      <c r="BVO93" s="47"/>
      <c r="BVP93" s="47"/>
      <c r="BVQ93" s="47"/>
      <c r="BVR93" s="47"/>
      <c r="BVS93" s="47"/>
      <c r="BVT93" s="47"/>
      <c r="BVU93" s="47"/>
      <c r="BVV93" s="47"/>
      <c r="BVW93" s="47"/>
      <c r="BVX93" s="47"/>
      <c r="BVY93" s="47"/>
      <c r="BVZ93" s="47"/>
      <c r="BWA93" s="47"/>
      <c r="BWB93" s="47"/>
      <c r="BWC93" s="47"/>
      <c r="BWD93" s="47"/>
      <c r="BWE93" s="47"/>
      <c r="BWF93" s="47"/>
      <c r="BWG93" s="47"/>
      <c r="BWH93" s="47"/>
      <c r="BWI93" s="47"/>
      <c r="BWJ93" s="47"/>
      <c r="BWK93" s="47"/>
      <c r="BWL93" s="47"/>
      <c r="BWM93" s="47"/>
      <c r="BWN93" s="47"/>
      <c r="BWO93" s="47"/>
      <c r="BWP93" s="47"/>
      <c r="BWQ93" s="47"/>
      <c r="BWR93" s="47"/>
      <c r="BWS93" s="47"/>
      <c r="BWT93" s="47"/>
      <c r="BWU93" s="47"/>
      <c r="BWV93" s="47"/>
      <c r="BWW93" s="47"/>
      <c r="BWX93" s="47"/>
      <c r="BWY93" s="47"/>
      <c r="BWZ93" s="47"/>
      <c r="BXA93" s="47"/>
      <c r="BXB93" s="47"/>
      <c r="BXC93" s="47"/>
      <c r="BXD93" s="47"/>
      <c r="BXE93" s="47"/>
      <c r="BXF93" s="47"/>
      <c r="BXG93" s="47"/>
      <c r="BXH93" s="47"/>
      <c r="BXI93" s="47"/>
      <c r="BXJ93" s="47"/>
      <c r="BXK93" s="47"/>
      <c r="BXL93" s="47"/>
      <c r="BXM93" s="47"/>
      <c r="BXN93" s="47"/>
      <c r="BXO93" s="47"/>
      <c r="BXP93" s="47"/>
      <c r="BXQ93" s="47"/>
      <c r="BXR93" s="47"/>
      <c r="BXS93" s="47"/>
      <c r="BXT93" s="47"/>
      <c r="BXU93" s="47"/>
      <c r="BXV93" s="47"/>
      <c r="BXW93" s="47"/>
      <c r="BXX93" s="47"/>
      <c r="BXY93" s="47"/>
      <c r="BXZ93" s="47"/>
      <c r="BYA93" s="47"/>
      <c r="BYB93" s="47"/>
      <c r="BYC93" s="47"/>
      <c r="BYD93" s="47"/>
      <c r="BYE93" s="47"/>
      <c r="BYF93" s="47"/>
      <c r="BYG93" s="47"/>
      <c r="BYH93" s="47"/>
      <c r="BYI93" s="47"/>
      <c r="BYJ93" s="47"/>
      <c r="BYK93" s="47"/>
      <c r="BYL93" s="47"/>
      <c r="BYM93" s="47"/>
      <c r="BYN93" s="47"/>
      <c r="BYO93" s="47"/>
      <c r="BYP93" s="47"/>
      <c r="BYQ93" s="47"/>
      <c r="BYR93" s="47"/>
      <c r="BYS93" s="47"/>
      <c r="BYT93" s="47"/>
      <c r="BYU93" s="47"/>
      <c r="BYV93" s="47"/>
      <c r="BYW93" s="47"/>
      <c r="BYX93" s="47"/>
      <c r="BYY93" s="47"/>
      <c r="BYZ93" s="47"/>
      <c r="BZA93" s="47"/>
      <c r="BZB93" s="47"/>
      <c r="BZC93" s="47"/>
      <c r="BZD93" s="47"/>
      <c r="BZE93" s="47"/>
      <c r="BZF93" s="47"/>
      <c r="BZG93" s="47"/>
      <c r="BZH93" s="47"/>
      <c r="BZI93" s="47"/>
      <c r="BZJ93" s="47"/>
      <c r="BZK93" s="47"/>
      <c r="BZL93" s="47"/>
      <c r="BZM93" s="47"/>
      <c r="BZN93" s="47"/>
      <c r="BZO93" s="47"/>
      <c r="BZP93" s="47"/>
      <c r="BZQ93" s="47"/>
      <c r="BZR93" s="47"/>
      <c r="BZS93" s="47"/>
      <c r="BZT93" s="47"/>
      <c r="BZU93" s="47"/>
      <c r="BZV93" s="47"/>
      <c r="BZW93" s="47"/>
      <c r="BZX93" s="47"/>
      <c r="BZY93" s="47"/>
      <c r="BZZ93" s="47"/>
      <c r="CAA93" s="47"/>
      <c r="CAB93" s="47"/>
      <c r="CAC93" s="47"/>
      <c r="CAD93" s="47"/>
      <c r="CAE93" s="47"/>
      <c r="CAF93" s="47"/>
      <c r="CAG93" s="47"/>
      <c r="CAH93" s="47"/>
      <c r="CAI93" s="47"/>
      <c r="CAJ93" s="47"/>
      <c r="CAK93" s="47"/>
      <c r="CAL93" s="47"/>
      <c r="CAM93" s="47"/>
      <c r="CAN93" s="47"/>
      <c r="CAO93" s="47"/>
      <c r="CAP93" s="47"/>
      <c r="CAQ93" s="47"/>
      <c r="CAR93" s="47"/>
      <c r="CAS93" s="47"/>
      <c r="CAT93" s="47"/>
      <c r="CAU93" s="47"/>
      <c r="CAV93" s="47"/>
      <c r="CAW93" s="47"/>
      <c r="CAX93" s="47"/>
      <c r="CAY93" s="47"/>
      <c r="CAZ93" s="47"/>
      <c r="CBA93" s="47"/>
      <c r="CBB93" s="47"/>
      <c r="CBC93" s="47"/>
      <c r="CBD93" s="47"/>
      <c r="CBE93" s="47"/>
      <c r="CBF93" s="47"/>
      <c r="CBG93" s="47"/>
      <c r="CBH93" s="47"/>
      <c r="CBI93" s="47"/>
      <c r="CBJ93" s="47"/>
      <c r="CBK93" s="47"/>
      <c r="CBL93" s="47"/>
      <c r="CBM93" s="47"/>
      <c r="CBN93" s="47"/>
      <c r="CBO93" s="47"/>
      <c r="CBP93" s="47"/>
      <c r="CBQ93" s="47"/>
      <c r="CBR93" s="47"/>
      <c r="CBS93" s="47"/>
      <c r="CBT93" s="47"/>
      <c r="CBU93" s="47"/>
      <c r="CBV93" s="47"/>
      <c r="CBW93" s="47"/>
      <c r="CBX93" s="47"/>
      <c r="CBY93" s="47"/>
      <c r="CBZ93" s="47"/>
      <c r="CCA93" s="47"/>
      <c r="CCB93" s="47"/>
      <c r="CCC93" s="47"/>
      <c r="CCD93" s="47"/>
      <c r="CCE93" s="47"/>
      <c r="CCF93" s="47"/>
      <c r="CCG93" s="47"/>
      <c r="CCH93" s="47"/>
      <c r="CCI93" s="47"/>
      <c r="CCJ93" s="47"/>
      <c r="CCK93" s="47"/>
      <c r="CCL93" s="47"/>
      <c r="CCM93" s="47"/>
      <c r="CCN93" s="47"/>
      <c r="CCO93" s="47"/>
      <c r="CCP93" s="47"/>
      <c r="CCQ93" s="47"/>
      <c r="CCR93" s="47"/>
      <c r="CCS93" s="47"/>
      <c r="CCT93" s="47"/>
      <c r="CCU93" s="47"/>
      <c r="CCV93" s="47"/>
      <c r="CCW93" s="47"/>
      <c r="CCX93" s="47"/>
      <c r="CCY93" s="47"/>
      <c r="CCZ93" s="47"/>
      <c r="CDA93" s="47"/>
      <c r="CDB93" s="47"/>
      <c r="CDC93" s="47"/>
      <c r="CDD93" s="47"/>
      <c r="CDE93" s="47"/>
      <c r="CDF93" s="47"/>
      <c r="CDG93" s="47"/>
      <c r="CDH93" s="47"/>
      <c r="CDI93" s="47"/>
      <c r="CDJ93" s="47"/>
      <c r="CDK93" s="47"/>
      <c r="CDL93" s="47"/>
      <c r="CDM93" s="47"/>
      <c r="CDN93" s="47"/>
      <c r="CDO93" s="47"/>
      <c r="CDP93" s="47"/>
      <c r="CDQ93" s="47"/>
      <c r="CDR93" s="47"/>
      <c r="CDS93" s="47"/>
      <c r="CDT93" s="47"/>
      <c r="CDU93" s="47"/>
      <c r="CDV93" s="47"/>
      <c r="CDW93" s="47"/>
      <c r="CDX93" s="47"/>
      <c r="CDY93" s="47"/>
      <c r="CDZ93" s="47"/>
      <c r="CEA93" s="47"/>
      <c r="CEB93" s="47"/>
      <c r="CEC93" s="47"/>
      <c r="CED93" s="47"/>
      <c r="CEE93" s="47"/>
      <c r="CEF93" s="47"/>
      <c r="CEG93" s="47"/>
      <c r="CEH93" s="47"/>
      <c r="CEI93" s="47"/>
      <c r="CEJ93" s="47"/>
      <c r="CEK93" s="47"/>
      <c r="CEL93" s="47"/>
      <c r="CEM93" s="47"/>
      <c r="CEN93" s="47"/>
      <c r="CEO93" s="47"/>
      <c r="CEP93" s="47"/>
      <c r="CEQ93" s="47"/>
      <c r="CER93" s="47"/>
      <c r="CES93" s="47"/>
      <c r="CET93" s="47"/>
      <c r="CEU93" s="47"/>
      <c r="CEV93" s="47"/>
      <c r="CEW93" s="47"/>
      <c r="CEX93" s="47"/>
      <c r="CEY93" s="47"/>
      <c r="CEZ93" s="47"/>
      <c r="CFA93" s="47"/>
      <c r="CFB93" s="47"/>
      <c r="CFC93" s="47"/>
      <c r="CFD93" s="47"/>
      <c r="CFE93" s="47"/>
      <c r="CFF93" s="47"/>
      <c r="CFG93" s="47"/>
      <c r="CFH93" s="47"/>
      <c r="CFI93" s="47"/>
      <c r="CFJ93" s="47"/>
      <c r="CFK93" s="47"/>
      <c r="CFL93" s="47"/>
      <c r="CFM93" s="47"/>
      <c r="CFN93" s="47"/>
      <c r="CFO93" s="47"/>
      <c r="CFP93" s="47"/>
      <c r="CFQ93" s="47"/>
      <c r="CFR93" s="47"/>
      <c r="CFS93" s="47"/>
      <c r="CFT93" s="47"/>
      <c r="CFU93" s="47"/>
      <c r="CFV93" s="47"/>
      <c r="CFW93" s="47"/>
      <c r="CFX93" s="47"/>
      <c r="CFY93" s="47"/>
      <c r="CFZ93" s="47"/>
      <c r="CGA93" s="47"/>
      <c r="CGB93" s="47"/>
      <c r="CGC93" s="47"/>
      <c r="CGD93" s="47"/>
      <c r="CGE93" s="47"/>
      <c r="CGF93" s="47"/>
      <c r="CGG93" s="47"/>
      <c r="CGH93" s="47"/>
      <c r="CGI93" s="47"/>
      <c r="CGJ93" s="47"/>
      <c r="CGK93" s="47"/>
      <c r="CGL93" s="47"/>
      <c r="CGM93" s="47"/>
      <c r="CGN93" s="47"/>
      <c r="CGO93" s="47"/>
      <c r="CGP93" s="47"/>
      <c r="CGQ93" s="47"/>
      <c r="CGR93" s="47"/>
      <c r="CGS93" s="47"/>
      <c r="CGT93" s="47"/>
      <c r="CGU93" s="47"/>
      <c r="CGV93" s="47"/>
      <c r="CGW93" s="47"/>
      <c r="CGX93" s="47"/>
      <c r="CGY93" s="47"/>
      <c r="CGZ93" s="47"/>
      <c r="CHA93" s="47"/>
      <c r="CHB93" s="47"/>
      <c r="CHC93" s="47"/>
      <c r="CHD93" s="47"/>
      <c r="CHE93" s="47"/>
      <c r="CHF93" s="47"/>
      <c r="CHG93" s="47"/>
      <c r="CHH93" s="47"/>
      <c r="CHI93" s="47"/>
      <c r="CHJ93" s="47"/>
      <c r="CHK93" s="47"/>
      <c r="CHL93" s="47"/>
      <c r="CHM93" s="47"/>
      <c r="CHN93" s="47"/>
      <c r="CHO93" s="47"/>
      <c r="CHP93" s="47"/>
      <c r="CHQ93" s="47"/>
      <c r="CHR93" s="47"/>
      <c r="CHS93" s="47"/>
      <c r="CHT93" s="47"/>
      <c r="CHU93" s="47"/>
      <c r="CHV93" s="47"/>
      <c r="CHW93" s="47"/>
      <c r="CHX93" s="47"/>
      <c r="CHY93" s="47"/>
      <c r="CHZ93" s="47"/>
      <c r="CIA93" s="47"/>
      <c r="CIB93" s="47"/>
      <c r="CIC93" s="47"/>
      <c r="CID93" s="47"/>
      <c r="CIE93" s="47"/>
      <c r="CIF93" s="47"/>
      <c r="CIG93" s="47"/>
      <c r="CIH93" s="47"/>
      <c r="CII93" s="47"/>
      <c r="CIJ93" s="47"/>
      <c r="CIK93" s="47"/>
      <c r="CIL93" s="47"/>
      <c r="CIM93" s="47"/>
      <c r="CIN93" s="47"/>
      <c r="CIO93" s="47"/>
      <c r="CIP93" s="47"/>
      <c r="CIQ93" s="47"/>
      <c r="CIR93" s="47"/>
      <c r="CIS93" s="47"/>
      <c r="CIT93" s="47"/>
      <c r="CIU93" s="47"/>
      <c r="CIV93" s="47"/>
      <c r="CIW93" s="47"/>
      <c r="CIX93" s="47"/>
      <c r="CIY93" s="47"/>
      <c r="CIZ93" s="47"/>
      <c r="CJA93" s="47"/>
      <c r="CJB93" s="47"/>
      <c r="CJC93" s="47"/>
      <c r="CJD93" s="47"/>
      <c r="CJE93" s="47"/>
      <c r="CJF93" s="47"/>
      <c r="CJG93" s="47"/>
      <c r="CJH93" s="47"/>
      <c r="CJI93" s="47"/>
      <c r="CJJ93" s="47"/>
      <c r="CJK93" s="47"/>
      <c r="CJL93" s="47"/>
      <c r="CJM93" s="47"/>
      <c r="CJN93" s="47"/>
      <c r="CJO93" s="47"/>
      <c r="CJP93" s="47"/>
      <c r="CJQ93" s="47"/>
      <c r="CJR93" s="47"/>
      <c r="CJS93" s="47"/>
      <c r="CJT93" s="47"/>
      <c r="CJU93" s="47"/>
      <c r="CJV93" s="47"/>
      <c r="CJW93" s="47"/>
      <c r="CJX93" s="47"/>
      <c r="CJY93" s="47"/>
      <c r="CJZ93" s="47"/>
      <c r="CKA93" s="47"/>
      <c r="CKB93" s="47"/>
      <c r="CKC93" s="47"/>
      <c r="CKD93" s="47"/>
      <c r="CKE93" s="47"/>
      <c r="CKF93" s="47"/>
      <c r="CKG93" s="47"/>
      <c r="CKH93" s="47"/>
      <c r="CKI93" s="47"/>
      <c r="CKJ93" s="47"/>
      <c r="CKK93" s="47"/>
      <c r="CKL93" s="47"/>
      <c r="CKM93" s="47"/>
      <c r="CKN93" s="47"/>
      <c r="CKO93" s="47"/>
      <c r="CKP93" s="47"/>
      <c r="CKQ93" s="47"/>
      <c r="CKR93" s="47"/>
      <c r="CKS93" s="47"/>
      <c r="CKT93" s="47"/>
      <c r="CKU93" s="47"/>
      <c r="CKV93" s="47"/>
      <c r="CKW93" s="47"/>
      <c r="CKX93" s="47"/>
      <c r="CKY93" s="47"/>
      <c r="CKZ93" s="47"/>
      <c r="CLA93" s="47"/>
      <c r="CLB93" s="47"/>
      <c r="CLC93" s="47"/>
      <c r="CLD93" s="47"/>
      <c r="CLE93" s="47"/>
      <c r="CLF93" s="47"/>
      <c r="CLG93" s="47"/>
      <c r="CLH93" s="47"/>
      <c r="CLI93" s="47"/>
      <c r="CLJ93" s="47"/>
      <c r="CLK93" s="47"/>
      <c r="CLL93" s="47"/>
      <c r="CLM93" s="47"/>
      <c r="CLN93" s="47"/>
      <c r="CLO93" s="47"/>
      <c r="CLP93" s="47"/>
      <c r="CLQ93" s="47"/>
      <c r="CLR93" s="47"/>
      <c r="CLS93" s="47"/>
      <c r="CLT93" s="47"/>
      <c r="CLU93" s="47"/>
      <c r="CLV93" s="47"/>
      <c r="CLW93" s="47"/>
      <c r="CLX93" s="47"/>
      <c r="CLY93" s="47"/>
      <c r="CLZ93" s="47"/>
      <c r="CMA93" s="47"/>
      <c r="CMB93" s="47"/>
      <c r="CMC93" s="47"/>
      <c r="CMD93" s="47"/>
      <c r="CME93" s="47"/>
      <c r="CMF93" s="47"/>
      <c r="CMG93" s="47"/>
      <c r="CMH93" s="47"/>
      <c r="CMI93" s="47"/>
      <c r="CMJ93" s="47"/>
      <c r="CMK93" s="47"/>
      <c r="CML93" s="47"/>
      <c r="CMM93" s="47"/>
      <c r="CMN93" s="47"/>
      <c r="CMO93" s="47"/>
      <c r="CMP93" s="47"/>
      <c r="CMQ93" s="47"/>
      <c r="CMR93" s="47"/>
      <c r="CMS93" s="47"/>
      <c r="CMT93" s="47"/>
      <c r="CMU93" s="47"/>
      <c r="CMV93" s="47"/>
      <c r="CMW93" s="47"/>
      <c r="CMX93" s="47"/>
      <c r="CMY93" s="47"/>
      <c r="CMZ93" s="47"/>
      <c r="CNA93" s="47"/>
      <c r="CNB93" s="47"/>
      <c r="CNC93" s="47"/>
      <c r="CND93" s="47"/>
      <c r="CNE93" s="47"/>
      <c r="CNF93" s="47"/>
      <c r="CNG93" s="47"/>
      <c r="CNH93" s="47"/>
      <c r="CNI93" s="47"/>
      <c r="CNJ93" s="47"/>
      <c r="CNK93" s="47"/>
      <c r="CNL93" s="47"/>
      <c r="CNM93" s="47"/>
      <c r="CNN93" s="47"/>
      <c r="CNO93" s="47"/>
      <c r="CNP93" s="47"/>
      <c r="CNQ93" s="47"/>
      <c r="CNR93" s="47"/>
      <c r="CNS93" s="47"/>
      <c r="CNT93" s="47"/>
      <c r="CNU93" s="47"/>
      <c r="CNV93" s="47"/>
      <c r="CNW93" s="47"/>
      <c r="CNX93" s="47"/>
      <c r="CNY93" s="47"/>
      <c r="CNZ93" s="47"/>
      <c r="COA93" s="47"/>
      <c r="COB93" s="47"/>
      <c r="COC93" s="47"/>
      <c r="COD93" s="47"/>
      <c r="COE93" s="47"/>
      <c r="COF93" s="47"/>
      <c r="COG93" s="47"/>
      <c r="COH93" s="47"/>
      <c r="COI93" s="47"/>
      <c r="COJ93" s="47"/>
      <c r="COK93" s="47"/>
      <c r="COL93" s="47"/>
      <c r="COM93" s="47"/>
      <c r="CON93" s="47"/>
      <c r="COO93" s="47"/>
      <c r="COP93" s="47"/>
      <c r="COQ93" s="47"/>
      <c r="COR93" s="47"/>
      <c r="COS93" s="47"/>
      <c r="COT93" s="47"/>
      <c r="COU93" s="47"/>
      <c r="COV93" s="47"/>
      <c r="COW93" s="47"/>
      <c r="COX93" s="47"/>
      <c r="COY93" s="47"/>
      <c r="COZ93" s="47"/>
      <c r="CPA93" s="47"/>
      <c r="CPB93" s="47"/>
      <c r="CPC93" s="47"/>
      <c r="CPD93" s="47"/>
      <c r="CPE93" s="47"/>
      <c r="CPF93" s="47"/>
      <c r="CPG93" s="47"/>
      <c r="CPH93" s="47"/>
      <c r="CPI93" s="47"/>
      <c r="CPJ93" s="47"/>
      <c r="CPK93" s="47"/>
      <c r="CPL93" s="47"/>
      <c r="CPM93" s="47"/>
      <c r="CPN93" s="47"/>
      <c r="CPO93" s="47"/>
      <c r="CPP93" s="47"/>
      <c r="CPQ93" s="47"/>
      <c r="CPR93" s="47"/>
      <c r="CPS93" s="47"/>
      <c r="CPT93" s="47"/>
      <c r="CPU93" s="47"/>
      <c r="CPV93" s="47"/>
      <c r="CPW93" s="47"/>
      <c r="CPX93" s="47"/>
      <c r="CPY93" s="47"/>
      <c r="CPZ93" s="47"/>
      <c r="CQA93" s="47"/>
      <c r="CQB93" s="47"/>
      <c r="CQC93" s="47"/>
      <c r="CQD93" s="47"/>
      <c r="CQE93" s="47"/>
      <c r="CQF93" s="47"/>
      <c r="CQG93" s="47"/>
      <c r="CQH93" s="47"/>
      <c r="CQI93" s="47"/>
      <c r="CQJ93" s="47"/>
      <c r="CQK93" s="47"/>
      <c r="CQL93" s="47"/>
      <c r="CQM93" s="47"/>
      <c r="CQN93" s="47"/>
      <c r="CQO93" s="47"/>
      <c r="CQP93" s="47"/>
      <c r="CQQ93" s="47"/>
      <c r="CQR93" s="47"/>
      <c r="CQS93" s="47"/>
      <c r="CQT93" s="47"/>
      <c r="CQU93" s="47"/>
      <c r="CQV93" s="47"/>
      <c r="CQW93" s="47"/>
      <c r="CQX93" s="47"/>
      <c r="CQY93" s="47"/>
      <c r="CQZ93" s="47"/>
      <c r="CRA93" s="47"/>
      <c r="CRB93" s="47"/>
      <c r="CRC93" s="47"/>
      <c r="CRD93" s="47"/>
      <c r="CRE93" s="47"/>
      <c r="CRF93" s="47"/>
      <c r="CRG93" s="47"/>
      <c r="CRH93" s="47"/>
      <c r="CRI93" s="47"/>
      <c r="CRJ93" s="47"/>
      <c r="CRK93" s="47"/>
      <c r="CRL93" s="47"/>
      <c r="CRM93" s="47"/>
      <c r="CRN93" s="47"/>
      <c r="CRO93" s="47"/>
      <c r="CRP93" s="47"/>
      <c r="CRQ93" s="47"/>
      <c r="CRR93" s="47"/>
      <c r="CRS93" s="47"/>
      <c r="CRT93" s="47"/>
      <c r="CRU93" s="47"/>
      <c r="CRV93" s="47"/>
      <c r="CRW93" s="47"/>
      <c r="CRX93" s="47"/>
      <c r="CRY93" s="47"/>
      <c r="CRZ93" s="47"/>
      <c r="CSA93" s="47"/>
      <c r="CSB93" s="47"/>
      <c r="CSC93" s="47"/>
      <c r="CSD93" s="47"/>
      <c r="CSE93" s="47"/>
      <c r="CSF93" s="47"/>
      <c r="CSG93" s="47"/>
      <c r="CSH93" s="47"/>
      <c r="CSI93" s="47"/>
      <c r="CSJ93" s="47"/>
      <c r="CSK93" s="47"/>
      <c r="CSL93" s="47"/>
      <c r="CSM93" s="47"/>
      <c r="CSN93" s="47"/>
      <c r="CSO93" s="47"/>
      <c r="CSP93" s="47"/>
      <c r="CSQ93" s="47"/>
      <c r="CSR93" s="47"/>
      <c r="CSS93" s="47"/>
      <c r="CST93" s="47"/>
      <c r="CSU93" s="47"/>
      <c r="CSV93" s="47"/>
      <c r="CSW93" s="47"/>
      <c r="CSX93" s="47"/>
      <c r="CSY93" s="47"/>
      <c r="CSZ93" s="47"/>
      <c r="CTA93" s="47"/>
      <c r="CTB93" s="47"/>
      <c r="CTC93" s="47"/>
      <c r="CTD93" s="47"/>
      <c r="CTE93" s="47"/>
      <c r="CTF93" s="47"/>
      <c r="CTG93" s="47"/>
      <c r="CTH93" s="47"/>
      <c r="CTI93" s="47"/>
      <c r="CTJ93" s="47"/>
      <c r="CTK93" s="47"/>
      <c r="CTL93" s="47"/>
      <c r="CTM93" s="47"/>
      <c r="CTN93" s="47"/>
      <c r="CTO93" s="47"/>
      <c r="CTP93" s="47"/>
      <c r="CTQ93" s="47"/>
      <c r="CTR93" s="47"/>
      <c r="CTS93" s="47"/>
      <c r="CTT93" s="47"/>
      <c r="CTU93" s="47"/>
      <c r="CTV93" s="47"/>
      <c r="CTW93" s="47"/>
      <c r="CTX93" s="47"/>
      <c r="CTY93" s="47"/>
      <c r="CTZ93" s="47"/>
      <c r="CUA93" s="47"/>
      <c r="CUB93" s="47"/>
      <c r="CUC93" s="47"/>
      <c r="CUD93" s="47"/>
      <c r="CUE93" s="47"/>
      <c r="CUF93" s="47"/>
      <c r="CUG93" s="47"/>
      <c r="CUH93" s="47"/>
      <c r="CUI93" s="47"/>
      <c r="CUJ93" s="47"/>
      <c r="CUK93" s="47"/>
      <c r="CUL93" s="47"/>
      <c r="CUM93" s="47"/>
      <c r="CUN93" s="47"/>
      <c r="CUO93" s="47"/>
      <c r="CUP93" s="47"/>
      <c r="CUQ93" s="47"/>
      <c r="CUR93" s="47"/>
      <c r="CUS93" s="47"/>
      <c r="CUT93" s="47"/>
      <c r="CUU93" s="47"/>
      <c r="CUV93" s="47"/>
      <c r="CUW93" s="47"/>
      <c r="CUX93" s="47"/>
      <c r="CUY93" s="47"/>
      <c r="CUZ93" s="47"/>
      <c r="CVA93" s="47"/>
      <c r="CVB93" s="47"/>
      <c r="CVC93" s="47"/>
      <c r="CVD93" s="47"/>
      <c r="CVE93" s="47"/>
      <c r="CVF93" s="47"/>
      <c r="CVG93" s="47"/>
      <c r="CVH93" s="47"/>
      <c r="CVI93" s="47"/>
      <c r="CVJ93" s="47"/>
      <c r="CVK93" s="47"/>
      <c r="CVL93" s="47"/>
      <c r="CVM93" s="47"/>
      <c r="CVN93" s="47"/>
      <c r="CVO93" s="47"/>
      <c r="CVP93" s="47"/>
      <c r="CVQ93" s="47"/>
      <c r="CVR93" s="47"/>
      <c r="CVS93" s="47"/>
      <c r="CVT93" s="47"/>
      <c r="CVU93" s="47"/>
      <c r="CVV93" s="47"/>
      <c r="CVW93" s="47"/>
      <c r="CVX93" s="47"/>
      <c r="CVY93" s="47"/>
      <c r="CVZ93" s="47"/>
      <c r="CWA93" s="47"/>
      <c r="CWB93" s="47"/>
      <c r="CWC93" s="47"/>
      <c r="CWD93" s="47"/>
      <c r="CWE93" s="47"/>
      <c r="CWF93" s="47"/>
      <c r="CWG93" s="47"/>
      <c r="CWH93" s="47"/>
      <c r="CWI93" s="47"/>
      <c r="CWJ93" s="47"/>
      <c r="CWK93" s="47"/>
      <c r="CWL93" s="47"/>
      <c r="CWM93" s="47"/>
      <c r="CWN93" s="47"/>
      <c r="CWO93" s="47"/>
      <c r="CWP93" s="47"/>
      <c r="CWQ93" s="47"/>
      <c r="CWR93" s="47"/>
      <c r="CWS93" s="47"/>
      <c r="CWT93" s="47"/>
      <c r="CWU93" s="47"/>
      <c r="CWV93" s="47"/>
      <c r="CWW93" s="47"/>
      <c r="CWX93" s="47"/>
      <c r="CWY93" s="47"/>
      <c r="CWZ93" s="47"/>
      <c r="CXA93" s="47"/>
      <c r="CXB93" s="47"/>
      <c r="CXC93" s="47"/>
      <c r="CXD93" s="47"/>
      <c r="CXE93" s="47"/>
      <c r="CXF93" s="47"/>
      <c r="CXG93" s="47"/>
      <c r="CXH93" s="47"/>
      <c r="CXI93" s="47"/>
      <c r="CXJ93" s="47"/>
      <c r="CXK93" s="47"/>
      <c r="CXL93" s="47"/>
      <c r="CXM93" s="47"/>
      <c r="CXN93" s="47"/>
      <c r="CXO93" s="47"/>
      <c r="CXP93" s="47"/>
      <c r="CXQ93" s="47"/>
      <c r="CXR93" s="47"/>
      <c r="CXS93" s="47"/>
      <c r="CXT93" s="47"/>
      <c r="CXU93" s="47"/>
      <c r="CXV93" s="47"/>
      <c r="CXW93" s="47"/>
      <c r="CXX93" s="47"/>
      <c r="CXY93" s="47"/>
      <c r="CXZ93" s="47"/>
      <c r="CYA93" s="47"/>
      <c r="CYB93" s="47"/>
      <c r="CYC93" s="47"/>
      <c r="CYD93" s="47"/>
      <c r="CYE93" s="47"/>
      <c r="CYF93" s="47"/>
      <c r="CYG93" s="47"/>
      <c r="CYH93" s="47"/>
      <c r="CYI93" s="47"/>
      <c r="CYJ93" s="47"/>
      <c r="CYK93" s="47"/>
      <c r="CYL93" s="47"/>
      <c r="CYM93" s="47"/>
      <c r="CYN93" s="47"/>
      <c r="CYO93" s="47"/>
      <c r="CYP93" s="47"/>
      <c r="CYQ93" s="47"/>
      <c r="CYR93" s="47"/>
      <c r="CYS93" s="47"/>
      <c r="CYT93" s="47"/>
      <c r="CYU93" s="47"/>
      <c r="CYV93" s="47"/>
      <c r="CYW93" s="47"/>
      <c r="CYX93" s="47"/>
      <c r="CYY93" s="47"/>
      <c r="CYZ93" s="47"/>
      <c r="CZA93" s="47"/>
      <c r="CZB93" s="47"/>
      <c r="CZC93" s="47"/>
      <c r="CZD93" s="47"/>
      <c r="CZE93" s="47"/>
      <c r="CZF93" s="47"/>
      <c r="CZG93" s="47"/>
      <c r="CZH93" s="47"/>
      <c r="CZI93" s="47"/>
      <c r="CZJ93" s="47"/>
      <c r="CZK93" s="47"/>
      <c r="CZL93" s="47"/>
      <c r="CZM93" s="47"/>
      <c r="CZN93" s="47"/>
      <c r="CZO93" s="47"/>
      <c r="CZP93" s="47"/>
      <c r="CZQ93" s="47"/>
      <c r="CZR93" s="47"/>
      <c r="CZS93" s="47"/>
      <c r="CZT93" s="47"/>
      <c r="CZU93" s="47"/>
      <c r="CZV93" s="47"/>
      <c r="CZW93" s="47"/>
      <c r="CZX93" s="47"/>
      <c r="CZY93" s="47"/>
      <c r="CZZ93" s="47"/>
      <c r="DAA93" s="47"/>
      <c r="DAB93" s="47"/>
      <c r="DAC93" s="47"/>
      <c r="DAD93" s="47"/>
      <c r="DAE93" s="47"/>
      <c r="DAF93" s="47"/>
      <c r="DAG93" s="47"/>
      <c r="DAH93" s="47"/>
      <c r="DAI93" s="47"/>
      <c r="DAJ93" s="47"/>
      <c r="DAK93" s="47"/>
      <c r="DAL93" s="47"/>
      <c r="DAM93" s="47"/>
      <c r="DAN93" s="47"/>
      <c r="DAO93" s="47"/>
      <c r="DAP93" s="47"/>
      <c r="DAQ93" s="47"/>
      <c r="DAR93" s="47"/>
      <c r="DAS93" s="47"/>
      <c r="DAT93" s="47"/>
      <c r="DAU93" s="47"/>
      <c r="DAV93" s="47"/>
      <c r="DAW93" s="47"/>
      <c r="DAX93" s="47"/>
      <c r="DAY93" s="47"/>
      <c r="DAZ93" s="47"/>
      <c r="DBA93" s="47"/>
      <c r="DBB93" s="47"/>
      <c r="DBC93" s="47"/>
      <c r="DBD93" s="47"/>
      <c r="DBE93" s="47"/>
      <c r="DBF93" s="47"/>
      <c r="DBG93" s="47"/>
      <c r="DBH93" s="47"/>
      <c r="DBI93" s="47"/>
      <c r="DBJ93" s="47"/>
      <c r="DBK93" s="47"/>
      <c r="DBL93" s="47"/>
      <c r="DBM93" s="47"/>
      <c r="DBN93" s="47"/>
      <c r="DBO93" s="47"/>
      <c r="DBP93" s="47"/>
      <c r="DBQ93" s="47"/>
      <c r="DBR93" s="47"/>
      <c r="DBS93" s="47"/>
      <c r="DBT93" s="47"/>
      <c r="DBU93" s="47"/>
      <c r="DBV93" s="47"/>
      <c r="DBW93" s="47"/>
      <c r="DBX93" s="47"/>
      <c r="DBY93" s="47"/>
      <c r="DBZ93" s="47"/>
      <c r="DCA93" s="47"/>
      <c r="DCB93" s="47"/>
      <c r="DCC93" s="47"/>
      <c r="DCD93" s="47"/>
      <c r="DCE93" s="47"/>
      <c r="DCF93" s="47"/>
      <c r="DCG93" s="47"/>
      <c r="DCH93" s="47"/>
      <c r="DCI93" s="47"/>
      <c r="DCJ93" s="47"/>
      <c r="DCK93" s="47"/>
      <c r="DCL93" s="47"/>
      <c r="DCM93" s="47"/>
      <c r="DCN93" s="47"/>
      <c r="DCO93" s="47"/>
      <c r="DCP93" s="47"/>
      <c r="DCQ93" s="47"/>
      <c r="DCR93" s="47"/>
      <c r="DCS93" s="47"/>
      <c r="DCT93" s="47"/>
      <c r="DCU93" s="47"/>
      <c r="DCV93" s="47"/>
      <c r="DCW93" s="47"/>
      <c r="DCX93" s="47"/>
      <c r="DCY93" s="47"/>
      <c r="DCZ93" s="47"/>
      <c r="DDA93" s="47"/>
      <c r="DDB93" s="47"/>
      <c r="DDC93" s="47"/>
      <c r="DDD93" s="47"/>
      <c r="DDE93" s="47"/>
      <c r="DDF93" s="47"/>
      <c r="DDG93" s="47"/>
      <c r="DDH93" s="47"/>
      <c r="DDI93" s="47"/>
      <c r="DDJ93" s="47"/>
      <c r="DDK93" s="47"/>
      <c r="DDL93" s="47"/>
      <c r="DDM93" s="47"/>
      <c r="DDN93" s="47"/>
      <c r="DDO93" s="47"/>
      <c r="DDP93" s="47"/>
      <c r="DDQ93" s="47"/>
      <c r="DDR93" s="47"/>
      <c r="DDS93" s="47"/>
      <c r="DDT93" s="47"/>
      <c r="DDU93" s="47"/>
      <c r="DDV93" s="47"/>
      <c r="DDW93" s="47"/>
      <c r="DDX93" s="47"/>
      <c r="DDY93" s="47"/>
      <c r="DDZ93" s="47"/>
      <c r="DEA93" s="47"/>
      <c r="DEB93" s="47"/>
      <c r="DEC93" s="47"/>
      <c r="DED93" s="47"/>
      <c r="DEE93" s="47"/>
      <c r="DEF93" s="47"/>
      <c r="DEG93" s="47"/>
      <c r="DEH93" s="47"/>
      <c r="DEI93" s="47"/>
      <c r="DEJ93" s="47"/>
      <c r="DEK93" s="47"/>
      <c r="DEL93" s="47"/>
      <c r="DEM93" s="47"/>
      <c r="DEN93" s="47"/>
      <c r="DEO93" s="47"/>
      <c r="DEP93" s="47"/>
      <c r="DEQ93" s="47"/>
      <c r="DER93" s="47"/>
      <c r="DES93" s="47"/>
      <c r="DET93" s="47"/>
      <c r="DEU93" s="47"/>
      <c r="DEV93" s="47"/>
      <c r="DEW93" s="47"/>
      <c r="DEX93" s="47"/>
      <c r="DEY93" s="47"/>
      <c r="DEZ93" s="47"/>
      <c r="DFA93" s="47"/>
      <c r="DFB93" s="47"/>
      <c r="DFC93" s="47"/>
      <c r="DFD93" s="47"/>
      <c r="DFE93" s="47"/>
      <c r="DFF93" s="47"/>
      <c r="DFG93" s="47"/>
      <c r="DFH93" s="47"/>
      <c r="DFI93" s="47"/>
      <c r="DFJ93" s="47"/>
      <c r="DFK93" s="47"/>
      <c r="DFL93" s="47"/>
      <c r="DFM93" s="47"/>
      <c r="DFN93" s="47"/>
      <c r="DFO93" s="47"/>
      <c r="DFP93" s="47"/>
      <c r="DFQ93" s="47"/>
      <c r="DFR93" s="47"/>
      <c r="DFS93" s="47"/>
      <c r="DFT93" s="47"/>
      <c r="DFU93" s="47"/>
      <c r="DFV93" s="47"/>
      <c r="DFW93" s="47"/>
      <c r="DFX93" s="47"/>
      <c r="DFY93" s="47"/>
      <c r="DFZ93" s="47"/>
      <c r="DGA93" s="47"/>
      <c r="DGB93" s="47"/>
      <c r="DGC93" s="47"/>
      <c r="DGD93" s="47"/>
      <c r="DGE93" s="47"/>
      <c r="DGF93" s="47"/>
      <c r="DGG93" s="47"/>
      <c r="DGH93" s="47"/>
      <c r="DGI93" s="47"/>
      <c r="DGJ93" s="47"/>
      <c r="DGK93" s="47"/>
      <c r="DGL93" s="47"/>
      <c r="DGM93" s="47"/>
      <c r="DGN93" s="47"/>
      <c r="DGO93" s="47"/>
      <c r="DGP93" s="47"/>
      <c r="DGQ93" s="47"/>
      <c r="DGR93" s="47"/>
      <c r="DGS93" s="47"/>
      <c r="DGT93" s="47"/>
      <c r="DGU93" s="47"/>
      <c r="DGV93" s="47"/>
      <c r="DGW93" s="47"/>
      <c r="DGX93" s="47"/>
      <c r="DGY93" s="47"/>
      <c r="DGZ93" s="47"/>
      <c r="DHA93" s="47"/>
      <c r="DHB93" s="47"/>
      <c r="DHC93" s="47"/>
      <c r="DHD93" s="47"/>
      <c r="DHE93" s="47"/>
      <c r="DHF93" s="47"/>
      <c r="DHG93" s="47"/>
      <c r="DHH93" s="47"/>
      <c r="DHI93" s="47"/>
      <c r="DHJ93" s="47"/>
      <c r="DHK93" s="47"/>
      <c r="DHL93" s="47"/>
      <c r="DHM93" s="47"/>
      <c r="DHN93" s="47"/>
      <c r="DHO93" s="47"/>
      <c r="DHP93" s="47"/>
      <c r="DHQ93" s="47"/>
      <c r="DHR93" s="47"/>
      <c r="DHS93" s="47"/>
      <c r="DHT93" s="47"/>
      <c r="DHU93" s="47"/>
      <c r="DHV93" s="47"/>
      <c r="DHW93" s="47"/>
      <c r="DHX93" s="47"/>
      <c r="DHY93" s="47"/>
      <c r="DHZ93" s="47"/>
      <c r="DIA93" s="47"/>
      <c r="DIB93" s="47"/>
      <c r="DIC93" s="47"/>
      <c r="DID93" s="47"/>
      <c r="DIE93" s="47"/>
      <c r="DIF93" s="47"/>
      <c r="DIG93" s="47"/>
      <c r="DIH93" s="47"/>
      <c r="DII93" s="47"/>
      <c r="DIJ93" s="47"/>
      <c r="DIK93" s="47"/>
      <c r="DIL93" s="47"/>
      <c r="DIM93" s="47"/>
      <c r="DIN93" s="47"/>
      <c r="DIO93" s="47"/>
      <c r="DIP93" s="47"/>
      <c r="DIQ93" s="47"/>
      <c r="DIR93" s="47"/>
      <c r="DIS93" s="47"/>
      <c r="DIT93" s="47"/>
      <c r="DIU93" s="47"/>
      <c r="DIV93" s="47"/>
      <c r="DIW93" s="47"/>
      <c r="DIX93" s="47"/>
      <c r="DIY93" s="47"/>
      <c r="DIZ93" s="47"/>
      <c r="DJA93" s="47"/>
      <c r="DJB93" s="47"/>
      <c r="DJC93" s="47"/>
      <c r="DJD93" s="47"/>
      <c r="DJE93" s="47"/>
      <c r="DJF93" s="47"/>
      <c r="DJG93" s="47"/>
      <c r="DJH93" s="47"/>
      <c r="DJI93" s="47"/>
      <c r="DJJ93" s="47"/>
      <c r="DJK93" s="47"/>
      <c r="DJL93" s="47"/>
      <c r="DJM93" s="47"/>
      <c r="DJN93" s="47"/>
      <c r="DJO93" s="47"/>
      <c r="DJP93" s="47"/>
      <c r="DJQ93" s="47"/>
      <c r="DJR93" s="47"/>
      <c r="DJS93" s="47"/>
      <c r="DJT93" s="47"/>
      <c r="DJU93" s="47"/>
      <c r="DJV93" s="47"/>
      <c r="DJW93" s="47"/>
      <c r="DJX93" s="47"/>
      <c r="DJY93" s="47"/>
      <c r="DJZ93" s="47"/>
      <c r="DKA93" s="47"/>
      <c r="DKB93" s="47"/>
      <c r="DKC93" s="47"/>
      <c r="DKD93" s="47"/>
      <c r="DKE93" s="47"/>
      <c r="DKF93" s="47"/>
      <c r="DKG93" s="47"/>
      <c r="DKH93" s="47"/>
      <c r="DKI93" s="47"/>
      <c r="DKJ93" s="47"/>
      <c r="DKK93" s="47"/>
      <c r="DKL93" s="47"/>
      <c r="DKM93" s="47"/>
      <c r="DKN93" s="47"/>
      <c r="DKO93" s="47"/>
      <c r="DKP93" s="47"/>
      <c r="DKQ93" s="47"/>
      <c r="DKR93" s="47"/>
      <c r="DKS93" s="47"/>
      <c r="DKT93" s="47"/>
      <c r="DKU93" s="47"/>
      <c r="DKV93" s="47"/>
      <c r="DKW93" s="47"/>
      <c r="DKX93" s="47"/>
      <c r="DKY93" s="47"/>
      <c r="DKZ93" s="47"/>
      <c r="DLA93" s="47"/>
      <c r="DLB93" s="47"/>
      <c r="DLC93" s="47"/>
      <c r="DLD93" s="47"/>
      <c r="DLE93" s="47"/>
      <c r="DLF93" s="47"/>
      <c r="DLG93" s="47"/>
      <c r="DLH93" s="47"/>
      <c r="DLI93" s="47"/>
      <c r="DLJ93" s="47"/>
      <c r="DLK93" s="47"/>
      <c r="DLL93" s="47"/>
      <c r="DLM93" s="47"/>
      <c r="DLN93" s="47"/>
      <c r="DLO93" s="47"/>
      <c r="DLP93" s="47"/>
      <c r="DLQ93" s="47"/>
      <c r="DLR93" s="47"/>
      <c r="DLS93" s="47"/>
      <c r="DLT93" s="47"/>
      <c r="DLU93" s="47"/>
      <c r="DLV93" s="47"/>
      <c r="DLW93" s="47"/>
      <c r="DLX93" s="47"/>
      <c r="DLY93" s="47"/>
      <c r="DLZ93" s="47"/>
      <c r="DMA93" s="47"/>
      <c r="DMB93" s="47"/>
      <c r="DMC93" s="47"/>
      <c r="DMD93" s="47"/>
      <c r="DME93" s="47"/>
      <c r="DMF93" s="47"/>
      <c r="DMG93" s="47"/>
      <c r="DMH93" s="47"/>
      <c r="DMI93" s="47"/>
      <c r="DMJ93" s="47"/>
      <c r="DMK93" s="47"/>
      <c r="DML93" s="47"/>
      <c r="DMM93" s="47"/>
      <c r="DMN93" s="47"/>
      <c r="DMO93" s="47"/>
      <c r="DMP93" s="47"/>
      <c r="DMQ93" s="47"/>
      <c r="DMR93" s="47"/>
      <c r="DMS93" s="47"/>
      <c r="DMT93" s="47"/>
      <c r="DMU93" s="47"/>
      <c r="DMV93" s="47"/>
      <c r="DMW93" s="47"/>
      <c r="DMX93" s="47"/>
      <c r="DMY93" s="47"/>
      <c r="DMZ93" s="47"/>
      <c r="DNA93" s="47"/>
      <c r="DNB93" s="47"/>
      <c r="DNC93" s="47"/>
      <c r="DND93" s="47"/>
      <c r="DNE93" s="47"/>
      <c r="DNF93" s="47"/>
      <c r="DNG93" s="47"/>
      <c r="DNH93" s="47"/>
      <c r="DNI93" s="47"/>
      <c r="DNJ93" s="47"/>
      <c r="DNK93" s="47"/>
      <c r="DNL93" s="47"/>
      <c r="DNM93" s="47"/>
      <c r="DNN93" s="47"/>
      <c r="DNO93" s="47"/>
      <c r="DNP93" s="47"/>
      <c r="DNQ93" s="47"/>
      <c r="DNR93" s="47"/>
      <c r="DNS93" s="47"/>
      <c r="DNT93" s="47"/>
      <c r="DNU93" s="47"/>
      <c r="DNV93" s="47"/>
      <c r="DNW93" s="47"/>
      <c r="DNX93" s="47"/>
      <c r="DNY93" s="47"/>
      <c r="DNZ93" s="47"/>
      <c r="DOA93" s="47"/>
      <c r="DOB93" s="47"/>
      <c r="DOC93" s="47"/>
      <c r="DOD93" s="47"/>
      <c r="DOE93" s="47"/>
      <c r="DOF93" s="47"/>
      <c r="DOG93" s="47"/>
      <c r="DOH93" s="47"/>
      <c r="DOI93" s="47"/>
      <c r="DOJ93" s="47"/>
      <c r="DOK93" s="47"/>
      <c r="DOL93" s="47"/>
      <c r="DOM93" s="47"/>
      <c r="DON93" s="47"/>
      <c r="DOO93" s="47"/>
      <c r="DOP93" s="47"/>
      <c r="DOQ93" s="47"/>
      <c r="DOR93" s="47"/>
      <c r="DOS93" s="47"/>
      <c r="DOT93" s="47"/>
      <c r="DOU93" s="47"/>
      <c r="DOV93" s="47"/>
      <c r="DOW93" s="47"/>
      <c r="DOX93" s="47"/>
      <c r="DOY93" s="47"/>
      <c r="DOZ93" s="47"/>
      <c r="DPA93" s="47"/>
      <c r="DPB93" s="47"/>
      <c r="DPC93" s="47"/>
      <c r="DPD93" s="47"/>
      <c r="DPE93" s="47"/>
      <c r="DPF93" s="47"/>
      <c r="DPG93" s="47"/>
      <c r="DPH93" s="47"/>
      <c r="DPI93" s="47"/>
      <c r="DPJ93" s="47"/>
      <c r="DPK93" s="47"/>
      <c r="DPL93" s="47"/>
      <c r="DPM93" s="47"/>
      <c r="DPN93" s="47"/>
      <c r="DPO93" s="47"/>
      <c r="DPP93" s="47"/>
      <c r="DPQ93" s="47"/>
      <c r="DPR93" s="47"/>
      <c r="DPS93" s="47"/>
      <c r="DPT93" s="47"/>
      <c r="DPU93" s="47"/>
      <c r="DPV93" s="47"/>
      <c r="DPW93" s="47"/>
      <c r="DPX93" s="47"/>
      <c r="DPY93" s="47"/>
      <c r="DPZ93" s="47"/>
      <c r="DQA93" s="47"/>
      <c r="DQB93" s="47"/>
      <c r="DQC93" s="47"/>
      <c r="DQD93" s="47"/>
      <c r="DQE93" s="47"/>
      <c r="DQF93" s="47"/>
      <c r="DQG93" s="47"/>
      <c r="DQH93" s="47"/>
      <c r="DQI93" s="47"/>
      <c r="DQJ93" s="47"/>
      <c r="DQK93" s="47"/>
      <c r="DQL93" s="47"/>
      <c r="DQM93" s="47"/>
      <c r="DQN93" s="47"/>
      <c r="DQO93" s="47"/>
      <c r="DQP93" s="47"/>
      <c r="DQQ93" s="47"/>
      <c r="DQR93" s="47"/>
      <c r="DQS93" s="47"/>
      <c r="DQT93" s="47"/>
      <c r="DQU93" s="47"/>
      <c r="DQV93" s="47"/>
      <c r="DQW93" s="47"/>
      <c r="DQX93" s="47"/>
      <c r="DQY93" s="47"/>
      <c r="DQZ93" s="47"/>
      <c r="DRA93" s="47"/>
      <c r="DRB93" s="47"/>
      <c r="DRC93" s="47"/>
      <c r="DRD93" s="47"/>
      <c r="DRE93" s="47"/>
      <c r="DRF93" s="47"/>
      <c r="DRG93" s="47"/>
      <c r="DRH93" s="47"/>
      <c r="DRI93" s="47"/>
      <c r="DRJ93" s="47"/>
      <c r="DRK93" s="47"/>
      <c r="DRL93" s="47"/>
      <c r="DRM93" s="47"/>
      <c r="DRN93" s="47"/>
      <c r="DRO93" s="47"/>
      <c r="DRP93" s="47"/>
      <c r="DRQ93" s="47"/>
      <c r="DRR93" s="47"/>
      <c r="DRS93" s="47"/>
      <c r="DRT93" s="47"/>
      <c r="DRU93" s="47"/>
      <c r="DRV93" s="47"/>
      <c r="DRW93" s="47"/>
      <c r="DRX93" s="47"/>
      <c r="DRY93" s="47"/>
      <c r="DRZ93" s="47"/>
      <c r="DSA93" s="47"/>
      <c r="DSB93" s="47"/>
      <c r="DSC93" s="47"/>
      <c r="DSD93" s="47"/>
      <c r="DSE93" s="47"/>
      <c r="DSF93" s="47"/>
      <c r="DSG93" s="47"/>
      <c r="DSH93" s="47"/>
      <c r="DSI93" s="47"/>
      <c r="DSJ93" s="47"/>
      <c r="DSK93" s="47"/>
      <c r="DSL93" s="47"/>
      <c r="DSM93" s="47"/>
      <c r="DSN93" s="47"/>
      <c r="DSO93" s="47"/>
      <c r="DSP93" s="47"/>
      <c r="DSQ93" s="47"/>
      <c r="DSR93" s="47"/>
      <c r="DSS93" s="47"/>
      <c r="DST93" s="47"/>
      <c r="DSU93" s="47"/>
      <c r="DSV93" s="47"/>
      <c r="DSW93" s="47"/>
      <c r="DSX93" s="47"/>
      <c r="DSY93" s="47"/>
      <c r="DSZ93" s="47"/>
      <c r="DTA93" s="47"/>
      <c r="DTB93" s="47"/>
      <c r="DTC93" s="47"/>
      <c r="DTD93" s="47"/>
      <c r="DTE93" s="47"/>
      <c r="DTF93" s="47"/>
      <c r="DTG93" s="47"/>
      <c r="DTH93" s="47"/>
      <c r="DTI93" s="47"/>
      <c r="DTJ93" s="47"/>
      <c r="DTK93" s="47"/>
      <c r="DTL93" s="47"/>
      <c r="DTM93" s="47"/>
      <c r="DTN93" s="47"/>
      <c r="DTO93" s="47"/>
      <c r="DTP93" s="47"/>
      <c r="DTQ93" s="47"/>
      <c r="DTR93" s="47"/>
      <c r="DTS93" s="47"/>
      <c r="DTT93" s="47"/>
      <c r="DTU93" s="47"/>
      <c r="DTV93" s="47"/>
      <c r="DTW93" s="47"/>
      <c r="DTX93" s="47"/>
      <c r="DTY93" s="47"/>
      <c r="DTZ93" s="47"/>
      <c r="DUA93" s="47"/>
      <c r="DUB93" s="47"/>
      <c r="DUC93" s="47"/>
      <c r="DUD93" s="47"/>
      <c r="DUE93" s="47"/>
      <c r="DUF93" s="47"/>
      <c r="DUG93" s="47"/>
      <c r="DUH93" s="47"/>
      <c r="DUI93" s="47"/>
      <c r="DUJ93" s="47"/>
      <c r="DUK93" s="47"/>
      <c r="DUL93" s="47"/>
      <c r="DUM93" s="47"/>
      <c r="DUN93" s="47"/>
      <c r="DUO93" s="47"/>
      <c r="DUP93" s="47"/>
      <c r="DUQ93" s="47"/>
      <c r="DUR93" s="47"/>
      <c r="DUS93" s="47"/>
      <c r="DUT93" s="47"/>
      <c r="DUU93" s="47"/>
      <c r="DUV93" s="47"/>
      <c r="DUW93" s="47"/>
      <c r="DUX93" s="47"/>
      <c r="DUY93" s="47"/>
      <c r="DUZ93" s="47"/>
      <c r="DVA93" s="47"/>
      <c r="DVB93" s="47"/>
      <c r="DVC93" s="47"/>
      <c r="DVD93" s="47"/>
      <c r="DVE93" s="47"/>
      <c r="DVF93" s="47"/>
      <c r="DVG93" s="47"/>
      <c r="DVH93" s="47"/>
      <c r="DVI93" s="47"/>
      <c r="DVJ93" s="47"/>
      <c r="DVK93" s="47"/>
      <c r="DVL93" s="47"/>
      <c r="DVM93" s="47"/>
      <c r="DVN93" s="47"/>
      <c r="DVO93" s="47"/>
      <c r="DVP93" s="47"/>
      <c r="DVQ93" s="47"/>
      <c r="DVR93" s="47"/>
      <c r="DVS93" s="47"/>
      <c r="DVT93" s="47"/>
      <c r="DVU93" s="47"/>
      <c r="DVV93" s="47"/>
      <c r="DVW93" s="47"/>
      <c r="DVX93" s="47"/>
      <c r="DVY93" s="47"/>
      <c r="DVZ93" s="47"/>
      <c r="DWA93" s="47"/>
      <c r="DWB93" s="47"/>
      <c r="DWC93" s="47"/>
      <c r="DWD93" s="47"/>
      <c r="DWE93" s="47"/>
      <c r="DWF93" s="47"/>
      <c r="DWG93" s="47"/>
      <c r="DWH93" s="47"/>
      <c r="DWI93" s="47"/>
      <c r="DWJ93" s="47"/>
      <c r="DWK93" s="47"/>
      <c r="DWL93" s="47"/>
      <c r="DWM93" s="47"/>
      <c r="DWN93" s="47"/>
      <c r="DWO93" s="47"/>
      <c r="DWP93" s="47"/>
      <c r="DWQ93" s="47"/>
      <c r="DWR93" s="47"/>
      <c r="DWS93" s="47"/>
      <c r="DWT93" s="47"/>
      <c r="DWU93" s="47"/>
      <c r="DWV93" s="47"/>
      <c r="DWW93" s="47"/>
      <c r="DWX93" s="47"/>
      <c r="DWY93" s="47"/>
      <c r="DWZ93" s="47"/>
      <c r="DXA93" s="47"/>
      <c r="DXB93" s="47"/>
      <c r="DXC93" s="47"/>
      <c r="DXD93" s="47"/>
      <c r="DXE93" s="47"/>
      <c r="DXF93" s="47"/>
      <c r="DXG93" s="47"/>
      <c r="DXH93" s="47"/>
      <c r="DXI93" s="47"/>
      <c r="DXJ93" s="47"/>
      <c r="DXK93" s="47"/>
      <c r="DXL93" s="47"/>
      <c r="DXM93" s="47"/>
      <c r="DXN93" s="47"/>
      <c r="DXO93" s="47"/>
      <c r="DXP93" s="47"/>
      <c r="DXQ93" s="47"/>
      <c r="DXR93" s="47"/>
      <c r="DXS93" s="47"/>
      <c r="DXT93" s="47"/>
      <c r="DXU93" s="47"/>
      <c r="DXV93" s="47"/>
      <c r="DXW93" s="47"/>
      <c r="DXX93" s="47"/>
      <c r="DXY93" s="47"/>
      <c r="DXZ93" s="47"/>
      <c r="DYA93" s="47"/>
      <c r="DYB93" s="47"/>
      <c r="DYC93" s="47"/>
      <c r="DYD93" s="47"/>
      <c r="DYE93" s="47"/>
      <c r="DYF93" s="47"/>
      <c r="DYG93" s="47"/>
      <c r="DYH93" s="47"/>
      <c r="DYI93" s="47"/>
      <c r="DYJ93" s="47"/>
      <c r="DYK93" s="47"/>
      <c r="DYL93" s="47"/>
      <c r="DYM93" s="47"/>
      <c r="DYN93" s="47"/>
      <c r="DYO93" s="47"/>
      <c r="DYP93" s="47"/>
      <c r="DYQ93" s="47"/>
      <c r="DYR93" s="47"/>
      <c r="DYS93" s="47"/>
      <c r="DYT93" s="47"/>
      <c r="DYU93" s="47"/>
      <c r="DYV93" s="47"/>
      <c r="DYW93" s="47"/>
      <c r="DYX93" s="47"/>
      <c r="DYY93" s="47"/>
      <c r="DYZ93" s="47"/>
      <c r="DZA93" s="47"/>
      <c r="DZB93" s="47"/>
      <c r="DZC93" s="47"/>
      <c r="DZD93" s="47"/>
      <c r="DZE93" s="47"/>
      <c r="DZF93" s="47"/>
      <c r="DZG93" s="47"/>
      <c r="DZH93" s="47"/>
      <c r="DZI93" s="47"/>
      <c r="DZJ93" s="47"/>
      <c r="DZK93" s="47"/>
      <c r="DZL93" s="47"/>
      <c r="DZM93" s="47"/>
      <c r="DZN93" s="47"/>
      <c r="DZO93" s="47"/>
      <c r="DZP93" s="47"/>
      <c r="DZQ93" s="47"/>
      <c r="DZR93" s="47"/>
      <c r="DZS93" s="47"/>
      <c r="DZT93" s="47"/>
      <c r="DZU93" s="47"/>
      <c r="DZV93" s="47"/>
      <c r="DZW93" s="47"/>
      <c r="DZX93" s="47"/>
      <c r="DZY93" s="47"/>
      <c r="DZZ93" s="47"/>
      <c r="EAA93" s="47"/>
      <c r="EAB93" s="47"/>
      <c r="EAC93" s="47"/>
      <c r="EAD93" s="47"/>
      <c r="EAE93" s="47"/>
      <c r="EAF93" s="47"/>
      <c r="EAG93" s="47"/>
      <c r="EAH93" s="47"/>
      <c r="EAI93" s="47"/>
      <c r="EAJ93" s="47"/>
      <c r="EAK93" s="47"/>
      <c r="EAL93" s="47"/>
      <c r="EAM93" s="47"/>
      <c r="EAN93" s="47"/>
      <c r="EAO93" s="47"/>
      <c r="EAP93" s="47"/>
      <c r="EAQ93" s="47"/>
      <c r="EAR93" s="47"/>
      <c r="EAS93" s="47"/>
      <c r="EAT93" s="47"/>
      <c r="EAU93" s="47"/>
      <c r="EAV93" s="47"/>
      <c r="EAW93" s="47"/>
      <c r="EAX93" s="47"/>
      <c r="EAY93" s="47"/>
      <c r="EAZ93" s="47"/>
      <c r="EBA93" s="47"/>
      <c r="EBB93" s="47"/>
      <c r="EBC93" s="47"/>
      <c r="EBD93" s="47"/>
      <c r="EBE93" s="47"/>
      <c r="EBF93" s="47"/>
      <c r="EBG93" s="47"/>
      <c r="EBH93" s="47"/>
      <c r="EBI93" s="47"/>
      <c r="EBJ93" s="47"/>
      <c r="EBK93" s="47"/>
      <c r="EBL93" s="47"/>
      <c r="EBM93" s="47"/>
      <c r="EBN93" s="47"/>
      <c r="EBO93" s="47"/>
      <c r="EBP93" s="47"/>
      <c r="EBQ93" s="47"/>
      <c r="EBR93" s="47"/>
      <c r="EBS93" s="47"/>
      <c r="EBT93" s="47"/>
      <c r="EBU93" s="47"/>
      <c r="EBV93" s="47"/>
      <c r="EBW93" s="47"/>
      <c r="EBX93" s="47"/>
      <c r="EBY93" s="47"/>
      <c r="EBZ93" s="47"/>
      <c r="ECA93" s="47"/>
      <c r="ECB93" s="47"/>
      <c r="ECC93" s="47"/>
      <c r="ECD93" s="47"/>
      <c r="ECE93" s="47"/>
      <c r="ECF93" s="47"/>
      <c r="ECG93" s="47"/>
      <c r="ECH93" s="47"/>
      <c r="ECI93" s="47"/>
      <c r="ECJ93" s="47"/>
      <c r="ECK93" s="47"/>
      <c r="ECL93" s="47"/>
      <c r="ECM93" s="47"/>
      <c r="ECN93" s="47"/>
      <c r="ECO93" s="47"/>
      <c r="ECP93" s="47"/>
      <c r="ECQ93" s="47"/>
      <c r="ECR93" s="47"/>
      <c r="ECS93" s="47"/>
      <c r="ECT93" s="47"/>
      <c r="ECU93" s="47"/>
      <c r="ECV93" s="47"/>
      <c r="ECW93" s="47"/>
      <c r="ECX93" s="47"/>
      <c r="ECY93" s="47"/>
      <c r="ECZ93" s="47"/>
      <c r="EDA93" s="47"/>
      <c r="EDB93" s="47"/>
      <c r="EDC93" s="47"/>
      <c r="EDD93" s="47"/>
      <c r="EDE93" s="47"/>
      <c r="EDF93" s="47"/>
      <c r="EDG93" s="47"/>
      <c r="EDH93" s="47"/>
      <c r="EDI93" s="47"/>
      <c r="EDJ93" s="47"/>
      <c r="EDK93" s="47"/>
      <c r="EDL93" s="47"/>
      <c r="EDM93" s="47"/>
      <c r="EDN93" s="47"/>
      <c r="EDO93" s="47"/>
      <c r="EDP93" s="47"/>
      <c r="EDQ93" s="47"/>
      <c r="EDR93" s="47"/>
      <c r="EDS93" s="47"/>
      <c r="EDT93" s="47"/>
      <c r="EDU93" s="47"/>
      <c r="EDV93" s="47"/>
      <c r="EDW93" s="47"/>
      <c r="EDX93" s="47"/>
      <c r="EDY93" s="47"/>
      <c r="EDZ93" s="47"/>
      <c r="EEA93" s="47"/>
      <c r="EEB93" s="47"/>
      <c r="EEC93" s="47"/>
      <c r="EED93" s="47"/>
      <c r="EEE93" s="47"/>
      <c r="EEF93" s="47"/>
      <c r="EEG93" s="47"/>
      <c r="EEH93" s="47"/>
      <c r="EEI93" s="47"/>
      <c r="EEJ93" s="47"/>
      <c r="EEK93" s="47"/>
      <c r="EEL93" s="47"/>
      <c r="EEM93" s="47"/>
      <c r="EEN93" s="47"/>
      <c r="EEO93" s="47"/>
      <c r="EEP93" s="47"/>
      <c r="EEQ93" s="47"/>
      <c r="EER93" s="47"/>
      <c r="EES93" s="47"/>
      <c r="EET93" s="47"/>
      <c r="EEU93" s="47"/>
      <c r="EEV93" s="47"/>
      <c r="EEW93" s="47"/>
      <c r="EEX93" s="47"/>
      <c r="EEY93" s="47"/>
      <c r="EEZ93" s="47"/>
      <c r="EFA93" s="47"/>
      <c r="EFB93" s="47"/>
      <c r="EFC93" s="47"/>
      <c r="EFD93" s="47"/>
      <c r="EFE93" s="47"/>
      <c r="EFF93" s="47"/>
      <c r="EFG93" s="47"/>
      <c r="EFH93" s="47"/>
      <c r="EFI93" s="47"/>
      <c r="EFJ93" s="47"/>
      <c r="EFK93" s="47"/>
      <c r="EFL93" s="47"/>
      <c r="EFM93" s="47"/>
      <c r="EFN93" s="47"/>
      <c r="EFO93" s="47"/>
      <c r="EFP93" s="47"/>
      <c r="EFQ93" s="47"/>
      <c r="EFR93" s="47"/>
      <c r="EFS93" s="47"/>
      <c r="EFT93" s="47"/>
      <c r="EFU93" s="47"/>
      <c r="EFV93" s="47"/>
      <c r="EFW93" s="47"/>
      <c r="EFX93" s="47"/>
      <c r="EFY93" s="47"/>
      <c r="EFZ93" s="47"/>
      <c r="EGA93" s="47"/>
      <c r="EGB93" s="47"/>
      <c r="EGC93" s="47"/>
      <c r="EGD93" s="47"/>
      <c r="EGE93" s="47"/>
      <c r="EGF93" s="47"/>
      <c r="EGG93" s="47"/>
      <c r="EGH93" s="47"/>
      <c r="EGI93" s="47"/>
      <c r="EGJ93" s="47"/>
      <c r="EGK93" s="47"/>
      <c r="EGL93" s="47"/>
      <c r="EGM93" s="47"/>
      <c r="EGN93" s="47"/>
      <c r="EGO93" s="47"/>
      <c r="EGP93" s="47"/>
      <c r="EGQ93" s="47"/>
      <c r="EGR93" s="47"/>
      <c r="EGS93" s="47"/>
      <c r="EGT93" s="47"/>
      <c r="EGU93" s="47"/>
      <c r="EGV93" s="47"/>
      <c r="EGW93" s="47"/>
      <c r="EGX93" s="47"/>
      <c r="EGY93" s="47"/>
      <c r="EGZ93" s="47"/>
      <c r="EHA93" s="47"/>
      <c r="EHB93" s="47"/>
      <c r="EHC93" s="47"/>
      <c r="EHD93" s="47"/>
      <c r="EHE93" s="47"/>
      <c r="EHF93" s="47"/>
      <c r="EHG93" s="47"/>
      <c r="EHH93" s="47"/>
      <c r="EHI93" s="47"/>
      <c r="EHJ93" s="47"/>
      <c r="EHK93" s="47"/>
      <c r="EHL93" s="47"/>
      <c r="EHM93" s="47"/>
      <c r="EHN93" s="47"/>
      <c r="EHO93" s="47"/>
      <c r="EHP93" s="47"/>
      <c r="EHQ93" s="47"/>
      <c r="EHR93" s="47"/>
      <c r="EHS93" s="47"/>
      <c r="EHT93" s="47"/>
      <c r="EHU93" s="47"/>
      <c r="EHV93" s="47"/>
      <c r="EHW93" s="47"/>
      <c r="EHX93" s="47"/>
      <c r="EHY93" s="47"/>
      <c r="EHZ93" s="47"/>
      <c r="EIA93" s="47"/>
      <c r="EIB93" s="47"/>
      <c r="EIC93" s="47"/>
      <c r="EID93" s="47"/>
      <c r="EIE93" s="47"/>
      <c r="EIF93" s="47"/>
      <c r="EIG93" s="47"/>
      <c r="EIH93" s="47"/>
      <c r="EII93" s="47"/>
      <c r="EIJ93" s="47"/>
      <c r="EIK93" s="47"/>
      <c r="EIL93" s="47"/>
      <c r="EIM93" s="47"/>
      <c r="EIN93" s="47"/>
      <c r="EIO93" s="47"/>
      <c r="EIP93" s="47"/>
      <c r="EIQ93" s="47"/>
      <c r="EIR93" s="47"/>
      <c r="EIS93" s="47"/>
      <c r="EIT93" s="47"/>
      <c r="EIU93" s="47"/>
      <c r="EIV93" s="47"/>
      <c r="EIW93" s="47"/>
      <c r="EIX93" s="47"/>
      <c r="EIY93" s="47"/>
      <c r="EIZ93" s="47"/>
      <c r="EJA93" s="47"/>
      <c r="EJB93" s="47"/>
      <c r="EJC93" s="47"/>
      <c r="EJD93" s="47"/>
      <c r="EJE93" s="47"/>
      <c r="EJF93" s="47"/>
      <c r="EJG93" s="47"/>
      <c r="EJH93" s="47"/>
      <c r="EJI93" s="47"/>
      <c r="EJJ93" s="47"/>
      <c r="EJK93" s="47"/>
      <c r="EJL93" s="47"/>
      <c r="EJM93" s="47"/>
      <c r="EJN93" s="47"/>
      <c r="EJO93" s="47"/>
      <c r="EJP93" s="47"/>
      <c r="EJQ93" s="47"/>
      <c r="EJR93" s="47"/>
      <c r="EJS93" s="47"/>
      <c r="EJT93" s="47"/>
      <c r="EJU93" s="47"/>
      <c r="EJV93" s="47"/>
      <c r="EJW93" s="47"/>
      <c r="EJX93" s="47"/>
      <c r="EJY93" s="47"/>
      <c r="EJZ93" s="47"/>
      <c r="EKA93" s="47"/>
      <c r="EKB93" s="47"/>
      <c r="EKC93" s="47"/>
      <c r="EKD93" s="47"/>
      <c r="EKE93" s="47"/>
      <c r="EKF93" s="47"/>
      <c r="EKG93" s="47"/>
      <c r="EKH93" s="47"/>
      <c r="EKI93" s="47"/>
      <c r="EKJ93" s="47"/>
      <c r="EKK93" s="47"/>
      <c r="EKL93" s="47"/>
      <c r="EKM93" s="47"/>
      <c r="EKN93" s="47"/>
      <c r="EKO93" s="47"/>
      <c r="EKP93" s="47"/>
      <c r="EKQ93" s="47"/>
      <c r="EKR93" s="47"/>
      <c r="EKS93" s="47"/>
      <c r="EKT93" s="47"/>
      <c r="EKU93" s="47"/>
      <c r="EKV93" s="47"/>
      <c r="EKW93" s="47"/>
      <c r="EKX93" s="47"/>
      <c r="EKY93" s="47"/>
      <c r="EKZ93" s="47"/>
      <c r="ELA93" s="47"/>
      <c r="ELB93" s="47"/>
      <c r="ELC93" s="47"/>
      <c r="ELD93" s="47"/>
      <c r="ELE93" s="47"/>
      <c r="ELF93" s="47"/>
      <c r="ELG93" s="47"/>
      <c r="ELH93" s="47"/>
      <c r="ELI93" s="47"/>
      <c r="ELJ93" s="47"/>
      <c r="ELK93" s="47"/>
      <c r="ELL93" s="47"/>
      <c r="ELM93" s="47"/>
      <c r="ELN93" s="47"/>
      <c r="ELO93" s="47"/>
      <c r="ELP93" s="47"/>
      <c r="ELQ93" s="47"/>
      <c r="ELR93" s="47"/>
      <c r="ELS93" s="47"/>
      <c r="ELT93" s="47"/>
      <c r="ELU93" s="47"/>
      <c r="ELV93" s="47"/>
      <c r="ELW93" s="47"/>
      <c r="ELX93" s="47"/>
      <c r="ELY93" s="47"/>
      <c r="ELZ93" s="47"/>
      <c r="EMA93" s="47"/>
      <c r="EMB93" s="47"/>
      <c r="EMC93" s="47"/>
      <c r="EMD93" s="47"/>
      <c r="EME93" s="47"/>
      <c r="EMF93" s="47"/>
      <c r="EMG93" s="47"/>
      <c r="EMH93" s="47"/>
      <c r="EMI93" s="47"/>
      <c r="EMJ93" s="47"/>
      <c r="EMK93" s="47"/>
      <c r="EML93" s="47"/>
      <c r="EMM93" s="47"/>
      <c r="EMN93" s="47"/>
      <c r="EMO93" s="47"/>
      <c r="EMP93" s="47"/>
      <c r="EMQ93" s="47"/>
      <c r="EMR93" s="47"/>
      <c r="EMS93" s="47"/>
      <c r="EMT93" s="47"/>
      <c r="EMU93" s="47"/>
      <c r="EMV93" s="47"/>
      <c r="EMW93" s="47"/>
      <c r="EMX93" s="47"/>
      <c r="EMY93" s="47"/>
      <c r="EMZ93" s="47"/>
      <c r="ENA93" s="47"/>
      <c r="ENB93" s="47"/>
      <c r="ENC93" s="47"/>
      <c r="END93" s="47"/>
      <c r="ENE93" s="47"/>
      <c r="ENF93" s="47"/>
      <c r="ENG93" s="47"/>
      <c r="ENH93" s="47"/>
      <c r="ENI93" s="47"/>
      <c r="ENJ93" s="47"/>
      <c r="ENK93" s="47"/>
      <c r="ENL93" s="47"/>
      <c r="ENM93" s="47"/>
      <c r="ENN93" s="47"/>
      <c r="ENO93" s="47"/>
      <c r="ENP93" s="47"/>
      <c r="ENQ93" s="47"/>
      <c r="ENR93" s="47"/>
      <c r="ENS93" s="47"/>
      <c r="ENT93" s="47"/>
      <c r="ENU93" s="47"/>
      <c r="ENV93" s="47"/>
      <c r="ENW93" s="47"/>
      <c r="ENX93" s="47"/>
      <c r="ENY93" s="47"/>
      <c r="ENZ93" s="47"/>
      <c r="EOA93" s="47"/>
      <c r="EOB93" s="47"/>
      <c r="EOC93" s="47"/>
      <c r="EOD93" s="47"/>
      <c r="EOE93" s="47"/>
      <c r="EOF93" s="47"/>
      <c r="EOG93" s="47"/>
      <c r="EOH93" s="47"/>
      <c r="EOI93" s="47"/>
      <c r="EOJ93" s="47"/>
      <c r="EOK93" s="47"/>
      <c r="EOL93" s="47"/>
      <c r="EOM93" s="47"/>
      <c r="EON93" s="47"/>
      <c r="EOO93" s="47"/>
      <c r="EOP93" s="47"/>
      <c r="EOQ93" s="47"/>
      <c r="EOR93" s="47"/>
      <c r="EOS93" s="47"/>
      <c r="EOT93" s="47"/>
      <c r="EOU93" s="47"/>
      <c r="EOV93" s="47"/>
      <c r="EOW93" s="47"/>
      <c r="EOX93" s="47"/>
      <c r="EOY93" s="47"/>
      <c r="EOZ93" s="47"/>
      <c r="EPA93" s="47"/>
      <c r="EPB93" s="47"/>
      <c r="EPC93" s="47"/>
      <c r="EPD93" s="47"/>
      <c r="EPE93" s="47"/>
      <c r="EPF93" s="47"/>
      <c r="EPG93" s="47"/>
      <c r="EPH93" s="47"/>
      <c r="EPI93" s="47"/>
      <c r="EPJ93" s="47"/>
      <c r="EPK93" s="47"/>
      <c r="EPL93" s="47"/>
      <c r="EPM93" s="47"/>
      <c r="EPN93" s="47"/>
      <c r="EPO93" s="47"/>
      <c r="EPP93" s="47"/>
      <c r="EPQ93" s="47"/>
      <c r="EPR93" s="47"/>
      <c r="EPS93" s="47"/>
      <c r="EPT93" s="47"/>
      <c r="EPU93" s="47"/>
      <c r="EPV93" s="47"/>
      <c r="EPW93" s="47"/>
      <c r="EPX93" s="47"/>
      <c r="EPY93" s="47"/>
      <c r="EPZ93" s="47"/>
      <c r="EQA93" s="47"/>
      <c r="EQB93" s="47"/>
      <c r="EQC93" s="47"/>
      <c r="EQD93" s="47"/>
      <c r="EQE93" s="47"/>
      <c r="EQF93" s="47"/>
      <c r="EQG93" s="47"/>
      <c r="EQH93" s="47"/>
      <c r="EQI93" s="47"/>
      <c r="EQJ93" s="47"/>
      <c r="EQK93" s="47"/>
      <c r="EQL93" s="47"/>
      <c r="EQM93" s="47"/>
      <c r="EQN93" s="47"/>
      <c r="EQO93" s="47"/>
      <c r="EQP93" s="47"/>
      <c r="EQQ93" s="47"/>
      <c r="EQR93" s="47"/>
      <c r="EQS93" s="47"/>
      <c r="EQT93" s="47"/>
      <c r="EQU93" s="47"/>
      <c r="EQV93" s="47"/>
      <c r="EQW93" s="47"/>
      <c r="EQX93" s="47"/>
      <c r="EQY93" s="47"/>
      <c r="EQZ93" s="47"/>
      <c r="ERA93" s="47"/>
      <c r="ERB93" s="47"/>
      <c r="ERC93" s="47"/>
      <c r="ERD93" s="47"/>
      <c r="ERE93" s="47"/>
      <c r="ERF93" s="47"/>
      <c r="ERG93" s="47"/>
      <c r="ERH93" s="47"/>
      <c r="ERI93" s="47"/>
      <c r="ERJ93" s="47"/>
      <c r="ERK93" s="47"/>
      <c r="ERL93" s="47"/>
      <c r="ERM93" s="47"/>
      <c r="ERN93" s="47"/>
      <c r="ERO93" s="47"/>
      <c r="ERP93" s="47"/>
      <c r="ERQ93" s="47"/>
      <c r="ERR93" s="47"/>
      <c r="ERS93" s="47"/>
      <c r="ERT93" s="47"/>
      <c r="ERU93" s="47"/>
      <c r="ERV93" s="47"/>
      <c r="ERW93" s="47"/>
      <c r="ERX93" s="47"/>
      <c r="ERY93" s="47"/>
      <c r="ERZ93" s="47"/>
      <c r="ESA93" s="47"/>
      <c r="ESB93" s="47"/>
      <c r="ESC93" s="47"/>
      <c r="ESD93" s="47"/>
      <c r="ESE93" s="47"/>
      <c r="ESF93" s="47"/>
      <c r="ESG93" s="47"/>
      <c r="ESH93" s="47"/>
      <c r="ESI93" s="47"/>
      <c r="ESJ93" s="47"/>
      <c r="ESK93" s="47"/>
      <c r="ESL93" s="47"/>
      <c r="ESM93" s="47"/>
      <c r="ESN93" s="47"/>
      <c r="ESO93" s="47"/>
      <c r="ESP93" s="47"/>
      <c r="ESQ93" s="47"/>
      <c r="ESR93" s="47"/>
      <c r="ESS93" s="47"/>
      <c r="EST93" s="47"/>
      <c r="ESU93" s="47"/>
      <c r="ESV93" s="47"/>
      <c r="ESW93" s="47"/>
      <c r="ESX93" s="47"/>
      <c r="ESY93" s="47"/>
      <c r="ESZ93" s="47"/>
      <c r="ETA93" s="47"/>
      <c r="ETB93" s="47"/>
      <c r="ETC93" s="47"/>
      <c r="ETD93" s="47"/>
      <c r="ETE93" s="47"/>
      <c r="ETF93" s="47"/>
      <c r="ETG93" s="47"/>
      <c r="ETH93" s="47"/>
      <c r="ETI93" s="47"/>
      <c r="ETJ93" s="47"/>
      <c r="ETK93" s="47"/>
      <c r="ETL93" s="47"/>
      <c r="ETM93" s="47"/>
      <c r="ETN93" s="47"/>
      <c r="ETO93" s="47"/>
      <c r="ETP93" s="47"/>
      <c r="ETQ93" s="47"/>
      <c r="ETR93" s="47"/>
      <c r="ETS93" s="47"/>
      <c r="ETT93" s="47"/>
      <c r="ETU93" s="47"/>
      <c r="ETV93" s="47"/>
      <c r="ETW93" s="47"/>
      <c r="ETX93" s="47"/>
      <c r="ETY93" s="47"/>
      <c r="ETZ93" s="47"/>
      <c r="EUA93" s="47"/>
      <c r="EUB93" s="47"/>
      <c r="EUC93" s="47"/>
      <c r="EUD93" s="47"/>
      <c r="EUE93" s="47"/>
      <c r="EUF93" s="47"/>
      <c r="EUG93" s="47"/>
      <c r="EUH93" s="47"/>
      <c r="EUI93" s="47"/>
      <c r="EUJ93" s="47"/>
      <c r="EUK93" s="47"/>
      <c r="EUL93" s="47"/>
      <c r="EUM93" s="47"/>
      <c r="EUN93" s="47"/>
      <c r="EUO93" s="47"/>
      <c r="EUP93" s="47"/>
      <c r="EUQ93" s="47"/>
      <c r="EUR93" s="47"/>
      <c r="EUS93" s="47"/>
      <c r="EUT93" s="47"/>
      <c r="EUU93" s="47"/>
      <c r="EUV93" s="47"/>
      <c r="EUW93" s="47"/>
      <c r="EUX93" s="47"/>
      <c r="EUY93" s="47"/>
      <c r="EUZ93" s="47"/>
      <c r="EVA93" s="47"/>
      <c r="EVB93" s="47"/>
      <c r="EVC93" s="47"/>
      <c r="EVD93" s="47"/>
      <c r="EVE93" s="47"/>
      <c r="EVF93" s="47"/>
      <c r="EVG93" s="47"/>
      <c r="EVH93" s="47"/>
      <c r="EVI93" s="47"/>
      <c r="EVJ93" s="47"/>
      <c r="EVK93" s="47"/>
      <c r="EVL93" s="47"/>
      <c r="EVM93" s="47"/>
      <c r="EVN93" s="47"/>
      <c r="EVO93" s="47"/>
      <c r="EVP93" s="47"/>
      <c r="EVQ93" s="47"/>
      <c r="EVR93" s="47"/>
      <c r="EVS93" s="47"/>
      <c r="EVT93" s="47"/>
      <c r="EVU93" s="47"/>
      <c r="EVV93" s="47"/>
      <c r="EVW93" s="47"/>
      <c r="EVX93" s="47"/>
      <c r="EVY93" s="47"/>
      <c r="EVZ93" s="47"/>
      <c r="EWA93" s="47"/>
      <c r="EWB93" s="47"/>
      <c r="EWC93" s="47"/>
      <c r="EWD93" s="47"/>
      <c r="EWE93" s="47"/>
      <c r="EWF93" s="47"/>
      <c r="EWG93" s="47"/>
      <c r="EWH93" s="47"/>
      <c r="EWI93" s="47"/>
      <c r="EWJ93" s="47"/>
      <c r="EWK93" s="47"/>
      <c r="EWL93" s="47"/>
      <c r="EWM93" s="47"/>
      <c r="EWN93" s="47"/>
      <c r="EWO93" s="47"/>
      <c r="EWP93" s="47"/>
      <c r="EWQ93" s="47"/>
      <c r="EWR93" s="47"/>
      <c r="EWS93" s="47"/>
      <c r="EWT93" s="47"/>
      <c r="EWU93" s="47"/>
      <c r="EWV93" s="47"/>
      <c r="EWW93" s="47"/>
      <c r="EWX93" s="47"/>
      <c r="EWY93" s="47"/>
      <c r="EWZ93" s="47"/>
      <c r="EXA93" s="47"/>
      <c r="EXB93" s="47"/>
      <c r="EXC93" s="47"/>
      <c r="EXD93" s="47"/>
      <c r="EXE93" s="47"/>
      <c r="EXF93" s="47"/>
      <c r="EXG93" s="47"/>
      <c r="EXH93" s="47"/>
      <c r="EXI93" s="47"/>
      <c r="EXJ93" s="47"/>
      <c r="EXK93" s="47"/>
      <c r="EXL93" s="47"/>
      <c r="EXM93" s="47"/>
      <c r="EXN93" s="47"/>
      <c r="EXO93" s="47"/>
      <c r="EXP93" s="47"/>
      <c r="EXQ93" s="47"/>
      <c r="EXR93" s="47"/>
      <c r="EXS93" s="47"/>
      <c r="EXT93" s="47"/>
      <c r="EXU93" s="47"/>
      <c r="EXV93" s="47"/>
      <c r="EXW93" s="47"/>
      <c r="EXX93" s="47"/>
      <c r="EXY93" s="47"/>
      <c r="EXZ93" s="47"/>
      <c r="EYA93" s="47"/>
      <c r="EYB93" s="47"/>
      <c r="EYC93" s="47"/>
      <c r="EYD93" s="47"/>
      <c r="EYE93" s="47"/>
      <c r="EYF93" s="47"/>
      <c r="EYG93" s="47"/>
      <c r="EYH93" s="47"/>
      <c r="EYI93" s="47"/>
      <c r="EYJ93" s="47"/>
      <c r="EYK93" s="47"/>
      <c r="EYL93" s="47"/>
      <c r="EYM93" s="47"/>
      <c r="EYN93" s="47"/>
      <c r="EYO93" s="47"/>
      <c r="EYP93" s="47"/>
      <c r="EYQ93" s="47"/>
      <c r="EYR93" s="47"/>
      <c r="EYS93" s="47"/>
      <c r="EYT93" s="47"/>
      <c r="EYU93" s="47"/>
      <c r="EYV93" s="47"/>
      <c r="EYW93" s="47"/>
      <c r="EYX93" s="47"/>
      <c r="EYY93" s="47"/>
      <c r="EYZ93" s="47"/>
      <c r="EZA93" s="47"/>
      <c r="EZB93" s="47"/>
      <c r="EZC93" s="47"/>
      <c r="EZD93" s="47"/>
      <c r="EZE93" s="47"/>
      <c r="EZF93" s="47"/>
      <c r="EZG93" s="47"/>
      <c r="EZH93" s="47"/>
      <c r="EZI93" s="47"/>
      <c r="EZJ93" s="47"/>
      <c r="EZK93" s="47"/>
      <c r="EZL93" s="47"/>
      <c r="EZM93" s="47"/>
      <c r="EZN93" s="47"/>
      <c r="EZO93" s="47"/>
      <c r="EZP93" s="47"/>
      <c r="EZQ93" s="47"/>
      <c r="EZR93" s="47"/>
      <c r="EZS93" s="47"/>
      <c r="EZT93" s="47"/>
      <c r="EZU93" s="47"/>
      <c r="EZV93" s="47"/>
      <c r="EZW93" s="47"/>
      <c r="EZX93" s="47"/>
      <c r="EZY93" s="47"/>
      <c r="EZZ93" s="47"/>
      <c r="FAA93" s="47"/>
      <c r="FAB93" s="47"/>
      <c r="FAC93" s="47"/>
      <c r="FAD93" s="47"/>
      <c r="FAE93" s="47"/>
      <c r="FAF93" s="47"/>
      <c r="FAG93" s="47"/>
      <c r="FAH93" s="47"/>
      <c r="FAI93" s="47"/>
      <c r="FAJ93" s="47"/>
      <c r="FAK93" s="47"/>
      <c r="FAL93" s="47"/>
      <c r="FAM93" s="47"/>
      <c r="FAN93" s="47"/>
      <c r="FAO93" s="47"/>
      <c r="FAP93" s="47"/>
      <c r="FAQ93" s="47"/>
      <c r="FAR93" s="47"/>
      <c r="FAS93" s="47"/>
      <c r="FAT93" s="47"/>
      <c r="FAU93" s="47"/>
      <c r="FAV93" s="47"/>
      <c r="FAW93" s="47"/>
      <c r="FAX93" s="47"/>
      <c r="FAY93" s="47"/>
      <c r="FAZ93" s="47"/>
      <c r="FBA93" s="47"/>
      <c r="FBB93" s="47"/>
      <c r="FBC93" s="47"/>
      <c r="FBD93" s="47"/>
      <c r="FBE93" s="47"/>
      <c r="FBF93" s="47"/>
      <c r="FBG93" s="47"/>
      <c r="FBH93" s="47"/>
      <c r="FBI93" s="47"/>
      <c r="FBJ93" s="47"/>
      <c r="FBK93" s="47"/>
      <c r="FBL93" s="47"/>
      <c r="FBM93" s="47"/>
      <c r="FBN93" s="47"/>
      <c r="FBO93" s="47"/>
      <c r="FBP93" s="47"/>
      <c r="FBQ93" s="47"/>
      <c r="FBR93" s="47"/>
      <c r="FBS93" s="47"/>
      <c r="FBT93" s="47"/>
      <c r="FBU93" s="47"/>
      <c r="FBV93" s="47"/>
      <c r="FBW93" s="47"/>
      <c r="FBX93" s="47"/>
      <c r="FBY93" s="47"/>
      <c r="FBZ93" s="47"/>
      <c r="FCA93" s="47"/>
      <c r="FCB93" s="47"/>
      <c r="FCC93" s="47"/>
      <c r="FCD93" s="47"/>
      <c r="FCE93" s="47"/>
      <c r="FCF93" s="47"/>
      <c r="FCG93" s="47"/>
      <c r="FCH93" s="47"/>
      <c r="FCI93" s="47"/>
      <c r="FCJ93" s="47"/>
      <c r="FCK93" s="47"/>
      <c r="FCL93" s="47"/>
      <c r="FCM93" s="47"/>
      <c r="FCN93" s="47"/>
      <c r="FCO93" s="47"/>
      <c r="FCP93" s="47"/>
      <c r="FCQ93" s="47"/>
      <c r="FCR93" s="47"/>
      <c r="FCS93" s="47"/>
      <c r="FCT93" s="47"/>
      <c r="FCU93" s="47"/>
      <c r="FCV93" s="47"/>
      <c r="FCW93" s="47"/>
      <c r="FCX93" s="47"/>
      <c r="FCY93" s="47"/>
      <c r="FCZ93" s="47"/>
      <c r="FDA93" s="47"/>
      <c r="FDB93" s="47"/>
      <c r="FDC93" s="47"/>
      <c r="FDD93" s="47"/>
      <c r="FDE93" s="47"/>
      <c r="FDF93" s="47"/>
      <c r="FDG93" s="47"/>
      <c r="FDH93" s="47"/>
      <c r="FDI93" s="47"/>
      <c r="FDJ93" s="47"/>
      <c r="FDK93" s="47"/>
      <c r="FDL93" s="47"/>
      <c r="FDM93" s="47"/>
      <c r="FDN93" s="47"/>
      <c r="FDO93" s="47"/>
      <c r="FDP93" s="47"/>
      <c r="FDQ93" s="47"/>
      <c r="FDR93" s="47"/>
      <c r="FDS93" s="47"/>
      <c r="FDT93" s="47"/>
      <c r="FDU93" s="47"/>
      <c r="FDV93" s="47"/>
      <c r="FDW93" s="47"/>
      <c r="FDX93" s="47"/>
      <c r="FDY93" s="47"/>
      <c r="FDZ93" s="47"/>
      <c r="FEA93" s="47"/>
      <c r="FEB93" s="47"/>
      <c r="FEC93" s="47"/>
      <c r="FED93" s="47"/>
      <c r="FEE93" s="47"/>
      <c r="FEF93" s="47"/>
      <c r="FEG93" s="47"/>
      <c r="FEH93" s="47"/>
      <c r="FEI93" s="47"/>
      <c r="FEJ93" s="47"/>
      <c r="FEK93" s="47"/>
      <c r="FEL93" s="47"/>
      <c r="FEM93" s="47"/>
      <c r="FEN93" s="47"/>
      <c r="FEO93" s="47"/>
      <c r="FEP93" s="47"/>
      <c r="FEQ93" s="47"/>
      <c r="FER93" s="47"/>
      <c r="FES93" s="47"/>
      <c r="FET93" s="47"/>
      <c r="FEU93" s="47"/>
      <c r="FEV93" s="47"/>
      <c r="FEW93" s="47"/>
      <c r="FEX93" s="47"/>
      <c r="FEY93" s="47"/>
      <c r="FEZ93" s="47"/>
      <c r="FFA93" s="47"/>
      <c r="FFB93" s="47"/>
      <c r="FFC93" s="47"/>
      <c r="FFD93" s="47"/>
      <c r="FFE93" s="47"/>
      <c r="FFF93" s="47"/>
      <c r="FFG93" s="47"/>
      <c r="FFH93" s="47"/>
      <c r="FFI93" s="47"/>
      <c r="FFJ93" s="47"/>
      <c r="FFK93" s="47"/>
      <c r="FFL93" s="47"/>
      <c r="FFM93" s="47"/>
      <c r="FFN93" s="47"/>
      <c r="FFO93" s="47"/>
      <c r="FFP93" s="47"/>
      <c r="FFQ93" s="47"/>
      <c r="FFR93" s="47"/>
      <c r="FFS93" s="47"/>
      <c r="FFT93" s="47"/>
      <c r="FFU93" s="47"/>
      <c r="FFV93" s="47"/>
      <c r="FFW93" s="47"/>
      <c r="FFX93" s="47"/>
      <c r="FFY93" s="47"/>
      <c r="FFZ93" s="47"/>
      <c r="FGA93" s="47"/>
      <c r="FGB93" s="47"/>
      <c r="FGC93" s="47"/>
      <c r="FGD93" s="47"/>
      <c r="FGE93" s="47"/>
      <c r="FGF93" s="47"/>
      <c r="FGG93" s="47"/>
      <c r="FGH93" s="47"/>
      <c r="FGI93" s="47"/>
      <c r="FGJ93" s="47"/>
      <c r="FGK93" s="47"/>
      <c r="FGL93" s="47"/>
      <c r="FGM93" s="47"/>
      <c r="FGN93" s="47"/>
      <c r="FGO93" s="47"/>
      <c r="FGP93" s="47"/>
      <c r="FGQ93" s="47"/>
      <c r="FGR93" s="47"/>
      <c r="FGS93" s="47"/>
      <c r="FGT93" s="47"/>
      <c r="FGU93" s="47"/>
      <c r="FGV93" s="47"/>
      <c r="FGW93" s="47"/>
      <c r="FGX93" s="47"/>
      <c r="FGY93" s="47"/>
      <c r="FGZ93" s="47"/>
      <c r="FHA93" s="47"/>
      <c r="FHB93" s="47"/>
      <c r="FHC93" s="47"/>
      <c r="FHD93" s="47"/>
      <c r="FHE93" s="47"/>
      <c r="FHF93" s="47"/>
      <c r="FHG93" s="47"/>
      <c r="FHH93" s="47"/>
      <c r="FHI93" s="47"/>
      <c r="FHJ93" s="47"/>
      <c r="FHK93" s="47"/>
      <c r="FHL93" s="47"/>
      <c r="FHM93" s="47"/>
      <c r="FHN93" s="47"/>
      <c r="FHO93" s="47"/>
      <c r="FHP93" s="47"/>
      <c r="FHQ93" s="47"/>
      <c r="FHR93" s="47"/>
      <c r="FHS93" s="47"/>
      <c r="FHT93" s="47"/>
      <c r="FHU93" s="47"/>
      <c r="FHV93" s="47"/>
      <c r="FHW93" s="47"/>
      <c r="FHX93" s="47"/>
      <c r="FHY93" s="47"/>
      <c r="FHZ93" s="47"/>
      <c r="FIA93" s="47"/>
      <c r="FIB93" s="47"/>
      <c r="FIC93" s="47"/>
      <c r="FID93" s="47"/>
      <c r="FIE93" s="47"/>
      <c r="FIF93" s="47"/>
      <c r="FIG93" s="47"/>
      <c r="FIH93" s="47"/>
      <c r="FII93" s="47"/>
      <c r="FIJ93" s="47"/>
      <c r="FIK93" s="47"/>
      <c r="FIL93" s="47"/>
      <c r="FIM93" s="47"/>
      <c r="FIN93" s="47"/>
      <c r="FIO93" s="47"/>
      <c r="FIP93" s="47"/>
      <c r="FIQ93" s="47"/>
      <c r="FIR93" s="47"/>
      <c r="FIS93" s="47"/>
      <c r="FIT93" s="47"/>
      <c r="FIU93" s="47"/>
      <c r="FIV93" s="47"/>
      <c r="FIW93" s="47"/>
      <c r="FIX93" s="47"/>
      <c r="FIY93" s="47"/>
      <c r="FIZ93" s="47"/>
      <c r="FJA93" s="47"/>
      <c r="FJB93" s="47"/>
      <c r="FJC93" s="47"/>
      <c r="FJD93" s="47"/>
      <c r="FJE93" s="47"/>
      <c r="FJF93" s="47"/>
      <c r="FJG93" s="47"/>
      <c r="FJH93" s="47"/>
      <c r="FJI93" s="47"/>
      <c r="FJJ93" s="47"/>
      <c r="FJK93" s="47"/>
      <c r="FJL93" s="47"/>
      <c r="FJM93" s="47"/>
      <c r="FJN93" s="47"/>
      <c r="FJO93" s="47"/>
      <c r="FJP93" s="47"/>
      <c r="FJQ93" s="47"/>
      <c r="FJR93" s="47"/>
      <c r="FJS93" s="47"/>
      <c r="FJT93" s="47"/>
      <c r="FJU93" s="47"/>
      <c r="FJV93" s="47"/>
      <c r="FJW93" s="47"/>
      <c r="FJX93" s="47"/>
      <c r="FJY93" s="47"/>
      <c r="FJZ93" s="47"/>
      <c r="FKA93" s="47"/>
      <c r="FKB93" s="47"/>
      <c r="FKC93" s="47"/>
      <c r="FKD93" s="47"/>
      <c r="FKE93" s="47"/>
      <c r="FKF93" s="47"/>
      <c r="FKG93" s="47"/>
      <c r="FKH93" s="47"/>
      <c r="FKI93" s="47"/>
      <c r="FKJ93" s="47"/>
      <c r="FKK93" s="47"/>
      <c r="FKL93" s="47"/>
      <c r="FKM93" s="47"/>
      <c r="FKN93" s="47"/>
      <c r="FKO93" s="47"/>
      <c r="FKP93" s="47"/>
      <c r="FKQ93" s="47"/>
      <c r="FKR93" s="47"/>
      <c r="FKS93" s="47"/>
      <c r="FKT93" s="47"/>
      <c r="FKU93" s="47"/>
      <c r="FKV93" s="47"/>
      <c r="FKW93" s="47"/>
      <c r="FKX93" s="47"/>
      <c r="FKY93" s="47"/>
      <c r="FKZ93" s="47"/>
      <c r="FLA93" s="47"/>
      <c r="FLB93" s="47"/>
      <c r="FLC93" s="47"/>
      <c r="FLD93" s="47"/>
      <c r="FLE93" s="47"/>
      <c r="FLF93" s="47"/>
      <c r="FLG93" s="47"/>
      <c r="FLH93" s="47"/>
      <c r="FLI93" s="47"/>
      <c r="FLJ93" s="47"/>
      <c r="FLK93" s="47"/>
      <c r="FLL93" s="47"/>
      <c r="FLM93" s="47"/>
      <c r="FLN93" s="47"/>
      <c r="FLO93" s="47"/>
      <c r="FLP93" s="47"/>
      <c r="FLQ93" s="47"/>
      <c r="FLR93" s="47"/>
      <c r="FLS93" s="47"/>
      <c r="FLT93" s="47"/>
      <c r="FLU93" s="47"/>
      <c r="FLV93" s="47"/>
      <c r="FLW93" s="47"/>
      <c r="FLX93" s="47"/>
      <c r="FLY93" s="47"/>
      <c r="FLZ93" s="47"/>
      <c r="FMA93" s="47"/>
      <c r="FMB93" s="47"/>
      <c r="FMC93" s="47"/>
      <c r="FMD93" s="47"/>
      <c r="FME93" s="47"/>
      <c r="FMF93" s="47"/>
      <c r="FMG93" s="47"/>
      <c r="FMH93" s="47"/>
      <c r="FMI93" s="47"/>
      <c r="FMJ93" s="47"/>
      <c r="FMK93" s="47"/>
      <c r="FML93" s="47"/>
      <c r="FMM93" s="47"/>
      <c r="FMN93" s="47"/>
      <c r="FMO93" s="47"/>
      <c r="FMP93" s="47"/>
      <c r="FMQ93" s="47"/>
      <c r="FMR93" s="47"/>
      <c r="FMS93" s="47"/>
      <c r="FMT93" s="47"/>
      <c r="FMU93" s="47"/>
      <c r="FMV93" s="47"/>
      <c r="FMW93" s="47"/>
      <c r="FMX93" s="47"/>
      <c r="FMY93" s="47"/>
      <c r="FMZ93" s="47"/>
      <c r="FNA93" s="47"/>
      <c r="FNB93" s="47"/>
      <c r="FNC93" s="47"/>
      <c r="FND93" s="47"/>
      <c r="FNE93" s="47"/>
      <c r="FNF93" s="47"/>
      <c r="FNG93" s="47"/>
      <c r="FNH93" s="47"/>
      <c r="FNI93" s="47"/>
      <c r="FNJ93" s="47"/>
      <c r="FNK93" s="47"/>
      <c r="FNL93" s="47"/>
      <c r="FNM93" s="47"/>
      <c r="FNN93" s="47"/>
      <c r="FNO93" s="47"/>
      <c r="FNP93" s="47"/>
      <c r="FNQ93" s="47"/>
      <c r="FNR93" s="47"/>
      <c r="FNS93" s="47"/>
      <c r="FNT93" s="47"/>
      <c r="FNU93" s="47"/>
      <c r="FNV93" s="47"/>
      <c r="FNW93" s="47"/>
      <c r="FNX93" s="47"/>
      <c r="FNY93" s="47"/>
      <c r="FNZ93" s="47"/>
      <c r="FOA93" s="47"/>
      <c r="FOB93" s="47"/>
      <c r="FOC93" s="47"/>
      <c r="FOD93" s="47"/>
      <c r="FOE93" s="47"/>
      <c r="FOF93" s="47"/>
      <c r="FOG93" s="47"/>
      <c r="FOH93" s="47"/>
      <c r="FOI93" s="47"/>
      <c r="FOJ93" s="47"/>
      <c r="FOK93" s="47"/>
      <c r="FOL93" s="47"/>
      <c r="FOM93" s="47"/>
      <c r="FON93" s="47"/>
      <c r="FOO93" s="47"/>
      <c r="FOP93" s="47"/>
      <c r="FOQ93" s="47"/>
      <c r="FOR93" s="47"/>
      <c r="FOS93" s="47"/>
      <c r="FOT93" s="47"/>
      <c r="FOU93" s="47"/>
      <c r="FOV93" s="47"/>
      <c r="FOW93" s="47"/>
      <c r="FOX93" s="47"/>
      <c r="FOY93" s="47"/>
      <c r="FOZ93" s="47"/>
      <c r="FPA93" s="47"/>
      <c r="FPB93" s="47"/>
      <c r="FPC93" s="47"/>
      <c r="FPD93" s="47"/>
      <c r="FPE93" s="47"/>
      <c r="FPF93" s="47"/>
      <c r="FPG93" s="47"/>
      <c r="FPH93" s="47"/>
      <c r="FPI93" s="47"/>
      <c r="FPJ93" s="47"/>
      <c r="FPK93" s="47"/>
      <c r="FPL93" s="47"/>
      <c r="FPM93" s="47"/>
      <c r="FPN93" s="47"/>
      <c r="FPO93" s="47"/>
      <c r="FPP93" s="47"/>
      <c r="FPQ93" s="47"/>
      <c r="FPR93" s="47"/>
      <c r="FPS93" s="47"/>
      <c r="FPT93" s="47"/>
      <c r="FPU93" s="47"/>
      <c r="FPV93" s="47"/>
      <c r="FPW93" s="47"/>
      <c r="FPX93" s="47"/>
      <c r="FPY93" s="47"/>
      <c r="FPZ93" s="47"/>
      <c r="FQA93" s="47"/>
      <c r="FQB93" s="47"/>
      <c r="FQC93" s="47"/>
      <c r="FQD93" s="47"/>
      <c r="FQE93" s="47"/>
      <c r="FQF93" s="47"/>
      <c r="FQG93" s="47"/>
      <c r="FQH93" s="47"/>
      <c r="FQI93" s="47"/>
      <c r="FQJ93" s="47"/>
      <c r="FQK93" s="47"/>
      <c r="FQL93" s="47"/>
      <c r="FQM93" s="47"/>
      <c r="FQN93" s="47"/>
      <c r="FQO93" s="47"/>
      <c r="FQP93" s="47"/>
      <c r="FQQ93" s="47"/>
      <c r="FQR93" s="47"/>
      <c r="FQS93" s="47"/>
      <c r="FQT93" s="47"/>
      <c r="FQU93" s="47"/>
      <c r="FQV93" s="47"/>
      <c r="FQW93" s="47"/>
      <c r="FQX93" s="47"/>
      <c r="FQY93" s="47"/>
      <c r="FQZ93" s="47"/>
      <c r="FRA93" s="47"/>
      <c r="FRB93" s="47"/>
      <c r="FRC93" s="47"/>
      <c r="FRD93" s="47"/>
      <c r="FRE93" s="47"/>
      <c r="FRF93" s="47"/>
      <c r="FRG93" s="47"/>
      <c r="FRH93" s="47"/>
      <c r="FRI93" s="47"/>
      <c r="FRJ93" s="47"/>
      <c r="FRK93" s="47"/>
      <c r="FRL93" s="47"/>
      <c r="FRM93" s="47"/>
      <c r="FRN93" s="47"/>
      <c r="FRO93" s="47"/>
      <c r="FRP93" s="47"/>
      <c r="FRQ93" s="47"/>
      <c r="FRR93" s="47"/>
      <c r="FRS93" s="47"/>
      <c r="FRT93" s="47"/>
      <c r="FRU93" s="47"/>
      <c r="FRV93" s="47"/>
      <c r="FRW93" s="47"/>
      <c r="FRX93" s="47"/>
      <c r="FRY93" s="47"/>
      <c r="FRZ93" s="47"/>
      <c r="FSA93" s="47"/>
      <c r="FSB93" s="47"/>
      <c r="FSC93" s="47"/>
      <c r="FSD93" s="47"/>
      <c r="FSE93" s="47"/>
      <c r="FSF93" s="47"/>
      <c r="FSG93" s="47"/>
      <c r="FSH93" s="47"/>
      <c r="FSI93" s="47"/>
      <c r="FSJ93" s="47"/>
      <c r="FSK93" s="47"/>
      <c r="FSL93" s="47"/>
      <c r="FSM93" s="47"/>
      <c r="FSN93" s="47"/>
      <c r="FSO93" s="47"/>
      <c r="FSP93" s="47"/>
      <c r="FSQ93" s="47"/>
      <c r="FSR93" s="47"/>
      <c r="FSS93" s="47"/>
      <c r="FST93" s="47"/>
      <c r="FSU93" s="47"/>
      <c r="FSV93" s="47"/>
      <c r="FSW93" s="47"/>
      <c r="FSX93" s="47"/>
      <c r="FSY93" s="47"/>
      <c r="FSZ93" s="47"/>
      <c r="FTA93" s="47"/>
      <c r="FTB93" s="47"/>
      <c r="FTC93" s="47"/>
      <c r="FTD93" s="47"/>
      <c r="FTE93" s="47"/>
      <c r="FTF93" s="47"/>
      <c r="FTG93" s="47"/>
      <c r="FTH93" s="47"/>
      <c r="FTI93" s="47"/>
      <c r="FTJ93" s="47"/>
      <c r="FTK93" s="47"/>
      <c r="FTL93" s="47"/>
      <c r="FTM93" s="47"/>
      <c r="FTN93" s="47"/>
      <c r="FTO93" s="47"/>
      <c r="FTP93" s="47"/>
      <c r="FTQ93" s="47"/>
      <c r="FTR93" s="47"/>
      <c r="FTS93" s="47"/>
      <c r="FTT93" s="47"/>
      <c r="FTU93" s="47"/>
      <c r="FTV93" s="47"/>
      <c r="FTW93" s="47"/>
      <c r="FTX93" s="47"/>
      <c r="FTY93" s="47"/>
      <c r="FTZ93" s="47"/>
      <c r="FUA93" s="47"/>
      <c r="FUB93" s="47"/>
      <c r="FUC93" s="47"/>
      <c r="FUD93" s="47"/>
      <c r="FUE93" s="47"/>
      <c r="FUF93" s="47"/>
      <c r="FUG93" s="47"/>
      <c r="FUH93" s="47"/>
      <c r="FUI93" s="47"/>
      <c r="FUJ93" s="47"/>
      <c r="FUK93" s="47"/>
      <c r="FUL93" s="47"/>
      <c r="FUM93" s="47"/>
      <c r="FUN93" s="47"/>
      <c r="FUO93" s="47"/>
      <c r="FUP93" s="47"/>
      <c r="FUQ93" s="47"/>
      <c r="FUR93" s="47"/>
      <c r="FUS93" s="47"/>
      <c r="FUT93" s="47"/>
      <c r="FUU93" s="47"/>
      <c r="FUV93" s="47"/>
      <c r="FUW93" s="47"/>
      <c r="FUX93" s="47"/>
      <c r="FUY93" s="47"/>
      <c r="FUZ93" s="47"/>
      <c r="FVA93" s="47"/>
      <c r="FVB93" s="47"/>
      <c r="FVC93" s="47"/>
      <c r="FVD93" s="47"/>
      <c r="FVE93" s="47"/>
      <c r="FVF93" s="47"/>
      <c r="FVG93" s="47"/>
      <c r="FVH93" s="47"/>
      <c r="FVI93" s="47"/>
      <c r="FVJ93" s="47"/>
      <c r="FVK93" s="47"/>
      <c r="FVL93" s="47"/>
      <c r="FVM93" s="47"/>
      <c r="FVN93" s="47"/>
      <c r="FVO93" s="47"/>
      <c r="FVP93" s="47"/>
      <c r="FVQ93" s="47"/>
      <c r="FVR93" s="47"/>
      <c r="FVS93" s="47"/>
      <c r="FVT93" s="47"/>
      <c r="FVU93" s="47"/>
      <c r="FVV93" s="47"/>
      <c r="FVW93" s="47"/>
      <c r="FVX93" s="47"/>
      <c r="FVY93" s="47"/>
      <c r="FVZ93" s="47"/>
      <c r="FWA93" s="47"/>
      <c r="FWB93" s="47"/>
      <c r="FWC93" s="47"/>
      <c r="FWD93" s="47"/>
      <c r="FWE93" s="47"/>
      <c r="FWF93" s="47"/>
      <c r="FWG93" s="47"/>
      <c r="FWH93" s="47"/>
      <c r="FWI93" s="47"/>
      <c r="FWJ93" s="47"/>
      <c r="FWK93" s="47"/>
      <c r="FWL93" s="47"/>
      <c r="FWM93" s="47"/>
      <c r="FWN93" s="47"/>
      <c r="FWO93" s="47"/>
      <c r="FWP93" s="47"/>
      <c r="FWQ93" s="47"/>
      <c r="FWR93" s="47"/>
      <c r="FWS93" s="47"/>
      <c r="FWT93" s="47"/>
      <c r="FWU93" s="47"/>
      <c r="FWV93" s="47"/>
      <c r="FWW93" s="47"/>
      <c r="FWX93" s="47"/>
      <c r="FWY93" s="47"/>
      <c r="FWZ93" s="47"/>
      <c r="FXA93" s="47"/>
      <c r="FXB93" s="47"/>
      <c r="FXC93" s="47"/>
      <c r="FXD93" s="47"/>
      <c r="FXE93" s="47"/>
      <c r="FXF93" s="47"/>
      <c r="FXG93" s="47"/>
      <c r="FXH93" s="47"/>
      <c r="FXI93" s="47"/>
      <c r="FXJ93" s="47"/>
      <c r="FXK93" s="47"/>
      <c r="FXL93" s="47"/>
      <c r="FXM93" s="47"/>
      <c r="FXN93" s="47"/>
      <c r="FXO93" s="47"/>
      <c r="FXP93" s="47"/>
      <c r="FXQ93" s="47"/>
      <c r="FXR93" s="47"/>
      <c r="FXS93" s="47"/>
      <c r="FXT93" s="47"/>
      <c r="FXU93" s="47"/>
      <c r="FXV93" s="47"/>
      <c r="FXW93" s="47"/>
      <c r="FXX93" s="47"/>
      <c r="FXY93" s="47"/>
      <c r="FXZ93" s="47"/>
      <c r="FYA93" s="47"/>
      <c r="FYB93" s="47"/>
      <c r="FYC93" s="47"/>
      <c r="FYD93" s="47"/>
      <c r="FYE93" s="47"/>
      <c r="FYF93" s="47"/>
      <c r="FYG93" s="47"/>
      <c r="FYH93" s="47"/>
      <c r="FYI93" s="47"/>
      <c r="FYJ93" s="47"/>
      <c r="FYK93" s="47"/>
      <c r="FYL93" s="47"/>
      <c r="FYM93" s="47"/>
      <c r="FYN93" s="47"/>
      <c r="FYO93" s="47"/>
      <c r="FYP93" s="47"/>
      <c r="FYQ93" s="47"/>
      <c r="FYR93" s="47"/>
      <c r="FYS93" s="47"/>
      <c r="FYT93" s="47"/>
      <c r="FYU93" s="47"/>
      <c r="FYV93" s="47"/>
      <c r="FYW93" s="47"/>
      <c r="FYX93" s="47"/>
      <c r="FYY93" s="47"/>
      <c r="FYZ93" s="47"/>
      <c r="FZA93" s="47"/>
      <c r="FZB93" s="47"/>
      <c r="FZC93" s="47"/>
      <c r="FZD93" s="47"/>
      <c r="FZE93" s="47"/>
      <c r="FZF93" s="47"/>
      <c r="FZG93" s="47"/>
      <c r="FZH93" s="47"/>
      <c r="FZI93" s="47"/>
      <c r="FZJ93" s="47"/>
      <c r="FZK93" s="47"/>
      <c r="FZL93" s="47"/>
      <c r="FZM93" s="47"/>
      <c r="FZN93" s="47"/>
      <c r="FZO93" s="47"/>
      <c r="FZP93" s="47"/>
      <c r="FZQ93" s="47"/>
      <c r="FZR93" s="47"/>
      <c r="FZS93" s="47"/>
      <c r="FZT93" s="47"/>
      <c r="FZU93" s="47"/>
      <c r="FZV93" s="47"/>
      <c r="FZW93" s="47"/>
      <c r="FZX93" s="47"/>
      <c r="FZY93" s="47"/>
      <c r="FZZ93" s="47"/>
      <c r="GAA93" s="47"/>
      <c r="GAB93" s="47"/>
      <c r="GAC93" s="47"/>
      <c r="GAD93" s="47"/>
      <c r="GAE93" s="47"/>
      <c r="GAF93" s="47"/>
      <c r="GAG93" s="47"/>
      <c r="GAH93" s="47"/>
      <c r="GAI93" s="47"/>
      <c r="GAJ93" s="47"/>
      <c r="GAK93" s="47"/>
      <c r="GAL93" s="47"/>
      <c r="GAM93" s="47"/>
      <c r="GAN93" s="47"/>
      <c r="GAO93" s="47"/>
      <c r="GAP93" s="47"/>
      <c r="GAQ93" s="47"/>
      <c r="GAR93" s="47"/>
      <c r="GAS93" s="47"/>
      <c r="GAT93" s="47"/>
      <c r="GAU93" s="47"/>
      <c r="GAV93" s="47"/>
      <c r="GAW93" s="47"/>
      <c r="GAX93" s="47"/>
      <c r="GAY93" s="47"/>
      <c r="GAZ93" s="47"/>
      <c r="GBA93" s="47"/>
      <c r="GBB93" s="47"/>
      <c r="GBC93" s="47"/>
      <c r="GBD93" s="47"/>
      <c r="GBE93" s="47"/>
      <c r="GBF93" s="47"/>
      <c r="GBG93" s="47"/>
      <c r="GBH93" s="47"/>
      <c r="GBI93" s="47"/>
      <c r="GBJ93" s="47"/>
      <c r="GBK93" s="47"/>
      <c r="GBL93" s="47"/>
      <c r="GBM93" s="47"/>
      <c r="GBN93" s="47"/>
      <c r="GBO93" s="47"/>
      <c r="GBP93" s="47"/>
      <c r="GBQ93" s="47"/>
      <c r="GBR93" s="47"/>
      <c r="GBS93" s="47"/>
      <c r="GBT93" s="47"/>
      <c r="GBU93" s="47"/>
      <c r="GBV93" s="47"/>
      <c r="GBW93" s="47"/>
      <c r="GBX93" s="47"/>
      <c r="GBY93" s="47"/>
      <c r="GBZ93" s="47"/>
      <c r="GCA93" s="47"/>
      <c r="GCB93" s="47"/>
      <c r="GCC93" s="47"/>
      <c r="GCD93" s="47"/>
      <c r="GCE93" s="47"/>
      <c r="GCF93" s="47"/>
      <c r="GCG93" s="47"/>
      <c r="GCH93" s="47"/>
      <c r="GCI93" s="47"/>
      <c r="GCJ93" s="47"/>
      <c r="GCK93" s="47"/>
      <c r="GCL93" s="47"/>
      <c r="GCM93" s="47"/>
      <c r="GCN93" s="47"/>
      <c r="GCO93" s="47"/>
      <c r="GCP93" s="47"/>
      <c r="GCQ93" s="47"/>
      <c r="GCR93" s="47"/>
      <c r="GCS93" s="47"/>
      <c r="GCT93" s="47"/>
      <c r="GCU93" s="47"/>
      <c r="GCV93" s="47"/>
      <c r="GCW93" s="47"/>
      <c r="GCX93" s="47"/>
      <c r="GCY93" s="47"/>
      <c r="GCZ93" s="47"/>
      <c r="GDA93" s="47"/>
      <c r="GDB93" s="47"/>
      <c r="GDC93" s="47"/>
      <c r="GDD93" s="47"/>
      <c r="GDE93" s="47"/>
      <c r="GDF93" s="47"/>
      <c r="GDG93" s="47"/>
      <c r="GDH93" s="47"/>
      <c r="GDI93" s="47"/>
      <c r="GDJ93" s="47"/>
      <c r="GDK93" s="47"/>
      <c r="GDL93" s="47"/>
      <c r="GDM93" s="47"/>
      <c r="GDN93" s="47"/>
      <c r="GDO93" s="47"/>
      <c r="GDP93" s="47"/>
      <c r="GDQ93" s="47"/>
      <c r="GDR93" s="47"/>
      <c r="GDS93" s="47"/>
      <c r="GDT93" s="47"/>
      <c r="GDU93" s="47"/>
      <c r="GDV93" s="47"/>
      <c r="GDW93" s="47"/>
      <c r="GDX93" s="47"/>
      <c r="GDY93" s="47"/>
      <c r="GDZ93" s="47"/>
      <c r="GEA93" s="47"/>
      <c r="GEB93" s="47"/>
      <c r="GEC93" s="47"/>
      <c r="GED93" s="47"/>
      <c r="GEE93" s="47"/>
      <c r="GEF93" s="47"/>
      <c r="GEG93" s="47"/>
      <c r="GEH93" s="47"/>
      <c r="GEI93" s="47"/>
      <c r="GEJ93" s="47"/>
      <c r="GEK93" s="47"/>
      <c r="GEL93" s="47"/>
      <c r="GEM93" s="47"/>
      <c r="GEN93" s="47"/>
      <c r="GEO93" s="47"/>
      <c r="GEP93" s="47"/>
      <c r="GEQ93" s="47"/>
      <c r="GER93" s="47"/>
      <c r="GES93" s="47"/>
      <c r="GET93" s="47"/>
      <c r="GEU93" s="47"/>
      <c r="GEV93" s="47"/>
      <c r="GEW93" s="47"/>
      <c r="GEX93" s="47"/>
      <c r="GEY93" s="47"/>
      <c r="GEZ93" s="47"/>
      <c r="GFA93" s="47"/>
      <c r="GFB93" s="47"/>
      <c r="GFC93" s="47"/>
      <c r="GFD93" s="47"/>
      <c r="GFE93" s="47"/>
      <c r="GFF93" s="47"/>
      <c r="GFG93" s="47"/>
      <c r="GFH93" s="47"/>
      <c r="GFI93" s="47"/>
      <c r="GFJ93" s="47"/>
      <c r="GFK93" s="47"/>
      <c r="GFL93" s="47"/>
      <c r="GFM93" s="47"/>
      <c r="GFN93" s="47"/>
      <c r="GFO93" s="47"/>
      <c r="GFP93" s="47"/>
      <c r="GFQ93" s="47"/>
      <c r="GFR93" s="47"/>
      <c r="GFS93" s="47"/>
      <c r="GFT93" s="47"/>
      <c r="GFU93" s="47"/>
      <c r="GFV93" s="47"/>
      <c r="GFW93" s="47"/>
      <c r="GFX93" s="47"/>
      <c r="GFY93" s="47"/>
      <c r="GFZ93" s="47"/>
      <c r="GGA93" s="47"/>
      <c r="GGB93" s="47"/>
      <c r="GGC93" s="47"/>
      <c r="GGD93" s="47"/>
      <c r="GGE93" s="47"/>
      <c r="GGF93" s="47"/>
      <c r="GGG93" s="47"/>
      <c r="GGH93" s="47"/>
      <c r="GGI93" s="47"/>
      <c r="GGJ93" s="47"/>
      <c r="GGK93" s="47"/>
      <c r="GGL93" s="47"/>
      <c r="GGM93" s="47"/>
      <c r="GGN93" s="47"/>
      <c r="GGO93" s="47"/>
      <c r="GGP93" s="47"/>
      <c r="GGQ93" s="47"/>
      <c r="GGR93" s="47"/>
      <c r="GGS93" s="47"/>
      <c r="GGT93" s="47"/>
      <c r="GGU93" s="47"/>
      <c r="GGV93" s="47"/>
      <c r="GGW93" s="47"/>
      <c r="GGX93" s="47"/>
      <c r="GGY93" s="47"/>
      <c r="GGZ93" s="47"/>
      <c r="GHA93" s="47"/>
      <c r="GHB93" s="47"/>
      <c r="GHC93" s="47"/>
      <c r="GHD93" s="47"/>
      <c r="GHE93" s="47"/>
      <c r="GHF93" s="47"/>
      <c r="GHG93" s="47"/>
      <c r="GHH93" s="47"/>
      <c r="GHI93" s="47"/>
      <c r="GHJ93" s="47"/>
      <c r="GHK93" s="47"/>
      <c r="GHL93" s="47"/>
      <c r="GHM93" s="47"/>
      <c r="GHN93" s="47"/>
      <c r="GHO93" s="47"/>
      <c r="GHP93" s="47"/>
      <c r="GHQ93" s="47"/>
      <c r="GHR93" s="47"/>
      <c r="GHS93" s="47"/>
      <c r="GHT93" s="47"/>
      <c r="GHU93" s="47"/>
      <c r="GHV93" s="47"/>
      <c r="GHW93" s="47"/>
      <c r="GHX93" s="47"/>
      <c r="GHY93" s="47"/>
      <c r="GHZ93" s="47"/>
      <c r="GIA93" s="47"/>
      <c r="GIB93" s="47"/>
      <c r="GIC93" s="47"/>
      <c r="GID93" s="47"/>
      <c r="GIE93" s="47"/>
      <c r="GIF93" s="47"/>
      <c r="GIG93" s="47"/>
      <c r="GIH93" s="47"/>
      <c r="GII93" s="47"/>
      <c r="GIJ93" s="47"/>
      <c r="GIK93" s="47"/>
      <c r="GIL93" s="47"/>
      <c r="GIM93" s="47"/>
      <c r="GIN93" s="47"/>
      <c r="GIO93" s="47"/>
      <c r="GIP93" s="47"/>
      <c r="GIQ93" s="47"/>
      <c r="GIR93" s="47"/>
      <c r="GIS93" s="47"/>
      <c r="GIT93" s="47"/>
      <c r="GIU93" s="47"/>
      <c r="GIV93" s="47"/>
      <c r="GIW93" s="47"/>
      <c r="GIX93" s="47"/>
      <c r="GIY93" s="47"/>
      <c r="GIZ93" s="47"/>
      <c r="GJA93" s="47"/>
      <c r="GJB93" s="47"/>
      <c r="GJC93" s="47"/>
      <c r="GJD93" s="47"/>
      <c r="GJE93" s="47"/>
      <c r="GJF93" s="47"/>
      <c r="GJG93" s="47"/>
      <c r="GJH93" s="47"/>
      <c r="GJI93" s="47"/>
      <c r="GJJ93" s="47"/>
      <c r="GJK93" s="47"/>
      <c r="GJL93" s="47"/>
      <c r="GJM93" s="47"/>
      <c r="GJN93" s="47"/>
      <c r="GJO93" s="47"/>
      <c r="GJP93" s="47"/>
      <c r="GJQ93" s="47"/>
      <c r="GJR93" s="47"/>
      <c r="GJS93" s="47"/>
      <c r="GJT93" s="47"/>
      <c r="GJU93" s="47"/>
      <c r="GJV93" s="47"/>
      <c r="GJW93" s="47"/>
      <c r="GJX93" s="47"/>
      <c r="GJY93" s="47"/>
      <c r="GJZ93" s="47"/>
      <c r="GKA93" s="47"/>
      <c r="GKB93" s="47"/>
      <c r="GKC93" s="47"/>
      <c r="GKD93" s="47"/>
      <c r="GKE93" s="47"/>
      <c r="GKF93" s="47"/>
      <c r="GKG93" s="47"/>
      <c r="GKH93" s="47"/>
      <c r="GKI93" s="47"/>
      <c r="GKJ93" s="47"/>
      <c r="GKK93" s="47"/>
      <c r="GKL93" s="47"/>
      <c r="GKM93" s="47"/>
      <c r="GKN93" s="47"/>
      <c r="GKO93" s="47"/>
      <c r="GKP93" s="47"/>
      <c r="GKQ93" s="47"/>
      <c r="GKR93" s="47"/>
      <c r="GKS93" s="47"/>
      <c r="GKT93" s="47"/>
      <c r="GKU93" s="47"/>
      <c r="GKV93" s="47"/>
      <c r="GKW93" s="47"/>
      <c r="GKX93" s="47"/>
      <c r="GKY93" s="47"/>
      <c r="GKZ93" s="47"/>
      <c r="GLA93" s="47"/>
      <c r="GLB93" s="47"/>
      <c r="GLC93" s="47"/>
      <c r="GLD93" s="47"/>
      <c r="GLE93" s="47"/>
      <c r="GLF93" s="47"/>
      <c r="GLG93" s="47"/>
      <c r="GLH93" s="47"/>
      <c r="GLI93" s="47"/>
      <c r="GLJ93" s="47"/>
      <c r="GLK93" s="47"/>
      <c r="GLL93" s="47"/>
      <c r="GLM93" s="47"/>
      <c r="GLN93" s="47"/>
      <c r="GLO93" s="47"/>
      <c r="GLP93" s="47"/>
      <c r="GLQ93" s="47"/>
      <c r="GLR93" s="47"/>
      <c r="GLS93" s="47"/>
      <c r="GLT93" s="47"/>
      <c r="GLU93" s="47"/>
      <c r="GLV93" s="47"/>
      <c r="GLW93" s="47"/>
      <c r="GLX93" s="47"/>
      <c r="GLY93" s="47"/>
      <c r="GLZ93" s="47"/>
      <c r="GMA93" s="47"/>
      <c r="GMB93" s="47"/>
      <c r="GMC93" s="47"/>
      <c r="GMD93" s="47"/>
      <c r="GME93" s="47"/>
      <c r="GMF93" s="47"/>
      <c r="GMG93" s="47"/>
      <c r="GMH93" s="47"/>
      <c r="GMI93" s="47"/>
      <c r="GMJ93" s="47"/>
      <c r="GMK93" s="47"/>
      <c r="GML93" s="47"/>
      <c r="GMM93" s="47"/>
      <c r="GMN93" s="47"/>
      <c r="GMO93" s="47"/>
      <c r="GMP93" s="47"/>
      <c r="GMQ93" s="47"/>
      <c r="GMR93" s="47"/>
      <c r="GMS93" s="47"/>
      <c r="GMT93" s="47"/>
      <c r="GMU93" s="47"/>
      <c r="GMV93" s="47"/>
      <c r="GMW93" s="47"/>
      <c r="GMX93" s="47"/>
      <c r="GMY93" s="47"/>
      <c r="GMZ93" s="47"/>
      <c r="GNA93" s="47"/>
      <c r="GNB93" s="47"/>
      <c r="GNC93" s="47"/>
      <c r="GND93" s="47"/>
      <c r="GNE93" s="47"/>
      <c r="GNF93" s="47"/>
      <c r="GNG93" s="47"/>
      <c r="GNH93" s="47"/>
      <c r="GNI93" s="47"/>
      <c r="GNJ93" s="47"/>
      <c r="GNK93" s="47"/>
      <c r="GNL93" s="47"/>
      <c r="GNM93" s="47"/>
      <c r="GNN93" s="47"/>
      <c r="GNO93" s="47"/>
      <c r="GNP93" s="47"/>
      <c r="GNQ93" s="47"/>
      <c r="GNR93" s="47"/>
      <c r="GNS93" s="47"/>
      <c r="GNT93" s="47"/>
      <c r="GNU93" s="47"/>
      <c r="GNV93" s="47"/>
      <c r="GNW93" s="47"/>
      <c r="GNX93" s="47"/>
      <c r="GNY93" s="47"/>
      <c r="GNZ93" s="47"/>
      <c r="GOA93" s="47"/>
      <c r="GOB93" s="47"/>
      <c r="GOC93" s="47"/>
      <c r="GOD93" s="47"/>
      <c r="GOE93" s="47"/>
      <c r="GOF93" s="47"/>
      <c r="GOG93" s="47"/>
      <c r="GOH93" s="47"/>
      <c r="GOI93" s="47"/>
      <c r="GOJ93" s="47"/>
      <c r="GOK93" s="47"/>
      <c r="GOL93" s="47"/>
      <c r="GOM93" s="47"/>
      <c r="GON93" s="47"/>
      <c r="GOO93" s="47"/>
      <c r="GOP93" s="47"/>
      <c r="GOQ93" s="47"/>
      <c r="GOR93" s="47"/>
      <c r="GOS93" s="47"/>
      <c r="GOT93" s="47"/>
      <c r="GOU93" s="47"/>
      <c r="GOV93" s="47"/>
      <c r="GOW93" s="47"/>
      <c r="GOX93" s="47"/>
      <c r="GOY93" s="47"/>
      <c r="GOZ93" s="47"/>
      <c r="GPA93" s="47"/>
      <c r="GPB93" s="47"/>
      <c r="GPC93" s="47"/>
      <c r="GPD93" s="47"/>
      <c r="GPE93" s="47"/>
      <c r="GPF93" s="47"/>
      <c r="GPG93" s="47"/>
      <c r="GPH93" s="47"/>
      <c r="GPI93" s="47"/>
      <c r="GPJ93" s="47"/>
      <c r="GPK93" s="47"/>
      <c r="GPL93" s="47"/>
      <c r="GPM93" s="47"/>
      <c r="GPN93" s="47"/>
      <c r="GPO93" s="47"/>
      <c r="GPP93" s="47"/>
      <c r="GPQ93" s="47"/>
      <c r="GPR93" s="47"/>
      <c r="GPS93" s="47"/>
      <c r="GPT93" s="47"/>
      <c r="GPU93" s="47"/>
      <c r="GPV93" s="47"/>
      <c r="GPW93" s="47"/>
      <c r="GPX93" s="47"/>
      <c r="GPY93" s="47"/>
      <c r="GPZ93" s="47"/>
      <c r="GQA93" s="47"/>
      <c r="GQB93" s="47"/>
      <c r="GQC93" s="47"/>
      <c r="GQD93" s="47"/>
      <c r="GQE93" s="47"/>
      <c r="GQF93" s="47"/>
      <c r="GQG93" s="47"/>
      <c r="GQH93" s="47"/>
      <c r="GQI93" s="47"/>
      <c r="GQJ93" s="47"/>
      <c r="GQK93" s="47"/>
      <c r="GQL93" s="47"/>
      <c r="GQM93" s="47"/>
      <c r="GQN93" s="47"/>
      <c r="GQO93" s="47"/>
      <c r="GQP93" s="47"/>
      <c r="GQQ93" s="47"/>
      <c r="GQR93" s="47"/>
      <c r="GQS93" s="47"/>
      <c r="GQT93" s="47"/>
      <c r="GQU93" s="47"/>
      <c r="GQV93" s="47"/>
      <c r="GQW93" s="47"/>
      <c r="GQX93" s="47"/>
      <c r="GQY93" s="47"/>
      <c r="GQZ93" s="47"/>
      <c r="GRA93" s="47"/>
      <c r="GRB93" s="47"/>
      <c r="GRC93" s="47"/>
      <c r="GRD93" s="47"/>
      <c r="GRE93" s="47"/>
      <c r="GRF93" s="47"/>
      <c r="GRG93" s="47"/>
      <c r="GRH93" s="47"/>
      <c r="GRI93" s="47"/>
      <c r="GRJ93" s="47"/>
      <c r="GRK93" s="47"/>
      <c r="GRL93" s="47"/>
      <c r="GRM93" s="47"/>
      <c r="GRN93" s="47"/>
      <c r="GRO93" s="47"/>
      <c r="GRP93" s="47"/>
      <c r="GRQ93" s="47"/>
      <c r="GRR93" s="47"/>
      <c r="GRS93" s="47"/>
      <c r="GRT93" s="47"/>
      <c r="GRU93" s="47"/>
      <c r="GRV93" s="47"/>
      <c r="GRW93" s="47"/>
      <c r="GRX93" s="47"/>
      <c r="GRY93" s="47"/>
      <c r="GRZ93" s="47"/>
      <c r="GSA93" s="47"/>
      <c r="GSB93" s="47"/>
      <c r="GSC93" s="47"/>
      <c r="GSD93" s="47"/>
      <c r="GSE93" s="47"/>
      <c r="GSF93" s="47"/>
      <c r="GSG93" s="47"/>
      <c r="GSH93" s="47"/>
      <c r="GSI93" s="47"/>
      <c r="GSJ93" s="47"/>
      <c r="GSK93" s="47"/>
      <c r="GSL93" s="47"/>
      <c r="GSM93" s="47"/>
      <c r="GSN93" s="47"/>
      <c r="GSO93" s="47"/>
      <c r="GSP93" s="47"/>
      <c r="GSQ93" s="47"/>
      <c r="GSR93" s="47"/>
      <c r="GSS93" s="47"/>
      <c r="GST93" s="47"/>
      <c r="GSU93" s="47"/>
      <c r="GSV93" s="47"/>
      <c r="GSW93" s="47"/>
      <c r="GSX93" s="47"/>
      <c r="GSY93" s="47"/>
      <c r="GSZ93" s="47"/>
      <c r="GTA93" s="47"/>
      <c r="GTB93" s="47"/>
      <c r="GTC93" s="47"/>
      <c r="GTD93" s="47"/>
      <c r="GTE93" s="47"/>
      <c r="GTF93" s="47"/>
      <c r="GTG93" s="47"/>
      <c r="GTH93" s="47"/>
      <c r="GTI93" s="47"/>
      <c r="GTJ93" s="47"/>
      <c r="GTK93" s="47"/>
      <c r="GTL93" s="47"/>
      <c r="GTM93" s="47"/>
      <c r="GTN93" s="47"/>
      <c r="GTO93" s="47"/>
      <c r="GTP93" s="47"/>
      <c r="GTQ93" s="47"/>
      <c r="GTR93" s="47"/>
      <c r="GTS93" s="47"/>
      <c r="GTT93" s="47"/>
      <c r="GTU93" s="47"/>
      <c r="GTV93" s="47"/>
      <c r="GTW93" s="47"/>
      <c r="GTX93" s="47"/>
      <c r="GTY93" s="47"/>
      <c r="GTZ93" s="47"/>
      <c r="GUA93" s="47"/>
      <c r="GUB93" s="47"/>
      <c r="GUC93" s="47"/>
      <c r="GUD93" s="47"/>
      <c r="GUE93" s="47"/>
      <c r="GUF93" s="47"/>
      <c r="GUG93" s="47"/>
      <c r="GUH93" s="47"/>
      <c r="GUI93" s="47"/>
      <c r="GUJ93" s="47"/>
      <c r="GUK93" s="47"/>
      <c r="GUL93" s="47"/>
      <c r="GUM93" s="47"/>
      <c r="GUN93" s="47"/>
      <c r="GUO93" s="47"/>
      <c r="GUP93" s="47"/>
      <c r="GUQ93" s="47"/>
      <c r="GUR93" s="47"/>
      <c r="GUS93" s="47"/>
      <c r="GUT93" s="47"/>
      <c r="GUU93" s="47"/>
      <c r="GUV93" s="47"/>
      <c r="GUW93" s="47"/>
      <c r="GUX93" s="47"/>
      <c r="GUY93" s="47"/>
      <c r="GUZ93" s="47"/>
      <c r="GVA93" s="47"/>
      <c r="GVB93" s="47"/>
      <c r="GVC93" s="47"/>
      <c r="GVD93" s="47"/>
      <c r="GVE93" s="47"/>
      <c r="GVF93" s="47"/>
      <c r="GVG93" s="47"/>
      <c r="GVH93" s="47"/>
      <c r="GVI93" s="47"/>
      <c r="GVJ93" s="47"/>
      <c r="GVK93" s="47"/>
      <c r="GVL93" s="47"/>
      <c r="GVM93" s="47"/>
      <c r="GVN93" s="47"/>
      <c r="GVO93" s="47"/>
      <c r="GVP93" s="47"/>
      <c r="GVQ93" s="47"/>
      <c r="GVR93" s="47"/>
      <c r="GVS93" s="47"/>
      <c r="GVT93" s="47"/>
      <c r="GVU93" s="47"/>
      <c r="GVV93" s="47"/>
      <c r="GVW93" s="47"/>
      <c r="GVX93" s="47"/>
      <c r="GVY93" s="47"/>
      <c r="GVZ93" s="47"/>
      <c r="GWA93" s="47"/>
      <c r="GWB93" s="47"/>
      <c r="GWC93" s="47"/>
      <c r="GWD93" s="47"/>
      <c r="GWE93" s="47"/>
      <c r="GWF93" s="47"/>
      <c r="GWG93" s="47"/>
      <c r="GWH93" s="47"/>
      <c r="GWI93" s="47"/>
      <c r="GWJ93" s="47"/>
      <c r="GWK93" s="47"/>
      <c r="GWL93" s="47"/>
      <c r="GWM93" s="47"/>
      <c r="GWN93" s="47"/>
      <c r="GWO93" s="47"/>
      <c r="GWP93" s="47"/>
      <c r="GWQ93" s="47"/>
      <c r="GWR93" s="47"/>
      <c r="GWS93" s="47"/>
      <c r="GWT93" s="47"/>
      <c r="GWU93" s="47"/>
      <c r="GWV93" s="47"/>
      <c r="GWW93" s="47"/>
      <c r="GWX93" s="47"/>
      <c r="GWY93" s="47"/>
      <c r="GWZ93" s="47"/>
      <c r="GXA93" s="47"/>
      <c r="GXB93" s="47"/>
      <c r="GXC93" s="47"/>
      <c r="GXD93" s="47"/>
      <c r="GXE93" s="47"/>
      <c r="GXF93" s="47"/>
      <c r="GXG93" s="47"/>
      <c r="GXH93" s="47"/>
      <c r="GXI93" s="47"/>
      <c r="GXJ93" s="47"/>
      <c r="GXK93" s="47"/>
      <c r="GXL93" s="47"/>
      <c r="GXM93" s="47"/>
      <c r="GXN93" s="47"/>
      <c r="GXO93" s="47"/>
      <c r="GXP93" s="47"/>
      <c r="GXQ93" s="47"/>
      <c r="GXR93" s="47"/>
      <c r="GXS93" s="47"/>
      <c r="GXT93" s="47"/>
      <c r="GXU93" s="47"/>
      <c r="GXV93" s="47"/>
      <c r="GXW93" s="47"/>
      <c r="GXX93" s="47"/>
      <c r="GXY93" s="47"/>
      <c r="GXZ93" s="47"/>
      <c r="GYA93" s="47"/>
      <c r="GYB93" s="47"/>
      <c r="GYC93" s="47"/>
      <c r="GYD93" s="47"/>
      <c r="GYE93" s="47"/>
      <c r="GYF93" s="47"/>
      <c r="GYG93" s="47"/>
      <c r="GYH93" s="47"/>
      <c r="GYI93" s="47"/>
      <c r="GYJ93" s="47"/>
      <c r="GYK93" s="47"/>
      <c r="GYL93" s="47"/>
      <c r="GYM93" s="47"/>
      <c r="GYN93" s="47"/>
      <c r="GYO93" s="47"/>
      <c r="GYP93" s="47"/>
      <c r="GYQ93" s="47"/>
      <c r="GYR93" s="47"/>
      <c r="GYS93" s="47"/>
      <c r="GYT93" s="47"/>
      <c r="GYU93" s="47"/>
      <c r="GYV93" s="47"/>
      <c r="GYW93" s="47"/>
      <c r="GYX93" s="47"/>
      <c r="GYY93" s="47"/>
      <c r="GYZ93" s="47"/>
      <c r="GZA93" s="47"/>
      <c r="GZB93" s="47"/>
      <c r="GZC93" s="47"/>
      <c r="GZD93" s="47"/>
      <c r="GZE93" s="47"/>
      <c r="GZF93" s="47"/>
      <c r="GZG93" s="47"/>
      <c r="GZH93" s="47"/>
      <c r="GZI93" s="47"/>
      <c r="GZJ93" s="47"/>
      <c r="GZK93" s="47"/>
      <c r="GZL93" s="47"/>
      <c r="GZM93" s="47"/>
      <c r="GZN93" s="47"/>
      <c r="GZO93" s="47"/>
      <c r="GZP93" s="47"/>
      <c r="GZQ93" s="47"/>
      <c r="GZR93" s="47"/>
      <c r="GZS93" s="47"/>
      <c r="GZT93" s="47"/>
      <c r="GZU93" s="47"/>
      <c r="GZV93" s="47"/>
      <c r="GZW93" s="47"/>
      <c r="GZX93" s="47"/>
      <c r="GZY93" s="47"/>
      <c r="GZZ93" s="47"/>
      <c r="HAA93" s="47"/>
      <c r="HAB93" s="47"/>
      <c r="HAC93" s="47"/>
      <c r="HAD93" s="47"/>
      <c r="HAE93" s="47"/>
      <c r="HAF93" s="47"/>
      <c r="HAG93" s="47"/>
      <c r="HAH93" s="47"/>
      <c r="HAI93" s="47"/>
      <c r="HAJ93" s="47"/>
      <c r="HAK93" s="47"/>
      <c r="HAL93" s="47"/>
      <c r="HAM93" s="47"/>
      <c r="HAN93" s="47"/>
      <c r="HAO93" s="47"/>
      <c r="HAP93" s="47"/>
      <c r="HAQ93" s="47"/>
      <c r="HAR93" s="47"/>
      <c r="HAS93" s="47"/>
      <c r="HAT93" s="47"/>
      <c r="HAU93" s="47"/>
      <c r="HAV93" s="47"/>
      <c r="HAW93" s="47"/>
      <c r="HAX93" s="47"/>
      <c r="HAY93" s="47"/>
      <c r="HAZ93" s="47"/>
      <c r="HBA93" s="47"/>
      <c r="HBB93" s="47"/>
      <c r="HBC93" s="47"/>
      <c r="HBD93" s="47"/>
      <c r="HBE93" s="47"/>
      <c r="HBF93" s="47"/>
      <c r="HBG93" s="47"/>
      <c r="HBH93" s="47"/>
      <c r="HBI93" s="47"/>
      <c r="HBJ93" s="47"/>
      <c r="HBK93" s="47"/>
      <c r="HBL93" s="47"/>
      <c r="HBM93" s="47"/>
      <c r="HBN93" s="47"/>
      <c r="HBO93" s="47"/>
      <c r="HBP93" s="47"/>
      <c r="HBQ93" s="47"/>
      <c r="HBR93" s="47"/>
      <c r="HBS93" s="47"/>
      <c r="HBT93" s="47"/>
      <c r="HBU93" s="47"/>
      <c r="HBV93" s="47"/>
      <c r="HBW93" s="47"/>
      <c r="HBX93" s="47"/>
      <c r="HBY93" s="47"/>
      <c r="HBZ93" s="47"/>
      <c r="HCA93" s="47"/>
      <c r="HCB93" s="47"/>
      <c r="HCC93" s="47"/>
      <c r="HCD93" s="47"/>
      <c r="HCE93" s="47"/>
      <c r="HCF93" s="47"/>
      <c r="HCG93" s="47"/>
      <c r="HCH93" s="47"/>
      <c r="HCI93" s="47"/>
      <c r="HCJ93" s="47"/>
      <c r="HCK93" s="47"/>
      <c r="HCL93" s="47"/>
      <c r="HCM93" s="47"/>
      <c r="HCN93" s="47"/>
      <c r="HCO93" s="47"/>
      <c r="HCP93" s="47"/>
      <c r="HCQ93" s="47"/>
      <c r="HCR93" s="47"/>
      <c r="HCS93" s="47"/>
      <c r="HCT93" s="47"/>
      <c r="HCU93" s="47"/>
      <c r="HCV93" s="47"/>
      <c r="HCW93" s="47"/>
      <c r="HCX93" s="47"/>
      <c r="HCY93" s="47"/>
      <c r="HCZ93" s="47"/>
      <c r="HDA93" s="47"/>
      <c r="HDB93" s="47"/>
      <c r="HDC93" s="47"/>
      <c r="HDD93" s="47"/>
      <c r="HDE93" s="47"/>
      <c r="HDF93" s="47"/>
      <c r="HDG93" s="47"/>
      <c r="HDH93" s="47"/>
      <c r="HDI93" s="47"/>
      <c r="HDJ93" s="47"/>
      <c r="HDK93" s="47"/>
      <c r="HDL93" s="47"/>
      <c r="HDM93" s="47"/>
      <c r="HDN93" s="47"/>
      <c r="HDO93" s="47"/>
      <c r="HDP93" s="47"/>
      <c r="HDQ93" s="47"/>
      <c r="HDR93" s="47"/>
      <c r="HDS93" s="47"/>
      <c r="HDT93" s="47"/>
      <c r="HDU93" s="47"/>
      <c r="HDV93" s="47"/>
      <c r="HDW93" s="47"/>
      <c r="HDX93" s="47"/>
      <c r="HDY93" s="47"/>
      <c r="HDZ93" s="47"/>
      <c r="HEA93" s="47"/>
      <c r="HEB93" s="47"/>
      <c r="HEC93" s="47"/>
      <c r="HED93" s="47"/>
      <c r="HEE93" s="47"/>
      <c r="HEF93" s="47"/>
      <c r="HEG93" s="47"/>
      <c r="HEH93" s="47"/>
      <c r="HEI93" s="47"/>
      <c r="HEJ93" s="47"/>
      <c r="HEK93" s="47"/>
      <c r="HEL93" s="47"/>
      <c r="HEM93" s="47"/>
      <c r="HEN93" s="47"/>
      <c r="HEO93" s="47"/>
      <c r="HEP93" s="47"/>
      <c r="HEQ93" s="47"/>
      <c r="HER93" s="47"/>
      <c r="HES93" s="47"/>
      <c r="HET93" s="47"/>
      <c r="HEU93" s="47"/>
      <c r="HEV93" s="47"/>
      <c r="HEW93" s="47"/>
      <c r="HEX93" s="47"/>
      <c r="HEY93" s="47"/>
      <c r="HEZ93" s="47"/>
      <c r="HFA93" s="47"/>
      <c r="HFB93" s="47"/>
      <c r="HFC93" s="47"/>
      <c r="HFD93" s="47"/>
      <c r="HFE93" s="47"/>
      <c r="HFF93" s="47"/>
      <c r="HFG93" s="47"/>
      <c r="HFH93" s="47"/>
      <c r="HFI93" s="47"/>
      <c r="HFJ93" s="47"/>
      <c r="HFK93" s="47"/>
      <c r="HFL93" s="47"/>
      <c r="HFM93" s="47"/>
      <c r="HFN93" s="47"/>
      <c r="HFO93" s="47"/>
      <c r="HFP93" s="47"/>
      <c r="HFQ93" s="47"/>
      <c r="HFR93" s="47"/>
      <c r="HFS93" s="47"/>
      <c r="HFT93" s="47"/>
      <c r="HFU93" s="47"/>
      <c r="HFV93" s="47"/>
      <c r="HFW93" s="47"/>
      <c r="HFX93" s="47"/>
      <c r="HFY93" s="47"/>
      <c r="HFZ93" s="47"/>
      <c r="HGA93" s="47"/>
      <c r="HGB93" s="47"/>
      <c r="HGC93" s="47"/>
      <c r="HGD93" s="47"/>
      <c r="HGE93" s="47"/>
      <c r="HGF93" s="47"/>
      <c r="HGG93" s="47"/>
      <c r="HGH93" s="47"/>
      <c r="HGI93" s="47"/>
      <c r="HGJ93" s="47"/>
      <c r="HGK93" s="47"/>
      <c r="HGL93" s="47"/>
      <c r="HGM93" s="47"/>
      <c r="HGN93" s="47"/>
      <c r="HGO93" s="47"/>
      <c r="HGP93" s="47"/>
      <c r="HGQ93" s="47"/>
      <c r="HGR93" s="47"/>
      <c r="HGS93" s="47"/>
      <c r="HGT93" s="47"/>
      <c r="HGU93" s="47"/>
      <c r="HGV93" s="47"/>
      <c r="HGW93" s="47"/>
      <c r="HGX93" s="47"/>
      <c r="HGY93" s="47"/>
      <c r="HGZ93" s="47"/>
      <c r="HHA93" s="47"/>
      <c r="HHB93" s="47"/>
      <c r="HHC93" s="47"/>
      <c r="HHD93" s="47"/>
      <c r="HHE93" s="47"/>
      <c r="HHF93" s="47"/>
      <c r="HHG93" s="47"/>
      <c r="HHH93" s="47"/>
      <c r="HHI93" s="47"/>
      <c r="HHJ93" s="47"/>
      <c r="HHK93" s="47"/>
      <c r="HHL93" s="47"/>
      <c r="HHM93" s="47"/>
      <c r="HHN93" s="47"/>
      <c r="HHO93" s="47"/>
      <c r="HHP93" s="47"/>
      <c r="HHQ93" s="47"/>
      <c r="HHR93" s="47"/>
      <c r="HHS93" s="47"/>
      <c r="HHT93" s="47"/>
      <c r="HHU93" s="47"/>
      <c r="HHV93" s="47"/>
      <c r="HHW93" s="47"/>
      <c r="HHX93" s="47"/>
      <c r="HHY93" s="47"/>
      <c r="HHZ93" s="47"/>
      <c r="HIA93" s="47"/>
      <c r="HIB93" s="47"/>
      <c r="HIC93" s="47"/>
      <c r="HID93" s="47"/>
      <c r="HIE93" s="47"/>
      <c r="HIF93" s="47"/>
      <c r="HIG93" s="47"/>
      <c r="HIH93" s="47"/>
      <c r="HII93" s="47"/>
      <c r="HIJ93" s="47"/>
      <c r="HIK93" s="47"/>
      <c r="HIL93" s="47"/>
      <c r="HIM93" s="47"/>
      <c r="HIN93" s="47"/>
      <c r="HIO93" s="47"/>
      <c r="HIP93" s="47"/>
      <c r="HIQ93" s="47"/>
      <c r="HIR93" s="47"/>
      <c r="HIS93" s="47"/>
      <c r="HIT93" s="47"/>
      <c r="HIU93" s="47"/>
      <c r="HIV93" s="47"/>
      <c r="HIW93" s="47"/>
      <c r="HIX93" s="47"/>
      <c r="HIY93" s="47"/>
      <c r="HIZ93" s="47"/>
      <c r="HJA93" s="47"/>
      <c r="HJB93" s="47"/>
      <c r="HJC93" s="47"/>
      <c r="HJD93" s="47"/>
      <c r="HJE93" s="47"/>
      <c r="HJF93" s="47"/>
      <c r="HJG93" s="47"/>
      <c r="HJH93" s="47"/>
      <c r="HJI93" s="47"/>
      <c r="HJJ93" s="47"/>
      <c r="HJK93" s="47"/>
      <c r="HJL93" s="47"/>
      <c r="HJM93" s="47"/>
      <c r="HJN93" s="47"/>
      <c r="HJO93" s="47"/>
      <c r="HJP93" s="47"/>
      <c r="HJQ93" s="47"/>
      <c r="HJR93" s="47"/>
      <c r="HJS93" s="47"/>
      <c r="HJT93" s="47"/>
      <c r="HJU93" s="47"/>
      <c r="HJV93" s="47"/>
      <c r="HJW93" s="47"/>
      <c r="HJX93" s="47"/>
      <c r="HJY93" s="47"/>
      <c r="HJZ93" s="47"/>
      <c r="HKA93" s="47"/>
      <c r="HKB93" s="47"/>
      <c r="HKC93" s="47"/>
      <c r="HKD93" s="47"/>
      <c r="HKE93" s="47"/>
      <c r="HKF93" s="47"/>
      <c r="HKG93" s="47"/>
      <c r="HKH93" s="47"/>
      <c r="HKI93" s="47"/>
      <c r="HKJ93" s="47"/>
      <c r="HKK93" s="47"/>
      <c r="HKL93" s="47"/>
      <c r="HKM93" s="47"/>
      <c r="HKN93" s="47"/>
      <c r="HKO93" s="47"/>
      <c r="HKP93" s="47"/>
      <c r="HKQ93" s="47"/>
      <c r="HKR93" s="47"/>
      <c r="HKS93" s="47"/>
      <c r="HKT93" s="47"/>
      <c r="HKU93" s="47"/>
      <c r="HKV93" s="47"/>
      <c r="HKW93" s="47"/>
      <c r="HKX93" s="47"/>
      <c r="HKY93" s="47"/>
      <c r="HKZ93" s="47"/>
      <c r="HLA93" s="47"/>
      <c r="HLB93" s="47"/>
      <c r="HLC93" s="47"/>
      <c r="HLD93" s="47"/>
      <c r="HLE93" s="47"/>
      <c r="HLF93" s="47"/>
      <c r="HLG93" s="47"/>
      <c r="HLH93" s="47"/>
      <c r="HLI93" s="47"/>
      <c r="HLJ93" s="47"/>
      <c r="HLK93" s="47"/>
      <c r="HLL93" s="47"/>
      <c r="HLM93" s="47"/>
      <c r="HLN93" s="47"/>
      <c r="HLO93" s="47"/>
      <c r="HLP93" s="47"/>
      <c r="HLQ93" s="47"/>
      <c r="HLR93" s="47"/>
      <c r="HLS93" s="47"/>
      <c r="HLT93" s="47"/>
      <c r="HLU93" s="47"/>
      <c r="HLV93" s="47"/>
      <c r="HLW93" s="47"/>
      <c r="HLX93" s="47"/>
      <c r="HLY93" s="47"/>
      <c r="HLZ93" s="47"/>
      <c r="HMA93" s="47"/>
      <c r="HMB93" s="47"/>
      <c r="HMC93" s="47"/>
      <c r="HMD93" s="47"/>
      <c r="HME93" s="47"/>
      <c r="HMF93" s="47"/>
      <c r="HMG93" s="47"/>
      <c r="HMH93" s="47"/>
      <c r="HMI93" s="47"/>
      <c r="HMJ93" s="47"/>
      <c r="HMK93" s="47"/>
      <c r="HML93" s="47"/>
      <c r="HMM93" s="47"/>
      <c r="HMN93" s="47"/>
      <c r="HMO93" s="47"/>
      <c r="HMP93" s="47"/>
      <c r="HMQ93" s="47"/>
      <c r="HMR93" s="47"/>
      <c r="HMS93" s="47"/>
      <c r="HMT93" s="47"/>
      <c r="HMU93" s="47"/>
      <c r="HMV93" s="47"/>
      <c r="HMW93" s="47"/>
      <c r="HMX93" s="47"/>
      <c r="HMY93" s="47"/>
      <c r="HMZ93" s="47"/>
      <c r="HNA93" s="47"/>
      <c r="HNB93" s="47"/>
      <c r="HNC93" s="47"/>
      <c r="HND93" s="47"/>
      <c r="HNE93" s="47"/>
      <c r="HNF93" s="47"/>
      <c r="HNG93" s="47"/>
      <c r="HNH93" s="47"/>
      <c r="HNI93" s="47"/>
      <c r="HNJ93" s="47"/>
      <c r="HNK93" s="47"/>
      <c r="HNL93" s="47"/>
      <c r="HNM93" s="47"/>
      <c r="HNN93" s="47"/>
      <c r="HNO93" s="47"/>
      <c r="HNP93" s="47"/>
      <c r="HNQ93" s="47"/>
      <c r="HNR93" s="47"/>
      <c r="HNS93" s="47"/>
      <c r="HNT93" s="47"/>
      <c r="HNU93" s="47"/>
      <c r="HNV93" s="47"/>
      <c r="HNW93" s="47"/>
      <c r="HNX93" s="47"/>
      <c r="HNY93" s="47"/>
      <c r="HNZ93" s="47"/>
      <c r="HOA93" s="47"/>
      <c r="HOB93" s="47"/>
      <c r="HOC93" s="47"/>
      <c r="HOD93" s="47"/>
      <c r="HOE93" s="47"/>
      <c r="HOF93" s="47"/>
      <c r="HOG93" s="47"/>
      <c r="HOH93" s="47"/>
      <c r="HOI93" s="47"/>
      <c r="HOJ93" s="47"/>
      <c r="HOK93" s="47"/>
      <c r="HOL93" s="47"/>
      <c r="HOM93" s="47"/>
      <c r="HON93" s="47"/>
      <c r="HOO93" s="47"/>
      <c r="HOP93" s="47"/>
      <c r="HOQ93" s="47"/>
      <c r="HOR93" s="47"/>
      <c r="HOS93" s="47"/>
      <c r="HOT93" s="47"/>
      <c r="HOU93" s="47"/>
      <c r="HOV93" s="47"/>
      <c r="HOW93" s="47"/>
      <c r="HOX93" s="47"/>
      <c r="HOY93" s="47"/>
      <c r="HOZ93" s="47"/>
      <c r="HPA93" s="47"/>
      <c r="HPB93" s="47"/>
      <c r="HPC93" s="47"/>
      <c r="HPD93" s="47"/>
      <c r="HPE93" s="47"/>
      <c r="HPF93" s="47"/>
      <c r="HPG93" s="47"/>
      <c r="HPH93" s="47"/>
      <c r="HPI93" s="47"/>
      <c r="HPJ93" s="47"/>
      <c r="HPK93" s="47"/>
      <c r="HPL93" s="47"/>
      <c r="HPM93" s="47"/>
      <c r="HPN93" s="47"/>
      <c r="HPO93" s="47"/>
      <c r="HPP93" s="47"/>
      <c r="HPQ93" s="47"/>
      <c r="HPR93" s="47"/>
      <c r="HPS93" s="47"/>
      <c r="HPT93" s="47"/>
      <c r="HPU93" s="47"/>
      <c r="HPV93" s="47"/>
      <c r="HPW93" s="47"/>
      <c r="HPX93" s="47"/>
      <c r="HPY93" s="47"/>
      <c r="HPZ93" s="47"/>
      <c r="HQA93" s="47"/>
      <c r="HQB93" s="47"/>
      <c r="HQC93" s="47"/>
      <c r="HQD93" s="47"/>
      <c r="HQE93" s="47"/>
      <c r="HQF93" s="47"/>
      <c r="HQG93" s="47"/>
      <c r="HQH93" s="47"/>
      <c r="HQI93" s="47"/>
      <c r="HQJ93" s="47"/>
      <c r="HQK93" s="47"/>
      <c r="HQL93" s="47"/>
      <c r="HQM93" s="47"/>
      <c r="HQN93" s="47"/>
      <c r="HQO93" s="47"/>
      <c r="HQP93" s="47"/>
      <c r="HQQ93" s="47"/>
      <c r="HQR93" s="47"/>
      <c r="HQS93" s="47"/>
      <c r="HQT93" s="47"/>
      <c r="HQU93" s="47"/>
      <c r="HQV93" s="47"/>
      <c r="HQW93" s="47"/>
      <c r="HQX93" s="47"/>
      <c r="HQY93" s="47"/>
      <c r="HQZ93" s="47"/>
      <c r="HRA93" s="47"/>
      <c r="HRB93" s="47"/>
      <c r="HRC93" s="47"/>
      <c r="HRD93" s="47"/>
      <c r="HRE93" s="47"/>
      <c r="HRF93" s="47"/>
      <c r="HRG93" s="47"/>
      <c r="HRH93" s="47"/>
      <c r="HRI93" s="47"/>
      <c r="HRJ93" s="47"/>
      <c r="HRK93" s="47"/>
      <c r="HRL93" s="47"/>
      <c r="HRM93" s="47"/>
      <c r="HRN93" s="47"/>
      <c r="HRO93" s="47"/>
      <c r="HRP93" s="47"/>
      <c r="HRQ93" s="47"/>
      <c r="HRR93" s="47"/>
      <c r="HRS93" s="47"/>
      <c r="HRT93" s="47"/>
      <c r="HRU93" s="47"/>
      <c r="HRV93" s="47"/>
      <c r="HRW93" s="47"/>
      <c r="HRX93" s="47"/>
      <c r="HRY93" s="47"/>
      <c r="HRZ93" s="47"/>
      <c r="HSA93" s="47"/>
      <c r="HSB93" s="47"/>
      <c r="HSC93" s="47"/>
      <c r="HSD93" s="47"/>
      <c r="HSE93" s="47"/>
      <c r="HSF93" s="47"/>
      <c r="HSG93" s="47"/>
      <c r="HSH93" s="47"/>
      <c r="HSI93" s="47"/>
      <c r="HSJ93" s="47"/>
      <c r="HSK93" s="47"/>
      <c r="HSL93" s="47"/>
      <c r="HSM93" s="47"/>
      <c r="HSN93" s="47"/>
      <c r="HSO93" s="47"/>
      <c r="HSP93" s="47"/>
      <c r="HSQ93" s="47"/>
      <c r="HSR93" s="47"/>
      <c r="HSS93" s="47"/>
      <c r="HST93" s="47"/>
      <c r="HSU93" s="47"/>
      <c r="HSV93" s="47"/>
      <c r="HSW93" s="47"/>
      <c r="HSX93" s="47"/>
      <c r="HSY93" s="47"/>
      <c r="HSZ93" s="47"/>
      <c r="HTA93" s="47"/>
      <c r="HTB93" s="47"/>
      <c r="HTC93" s="47"/>
      <c r="HTD93" s="47"/>
      <c r="HTE93" s="47"/>
      <c r="HTF93" s="47"/>
      <c r="HTG93" s="47"/>
      <c r="HTH93" s="47"/>
      <c r="HTI93" s="47"/>
      <c r="HTJ93" s="47"/>
      <c r="HTK93" s="47"/>
      <c r="HTL93" s="47"/>
      <c r="HTM93" s="47"/>
      <c r="HTN93" s="47"/>
      <c r="HTO93" s="47"/>
      <c r="HTP93" s="47"/>
      <c r="HTQ93" s="47"/>
      <c r="HTR93" s="47"/>
      <c r="HTS93" s="47"/>
      <c r="HTT93" s="47"/>
      <c r="HTU93" s="47"/>
      <c r="HTV93" s="47"/>
      <c r="HTW93" s="47"/>
      <c r="HTX93" s="47"/>
      <c r="HTY93" s="47"/>
      <c r="HTZ93" s="47"/>
      <c r="HUA93" s="47"/>
      <c r="HUB93" s="47"/>
      <c r="HUC93" s="47"/>
      <c r="HUD93" s="47"/>
      <c r="HUE93" s="47"/>
      <c r="HUF93" s="47"/>
      <c r="HUG93" s="47"/>
      <c r="HUH93" s="47"/>
      <c r="HUI93" s="47"/>
      <c r="HUJ93" s="47"/>
      <c r="HUK93" s="47"/>
      <c r="HUL93" s="47"/>
      <c r="HUM93" s="47"/>
      <c r="HUN93" s="47"/>
      <c r="HUO93" s="47"/>
      <c r="HUP93" s="47"/>
      <c r="HUQ93" s="47"/>
      <c r="HUR93" s="47"/>
      <c r="HUS93" s="47"/>
      <c r="HUT93" s="47"/>
      <c r="HUU93" s="47"/>
      <c r="HUV93" s="47"/>
      <c r="HUW93" s="47"/>
      <c r="HUX93" s="47"/>
      <c r="HUY93" s="47"/>
      <c r="HUZ93" s="47"/>
      <c r="HVA93" s="47"/>
      <c r="HVB93" s="47"/>
      <c r="HVC93" s="47"/>
      <c r="HVD93" s="47"/>
      <c r="HVE93" s="47"/>
      <c r="HVF93" s="47"/>
      <c r="HVG93" s="47"/>
      <c r="HVH93" s="47"/>
      <c r="HVI93" s="47"/>
      <c r="HVJ93" s="47"/>
      <c r="HVK93" s="47"/>
      <c r="HVL93" s="47"/>
      <c r="HVM93" s="47"/>
      <c r="HVN93" s="47"/>
      <c r="HVO93" s="47"/>
      <c r="HVP93" s="47"/>
      <c r="HVQ93" s="47"/>
      <c r="HVR93" s="47"/>
      <c r="HVS93" s="47"/>
      <c r="HVT93" s="47"/>
      <c r="HVU93" s="47"/>
      <c r="HVV93" s="47"/>
      <c r="HVW93" s="47"/>
      <c r="HVX93" s="47"/>
      <c r="HVY93" s="47"/>
      <c r="HVZ93" s="47"/>
      <c r="HWA93" s="47"/>
      <c r="HWB93" s="47"/>
      <c r="HWC93" s="47"/>
      <c r="HWD93" s="47"/>
      <c r="HWE93" s="47"/>
      <c r="HWF93" s="47"/>
      <c r="HWG93" s="47"/>
      <c r="HWH93" s="47"/>
      <c r="HWI93" s="47"/>
      <c r="HWJ93" s="47"/>
      <c r="HWK93" s="47"/>
      <c r="HWL93" s="47"/>
      <c r="HWM93" s="47"/>
      <c r="HWN93" s="47"/>
      <c r="HWO93" s="47"/>
      <c r="HWP93" s="47"/>
      <c r="HWQ93" s="47"/>
      <c r="HWR93" s="47"/>
      <c r="HWS93" s="47"/>
      <c r="HWT93" s="47"/>
      <c r="HWU93" s="47"/>
      <c r="HWV93" s="47"/>
      <c r="HWW93" s="47"/>
      <c r="HWX93" s="47"/>
      <c r="HWY93" s="47"/>
      <c r="HWZ93" s="47"/>
      <c r="HXA93" s="47"/>
      <c r="HXB93" s="47"/>
      <c r="HXC93" s="47"/>
      <c r="HXD93" s="47"/>
      <c r="HXE93" s="47"/>
      <c r="HXF93" s="47"/>
      <c r="HXG93" s="47"/>
      <c r="HXH93" s="47"/>
      <c r="HXI93" s="47"/>
      <c r="HXJ93" s="47"/>
      <c r="HXK93" s="47"/>
      <c r="HXL93" s="47"/>
      <c r="HXM93" s="47"/>
      <c r="HXN93" s="47"/>
      <c r="HXO93" s="47"/>
      <c r="HXP93" s="47"/>
      <c r="HXQ93" s="47"/>
      <c r="HXR93" s="47"/>
      <c r="HXS93" s="47"/>
      <c r="HXT93" s="47"/>
      <c r="HXU93" s="47"/>
      <c r="HXV93" s="47"/>
      <c r="HXW93" s="47"/>
      <c r="HXX93" s="47"/>
      <c r="HXY93" s="47"/>
      <c r="HXZ93" s="47"/>
      <c r="HYA93" s="47"/>
      <c r="HYB93" s="47"/>
      <c r="HYC93" s="47"/>
      <c r="HYD93" s="47"/>
      <c r="HYE93" s="47"/>
      <c r="HYF93" s="47"/>
      <c r="HYG93" s="47"/>
      <c r="HYH93" s="47"/>
      <c r="HYI93" s="47"/>
      <c r="HYJ93" s="47"/>
      <c r="HYK93" s="47"/>
      <c r="HYL93" s="47"/>
      <c r="HYM93" s="47"/>
      <c r="HYN93" s="47"/>
      <c r="HYO93" s="47"/>
      <c r="HYP93" s="47"/>
      <c r="HYQ93" s="47"/>
      <c r="HYR93" s="47"/>
      <c r="HYS93" s="47"/>
      <c r="HYT93" s="47"/>
      <c r="HYU93" s="47"/>
      <c r="HYV93" s="47"/>
      <c r="HYW93" s="47"/>
      <c r="HYX93" s="47"/>
      <c r="HYY93" s="47"/>
      <c r="HYZ93" s="47"/>
      <c r="HZA93" s="47"/>
      <c r="HZB93" s="47"/>
      <c r="HZC93" s="47"/>
      <c r="HZD93" s="47"/>
      <c r="HZE93" s="47"/>
      <c r="HZF93" s="47"/>
      <c r="HZG93" s="47"/>
      <c r="HZH93" s="47"/>
      <c r="HZI93" s="47"/>
      <c r="HZJ93" s="47"/>
      <c r="HZK93" s="47"/>
      <c r="HZL93" s="47"/>
      <c r="HZM93" s="47"/>
      <c r="HZN93" s="47"/>
      <c r="HZO93" s="47"/>
      <c r="HZP93" s="47"/>
      <c r="HZQ93" s="47"/>
      <c r="HZR93" s="47"/>
      <c r="HZS93" s="47"/>
      <c r="HZT93" s="47"/>
      <c r="HZU93" s="47"/>
      <c r="HZV93" s="47"/>
      <c r="HZW93" s="47"/>
      <c r="HZX93" s="47"/>
      <c r="HZY93" s="47"/>
      <c r="HZZ93" s="47"/>
      <c r="IAA93" s="47"/>
      <c r="IAB93" s="47"/>
      <c r="IAC93" s="47"/>
      <c r="IAD93" s="47"/>
      <c r="IAE93" s="47"/>
      <c r="IAF93" s="47"/>
      <c r="IAG93" s="47"/>
      <c r="IAH93" s="47"/>
      <c r="IAI93" s="47"/>
      <c r="IAJ93" s="47"/>
      <c r="IAK93" s="47"/>
      <c r="IAL93" s="47"/>
      <c r="IAM93" s="47"/>
      <c r="IAN93" s="47"/>
      <c r="IAO93" s="47"/>
      <c r="IAP93" s="47"/>
      <c r="IAQ93" s="47"/>
      <c r="IAR93" s="47"/>
      <c r="IAS93" s="47"/>
      <c r="IAT93" s="47"/>
      <c r="IAU93" s="47"/>
      <c r="IAV93" s="47"/>
      <c r="IAW93" s="47"/>
      <c r="IAX93" s="47"/>
      <c r="IAY93" s="47"/>
      <c r="IAZ93" s="47"/>
      <c r="IBA93" s="47"/>
      <c r="IBB93" s="47"/>
      <c r="IBC93" s="47"/>
      <c r="IBD93" s="47"/>
      <c r="IBE93" s="47"/>
      <c r="IBF93" s="47"/>
      <c r="IBG93" s="47"/>
      <c r="IBH93" s="47"/>
      <c r="IBI93" s="47"/>
      <c r="IBJ93" s="47"/>
      <c r="IBK93" s="47"/>
      <c r="IBL93" s="47"/>
      <c r="IBM93" s="47"/>
      <c r="IBN93" s="47"/>
      <c r="IBO93" s="47"/>
      <c r="IBP93" s="47"/>
      <c r="IBQ93" s="47"/>
      <c r="IBR93" s="47"/>
      <c r="IBS93" s="47"/>
      <c r="IBT93" s="47"/>
      <c r="IBU93" s="47"/>
      <c r="IBV93" s="47"/>
      <c r="IBW93" s="47"/>
      <c r="IBX93" s="47"/>
      <c r="IBY93" s="47"/>
      <c r="IBZ93" s="47"/>
      <c r="ICA93" s="47"/>
      <c r="ICB93" s="47"/>
      <c r="ICC93" s="47"/>
      <c r="ICD93" s="47"/>
      <c r="ICE93" s="47"/>
      <c r="ICF93" s="47"/>
      <c r="ICG93" s="47"/>
      <c r="ICH93" s="47"/>
      <c r="ICI93" s="47"/>
      <c r="ICJ93" s="47"/>
      <c r="ICK93" s="47"/>
      <c r="ICL93" s="47"/>
      <c r="ICM93" s="47"/>
      <c r="ICN93" s="47"/>
      <c r="ICO93" s="47"/>
      <c r="ICP93" s="47"/>
      <c r="ICQ93" s="47"/>
      <c r="ICR93" s="47"/>
      <c r="ICS93" s="47"/>
      <c r="ICT93" s="47"/>
      <c r="ICU93" s="47"/>
      <c r="ICV93" s="47"/>
      <c r="ICW93" s="47"/>
      <c r="ICX93" s="47"/>
      <c r="ICY93" s="47"/>
      <c r="ICZ93" s="47"/>
      <c r="IDA93" s="47"/>
      <c r="IDB93" s="47"/>
      <c r="IDC93" s="47"/>
      <c r="IDD93" s="47"/>
      <c r="IDE93" s="47"/>
      <c r="IDF93" s="47"/>
      <c r="IDG93" s="47"/>
      <c r="IDH93" s="47"/>
      <c r="IDI93" s="47"/>
      <c r="IDJ93" s="47"/>
      <c r="IDK93" s="47"/>
      <c r="IDL93" s="47"/>
      <c r="IDM93" s="47"/>
      <c r="IDN93" s="47"/>
      <c r="IDO93" s="47"/>
      <c r="IDP93" s="47"/>
      <c r="IDQ93" s="47"/>
      <c r="IDR93" s="47"/>
      <c r="IDS93" s="47"/>
      <c r="IDT93" s="47"/>
      <c r="IDU93" s="47"/>
      <c r="IDV93" s="47"/>
      <c r="IDW93" s="47"/>
      <c r="IDX93" s="47"/>
      <c r="IDY93" s="47"/>
      <c r="IDZ93" s="47"/>
      <c r="IEA93" s="47"/>
      <c r="IEB93" s="47"/>
      <c r="IEC93" s="47"/>
      <c r="IED93" s="47"/>
      <c r="IEE93" s="47"/>
      <c r="IEF93" s="47"/>
      <c r="IEG93" s="47"/>
      <c r="IEH93" s="47"/>
      <c r="IEI93" s="47"/>
      <c r="IEJ93" s="47"/>
      <c r="IEK93" s="47"/>
      <c r="IEL93" s="47"/>
      <c r="IEM93" s="47"/>
      <c r="IEN93" s="47"/>
      <c r="IEO93" s="47"/>
      <c r="IEP93" s="47"/>
      <c r="IEQ93" s="47"/>
      <c r="IER93" s="47"/>
      <c r="IES93" s="47"/>
      <c r="IET93" s="47"/>
      <c r="IEU93" s="47"/>
      <c r="IEV93" s="47"/>
      <c r="IEW93" s="47"/>
      <c r="IEX93" s="47"/>
      <c r="IEY93" s="47"/>
      <c r="IEZ93" s="47"/>
      <c r="IFA93" s="47"/>
      <c r="IFB93" s="47"/>
      <c r="IFC93" s="47"/>
      <c r="IFD93" s="47"/>
      <c r="IFE93" s="47"/>
      <c r="IFF93" s="47"/>
      <c r="IFG93" s="47"/>
      <c r="IFH93" s="47"/>
      <c r="IFI93" s="47"/>
      <c r="IFJ93" s="47"/>
      <c r="IFK93" s="47"/>
      <c r="IFL93" s="47"/>
      <c r="IFM93" s="47"/>
      <c r="IFN93" s="47"/>
      <c r="IFO93" s="47"/>
      <c r="IFP93" s="47"/>
      <c r="IFQ93" s="47"/>
      <c r="IFR93" s="47"/>
      <c r="IFS93" s="47"/>
      <c r="IFT93" s="47"/>
      <c r="IFU93" s="47"/>
      <c r="IFV93" s="47"/>
      <c r="IFW93" s="47"/>
      <c r="IFX93" s="47"/>
      <c r="IFY93" s="47"/>
      <c r="IFZ93" s="47"/>
      <c r="IGA93" s="47"/>
      <c r="IGB93" s="47"/>
      <c r="IGC93" s="47"/>
      <c r="IGD93" s="47"/>
      <c r="IGE93" s="47"/>
      <c r="IGF93" s="47"/>
      <c r="IGG93" s="47"/>
      <c r="IGH93" s="47"/>
      <c r="IGI93" s="47"/>
      <c r="IGJ93" s="47"/>
      <c r="IGK93" s="47"/>
      <c r="IGL93" s="47"/>
      <c r="IGM93" s="47"/>
      <c r="IGN93" s="47"/>
      <c r="IGO93" s="47"/>
      <c r="IGP93" s="47"/>
      <c r="IGQ93" s="47"/>
      <c r="IGR93" s="47"/>
      <c r="IGS93" s="47"/>
      <c r="IGT93" s="47"/>
      <c r="IGU93" s="47"/>
      <c r="IGV93" s="47"/>
      <c r="IGW93" s="47"/>
      <c r="IGX93" s="47"/>
      <c r="IGY93" s="47"/>
      <c r="IGZ93" s="47"/>
      <c r="IHA93" s="47"/>
      <c r="IHB93" s="47"/>
      <c r="IHC93" s="47"/>
      <c r="IHD93" s="47"/>
      <c r="IHE93" s="47"/>
      <c r="IHF93" s="47"/>
      <c r="IHG93" s="47"/>
      <c r="IHH93" s="47"/>
      <c r="IHI93" s="47"/>
      <c r="IHJ93" s="47"/>
      <c r="IHK93" s="47"/>
      <c r="IHL93" s="47"/>
      <c r="IHM93" s="47"/>
      <c r="IHN93" s="47"/>
      <c r="IHO93" s="47"/>
      <c r="IHP93" s="47"/>
      <c r="IHQ93" s="47"/>
      <c r="IHR93" s="47"/>
      <c r="IHS93" s="47"/>
      <c r="IHT93" s="47"/>
      <c r="IHU93" s="47"/>
      <c r="IHV93" s="47"/>
      <c r="IHW93" s="47"/>
      <c r="IHX93" s="47"/>
      <c r="IHY93" s="47"/>
      <c r="IHZ93" s="47"/>
      <c r="IIA93" s="47"/>
      <c r="IIB93" s="47"/>
      <c r="IIC93" s="47"/>
      <c r="IID93" s="47"/>
      <c r="IIE93" s="47"/>
      <c r="IIF93" s="47"/>
      <c r="IIG93" s="47"/>
      <c r="IIH93" s="47"/>
      <c r="III93" s="47"/>
      <c r="IIJ93" s="47"/>
      <c r="IIK93" s="47"/>
      <c r="IIL93" s="47"/>
      <c r="IIM93" s="47"/>
      <c r="IIN93" s="47"/>
      <c r="IIO93" s="47"/>
      <c r="IIP93" s="47"/>
      <c r="IIQ93" s="47"/>
      <c r="IIR93" s="47"/>
      <c r="IIS93" s="47"/>
      <c r="IIT93" s="47"/>
      <c r="IIU93" s="47"/>
      <c r="IIV93" s="47"/>
      <c r="IIW93" s="47"/>
      <c r="IIX93" s="47"/>
      <c r="IIY93" s="47"/>
      <c r="IIZ93" s="47"/>
      <c r="IJA93" s="47"/>
      <c r="IJB93" s="47"/>
      <c r="IJC93" s="47"/>
      <c r="IJD93" s="47"/>
      <c r="IJE93" s="47"/>
      <c r="IJF93" s="47"/>
      <c r="IJG93" s="47"/>
      <c r="IJH93" s="47"/>
      <c r="IJI93" s="47"/>
      <c r="IJJ93" s="47"/>
      <c r="IJK93" s="47"/>
      <c r="IJL93" s="47"/>
      <c r="IJM93" s="47"/>
      <c r="IJN93" s="47"/>
      <c r="IJO93" s="47"/>
      <c r="IJP93" s="47"/>
      <c r="IJQ93" s="47"/>
      <c r="IJR93" s="47"/>
      <c r="IJS93" s="47"/>
      <c r="IJT93" s="47"/>
      <c r="IJU93" s="47"/>
      <c r="IJV93" s="47"/>
      <c r="IJW93" s="47"/>
      <c r="IJX93" s="47"/>
      <c r="IJY93" s="47"/>
      <c r="IJZ93" s="47"/>
      <c r="IKA93" s="47"/>
      <c r="IKB93" s="47"/>
      <c r="IKC93" s="47"/>
      <c r="IKD93" s="47"/>
      <c r="IKE93" s="47"/>
      <c r="IKF93" s="47"/>
      <c r="IKG93" s="47"/>
      <c r="IKH93" s="47"/>
      <c r="IKI93" s="47"/>
      <c r="IKJ93" s="47"/>
      <c r="IKK93" s="47"/>
      <c r="IKL93" s="47"/>
      <c r="IKM93" s="47"/>
      <c r="IKN93" s="47"/>
      <c r="IKO93" s="47"/>
      <c r="IKP93" s="47"/>
      <c r="IKQ93" s="47"/>
      <c r="IKR93" s="47"/>
      <c r="IKS93" s="47"/>
      <c r="IKT93" s="47"/>
      <c r="IKU93" s="47"/>
      <c r="IKV93" s="47"/>
      <c r="IKW93" s="47"/>
      <c r="IKX93" s="47"/>
      <c r="IKY93" s="47"/>
      <c r="IKZ93" s="47"/>
      <c r="ILA93" s="47"/>
      <c r="ILB93" s="47"/>
      <c r="ILC93" s="47"/>
      <c r="ILD93" s="47"/>
      <c r="ILE93" s="47"/>
      <c r="ILF93" s="47"/>
      <c r="ILG93" s="47"/>
      <c r="ILH93" s="47"/>
      <c r="ILI93" s="47"/>
      <c r="ILJ93" s="47"/>
      <c r="ILK93" s="47"/>
      <c r="ILL93" s="47"/>
      <c r="ILM93" s="47"/>
      <c r="ILN93" s="47"/>
      <c r="ILO93" s="47"/>
      <c r="ILP93" s="47"/>
      <c r="ILQ93" s="47"/>
      <c r="ILR93" s="47"/>
      <c r="ILS93" s="47"/>
      <c r="ILT93" s="47"/>
      <c r="ILU93" s="47"/>
      <c r="ILV93" s="47"/>
      <c r="ILW93" s="47"/>
      <c r="ILX93" s="47"/>
      <c r="ILY93" s="47"/>
      <c r="ILZ93" s="47"/>
      <c r="IMA93" s="47"/>
      <c r="IMB93" s="47"/>
      <c r="IMC93" s="47"/>
      <c r="IMD93" s="47"/>
      <c r="IME93" s="47"/>
      <c r="IMF93" s="47"/>
      <c r="IMG93" s="47"/>
      <c r="IMH93" s="47"/>
      <c r="IMI93" s="47"/>
      <c r="IMJ93" s="47"/>
      <c r="IMK93" s="47"/>
      <c r="IML93" s="47"/>
      <c r="IMM93" s="47"/>
      <c r="IMN93" s="47"/>
      <c r="IMO93" s="47"/>
      <c r="IMP93" s="47"/>
      <c r="IMQ93" s="47"/>
      <c r="IMR93" s="47"/>
      <c r="IMS93" s="47"/>
      <c r="IMT93" s="47"/>
      <c r="IMU93" s="47"/>
      <c r="IMV93" s="47"/>
      <c r="IMW93" s="47"/>
      <c r="IMX93" s="47"/>
      <c r="IMY93" s="47"/>
      <c r="IMZ93" s="47"/>
      <c r="INA93" s="47"/>
      <c r="INB93" s="47"/>
      <c r="INC93" s="47"/>
      <c r="IND93" s="47"/>
      <c r="INE93" s="47"/>
      <c r="INF93" s="47"/>
      <c r="ING93" s="47"/>
      <c r="INH93" s="47"/>
      <c r="INI93" s="47"/>
      <c r="INJ93" s="47"/>
      <c r="INK93" s="47"/>
      <c r="INL93" s="47"/>
      <c r="INM93" s="47"/>
      <c r="INN93" s="47"/>
      <c r="INO93" s="47"/>
      <c r="INP93" s="47"/>
      <c r="INQ93" s="47"/>
      <c r="INR93" s="47"/>
      <c r="INS93" s="47"/>
      <c r="INT93" s="47"/>
      <c r="INU93" s="47"/>
      <c r="INV93" s="47"/>
      <c r="INW93" s="47"/>
      <c r="INX93" s="47"/>
      <c r="INY93" s="47"/>
      <c r="INZ93" s="47"/>
      <c r="IOA93" s="47"/>
      <c r="IOB93" s="47"/>
      <c r="IOC93" s="47"/>
      <c r="IOD93" s="47"/>
      <c r="IOE93" s="47"/>
      <c r="IOF93" s="47"/>
      <c r="IOG93" s="47"/>
      <c r="IOH93" s="47"/>
      <c r="IOI93" s="47"/>
      <c r="IOJ93" s="47"/>
      <c r="IOK93" s="47"/>
      <c r="IOL93" s="47"/>
      <c r="IOM93" s="47"/>
      <c r="ION93" s="47"/>
      <c r="IOO93" s="47"/>
      <c r="IOP93" s="47"/>
      <c r="IOQ93" s="47"/>
      <c r="IOR93" s="47"/>
      <c r="IOS93" s="47"/>
      <c r="IOT93" s="47"/>
      <c r="IOU93" s="47"/>
      <c r="IOV93" s="47"/>
      <c r="IOW93" s="47"/>
      <c r="IOX93" s="47"/>
      <c r="IOY93" s="47"/>
      <c r="IOZ93" s="47"/>
      <c r="IPA93" s="47"/>
      <c r="IPB93" s="47"/>
      <c r="IPC93" s="47"/>
      <c r="IPD93" s="47"/>
      <c r="IPE93" s="47"/>
      <c r="IPF93" s="47"/>
      <c r="IPG93" s="47"/>
      <c r="IPH93" s="47"/>
      <c r="IPI93" s="47"/>
      <c r="IPJ93" s="47"/>
      <c r="IPK93" s="47"/>
      <c r="IPL93" s="47"/>
      <c r="IPM93" s="47"/>
      <c r="IPN93" s="47"/>
      <c r="IPO93" s="47"/>
      <c r="IPP93" s="47"/>
      <c r="IPQ93" s="47"/>
      <c r="IPR93" s="47"/>
      <c r="IPS93" s="47"/>
      <c r="IPT93" s="47"/>
      <c r="IPU93" s="47"/>
      <c r="IPV93" s="47"/>
      <c r="IPW93" s="47"/>
      <c r="IPX93" s="47"/>
      <c r="IPY93" s="47"/>
      <c r="IPZ93" s="47"/>
      <c r="IQA93" s="47"/>
      <c r="IQB93" s="47"/>
      <c r="IQC93" s="47"/>
      <c r="IQD93" s="47"/>
      <c r="IQE93" s="47"/>
      <c r="IQF93" s="47"/>
      <c r="IQG93" s="47"/>
      <c r="IQH93" s="47"/>
      <c r="IQI93" s="47"/>
      <c r="IQJ93" s="47"/>
      <c r="IQK93" s="47"/>
      <c r="IQL93" s="47"/>
      <c r="IQM93" s="47"/>
      <c r="IQN93" s="47"/>
      <c r="IQO93" s="47"/>
      <c r="IQP93" s="47"/>
      <c r="IQQ93" s="47"/>
      <c r="IQR93" s="47"/>
      <c r="IQS93" s="47"/>
      <c r="IQT93" s="47"/>
      <c r="IQU93" s="47"/>
      <c r="IQV93" s="47"/>
      <c r="IQW93" s="47"/>
      <c r="IQX93" s="47"/>
      <c r="IQY93" s="47"/>
      <c r="IQZ93" s="47"/>
      <c r="IRA93" s="47"/>
      <c r="IRB93" s="47"/>
      <c r="IRC93" s="47"/>
      <c r="IRD93" s="47"/>
      <c r="IRE93" s="47"/>
      <c r="IRF93" s="47"/>
      <c r="IRG93" s="47"/>
      <c r="IRH93" s="47"/>
      <c r="IRI93" s="47"/>
      <c r="IRJ93" s="47"/>
      <c r="IRK93" s="47"/>
      <c r="IRL93" s="47"/>
      <c r="IRM93" s="47"/>
      <c r="IRN93" s="47"/>
      <c r="IRO93" s="47"/>
      <c r="IRP93" s="47"/>
      <c r="IRQ93" s="47"/>
      <c r="IRR93" s="47"/>
      <c r="IRS93" s="47"/>
      <c r="IRT93" s="47"/>
      <c r="IRU93" s="47"/>
      <c r="IRV93" s="47"/>
      <c r="IRW93" s="47"/>
      <c r="IRX93" s="47"/>
      <c r="IRY93" s="47"/>
      <c r="IRZ93" s="47"/>
      <c r="ISA93" s="47"/>
      <c r="ISB93" s="47"/>
      <c r="ISC93" s="47"/>
      <c r="ISD93" s="47"/>
      <c r="ISE93" s="47"/>
      <c r="ISF93" s="47"/>
      <c r="ISG93" s="47"/>
      <c r="ISH93" s="47"/>
      <c r="ISI93" s="47"/>
      <c r="ISJ93" s="47"/>
      <c r="ISK93" s="47"/>
      <c r="ISL93" s="47"/>
      <c r="ISM93" s="47"/>
      <c r="ISN93" s="47"/>
      <c r="ISO93" s="47"/>
      <c r="ISP93" s="47"/>
      <c r="ISQ93" s="47"/>
      <c r="ISR93" s="47"/>
      <c r="ISS93" s="47"/>
      <c r="IST93" s="47"/>
      <c r="ISU93" s="47"/>
      <c r="ISV93" s="47"/>
      <c r="ISW93" s="47"/>
      <c r="ISX93" s="47"/>
      <c r="ISY93" s="47"/>
      <c r="ISZ93" s="47"/>
      <c r="ITA93" s="47"/>
      <c r="ITB93" s="47"/>
      <c r="ITC93" s="47"/>
      <c r="ITD93" s="47"/>
      <c r="ITE93" s="47"/>
      <c r="ITF93" s="47"/>
      <c r="ITG93" s="47"/>
      <c r="ITH93" s="47"/>
      <c r="ITI93" s="47"/>
      <c r="ITJ93" s="47"/>
      <c r="ITK93" s="47"/>
      <c r="ITL93" s="47"/>
      <c r="ITM93" s="47"/>
      <c r="ITN93" s="47"/>
      <c r="ITO93" s="47"/>
      <c r="ITP93" s="47"/>
      <c r="ITQ93" s="47"/>
      <c r="ITR93" s="47"/>
      <c r="ITS93" s="47"/>
      <c r="ITT93" s="47"/>
      <c r="ITU93" s="47"/>
      <c r="ITV93" s="47"/>
      <c r="ITW93" s="47"/>
      <c r="ITX93" s="47"/>
      <c r="ITY93" s="47"/>
      <c r="ITZ93" s="47"/>
      <c r="IUA93" s="47"/>
      <c r="IUB93" s="47"/>
      <c r="IUC93" s="47"/>
      <c r="IUD93" s="47"/>
      <c r="IUE93" s="47"/>
      <c r="IUF93" s="47"/>
      <c r="IUG93" s="47"/>
      <c r="IUH93" s="47"/>
      <c r="IUI93" s="47"/>
      <c r="IUJ93" s="47"/>
      <c r="IUK93" s="47"/>
      <c r="IUL93" s="47"/>
      <c r="IUM93" s="47"/>
      <c r="IUN93" s="47"/>
      <c r="IUO93" s="47"/>
      <c r="IUP93" s="47"/>
      <c r="IUQ93" s="47"/>
      <c r="IUR93" s="47"/>
      <c r="IUS93" s="47"/>
      <c r="IUT93" s="47"/>
      <c r="IUU93" s="47"/>
      <c r="IUV93" s="47"/>
      <c r="IUW93" s="47"/>
      <c r="IUX93" s="47"/>
      <c r="IUY93" s="47"/>
      <c r="IUZ93" s="47"/>
      <c r="IVA93" s="47"/>
      <c r="IVB93" s="47"/>
      <c r="IVC93" s="47"/>
      <c r="IVD93" s="47"/>
      <c r="IVE93" s="47"/>
      <c r="IVF93" s="47"/>
      <c r="IVG93" s="47"/>
      <c r="IVH93" s="47"/>
      <c r="IVI93" s="47"/>
      <c r="IVJ93" s="47"/>
      <c r="IVK93" s="47"/>
      <c r="IVL93" s="47"/>
      <c r="IVM93" s="47"/>
      <c r="IVN93" s="47"/>
      <c r="IVO93" s="47"/>
      <c r="IVP93" s="47"/>
      <c r="IVQ93" s="47"/>
      <c r="IVR93" s="47"/>
      <c r="IVS93" s="47"/>
      <c r="IVT93" s="47"/>
      <c r="IVU93" s="47"/>
      <c r="IVV93" s="47"/>
      <c r="IVW93" s="47"/>
      <c r="IVX93" s="47"/>
      <c r="IVY93" s="47"/>
      <c r="IVZ93" s="47"/>
      <c r="IWA93" s="47"/>
      <c r="IWB93" s="47"/>
      <c r="IWC93" s="47"/>
      <c r="IWD93" s="47"/>
      <c r="IWE93" s="47"/>
      <c r="IWF93" s="47"/>
      <c r="IWG93" s="47"/>
      <c r="IWH93" s="47"/>
      <c r="IWI93" s="47"/>
      <c r="IWJ93" s="47"/>
      <c r="IWK93" s="47"/>
      <c r="IWL93" s="47"/>
      <c r="IWM93" s="47"/>
      <c r="IWN93" s="47"/>
      <c r="IWO93" s="47"/>
      <c r="IWP93" s="47"/>
      <c r="IWQ93" s="47"/>
      <c r="IWR93" s="47"/>
      <c r="IWS93" s="47"/>
      <c r="IWT93" s="47"/>
      <c r="IWU93" s="47"/>
      <c r="IWV93" s="47"/>
      <c r="IWW93" s="47"/>
      <c r="IWX93" s="47"/>
      <c r="IWY93" s="47"/>
      <c r="IWZ93" s="47"/>
      <c r="IXA93" s="47"/>
      <c r="IXB93" s="47"/>
      <c r="IXC93" s="47"/>
      <c r="IXD93" s="47"/>
      <c r="IXE93" s="47"/>
      <c r="IXF93" s="47"/>
      <c r="IXG93" s="47"/>
      <c r="IXH93" s="47"/>
      <c r="IXI93" s="47"/>
      <c r="IXJ93" s="47"/>
      <c r="IXK93" s="47"/>
      <c r="IXL93" s="47"/>
      <c r="IXM93" s="47"/>
      <c r="IXN93" s="47"/>
      <c r="IXO93" s="47"/>
      <c r="IXP93" s="47"/>
      <c r="IXQ93" s="47"/>
      <c r="IXR93" s="47"/>
      <c r="IXS93" s="47"/>
      <c r="IXT93" s="47"/>
      <c r="IXU93" s="47"/>
      <c r="IXV93" s="47"/>
      <c r="IXW93" s="47"/>
      <c r="IXX93" s="47"/>
      <c r="IXY93" s="47"/>
      <c r="IXZ93" s="47"/>
      <c r="IYA93" s="47"/>
      <c r="IYB93" s="47"/>
      <c r="IYC93" s="47"/>
      <c r="IYD93" s="47"/>
      <c r="IYE93" s="47"/>
      <c r="IYF93" s="47"/>
      <c r="IYG93" s="47"/>
      <c r="IYH93" s="47"/>
      <c r="IYI93" s="47"/>
      <c r="IYJ93" s="47"/>
      <c r="IYK93" s="47"/>
      <c r="IYL93" s="47"/>
      <c r="IYM93" s="47"/>
      <c r="IYN93" s="47"/>
      <c r="IYO93" s="47"/>
      <c r="IYP93" s="47"/>
      <c r="IYQ93" s="47"/>
      <c r="IYR93" s="47"/>
      <c r="IYS93" s="47"/>
      <c r="IYT93" s="47"/>
      <c r="IYU93" s="47"/>
      <c r="IYV93" s="47"/>
      <c r="IYW93" s="47"/>
      <c r="IYX93" s="47"/>
      <c r="IYY93" s="47"/>
      <c r="IYZ93" s="47"/>
      <c r="IZA93" s="47"/>
      <c r="IZB93" s="47"/>
      <c r="IZC93" s="47"/>
      <c r="IZD93" s="47"/>
      <c r="IZE93" s="47"/>
      <c r="IZF93" s="47"/>
      <c r="IZG93" s="47"/>
      <c r="IZH93" s="47"/>
      <c r="IZI93" s="47"/>
      <c r="IZJ93" s="47"/>
      <c r="IZK93" s="47"/>
      <c r="IZL93" s="47"/>
      <c r="IZM93" s="47"/>
      <c r="IZN93" s="47"/>
      <c r="IZO93" s="47"/>
      <c r="IZP93" s="47"/>
      <c r="IZQ93" s="47"/>
      <c r="IZR93" s="47"/>
      <c r="IZS93" s="47"/>
      <c r="IZT93" s="47"/>
      <c r="IZU93" s="47"/>
      <c r="IZV93" s="47"/>
      <c r="IZW93" s="47"/>
      <c r="IZX93" s="47"/>
      <c r="IZY93" s="47"/>
      <c r="IZZ93" s="47"/>
      <c r="JAA93" s="47"/>
      <c r="JAB93" s="47"/>
      <c r="JAC93" s="47"/>
      <c r="JAD93" s="47"/>
      <c r="JAE93" s="47"/>
      <c r="JAF93" s="47"/>
      <c r="JAG93" s="47"/>
      <c r="JAH93" s="47"/>
      <c r="JAI93" s="47"/>
      <c r="JAJ93" s="47"/>
      <c r="JAK93" s="47"/>
      <c r="JAL93" s="47"/>
      <c r="JAM93" s="47"/>
      <c r="JAN93" s="47"/>
      <c r="JAO93" s="47"/>
      <c r="JAP93" s="47"/>
      <c r="JAQ93" s="47"/>
      <c r="JAR93" s="47"/>
      <c r="JAS93" s="47"/>
      <c r="JAT93" s="47"/>
      <c r="JAU93" s="47"/>
      <c r="JAV93" s="47"/>
      <c r="JAW93" s="47"/>
      <c r="JAX93" s="47"/>
      <c r="JAY93" s="47"/>
      <c r="JAZ93" s="47"/>
      <c r="JBA93" s="47"/>
      <c r="JBB93" s="47"/>
      <c r="JBC93" s="47"/>
      <c r="JBD93" s="47"/>
      <c r="JBE93" s="47"/>
      <c r="JBF93" s="47"/>
      <c r="JBG93" s="47"/>
      <c r="JBH93" s="47"/>
      <c r="JBI93" s="47"/>
      <c r="JBJ93" s="47"/>
      <c r="JBK93" s="47"/>
      <c r="JBL93" s="47"/>
      <c r="JBM93" s="47"/>
      <c r="JBN93" s="47"/>
      <c r="JBO93" s="47"/>
      <c r="JBP93" s="47"/>
      <c r="JBQ93" s="47"/>
      <c r="JBR93" s="47"/>
      <c r="JBS93" s="47"/>
      <c r="JBT93" s="47"/>
      <c r="JBU93" s="47"/>
      <c r="JBV93" s="47"/>
      <c r="JBW93" s="47"/>
      <c r="JBX93" s="47"/>
      <c r="JBY93" s="47"/>
      <c r="JBZ93" s="47"/>
      <c r="JCA93" s="47"/>
      <c r="JCB93" s="47"/>
      <c r="JCC93" s="47"/>
      <c r="JCD93" s="47"/>
      <c r="JCE93" s="47"/>
      <c r="JCF93" s="47"/>
      <c r="JCG93" s="47"/>
      <c r="JCH93" s="47"/>
      <c r="JCI93" s="47"/>
      <c r="JCJ93" s="47"/>
      <c r="JCK93" s="47"/>
      <c r="JCL93" s="47"/>
      <c r="JCM93" s="47"/>
      <c r="JCN93" s="47"/>
      <c r="JCO93" s="47"/>
      <c r="JCP93" s="47"/>
      <c r="JCQ93" s="47"/>
      <c r="JCR93" s="47"/>
      <c r="JCS93" s="47"/>
      <c r="JCT93" s="47"/>
      <c r="JCU93" s="47"/>
      <c r="JCV93" s="47"/>
      <c r="JCW93" s="47"/>
      <c r="JCX93" s="47"/>
      <c r="JCY93" s="47"/>
      <c r="JCZ93" s="47"/>
      <c r="JDA93" s="47"/>
      <c r="JDB93" s="47"/>
      <c r="JDC93" s="47"/>
      <c r="JDD93" s="47"/>
      <c r="JDE93" s="47"/>
      <c r="JDF93" s="47"/>
      <c r="JDG93" s="47"/>
      <c r="JDH93" s="47"/>
      <c r="JDI93" s="47"/>
      <c r="JDJ93" s="47"/>
      <c r="JDK93" s="47"/>
      <c r="JDL93" s="47"/>
      <c r="JDM93" s="47"/>
      <c r="JDN93" s="47"/>
      <c r="JDO93" s="47"/>
      <c r="JDP93" s="47"/>
      <c r="JDQ93" s="47"/>
      <c r="JDR93" s="47"/>
      <c r="JDS93" s="47"/>
      <c r="JDT93" s="47"/>
      <c r="JDU93" s="47"/>
      <c r="JDV93" s="47"/>
      <c r="JDW93" s="47"/>
      <c r="JDX93" s="47"/>
      <c r="JDY93" s="47"/>
      <c r="JDZ93" s="47"/>
      <c r="JEA93" s="47"/>
      <c r="JEB93" s="47"/>
      <c r="JEC93" s="47"/>
      <c r="JED93" s="47"/>
      <c r="JEE93" s="47"/>
      <c r="JEF93" s="47"/>
      <c r="JEG93" s="47"/>
      <c r="JEH93" s="47"/>
      <c r="JEI93" s="47"/>
      <c r="JEJ93" s="47"/>
      <c r="JEK93" s="47"/>
      <c r="JEL93" s="47"/>
      <c r="JEM93" s="47"/>
      <c r="JEN93" s="47"/>
      <c r="JEO93" s="47"/>
      <c r="JEP93" s="47"/>
      <c r="JEQ93" s="47"/>
      <c r="JER93" s="47"/>
      <c r="JES93" s="47"/>
      <c r="JET93" s="47"/>
      <c r="JEU93" s="47"/>
      <c r="JEV93" s="47"/>
      <c r="JEW93" s="47"/>
      <c r="JEX93" s="47"/>
      <c r="JEY93" s="47"/>
      <c r="JEZ93" s="47"/>
      <c r="JFA93" s="47"/>
      <c r="JFB93" s="47"/>
      <c r="JFC93" s="47"/>
      <c r="JFD93" s="47"/>
      <c r="JFE93" s="47"/>
      <c r="JFF93" s="47"/>
      <c r="JFG93" s="47"/>
      <c r="JFH93" s="47"/>
      <c r="JFI93" s="47"/>
      <c r="JFJ93" s="47"/>
      <c r="JFK93" s="47"/>
      <c r="JFL93" s="47"/>
      <c r="JFM93" s="47"/>
      <c r="JFN93" s="47"/>
      <c r="JFO93" s="47"/>
      <c r="JFP93" s="47"/>
      <c r="JFQ93" s="47"/>
      <c r="JFR93" s="47"/>
      <c r="JFS93" s="47"/>
      <c r="JFT93" s="47"/>
      <c r="JFU93" s="47"/>
      <c r="JFV93" s="47"/>
      <c r="JFW93" s="47"/>
      <c r="JFX93" s="47"/>
      <c r="JFY93" s="47"/>
      <c r="JFZ93" s="47"/>
      <c r="JGA93" s="47"/>
      <c r="JGB93" s="47"/>
      <c r="JGC93" s="47"/>
      <c r="JGD93" s="47"/>
      <c r="JGE93" s="47"/>
      <c r="JGF93" s="47"/>
      <c r="JGG93" s="47"/>
      <c r="JGH93" s="47"/>
      <c r="JGI93" s="47"/>
      <c r="JGJ93" s="47"/>
      <c r="JGK93" s="47"/>
      <c r="JGL93" s="47"/>
      <c r="JGM93" s="47"/>
      <c r="JGN93" s="47"/>
      <c r="JGO93" s="47"/>
      <c r="JGP93" s="47"/>
      <c r="JGQ93" s="47"/>
      <c r="JGR93" s="47"/>
      <c r="JGS93" s="47"/>
      <c r="JGT93" s="47"/>
      <c r="JGU93" s="47"/>
      <c r="JGV93" s="47"/>
      <c r="JGW93" s="47"/>
      <c r="JGX93" s="47"/>
      <c r="JGY93" s="47"/>
      <c r="JGZ93" s="47"/>
      <c r="JHA93" s="47"/>
      <c r="JHB93" s="47"/>
      <c r="JHC93" s="47"/>
      <c r="JHD93" s="47"/>
      <c r="JHE93" s="47"/>
      <c r="JHF93" s="47"/>
      <c r="JHG93" s="47"/>
      <c r="JHH93" s="47"/>
      <c r="JHI93" s="47"/>
      <c r="JHJ93" s="47"/>
      <c r="JHK93" s="47"/>
      <c r="JHL93" s="47"/>
      <c r="JHM93" s="47"/>
      <c r="JHN93" s="47"/>
      <c r="JHO93" s="47"/>
      <c r="JHP93" s="47"/>
      <c r="JHQ93" s="47"/>
      <c r="JHR93" s="47"/>
      <c r="JHS93" s="47"/>
      <c r="JHT93" s="47"/>
      <c r="JHU93" s="47"/>
      <c r="JHV93" s="47"/>
      <c r="JHW93" s="47"/>
      <c r="JHX93" s="47"/>
      <c r="JHY93" s="47"/>
      <c r="JHZ93" s="47"/>
      <c r="JIA93" s="47"/>
      <c r="JIB93" s="47"/>
      <c r="JIC93" s="47"/>
      <c r="JID93" s="47"/>
      <c r="JIE93" s="47"/>
      <c r="JIF93" s="47"/>
      <c r="JIG93" s="47"/>
      <c r="JIH93" s="47"/>
      <c r="JII93" s="47"/>
      <c r="JIJ93" s="47"/>
      <c r="JIK93" s="47"/>
      <c r="JIL93" s="47"/>
      <c r="JIM93" s="47"/>
      <c r="JIN93" s="47"/>
      <c r="JIO93" s="47"/>
      <c r="JIP93" s="47"/>
      <c r="JIQ93" s="47"/>
      <c r="JIR93" s="47"/>
      <c r="JIS93" s="47"/>
      <c r="JIT93" s="47"/>
      <c r="JIU93" s="47"/>
      <c r="JIV93" s="47"/>
      <c r="JIW93" s="47"/>
      <c r="JIX93" s="47"/>
      <c r="JIY93" s="47"/>
      <c r="JIZ93" s="47"/>
      <c r="JJA93" s="47"/>
      <c r="JJB93" s="47"/>
      <c r="JJC93" s="47"/>
      <c r="JJD93" s="47"/>
      <c r="JJE93" s="47"/>
      <c r="JJF93" s="47"/>
      <c r="JJG93" s="47"/>
      <c r="JJH93" s="47"/>
      <c r="JJI93" s="47"/>
      <c r="JJJ93" s="47"/>
      <c r="JJK93" s="47"/>
      <c r="JJL93" s="47"/>
      <c r="JJM93" s="47"/>
      <c r="JJN93" s="47"/>
      <c r="JJO93" s="47"/>
      <c r="JJP93" s="47"/>
      <c r="JJQ93" s="47"/>
      <c r="JJR93" s="47"/>
      <c r="JJS93" s="47"/>
      <c r="JJT93" s="47"/>
      <c r="JJU93" s="47"/>
      <c r="JJV93" s="47"/>
      <c r="JJW93" s="47"/>
      <c r="JJX93" s="47"/>
      <c r="JJY93" s="47"/>
      <c r="JJZ93" s="47"/>
      <c r="JKA93" s="47"/>
      <c r="JKB93" s="47"/>
      <c r="JKC93" s="47"/>
      <c r="JKD93" s="47"/>
      <c r="JKE93" s="47"/>
      <c r="JKF93" s="47"/>
      <c r="JKG93" s="47"/>
      <c r="JKH93" s="47"/>
      <c r="JKI93" s="47"/>
      <c r="JKJ93" s="47"/>
      <c r="JKK93" s="47"/>
      <c r="JKL93" s="47"/>
      <c r="JKM93" s="47"/>
      <c r="JKN93" s="47"/>
      <c r="JKO93" s="47"/>
      <c r="JKP93" s="47"/>
      <c r="JKQ93" s="47"/>
      <c r="JKR93" s="47"/>
      <c r="JKS93" s="47"/>
      <c r="JKT93" s="47"/>
      <c r="JKU93" s="47"/>
      <c r="JKV93" s="47"/>
      <c r="JKW93" s="47"/>
      <c r="JKX93" s="47"/>
      <c r="JKY93" s="47"/>
      <c r="JKZ93" s="47"/>
      <c r="JLA93" s="47"/>
      <c r="JLB93" s="47"/>
      <c r="JLC93" s="47"/>
      <c r="JLD93" s="47"/>
      <c r="JLE93" s="47"/>
      <c r="JLF93" s="47"/>
      <c r="JLG93" s="47"/>
      <c r="JLH93" s="47"/>
      <c r="JLI93" s="47"/>
      <c r="JLJ93" s="47"/>
      <c r="JLK93" s="47"/>
      <c r="JLL93" s="47"/>
      <c r="JLM93" s="47"/>
      <c r="JLN93" s="47"/>
      <c r="JLO93" s="47"/>
      <c r="JLP93" s="47"/>
      <c r="JLQ93" s="47"/>
      <c r="JLR93" s="47"/>
      <c r="JLS93" s="47"/>
      <c r="JLT93" s="47"/>
      <c r="JLU93" s="47"/>
      <c r="JLV93" s="47"/>
      <c r="JLW93" s="47"/>
      <c r="JLX93" s="47"/>
      <c r="JLY93" s="47"/>
      <c r="JLZ93" s="47"/>
      <c r="JMA93" s="47"/>
      <c r="JMB93" s="47"/>
      <c r="JMC93" s="47"/>
      <c r="JMD93" s="47"/>
      <c r="JME93" s="47"/>
      <c r="JMF93" s="47"/>
      <c r="JMG93" s="47"/>
      <c r="JMH93" s="47"/>
      <c r="JMI93" s="47"/>
      <c r="JMJ93" s="47"/>
      <c r="JMK93" s="47"/>
      <c r="JML93" s="47"/>
      <c r="JMM93" s="47"/>
      <c r="JMN93" s="47"/>
      <c r="JMO93" s="47"/>
      <c r="JMP93" s="47"/>
      <c r="JMQ93" s="47"/>
      <c r="JMR93" s="47"/>
      <c r="JMS93" s="47"/>
      <c r="JMT93" s="47"/>
      <c r="JMU93" s="47"/>
      <c r="JMV93" s="47"/>
      <c r="JMW93" s="47"/>
      <c r="JMX93" s="47"/>
      <c r="JMY93" s="47"/>
      <c r="JMZ93" s="47"/>
      <c r="JNA93" s="47"/>
      <c r="JNB93" s="47"/>
      <c r="JNC93" s="47"/>
      <c r="JND93" s="47"/>
      <c r="JNE93" s="47"/>
      <c r="JNF93" s="47"/>
      <c r="JNG93" s="47"/>
      <c r="JNH93" s="47"/>
      <c r="JNI93" s="47"/>
      <c r="JNJ93" s="47"/>
      <c r="JNK93" s="47"/>
      <c r="JNL93" s="47"/>
      <c r="JNM93" s="47"/>
      <c r="JNN93" s="47"/>
      <c r="JNO93" s="47"/>
      <c r="JNP93" s="47"/>
      <c r="JNQ93" s="47"/>
      <c r="JNR93" s="47"/>
      <c r="JNS93" s="47"/>
      <c r="JNT93" s="47"/>
      <c r="JNU93" s="47"/>
      <c r="JNV93" s="47"/>
      <c r="JNW93" s="47"/>
      <c r="JNX93" s="47"/>
      <c r="JNY93" s="47"/>
      <c r="JNZ93" s="47"/>
      <c r="JOA93" s="47"/>
      <c r="JOB93" s="47"/>
      <c r="JOC93" s="47"/>
      <c r="JOD93" s="47"/>
      <c r="JOE93" s="47"/>
      <c r="JOF93" s="47"/>
      <c r="JOG93" s="47"/>
      <c r="JOH93" s="47"/>
      <c r="JOI93" s="47"/>
      <c r="JOJ93" s="47"/>
      <c r="JOK93" s="47"/>
      <c r="JOL93" s="47"/>
      <c r="JOM93" s="47"/>
      <c r="JON93" s="47"/>
      <c r="JOO93" s="47"/>
      <c r="JOP93" s="47"/>
      <c r="JOQ93" s="47"/>
      <c r="JOR93" s="47"/>
      <c r="JOS93" s="47"/>
      <c r="JOT93" s="47"/>
      <c r="JOU93" s="47"/>
      <c r="JOV93" s="47"/>
      <c r="JOW93" s="47"/>
      <c r="JOX93" s="47"/>
      <c r="JOY93" s="47"/>
      <c r="JOZ93" s="47"/>
      <c r="JPA93" s="47"/>
      <c r="JPB93" s="47"/>
      <c r="JPC93" s="47"/>
      <c r="JPD93" s="47"/>
      <c r="JPE93" s="47"/>
      <c r="JPF93" s="47"/>
      <c r="JPG93" s="47"/>
      <c r="JPH93" s="47"/>
      <c r="JPI93" s="47"/>
      <c r="JPJ93" s="47"/>
      <c r="JPK93" s="47"/>
      <c r="JPL93" s="47"/>
      <c r="JPM93" s="47"/>
      <c r="JPN93" s="47"/>
      <c r="JPO93" s="47"/>
      <c r="JPP93" s="47"/>
      <c r="JPQ93" s="47"/>
      <c r="JPR93" s="47"/>
      <c r="JPS93" s="47"/>
      <c r="JPT93" s="47"/>
      <c r="JPU93" s="47"/>
      <c r="JPV93" s="47"/>
      <c r="JPW93" s="47"/>
      <c r="JPX93" s="47"/>
      <c r="JPY93" s="47"/>
      <c r="JPZ93" s="47"/>
      <c r="JQA93" s="47"/>
      <c r="JQB93" s="47"/>
      <c r="JQC93" s="47"/>
      <c r="JQD93" s="47"/>
      <c r="JQE93" s="47"/>
      <c r="JQF93" s="47"/>
      <c r="JQG93" s="47"/>
      <c r="JQH93" s="47"/>
      <c r="JQI93" s="47"/>
      <c r="JQJ93" s="47"/>
      <c r="JQK93" s="47"/>
      <c r="JQL93" s="47"/>
      <c r="JQM93" s="47"/>
      <c r="JQN93" s="47"/>
      <c r="JQO93" s="47"/>
      <c r="JQP93" s="47"/>
      <c r="JQQ93" s="47"/>
      <c r="JQR93" s="47"/>
      <c r="JQS93" s="47"/>
      <c r="JQT93" s="47"/>
      <c r="JQU93" s="47"/>
      <c r="JQV93" s="47"/>
      <c r="JQW93" s="47"/>
      <c r="JQX93" s="47"/>
      <c r="JQY93" s="47"/>
      <c r="JQZ93" s="47"/>
      <c r="JRA93" s="47"/>
      <c r="JRB93" s="47"/>
      <c r="JRC93" s="47"/>
      <c r="JRD93" s="47"/>
      <c r="JRE93" s="47"/>
      <c r="JRF93" s="47"/>
      <c r="JRG93" s="47"/>
      <c r="JRH93" s="47"/>
      <c r="JRI93" s="47"/>
      <c r="JRJ93" s="47"/>
      <c r="JRK93" s="47"/>
      <c r="JRL93" s="47"/>
      <c r="JRM93" s="47"/>
      <c r="JRN93" s="47"/>
      <c r="JRO93" s="47"/>
      <c r="JRP93" s="47"/>
      <c r="JRQ93" s="47"/>
      <c r="JRR93" s="47"/>
      <c r="JRS93" s="47"/>
      <c r="JRT93" s="47"/>
      <c r="JRU93" s="47"/>
      <c r="JRV93" s="47"/>
      <c r="JRW93" s="47"/>
      <c r="JRX93" s="47"/>
      <c r="JRY93" s="47"/>
      <c r="JRZ93" s="47"/>
      <c r="JSA93" s="47"/>
      <c r="JSB93" s="47"/>
      <c r="JSC93" s="47"/>
      <c r="JSD93" s="47"/>
      <c r="JSE93" s="47"/>
      <c r="JSF93" s="47"/>
      <c r="JSG93" s="47"/>
      <c r="JSH93" s="47"/>
      <c r="JSI93" s="47"/>
      <c r="JSJ93" s="47"/>
      <c r="JSK93" s="47"/>
      <c r="JSL93" s="47"/>
      <c r="JSM93" s="47"/>
      <c r="JSN93" s="47"/>
      <c r="JSO93" s="47"/>
      <c r="JSP93" s="47"/>
      <c r="JSQ93" s="47"/>
      <c r="JSR93" s="47"/>
      <c r="JSS93" s="47"/>
      <c r="JST93" s="47"/>
      <c r="JSU93" s="47"/>
      <c r="JSV93" s="47"/>
      <c r="JSW93" s="47"/>
      <c r="JSX93" s="47"/>
      <c r="JSY93" s="47"/>
      <c r="JSZ93" s="47"/>
      <c r="JTA93" s="47"/>
      <c r="JTB93" s="47"/>
      <c r="JTC93" s="47"/>
      <c r="JTD93" s="47"/>
      <c r="JTE93" s="47"/>
      <c r="JTF93" s="47"/>
      <c r="JTG93" s="47"/>
      <c r="JTH93" s="47"/>
      <c r="JTI93" s="47"/>
      <c r="JTJ93" s="47"/>
      <c r="JTK93" s="47"/>
      <c r="JTL93" s="47"/>
      <c r="JTM93" s="47"/>
      <c r="JTN93" s="47"/>
      <c r="JTO93" s="47"/>
      <c r="JTP93" s="47"/>
      <c r="JTQ93" s="47"/>
      <c r="JTR93" s="47"/>
      <c r="JTS93" s="47"/>
      <c r="JTT93" s="47"/>
      <c r="JTU93" s="47"/>
      <c r="JTV93" s="47"/>
      <c r="JTW93" s="47"/>
      <c r="JTX93" s="47"/>
      <c r="JTY93" s="47"/>
      <c r="JTZ93" s="47"/>
      <c r="JUA93" s="47"/>
      <c r="JUB93" s="47"/>
      <c r="JUC93" s="47"/>
      <c r="JUD93" s="47"/>
      <c r="JUE93" s="47"/>
      <c r="JUF93" s="47"/>
      <c r="JUG93" s="47"/>
      <c r="JUH93" s="47"/>
      <c r="JUI93" s="47"/>
      <c r="JUJ93" s="47"/>
      <c r="JUK93" s="47"/>
      <c r="JUL93" s="47"/>
      <c r="JUM93" s="47"/>
      <c r="JUN93" s="47"/>
      <c r="JUO93" s="47"/>
      <c r="JUP93" s="47"/>
      <c r="JUQ93" s="47"/>
      <c r="JUR93" s="47"/>
      <c r="JUS93" s="47"/>
      <c r="JUT93" s="47"/>
      <c r="JUU93" s="47"/>
      <c r="JUV93" s="47"/>
      <c r="JUW93" s="47"/>
      <c r="JUX93" s="47"/>
      <c r="JUY93" s="47"/>
      <c r="JUZ93" s="47"/>
      <c r="JVA93" s="47"/>
      <c r="JVB93" s="47"/>
      <c r="JVC93" s="47"/>
      <c r="JVD93" s="47"/>
      <c r="JVE93" s="47"/>
      <c r="JVF93" s="47"/>
      <c r="JVG93" s="47"/>
      <c r="JVH93" s="47"/>
      <c r="JVI93" s="47"/>
      <c r="JVJ93" s="47"/>
      <c r="JVK93" s="47"/>
      <c r="JVL93" s="47"/>
      <c r="JVM93" s="47"/>
      <c r="JVN93" s="47"/>
      <c r="JVO93" s="47"/>
      <c r="JVP93" s="47"/>
      <c r="JVQ93" s="47"/>
      <c r="JVR93" s="47"/>
      <c r="JVS93" s="47"/>
      <c r="JVT93" s="47"/>
      <c r="JVU93" s="47"/>
      <c r="JVV93" s="47"/>
      <c r="JVW93" s="47"/>
      <c r="JVX93" s="47"/>
      <c r="JVY93" s="47"/>
      <c r="JVZ93" s="47"/>
      <c r="JWA93" s="47"/>
      <c r="JWB93" s="47"/>
      <c r="JWC93" s="47"/>
      <c r="JWD93" s="47"/>
      <c r="JWE93" s="47"/>
      <c r="JWF93" s="47"/>
      <c r="JWG93" s="47"/>
      <c r="JWH93" s="47"/>
      <c r="JWI93" s="47"/>
      <c r="JWJ93" s="47"/>
      <c r="JWK93" s="47"/>
      <c r="JWL93" s="47"/>
      <c r="JWM93" s="47"/>
      <c r="JWN93" s="47"/>
      <c r="JWO93" s="47"/>
      <c r="JWP93" s="47"/>
      <c r="JWQ93" s="47"/>
      <c r="JWR93" s="47"/>
      <c r="JWS93" s="47"/>
      <c r="JWT93" s="47"/>
      <c r="JWU93" s="47"/>
      <c r="JWV93" s="47"/>
      <c r="JWW93" s="47"/>
      <c r="JWX93" s="47"/>
      <c r="JWY93" s="47"/>
      <c r="JWZ93" s="47"/>
      <c r="JXA93" s="47"/>
      <c r="JXB93" s="47"/>
      <c r="JXC93" s="47"/>
      <c r="JXD93" s="47"/>
      <c r="JXE93" s="47"/>
      <c r="JXF93" s="47"/>
      <c r="JXG93" s="47"/>
      <c r="JXH93" s="47"/>
      <c r="JXI93" s="47"/>
      <c r="JXJ93" s="47"/>
      <c r="JXK93" s="47"/>
      <c r="JXL93" s="47"/>
      <c r="JXM93" s="47"/>
      <c r="JXN93" s="47"/>
      <c r="JXO93" s="47"/>
      <c r="JXP93" s="47"/>
      <c r="JXQ93" s="47"/>
      <c r="JXR93" s="47"/>
      <c r="JXS93" s="47"/>
      <c r="JXT93" s="47"/>
      <c r="JXU93" s="47"/>
      <c r="JXV93" s="47"/>
      <c r="JXW93" s="47"/>
      <c r="JXX93" s="47"/>
      <c r="JXY93" s="47"/>
      <c r="JXZ93" s="47"/>
      <c r="JYA93" s="47"/>
      <c r="JYB93" s="47"/>
      <c r="JYC93" s="47"/>
      <c r="JYD93" s="47"/>
      <c r="JYE93" s="47"/>
      <c r="JYF93" s="47"/>
      <c r="JYG93" s="47"/>
      <c r="JYH93" s="47"/>
      <c r="JYI93" s="47"/>
      <c r="JYJ93" s="47"/>
      <c r="JYK93" s="47"/>
      <c r="JYL93" s="47"/>
      <c r="JYM93" s="47"/>
      <c r="JYN93" s="47"/>
      <c r="JYO93" s="47"/>
      <c r="JYP93" s="47"/>
      <c r="JYQ93" s="47"/>
      <c r="JYR93" s="47"/>
      <c r="JYS93" s="47"/>
      <c r="JYT93" s="47"/>
      <c r="JYU93" s="47"/>
      <c r="JYV93" s="47"/>
      <c r="JYW93" s="47"/>
      <c r="JYX93" s="47"/>
      <c r="JYY93" s="47"/>
      <c r="JYZ93" s="47"/>
      <c r="JZA93" s="47"/>
      <c r="JZB93" s="47"/>
      <c r="JZC93" s="47"/>
      <c r="JZD93" s="47"/>
      <c r="JZE93" s="47"/>
      <c r="JZF93" s="47"/>
      <c r="JZG93" s="47"/>
      <c r="JZH93" s="47"/>
      <c r="JZI93" s="47"/>
      <c r="JZJ93" s="47"/>
      <c r="JZK93" s="47"/>
      <c r="JZL93" s="47"/>
      <c r="JZM93" s="47"/>
      <c r="JZN93" s="47"/>
      <c r="JZO93" s="47"/>
      <c r="JZP93" s="47"/>
      <c r="JZQ93" s="47"/>
      <c r="JZR93" s="47"/>
      <c r="JZS93" s="47"/>
      <c r="JZT93" s="47"/>
      <c r="JZU93" s="47"/>
      <c r="JZV93" s="47"/>
      <c r="JZW93" s="47"/>
      <c r="JZX93" s="47"/>
      <c r="JZY93" s="47"/>
      <c r="JZZ93" s="47"/>
      <c r="KAA93" s="47"/>
      <c r="KAB93" s="47"/>
      <c r="KAC93" s="47"/>
      <c r="KAD93" s="47"/>
      <c r="KAE93" s="47"/>
      <c r="KAF93" s="47"/>
      <c r="KAG93" s="47"/>
      <c r="KAH93" s="47"/>
      <c r="KAI93" s="47"/>
      <c r="KAJ93" s="47"/>
      <c r="KAK93" s="47"/>
      <c r="KAL93" s="47"/>
      <c r="KAM93" s="47"/>
      <c r="KAN93" s="47"/>
      <c r="KAO93" s="47"/>
      <c r="KAP93" s="47"/>
      <c r="KAQ93" s="47"/>
      <c r="KAR93" s="47"/>
      <c r="KAS93" s="47"/>
      <c r="KAT93" s="47"/>
      <c r="KAU93" s="47"/>
      <c r="KAV93" s="47"/>
      <c r="KAW93" s="47"/>
      <c r="KAX93" s="47"/>
      <c r="KAY93" s="47"/>
      <c r="KAZ93" s="47"/>
      <c r="KBA93" s="47"/>
      <c r="KBB93" s="47"/>
      <c r="KBC93" s="47"/>
      <c r="KBD93" s="47"/>
      <c r="KBE93" s="47"/>
      <c r="KBF93" s="47"/>
      <c r="KBG93" s="47"/>
      <c r="KBH93" s="47"/>
      <c r="KBI93" s="47"/>
      <c r="KBJ93" s="47"/>
      <c r="KBK93" s="47"/>
      <c r="KBL93" s="47"/>
      <c r="KBM93" s="47"/>
      <c r="KBN93" s="47"/>
      <c r="KBO93" s="47"/>
      <c r="KBP93" s="47"/>
      <c r="KBQ93" s="47"/>
      <c r="KBR93" s="47"/>
      <c r="KBS93" s="47"/>
      <c r="KBT93" s="47"/>
      <c r="KBU93" s="47"/>
      <c r="KBV93" s="47"/>
      <c r="KBW93" s="47"/>
      <c r="KBX93" s="47"/>
      <c r="KBY93" s="47"/>
      <c r="KBZ93" s="47"/>
      <c r="KCA93" s="47"/>
      <c r="KCB93" s="47"/>
      <c r="KCC93" s="47"/>
      <c r="KCD93" s="47"/>
      <c r="KCE93" s="47"/>
      <c r="KCF93" s="47"/>
      <c r="KCG93" s="47"/>
      <c r="KCH93" s="47"/>
      <c r="KCI93" s="47"/>
      <c r="KCJ93" s="47"/>
      <c r="KCK93" s="47"/>
      <c r="KCL93" s="47"/>
      <c r="KCM93" s="47"/>
      <c r="KCN93" s="47"/>
      <c r="KCO93" s="47"/>
      <c r="KCP93" s="47"/>
      <c r="KCQ93" s="47"/>
      <c r="KCR93" s="47"/>
      <c r="KCS93" s="47"/>
      <c r="KCT93" s="47"/>
      <c r="KCU93" s="47"/>
      <c r="KCV93" s="47"/>
      <c r="KCW93" s="47"/>
      <c r="KCX93" s="47"/>
      <c r="KCY93" s="47"/>
      <c r="KCZ93" s="47"/>
      <c r="KDA93" s="47"/>
      <c r="KDB93" s="47"/>
      <c r="KDC93" s="47"/>
      <c r="KDD93" s="47"/>
      <c r="KDE93" s="47"/>
      <c r="KDF93" s="47"/>
      <c r="KDG93" s="47"/>
      <c r="KDH93" s="47"/>
      <c r="KDI93" s="47"/>
      <c r="KDJ93" s="47"/>
      <c r="KDK93" s="47"/>
      <c r="KDL93" s="47"/>
      <c r="KDM93" s="47"/>
      <c r="KDN93" s="47"/>
      <c r="KDO93" s="47"/>
      <c r="KDP93" s="47"/>
      <c r="KDQ93" s="47"/>
      <c r="KDR93" s="47"/>
      <c r="KDS93" s="47"/>
      <c r="KDT93" s="47"/>
      <c r="KDU93" s="47"/>
      <c r="KDV93" s="47"/>
      <c r="KDW93" s="47"/>
      <c r="KDX93" s="47"/>
      <c r="KDY93" s="47"/>
      <c r="KDZ93" s="47"/>
      <c r="KEA93" s="47"/>
      <c r="KEB93" s="47"/>
      <c r="KEC93" s="47"/>
      <c r="KED93" s="47"/>
      <c r="KEE93" s="47"/>
      <c r="KEF93" s="47"/>
      <c r="KEG93" s="47"/>
      <c r="KEH93" s="47"/>
      <c r="KEI93" s="47"/>
      <c r="KEJ93" s="47"/>
      <c r="KEK93" s="47"/>
      <c r="KEL93" s="47"/>
      <c r="KEM93" s="47"/>
      <c r="KEN93" s="47"/>
      <c r="KEO93" s="47"/>
      <c r="KEP93" s="47"/>
      <c r="KEQ93" s="47"/>
      <c r="KER93" s="47"/>
      <c r="KES93" s="47"/>
      <c r="KET93" s="47"/>
      <c r="KEU93" s="47"/>
      <c r="KEV93" s="47"/>
      <c r="KEW93" s="47"/>
      <c r="KEX93" s="47"/>
      <c r="KEY93" s="47"/>
      <c r="KEZ93" s="47"/>
      <c r="KFA93" s="47"/>
      <c r="KFB93" s="47"/>
      <c r="KFC93" s="47"/>
      <c r="KFD93" s="47"/>
      <c r="KFE93" s="47"/>
      <c r="KFF93" s="47"/>
      <c r="KFG93" s="47"/>
      <c r="KFH93" s="47"/>
      <c r="KFI93" s="47"/>
      <c r="KFJ93" s="47"/>
      <c r="KFK93" s="47"/>
      <c r="KFL93" s="47"/>
      <c r="KFM93" s="47"/>
      <c r="KFN93" s="47"/>
      <c r="KFO93" s="47"/>
      <c r="KFP93" s="47"/>
      <c r="KFQ93" s="47"/>
      <c r="KFR93" s="47"/>
      <c r="KFS93" s="47"/>
      <c r="KFT93" s="47"/>
      <c r="KFU93" s="47"/>
      <c r="KFV93" s="47"/>
      <c r="KFW93" s="47"/>
      <c r="KFX93" s="47"/>
      <c r="KFY93" s="47"/>
      <c r="KFZ93" s="47"/>
      <c r="KGA93" s="47"/>
      <c r="KGB93" s="47"/>
      <c r="KGC93" s="47"/>
      <c r="KGD93" s="47"/>
      <c r="KGE93" s="47"/>
      <c r="KGF93" s="47"/>
      <c r="KGG93" s="47"/>
      <c r="KGH93" s="47"/>
      <c r="KGI93" s="47"/>
      <c r="KGJ93" s="47"/>
      <c r="KGK93" s="47"/>
      <c r="KGL93" s="47"/>
      <c r="KGM93" s="47"/>
      <c r="KGN93" s="47"/>
      <c r="KGO93" s="47"/>
      <c r="KGP93" s="47"/>
      <c r="KGQ93" s="47"/>
      <c r="KGR93" s="47"/>
      <c r="KGS93" s="47"/>
      <c r="KGT93" s="47"/>
      <c r="KGU93" s="47"/>
      <c r="KGV93" s="47"/>
      <c r="KGW93" s="47"/>
      <c r="KGX93" s="47"/>
      <c r="KGY93" s="47"/>
      <c r="KGZ93" s="47"/>
      <c r="KHA93" s="47"/>
      <c r="KHB93" s="47"/>
      <c r="KHC93" s="47"/>
      <c r="KHD93" s="47"/>
      <c r="KHE93" s="47"/>
      <c r="KHF93" s="47"/>
      <c r="KHG93" s="47"/>
      <c r="KHH93" s="47"/>
      <c r="KHI93" s="47"/>
      <c r="KHJ93" s="47"/>
      <c r="KHK93" s="47"/>
      <c r="KHL93" s="47"/>
      <c r="KHM93" s="47"/>
      <c r="KHN93" s="47"/>
      <c r="KHO93" s="47"/>
      <c r="KHP93" s="47"/>
      <c r="KHQ93" s="47"/>
      <c r="KHR93" s="47"/>
      <c r="KHS93" s="47"/>
      <c r="KHT93" s="47"/>
      <c r="KHU93" s="47"/>
      <c r="KHV93" s="47"/>
      <c r="KHW93" s="47"/>
      <c r="KHX93" s="47"/>
      <c r="KHY93" s="47"/>
      <c r="KHZ93" s="47"/>
      <c r="KIA93" s="47"/>
      <c r="KIB93" s="47"/>
      <c r="KIC93" s="47"/>
      <c r="KID93" s="47"/>
      <c r="KIE93" s="47"/>
      <c r="KIF93" s="47"/>
      <c r="KIG93" s="47"/>
      <c r="KIH93" s="47"/>
      <c r="KII93" s="47"/>
      <c r="KIJ93" s="47"/>
      <c r="KIK93" s="47"/>
      <c r="KIL93" s="47"/>
      <c r="KIM93" s="47"/>
      <c r="KIN93" s="47"/>
      <c r="KIO93" s="47"/>
      <c r="KIP93" s="47"/>
      <c r="KIQ93" s="47"/>
      <c r="KIR93" s="47"/>
      <c r="KIS93" s="47"/>
      <c r="KIT93" s="47"/>
      <c r="KIU93" s="47"/>
      <c r="KIV93" s="47"/>
      <c r="KIW93" s="47"/>
      <c r="KIX93" s="47"/>
      <c r="KIY93" s="47"/>
      <c r="KIZ93" s="47"/>
      <c r="KJA93" s="47"/>
      <c r="KJB93" s="47"/>
      <c r="KJC93" s="47"/>
      <c r="KJD93" s="47"/>
      <c r="KJE93" s="47"/>
      <c r="KJF93" s="47"/>
      <c r="KJG93" s="47"/>
      <c r="KJH93" s="47"/>
      <c r="KJI93" s="47"/>
      <c r="KJJ93" s="47"/>
      <c r="KJK93" s="47"/>
      <c r="KJL93" s="47"/>
      <c r="KJM93" s="47"/>
      <c r="KJN93" s="47"/>
      <c r="KJO93" s="47"/>
      <c r="KJP93" s="47"/>
      <c r="KJQ93" s="47"/>
      <c r="KJR93" s="47"/>
      <c r="KJS93" s="47"/>
      <c r="KJT93" s="47"/>
      <c r="KJU93" s="47"/>
      <c r="KJV93" s="47"/>
      <c r="KJW93" s="47"/>
      <c r="KJX93" s="47"/>
      <c r="KJY93" s="47"/>
      <c r="KJZ93" s="47"/>
      <c r="KKA93" s="47"/>
      <c r="KKB93" s="47"/>
      <c r="KKC93" s="47"/>
      <c r="KKD93" s="47"/>
      <c r="KKE93" s="47"/>
      <c r="KKF93" s="47"/>
      <c r="KKG93" s="47"/>
      <c r="KKH93" s="47"/>
      <c r="KKI93" s="47"/>
      <c r="KKJ93" s="47"/>
      <c r="KKK93" s="47"/>
      <c r="KKL93" s="47"/>
      <c r="KKM93" s="47"/>
      <c r="KKN93" s="47"/>
      <c r="KKO93" s="47"/>
      <c r="KKP93" s="47"/>
      <c r="KKQ93" s="47"/>
      <c r="KKR93" s="47"/>
      <c r="KKS93" s="47"/>
      <c r="KKT93" s="47"/>
      <c r="KKU93" s="47"/>
      <c r="KKV93" s="47"/>
      <c r="KKW93" s="47"/>
      <c r="KKX93" s="47"/>
      <c r="KKY93" s="47"/>
      <c r="KKZ93" s="47"/>
      <c r="KLA93" s="47"/>
      <c r="KLB93" s="47"/>
      <c r="KLC93" s="47"/>
      <c r="KLD93" s="47"/>
      <c r="KLE93" s="47"/>
      <c r="KLF93" s="47"/>
      <c r="KLG93" s="47"/>
      <c r="KLH93" s="47"/>
      <c r="KLI93" s="47"/>
      <c r="KLJ93" s="47"/>
      <c r="KLK93" s="47"/>
      <c r="KLL93" s="47"/>
      <c r="KLM93" s="47"/>
      <c r="KLN93" s="47"/>
      <c r="KLO93" s="47"/>
      <c r="KLP93" s="47"/>
      <c r="KLQ93" s="47"/>
      <c r="KLR93" s="47"/>
      <c r="KLS93" s="47"/>
      <c r="KLT93" s="47"/>
      <c r="KLU93" s="47"/>
      <c r="KLV93" s="47"/>
      <c r="KLW93" s="47"/>
      <c r="KLX93" s="47"/>
      <c r="KLY93" s="47"/>
      <c r="KLZ93" s="47"/>
      <c r="KMA93" s="47"/>
      <c r="KMB93" s="47"/>
      <c r="KMC93" s="47"/>
      <c r="KMD93" s="47"/>
      <c r="KME93" s="47"/>
      <c r="KMF93" s="47"/>
      <c r="KMG93" s="47"/>
      <c r="KMH93" s="47"/>
      <c r="KMI93" s="47"/>
      <c r="KMJ93" s="47"/>
      <c r="KMK93" s="47"/>
      <c r="KML93" s="47"/>
      <c r="KMM93" s="47"/>
      <c r="KMN93" s="47"/>
      <c r="KMO93" s="47"/>
      <c r="KMP93" s="47"/>
      <c r="KMQ93" s="47"/>
      <c r="KMR93" s="47"/>
      <c r="KMS93" s="47"/>
      <c r="KMT93" s="47"/>
      <c r="KMU93" s="47"/>
      <c r="KMV93" s="47"/>
      <c r="KMW93" s="47"/>
      <c r="KMX93" s="47"/>
      <c r="KMY93" s="47"/>
      <c r="KMZ93" s="47"/>
      <c r="KNA93" s="47"/>
      <c r="KNB93" s="47"/>
      <c r="KNC93" s="47"/>
      <c r="KND93" s="47"/>
      <c r="KNE93" s="47"/>
      <c r="KNF93" s="47"/>
      <c r="KNG93" s="47"/>
      <c r="KNH93" s="47"/>
      <c r="KNI93" s="47"/>
      <c r="KNJ93" s="47"/>
      <c r="KNK93" s="47"/>
      <c r="KNL93" s="47"/>
      <c r="KNM93" s="47"/>
      <c r="KNN93" s="47"/>
      <c r="KNO93" s="47"/>
      <c r="KNP93" s="47"/>
      <c r="KNQ93" s="47"/>
      <c r="KNR93" s="47"/>
      <c r="KNS93" s="47"/>
      <c r="KNT93" s="47"/>
      <c r="KNU93" s="47"/>
      <c r="KNV93" s="47"/>
      <c r="KNW93" s="47"/>
      <c r="KNX93" s="47"/>
      <c r="KNY93" s="47"/>
      <c r="KNZ93" s="47"/>
      <c r="KOA93" s="47"/>
      <c r="KOB93" s="47"/>
      <c r="KOC93" s="47"/>
      <c r="KOD93" s="47"/>
      <c r="KOE93" s="47"/>
      <c r="KOF93" s="47"/>
      <c r="KOG93" s="47"/>
      <c r="KOH93" s="47"/>
      <c r="KOI93" s="47"/>
      <c r="KOJ93" s="47"/>
      <c r="KOK93" s="47"/>
      <c r="KOL93" s="47"/>
      <c r="KOM93" s="47"/>
      <c r="KON93" s="47"/>
      <c r="KOO93" s="47"/>
      <c r="KOP93" s="47"/>
      <c r="KOQ93" s="47"/>
      <c r="KOR93" s="47"/>
      <c r="KOS93" s="47"/>
      <c r="KOT93" s="47"/>
      <c r="KOU93" s="47"/>
      <c r="KOV93" s="47"/>
      <c r="KOW93" s="47"/>
      <c r="KOX93" s="47"/>
      <c r="KOY93" s="47"/>
      <c r="KOZ93" s="47"/>
      <c r="KPA93" s="47"/>
      <c r="KPB93" s="47"/>
      <c r="KPC93" s="47"/>
      <c r="KPD93" s="47"/>
      <c r="KPE93" s="47"/>
      <c r="KPF93" s="47"/>
      <c r="KPG93" s="47"/>
      <c r="KPH93" s="47"/>
      <c r="KPI93" s="47"/>
      <c r="KPJ93" s="47"/>
      <c r="KPK93" s="47"/>
      <c r="KPL93" s="47"/>
      <c r="KPM93" s="47"/>
      <c r="KPN93" s="47"/>
      <c r="KPO93" s="47"/>
      <c r="KPP93" s="47"/>
      <c r="KPQ93" s="47"/>
      <c r="KPR93" s="47"/>
      <c r="KPS93" s="47"/>
      <c r="KPT93" s="47"/>
      <c r="KPU93" s="47"/>
      <c r="KPV93" s="47"/>
      <c r="KPW93" s="47"/>
      <c r="KPX93" s="47"/>
      <c r="KPY93" s="47"/>
      <c r="KPZ93" s="47"/>
      <c r="KQA93" s="47"/>
      <c r="KQB93" s="47"/>
      <c r="KQC93" s="47"/>
      <c r="KQD93" s="47"/>
      <c r="KQE93" s="47"/>
      <c r="KQF93" s="47"/>
      <c r="KQG93" s="47"/>
      <c r="KQH93" s="47"/>
      <c r="KQI93" s="47"/>
      <c r="KQJ93" s="47"/>
      <c r="KQK93" s="47"/>
      <c r="KQL93" s="47"/>
      <c r="KQM93" s="47"/>
      <c r="KQN93" s="47"/>
      <c r="KQO93" s="47"/>
      <c r="KQP93" s="47"/>
      <c r="KQQ93" s="47"/>
      <c r="KQR93" s="47"/>
      <c r="KQS93" s="47"/>
      <c r="KQT93" s="47"/>
      <c r="KQU93" s="47"/>
      <c r="KQV93" s="47"/>
      <c r="KQW93" s="47"/>
      <c r="KQX93" s="47"/>
      <c r="KQY93" s="47"/>
      <c r="KQZ93" s="47"/>
      <c r="KRA93" s="47"/>
      <c r="KRB93" s="47"/>
      <c r="KRC93" s="47"/>
      <c r="KRD93" s="47"/>
      <c r="KRE93" s="47"/>
      <c r="KRF93" s="47"/>
      <c r="KRG93" s="47"/>
      <c r="KRH93" s="47"/>
      <c r="KRI93" s="47"/>
      <c r="KRJ93" s="47"/>
      <c r="KRK93" s="47"/>
      <c r="KRL93" s="47"/>
      <c r="KRM93" s="47"/>
      <c r="KRN93" s="47"/>
      <c r="KRO93" s="47"/>
      <c r="KRP93" s="47"/>
      <c r="KRQ93" s="47"/>
      <c r="KRR93" s="47"/>
      <c r="KRS93" s="47"/>
      <c r="KRT93" s="47"/>
      <c r="KRU93" s="47"/>
      <c r="KRV93" s="47"/>
      <c r="KRW93" s="47"/>
      <c r="KRX93" s="47"/>
      <c r="KRY93" s="47"/>
      <c r="KRZ93" s="47"/>
      <c r="KSA93" s="47"/>
      <c r="KSB93" s="47"/>
      <c r="KSC93" s="47"/>
      <c r="KSD93" s="47"/>
      <c r="KSE93" s="47"/>
      <c r="KSF93" s="47"/>
      <c r="KSG93" s="47"/>
      <c r="KSH93" s="47"/>
      <c r="KSI93" s="47"/>
      <c r="KSJ93" s="47"/>
      <c r="KSK93" s="47"/>
      <c r="KSL93" s="47"/>
      <c r="KSM93" s="47"/>
      <c r="KSN93" s="47"/>
      <c r="KSO93" s="47"/>
      <c r="KSP93" s="47"/>
      <c r="KSQ93" s="47"/>
      <c r="KSR93" s="47"/>
      <c r="KSS93" s="47"/>
      <c r="KST93" s="47"/>
      <c r="KSU93" s="47"/>
      <c r="KSV93" s="47"/>
      <c r="KSW93" s="47"/>
      <c r="KSX93" s="47"/>
      <c r="KSY93" s="47"/>
      <c r="KSZ93" s="47"/>
      <c r="KTA93" s="47"/>
      <c r="KTB93" s="47"/>
      <c r="KTC93" s="47"/>
      <c r="KTD93" s="47"/>
      <c r="KTE93" s="47"/>
      <c r="KTF93" s="47"/>
      <c r="KTG93" s="47"/>
      <c r="KTH93" s="47"/>
      <c r="KTI93" s="47"/>
      <c r="KTJ93" s="47"/>
      <c r="KTK93" s="47"/>
      <c r="KTL93" s="47"/>
      <c r="KTM93" s="47"/>
      <c r="KTN93" s="47"/>
      <c r="KTO93" s="47"/>
      <c r="KTP93" s="47"/>
      <c r="KTQ93" s="47"/>
      <c r="KTR93" s="47"/>
      <c r="KTS93" s="47"/>
      <c r="KTT93" s="47"/>
      <c r="KTU93" s="47"/>
      <c r="KTV93" s="47"/>
      <c r="KTW93" s="47"/>
      <c r="KTX93" s="47"/>
      <c r="KTY93" s="47"/>
      <c r="KTZ93" s="47"/>
      <c r="KUA93" s="47"/>
      <c r="KUB93" s="47"/>
      <c r="KUC93" s="47"/>
      <c r="KUD93" s="47"/>
      <c r="KUE93" s="47"/>
      <c r="KUF93" s="47"/>
      <c r="KUG93" s="47"/>
      <c r="KUH93" s="47"/>
      <c r="KUI93" s="47"/>
      <c r="KUJ93" s="47"/>
      <c r="KUK93" s="47"/>
      <c r="KUL93" s="47"/>
      <c r="KUM93" s="47"/>
      <c r="KUN93" s="47"/>
      <c r="KUO93" s="47"/>
      <c r="KUP93" s="47"/>
      <c r="KUQ93" s="47"/>
      <c r="KUR93" s="47"/>
      <c r="KUS93" s="47"/>
      <c r="KUT93" s="47"/>
      <c r="KUU93" s="47"/>
      <c r="KUV93" s="47"/>
      <c r="KUW93" s="47"/>
      <c r="KUX93" s="47"/>
      <c r="KUY93" s="47"/>
      <c r="KUZ93" s="47"/>
      <c r="KVA93" s="47"/>
      <c r="KVB93" s="47"/>
      <c r="KVC93" s="47"/>
      <c r="KVD93" s="47"/>
      <c r="KVE93" s="47"/>
      <c r="KVF93" s="47"/>
      <c r="KVG93" s="47"/>
      <c r="KVH93" s="47"/>
      <c r="KVI93" s="47"/>
      <c r="KVJ93" s="47"/>
      <c r="KVK93" s="47"/>
      <c r="KVL93" s="47"/>
      <c r="KVM93" s="47"/>
      <c r="KVN93" s="47"/>
      <c r="KVO93" s="47"/>
      <c r="KVP93" s="47"/>
      <c r="KVQ93" s="47"/>
      <c r="KVR93" s="47"/>
      <c r="KVS93" s="47"/>
      <c r="KVT93" s="47"/>
      <c r="KVU93" s="47"/>
      <c r="KVV93" s="47"/>
      <c r="KVW93" s="47"/>
      <c r="KVX93" s="47"/>
      <c r="KVY93" s="47"/>
      <c r="KVZ93" s="47"/>
      <c r="KWA93" s="47"/>
      <c r="KWB93" s="47"/>
      <c r="KWC93" s="47"/>
      <c r="KWD93" s="47"/>
      <c r="KWE93" s="47"/>
      <c r="KWF93" s="47"/>
      <c r="KWG93" s="47"/>
      <c r="KWH93" s="47"/>
      <c r="KWI93" s="47"/>
      <c r="KWJ93" s="47"/>
      <c r="KWK93" s="47"/>
      <c r="KWL93" s="47"/>
      <c r="KWM93" s="47"/>
      <c r="KWN93" s="47"/>
      <c r="KWO93" s="47"/>
      <c r="KWP93" s="47"/>
      <c r="KWQ93" s="47"/>
      <c r="KWR93" s="47"/>
      <c r="KWS93" s="47"/>
      <c r="KWT93" s="47"/>
      <c r="KWU93" s="47"/>
      <c r="KWV93" s="47"/>
      <c r="KWW93" s="47"/>
      <c r="KWX93" s="47"/>
      <c r="KWY93" s="47"/>
      <c r="KWZ93" s="47"/>
      <c r="KXA93" s="47"/>
      <c r="KXB93" s="47"/>
      <c r="KXC93" s="47"/>
      <c r="KXD93" s="47"/>
      <c r="KXE93" s="47"/>
      <c r="KXF93" s="47"/>
      <c r="KXG93" s="47"/>
      <c r="KXH93" s="47"/>
      <c r="KXI93" s="47"/>
      <c r="KXJ93" s="47"/>
      <c r="KXK93" s="47"/>
      <c r="KXL93" s="47"/>
      <c r="KXM93" s="47"/>
      <c r="KXN93" s="47"/>
      <c r="KXO93" s="47"/>
      <c r="KXP93" s="47"/>
      <c r="KXQ93" s="47"/>
      <c r="KXR93" s="47"/>
      <c r="KXS93" s="47"/>
      <c r="KXT93" s="47"/>
      <c r="KXU93" s="47"/>
      <c r="KXV93" s="47"/>
      <c r="KXW93" s="47"/>
      <c r="KXX93" s="47"/>
      <c r="KXY93" s="47"/>
      <c r="KXZ93" s="47"/>
      <c r="KYA93" s="47"/>
      <c r="KYB93" s="47"/>
      <c r="KYC93" s="47"/>
      <c r="KYD93" s="47"/>
      <c r="KYE93" s="47"/>
      <c r="KYF93" s="47"/>
      <c r="KYG93" s="47"/>
      <c r="KYH93" s="47"/>
      <c r="KYI93" s="47"/>
      <c r="KYJ93" s="47"/>
      <c r="KYK93" s="47"/>
      <c r="KYL93" s="47"/>
      <c r="KYM93" s="47"/>
      <c r="KYN93" s="47"/>
      <c r="KYO93" s="47"/>
      <c r="KYP93" s="47"/>
      <c r="KYQ93" s="47"/>
      <c r="KYR93" s="47"/>
      <c r="KYS93" s="47"/>
      <c r="KYT93" s="47"/>
      <c r="KYU93" s="47"/>
      <c r="KYV93" s="47"/>
      <c r="KYW93" s="47"/>
      <c r="KYX93" s="47"/>
      <c r="KYY93" s="47"/>
      <c r="KYZ93" s="47"/>
      <c r="KZA93" s="47"/>
      <c r="KZB93" s="47"/>
      <c r="KZC93" s="47"/>
      <c r="KZD93" s="47"/>
      <c r="KZE93" s="47"/>
      <c r="KZF93" s="47"/>
      <c r="KZG93" s="47"/>
      <c r="KZH93" s="47"/>
      <c r="KZI93" s="47"/>
      <c r="KZJ93" s="47"/>
      <c r="KZK93" s="47"/>
      <c r="KZL93" s="47"/>
      <c r="KZM93" s="47"/>
      <c r="KZN93" s="47"/>
      <c r="KZO93" s="47"/>
      <c r="KZP93" s="47"/>
      <c r="KZQ93" s="47"/>
      <c r="KZR93" s="47"/>
      <c r="KZS93" s="47"/>
      <c r="KZT93" s="47"/>
      <c r="KZU93" s="47"/>
      <c r="KZV93" s="47"/>
      <c r="KZW93" s="47"/>
      <c r="KZX93" s="47"/>
      <c r="KZY93" s="47"/>
      <c r="KZZ93" s="47"/>
      <c r="LAA93" s="47"/>
      <c r="LAB93" s="47"/>
      <c r="LAC93" s="47"/>
      <c r="LAD93" s="47"/>
      <c r="LAE93" s="47"/>
      <c r="LAF93" s="47"/>
      <c r="LAG93" s="47"/>
      <c r="LAH93" s="47"/>
      <c r="LAI93" s="47"/>
      <c r="LAJ93" s="47"/>
      <c r="LAK93" s="47"/>
      <c r="LAL93" s="47"/>
      <c r="LAM93" s="47"/>
      <c r="LAN93" s="47"/>
      <c r="LAO93" s="47"/>
      <c r="LAP93" s="47"/>
      <c r="LAQ93" s="47"/>
      <c r="LAR93" s="47"/>
      <c r="LAS93" s="47"/>
      <c r="LAT93" s="47"/>
      <c r="LAU93" s="47"/>
      <c r="LAV93" s="47"/>
      <c r="LAW93" s="47"/>
      <c r="LAX93" s="47"/>
      <c r="LAY93" s="47"/>
      <c r="LAZ93" s="47"/>
      <c r="LBA93" s="47"/>
      <c r="LBB93" s="47"/>
      <c r="LBC93" s="47"/>
      <c r="LBD93" s="47"/>
      <c r="LBE93" s="47"/>
      <c r="LBF93" s="47"/>
      <c r="LBG93" s="47"/>
      <c r="LBH93" s="47"/>
      <c r="LBI93" s="47"/>
      <c r="LBJ93" s="47"/>
      <c r="LBK93" s="47"/>
      <c r="LBL93" s="47"/>
      <c r="LBM93" s="47"/>
      <c r="LBN93" s="47"/>
      <c r="LBO93" s="47"/>
      <c r="LBP93" s="47"/>
      <c r="LBQ93" s="47"/>
      <c r="LBR93" s="47"/>
      <c r="LBS93" s="47"/>
      <c r="LBT93" s="47"/>
      <c r="LBU93" s="47"/>
      <c r="LBV93" s="47"/>
      <c r="LBW93" s="47"/>
      <c r="LBX93" s="47"/>
      <c r="LBY93" s="47"/>
      <c r="LBZ93" s="47"/>
      <c r="LCA93" s="47"/>
      <c r="LCB93" s="47"/>
      <c r="LCC93" s="47"/>
      <c r="LCD93" s="47"/>
      <c r="LCE93" s="47"/>
      <c r="LCF93" s="47"/>
      <c r="LCG93" s="47"/>
      <c r="LCH93" s="47"/>
      <c r="LCI93" s="47"/>
      <c r="LCJ93" s="47"/>
      <c r="LCK93" s="47"/>
      <c r="LCL93" s="47"/>
      <c r="LCM93" s="47"/>
      <c r="LCN93" s="47"/>
      <c r="LCO93" s="47"/>
      <c r="LCP93" s="47"/>
      <c r="LCQ93" s="47"/>
      <c r="LCR93" s="47"/>
      <c r="LCS93" s="47"/>
      <c r="LCT93" s="47"/>
      <c r="LCU93" s="47"/>
      <c r="LCV93" s="47"/>
      <c r="LCW93" s="47"/>
      <c r="LCX93" s="47"/>
      <c r="LCY93" s="47"/>
      <c r="LCZ93" s="47"/>
      <c r="LDA93" s="47"/>
      <c r="LDB93" s="47"/>
      <c r="LDC93" s="47"/>
      <c r="LDD93" s="47"/>
      <c r="LDE93" s="47"/>
      <c r="LDF93" s="47"/>
      <c r="LDG93" s="47"/>
      <c r="LDH93" s="47"/>
      <c r="LDI93" s="47"/>
      <c r="LDJ93" s="47"/>
      <c r="LDK93" s="47"/>
      <c r="LDL93" s="47"/>
      <c r="LDM93" s="47"/>
      <c r="LDN93" s="47"/>
      <c r="LDO93" s="47"/>
      <c r="LDP93" s="47"/>
      <c r="LDQ93" s="47"/>
      <c r="LDR93" s="47"/>
      <c r="LDS93" s="47"/>
      <c r="LDT93" s="47"/>
      <c r="LDU93" s="47"/>
      <c r="LDV93" s="47"/>
      <c r="LDW93" s="47"/>
      <c r="LDX93" s="47"/>
      <c r="LDY93" s="47"/>
      <c r="LDZ93" s="47"/>
      <c r="LEA93" s="47"/>
      <c r="LEB93" s="47"/>
      <c r="LEC93" s="47"/>
      <c r="LED93" s="47"/>
      <c r="LEE93" s="47"/>
      <c r="LEF93" s="47"/>
      <c r="LEG93" s="47"/>
      <c r="LEH93" s="47"/>
      <c r="LEI93" s="47"/>
      <c r="LEJ93" s="47"/>
      <c r="LEK93" s="47"/>
      <c r="LEL93" s="47"/>
      <c r="LEM93" s="47"/>
      <c r="LEN93" s="47"/>
      <c r="LEO93" s="47"/>
      <c r="LEP93" s="47"/>
      <c r="LEQ93" s="47"/>
      <c r="LER93" s="47"/>
      <c r="LES93" s="47"/>
      <c r="LET93" s="47"/>
      <c r="LEU93" s="47"/>
      <c r="LEV93" s="47"/>
      <c r="LEW93" s="47"/>
      <c r="LEX93" s="47"/>
      <c r="LEY93" s="47"/>
      <c r="LEZ93" s="47"/>
      <c r="LFA93" s="47"/>
      <c r="LFB93" s="47"/>
      <c r="LFC93" s="47"/>
      <c r="LFD93" s="47"/>
      <c r="LFE93" s="47"/>
      <c r="LFF93" s="47"/>
      <c r="LFG93" s="47"/>
      <c r="LFH93" s="47"/>
      <c r="LFI93" s="47"/>
      <c r="LFJ93" s="47"/>
      <c r="LFK93" s="47"/>
      <c r="LFL93" s="47"/>
      <c r="LFM93" s="47"/>
      <c r="LFN93" s="47"/>
      <c r="LFO93" s="47"/>
      <c r="LFP93" s="47"/>
      <c r="LFQ93" s="47"/>
      <c r="LFR93" s="47"/>
      <c r="LFS93" s="47"/>
      <c r="LFT93" s="47"/>
      <c r="LFU93" s="47"/>
      <c r="LFV93" s="47"/>
      <c r="LFW93" s="47"/>
      <c r="LFX93" s="47"/>
      <c r="LFY93" s="47"/>
      <c r="LFZ93" s="47"/>
      <c r="LGA93" s="47"/>
      <c r="LGB93" s="47"/>
      <c r="LGC93" s="47"/>
      <c r="LGD93" s="47"/>
      <c r="LGE93" s="47"/>
      <c r="LGF93" s="47"/>
      <c r="LGG93" s="47"/>
      <c r="LGH93" s="47"/>
      <c r="LGI93" s="47"/>
      <c r="LGJ93" s="47"/>
      <c r="LGK93" s="47"/>
      <c r="LGL93" s="47"/>
      <c r="LGM93" s="47"/>
      <c r="LGN93" s="47"/>
      <c r="LGO93" s="47"/>
      <c r="LGP93" s="47"/>
      <c r="LGQ93" s="47"/>
      <c r="LGR93" s="47"/>
      <c r="LGS93" s="47"/>
      <c r="LGT93" s="47"/>
      <c r="LGU93" s="47"/>
      <c r="LGV93" s="47"/>
      <c r="LGW93" s="47"/>
      <c r="LGX93" s="47"/>
      <c r="LGY93" s="47"/>
      <c r="LGZ93" s="47"/>
      <c r="LHA93" s="47"/>
      <c r="LHB93" s="47"/>
      <c r="LHC93" s="47"/>
      <c r="LHD93" s="47"/>
      <c r="LHE93" s="47"/>
      <c r="LHF93" s="47"/>
      <c r="LHG93" s="47"/>
      <c r="LHH93" s="47"/>
      <c r="LHI93" s="47"/>
      <c r="LHJ93" s="47"/>
      <c r="LHK93" s="47"/>
      <c r="LHL93" s="47"/>
      <c r="LHM93" s="47"/>
      <c r="LHN93" s="47"/>
      <c r="LHO93" s="47"/>
      <c r="LHP93" s="47"/>
      <c r="LHQ93" s="47"/>
      <c r="LHR93" s="47"/>
      <c r="LHS93" s="47"/>
      <c r="LHT93" s="47"/>
      <c r="LHU93" s="47"/>
      <c r="LHV93" s="47"/>
      <c r="LHW93" s="47"/>
      <c r="LHX93" s="47"/>
      <c r="LHY93" s="47"/>
      <c r="LHZ93" s="47"/>
      <c r="LIA93" s="47"/>
      <c r="LIB93" s="47"/>
      <c r="LIC93" s="47"/>
      <c r="LID93" s="47"/>
      <c r="LIE93" s="47"/>
      <c r="LIF93" s="47"/>
      <c r="LIG93" s="47"/>
      <c r="LIH93" s="47"/>
      <c r="LII93" s="47"/>
      <c r="LIJ93" s="47"/>
      <c r="LIK93" s="47"/>
      <c r="LIL93" s="47"/>
      <c r="LIM93" s="47"/>
      <c r="LIN93" s="47"/>
      <c r="LIO93" s="47"/>
      <c r="LIP93" s="47"/>
      <c r="LIQ93" s="47"/>
      <c r="LIR93" s="47"/>
      <c r="LIS93" s="47"/>
      <c r="LIT93" s="47"/>
      <c r="LIU93" s="47"/>
      <c r="LIV93" s="47"/>
      <c r="LIW93" s="47"/>
      <c r="LIX93" s="47"/>
      <c r="LIY93" s="47"/>
      <c r="LIZ93" s="47"/>
      <c r="LJA93" s="47"/>
      <c r="LJB93" s="47"/>
      <c r="LJC93" s="47"/>
      <c r="LJD93" s="47"/>
      <c r="LJE93" s="47"/>
      <c r="LJF93" s="47"/>
      <c r="LJG93" s="47"/>
      <c r="LJH93" s="47"/>
      <c r="LJI93" s="47"/>
      <c r="LJJ93" s="47"/>
      <c r="LJK93" s="47"/>
      <c r="LJL93" s="47"/>
      <c r="LJM93" s="47"/>
      <c r="LJN93" s="47"/>
      <c r="LJO93" s="47"/>
      <c r="LJP93" s="47"/>
      <c r="LJQ93" s="47"/>
      <c r="LJR93" s="47"/>
      <c r="LJS93" s="47"/>
      <c r="LJT93" s="47"/>
      <c r="LJU93" s="47"/>
      <c r="LJV93" s="47"/>
      <c r="LJW93" s="47"/>
      <c r="LJX93" s="47"/>
      <c r="LJY93" s="47"/>
      <c r="LJZ93" s="47"/>
      <c r="LKA93" s="47"/>
      <c r="LKB93" s="47"/>
      <c r="LKC93" s="47"/>
      <c r="LKD93" s="47"/>
      <c r="LKE93" s="47"/>
      <c r="LKF93" s="47"/>
      <c r="LKG93" s="47"/>
      <c r="LKH93" s="47"/>
      <c r="LKI93" s="47"/>
      <c r="LKJ93" s="47"/>
      <c r="LKK93" s="47"/>
      <c r="LKL93" s="47"/>
      <c r="LKM93" s="47"/>
      <c r="LKN93" s="47"/>
      <c r="LKO93" s="47"/>
      <c r="LKP93" s="47"/>
      <c r="LKQ93" s="47"/>
      <c r="LKR93" s="47"/>
      <c r="LKS93" s="47"/>
      <c r="LKT93" s="47"/>
      <c r="LKU93" s="47"/>
      <c r="LKV93" s="47"/>
      <c r="LKW93" s="47"/>
      <c r="LKX93" s="47"/>
      <c r="LKY93" s="47"/>
      <c r="LKZ93" s="47"/>
      <c r="LLA93" s="47"/>
      <c r="LLB93" s="47"/>
      <c r="LLC93" s="47"/>
      <c r="LLD93" s="47"/>
      <c r="LLE93" s="47"/>
      <c r="LLF93" s="47"/>
      <c r="LLG93" s="47"/>
      <c r="LLH93" s="47"/>
      <c r="LLI93" s="47"/>
      <c r="LLJ93" s="47"/>
      <c r="LLK93" s="47"/>
      <c r="LLL93" s="47"/>
      <c r="LLM93" s="47"/>
      <c r="LLN93" s="47"/>
      <c r="LLO93" s="47"/>
      <c r="LLP93" s="47"/>
      <c r="LLQ93" s="47"/>
      <c r="LLR93" s="47"/>
      <c r="LLS93" s="47"/>
      <c r="LLT93" s="47"/>
      <c r="LLU93" s="47"/>
      <c r="LLV93" s="47"/>
      <c r="LLW93" s="47"/>
      <c r="LLX93" s="47"/>
      <c r="LLY93" s="47"/>
      <c r="LLZ93" s="47"/>
      <c r="LMA93" s="47"/>
      <c r="LMB93" s="47"/>
      <c r="LMC93" s="47"/>
      <c r="LMD93" s="47"/>
      <c r="LME93" s="47"/>
      <c r="LMF93" s="47"/>
      <c r="LMG93" s="47"/>
      <c r="LMH93" s="47"/>
      <c r="LMI93" s="47"/>
      <c r="LMJ93" s="47"/>
      <c r="LMK93" s="47"/>
      <c r="LML93" s="47"/>
      <c r="LMM93" s="47"/>
      <c r="LMN93" s="47"/>
      <c r="LMO93" s="47"/>
      <c r="LMP93" s="47"/>
      <c r="LMQ93" s="47"/>
      <c r="LMR93" s="47"/>
      <c r="LMS93" s="47"/>
      <c r="LMT93" s="47"/>
      <c r="LMU93" s="47"/>
      <c r="LMV93" s="47"/>
      <c r="LMW93" s="47"/>
      <c r="LMX93" s="47"/>
      <c r="LMY93" s="47"/>
      <c r="LMZ93" s="47"/>
      <c r="LNA93" s="47"/>
      <c r="LNB93" s="47"/>
      <c r="LNC93" s="47"/>
      <c r="LND93" s="47"/>
      <c r="LNE93" s="47"/>
      <c r="LNF93" s="47"/>
      <c r="LNG93" s="47"/>
      <c r="LNH93" s="47"/>
      <c r="LNI93" s="47"/>
      <c r="LNJ93" s="47"/>
      <c r="LNK93" s="47"/>
      <c r="LNL93" s="47"/>
      <c r="LNM93" s="47"/>
      <c r="LNN93" s="47"/>
      <c r="LNO93" s="47"/>
      <c r="LNP93" s="47"/>
      <c r="LNQ93" s="47"/>
      <c r="LNR93" s="47"/>
      <c r="LNS93" s="47"/>
      <c r="LNT93" s="47"/>
      <c r="LNU93" s="47"/>
      <c r="LNV93" s="47"/>
      <c r="LNW93" s="47"/>
      <c r="LNX93" s="47"/>
      <c r="LNY93" s="47"/>
      <c r="LNZ93" s="47"/>
      <c r="LOA93" s="47"/>
      <c r="LOB93" s="47"/>
      <c r="LOC93" s="47"/>
      <c r="LOD93" s="47"/>
      <c r="LOE93" s="47"/>
      <c r="LOF93" s="47"/>
      <c r="LOG93" s="47"/>
      <c r="LOH93" s="47"/>
      <c r="LOI93" s="47"/>
      <c r="LOJ93" s="47"/>
      <c r="LOK93" s="47"/>
      <c r="LOL93" s="47"/>
      <c r="LOM93" s="47"/>
      <c r="LON93" s="47"/>
      <c r="LOO93" s="47"/>
      <c r="LOP93" s="47"/>
      <c r="LOQ93" s="47"/>
      <c r="LOR93" s="47"/>
      <c r="LOS93" s="47"/>
      <c r="LOT93" s="47"/>
      <c r="LOU93" s="47"/>
      <c r="LOV93" s="47"/>
      <c r="LOW93" s="47"/>
      <c r="LOX93" s="47"/>
      <c r="LOY93" s="47"/>
      <c r="LOZ93" s="47"/>
      <c r="LPA93" s="47"/>
      <c r="LPB93" s="47"/>
      <c r="LPC93" s="47"/>
      <c r="LPD93" s="47"/>
      <c r="LPE93" s="47"/>
      <c r="LPF93" s="47"/>
      <c r="LPG93" s="47"/>
      <c r="LPH93" s="47"/>
      <c r="LPI93" s="47"/>
      <c r="LPJ93" s="47"/>
      <c r="LPK93" s="47"/>
      <c r="LPL93" s="47"/>
      <c r="LPM93" s="47"/>
      <c r="LPN93" s="47"/>
      <c r="LPO93" s="47"/>
      <c r="LPP93" s="47"/>
      <c r="LPQ93" s="47"/>
      <c r="LPR93" s="47"/>
      <c r="LPS93" s="47"/>
      <c r="LPT93" s="47"/>
      <c r="LPU93" s="47"/>
      <c r="LPV93" s="47"/>
      <c r="LPW93" s="47"/>
      <c r="LPX93" s="47"/>
      <c r="LPY93" s="47"/>
      <c r="LPZ93" s="47"/>
      <c r="LQA93" s="47"/>
      <c r="LQB93" s="47"/>
      <c r="LQC93" s="47"/>
      <c r="LQD93" s="47"/>
      <c r="LQE93" s="47"/>
      <c r="LQF93" s="47"/>
      <c r="LQG93" s="47"/>
      <c r="LQH93" s="47"/>
      <c r="LQI93" s="47"/>
      <c r="LQJ93" s="47"/>
      <c r="LQK93" s="47"/>
      <c r="LQL93" s="47"/>
      <c r="LQM93" s="47"/>
      <c r="LQN93" s="47"/>
      <c r="LQO93" s="47"/>
      <c r="LQP93" s="47"/>
      <c r="LQQ93" s="47"/>
      <c r="LQR93" s="47"/>
      <c r="LQS93" s="47"/>
      <c r="LQT93" s="47"/>
      <c r="LQU93" s="47"/>
      <c r="LQV93" s="47"/>
      <c r="LQW93" s="47"/>
      <c r="LQX93" s="47"/>
      <c r="LQY93" s="47"/>
      <c r="LQZ93" s="47"/>
      <c r="LRA93" s="47"/>
      <c r="LRB93" s="47"/>
      <c r="LRC93" s="47"/>
      <c r="LRD93" s="47"/>
      <c r="LRE93" s="47"/>
      <c r="LRF93" s="47"/>
      <c r="LRG93" s="47"/>
      <c r="LRH93" s="47"/>
      <c r="LRI93" s="47"/>
      <c r="LRJ93" s="47"/>
      <c r="LRK93" s="47"/>
      <c r="LRL93" s="47"/>
      <c r="LRM93" s="47"/>
      <c r="LRN93" s="47"/>
      <c r="LRO93" s="47"/>
      <c r="LRP93" s="47"/>
      <c r="LRQ93" s="47"/>
      <c r="LRR93" s="47"/>
      <c r="LRS93" s="47"/>
      <c r="LRT93" s="47"/>
      <c r="LRU93" s="47"/>
      <c r="LRV93" s="47"/>
      <c r="LRW93" s="47"/>
      <c r="LRX93" s="47"/>
      <c r="LRY93" s="47"/>
      <c r="LRZ93" s="47"/>
      <c r="LSA93" s="47"/>
      <c r="LSB93" s="47"/>
      <c r="LSC93" s="47"/>
      <c r="LSD93" s="47"/>
      <c r="LSE93" s="47"/>
      <c r="LSF93" s="47"/>
      <c r="LSG93" s="47"/>
      <c r="LSH93" s="47"/>
      <c r="LSI93" s="47"/>
      <c r="LSJ93" s="47"/>
      <c r="LSK93" s="47"/>
      <c r="LSL93" s="47"/>
      <c r="LSM93" s="47"/>
      <c r="LSN93" s="47"/>
      <c r="LSO93" s="47"/>
      <c r="LSP93" s="47"/>
      <c r="LSQ93" s="47"/>
      <c r="LSR93" s="47"/>
      <c r="LSS93" s="47"/>
      <c r="LST93" s="47"/>
      <c r="LSU93" s="47"/>
      <c r="LSV93" s="47"/>
      <c r="LSW93" s="47"/>
      <c r="LSX93" s="47"/>
      <c r="LSY93" s="47"/>
      <c r="LSZ93" s="47"/>
      <c r="LTA93" s="47"/>
      <c r="LTB93" s="47"/>
      <c r="LTC93" s="47"/>
      <c r="LTD93" s="47"/>
      <c r="LTE93" s="47"/>
      <c r="LTF93" s="47"/>
      <c r="LTG93" s="47"/>
      <c r="LTH93" s="47"/>
      <c r="LTI93" s="47"/>
      <c r="LTJ93" s="47"/>
      <c r="LTK93" s="47"/>
      <c r="LTL93" s="47"/>
      <c r="LTM93" s="47"/>
      <c r="LTN93" s="47"/>
      <c r="LTO93" s="47"/>
      <c r="LTP93" s="47"/>
      <c r="LTQ93" s="47"/>
      <c r="LTR93" s="47"/>
      <c r="LTS93" s="47"/>
      <c r="LTT93" s="47"/>
      <c r="LTU93" s="47"/>
      <c r="LTV93" s="47"/>
      <c r="LTW93" s="47"/>
      <c r="LTX93" s="47"/>
      <c r="LTY93" s="47"/>
      <c r="LTZ93" s="47"/>
      <c r="LUA93" s="47"/>
      <c r="LUB93" s="47"/>
      <c r="LUC93" s="47"/>
      <c r="LUD93" s="47"/>
      <c r="LUE93" s="47"/>
      <c r="LUF93" s="47"/>
      <c r="LUG93" s="47"/>
      <c r="LUH93" s="47"/>
      <c r="LUI93" s="47"/>
      <c r="LUJ93" s="47"/>
      <c r="LUK93" s="47"/>
      <c r="LUL93" s="47"/>
      <c r="LUM93" s="47"/>
      <c r="LUN93" s="47"/>
      <c r="LUO93" s="47"/>
      <c r="LUP93" s="47"/>
      <c r="LUQ93" s="47"/>
      <c r="LUR93" s="47"/>
      <c r="LUS93" s="47"/>
      <c r="LUT93" s="47"/>
      <c r="LUU93" s="47"/>
      <c r="LUV93" s="47"/>
      <c r="LUW93" s="47"/>
      <c r="LUX93" s="47"/>
      <c r="LUY93" s="47"/>
      <c r="LUZ93" s="47"/>
      <c r="LVA93" s="47"/>
      <c r="LVB93" s="47"/>
      <c r="LVC93" s="47"/>
      <c r="LVD93" s="47"/>
      <c r="LVE93" s="47"/>
      <c r="LVF93" s="47"/>
      <c r="LVG93" s="47"/>
      <c r="LVH93" s="47"/>
      <c r="LVI93" s="47"/>
      <c r="LVJ93" s="47"/>
      <c r="LVK93" s="47"/>
      <c r="LVL93" s="47"/>
      <c r="LVM93" s="47"/>
      <c r="LVN93" s="47"/>
      <c r="LVO93" s="47"/>
      <c r="LVP93" s="47"/>
      <c r="LVQ93" s="47"/>
      <c r="LVR93" s="47"/>
      <c r="LVS93" s="47"/>
      <c r="LVT93" s="47"/>
      <c r="LVU93" s="47"/>
      <c r="LVV93" s="47"/>
      <c r="LVW93" s="47"/>
      <c r="LVX93" s="47"/>
      <c r="LVY93" s="47"/>
      <c r="LVZ93" s="47"/>
      <c r="LWA93" s="47"/>
      <c r="LWB93" s="47"/>
      <c r="LWC93" s="47"/>
      <c r="LWD93" s="47"/>
      <c r="LWE93" s="47"/>
      <c r="LWF93" s="47"/>
      <c r="LWG93" s="47"/>
      <c r="LWH93" s="47"/>
      <c r="LWI93" s="47"/>
      <c r="LWJ93" s="47"/>
      <c r="LWK93" s="47"/>
      <c r="LWL93" s="47"/>
      <c r="LWM93" s="47"/>
      <c r="LWN93" s="47"/>
      <c r="LWO93" s="47"/>
      <c r="LWP93" s="47"/>
      <c r="LWQ93" s="47"/>
      <c r="LWR93" s="47"/>
      <c r="LWS93" s="47"/>
      <c r="LWT93" s="47"/>
      <c r="LWU93" s="47"/>
      <c r="LWV93" s="47"/>
      <c r="LWW93" s="47"/>
      <c r="LWX93" s="47"/>
      <c r="LWY93" s="47"/>
      <c r="LWZ93" s="47"/>
      <c r="LXA93" s="47"/>
      <c r="LXB93" s="47"/>
      <c r="LXC93" s="47"/>
      <c r="LXD93" s="47"/>
      <c r="LXE93" s="47"/>
      <c r="LXF93" s="47"/>
      <c r="LXG93" s="47"/>
      <c r="LXH93" s="47"/>
      <c r="LXI93" s="47"/>
      <c r="LXJ93" s="47"/>
      <c r="LXK93" s="47"/>
      <c r="LXL93" s="47"/>
      <c r="LXM93" s="47"/>
      <c r="LXN93" s="47"/>
      <c r="LXO93" s="47"/>
      <c r="LXP93" s="47"/>
      <c r="LXQ93" s="47"/>
      <c r="LXR93" s="47"/>
      <c r="LXS93" s="47"/>
      <c r="LXT93" s="47"/>
      <c r="LXU93" s="47"/>
      <c r="LXV93" s="47"/>
      <c r="LXW93" s="47"/>
      <c r="LXX93" s="47"/>
      <c r="LXY93" s="47"/>
      <c r="LXZ93" s="47"/>
      <c r="LYA93" s="47"/>
      <c r="LYB93" s="47"/>
      <c r="LYC93" s="47"/>
      <c r="LYD93" s="47"/>
      <c r="LYE93" s="47"/>
      <c r="LYF93" s="47"/>
      <c r="LYG93" s="47"/>
      <c r="LYH93" s="47"/>
      <c r="LYI93" s="47"/>
      <c r="LYJ93" s="47"/>
      <c r="LYK93" s="47"/>
      <c r="LYL93" s="47"/>
      <c r="LYM93" s="47"/>
      <c r="LYN93" s="47"/>
      <c r="LYO93" s="47"/>
      <c r="LYP93" s="47"/>
      <c r="LYQ93" s="47"/>
      <c r="LYR93" s="47"/>
      <c r="LYS93" s="47"/>
      <c r="LYT93" s="47"/>
      <c r="LYU93" s="47"/>
      <c r="LYV93" s="47"/>
      <c r="LYW93" s="47"/>
      <c r="LYX93" s="47"/>
      <c r="LYY93" s="47"/>
      <c r="LYZ93" s="47"/>
      <c r="LZA93" s="47"/>
      <c r="LZB93" s="47"/>
      <c r="LZC93" s="47"/>
      <c r="LZD93" s="47"/>
      <c r="LZE93" s="47"/>
      <c r="LZF93" s="47"/>
      <c r="LZG93" s="47"/>
      <c r="LZH93" s="47"/>
      <c r="LZI93" s="47"/>
      <c r="LZJ93" s="47"/>
      <c r="LZK93" s="47"/>
      <c r="LZL93" s="47"/>
      <c r="LZM93" s="47"/>
      <c r="LZN93" s="47"/>
      <c r="LZO93" s="47"/>
      <c r="LZP93" s="47"/>
      <c r="LZQ93" s="47"/>
      <c r="LZR93" s="47"/>
      <c r="LZS93" s="47"/>
      <c r="LZT93" s="47"/>
      <c r="LZU93" s="47"/>
      <c r="LZV93" s="47"/>
      <c r="LZW93" s="47"/>
      <c r="LZX93" s="47"/>
      <c r="LZY93" s="47"/>
      <c r="LZZ93" s="47"/>
      <c r="MAA93" s="47"/>
      <c r="MAB93" s="47"/>
      <c r="MAC93" s="47"/>
      <c r="MAD93" s="47"/>
      <c r="MAE93" s="47"/>
      <c r="MAF93" s="47"/>
      <c r="MAG93" s="47"/>
      <c r="MAH93" s="47"/>
      <c r="MAI93" s="47"/>
      <c r="MAJ93" s="47"/>
      <c r="MAK93" s="47"/>
      <c r="MAL93" s="47"/>
      <c r="MAM93" s="47"/>
      <c r="MAN93" s="47"/>
      <c r="MAO93" s="47"/>
      <c r="MAP93" s="47"/>
      <c r="MAQ93" s="47"/>
      <c r="MAR93" s="47"/>
      <c r="MAS93" s="47"/>
      <c r="MAT93" s="47"/>
      <c r="MAU93" s="47"/>
      <c r="MAV93" s="47"/>
      <c r="MAW93" s="47"/>
      <c r="MAX93" s="47"/>
      <c r="MAY93" s="47"/>
      <c r="MAZ93" s="47"/>
      <c r="MBA93" s="47"/>
      <c r="MBB93" s="47"/>
      <c r="MBC93" s="47"/>
      <c r="MBD93" s="47"/>
      <c r="MBE93" s="47"/>
      <c r="MBF93" s="47"/>
      <c r="MBG93" s="47"/>
      <c r="MBH93" s="47"/>
      <c r="MBI93" s="47"/>
      <c r="MBJ93" s="47"/>
      <c r="MBK93" s="47"/>
      <c r="MBL93" s="47"/>
      <c r="MBM93" s="47"/>
      <c r="MBN93" s="47"/>
      <c r="MBO93" s="47"/>
      <c r="MBP93" s="47"/>
      <c r="MBQ93" s="47"/>
      <c r="MBR93" s="47"/>
      <c r="MBS93" s="47"/>
      <c r="MBT93" s="47"/>
      <c r="MBU93" s="47"/>
      <c r="MBV93" s="47"/>
      <c r="MBW93" s="47"/>
      <c r="MBX93" s="47"/>
      <c r="MBY93" s="47"/>
      <c r="MBZ93" s="47"/>
      <c r="MCA93" s="47"/>
      <c r="MCB93" s="47"/>
      <c r="MCC93" s="47"/>
      <c r="MCD93" s="47"/>
      <c r="MCE93" s="47"/>
      <c r="MCF93" s="47"/>
      <c r="MCG93" s="47"/>
      <c r="MCH93" s="47"/>
      <c r="MCI93" s="47"/>
      <c r="MCJ93" s="47"/>
      <c r="MCK93" s="47"/>
      <c r="MCL93" s="47"/>
      <c r="MCM93" s="47"/>
      <c r="MCN93" s="47"/>
      <c r="MCO93" s="47"/>
      <c r="MCP93" s="47"/>
      <c r="MCQ93" s="47"/>
      <c r="MCR93" s="47"/>
      <c r="MCS93" s="47"/>
      <c r="MCT93" s="47"/>
      <c r="MCU93" s="47"/>
      <c r="MCV93" s="47"/>
      <c r="MCW93" s="47"/>
      <c r="MCX93" s="47"/>
      <c r="MCY93" s="47"/>
      <c r="MCZ93" s="47"/>
      <c r="MDA93" s="47"/>
      <c r="MDB93" s="47"/>
      <c r="MDC93" s="47"/>
      <c r="MDD93" s="47"/>
      <c r="MDE93" s="47"/>
      <c r="MDF93" s="47"/>
      <c r="MDG93" s="47"/>
      <c r="MDH93" s="47"/>
      <c r="MDI93" s="47"/>
      <c r="MDJ93" s="47"/>
      <c r="MDK93" s="47"/>
      <c r="MDL93" s="47"/>
      <c r="MDM93" s="47"/>
      <c r="MDN93" s="47"/>
      <c r="MDO93" s="47"/>
      <c r="MDP93" s="47"/>
      <c r="MDQ93" s="47"/>
      <c r="MDR93" s="47"/>
      <c r="MDS93" s="47"/>
      <c r="MDT93" s="47"/>
      <c r="MDU93" s="47"/>
      <c r="MDV93" s="47"/>
      <c r="MDW93" s="47"/>
      <c r="MDX93" s="47"/>
      <c r="MDY93" s="47"/>
      <c r="MDZ93" s="47"/>
      <c r="MEA93" s="47"/>
      <c r="MEB93" s="47"/>
      <c r="MEC93" s="47"/>
      <c r="MED93" s="47"/>
      <c r="MEE93" s="47"/>
      <c r="MEF93" s="47"/>
      <c r="MEG93" s="47"/>
      <c r="MEH93" s="47"/>
      <c r="MEI93" s="47"/>
      <c r="MEJ93" s="47"/>
      <c r="MEK93" s="47"/>
      <c r="MEL93" s="47"/>
      <c r="MEM93" s="47"/>
      <c r="MEN93" s="47"/>
      <c r="MEO93" s="47"/>
      <c r="MEP93" s="47"/>
      <c r="MEQ93" s="47"/>
      <c r="MER93" s="47"/>
      <c r="MES93" s="47"/>
      <c r="MET93" s="47"/>
      <c r="MEU93" s="47"/>
      <c r="MEV93" s="47"/>
      <c r="MEW93" s="47"/>
      <c r="MEX93" s="47"/>
      <c r="MEY93" s="47"/>
      <c r="MEZ93" s="47"/>
      <c r="MFA93" s="47"/>
      <c r="MFB93" s="47"/>
      <c r="MFC93" s="47"/>
      <c r="MFD93" s="47"/>
      <c r="MFE93" s="47"/>
      <c r="MFF93" s="47"/>
      <c r="MFG93" s="47"/>
      <c r="MFH93" s="47"/>
      <c r="MFI93" s="47"/>
      <c r="MFJ93" s="47"/>
      <c r="MFK93" s="47"/>
      <c r="MFL93" s="47"/>
      <c r="MFM93" s="47"/>
      <c r="MFN93" s="47"/>
      <c r="MFO93" s="47"/>
      <c r="MFP93" s="47"/>
      <c r="MFQ93" s="47"/>
      <c r="MFR93" s="47"/>
      <c r="MFS93" s="47"/>
      <c r="MFT93" s="47"/>
      <c r="MFU93" s="47"/>
      <c r="MFV93" s="47"/>
      <c r="MFW93" s="47"/>
      <c r="MFX93" s="47"/>
      <c r="MFY93" s="47"/>
      <c r="MFZ93" s="47"/>
      <c r="MGA93" s="47"/>
      <c r="MGB93" s="47"/>
      <c r="MGC93" s="47"/>
      <c r="MGD93" s="47"/>
      <c r="MGE93" s="47"/>
      <c r="MGF93" s="47"/>
      <c r="MGG93" s="47"/>
      <c r="MGH93" s="47"/>
      <c r="MGI93" s="47"/>
      <c r="MGJ93" s="47"/>
      <c r="MGK93" s="47"/>
      <c r="MGL93" s="47"/>
      <c r="MGM93" s="47"/>
      <c r="MGN93" s="47"/>
      <c r="MGO93" s="47"/>
      <c r="MGP93" s="47"/>
      <c r="MGQ93" s="47"/>
      <c r="MGR93" s="47"/>
      <c r="MGS93" s="47"/>
      <c r="MGT93" s="47"/>
      <c r="MGU93" s="47"/>
      <c r="MGV93" s="47"/>
      <c r="MGW93" s="47"/>
      <c r="MGX93" s="47"/>
      <c r="MGY93" s="47"/>
      <c r="MGZ93" s="47"/>
      <c r="MHA93" s="47"/>
      <c r="MHB93" s="47"/>
      <c r="MHC93" s="47"/>
      <c r="MHD93" s="47"/>
      <c r="MHE93" s="47"/>
      <c r="MHF93" s="47"/>
      <c r="MHG93" s="47"/>
      <c r="MHH93" s="47"/>
      <c r="MHI93" s="47"/>
      <c r="MHJ93" s="47"/>
      <c r="MHK93" s="47"/>
      <c r="MHL93" s="47"/>
      <c r="MHM93" s="47"/>
      <c r="MHN93" s="47"/>
      <c r="MHO93" s="47"/>
      <c r="MHP93" s="47"/>
      <c r="MHQ93" s="47"/>
      <c r="MHR93" s="47"/>
      <c r="MHS93" s="47"/>
      <c r="MHT93" s="47"/>
      <c r="MHU93" s="47"/>
      <c r="MHV93" s="47"/>
      <c r="MHW93" s="47"/>
      <c r="MHX93" s="47"/>
      <c r="MHY93" s="47"/>
      <c r="MHZ93" s="47"/>
      <c r="MIA93" s="47"/>
      <c r="MIB93" s="47"/>
      <c r="MIC93" s="47"/>
      <c r="MID93" s="47"/>
      <c r="MIE93" s="47"/>
      <c r="MIF93" s="47"/>
      <c r="MIG93" s="47"/>
      <c r="MIH93" s="47"/>
      <c r="MII93" s="47"/>
      <c r="MIJ93" s="47"/>
      <c r="MIK93" s="47"/>
      <c r="MIL93" s="47"/>
      <c r="MIM93" s="47"/>
      <c r="MIN93" s="47"/>
      <c r="MIO93" s="47"/>
      <c r="MIP93" s="47"/>
      <c r="MIQ93" s="47"/>
      <c r="MIR93" s="47"/>
      <c r="MIS93" s="47"/>
      <c r="MIT93" s="47"/>
      <c r="MIU93" s="47"/>
      <c r="MIV93" s="47"/>
      <c r="MIW93" s="47"/>
      <c r="MIX93" s="47"/>
      <c r="MIY93" s="47"/>
      <c r="MIZ93" s="47"/>
      <c r="MJA93" s="47"/>
      <c r="MJB93" s="47"/>
      <c r="MJC93" s="47"/>
      <c r="MJD93" s="47"/>
      <c r="MJE93" s="47"/>
      <c r="MJF93" s="47"/>
      <c r="MJG93" s="47"/>
      <c r="MJH93" s="47"/>
      <c r="MJI93" s="47"/>
      <c r="MJJ93" s="47"/>
      <c r="MJK93" s="47"/>
      <c r="MJL93" s="47"/>
      <c r="MJM93" s="47"/>
      <c r="MJN93" s="47"/>
      <c r="MJO93" s="47"/>
      <c r="MJP93" s="47"/>
      <c r="MJQ93" s="47"/>
      <c r="MJR93" s="47"/>
      <c r="MJS93" s="47"/>
      <c r="MJT93" s="47"/>
      <c r="MJU93" s="47"/>
      <c r="MJV93" s="47"/>
      <c r="MJW93" s="47"/>
      <c r="MJX93" s="47"/>
      <c r="MJY93" s="47"/>
      <c r="MJZ93" s="47"/>
      <c r="MKA93" s="47"/>
      <c r="MKB93" s="47"/>
      <c r="MKC93" s="47"/>
      <c r="MKD93" s="47"/>
      <c r="MKE93" s="47"/>
      <c r="MKF93" s="47"/>
      <c r="MKG93" s="47"/>
      <c r="MKH93" s="47"/>
      <c r="MKI93" s="47"/>
      <c r="MKJ93" s="47"/>
      <c r="MKK93" s="47"/>
      <c r="MKL93" s="47"/>
      <c r="MKM93" s="47"/>
      <c r="MKN93" s="47"/>
      <c r="MKO93" s="47"/>
      <c r="MKP93" s="47"/>
      <c r="MKQ93" s="47"/>
      <c r="MKR93" s="47"/>
      <c r="MKS93" s="47"/>
      <c r="MKT93" s="47"/>
      <c r="MKU93" s="47"/>
      <c r="MKV93" s="47"/>
      <c r="MKW93" s="47"/>
      <c r="MKX93" s="47"/>
      <c r="MKY93" s="47"/>
      <c r="MKZ93" s="47"/>
      <c r="MLA93" s="47"/>
      <c r="MLB93" s="47"/>
      <c r="MLC93" s="47"/>
      <c r="MLD93" s="47"/>
      <c r="MLE93" s="47"/>
      <c r="MLF93" s="47"/>
      <c r="MLG93" s="47"/>
      <c r="MLH93" s="47"/>
      <c r="MLI93" s="47"/>
      <c r="MLJ93" s="47"/>
      <c r="MLK93" s="47"/>
      <c r="MLL93" s="47"/>
      <c r="MLM93" s="47"/>
      <c r="MLN93" s="47"/>
      <c r="MLO93" s="47"/>
      <c r="MLP93" s="47"/>
      <c r="MLQ93" s="47"/>
      <c r="MLR93" s="47"/>
      <c r="MLS93" s="47"/>
      <c r="MLT93" s="47"/>
      <c r="MLU93" s="47"/>
      <c r="MLV93" s="47"/>
      <c r="MLW93" s="47"/>
      <c r="MLX93" s="47"/>
      <c r="MLY93" s="47"/>
      <c r="MLZ93" s="47"/>
      <c r="MMA93" s="47"/>
      <c r="MMB93" s="47"/>
      <c r="MMC93" s="47"/>
      <c r="MMD93" s="47"/>
      <c r="MME93" s="47"/>
      <c r="MMF93" s="47"/>
      <c r="MMG93" s="47"/>
      <c r="MMH93" s="47"/>
      <c r="MMI93" s="47"/>
      <c r="MMJ93" s="47"/>
      <c r="MMK93" s="47"/>
      <c r="MML93" s="47"/>
      <c r="MMM93" s="47"/>
      <c r="MMN93" s="47"/>
      <c r="MMO93" s="47"/>
      <c r="MMP93" s="47"/>
      <c r="MMQ93" s="47"/>
      <c r="MMR93" s="47"/>
      <c r="MMS93" s="47"/>
      <c r="MMT93" s="47"/>
      <c r="MMU93" s="47"/>
      <c r="MMV93" s="47"/>
      <c r="MMW93" s="47"/>
      <c r="MMX93" s="47"/>
      <c r="MMY93" s="47"/>
      <c r="MMZ93" s="47"/>
      <c r="MNA93" s="47"/>
      <c r="MNB93" s="47"/>
      <c r="MNC93" s="47"/>
      <c r="MND93" s="47"/>
      <c r="MNE93" s="47"/>
      <c r="MNF93" s="47"/>
      <c r="MNG93" s="47"/>
      <c r="MNH93" s="47"/>
      <c r="MNI93" s="47"/>
      <c r="MNJ93" s="47"/>
      <c r="MNK93" s="47"/>
      <c r="MNL93" s="47"/>
      <c r="MNM93" s="47"/>
      <c r="MNN93" s="47"/>
      <c r="MNO93" s="47"/>
      <c r="MNP93" s="47"/>
      <c r="MNQ93" s="47"/>
      <c r="MNR93" s="47"/>
      <c r="MNS93" s="47"/>
      <c r="MNT93" s="47"/>
      <c r="MNU93" s="47"/>
      <c r="MNV93" s="47"/>
      <c r="MNW93" s="47"/>
      <c r="MNX93" s="47"/>
      <c r="MNY93" s="47"/>
      <c r="MNZ93" s="47"/>
      <c r="MOA93" s="47"/>
      <c r="MOB93" s="47"/>
      <c r="MOC93" s="47"/>
      <c r="MOD93" s="47"/>
      <c r="MOE93" s="47"/>
      <c r="MOF93" s="47"/>
      <c r="MOG93" s="47"/>
      <c r="MOH93" s="47"/>
      <c r="MOI93" s="47"/>
      <c r="MOJ93" s="47"/>
      <c r="MOK93" s="47"/>
      <c r="MOL93" s="47"/>
      <c r="MOM93" s="47"/>
      <c r="MON93" s="47"/>
      <c r="MOO93" s="47"/>
      <c r="MOP93" s="47"/>
      <c r="MOQ93" s="47"/>
      <c r="MOR93" s="47"/>
      <c r="MOS93" s="47"/>
      <c r="MOT93" s="47"/>
      <c r="MOU93" s="47"/>
      <c r="MOV93" s="47"/>
      <c r="MOW93" s="47"/>
      <c r="MOX93" s="47"/>
      <c r="MOY93" s="47"/>
      <c r="MOZ93" s="47"/>
      <c r="MPA93" s="47"/>
      <c r="MPB93" s="47"/>
      <c r="MPC93" s="47"/>
      <c r="MPD93" s="47"/>
      <c r="MPE93" s="47"/>
      <c r="MPF93" s="47"/>
      <c r="MPG93" s="47"/>
      <c r="MPH93" s="47"/>
      <c r="MPI93" s="47"/>
      <c r="MPJ93" s="47"/>
      <c r="MPK93" s="47"/>
      <c r="MPL93" s="47"/>
      <c r="MPM93" s="47"/>
      <c r="MPN93" s="47"/>
      <c r="MPO93" s="47"/>
      <c r="MPP93" s="47"/>
      <c r="MPQ93" s="47"/>
      <c r="MPR93" s="47"/>
      <c r="MPS93" s="47"/>
      <c r="MPT93" s="47"/>
      <c r="MPU93" s="47"/>
      <c r="MPV93" s="47"/>
      <c r="MPW93" s="47"/>
      <c r="MPX93" s="47"/>
      <c r="MPY93" s="47"/>
      <c r="MPZ93" s="47"/>
      <c r="MQA93" s="47"/>
      <c r="MQB93" s="47"/>
      <c r="MQC93" s="47"/>
      <c r="MQD93" s="47"/>
      <c r="MQE93" s="47"/>
      <c r="MQF93" s="47"/>
      <c r="MQG93" s="47"/>
      <c r="MQH93" s="47"/>
      <c r="MQI93" s="47"/>
      <c r="MQJ93" s="47"/>
      <c r="MQK93" s="47"/>
      <c r="MQL93" s="47"/>
      <c r="MQM93" s="47"/>
      <c r="MQN93" s="47"/>
      <c r="MQO93" s="47"/>
      <c r="MQP93" s="47"/>
      <c r="MQQ93" s="47"/>
      <c r="MQR93" s="47"/>
      <c r="MQS93" s="47"/>
      <c r="MQT93" s="47"/>
      <c r="MQU93" s="47"/>
      <c r="MQV93" s="47"/>
      <c r="MQW93" s="47"/>
      <c r="MQX93" s="47"/>
      <c r="MQY93" s="47"/>
      <c r="MQZ93" s="47"/>
      <c r="MRA93" s="47"/>
      <c r="MRB93" s="47"/>
      <c r="MRC93" s="47"/>
      <c r="MRD93" s="47"/>
      <c r="MRE93" s="47"/>
      <c r="MRF93" s="47"/>
      <c r="MRG93" s="47"/>
      <c r="MRH93" s="47"/>
      <c r="MRI93" s="47"/>
      <c r="MRJ93" s="47"/>
      <c r="MRK93" s="47"/>
      <c r="MRL93" s="47"/>
      <c r="MRM93" s="47"/>
      <c r="MRN93" s="47"/>
      <c r="MRO93" s="47"/>
      <c r="MRP93" s="47"/>
      <c r="MRQ93" s="47"/>
      <c r="MRR93" s="47"/>
      <c r="MRS93" s="47"/>
      <c r="MRT93" s="47"/>
      <c r="MRU93" s="47"/>
      <c r="MRV93" s="47"/>
      <c r="MRW93" s="47"/>
      <c r="MRX93" s="47"/>
      <c r="MRY93" s="47"/>
      <c r="MRZ93" s="47"/>
      <c r="MSA93" s="47"/>
      <c r="MSB93" s="47"/>
      <c r="MSC93" s="47"/>
      <c r="MSD93" s="47"/>
      <c r="MSE93" s="47"/>
      <c r="MSF93" s="47"/>
      <c r="MSG93" s="47"/>
      <c r="MSH93" s="47"/>
      <c r="MSI93" s="47"/>
      <c r="MSJ93" s="47"/>
      <c r="MSK93" s="47"/>
      <c r="MSL93" s="47"/>
      <c r="MSM93" s="47"/>
      <c r="MSN93" s="47"/>
      <c r="MSO93" s="47"/>
      <c r="MSP93" s="47"/>
      <c r="MSQ93" s="47"/>
      <c r="MSR93" s="47"/>
      <c r="MSS93" s="47"/>
      <c r="MST93" s="47"/>
      <c r="MSU93" s="47"/>
      <c r="MSV93" s="47"/>
      <c r="MSW93" s="47"/>
      <c r="MSX93" s="47"/>
      <c r="MSY93" s="47"/>
      <c r="MSZ93" s="47"/>
      <c r="MTA93" s="47"/>
      <c r="MTB93" s="47"/>
      <c r="MTC93" s="47"/>
      <c r="MTD93" s="47"/>
      <c r="MTE93" s="47"/>
      <c r="MTF93" s="47"/>
      <c r="MTG93" s="47"/>
      <c r="MTH93" s="47"/>
      <c r="MTI93" s="47"/>
      <c r="MTJ93" s="47"/>
      <c r="MTK93" s="47"/>
      <c r="MTL93" s="47"/>
      <c r="MTM93" s="47"/>
      <c r="MTN93" s="47"/>
      <c r="MTO93" s="47"/>
      <c r="MTP93" s="47"/>
      <c r="MTQ93" s="47"/>
      <c r="MTR93" s="47"/>
      <c r="MTS93" s="47"/>
      <c r="MTT93" s="47"/>
      <c r="MTU93" s="47"/>
      <c r="MTV93" s="47"/>
      <c r="MTW93" s="47"/>
      <c r="MTX93" s="47"/>
      <c r="MTY93" s="47"/>
      <c r="MTZ93" s="47"/>
      <c r="MUA93" s="47"/>
      <c r="MUB93" s="47"/>
      <c r="MUC93" s="47"/>
      <c r="MUD93" s="47"/>
      <c r="MUE93" s="47"/>
      <c r="MUF93" s="47"/>
      <c r="MUG93" s="47"/>
      <c r="MUH93" s="47"/>
      <c r="MUI93" s="47"/>
      <c r="MUJ93" s="47"/>
      <c r="MUK93" s="47"/>
      <c r="MUL93" s="47"/>
      <c r="MUM93" s="47"/>
      <c r="MUN93" s="47"/>
      <c r="MUO93" s="47"/>
      <c r="MUP93" s="47"/>
      <c r="MUQ93" s="47"/>
      <c r="MUR93" s="47"/>
      <c r="MUS93" s="47"/>
      <c r="MUT93" s="47"/>
      <c r="MUU93" s="47"/>
      <c r="MUV93" s="47"/>
      <c r="MUW93" s="47"/>
      <c r="MUX93" s="47"/>
      <c r="MUY93" s="47"/>
      <c r="MUZ93" s="47"/>
      <c r="MVA93" s="47"/>
      <c r="MVB93" s="47"/>
      <c r="MVC93" s="47"/>
      <c r="MVD93" s="47"/>
      <c r="MVE93" s="47"/>
      <c r="MVF93" s="47"/>
      <c r="MVG93" s="47"/>
      <c r="MVH93" s="47"/>
      <c r="MVI93" s="47"/>
      <c r="MVJ93" s="47"/>
      <c r="MVK93" s="47"/>
      <c r="MVL93" s="47"/>
      <c r="MVM93" s="47"/>
      <c r="MVN93" s="47"/>
      <c r="MVO93" s="47"/>
      <c r="MVP93" s="47"/>
      <c r="MVQ93" s="47"/>
      <c r="MVR93" s="47"/>
      <c r="MVS93" s="47"/>
      <c r="MVT93" s="47"/>
      <c r="MVU93" s="47"/>
      <c r="MVV93" s="47"/>
      <c r="MVW93" s="47"/>
      <c r="MVX93" s="47"/>
      <c r="MVY93" s="47"/>
      <c r="MVZ93" s="47"/>
      <c r="MWA93" s="47"/>
      <c r="MWB93" s="47"/>
      <c r="MWC93" s="47"/>
      <c r="MWD93" s="47"/>
      <c r="MWE93" s="47"/>
      <c r="MWF93" s="47"/>
      <c r="MWG93" s="47"/>
      <c r="MWH93" s="47"/>
      <c r="MWI93" s="47"/>
      <c r="MWJ93" s="47"/>
      <c r="MWK93" s="47"/>
      <c r="MWL93" s="47"/>
      <c r="MWM93" s="47"/>
      <c r="MWN93" s="47"/>
      <c r="MWO93" s="47"/>
      <c r="MWP93" s="47"/>
      <c r="MWQ93" s="47"/>
      <c r="MWR93" s="47"/>
      <c r="MWS93" s="47"/>
      <c r="MWT93" s="47"/>
      <c r="MWU93" s="47"/>
      <c r="MWV93" s="47"/>
      <c r="MWW93" s="47"/>
      <c r="MWX93" s="47"/>
      <c r="MWY93" s="47"/>
      <c r="MWZ93" s="47"/>
      <c r="MXA93" s="47"/>
      <c r="MXB93" s="47"/>
      <c r="MXC93" s="47"/>
      <c r="MXD93" s="47"/>
      <c r="MXE93" s="47"/>
      <c r="MXF93" s="47"/>
      <c r="MXG93" s="47"/>
      <c r="MXH93" s="47"/>
      <c r="MXI93" s="47"/>
      <c r="MXJ93" s="47"/>
      <c r="MXK93" s="47"/>
      <c r="MXL93" s="47"/>
      <c r="MXM93" s="47"/>
      <c r="MXN93" s="47"/>
      <c r="MXO93" s="47"/>
      <c r="MXP93" s="47"/>
      <c r="MXQ93" s="47"/>
      <c r="MXR93" s="47"/>
      <c r="MXS93" s="47"/>
      <c r="MXT93" s="47"/>
      <c r="MXU93" s="47"/>
      <c r="MXV93" s="47"/>
      <c r="MXW93" s="47"/>
      <c r="MXX93" s="47"/>
      <c r="MXY93" s="47"/>
      <c r="MXZ93" s="47"/>
      <c r="MYA93" s="47"/>
      <c r="MYB93" s="47"/>
      <c r="MYC93" s="47"/>
      <c r="MYD93" s="47"/>
      <c r="MYE93" s="47"/>
      <c r="MYF93" s="47"/>
      <c r="MYG93" s="47"/>
      <c r="MYH93" s="47"/>
      <c r="MYI93" s="47"/>
      <c r="MYJ93" s="47"/>
      <c r="MYK93" s="47"/>
      <c r="MYL93" s="47"/>
      <c r="MYM93" s="47"/>
      <c r="MYN93" s="47"/>
      <c r="MYO93" s="47"/>
      <c r="MYP93" s="47"/>
      <c r="MYQ93" s="47"/>
      <c r="MYR93" s="47"/>
      <c r="MYS93" s="47"/>
      <c r="MYT93" s="47"/>
      <c r="MYU93" s="47"/>
      <c r="MYV93" s="47"/>
      <c r="MYW93" s="47"/>
      <c r="MYX93" s="47"/>
      <c r="MYY93" s="47"/>
      <c r="MYZ93" s="47"/>
      <c r="MZA93" s="47"/>
      <c r="MZB93" s="47"/>
      <c r="MZC93" s="47"/>
      <c r="MZD93" s="47"/>
      <c r="MZE93" s="47"/>
      <c r="MZF93" s="47"/>
      <c r="MZG93" s="47"/>
      <c r="MZH93" s="47"/>
      <c r="MZI93" s="47"/>
      <c r="MZJ93" s="47"/>
      <c r="MZK93" s="47"/>
      <c r="MZL93" s="47"/>
      <c r="MZM93" s="47"/>
      <c r="MZN93" s="47"/>
      <c r="MZO93" s="47"/>
      <c r="MZP93" s="47"/>
      <c r="MZQ93" s="47"/>
      <c r="MZR93" s="47"/>
      <c r="MZS93" s="47"/>
      <c r="MZT93" s="47"/>
      <c r="MZU93" s="47"/>
      <c r="MZV93" s="47"/>
      <c r="MZW93" s="47"/>
      <c r="MZX93" s="47"/>
      <c r="MZY93" s="47"/>
      <c r="MZZ93" s="47"/>
      <c r="NAA93" s="47"/>
      <c r="NAB93" s="47"/>
      <c r="NAC93" s="47"/>
      <c r="NAD93" s="47"/>
      <c r="NAE93" s="47"/>
      <c r="NAF93" s="47"/>
      <c r="NAG93" s="47"/>
      <c r="NAH93" s="47"/>
      <c r="NAI93" s="47"/>
      <c r="NAJ93" s="47"/>
      <c r="NAK93" s="47"/>
      <c r="NAL93" s="47"/>
      <c r="NAM93" s="47"/>
      <c r="NAN93" s="47"/>
      <c r="NAO93" s="47"/>
      <c r="NAP93" s="47"/>
      <c r="NAQ93" s="47"/>
      <c r="NAR93" s="47"/>
      <c r="NAS93" s="47"/>
      <c r="NAT93" s="47"/>
      <c r="NAU93" s="47"/>
      <c r="NAV93" s="47"/>
      <c r="NAW93" s="47"/>
      <c r="NAX93" s="47"/>
      <c r="NAY93" s="47"/>
      <c r="NAZ93" s="47"/>
      <c r="NBA93" s="47"/>
      <c r="NBB93" s="47"/>
      <c r="NBC93" s="47"/>
      <c r="NBD93" s="47"/>
      <c r="NBE93" s="47"/>
      <c r="NBF93" s="47"/>
      <c r="NBG93" s="47"/>
      <c r="NBH93" s="47"/>
      <c r="NBI93" s="47"/>
      <c r="NBJ93" s="47"/>
      <c r="NBK93" s="47"/>
      <c r="NBL93" s="47"/>
      <c r="NBM93" s="47"/>
      <c r="NBN93" s="47"/>
      <c r="NBO93" s="47"/>
      <c r="NBP93" s="47"/>
      <c r="NBQ93" s="47"/>
      <c r="NBR93" s="47"/>
      <c r="NBS93" s="47"/>
      <c r="NBT93" s="47"/>
      <c r="NBU93" s="47"/>
      <c r="NBV93" s="47"/>
      <c r="NBW93" s="47"/>
      <c r="NBX93" s="47"/>
      <c r="NBY93" s="47"/>
      <c r="NBZ93" s="47"/>
      <c r="NCA93" s="47"/>
      <c r="NCB93" s="47"/>
      <c r="NCC93" s="47"/>
      <c r="NCD93" s="47"/>
      <c r="NCE93" s="47"/>
      <c r="NCF93" s="47"/>
      <c r="NCG93" s="47"/>
      <c r="NCH93" s="47"/>
      <c r="NCI93" s="47"/>
      <c r="NCJ93" s="47"/>
      <c r="NCK93" s="47"/>
      <c r="NCL93" s="47"/>
      <c r="NCM93" s="47"/>
      <c r="NCN93" s="47"/>
      <c r="NCO93" s="47"/>
      <c r="NCP93" s="47"/>
      <c r="NCQ93" s="47"/>
      <c r="NCR93" s="47"/>
      <c r="NCS93" s="47"/>
      <c r="NCT93" s="47"/>
      <c r="NCU93" s="47"/>
      <c r="NCV93" s="47"/>
      <c r="NCW93" s="47"/>
      <c r="NCX93" s="47"/>
      <c r="NCY93" s="47"/>
      <c r="NCZ93" s="47"/>
      <c r="NDA93" s="47"/>
      <c r="NDB93" s="47"/>
      <c r="NDC93" s="47"/>
      <c r="NDD93" s="47"/>
      <c r="NDE93" s="47"/>
      <c r="NDF93" s="47"/>
      <c r="NDG93" s="47"/>
      <c r="NDH93" s="47"/>
      <c r="NDI93" s="47"/>
      <c r="NDJ93" s="47"/>
      <c r="NDK93" s="47"/>
      <c r="NDL93" s="47"/>
      <c r="NDM93" s="47"/>
      <c r="NDN93" s="47"/>
      <c r="NDO93" s="47"/>
      <c r="NDP93" s="47"/>
      <c r="NDQ93" s="47"/>
      <c r="NDR93" s="47"/>
      <c r="NDS93" s="47"/>
      <c r="NDT93" s="47"/>
      <c r="NDU93" s="47"/>
      <c r="NDV93" s="47"/>
      <c r="NDW93" s="47"/>
      <c r="NDX93" s="47"/>
      <c r="NDY93" s="47"/>
      <c r="NDZ93" s="47"/>
      <c r="NEA93" s="47"/>
      <c r="NEB93" s="47"/>
      <c r="NEC93" s="47"/>
      <c r="NED93" s="47"/>
      <c r="NEE93" s="47"/>
      <c r="NEF93" s="47"/>
      <c r="NEG93" s="47"/>
      <c r="NEH93" s="47"/>
      <c r="NEI93" s="47"/>
      <c r="NEJ93" s="47"/>
      <c r="NEK93" s="47"/>
      <c r="NEL93" s="47"/>
      <c r="NEM93" s="47"/>
      <c r="NEN93" s="47"/>
      <c r="NEO93" s="47"/>
      <c r="NEP93" s="47"/>
      <c r="NEQ93" s="47"/>
      <c r="NER93" s="47"/>
      <c r="NES93" s="47"/>
      <c r="NET93" s="47"/>
      <c r="NEU93" s="47"/>
      <c r="NEV93" s="47"/>
      <c r="NEW93" s="47"/>
      <c r="NEX93" s="47"/>
      <c r="NEY93" s="47"/>
      <c r="NEZ93" s="47"/>
      <c r="NFA93" s="47"/>
      <c r="NFB93" s="47"/>
      <c r="NFC93" s="47"/>
      <c r="NFD93" s="47"/>
      <c r="NFE93" s="47"/>
      <c r="NFF93" s="47"/>
      <c r="NFG93" s="47"/>
      <c r="NFH93" s="47"/>
      <c r="NFI93" s="47"/>
      <c r="NFJ93" s="47"/>
      <c r="NFK93" s="47"/>
      <c r="NFL93" s="47"/>
      <c r="NFM93" s="47"/>
      <c r="NFN93" s="47"/>
      <c r="NFO93" s="47"/>
      <c r="NFP93" s="47"/>
      <c r="NFQ93" s="47"/>
      <c r="NFR93" s="47"/>
      <c r="NFS93" s="47"/>
      <c r="NFT93" s="47"/>
      <c r="NFU93" s="47"/>
      <c r="NFV93" s="47"/>
      <c r="NFW93" s="47"/>
      <c r="NFX93" s="47"/>
      <c r="NFY93" s="47"/>
      <c r="NFZ93" s="47"/>
      <c r="NGA93" s="47"/>
      <c r="NGB93" s="47"/>
      <c r="NGC93" s="47"/>
      <c r="NGD93" s="47"/>
      <c r="NGE93" s="47"/>
      <c r="NGF93" s="47"/>
      <c r="NGG93" s="47"/>
      <c r="NGH93" s="47"/>
      <c r="NGI93" s="47"/>
      <c r="NGJ93" s="47"/>
      <c r="NGK93" s="47"/>
      <c r="NGL93" s="47"/>
      <c r="NGM93" s="47"/>
      <c r="NGN93" s="47"/>
      <c r="NGO93" s="47"/>
      <c r="NGP93" s="47"/>
      <c r="NGQ93" s="47"/>
      <c r="NGR93" s="47"/>
      <c r="NGS93" s="47"/>
      <c r="NGT93" s="47"/>
      <c r="NGU93" s="47"/>
      <c r="NGV93" s="47"/>
      <c r="NGW93" s="47"/>
      <c r="NGX93" s="47"/>
      <c r="NGY93" s="47"/>
      <c r="NGZ93" s="47"/>
      <c r="NHA93" s="47"/>
      <c r="NHB93" s="47"/>
      <c r="NHC93" s="47"/>
      <c r="NHD93" s="47"/>
      <c r="NHE93" s="47"/>
      <c r="NHF93" s="47"/>
      <c r="NHG93" s="47"/>
      <c r="NHH93" s="47"/>
      <c r="NHI93" s="47"/>
      <c r="NHJ93" s="47"/>
      <c r="NHK93" s="47"/>
      <c r="NHL93" s="47"/>
      <c r="NHM93" s="47"/>
      <c r="NHN93" s="47"/>
      <c r="NHO93" s="47"/>
      <c r="NHP93" s="47"/>
      <c r="NHQ93" s="47"/>
      <c r="NHR93" s="47"/>
      <c r="NHS93" s="47"/>
      <c r="NHT93" s="47"/>
      <c r="NHU93" s="47"/>
      <c r="NHV93" s="47"/>
      <c r="NHW93" s="47"/>
      <c r="NHX93" s="47"/>
      <c r="NHY93" s="47"/>
      <c r="NHZ93" s="47"/>
      <c r="NIA93" s="47"/>
      <c r="NIB93" s="47"/>
      <c r="NIC93" s="47"/>
      <c r="NID93" s="47"/>
      <c r="NIE93" s="47"/>
      <c r="NIF93" s="47"/>
      <c r="NIG93" s="47"/>
      <c r="NIH93" s="47"/>
      <c r="NII93" s="47"/>
      <c r="NIJ93" s="47"/>
      <c r="NIK93" s="47"/>
      <c r="NIL93" s="47"/>
      <c r="NIM93" s="47"/>
      <c r="NIN93" s="47"/>
      <c r="NIO93" s="47"/>
      <c r="NIP93" s="47"/>
      <c r="NIQ93" s="47"/>
      <c r="NIR93" s="47"/>
      <c r="NIS93" s="47"/>
      <c r="NIT93" s="47"/>
      <c r="NIU93" s="47"/>
      <c r="NIV93" s="47"/>
      <c r="NIW93" s="47"/>
      <c r="NIX93" s="47"/>
      <c r="NIY93" s="47"/>
      <c r="NIZ93" s="47"/>
      <c r="NJA93" s="47"/>
      <c r="NJB93" s="47"/>
      <c r="NJC93" s="47"/>
      <c r="NJD93" s="47"/>
      <c r="NJE93" s="47"/>
      <c r="NJF93" s="47"/>
      <c r="NJG93" s="47"/>
      <c r="NJH93" s="47"/>
      <c r="NJI93" s="47"/>
      <c r="NJJ93" s="47"/>
      <c r="NJK93" s="47"/>
      <c r="NJL93" s="47"/>
      <c r="NJM93" s="47"/>
      <c r="NJN93" s="47"/>
      <c r="NJO93" s="47"/>
      <c r="NJP93" s="47"/>
      <c r="NJQ93" s="47"/>
      <c r="NJR93" s="47"/>
      <c r="NJS93" s="47"/>
      <c r="NJT93" s="47"/>
      <c r="NJU93" s="47"/>
      <c r="NJV93" s="47"/>
      <c r="NJW93" s="47"/>
      <c r="NJX93" s="47"/>
      <c r="NJY93" s="47"/>
      <c r="NJZ93" s="47"/>
      <c r="NKA93" s="47"/>
      <c r="NKB93" s="47"/>
      <c r="NKC93" s="47"/>
      <c r="NKD93" s="47"/>
      <c r="NKE93" s="47"/>
      <c r="NKF93" s="47"/>
      <c r="NKG93" s="47"/>
      <c r="NKH93" s="47"/>
      <c r="NKI93" s="47"/>
      <c r="NKJ93" s="47"/>
      <c r="NKK93" s="47"/>
      <c r="NKL93" s="47"/>
      <c r="NKM93" s="47"/>
      <c r="NKN93" s="47"/>
      <c r="NKO93" s="47"/>
      <c r="NKP93" s="47"/>
      <c r="NKQ93" s="47"/>
      <c r="NKR93" s="47"/>
      <c r="NKS93" s="47"/>
      <c r="NKT93" s="47"/>
      <c r="NKU93" s="47"/>
      <c r="NKV93" s="47"/>
      <c r="NKW93" s="47"/>
      <c r="NKX93" s="47"/>
      <c r="NKY93" s="47"/>
      <c r="NKZ93" s="47"/>
      <c r="NLA93" s="47"/>
      <c r="NLB93" s="47"/>
      <c r="NLC93" s="47"/>
      <c r="NLD93" s="47"/>
      <c r="NLE93" s="47"/>
      <c r="NLF93" s="47"/>
      <c r="NLG93" s="47"/>
      <c r="NLH93" s="47"/>
      <c r="NLI93" s="47"/>
      <c r="NLJ93" s="47"/>
      <c r="NLK93" s="47"/>
      <c r="NLL93" s="47"/>
      <c r="NLM93" s="47"/>
      <c r="NLN93" s="47"/>
      <c r="NLO93" s="47"/>
      <c r="NLP93" s="47"/>
      <c r="NLQ93" s="47"/>
      <c r="NLR93" s="47"/>
      <c r="NLS93" s="47"/>
      <c r="NLT93" s="47"/>
      <c r="NLU93" s="47"/>
      <c r="NLV93" s="47"/>
      <c r="NLW93" s="47"/>
      <c r="NLX93" s="47"/>
      <c r="NLY93" s="47"/>
      <c r="NLZ93" s="47"/>
      <c r="NMA93" s="47"/>
      <c r="NMB93" s="47"/>
      <c r="NMC93" s="47"/>
      <c r="NMD93" s="47"/>
      <c r="NME93" s="47"/>
      <c r="NMF93" s="47"/>
      <c r="NMG93" s="47"/>
      <c r="NMH93" s="47"/>
      <c r="NMI93" s="47"/>
      <c r="NMJ93" s="47"/>
      <c r="NMK93" s="47"/>
      <c r="NML93" s="47"/>
      <c r="NMM93" s="47"/>
      <c r="NMN93" s="47"/>
      <c r="NMO93" s="47"/>
      <c r="NMP93" s="47"/>
      <c r="NMQ93" s="47"/>
      <c r="NMR93" s="47"/>
      <c r="NMS93" s="47"/>
      <c r="NMT93" s="47"/>
      <c r="NMU93" s="47"/>
      <c r="NMV93" s="47"/>
      <c r="NMW93" s="47"/>
      <c r="NMX93" s="47"/>
      <c r="NMY93" s="47"/>
      <c r="NMZ93" s="47"/>
      <c r="NNA93" s="47"/>
      <c r="NNB93" s="47"/>
      <c r="NNC93" s="47"/>
      <c r="NND93" s="47"/>
      <c r="NNE93" s="47"/>
      <c r="NNF93" s="47"/>
      <c r="NNG93" s="47"/>
      <c r="NNH93" s="47"/>
      <c r="NNI93" s="47"/>
      <c r="NNJ93" s="47"/>
      <c r="NNK93" s="47"/>
      <c r="NNL93" s="47"/>
      <c r="NNM93" s="47"/>
      <c r="NNN93" s="47"/>
      <c r="NNO93" s="47"/>
      <c r="NNP93" s="47"/>
      <c r="NNQ93" s="47"/>
      <c r="NNR93" s="47"/>
      <c r="NNS93" s="47"/>
      <c r="NNT93" s="47"/>
      <c r="NNU93" s="47"/>
      <c r="NNV93" s="47"/>
      <c r="NNW93" s="47"/>
      <c r="NNX93" s="47"/>
      <c r="NNY93" s="47"/>
      <c r="NNZ93" s="47"/>
      <c r="NOA93" s="47"/>
      <c r="NOB93" s="47"/>
      <c r="NOC93" s="47"/>
      <c r="NOD93" s="47"/>
      <c r="NOE93" s="47"/>
      <c r="NOF93" s="47"/>
      <c r="NOG93" s="47"/>
      <c r="NOH93" s="47"/>
      <c r="NOI93" s="47"/>
      <c r="NOJ93" s="47"/>
      <c r="NOK93" s="47"/>
      <c r="NOL93" s="47"/>
      <c r="NOM93" s="47"/>
      <c r="NON93" s="47"/>
      <c r="NOO93" s="47"/>
      <c r="NOP93" s="47"/>
      <c r="NOQ93" s="47"/>
      <c r="NOR93" s="47"/>
      <c r="NOS93" s="47"/>
      <c r="NOT93" s="47"/>
      <c r="NOU93" s="47"/>
      <c r="NOV93" s="47"/>
      <c r="NOW93" s="47"/>
      <c r="NOX93" s="47"/>
      <c r="NOY93" s="47"/>
      <c r="NOZ93" s="47"/>
      <c r="NPA93" s="47"/>
      <c r="NPB93" s="47"/>
      <c r="NPC93" s="47"/>
      <c r="NPD93" s="47"/>
      <c r="NPE93" s="47"/>
      <c r="NPF93" s="47"/>
      <c r="NPG93" s="47"/>
      <c r="NPH93" s="47"/>
      <c r="NPI93" s="47"/>
      <c r="NPJ93" s="47"/>
      <c r="NPK93" s="47"/>
      <c r="NPL93" s="47"/>
      <c r="NPM93" s="47"/>
      <c r="NPN93" s="47"/>
      <c r="NPO93" s="47"/>
      <c r="NPP93" s="47"/>
      <c r="NPQ93" s="47"/>
      <c r="NPR93" s="47"/>
      <c r="NPS93" s="47"/>
      <c r="NPT93" s="47"/>
      <c r="NPU93" s="47"/>
      <c r="NPV93" s="47"/>
      <c r="NPW93" s="47"/>
      <c r="NPX93" s="47"/>
      <c r="NPY93" s="47"/>
      <c r="NPZ93" s="47"/>
      <c r="NQA93" s="47"/>
      <c r="NQB93" s="47"/>
      <c r="NQC93" s="47"/>
      <c r="NQD93" s="47"/>
      <c r="NQE93" s="47"/>
      <c r="NQF93" s="47"/>
      <c r="NQG93" s="47"/>
      <c r="NQH93" s="47"/>
      <c r="NQI93" s="47"/>
      <c r="NQJ93" s="47"/>
      <c r="NQK93" s="47"/>
      <c r="NQL93" s="47"/>
      <c r="NQM93" s="47"/>
      <c r="NQN93" s="47"/>
      <c r="NQO93" s="47"/>
      <c r="NQP93" s="47"/>
      <c r="NQQ93" s="47"/>
      <c r="NQR93" s="47"/>
      <c r="NQS93" s="47"/>
      <c r="NQT93" s="47"/>
      <c r="NQU93" s="47"/>
      <c r="NQV93" s="47"/>
      <c r="NQW93" s="47"/>
      <c r="NQX93" s="47"/>
      <c r="NQY93" s="47"/>
      <c r="NQZ93" s="47"/>
      <c r="NRA93" s="47"/>
      <c r="NRB93" s="47"/>
      <c r="NRC93" s="47"/>
      <c r="NRD93" s="47"/>
      <c r="NRE93" s="47"/>
      <c r="NRF93" s="47"/>
      <c r="NRG93" s="47"/>
      <c r="NRH93" s="47"/>
      <c r="NRI93" s="47"/>
      <c r="NRJ93" s="47"/>
      <c r="NRK93" s="47"/>
      <c r="NRL93" s="47"/>
      <c r="NRM93" s="47"/>
      <c r="NRN93" s="47"/>
      <c r="NRO93" s="47"/>
      <c r="NRP93" s="47"/>
      <c r="NRQ93" s="47"/>
      <c r="NRR93" s="47"/>
      <c r="NRS93" s="47"/>
      <c r="NRT93" s="47"/>
      <c r="NRU93" s="47"/>
      <c r="NRV93" s="47"/>
      <c r="NRW93" s="47"/>
      <c r="NRX93" s="47"/>
      <c r="NRY93" s="47"/>
      <c r="NRZ93" s="47"/>
      <c r="NSA93" s="47"/>
      <c r="NSB93" s="47"/>
      <c r="NSC93" s="47"/>
      <c r="NSD93" s="47"/>
      <c r="NSE93" s="47"/>
      <c r="NSF93" s="47"/>
      <c r="NSG93" s="47"/>
      <c r="NSH93" s="47"/>
      <c r="NSI93" s="47"/>
      <c r="NSJ93" s="47"/>
      <c r="NSK93" s="47"/>
      <c r="NSL93" s="47"/>
      <c r="NSM93" s="47"/>
      <c r="NSN93" s="47"/>
      <c r="NSO93" s="47"/>
      <c r="NSP93" s="47"/>
      <c r="NSQ93" s="47"/>
      <c r="NSR93" s="47"/>
      <c r="NSS93" s="47"/>
      <c r="NST93" s="47"/>
      <c r="NSU93" s="47"/>
      <c r="NSV93" s="47"/>
      <c r="NSW93" s="47"/>
      <c r="NSX93" s="47"/>
      <c r="NSY93" s="47"/>
      <c r="NSZ93" s="47"/>
      <c r="NTA93" s="47"/>
      <c r="NTB93" s="47"/>
      <c r="NTC93" s="47"/>
      <c r="NTD93" s="47"/>
      <c r="NTE93" s="47"/>
      <c r="NTF93" s="47"/>
      <c r="NTG93" s="47"/>
      <c r="NTH93" s="47"/>
      <c r="NTI93" s="47"/>
      <c r="NTJ93" s="47"/>
      <c r="NTK93" s="47"/>
      <c r="NTL93" s="47"/>
      <c r="NTM93" s="47"/>
      <c r="NTN93" s="47"/>
      <c r="NTO93" s="47"/>
      <c r="NTP93" s="47"/>
      <c r="NTQ93" s="47"/>
      <c r="NTR93" s="47"/>
      <c r="NTS93" s="47"/>
      <c r="NTT93" s="47"/>
      <c r="NTU93" s="47"/>
      <c r="NTV93" s="47"/>
      <c r="NTW93" s="47"/>
      <c r="NTX93" s="47"/>
      <c r="NTY93" s="47"/>
      <c r="NTZ93" s="47"/>
      <c r="NUA93" s="47"/>
      <c r="NUB93" s="47"/>
      <c r="NUC93" s="47"/>
      <c r="NUD93" s="47"/>
      <c r="NUE93" s="47"/>
      <c r="NUF93" s="47"/>
      <c r="NUG93" s="47"/>
      <c r="NUH93" s="47"/>
      <c r="NUI93" s="47"/>
      <c r="NUJ93" s="47"/>
      <c r="NUK93" s="47"/>
      <c r="NUL93" s="47"/>
      <c r="NUM93" s="47"/>
      <c r="NUN93" s="47"/>
      <c r="NUO93" s="47"/>
      <c r="NUP93" s="47"/>
      <c r="NUQ93" s="47"/>
      <c r="NUR93" s="47"/>
      <c r="NUS93" s="47"/>
      <c r="NUT93" s="47"/>
      <c r="NUU93" s="47"/>
      <c r="NUV93" s="47"/>
      <c r="NUW93" s="47"/>
      <c r="NUX93" s="47"/>
      <c r="NUY93" s="47"/>
      <c r="NUZ93" s="47"/>
      <c r="NVA93" s="47"/>
      <c r="NVB93" s="47"/>
      <c r="NVC93" s="47"/>
      <c r="NVD93" s="47"/>
      <c r="NVE93" s="47"/>
      <c r="NVF93" s="47"/>
      <c r="NVG93" s="47"/>
      <c r="NVH93" s="47"/>
      <c r="NVI93" s="47"/>
      <c r="NVJ93" s="47"/>
      <c r="NVK93" s="47"/>
      <c r="NVL93" s="47"/>
      <c r="NVM93" s="47"/>
      <c r="NVN93" s="47"/>
      <c r="NVO93" s="47"/>
      <c r="NVP93" s="47"/>
      <c r="NVQ93" s="47"/>
      <c r="NVR93" s="47"/>
      <c r="NVS93" s="47"/>
      <c r="NVT93" s="47"/>
      <c r="NVU93" s="47"/>
      <c r="NVV93" s="47"/>
      <c r="NVW93" s="47"/>
      <c r="NVX93" s="47"/>
      <c r="NVY93" s="47"/>
      <c r="NVZ93" s="47"/>
      <c r="NWA93" s="47"/>
      <c r="NWB93" s="47"/>
      <c r="NWC93" s="47"/>
      <c r="NWD93" s="47"/>
      <c r="NWE93" s="47"/>
      <c r="NWF93" s="47"/>
      <c r="NWG93" s="47"/>
      <c r="NWH93" s="47"/>
      <c r="NWI93" s="47"/>
      <c r="NWJ93" s="47"/>
      <c r="NWK93" s="47"/>
      <c r="NWL93" s="47"/>
      <c r="NWM93" s="47"/>
      <c r="NWN93" s="47"/>
      <c r="NWO93" s="47"/>
      <c r="NWP93" s="47"/>
      <c r="NWQ93" s="47"/>
      <c r="NWR93" s="47"/>
      <c r="NWS93" s="47"/>
      <c r="NWT93" s="47"/>
      <c r="NWU93" s="47"/>
      <c r="NWV93" s="47"/>
      <c r="NWW93" s="47"/>
      <c r="NWX93" s="47"/>
      <c r="NWY93" s="47"/>
      <c r="NWZ93" s="47"/>
      <c r="NXA93" s="47"/>
      <c r="NXB93" s="47"/>
      <c r="NXC93" s="47"/>
      <c r="NXD93" s="47"/>
      <c r="NXE93" s="47"/>
      <c r="NXF93" s="47"/>
      <c r="NXG93" s="47"/>
      <c r="NXH93" s="47"/>
      <c r="NXI93" s="47"/>
      <c r="NXJ93" s="47"/>
      <c r="NXK93" s="47"/>
      <c r="NXL93" s="47"/>
      <c r="NXM93" s="47"/>
      <c r="NXN93" s="47"/>
      <c r="NXO93" s="47"/>
      <c r="NXP93" s="47"/>
      <c r="NXQ93" s="47"/>
      <c r="NXR93" s="47"/>
      <c r="NXS93" s="47"/>
      <c r="NXT93" s="47"/>
      <c r="NXU93" s="47"/>
      <c r="NXV93" s="47"/>
      <c r="NXW93" s="47"/>
      <c r="NXX93" s="47"/>
      <c r="NXY93" s="47"/>
      <c r="NXZ93" s="47"/>
      <c r="NYA93" s="47"/>
      <c r="NYB93" s="47"/>
      <c r="NYC93" s="47"/>
      <c r="NYD93" s="47"/>
      <c r="NYE93" s="47"/>
      <c r="NYF93" s="47"/>
      <c r="NYG93" s="47"/>
      <c r="NYH93" s="47"/>
      <c r="NYI93" s="47"/>
      <c r="NYJ93" s="47"/>
      <c r="NYK93" s="47"/>
      <c r="NYL93" s="47"/>
      <c r="NYM93" s="47"/>
      <c r="NYN93" s="47"/>
      <c r="NYO93" s="47"/>
      <c r="NYP93" s="47"/>
      <c r="NYQ93" s="47"/>
      <c r="NYR93" s="47"/>
      <c r="NYS93" s="47"/>
      <c r="NYT93" s="47"/>
      <c r="NYU93" s="47"/>
      <c r="NYV93" s="47"/>
      <c r="NYW93" s="47"/>
      <c r="NYX93" s="47"/>
      <c r="NYY93" s="47"/>
      <c r="NYZ93" s="47"/>
      <c r="NZA93" s="47"/>
      <c r="NZB93" s="47"/>
      <c r="NZC93" s="47"/>
      <c r="NZD93" s="47"/>
      <c r="NZE93" s="47"/>
      <c r="NZF93" s="47"/>
      <c r="NZG93" s="47"/>
      <c r="NZH93" s="47"/>
      <c r="NZI93" s="47"/>
      <c r="NZJ93" s="47"/>
      <c r="NZK93" s="47"/>
      <c r="NZL93" s="47"/>
      <c r="NZM93" s="47"/>
      <c r="NZN93" s="47"/>
      <c r="NZO93" s="47"/>
      <c r="NZP93" s="47"/>
      <c r="NZQ93" s="47"/>
      <c r="NZR93" s="47"/>
      <c r="NZS93" s="47"/>
      <c r="NZT93" s="47"/>
      <c r="NZU93" s="47"/>
      <c r="NZV93" s="47"/>
      <c r="NZW93" s="47"/>
      <c r="NZX93" s="47"/>
      <c r="NZY93" s="47"/>
      <c r="NZZ93" s="47"/>
      <c r="OAA93" s="47"/>
      <c r="OAB93" s="47"/>
      <c r="OAC93" s="47"/>
      <c r="OAD93" s="47"/>
      <c r="OAE93" s="47"/>
      <c r="OAF93" s="47"/>
      <c r="OAG93" s="47"/>
      <c r="OAH93" s="47"/>
      <c r="OAI93" s="47"/>
      <c r="OAJ93" s="47"/>
      <c r="OAK93" s="47"/>
      <c r="OAL93" s="47"/>
      <c r="OAM93" s="47"/>
      <c r="OAN93" s="47"/>
      <c r="OAO93" s="47"/>
      <c r="OAP93" s="47"/>
      <c r="OAQ93" s="47"/>
      <c r="OAR93" s="47"/>
      <c r="OAS93" s="47"/>
      <c r="OAT93" s="47"/>
      <c r="OAU93" s="47"/>
      <c r="OAV93" s="47"/>
      <c r="OAW93" s="47"/>
      <c r="OAX93" s="47"/>
      <c r="OAY93" s="47"/>
      <c r="OAZ93" s="47"/>
      <c r="OBA93" s="47"/>
      <c r="OBB93" s="47"/>
      <c r="OBC93" s="47"/>
      <c r="OBD93" s="47"/>
      <c r="OBE93" s="47"/>
      <c r="OBF93" s="47"/>
      <c r="OBG93" s="47"/>
      <c r="OBH93" s="47"/>
      <c r="OBI93" s="47"/>
      <c r="OBJ93" s="47"/>
      <c r="OBK93" s="47"/>
      <c r="OBL93" s="47"/>
      <c r="OBM93" s="47"/>
      <c r="OBN93" s="47"/>
      <c r="OBO93" s="47"/>
      <c r="OBP93" s="47"/>
      <c r="OBQ93" s="47"/>
      <c r="OBR93" s="47"/>
      <c r="OBS93" s="47"/>
      <c r="OBT93" s="47"/>
      <c r="OBU93" s="47"/>
      <c r="OBV93" s="47"/>
      <c r="OBW93" s="47"/>
      <c r="OBX93" s="47"/>
      <c r="OBY93" s="47"/>
      <c r="OBZ93" s="47"/>
      <c r="OCA93" s="47"/>
      <c r="OCB93" s="47"/>
      <c r="OCC93" s="47"/>
      <c r="OCD93" s="47"/>
      <c r="OCE93" s="47"/>
      <c r="OCF93" s="47"/>
      <c r="OCG93" s="47"/>
      <c r="OCH93" s="47"/>
      <c r="OCI93" s="47"/>
      <c r="OCJ93" s="47"/>
      <c r="OCK93" s="47"/>
      <c r="OCL93" s="47"/>
      <c r="OCM93" s="47"/>
      <c r="OCN93" s="47"/>
      <c r="OCO93" s="47"/>
      <c r="OCP93" s="47"/>
      <c r="OCQ93" s="47"/>
      <c r="OCR93" s="47"/>
      <c r="OCS93" s="47"/>
      <c r="OCT93" s="47"/>
      <c r="OCU93" s="47"/>
      <c r="OCV93" s="47"/>
      <c r="OCW93" s="47"/>
      <c r="OCX93" s="47"/>
      <c r="OCY93" s="47"/>
      <c r="OCZ93" s="47"/>
      <c r="ODA93" s="47"/>
      <c r="ODB93" s="47"/>
      <c r="ODC93" s="47"/>
      <c r="ODD93" s="47"/>
      <c r="ODE93" s="47"/>
      <c r="ODF93" s="47"/>
      <c r="ODG93" s="47"/>
      <c r="ODH93" s="47"/>
      <c r="ODI93" s="47"/>
      <c r="ODJ93" s="47"/>
      <c r="ODK93" s="47"/>
      <c r="ODL93" s="47"/>
      <c r="ODM93" s="47"/>
      <c r="ODN93" s="47"/>
      <c r="ODO93" s="47"/>
      <c r="ODP93" s="47"/>
      <c r="ODQ93" s="47"/>
      <c r="ODR93" s="47"/>
      <c r="ODS93" s="47"/>
      <c r="ODT93" s="47"/>
      <c r="ODU93" s="47"/>
      <c r="ODV93" s="47"/>
      <c r="ODW93" s="47"/>
      <c r="ODX93" s="47"/>
      <c r="ODY93" s="47"/>
      <c r="ODZ93" s="47"/>
      <c r="OEA93" s="47"/>
      <c r="OEB93" s="47"/>
      <c r="OEC93" s="47"/>
      <c r="OED93" s="47"/>
      <c r="OEE93" s="47"/>
      <c r="OEF93" s="47"/>
      <c r="OEG93" s="47"/>
      <c r="OEH93" s="47"/>
      <c r="OEI93" s="47"/>
      <c r="OEJ93" s="47"/>
      <c r="OEK93" s="47"/>
      <c r="OEL93" s="47"/>
      <c r="OEM93" s="47"/>
      <c r="OEN93" s="47"/>
      <c r="OEO93" s="47"/>
      <c r="OEP93" s="47"/>
      <c r="OEQ93" s="47"/>
      <c r="OER93" s="47"/>
      <c r="OES93" s="47"/>
      <c r="OET93" s="47"/>
      <c r="OEU93" s="47"/>
      <c r="OEV93" s="47"/>
      <c r="OEW93" s="47"/>
      <c r="OEX93" s="47"/>
      <c r="OEY93" s="47"/>
      <c r="OEZ93" s="47"/>
      <c r="OFA93" s="47"/>
      <c r="OFB93" s="47"/>
      <c r="OFC93" s="47"/>
      <c r="OFD93" s="47"/>
      <c r="OFE93" s="47"/>
      <c r="OFF93" s="47"/>
      <c r="OFG93" s="47"/>
      <c r="OFH93" s="47"/>
      <c r="OFI93" s="47"/>
      <c r="OFJ93" s="47"/>
      <c r="OFK93" s="47"/>
      <c r="OFL93" s="47"/>
      <c r="OFM93" s="47"/>
      <c r="OFN93" s="47"/>
      <c r="OFO93" s="47"/>
      <c r="OFP93" s="47"/>
      <c r="OFQ93" s="47"/>
      <c r="OFR93" s="47"/>
      <c r="OFS93" s="47"/>
      <c r="OFT93" s="47"/>
      <c r="OFU93" s="47"/>
      <c r="OFV93" s="47"/>
      <c r="OFW93" s="47"/>
      <c r="OFX93" s="47"/>
      <c r="OFY93" s="47"/>
      <c r="OFZ93" s="47"/>
      <c r="OGA93" s="47"/>
      <c r="OGB93" s="47"/>
      <c r="OGC93" s="47"/>
      <c r="OGD93" s="47"/>
      <c r="OGE93" s="47"/>
      <c r="OGF93" s="47"/>
      <c r="OGG93" s="47"/>
      <c r="OGH93" s="47"/>
      <c r="OGI93" s="47"/>
      <c r="OGJ93" s="47"/>
      <c r="OGK93" s="47"/>
      <c r="OGL93" s="47"/>
      <c r="OGM93" s="47"/>
      <c r="OGN93" s="47"/>
      <c r="OGO93" s="47"/>
      <c r="OGP93" s="47"/>
      <c r="OGQ93" s="47"/>
      <c r="OGR93" s="47"/>
      <c r="OGS93" s="47"/>
      <c r="OGT93" s="47"/>
      <c r="OGU93" s="47"/>
      <c r="OGV93" s="47"/>
      <c r="OGW93" s="47"/>
      <c r="OGX93" s="47"/>
      <c r="OGY93" s="47"/>
      <c r="OGZ93" s="47"/>
      <c r="OHA93" s="47"/>
      <c r="OHB93" s="47"/>
      <c r="OHC93" s="47"/>
      <c r="OHD93" s="47"/>
      <c r="OHE93" s="47"/>
      <c r="OHF93" s="47"/>
      <c r="OHG93" s="47"/>
      <c r="OHH93" s="47"/>
      <c r="OHI93" s="47"/>
      <c r="OHJ93" s="47"/>
      <c r="OHK93" s="47"/>
      <c r="OHL93" s="47"/>
      <c r="OHM93" s="47"/>
      <c r="OHN93" s="47"/>
      <c r="OHO93" s="47"/>
      <c r="OHP93" s="47"/>
      <c r="OHQ93" s="47"/>
      <c r="OHR93" s="47"/>
      <c r="OHS93" s="47"/>
      <c r="OHT93" s="47"/>
      <c r="OHU93" s="47"/>
      <c r="OHV93" s="47"/>
      <c r="OHW93" s="47"/>
      <c r="OHX93" s="47"/>
      <c r="OHY93" s="47"/>
      <c r="OHZ93" s="47"/>
      <c r="OIA93" s="47"/>
      <c r="OIB93" s="47"/>
      <c r="OIC93" s="47"/>
      <c r="OID93" s="47"/>
      <c r="OIE93" s="47"/>
      <c r="OIF93" s="47"/>
      <c r="OIG93" s="47"/>
      <c r="OIH93" s="47"/>
      <c r="OII93" s="47"/>
      <c r="OIJ93" s="47"/>
      <c r="OIK93" s="47"/>
      <c r="OIL93" s="47"/>
      <c r="OIM93" s="47"/>
      <c r="OIN93" s="47"/>
      <c r="OIO93" s="47"/>
      <c r="OIP93" s="47"/>
      <c r="OIQ93" s="47"/>
      <c r="OIR93" s="47"/>
      <c r="OIS93" s="47"/>
      <c r="OIT93" s="47"/>
      <c r="OIU93" s="47"/>
      <c r="OIV93" s="47"/>
      <c r="OIW93" s="47"/>
      <c r="OIX93" s="47"/>
      <c r="OIY93" s="47"/>
      <c r="OIZ93" s="47"/>
      <c r="OJA93" s="47"/>
      <c r="OJB93" s="47"/>
      <c r="OJC93" s="47"/>
      <c r="OJD93" s="47"/>
      <c r="OJE93" s="47"/>
      <c r="OJF93" s="47"/>
      <c r="OJG93" s="47"/>
      <c r="OJH93" s="47"/>
      <c r="OJI93" s="47"/>
      <c r="OJJ93" s="47"/>
      <c r="OJK93" s="47"/>
      <c r="OJL93" s="47"/>
      <c r="OJM93" s="47"/>
      <c r="OJN93" s="47"/>
      <c r="OJO93" s="47"/>
      <c r="OJP93" s="47"/>
      <c r="OJQ93" s="47"/>
      <c r="OJR93" s="47"/>
      <c r="OJS93" s="47"/>
      <c r="OJT93" s="47"/>
      <c r="OJU93" s="47"/>
      <c r="OJV93" s="47"/>
      <c r="OJW93" s="47"/>
      <c r="OJX93" s="47"/>
      <c r="OJY93" s="47"/>
      <c r="OJZ93" s="47"/>
      <c r="OKA93" s="47"/>
      <c r="OKB93" s="47"/>
      <c r="OKC93" s="47"/>
      <c r="OKD93" s="47"/>
      <c r="OKE93" s="47"/>
      <c r="OKF93" s="47"/>
      <c r="OKG93" s="47"/>
      <c r="OKH93" s="47"/>
      <c r="OKI93" s="47"/>
      <c r="OKJ93" s="47"/>
      <c r="OKK93" s="47"/>
      <c r="OKL93" s="47"/>
      <c r="OKM93" s="47"/>
      <c r="OKN93" s="47"/>
      <c r="OKO93" s="47"/>
      <c r="OKP93" s="47"/>
      <c r="OKQ93" s="47"/>
      <c r="OKR93" s="47"/>
      <c r="OKS93" s="47"/>
      <c r="OKT93" s="47"/>
      <c r="OKU93" s="47"/>
      <c r="OKV93" s="47"/>
      <c r="OKW93" s="47"/>
      <c r="OKX93" s="47"/>
      <c r="OKY93" s="47"/>
      <c r="OKZ93" s="47"/>
      <c r="OLA93" s="47"/>
      <c r="OLB93" s="47"/>
      <c r="OLC93" s="47"/>
      <c r="OLD93" s="47"/>
      <c r="OLE93" s="47"/>
      <c r="OLF93" s="47"/>
      <c r="OLG93" s="47"/>
      <c r="OLH93" s="47"/>
      <c r="OLI93" s="47"/>
      <c r="OLJ93" s="47"/>
      <c r="OLK93" s="47"/>
      <c r="OLL93" s="47"/>
      <c r="OLM93" s="47"/>
      <c r="OLN93" s="47"/>
      <c r="OLO93" s="47"/>
      <c r="OLP93" s="47"/>
      <c r="OLQ93" s="47"/>
      <c r="OLR93" s="47"/>
      <c r="OLS93" s="47"/>
      <c r="OLT93" s="47"/>
      <c r="OLU93" s="47"/>
      <c r="OLV93" s="47"/>
      <c r="OLW93" s="47"/>
      <c r="OLX93" s="47"/>
      <c r="OLY93" s="47"/>
      <c r="OLZ93" s="47"/>
      <c r="OMA93" s="47"/>
      <c r="OMB93" s="47"/>
      <c r="OMC93" s="47"/>
      <c r="OMD93" s="47"/>
      <c r="OME93" s="47"/>
      <c r="OMF93" s="47"/>
      <c r="OMG93" s="47"/>
      <c r="OMH93" s="47"/>
      <c r="OMI93" s="47"/>
      <c r="OMJ93" s="47"/>
      <c r="OMK93" s="47"/>
      <c r="OML93" s="47"/>
      <c r="OMM93" s="47"/>
      <c r="OMN93" s="47"/>
      <c r="OMO93" s="47"/>
      <c r="OMP93" s="47"/>
      <c r="OMQ93" s="47"/>
      <c r="OMR93" s="47"/>
      <c r="OMS93" s="47"/>
      <c r="OMT93" s="47"/>
      <c r="OMU93" s="47"/>
      <c r="OMV93" s="47"/>
      <c r="OMW93" s="47"/>
      <c r="OMX93" s="47"/>
      <c r="OMY93" s="47"/>
      <c r="OMZ93" s="47"/>
      <c r="ONA93" s="47"/>
      <c r="ONB93" s="47"/>
      <c r="ONC93" s="47"/>
      <c r="OND93" s="47"/>
      <c r="ONE93" s="47"/>
      <c r="ONF93" s="47"/>
      <c r="ONG93" s="47"/>
      <c r="ONH93" s="47"/>
      <c r="ONI93" s="47"/>
      <c r="ONJ93" s="47"/>
      <c r="ONK93" s="47"/>
      <c r="ONL93" s="47"/>
      <c r="ONM93" s="47"/>
      <c r="ONN93" s="47"/>
      <c r="ONO93" s="47"/>
      <c r="ONP93" s="47"/>
      <c r="ONQ93" s="47"/>
      <c r="ONR93" s="47"/>
      <c r="ONS93" s="47"/>
      <c r="ONT93" s="47"/>
      <c r="ONU93" s="47"/>
      <c r="ONV93" s="47"/>
      <c r="ONW93" s="47"/>
      <c r="ONX93" s="47"/>
      <c r="ONY93" s="47"/>
      <c r="ONZ93" s="47"/>
      <c r="OOA93" s="47"/>
      <c r="OOB93" s="47"/>
      <c r="OOC93" s="47"/>
      <c r="OOD93" s="47"/>
      <c r="OOE93" s="47"/>
      <c r="OOF93" s="47"/>
      <c r="OOG93" s="47"/>
      <c r="OOH93" s="47"/>
      <c r="OOI93" s="47"/>
      <c r="OOJ93" s="47"/>
      <c r="OOK93" s="47"/>
      <c r="OOL93" s="47"/>
      <c r="OOM93" s="47"/>
      <c r="OON93" s="47"/>
      <c r="OOO93" s="47"/>
      <c r="OOP93" s="47"/>
      <c r="OOQ93" s="47"/>
      <c r="OOR93" s="47"/>
      <c r="OOS93" s="47"/>
      <c r="OOT93" s="47"/>
      <c r="OOU93" s="47"/>
      <c r="OOV93" s="47"/>
      <c r="OOW93" s="47"/>
      <c r="OOX93" s="47"/>
      <c r="OOY93" s="47"/>
      <c r="OOZ93" s="47"/>
      <c r="OPA93" s="47"/>
      <c r="OPB93" s="47"/>
      <c r="OPC93" s="47"/>
      <c r="OPD93" s="47"/>
      <c r="OPE93" s="47"/>
      <c r="OPF93" s="47"/>
      <c r="OPG93" s="47"/>
      <c r="OPH93" s="47"/>
      <c r="OPI93" s="47"/>
      <c r="OPJ93" s="47"/>
      <c r="OPK93" s="47"/>
      <c r="OPL93" s="47"/>
      <c r="OPM93" s="47"/>
      <c r="OPN93" s="47"/>
      <c r="OPO93" s="47"/>
      <c r="OPP93" s="47"/>
      <c r="OPQ93" s="47"/>
      <c r="OPR93" s="47"/>
      <c r="OPS93" s="47"/>
      <c r="OPT93" s="47"/>
      <c r="OPU93" s="47"/>
      <c r="OPV93" s="47"/>
      <c r="OPW93" s="47"/>
      <c r="OPX93" s="47"/>
      <c r="OPY93" s="47"/>
      <c r="OPZ93" s="47"/>
      <c r="OQA93" s="47"/>
      <c r="OQB93" s="47"/>
      <c r="OQC93" s="47"/>
      <c r="OQD93" s="47"/>
      <c r="OQE93" s="47"/>
      <c r="OQF93" s="47"/>
      <c r="OQG93" s="47"/>
      <c r="OQH93" s="47"/>
      <c r="OQI93" s="47"/>
      <c r="OQJ93" s="47"/>
      <c r="OQK93" s="47"/>
      <c r="OQL93" s="47"/>
      <c r="OQM93" s="47"/>
      <c r="OQN93" s="47"/>
      <c r="OQO93" s="47"/>
      <c r="OQP93" s="47"/>
      <c r="OQQ93" s="47"/>
      <c r="OQR93" s="47"/>
      <c r="OQS93" s="47"/>
      <c r="OQT93" s="47"/>
      <c r="OQU93" s="47"/>
      <c r="OQV93" s="47"/>
      <c r="OQW93" s="47"/>
      <c r="OQX93" s="47"/>
      <c r="OQY93" s="47"/>
      <c r="OQZ93" s="47"/>
      <c r="ORA93" s="47"/>
      <c r="ORB93" s="47"/>
      <c r="ORC93" s="47"/>
      <c r="ORD93" s="47"/>
      <c r="ORE93" s="47"/>
      <c r="ORF93" s="47"/>
      <c r="ORG93" s="47"/>
      <c r="ORH93" s="47"/>
      <c r="ORI93" s="47"/>
      <c r="ORJ93" s="47"/>
      <c r="ORK93" s="47"/>
      <c r="ORL93" s="47"/>
      <c r="ORM93" s="47"/>
      <c r="ORN93" s="47"/>
      <c r="ORO93" s="47"/>
      <c r="ORP93" s="47"/>
      <c r="ORQ93" s="47"/>
      <c r="ORR93" s="47"/>
      <c r="ORS93" s="47"/>
      <c r="ORT93" s="47"/>
      <c r="ORU93" s="47"/>
      <c r="ORV93" s="47"/>
      <c r="ORW93" s="47"/>
      <c r="ORX93" s="47"/>
      <c r="ORY93" s="47"/>
      <c r="ORZ93" s="47"/>
      <c r="OSA93" s="47"/>
      <c r="OSB93" s="47"/>
      <c r="OSC93" s="47"/>
      <c r="OSD93" s="47"/>
      <c r="OSE93" s="47"/>
      <c r="OSF93" s="47"/>
      <c r="OSG93" s="47"/>
      <c r="OSH93" s="47"/>
      <c r="OSI93" s="47"/>
      <c r="OSJ93" s="47"/>
      <c r="OSK93" s="47"/>
      <c r="OSL93" s="47"/>
      <c r="OSM93" s="47"/>
      <c r="OSN93" s="47"/>
      <c r="OSO93" s="47"/>
      <c r="OSP93" s="47"/>
      <c r="OSQ93" s="47"/>
      <c r="OSR93" s="47"/>
      <c r="OSS93" s="47"/>
      <c r="OST93" s="47"/>
      <c r="OSU93" s="47"/>
      <c r="OSV93" s="47"/>
      <c r="OSW93" s="47"/>
      <c r="OSX93" s="47"/>
      <c r="OSY93" s="47"/>
      <c r="OSZ93" s="47"/>
      <c r="OTA93" s="47"/>
      <c r="OTB93" s="47"/>
      <c r="OTC93" s="47"/>
      <c r="OTD93" s="47"/>
      <c r="OTE93" s="47"/>
      <c r="OTF93" s="47"/>
      <c r="OTG93" s="47"/>
      <c r="OTH93" s="47"/>
      <c r="OTI93" s="47"/>
      <c r="OTJ93" s="47"/>
      <c r="OTK93" s="47"/>
      <c r="OTL93" s="47"/>
      <c r="OTM93" s="47"/>
      <c r="OTN93" s="47"/>
      <c r="OTO93" s="47"/>
      <c r="OTP93" s="47"/>
      <c r="OTQ93" s="47"/>
      <c r="OTR93" s="47"/>
      <c r="OTS93" s="47"/>
      <c r="OTT93" s="47"/>
      <c r="OTU93" s="47"/>
      <c r="OTV93" s="47"/>
      <c r="OTW93" s="47"/>
      <c r="OTX93" s="47"/>
      <c r="OTY93" s="47"/>
      <c r="OTZ93" s="47"/>
      <c r="OUA93" s="47"/>
      <c r="OUB93" s="47"/>
      <c r="OUC93" s="47"/>
      <c r="OUD93" s="47"/>
      <c r="OUE93" s="47"/>
      <c r="OUF93" s="47"/>
      <c r="OUG93" s="47"/>
      <c r="OUH93" s="47"/>
      <c r="OUI93" s="47"/>
      <c r="OUJ93" s="47"/>
      <c r="OUK93" s="47"/>
      <c r="OUL93" s="47"/>
      <c r="OUM93" s="47"/>
      <c r="OUN93" s="47"/>
      <c r="OUO93" s="47"/>
      <c r="OUP93" s="47"/>
      <c r="OUQ93" s="47"/>
      <c r="OUR93" s="47"/>
      <c r="OUS93" s="47"/>
      <c r="OUT93" s="47"/>
      <c r="OUU93" s="47"/>
      <c r="OUV93" s="47"/>
      <c r="OUW93" s="47"/>
      <c r="OUX93" s="47"/>
      <c r="OUY93" s="47"/>
      <c r="OUZ93" s="47"/>
      <c r="OVA93" s="47"/>
      <c r="OVB93" s="47"/>
      <c r="OVC93" s="47"/>
      <c r="OVD93" s="47"/>
      <c r="OVE93" s="47"/>
      <c r="OVF93" s="47"/>
      <c r="OVG93" s="47"/>
      <c r="OVH93" s="47"/>
      <c r="OVI93" s="47"/>
      <c r="OVJ93" s="47"/>
      <c r="OVK93" s="47"/>
      <c r="OVL93" s="47"/>
      <c r="OVM93" s="47"/>
      <c r="OVN93" s="47"/>
      <c r="OVO93" s="47"/>
      <c r="OVP93" s="47"/>
      <c r="OVQ93" s="47"/>
      <c r="OVR93" s="47"/>
      <c r="OVS93" s="47"/>
      <c r="OVT93" s="47"/>
      <c r="OVU93" s="47"/>
      <c r="OVV93" s="47"/>
      <c r="OVW93" s="47"/>
      <c r="OVX93" s="47"/>
      <c r="OVY93" s="47"/>
      <c r="OVZ93" s="47"/>
      <c r="OWA93" s="47"/>
      <c r="OWB93" s="47"/>
      <c r="OWC93" s="47"/>
      <c r="OWD93" s="47"/>
      <c r="OWE93" s="47"/>
      <c r="OWF93" s="47"/>
      <c r="OWG93" s="47"/>
      <c r="OWH93" s="47"/>
      <c r="OWI93" s="47"/>
      <c r="OWJ93" s="47"/>
      <c r="OWK93" s="47"/>
      <c r="OWL93" s="47"/>
      <c r="OWM93" s="47"/>
      <c r="OWN93" s="47"/>
      <c r="OWO93" s="47"/>
      <c r="OWP93" s="47"/>
      <c r="OWQ93" s="47"/>
      <c r="OWR93" s="47"/>
      <c r="OWS93" s="47"/>
      <c r="OWT93" s="47"/>
      <c r="OWU93" s="47"/>
      <c r="OWV93" s="47"/>
      <c r="OWW93" s="47"/>
      <c r="OWX93" s="47"/>
      <c r="OWY93" s="47"/>
      <c r="OWZ93" s="47"/>
      <c r="OXA93" s="47"/>
      <c r="OXB93" s="47"/>
      <c r="OXC93" s="47"/>
      <c r="OXD93" s="47"/>
      <c r="OXE93" s="47"/>
      <c r="OXF93" s="47"/>
      <c r="OXG93" s="47"/>
      <c r="OXH93" s="47"/>
      <c r="OXI93" s="47"/>
      <c r="OXJ93" s="47"/>
      <c r="OXK93" s="47"/>
      <c r="OXL93" s="47"/>
      <c r="OXM93" s="47"/>
      <c r="OXN93" s="47"/>
      <c r="OXO93" s="47"/>
      <c r="OXP93" s="47"/>
      <c r="OXQ93" s="47"/>
      <c r="OXR93" s="47"/>
      <c r="OXS93" s="47"/>
      <c r="OXT93" s="47"/>
      <c r="OXU93" s="47"/>
      <c r="OXV93" s="47"/>
      <c r="OXW93" s="47"/>
      <c r="OXX93" s="47"/>
      <c r="OXY93" s="47"/>
      <c r="OXZ93" s="47"/>
      <c r="OYA93" s="47"/>
      <c r="OYB93" s="47"/>
      <c r="OYC93" s="47"/>
      <c r="OYD93" s="47"/>
      <c r="OYE93" s="47"/>
      <c r="OYF93" s="47"/>
      <c r="OYG93" s="47"/>
      <c r="OYH93" s="47"/>
      <c r="OYI93" s="47"/>
      <c r="OYJ93" s="47"/>
      <c r="OYK93" s="47"/>
      <c r="OYL93" s="47"/>
      <c r="OYM93" s="47"/>
      <c r="OYN93" s="47"/>
      <c r="OYO93" s="47"/>
      <c r="OYP93" s="47"/>
      <c r="OYQ93" s="47"/>
      <c r="OYR93" s="47"/>
      <c r="OYS93" s="47"/>
      <c r="OYT93" s="47"/>
      <c r="OYU93" s="47"/>
      <c r="OYV93" s="47"/>
      <c r="OYW93" s="47"/>
      <c r="OYX93" s="47"/>
      <c r="OYY93" s="47"/>
      <c r="OYZ93" s="47"/>
      <c r="OZA93" s="47"/>
      <c r="OZB93" s="47"/>
      <c r="OZC93" s="47"/>
      <c r="OZD93" s="47"/>
      <c r="OZE93" s="47"/>
      <c r="OZF93" s="47"/>
      <c r="OZG93" s="47"/>
      <c r="OZH93" s="47"/>
      <c r="OZI93" s="47"/>
      <c r="OZJ93" s="47"/>
      <c r="OZK93" s="47"/>
      <c r="OZL93" s="47"/>
      <c r="OZM93" s="47"/>
      <c r="OZN93" s="47"/>
      <c r="OZO93" s="47"/>
      <c r="OZP93" s="47"/>
      <c r="OZQ93" s="47"/>
      <c r="OZR93" s="47"/>
      <c r="OZS93" s="47"/>
      <c r="OZT93" s="47"/>
      <c r="OZU93" s="47"/>
      <c r="OZV93" s="47"/>
      <c r="OZW93" s="47"/>
      <c r="OZX93" s="47"/>
      <c r="OZY93" s="47"/>
      <c r="OZZ93" s="47"/>
      <c r="PAA93" s="47"/>
      <c r="PAB93" s="47"/>
      <c r="PAC93" s="47"/>
      <c r="PAD93" s="47"/>
      <c r="PAE93" s="47"/>
      <c r="PAF93" s="47"/>
      <c r="PAG93" s="47"/>
      <c r="PAH93" s="47"/>
      <c r="PAI93" s="47"/>
      <c r="PAJ93" s="47"/>
      <c r="PAK93" s="47"/>
      <c r="PAL93" s="47"/>
      <c r="PAM93" s="47"/>
      <c r="PAN93" s="47"/>
      <c r="PAO93" s="47"/>
      <c r="PAP93" s="47"/>
      <c r="PAQ93" s="47"/>
      <c r="PAR93" s="47"/>
      <c r="PAS93" s="47"/>
      <c r="PAT93" s="47"/>
      <c r="PAU93" s="47"/>
      <c r="PAV93" s="47"/>
      <c r="PAW93" s="47"/>
      <c r="PAX93" s="47"/>
      <c r="PAY93" s="47"/>
      <c r="PAZ93" s="47"/>
      <c r="PBA93" s="47"/>
      <c r="PBB93" s="47"/>
      <c r="PBC93" s="47"/>
      <c r="PBD93" s="47"/>
      <c r="PBE93" s="47"/>
      <c r="PBF93" s="47"/>
      <c r="PBG93" s="47"/>
      <c r="PBH93" s="47"/>
      <c r="PBI93" s="47"/>
      <c r="PBJ93" s="47"/>
      <c r="PBK93" s="47"/>
      <c r="PBL93" s="47"/>
      <c r="PBM93" s="47"/>
      <c r="PBN93" s="47"/>
      <c r="PBO93" s="47"/>
      <c r="PBP93" s="47"/>
      <c r="PBQ93" s="47"/>
      <c r="PBR93" s="47"/>
      <c r="PBS93" s="47"/>
      <c r="PBT93" s="47"/>
      <c r="PBU93" s="47"/>
      <c r="PBV93" s="47"/>
      <c r="PBW93" s="47"/>
      <c r="PBX93" s="47"/>
      <c r="PBY93" s="47"/>
      <c r="PBZ93" s="47"/>
      <c r="PCA93" s="47"/>
      <c r="PCB93" s="47"/>
      <c r="PCC93" s="47"/>
      <c r="PCD93" s="47"/>
      <c r="PCE93" s="47"/>
      <c r="PCF93" s="47"/>
      <c r="PCG93" s="47"/>
      <c r="PCH93" s="47"/>
      <c r="PCI93" s="47"/>
      <c r="PCJ93" s="47"/>
      <c r="PCK93" s="47"/>
      <c r="PCL93" s="47"/>
      <c r="PCM93" s="47"/>
      <c r="PCN93" s="47"/>
      <c r="PCO93" s="47"/>
      <c r="PCP93" s="47"/>
      <c r="PCQ93" s="47"/>
      <c r="PCR93" s="47"/>
      <c r="PCS93" s="47"/>
      <c r="PCT93" s="47"/>
      <c r="PCU93" s="47"/>
      <c r="PCV93" s="47"/>
      <c r="PCW93" s="47"/>
      <c r="PCX93" s="47"/>
      <c r="PCY93" s="47"/>
      <c r="PCZ93" s="47"/>
      <c r="PDA93" s="47"/>
      <c r="PDB93" s="47"/>
      <c r="PDC93" s="47"/>
      <c r="PDD93" s="47"/>
      <c r="PDE93" s="47"/>
      <c r="PDF93" s="47"/>
      <c r="PDG93" s="47"/>
      <c r="PDH93" s="47"/>
      <c r="PDI93" s="47"/>
      <c r="PDJ93" s="47"/>
      <c r="PDK93" s="47"/>
      <c r="PDL93" s="47"/>
      <c r="PDM93" s="47"/>
      <c r="PDN93" s="47"/>
      <c r="PDO93" s="47"/>
      <c r="PDP93" s="47"/>
      <c r="PDQ93" s="47"/>
      <c r="PDR93" s="47"/>
      <c r="PDS93" s="47"/>
      <c r="PDT93" s="47"/>
      <c r="PDU93" s="47"/>
      <c r="PDV93" s="47"/>
      <c r="PDW93" s="47"/>
      <c r="PDX93" s="47"/>
      <c r="PDY93" s="47"/>
      <c r="PDZ93" s="47"/>
      <c r="PEA93" s="47"/>
      <c r="PEB93" s="47"/>
      <c r="PEC93" s="47"/>
      <c r="PED93" s="47"/>
      <c r="PEE93" s="47"/>
      <c r="PEF93" s="47"/>
      <c r="PEG93" s="47"/>
      <c r="PEH93" s="47"/>
      <c r="PEI93" s="47"/>
      <c r="PEJ93" s="47"/>
      <c r="PEK93" s="47"/>
      <c r="PEL93" s="47"/>
      <c r="PEM93" s="47"/>
      <c r="PEN93" s="47"/>
      <c r="PEO93" s="47"/>
      <c r="PEP93" s="47"/>
      <c r="PEQ93" s="47"/>
      <c r="PER93" s="47"/>
      <c r="PES93" s="47"/>
      <c r="PET93" s="47"/>
      <c r="PEU93" s="47"/>
      <c r="PEV93" s="47"/>
      <c r="PEW93" s="47"/>
      <c r="PEX93" s="47"/>
      <c r="PEY93" s="47"/>
      <c r="PEZ93" s="47"/>
      <c r="PFA93" s="47"/>
      <c r="PFB93" s="47"/>
      <c r="PFC93" s="47"/>
      <c r="PFD93" s="47"/>
      <c r="PFE93" s="47"/>
      <c r="PFF93" s="47"/>
      <c r="PFG93" s="47"/>
      <c r="PFH93" s="47"/>
      <c r="PFI93" s="47"/>
      <c r="PFJ93" s="47"/>
      <c r="PFK93" s="47"/>
      <c r="PFL93" s="47"/>
      <c r="PFM93" s="47"/>
      <c r="PFN93" s="47"/>
      <c r="PFO93" s="47"/>
      <c r="PFP93" s="47"/>
      <c r="PFQ93" s="47"/>
      <c r="PFR93" s="47"/>
      <c r="PFS93" s="47"/>
      <c r="PFT93" s="47"/>
      <c r="PFU93" s="47"/>
      <c r="PFV93" s="47"/>
      <c r="PFW93" s="47"/>
      <c r="PFX93" s="47"/>
      <c r="PFY93" s="47"/>
      <c r="PFZ93" s="47"/>
      <c r="PGA93" s="47"/>
      <c r="PGB93" s="47"/>
      <c r="PGC93" s="47"/>
      <c r="PGD93" s="47"/>
      <c r="PGE93" s="47"/>
      <c r="PGF93" s="47"/>
      <c r="PGG93" s="47"/>
      <c r="PGH93" s="47"/>
      <c r="PGI93" s="47"/>
      <c r="PGJ93" s="47"/>
      <c r="PGK93" s="47"/>
      <c r="PGL93" s="47"/>
      <c r="PGM93" s="47"/>
      <c r="PGN93" s="47"/>
      <c r="PGO93" s="47"/>
      <c r="PGP93" s="47"/>
      <c r="PGQ93" s="47"/>
      <c r="PGR93" s="47"/>
      <c r="PGS93" s="47"/>
      <c r="PGT93" s="47"/>
      <c r="PGU93" s="47"/>
      <c r="PGV93" s="47"/>
      <c r="PGW93" s="47"/>
      <c r="PGX93" s="47"/>
      <c r="PGY93" s="47"/>
      <c r="PGZ93" s="47"/>
      <c r="PHA93" s="47"/>
      <c r="PHB93" s="47"/>
      <c r="PHC93" s="47"/>
      <c r="PHD93" s="47"/>
      <c r="PHE93" s="47"/>
      <c r="PHF93" s="47"/>
      <c r="PHG93" s="47"/>
      <c r="PHH93" s="47"/>
      <c r="PHI93" s="47"/>
      <c r="PHJ93" s="47"/>
      <c r="PHK93" s="47"/>
      <c r="PHL93" s="47"/>
      <c r="PHM93" s="47"/>
      <c r="PHN93" s="47"/>
      <c r="PHO93" s="47"/>
      <c r="PHP93" s="47"/>
      <c r="PHQ93" s="47"/>
      <c r="PHR93" s="47"/>
      <c r="PHS93" s="47"/>
      <c r="PHT93" s="47"/>
      <c r="PHU93" s="47"/>
      <c r="PHV93" s="47"/>
      <c r="PHW93" s="47"/>
      <c r="PHX93" s="47"/>
      <c r="PHY93" s="47"/>
      <c r="PHZ93" s="47"/>
      <c r="PIA93" s="47"/>
      <c r="PIB93" s="47"/>
      <c r="PIC93" s="47"/>
      <c r="PID93" s="47"/>
      <c r="PIE93" s="47"/>
      <c r="PIF93" s="47"/>
      <c r="PIG93" s="47"/>
      <c r="PIH93" s="47"/>
      <c r="PII93" s="47"/>
      <c r="PIJ93" s="47"/>
      <c r="PIK93" s="47"/>
      <c r="PIL93" s="47"/>
      <c r="PIM93" s="47"/>
      <c r="PIN93" s="47"/>
      <c r="PIO93" s="47"/>
      <c r="PIP93" s="47"/>
      <c r="PIQ93" s="47"/>
      <c r="PIR93" s="47"/>
      <c r="PIS93" s="47"/>
      <c r="PIT93" s="47"/>
      <c r="PIU93" s="47"/>
      <c r="PIV93" s="47"/>
      <c r="PIW93" s="47"/>
      <c r="PIX93" s="47"/>
      <c r="PIY93" s="47"/>
      <c r="PIZ93" s="47"/>
      <c r="PJA93" s="47"/>
      <c r="PJB93" s="47"/>
      <c r="PJC93" s="47"/>
      <c r="PJD93" s="47"/>
      <c r="PJE93" s="47"/>
      <c r="PJF93" s="47"/>
      <c r="PJG93" s="47"/>
      <c r="PJH93" s="47"/>
      <c r="PJI93" s="47"/>
      <c r="PJJ93" s="47"/>
      <c r="PJK93" s="47"/>
      <c r="PJL93" s="47"/>
      <c r="PJM93" s="47"/>
      <c r="PJN93" s="47"/>
      <c r="PJO93" s="47"/>
      <c r="PJP93" s="47"/>
      <c r="PJQ93" s="47"/>
      <c r="PJR93" s="47"/>
      <c r="PJS93" s="47"/>
      <c r="PJT93" s="47"/>
      <c r="PJU93" s="47"/>
      <c r="PJV93" s="47"/>
      <c r="PJW93" s="47"/>
      <c r="PJX93" s="47"/>
      <c r="PJY93" s="47"/>
      <c r="PJZ93" s="47"/>
      <c r="PKA93" s="47"/>
      <c r="PKB93" s="47"/>
      <c r="PKC93" s="47"/>
      <c r="PKD93" s="47"/>
      <c r="PKE93" s="47"/>
      <c r="PKF93" s="47"/>
      <c r="PKG93" s="47"/>
      <c r="PKH93" s="47"/>
      <c r="PKI93" s="47"/>
      <c r="PKJ93" s="47"/>
      <c r="PKK93" s="47"/>
      <c r="PKL93" s="47"/>
      <c r="PKM93" s="47"/>
      <c r="PKN93" s="47"/>
      <c r="PKO93" s="47"/>
      <c r="PKP93" s="47"/>
      <c r="PKQ93" s="47"/>
      <c r="PKR93" s="47"/>
      <c r="PKS93" s="47"/>
      <c r="PKT93" s="47"/>
      <c r="PKU93" s="47"/>
      <c r="PKV93" s="47"/>
      <c r="PKW93" s="47"/>
      <c r="PKX93" s="47"/>
      <c r="PKY93" s="47"/>
      <c r="PKZ93" s="47"/>
      <c r="PLA93" s="47"/>
      <c r="PLB93" s="47"/>
      <c r="PLC93" s="47"/>
      <c r="PLD93" s="47"/>
      <c r="PLE93" s="47"/>
      <c r="PLF93" s="47"/>
      <c r="PLG93" s="47"/>
      <c r="PLH93" s="47"/>
      <c r="PLI93" s="47"/>
      <c r="PLJ93" s="47"/>
      <c r="PLK93" s="47"/>
      <c r="PLL93" s="47"/>
      <c r="PLM93" s="47"/>
      <c r="PLN93" s="47"/>
      <c r="PLO93" s="47"/>
      <c r="PLP93" s="47"/>
      <c r="PLQ93" s="47"/>
      <c r="PLR93" s="47"/>
      <c r="PLS93" s="47"/>
      <c r="PLT93" s="47"/>
      <c r="PLU93" s="47"/>
      <c r="PLV93" s="47"/>
      <c r="PLW93" s="47"/>
      <c r="PLX93" s="47"/>
      <c r="PLY93" s="47"/>
      <c r="PLZ93" s="47"/>
      <c r="PMA93" s="47"/>
      <c r="PMB93" s="47"/>
      <c r="PMC93" s="47"/>
      <c r="PMD93" s="47"/>
      <c r="PME93" s="47"/>
      <c r="PMF93" s="47"/>
      <c r="PMG93" s="47"/>
      <c r="PMH93" s="47"/>
      <c r="PMI93" s="47"/>
      <c r="PMJ93" s="47"/>
      <c r="PMK93" s="47"/>
      <c r="PML93" s="47"/>
      <c r="PMM93" s="47"/>
      <c r="PMN93" s="47"/>
      <c r="PMO93" s="47"/>
      <c r="PMP93" s="47"/>
      <c r="PMQ93" s="47"/>
      <c r="PMR93" s="47"/>
      <c r="PMS93" s="47"/>
      <c r="PMT93" s="47"/>
      <c r="PMU93" s="47"/>
      <c r="PMV93" s="47"/>
      <c r="PMW93" s="47"/>
      <c r="PMX93" s="47"/>
      <c r="PMY93" s="47"/>
      <c r="PMZ93" s="47"/>
      <c r="PNA93" s="47"/>
      <c r="PNB93" s="47"/>
      <c r="PNC93" s="47"/>
      <c r="PND93" s="47"/>
      <c r="PNE93" s="47"/>
      <c r="PNF93" s="47"/>
      <c r="PNG93" s="47"/>
      <c r="PNH93" s="47"/>
      <c r="PNI93" s="47"/>
      <c r="PNJ93" s="47"/>
      <c r="PNK93" s="47"/>
      <c r="PNL93" s="47"/>
      <c r="PNM93" s="47"/>
      <c r="PNN93" s="47"/>
      <c r="PNO93" s="47"/>
      <c r="PNP93" s="47"/>
      <c r="PNQ93" s="47"/>
      <c r="PNR93" s="47"/>
      <c r="PNS93" s="47"/>
      <c r="PNT93" s="47"/>
      <c r="PNU93" s="47"/>
      <c r="PNV93" s="47"/>
      <c r="PNW93" s="47"/>
      <c r="PNX93" s="47"/>
      <c r="PNY93" s="47"/>
      <c r="PNZ93" s="47"/>
      <c r="POA93" s="47"/>
      <c r="POB93" s="47"/>
      <c r="POC93" s="47"/>
      <c r="POD93" s="47"/>
      <c r="POE93" s="47"/>
      <c r="POF93" s="47"/>
      <c r="POG93" s="47"/>
      <c r="POH93" s="47"/>
      <c r="POI93" s="47"/>
      <c r="POJ93" s="47"/>
      <c r="POK93" s="47"/>
      <c r="POL93" s="47"/>
      <c r="POM93" s="47"/>
      <c r="PON93" s="47"/>
      <c r="POO93" s="47"/>
      <c r="POP93" s="47"/>
      <c r="POQ93" s="47"/>
      <c r="POR93" s="47"/>
      <c r="POS93" s="47"/>
      <c r="POT93" s="47"/>
      <c r="POU93" s="47"/>
      <c r="POV93" s="47"/>
      <c r="POW93" s="47"/>
      <c r="POX93" s="47"/>
      <c r="POY93" s="47"/>
      <c r="POZ93" s="47"/>
      <c r="PPA93" s="47"/>
      <c r="PPB93" s="47"/>
      <c r="PPC93" s="47"/>
      <c r="PPD93" s="47"/>
      <c r="PPE93" s="47"/>
      <c r="PPF93" s="47"/>
      <c r="PPG93" s="47"/>
      <c r="PPH93" s="47"/>
      <c r="PPI93" s="47"/>
      <c r="PPJ93" s="47"/>
      <c r="PPK93" s="47"/>
      <c r="PPL93" s="47"/>
      <c r="PPM93" s="47"/>
      <c r="PPN93" s="47"/>
      <c r="PPO93" s="47"/>
      <c r="PPP93" s="47"/>
      <c r="PPQ93" s="47"/>
      <c r="PPR93" s="47"/>
      <c r="PPS93" s="47"/>
      <c r="PPT93" s="47"/>
      <c r="PPU93" s="47"/>
      <c r="PPV93" s="47"/>
      <c r="PPW93" s="47"/>
      <c r="PPX93" s="47"/>
      <c r="PPY93" s="47"/>
      <c r="PPZ93" s="47"/>
      <c r="PQA93" s="47"/>
      <c r="PQB93" s="47"/>
      <c r="PQC93" s="47"/>
      <c r="PQD93" s="47"/>
      <c r="PQE93" s="47"/>
      <c r="PQF93" s="47"/>
      <c r="PQG93" s="47"/>
      <c r="PQH93" s="47"/>
      <c r="PQI93" s="47"/>
      <c r="PQJ93" s="47"/>
      <c r="PQK93" s="47"/>
      <c r="PQL93" s="47"/>
      <c r="PQM93" s="47"/>
      <c r="PQN93" s="47"/>
      <c r="PQO93" s="47"/>
      <c r="PQP93" s="47"/>
      <c r="PQQ93" s="47"/>
      <c r="PQR93" s="47"/>
      <c r="PQS93" s="47"/>
      <c r="PQT93" s="47"/>
      <c r="PQU93" s="47"/>
      <c r="PQV93" s="47"/>
      <c r="PQW93" s="47"/>
      <c r="PQX93" s="47"/>
      <c r="PQY93" s="47"/>
      <c r="PQZ93" s="47"/>
      <c r="PRA93" s="47"/>
      <c r="PRB93" s="47"/>
      <c r="PRC93" s="47"/>
      <c r="PRD93" s="47"/>
      <c r="PRE93" s="47"/>
      <c r="PRF93" s="47"/>
      <c r="PRG93" s="47"/>
      <c r="PRH93" s="47"/>
      <c r="PRI93" s="47"/>
      <c r="PRJ93" s="47"/>
      <c r="PRK93" s="47"/>
      <c r="PRL93" s="47"/>
      <c r="PRM93" s="47"/>
      <c r="PRN93" s="47"/>
      <c r="PRO93" s="47"/>
      <c r="PRP93" s="47"/>
      <c r="PRQ93" s="47"/>
      <c r="PRR93" s="47"/>
      <c r="PRS93" s="47"/>
      <c r="PRT93" s="47"/>
      <c r="PRU93" s="47"/>
      <c r="PRV93" s="47"/>
      <c r="PRW93" s="47"/>
      <c r="PRX93" s="47"/>
      <c r="PRY93" s="47"/>
      <c r="PRZ93" s="47"/>
      <c r="PSA93" s="47"/>
      <c r="PSB93" s="47"/>
      <c r="PSC93" s="47"/>
      <c r="PSD93" s="47"/>
      <c r="PSE93" s="47"/>
      <c r="PSF93" s="47"/>
      <c r="PSG93" s="47"/>
      <c r="PSH93" s="47"/>
      <c r="PSI93" s="47"/>
      <c r="PSJ93" s="47"/>
      <c r="PSK93" s="47"/>
      <c r="PSL93" s="47"/>
      <c r="PSM93" s="47"/>
      <c r="PSN93" s="47"/>
      <c r="PSO93" s="47"/>
      <c r="PSP93" s="47"/>
      <c r="PSQ93" s="47"/>
      <c r="PSR93" s="47"/>
      <c r="PSS93" s="47"/>
      <c r="PST93" s="47"/>
      <c r="PSU93" s="47"/>
      <c r="PSV93" s="47"/>
      <c r="PSW93" s="47"/>
      <c r="PSX93" s="47"/>
      <c r="PSY93" s="47"/>
      <c r="PSZ93" s="47"/>
      <c r="PTA93" s="47"/>
      <c r="PTB93" s="47"/>
      <c r="PTC93" s="47"/>
      <c r="PTD93" s="47"/>
      <c r="PTE93" s="47"/>
      <c r="PTF93" s="47"/>
      <c r="PTG93" s="47"/>
      <c r="PTH93" s="47"/>
      <c r="PTI93" s="47"/>
      <c r="PTJ93" s="47"/>
      <c r="PTK93" s="47"/>
      <c r="PTL93" s="47"/>
      <c r="PTM93" s="47"/>
      <c r="PTN93" s="47"/>
      <c r="PTO93" s="47"/>
      <c r="PTP93" s="47"/>
      <c r="PTQ93" s="47"/>
      <c r="PTR93" s="47"/>
      <c r="PTS93" s="47"/>
      <c r="PTT93" s="47"/>
      <c r="PTU93" s="47"/>
      <c r="PTV93" s="47"/>
      <c r="PTW93" s="47"/>
      <c r="PTX93" s="47"/>
      <c r="PTY93" s="47"/>
      <c r="PTZ93" s="47"/>
      <c r="PUA93" s="47"/>
      <c r="PUB93" s="47"/>
      <c r="PUC93" s="47"/>
      <c r="PUD93" s="47"/>
      <c r="PUE93" s="47"/>
      <c r="PUF93" s="47"/>
      <c r="PUG93" s="47"/>
      <c r="PUH93" s="47"/>
      <c r="PUI93" s="47"/>
      <c r="PUJ93" s="47"/>
      <c r="PUK93" s="47"/>
      <c r="PUL93" s="47"/>
      <c r="PUM93" s="47"/>
      <c r="PUN93" s="47"/>
      <c r="PUO93" s="47"/>
      <c r="PUP93" s="47"/>
      <c r="PUQ93" s="47"/>
      <c r="PUR93" s="47"/>
      <c r="PUS93" s="47"/>
      <c r="PUT93" s="47"/>
      <c r="PUU93" s="47"/>
      <c r="PUV93" s="47"/>
      <c r="PUW93" s="47"/>
      <c r="PUX93" s="47"/>
      <c r="PUY93" s="47"/>
      <c r="PUZ93" s="47"/>
      <c r="PVA93" s="47"/>
      <c r="PVB93" s="47"/>
      <c r="PVC93" s="47"/>
      <c r="PVD93" s="47"/>
      <c r="PVE93" s="47"/>
      <c r="PVF93" s="47"/>
      <c r="PVG93" s="47"/>
      <c r="PVH93" s="47"/>
      <c r="PVI93" s="47"/>
      <c r="PVJ93" s="47"/>
      <c r="PVK93" s="47"/>
      <c r="PVL93" s="47"/>
      <c r="PVM93" s="47"/>
      <c r="PVN93" s="47"/>
      <c r="PVO93" s="47"/>
      <c r="PVP93" s="47"/>
      <c r="PVQ93" s="47"/>
      <c r="PVR93" s="47"/>
      <c r="PVS93" s="47"/>
      <c r="PVT93" s="47"/>
      <c r="PVU93" s="47"/>
      <c r="PVV93" s="47"/>
      <c r="PVW93" s="47"/>
      <c r="PVX93" s="47"/>
      <c r="PVY93" s="47"/>
      <c r="PVZ93" s="47"/>
      <c r="PWA93" s="47"/>
      <c r="PWB93" s="47"/>
      <c r="PWC93" s="47"/>
      <c r="PWD93" s="47"/>
      <c r="PWE93" s="47"/>
      <c r="PWF93" s="47"/>
      <c r="PWG93" s="47"/>
      <c r="PWH93" s="47"/>
      <c r="PWI93" s="47"/>
      <c r="PWJ93" s="47"/>
      <c r="PWK93" s="47"/>
      <c r="PWL93" s="47"/>
      <c r="PWM93" s="47"/>
      <c r="PWN93" s="47"/>
      <c r="PWO93" s="47"/>
      <c r="PWP93" s="47"/>
      <c r="PWQ93" s="47"/>
      <c r="PWR93" s="47"/>
      <c r="PWS93" s="47"/>
      <c r="PWT93" s="47"/>
      <c r="PWU93" s="47"/>
      <c r="PWV93" s="47"/>
      <c r="PWW93" s="47"/>
      <c r="PWX93" s="47"/>
      <c r="PWY93" s="47"/>
      <c r="PWZ93" s="47"/>
      <c r="PXA93" s="47"/>
      <c r="PXB93" s="47"/>
      <c r="PXC93" s="47"/>
      <c r="PXD93" s="47"/>
      <c r="PXE93" s="47"/>
      <c r="PXF93" s="47"/>
      <c r="PXG93" s="47"/>
      <c r="PXH93" s="47"/>
      <c r="PXI93" s="47"/>
      <c r="PXJ93" s="47"/>
      <c r="PXK93" s="47"/>
      <c r="PXL93" s="47"/>
      <c r="PXM93" s="47"/>
      <c r="PXN93" s="47"/>
      <c r="PXO93" s="47"/>
      <c r="PXP93" s="47"/>
      <c r="PXQ93" s="47"/>
      <c r="PXR93" s="47"/>
      <c r="PXS93" s="47"/>
      <c r="PXT93" s="47"/>
      <c r="PXU93" s="47"/>
      <c r="PXV93" s="47"/>
      <c r="PXW93" s="47"/>
      <c r="PXX93" s="47"/>
      <c r="PXY93" s="47"/>
      <c r="PXZ93" s="47"/>
      <c r="PYA93" s="47"/>
      <c r="PYB93" s="47"/>
      <c r="PYC93" s="47"/>
      <c r="PYD93" s="47"/>
      <c r="PYE93" s="47"/>
      <c r="PYF93" s="47"/>
      <c r="PYG93" s="47"/>
      <c r="PYH93" s="47"/>
      <c r="PYI93" s="47"/>
      <c r="PYJ93" s="47"/>
      <c r="PYK93" s="47"/>
      <c r="PYL93" s="47"/>
      <c r="PYM93" s="47"/>
      <c r="PYN93" s="47"/>
      <c r="PYO93" s="47"/>
      <c r="PYP93" s="47"/>
      <c r="PYQ93" s="47"/>
      <c r="PYR93" s="47"/>
      <c r="PYS93" s="47"/>
      <c r="PYT93" s="47"/>
      <c r="PYU93" s="47"/>
      <c r="PYV93" s="47"/>
      <c r="PYW93" s="47"/>
      <c r="PYX93" s="47"/>
      <c r="PYY93" s="47"/>
      <c r="PYZ93" s="47"/>
      <c r="PZA93" s="47"/>
      <c r="PZB93" s="47"/>
      <c r="PZC93" s="47"/>
      <c r="PZD93" s="47"/>
      <c r="PZE93" s="47"/>
      <c r="PZF93" s="47"/>
      <c r="PZG93" s="47"/>
      <c r="PZH93" s="47"/>
      <c r="PZI93" s="47"/>
      <c r="PZJ93" s="47"/>
      <c r="PZK93" s="47"/>
      <c r="PZL93" s="47"/>
      <c r="PZM93" s="47"/>
      <c r="PZN93" s="47"/>
      <c r="PZO93" s="47"/>
      <c r="PZP93" s="47"/>
      <c r="PZQ93" s="47"/>
      <c r="PZR93" s="47"/>
      <c r="PZS93" s="47"/>
      <c r="PZT93" s="47"/>
      <c r="PZU93" s="47"/>
      <c r="PZV93" s="47"/>
      <c r="PZW93" s="47"/>
      <c r="PZX93" s="47"/>
      <c r="PZY93" s="47"/>
      <c r="PZZ93" s="47"/>
      <c r="QAA93" s="47"/>
      <c r="QAB93" s="47"/>
      <c r="QAC93" s="47"/>
      <c r="QAD93" s="47"/>
      <c r="QAE93" s="47"/>
      <c r="QAF93" s="47"/>
      <c r="QAG93" s="47"/>
      <c r="QAH93" s="47"/>
      <c r="QAI93" s="47"/>
      <c r="QAJ93" s="47"/>
      <c r="QAK93" s="47"/>
      <c r="QAL93" s="47"/>
      <c r="QAM93" s="47"/>
      <c r="QAN93" s="47"/>
      <c r="QAO93" s="47"/>
      <c r="QAP93" s="47"/>
      <c r="QAQ93" s="47"/>
      <c r="QAR93" s="47"/>
      <c r="QAS93" s="47"/>
      <c r="QAT93" s="47"/>
      <c r="QAU93" s="47"/>
      <c r="QAV93" s="47"/>
      <c r="QAW93" s="47"/>
      <c r="QAX93" s="47"/>
      <c r="QAY93" s="47"/>
      <c r="QAZ93" s="47"/>
      <c r="QBA93" s="47"/>
      <c r="QBB93" s="47"/>
      <c r="QBC93" s="47"/>
      <c r="QBD93" s="47"/>
      <c r="QBE93" s="47"/>
      <c r="QBF93" s="47"/>
      <c r="QBG93" s="47"/>
      <c r="QBH93" s="47"/>
      <c r="QBI93" s="47"/>
      <c r="QBJ93" s="47"/>
      <c r="QBK93" s="47"/>
      <c r="QBL93" s="47"/>
      <c r="QBM93" s="47"/>
      <c r="QBN93" s="47"/>
      <c r="QBO93" s="47"/>
      <c r="QBP93" s="47"/>
      <c r="QBQ93" s="47"/>
      <c r="QBR93" s="47"/>
      <c r="QBS93" s="47"/>
      <c r="QBT93" s="47"/>
      <c r="QBU93" s="47"/>
      <c r="QBV93" s="47"/>
      <c r="QBW93" s="47"/>
      <c r="QBX93" s="47"/>
      <c r="QBY93" s="47"/>
      <c r="QBZ93" s="47"/>
      <c r="QCA93" s="47"/>
      <c r="QCB93" s="47"/>
      <c r="QCC93" s="47"/>
      <c r="QCD93" s="47"/>
      <c r="QCE93" s="47"/>
      <c r="QCF93" s="47"/>
      <c r="QCG93" s="47"/>
      <c r="QCH93" s="47"/>
      <c r="QCI93" s="47"/>
      <c r="QCJ93" s="47"/>
      <c r="QCK93" s="47"/>
      <c r="QCL93" s="47"/>
      <c r="QCM93" s="47"/>
      <c r="QCN93" s="47"/>
      <c r="QCO93" s="47"/>
      <c r="QCP93" s="47"/>
      <c r="QCQ93" s="47"/>
      <c r="QCR93" s="47"/>
      <c r="QCS93" s="47"/>
      <c r="QCT93" s="47"/>
      <c r="QCU93" s="47"/>
      <c r="QCV93" s="47"/>
      <c r="QCW93" s="47"/>
      <c r="QCX93" s="47"/>
      <c r="QCY93" s="47"/>
      <c r="QCZ93" s="47"/>
      <c r="QDA93" s="47"/>
      <c r="QDB93" s="47"/>
      <c r="QDC93" s="47"/>
      <c r="QDD93" s="47"/>
      <c r="QDE93" s="47"/>
      <c r="QDF93" s="47"/>
      <c r="QDG93" s="47"/>
      <c r="QDH93" s="47"/>
      <c r="QDI93" s="47"/>
      <c r="QDJ93" s="47"/>
      <c r="QDK93" s="47"/>
      <c r="QDL93" s="47"/>
      <c r="QDM93" s="47"/>
      <c r="QDN93" s="47"/>
      <c r="QDO93" s="47"/>
      <c r="QDP93" s="47"/>
      <c r="QDQ93" s="47"/>
      <c r="QDR93" s="47"/>
      <c r="QDS93" s="47"/>
      <c r="QDT93" s="47"/>
      <c r="QDU93" s="47"/>
      <c r="QDV93" s="47"/>
      <c r="QDW93" s="47"/>
      <c r="QDX93" s="47"/>
      <c r="QDY93" s="47"/>
      <c r="QDZ93" s="47"/>
      <c r="QEA93" s="47"/>
      <c r="QEB93" s="47"/>
      <c r="QEC93" s="47"/>
      <c r="QED93" s="47"/>
      <c r="QEE93" s="47"/>
      <c r="QEF93" s="47"/>
      <c r="QEG93" s="47"/>
      <c r="QEH93" s="47"/>
      <c r="QEI93" s="47"/>
      <c r="QEJ93" s="47"/>
      <c r="QEK93" s="47"/>
      <c r="QEL93" s="47"/>
      <c r="QEM93" s="47"/>
      <c r="QEN93" s="47"/>
      <c r="QEO93" s="47"/>
      <c r="QEP93" s="47"/>
      <c r="QEQ93" s="47"/>
      <c r="QER93" s="47"/>
      <c r="QES93" s="47"/>
      <c r="QET93" s="47"/>
      <c r="QEU93" s="47"/>
      <c r="QEV93" s="47"/>
      <c r="QEW93" s="47"/>
      <c r="QEX93" s="47"/>
      <c r="QEY93" s="47"/>
      <c r="QEZ93" s="47"/>
      <c r="QFA93" s="47"/>
      <c r="QFB93" s="47"/>
      <c r="QFC93" s="47"/>
      <c r="QFD93" s="47"/>
      <c r="QFE93" s="47"/>
      <c r="QFF93" s="47"/>
      <c r="QFG93" s="47"/>
      <c r="QFH93" s="47"/>
      <c r="QFI93" s="47"/>
      <c r="QFJ93" s="47"/>
      <c r="QFK93" s="47"/>
      <c r="QFL93" s="47"/>
      <c r="QFM93" s="47"/>
      <c r="QFN93" s="47"/>
      <c r="QFO93" s="47"/>
      <c r="QFP93" s="47"/>
      <c r="QFQ93" s="47"/>
      <c r="QFR93" s="47"/>
      <c r="QFS93" s="47"/>
      <c r="QFT93" s="47"/>
      <c r="QFU93" s="47"/>
      <c r="QFV93" s="47"/>
      <c r="QFW93" s="47"/>
      <c r="QFX93" s="47"/>
      <c r="QFY93" s="47"/>
      <c r="QFZ93" s="47"/>
      <c r="QGA93" s="47"/>
      <c r="QGB93" s="47"/>
      <c r="QGC93" s="47"/>
      <c r="QGD93" s="47"/>
      <c r="QGE93" s="47"/>
      <c r="QGF93" s="47"/>
      <c r="QGG93" s="47"/>
      <c r="QGH93" s="47"/>
      <c r="QGI93" s="47"/>
      <c r="QGJ93" s="47"/>
      <c r="QGK93" s="47"/>
      <c r="QGL93" s="47"/>
      <c r="QGM93" s="47"/>
      <c r="QGN93" s="47"/>
      <c r="QGO93" s="47"/>
      <c r="QGP93" s="47"/>
      <c r="QGQ93" s="47"/>
      <c r="QGR93" s="47"/>
      <c r="QGS93" s="47"/>
      <c r="QGT93" s="47"/>
      <c r="QGU93" s="47"/>
      <c r="QGV93" s="47"/>
      <c r="QGW93" s="47"/>
      <c r="QGX93" s="47"/>
      <c r="QGY93" s="47"/>
      <c r="QGZ93" s="47"/>
      <c r="QHA93" s="47"/>
      <c r="QHB93" s="47"/>
      <c r="QHC93" s="47"/>
      <c r="QHD93" s="47"/>
      <c r="QHE93" s="47"/>
      <c r="QHF93" s="47"/>
      <c r="QHG93" s="47"/>
      <c r="QHH93" s="47"/>
      <c r="QHI93" s="47"/>
      <c r="QHJ93" s="47"/>
      <c r="QHK93" s="47"/>
      <c r="QHL93" s="47"/>
      <c r="QHM93" s="47"/>
      <c r="QHN93" s="47"/>
      <c r="QHO93" s="47"/>
      <c r="QHP93" s="47"/>
      <c r="QHQ93" s="47"/>
      <c r="QHR93" s="47"/>
      <c r="QHS93" s="47"/>
      <c r="QHT93" s="47"/>
      <c r="QHU93" s="47"/>
      <c r="QHV93" s="47"/>
      <c r="QHW93" s="47"/>
      <c r="QHX93" s="47"/>
      <c r="QHY93" s="47"/>
      <c r="QHZ93" s="47"/>
      <c r="QIA93" s="47"/>
      <c r="QIB93" s="47"/>
      <c r="QIC93" s="47"/>
      <c r="QID93" s="47"/>
      <c r="QIE93" s="47"/>
      <c r="QIF93" s="47"/>
      <c r="QIG93" s="47"/>
      <c r="QIH93" s="47"/>
      <c r="QII93" s="47"/>
      <c r="QIJ93" s="47"/>
      <c r="QIK93" s="47"/>
      <c r="QIL93" s="47"/>
      <c r="QIM93" s="47"/>
      <c r="QIN93" s="47"/>
      <c r="QIO93" s="47"/>
      <c r="QIP93" s="47"/>
      <c r="QIQ93" s="47"/>
      <c r="QIR93" s="47"/>
      <c r="QIS93" s="47"/>
      <c r="QIT93" s="47"/>
      <c r="QIU93" s="47"/>
      <c r="QIV93" s="47"/>
      <c r="QIW93" s="47"/>
      <c r="QIX93" s="47"/>
      <c r="QIY93" s="47"/>
      <c r="QIZ93" s="47"/>
      <c r="QJA93" s="47"/>
      <c r="QJB93" s="47"/>
      <c r="QJC93" s="47"/>
      <c r="QJD93" s="47"/>
      <c r="QJE93" s="47"/>
      <c r="QJF93" s="47"/>
      <c r="QJG93" s="47"/>
      <c r="QJH93" s="47"/>
      <c r="QJI93" s="47"/>
      <c r="QJJ93" s="47"/>
      <c r="QJK93" s="47"/>
      <c r="QJL93" s="47"/>
      <c r="QJM93" s="47"/>
      <c r="QJN93" s="47"/>
      <c r="QJO93" s="47"/>
      <c r="QJP93" s="47"/>
      <c r="QJQ93" s="47"/>
      <c r="QJR93" s="47"/>
      <c r="QJS93" s="47"/>
      <c r="QJT93" s="47"/>
      <c r="QJU93" s="47"/>
      <c r="QJV93" s="47"/>
      <c r="QJW93" s="47"/>
      <c r="QJX93" s="47"/>
      <c r="QJY93" s="47"/>
      <c r="QJZ93" s="47"/>
      <c r="QKA93" s="47"/>
      <c r="QKB93" s="47"/>
      <c r="QKC93" s="47"/>
      <c r="QKD93" s="47"/>
      <c r="QKE93" s="47"/>
      <c r="QKF93" s="47"/>
      <c r="QKG93" s="47"/>
      <c r="QKH93" s="47"/>
      <c r="QKI93" s="47"/>
      <c r="QKJ93" s="47"/>
      <c r="QKK93" s="47"/>
      <c r="QKL93" s="47"/>
      <c r="QKM93" s="47"/>
      <c r="QKN93" s="47"/>
      <c r="QKO93" s="47"/>
      <c r="QKP93" s="47"/>
      <c r="QKQ93" s="47"/>
      <c r="QKR93" s="47"/>
      <c r="QKS93" s="47"/>
      <c r="QKT93" s="47"/>
      <c r="QKU93" s="47"/>
      <c r="QKV93" s="47"/>
      <c r="QKW93" s="47"/>
      <c r="QKX93" s="47"/>
      <c r="QKY93" s="47"/>
      <c r="QKZ93" s="47"/>
      <c r="QLA93" s="47"/>
      <c r="QLB93" s="47"/>
      <c r="QLC93" s="47"/>
      <c r="QLD93" s="47"/>
      <c r="QLE93" s="47"/>
      <c r="QLF93" s="47"/>
      <c r="QLG93" s="47"/>
      <c r="QLH93" s="47"/>
      <c r="QLI93" s="47"/>
      <c r="QLJ93" s="47"/>
      <c r="QLK93" s="47"/>
      <c r="QLL93" s="47"/>
      <c r="QLM93" s="47"/>
      <c r="QLN93" s="47"/>
      <c r="QLO93" s="47"/>
      <c r="QLP93" s="47"/>
      <c r="QLQ93" s="47"/>
      <c r="QLR93" s="47"/>
      <c r="QLS93" s="47"/>
      <c r="QLT93" s="47"/>
      <c r="QLU93" s="47"/>
      <c r="QLV93" s="47"/>
      <c r="QLW93" s="47"/>
      <c r="QLX93" s="47"/>
      <c r="QLY93" s="47"/>
      <c r="QLZ93" s="47"/>
      <c r="QMA93" s="47"/>
      <c r="QMB93" s="47"/>
      <c r="QMC93" s="47"/>
      <c r="QMD93" s="47"/>
      <c r="QME93" s="47"/>
      <c r="QMF93" s="47"/>
      <c r="QMG93" s="47"/>
      <c r="QMH93" s="47"/>
      <c r="QMI93" s="47"/>
      <c r="QMJ93" s="47"/>
      <c r="QMK93" s="47"/>
      <c r="QML93" s="47"/>
      <c r="QMM93" s="47"/>
      <c r="QMN93" s="47"/>
      <c r="QMO93" s="47"/>
      <c r="QMP93" s="47"/>
      <c r="QMQ93" s="47"/>
      <c r="QMR93" s="47"/>
      <c r="QMS93" s="47"/>
      <c r="QMT93" s="47"/>
      <c r="QMU93" s="47"/>
      <c r="QMV93" s="47"/>
      <c r="QMW93" s="47"/>
      <c r="QMX93" s="47"/>
      <c r="QMY93" s="47"/>
      <c r="QMZ93" s="47"/>
      <c r="QNA93" s="47"/>
      <c r="QNB93" s="47"/>
      <c r="QNC93" s="47"/>
      <c r="QND93" s="47"/>
      <c r="QNE93" s="47"/>
      <c r="QNF93" s="47"/>
      <c r="QNG93" s="47"/>
      <c r="QNH93" s="47"/>
      <c r="QNI93" s="47"/>
      <c r="QNJ93" s="47"/>
      <c r="QNK93" s="47"/>
      <c r="QNL93" s="47"/>
      <c r="QNM93" s="47"/>
      <c r="QNN93" s="47"/>
      <c r="QNO93" s="47"/>
      <c r="QNP93" s="47"/>
      <c r="QNQ93" s="47"/>
      <c r="QNR93" s="47"/>
      <c r="QNS93" s="47"/>
      <c r="QNT93" s="47"/>
      <c r="QNU93" s="47"/>
      <c r="QNV93" s="47"/>
      <c r="QNW93" s="47"/>
      <c r="QNX93" s="47"/>
      <c r="QNY93" s="47"/>
      <c r="QNZ93" s="47"/>
      <c r="QOA93" s="47"/>
      <c r="QOB93" s="47"/>
      <c r="QOC93" s="47"/>
      <c r="QOD93" s="47"/>
      <c r="QOE93" s="47"/>
      <c r="QOF93" s="47"/>
      <c r="QOG93" s="47"/>
      <c r="QOH93" s="47"/>
      <c r="QOI93" s="47"/>
      <c r="QOJ93" s="47"/>
      <c r="QOK93" s="47"/>
      <c r="QOL93" s="47"/>
      <c r="QOM93" s="47"/>
      <c r="QON93" s="47"/>
      <c r="QOO93" s="47"/>
      <c r="QOP93" s="47"/>
      <c r="QOQ93" s="47"/>
      <c r="QOR93" s="47"/>
      <c r="QOS93" s="47"/>
      <c r="QOT93" s="47"/>
      <c r="QOU93" s="47"/>
      <c r="QOV93" s="47"/>
      <c r="QOW93" s="47"/>
      <c r="QOX93" s="47"/>
      <c r="QOY93" s="47"/>
      <c r="QOZ93" s="47"/>
      <c r="QPA93" s="47"/>
      <c r="QPB93" s="47"/>
      <c r="QPC93" s="47"/>
      <c r="QPD93" s="47"/>
      <c r="QPE93" s="47"/>
      <c r="QPF93" s="47"/>
      <c r="QPG93" s="47"/>
      <c r="QPH93" s="47"/>
      <c r="QPI93" s="47"/>
      <c r="QPJ93" s="47"/>
      <c r="QPK93" s="47"/>
      <c r="QPL93" s="47"/>
      <c r="QPM93" s="47"/>
      <c r="QPN93" s="47"/>
      <c r="QPO93" s="47"/>
      <c r="QPP93" s="47"/>
      <c r="QPQ93" s="47"/>
      <c r="QPR93" s="47"/>
      <c r="QPS93" s="47"/>
      <c r="QPT93" s="47"/>
      <c r="QPU93" s="47"/>
      <c r="QPV93" s="47"/>
      <c r="QPW93" s="47"/>
      <c r="QPX93" s="47"/>
      <c r="QPY93" s="47"/>
      <c r="QPZ93" s="47"/>
      <c r="QQA93" s="47"/>
      <c r="QQB93" s="47"/>
      <c r="QQC93" s="47"/>
      <c r="QQD93" s="47"/>
      <c r="QQE93" s="47"/>
      <c r="QQF93" s="47"/>
      <c r="QQG93" s="47"/>
      <c r="QQH93" s="47"/>
      <c r="QQI93" s="47"/>
      <c r="QQJ93" s="47"/>
      <c r="QQK93" s="47"/>
      <c r="QQL93" s="47"/>
      <c r="QQM93" s="47"/>
      <c r="QQN93" s="47"/>
      <c r="QQO93" s="47"/>
      <c r="QQP93" s="47"/>
      <c r="QQQ93" s="47"/>
      <c r="QQR93" s="47"/>
      <c r="QQS93" s="47"/>
      <c r="QQT93" s="47"/>
      <c r="QQU93" s="47"/>
      <c r="QQV93" s="47"/>
      <c r="QQW93" s="47"/>
      <c r="QQX93" s="47"/>
      <c r="QQY93" s="47"/>
      <c r="QQZ93" s="47"/>
      <c r="QRA93" s="47"/>
      <c r="QRB93" s="47"/>
      <c r="QRC93" s="47"/>
      <c r="QRD93" s="47"/>
      <c r="QRE93" s="47"/>
      <c r="QRF93" s="47"/>
      <c r="QRG93" s="47"/>
      <c r="QRH93" s="47"/>
      <c r="QRI93" s="47"/>
      <c r="QRJ93" s="47"/>
      <c r="QRK93" s="47"/>
      <c r="QRL93" s="47"/>
      <c r="QRM93" s="47"/>
      <c r="QRN93" s="47"/>
      <c r="QRO93" s="47"/>
      <c r="QRP93" s="47"/>
      <c r="QRQ93" s="47"/>
      <c r="QRR93" s="47"/>
      <c r="QRS93" s="47"/>
      <c r="QRT93" s="47"/>
      <c r="QRU93" s="47"/>
      <c r="QRV93" s="47"/>
      <c r="QRW93" s="47"/>
      <c r="QRX93" s="47"/>
      <c r="QRY93" s="47"/>
      <c r="QRZ93" s="47"/>
      <c r="QSA93" s="47"/>
      <c r="QSB93" s="47"/>
      <c r="QSC93" s="47"/>
      <c r="QSD93" s="47"/>
      <c r="QSE93" s="47"/>
      <c r="QSF93" s="47"/>
      <c r="QSG93" s="47"/>
      <c r="QSH93" s="47"/>
      <c r="QSI93" s="47"/>
      <c r="QSJ93" s="47"/>
      <c r="QSK93" s="47"/>
      <c r="QSL93" s="47"/>
      <c r="QSM93" s="47"/>
      <c r="QSN93" s="47"/>
      <c r="QSO93" s="47"/>
      <c r="QSP93" s="47"/>
      <c r="QSQ93" s="47"/>
      <c r="QSR93" s="47"/>
      <c r="QSS93" s="47"/>
      <c r="QST93" s="47"/>
      <c r="QSU93" s="47"/>
      <c r="QSV93" s="47"/>
      <c r="QSW93" s="47"/>
      <c r="QSX93" s="47"/>
      <c r="QSY93" s="47"/>
      <c r="QSZ93" s="47"/>
      <c r="QTA93" s="47"/>
      <c r="QTB93" s="47"/>
      <c r="QTC93" s="47"/>
      <c r="QTD93" s="47"/>
      <c r="QTE93" s="47"/>
      <c r="QTF93" s="47"/>
      <c r="QTG93" s="47"/>
      <c r="QTH93" s="47"/>
      <c r="QTI93" s="47"/>
      <c r="QTJ93" s="47"/>
      <c r="QTK93" s="47"/>
      <c r="QTL93" s="47"/>
      <c r="QTM93" s="47"/>
      <c r="QTN93" s="47"/>
      <c r="QTO93" s="47"/>
      <c r="QTP93" s="47"/>
      <c r="QTQ93" s="47"/>
      <c r="QTR93" s="47"/>
      <c r="QTS93" s="47"/>
      <c r="QTT93" s="47"/>
      <c r="QTU93" s="47"/>
      <c r="QTV93" s="47"/>
      <c r="QTW93" s="47"/>
      <c r="QTX93" s="47"/>
      <c r="QTY93" s="47"/>
      <c r="QTZ93" s="47"/>
      <c r="QUA93" s="47"/>
      <c r="QUB93" s="47"/>
      <c r="QUC93" s="47"/>
      <c r="QUD93" s="47"/>
      <c r="QUE93" s="47"/>
      <c r="QUF93" s="47"/>
      <c r="QUG93" s="47"/>
      <c r="QUH93" s="47"/>
      <c r="QUI93" s="47"/>
      <c r="QUJ93" s="47"/>
      <c r="QUK93" s="47"/>
      <c r="QUL93" s="47"/>
      <c r="QUM93" s="47"/>
      <c r="QUN93" s="47"/>
      <c r="QUO93" s="47"/>
      <c r="QUP93" s="47"/>
      <c r="QUQ93" s="47"/>
      <c r="QUR93" s="47"/>
      <c r="QUS93" s="47"/>
      <c r="QUT93" s="47"/>
      <c r="QUU93" s="47"/>
      <c r="QUV93" s="47"/>
      <c r="QUW93" s="47"/>
      <c r="QUX93" s="47"/>
      <c r="QUY93" s="47"/>
      <c r="QUZ93" s="47"/>
      <c r="QVA93" s="47"/>
      <c r="QVB93" s="47"/>
      <c r="QVC93" s="47"/>
      <c r="QVD93" s="47"/>
      <c r="QVE93" s="47"/>
      <c r="QVF93" s="47"/>
      <c r="QVG93" s="47"/>
      <c r="QVH93" s="47"/>
      <c r="QVI93" s="47"/>
      <c r="QVJ93" s="47"/>
      <c r="QVK93" s="47"/>
      <c r="QVL93" s="47"/>
      <c r="QVM93" s="47"/>
      <c r="QVN93" s="47"/>
      <c r="QVO93" s="47"/>
      <c r="QVP93" s="47"/>
      <c r="QVQ93" s="47"/>
      <c r="QVR93" s="47"/>
      <c r="QVS93" s="47"/>
      <c r="QVT93" s="47"/>
      <c r="QVU93" s="47"/>
      <c r="QVV93" s="47"/>
      <c r="QVW93" s="47"/>
      <c r="QVX93" s="47"/>
      <c r="QVY93" s="47"/>
      <c r="QVZ93" s="47"/>
      <c r="QWA93" s="47"/>
      <c r="QWB93" s="47"/>
      <c r="QWC93" s="47"/>
      <c r="QWD93" s="47"/>
      <c r="QWE93" s="47"/>
      <c r="QWF93" s="47"/>
      <c r="QWG93" s="47"/>
      <c r="QWH93" s="47"/>
      <c r="QWI93" s="47"/>
      <c r="QWJ93" s="47"/>
      <c r="QWK93" s="47"/>
      <c r="QWL93" s="47"/>
      <c r="QWM93" s="47"/>
      <c r="QWN93" s="47"/>
      <c r="QWO93" s="47"/>
      <c r="QWP93" s="47"/>
      <c r="QWQ93" s="47"/>
      <c r="QWR93" s="47"/>
      <c r="QWS93" s="47"/>
      <c r="QWT93" s="47"/>
      <c r="QWU93" s="47"/>
      <c r="QWV93" s="47"/>
      <c r="QWW93" s="47"/>
      <c r="QWX93" s="47"/>
      <c r="QWY93" s="47"/>
      <c r="QWZ93" s="47"/>
      <c r="QXA93" s="47"/>
      <c r="QXB93" s="47"/>
      <c r="QXC93" s="47"/>
      <c r="QXD93" s="47"/>
      <c r="QXE93" s="47"/>
      <c r="QXF93" s="47"/>
      <c r="QXG93" s="47"/>
      <c r="QXH93" s="47"/>
      <c r="QXI93" s="47"/>
      <c r="QXJ93" s="47"/>
      <c r="QXK93" s="47"/>
      <c r="QXL93" s="47"/>
      <c r="QXM93" s="47"/>
      <c r="QXN93" s="47"/>
      <c r="QXO93" s="47"/>
      <c r="QXP93" s="47"/>
      <c r="QXQ93" s="47"/>
      <c r="QXR93" s="47"/>
      <c r="QXS93" s="47"/>
      <c r="QXT93" s="47"/>
      <c r="QXU93" s="47"/>
      <c r="QXV93" s="47"/>
      <c r="QXW93" s="47"/>
      <c r="QXX93" s="47"/>
      <c r="QXY93" s="47"/>
      <c r="QXZ93" s="47"/>
      <c r="QYA93" s="47"/>
      <c r="QYB93" s="47"/>
      <c r="QYC93" s="47"/>
      <c r="QYD93" s="47"/>
      <c r="QYE93" s="47"/>
      <c r="QYF93" s="47"/>
      <c r="QYG93" s="47"/>
      <c r="QYH93" s="47"/>
      <c r="QYI93" s="47"/>
      <c r="QYJ93" s="47"/>
      <c r="QYK93" s="47"/>
      <c r="QYL93" s="47"/>
      <c r="QYM93" s="47"/>
      <c r="QYN93" s="47"/>
      <c r="QYO93" s="47"/>
      <c r="QYP93" s="47"/>
      <c r="QYQ93" s="47"/>
      <c r="QYR93" s="47"/>
      <c r="QYS93" s="47"/>
      <c r="QYT93" s="47"/>
      <c r="QYU93" s="47"/>
      <c r="QYV93" s="47"/>
      <c r="QYW93" s="47"/>
      <c r="QYX93" s="47"/>
      <c r="QYY93" s="47"/>
      <c r="QYZ93" s="47"/>
      <c r="QZA93" s="47"/>
      <c r="QZB93" s="47"/>
      <c r="QZC93" s="47"/>
      <c r="QZD93" s="47"/>
      <c r="QZE93" s="47"/>
      <c r="QZF93" s="47"/>
      <c r="QZG93" s="47"/>
      <c r="QZH93" s="47"/>
      <c r="QZI93" s="47"/>
      <c r="QZJ93" s="47"/>
      <c r="QZK93" s="47"/>
      <c r="QZL93" s="47"/>
      <c r="QZM93" s="47"/>
      <c r="QZN93" s="47"/>
      <c r="QZO93" s="47"/>
      <c r="QZP93" s="47"/>
      <c r="QZQ93" s="47"/>
      <c r="QZR93" s="47"/>
      <c r="QZS93" s="47"/>
      <c r="QZT93" s="47"/>
      <c r="QZU93" s="47"/>
      <c r="QZV93" s="47"/>
      <c r="QZW93" s="47"/>
      <c r="QZX93" s="47"/>
      <c r="QZY93" s="47"/>
      <c r="QZZ93" s="47"/>
      <c r="RAA93" s="47"/>
      <c r="RAB93" s="47"/>
      <c r="RAC93" s="47"/>
      <c r="RAD93" s="47"/>
      <c r="RAE93" s="47"/>
      <c r="RAF93" s="47"/>
      <c r="RAG93" s="47"/>
      <c r="RAH93" s="47"/>
      <c r="RAI93" s="47"/>
      <c r="RAJ93" s="47"/>
      <c r="RAK93" s="47"/>
      <c r="RAL93" s="47"/>
      <c r="RAM93" s="47"/>
      <c r="RAN93" s="47"/>
      <c r="RAO93" s="47"/>
      <c r="RAP93" s="47"/>
      <c r="RAQ93" s="47"/>
      <c r="RAR93" s="47"/>
      <c r="RAS93" s="47"/>
      <c r="RAT93" s="47"/>
      <c r="RAU93" s="47"/>
      <c r="RAV93" s="47"/>
      <c r="RAW93" s="47"/>
      <c r="RAX93" s="47"/>
      <c r="RAY93" s="47"/>
      <c r="RAZ93" s="47"/>
      <c r="RBA93" s="47"/>
      <c r="RBB93" s="47"/>
      <c r="RBC93" s="47"/>
      <c r="RBD93" s="47"/>
      <c r="RBE93" s="47"/>
      <c r="RBF93" s="47"/>
      <c r="RBG93" s="47"/>
      <c r="RBH93" s="47"/>
      <c r="RBI93" s="47"/>
      <c r="RBJ93" s="47"/>
      <c r="RBK93" s="47"/>
      <c r="RBL93" s="47"/>
      <c r="RBM93" s="47"/>
      <c r="RBN93" s="47"/>
      <c r="RBO93" s="47"/>
      <c r="RBP93" s="47"/>
      <c r="RBQ93" s="47"/>
      <c r="RBR93" s="47"/>
      <c r="RBS93" s="47"/>
      <c r="RBT93" s="47"/>
      <c r="RBU93" s="47"/>
      <c r="RBV93" s="47"/>
      <c r="RBW93" s="47"/>
      <c r="RBX93" s="47"/>
      <c r="RBY93" s="47"/>
      <c r="RBZ93" s="47"/>
      <c r="RCA93" s="47"/>
      <c r="RCB93" s="47"/>
      <c r="RCC93" s="47"/>
      <c r="RCD93" s="47"/>
      <c r="RCE93" s="47"/>
      <c r="RCF93" s="47"/>
      <c r="RCG93" s="47"/>
      <c r="RCH93" s="47"/>
      <c r="RCI93" s="47"/>
      <c r="RCJ93" s="47"/>
      <c r="RCK93" s="47"/>
      <c r="RCL93" s="47"/>
      <c r="RCM93" s="47"/>
      <c r="RCN93" s="47"/>
      <c r="RCO93" s="47"/>
      <c r="RCP93" s="47"/>
      <c r="RCQ93" s="47"/>
      <c r="RCR93" s="47"/>
      <c r="RCS93" s="47"/>
      <c r="RCT93" s="47"/>
      <c r="RCU93" s="47"/>
      <c r="RCV93" s="47"/>
      <c r="RCW93" s="47"/>
      <c r="RCX93" s="47"/>
      <c r="RCY93" s="47"/>
      <c r="RCZ93" s="47"/>
      <c r="RDA93" s="47"/>
      <c r="RDB93" s="47"/>
      <c r="RDC93" s="47"/>
      <c r="RDD93" s="47"/>
      <c r="RDE93" s="47"/>
      <c r="RDF93" s="47"/>
      <c r="RDG93" s="47"/>
      <c r="RDH93" s="47"/>
      <c r="RDI93" s="47"/>
      <c r="RDJ93" s="47"/>
      <c r="RDK93" s="47"/>
      <c r="RDL93" s="47"/>
      <c r="RDM93" s="47"/>
      <c r="RDN93" s="47"/>
      <c r="RDO93" s="47"/>
      <c r="RDP93" s="47"/>
      <c r="RDQ93" s="47"/>
      <c r="RDR93" s="47"/>
      <c r="RDS93" s="47"/>
      <c r="RDT93" s="47"/>
      <c r="RDU93" s="47"/>
      <c r="RDV93" s="47"/>
      <c r="RDW93" s="47"/>
      <c r="RDX93" s="47"/>
      <c r="RDY93" s="47"/>
      <c r="RDZ93" s="47"/>
      <c r="REA93" s="47"/>
      <c r="REB93" s="47"/>
      <c r="REC93" s="47"/>
      <c r="RED93" s="47"/>
      <c r="REE93" s="47"/>
      <c r="REF93" s="47"/>
      <c r="REG93" s="47"/>
      <c r="REH93" s="47"/>
      <c r="REI93" s="47"/>
      <c r="REJ93" s="47"/>
      <c r="REK93" s="47"/>
      <c r="REL93" s="47"/>
      <c r="REM93" s="47"/>
      <c r="REN93" s="47"/>
      <c r="REO93" s="47"/>
      <c r="REP93" s="47"/>
      <c r="REQ93" s="47"/>
      <c r="RER93" s="47"/>
      <c r="RES93" s="47"/>
      <c r="RET93" s="47"/>
      <c r="REU93" s="47"/>
      <c r="REV93" s="47"/>
      <c r="REW93" s="47"/>
      <c r="REX93" s="47"/>
      <c r="REY93" s="47"/>
      <c r="REZ93" s="47"/>
      <c r="RFA93" s="47"/>
      <c r="RFB93" s="47"/>
      <c r="RFC93" s="47"/>
      <c r="RFD93" s="47"/>
      <c r="RFE93" s="47"/>
      <c r="RFF93" s="47"/>
      <c r="RFG93" s="47"/>
      <c r="RFH93" s="47"/>
      <c r="RFI93" s="47"/>
      <c r="RFJ93" s="47"/>
      <c r="RFK93" s="47"/>
      <c r="RFL93" s="47"/>
      <c r="RFM93" s="47"/>
      <c r="RFN93" s="47"/>
      <c r="RFO93" s="47"/>
      <c r="RFP93" s="47"/>
      <c r="RFQ93" s="47"/>
      <c r="RFR93" s="47"/>
      <c r="RFS93" s="47"/>
      <c r="RFT93" s="47"/>
      <c r="RFU93" s="47"/>
      <c r="RFV93" s="47"/>
      <c r="RFW93" s="47"/>
      <c r="RFX93" s="47"/>
      <c r="RFY93" s="47"/>
      <c r="RFZ93" s="47"/>
      <c r="RGA93" s="47"/>
      <c r="RGB93" s="47"/>
      <c r="RGC93" s="47"/>
      <c r="RGD93" s="47"/>
      <c r="RGE93" s="47"/>
      <c r="RGF93" s="47"/>
      <c r="RGG93" s="47"/>
      <c r="RGH93" s="47"/>
      <c r="RGI93" s="47"/>
      <c r="RGJ93" s="47"/>
      <c r="RGK93" s="47"/>
      <c r="RGL93" s="47"/>
      <c r="RGM93" s="47"/>
      <c r="RGN93" s="47"/>
      <c r="RGO93" s="47"/>
      <c r="RGP93" s="47"/>
      <c r="RGQ93" s="47"/>
      <c r="RGR93" s="47"/>
      <c r="RGS93" s="47"/>
      <c r="RGT93" s="47"/>
      <c r="RGU93" s="47"/>
      <c r="RGV93" s="47"/>
      <c r="RGW93" s="47"/>
      <c r="RGX93" s="47"/>
      <c r="RGY93" s="47"/>
      <c r="RGZ93" s="47"/>
      <c r="RHA93" s="47"/>
      <c r="RHB93" s="47"/>
      <c r="RHC93" s="47"/>
      <c r="RHD93" s="47"/>
      <c r="RHE93" s="47"/>
      <c r="RHF93" s="47"/>
      <c r="RHG93" s="47"/>
      <c r="RHH93" s="47"/>
      <c r="RHI93" s="47"/>
      <c r="RHJ93" s="47"/>
      <c r="RHK93" s="47"/>
      <c r="RHL93" s="47"/>
      <c r="RHM93" s="47"/>
      <c r="RHN93" s="47"/>
      <c r="RHO93" s="47"/>
      <c r="RHP93" s="47"/>
      <c r="RHQ93" s="47"/>
      <c r="RHR93" s="47"/>
      <c r="RHS93" s="47"/>
      <c r="RHT93" s="47"/>
      <c r="RHU93" s="47"/>
      <c r="RHV93" s="47"/>
      <c r="RHW93" s="47"/>
      <c r="RHX93" s="47"/>
      <c r="RHY93" s="47"/>
      <c r="RHZ93" s="47"/>
      <c r="RIA93" s="47"/>
      <c r="RIB93" s="47"/>
      <c r="RIC93" s="47"/>
      <c r="RID93" s="47"/>
      <c r="RIE93" s="47"/>
      <c r="RIF93" s="47"/>
      <c r="RIG93" s="47"/>
      <c r="RIH93" s="47"/>
      <c r="RII93" s="47"/>
      <c r="RIJ93" s="47"/>
      <c r="RIK93" s="47"/>
      <c r="RIL93" s="47"/>
      <c r="RIM93" s="47"/>
      <c r="RIN93" s="47"/>
      <c r="RIO93" s="47"/>
      <c r="RIP93" s="47"/>
      <c r="RIQ93" s="47"/>
      <c r="RIR93" s="47"/>
      <c r="RIS93" s="47"/>
      <c r="RIT93" s="47"/>
      <c r="RIU93" s="47"/>
      <c r="RIV93" s="47"/>
      <c r="RIW93" s="47"/>
      <c r="RIX93" s="47"/>
      <c r="RIY93" s="47"/>
      <c r="RIZ93" s="47"/>
      <c r="RJA93" s="47"/>
      <c r="RJB93" s="47"/>
      <c r="RJC93" s="47"/>
      <c r="RJD93" s="47"/>
      <c r="RJE93" s="47"/>
      <c r="RJF93" s="47"/>
      <c r="RJG93" s="47"/>
      <c r="RJH93" s="47"/>
      <c r="RJI93" s="47"/>
      <c r="RJJ93" s="47"/>
      <c r="RJK93" s="47"/>
      <c r="RJL93" s="47"/>
      <c r="RJM93" s="47"/>
      <c r="RJN93" s="47"/>
      <c r="RJO93" s="47"/>
      <c r="RJP93" s="47"/>
      <c r="RJQ93" s="47"/>
      <c r="RJR93" s="47"/>
      <c r="RJS93" s="47"/>
      <c r="RJT93" s="47"/>
      <c r="RJU93" s="47"/>
      <c r="RJV93" s="47"/>
      <c r="RJW93" s="47"/>
      <c r="RJX93" s="47"/>
      <c r="RJY93" s="47"/>
      <c r="RJZ93" s="47"/>
      <c r="RKA93" s="47"/>
      <c r="RKB93" s="47"/>
      <c r="RKC93" s="47"/>
      <c r="RKD93" s="47"/>
      <c r="RKE93" s="47"/>
      <c r="RKF93" s="47"/>
      <c r="RKG93" s="47"/>
      <c r="RKH93" s="47"/>
      <c r="RKI93" s="47"/>
      <c r="RKJ93" s="47"/>
      <c r="RKK93" s="47"/>
      <c r="RKL93" s="47"/>
      <c r="RKM93" s="47"/>
      <c r="RKN93" s="47"/>
      <c r="RKO93" s="47"/>
      <c r="RKP93" s="47"/>
      <c r="RKQ93" s="47"/>
      <c r="RKR93" s="47"/>
      <c r="RKS93" s="47"/>
      <c r="RKT93" s="47"/>
      <c r="RKU93" s="47"/>
      <c r="RKV93" s="47"/>
      <c r="RKW93" s="47"/>
      <c r="RKX93" s="47"/>
      <c r="RKY93" s="47"/>
      <c r="RKZ93" s="47"/>
      <c r="RLA93" s="47"/>
      <c r="RLB93" s="47"/>
      <c r="RLC93" s="47"/>
      <c r="RLD93" s="47"/>
      <c r="RLE93" s="47"/>
      <c r="RLF93" s="47"/>
      <c r="RLG93" s="47"/>
      <c r="RLH93" s="47"/>
      <c r="RLI93" s="47"/>
      <c r="RLJ93" s="47"/>
      <c r="RLK93" s="47"/>
      <c r="RLL93" s="47"/>
      <c r="RLM93" s="47"/>
      <c r="RLN93" s="47"/>
      <c r="RLO93" s="47"/>
      <c r="RLP93" s="47"/>
      <c r="RLQ93" s="47"/>
      <c r="RLR93" s="47"/>
      <c r="RLS93" s="47"/>
      <c r="RLT93" s="47"/>
      <c r="RLU93" s="47"/>
      <c r="RLV93" s="47"/>
      <c r="RLW93" s="47"/>
      <c r="RLX93" s="47"/>
      <c r="RLY93" s="47"/>
      <c r="RLZ93" s="47"/>
      <c r="RMA93" s="47"/>
      <c r="RMB93" s="47"/>
      <c r="RMC93" s="47"/>
      <c r="RMD93" s="47"/>
      <c r="RME93" s="47"/>
      <c r="RMF93" s="47"/>
      <c r="RMG93" s="47"/>
      <c r="RMH93" s="47"/>
      <c r="RMI93" s="47"/>
      <c r="RMJ93" s="47"/>
      <c r="RMK93" s="47"/>
      <c r="RML93" s="47"/>
      <c r="RMM93" s="47"/>
      <c r="RMN93" s="47"/>
      <c r="RMO93" s="47"/>
      <c r="RMP93" s="47"/>
      <c r="RMQ93" s="47"/>
      <c r="RMR93" s="47"/>
      <c r="RMS93" s="47"/>
      <c r="RMT93" s="47"/>
      <c r="RMU93" s="47"/>
      <c r="RMV93" s="47"/>
      <c r="RMW93" s="47"/>
      <c r="RMX93" s="47"/>
      <c r="RMY93" s="47"/>
      <c r="RMZ93" s="47"/>
      <c r="RNA93" s="47"/>
      <c r="RNB93" s="47"/>
      <c r="RNC93" s="47"/>
      <c r="RND93" s="47"/>
      <c r="RNE93" s="47"/>
      <c r="RNF93" s="47"/>
      <c r="RNG93" s="47"/>
      <c r="RNH93" s="47"/>
      <c r="RNI93" s="47"/>
      <c r="RNJ93" s="47"/>
      <c r="RNK93" s="47"/>
      <c r="RNL93" s="47"/>
      <c r="RNM93" s="47"/>
      <c r="RNN93" s="47"/>
      <c r="RNO93" s="47"/>
      <c r="RNP93" s="47"/>
      <c r="RNQ93" s="47"/>
      <c r="RNR93" s="47"/>
      <c r="RNS93" s="47"/>
      <c r="RNT93" s="47"/>
      <c r="RNU93" s="47"/>
      <c r="RNV93" s="47"/>
      <c r="RNW93" s="47"/>
      <c r="RNX93" s="47"/>
      <c r="RNY93" s="47"/>
      <c r="RNZ93" s="47"/>
      <c r="ROA93" s="47"/>
      <c r="ROB93" s="47"/>
      <c r="ROC93" s="47"/>
      <c r="ROD93" s="47"/>
      <c r="ROE93" s="47"/>
      <c r="ROF93" s="47"/>
      <c r="ROG93" s="47"/>
      <c r="ROH93" s="47"/>
      <c r="ROI93" s="47"/>
      <c r="ROJ93" s="47"/>
      <c r="ROK93" s="47"/>
      <c r="ROL93" s="47"/>
      <c r="ROM93" s="47"/>
      <c r="RON93" s="47"/>
      <c r="ROO93" s="47"/>
      <c r="ROP93" s="47"/>
      <c r="ROQ93" s="47"/>
      <c r="ROR93" s="47"/>
      <c r="ROS93" s="47"/>
      <c r="ROT93" s="47"/>
      <c r="ROU93" s="47"/>
      <c r="ROV93" s="47"/>
      <c r="ROW93" s="47"/>
      <c r="ROX93" s="47"/>
      <c r="ROY93" s="47"/>
      <c r="ROZ93" s="47"/>
      <c r="RPA93" s="47"/>
      <c r="RPB93" s="47"/>
      <c r="RPC93" s="47"/>
      <c r="RPD93" s="47"/>
      <c r="RPE93" s="47"/>
      <c r="RPF93" s="47"/>
      <c r="RPG93" s="47"/>
      <c r="RPH93" s="47"/>
      <c r="RPI93" s="47"/>
      <c r="RPJ93" s="47"/>
      <c r="RPK93" s="47"/>
      <c r="RPL93" s="47"/>
      <c r="RPM93" s="47"/>
      <c r="RPN93" s="47"/>
      <c r="RPO93" s="47"/>
      <c r="RPP93" s="47"/>
      <c r="RPQ93" s="47"/>
      <c r="RPR93" s="47"/>
      <c r="RPS93" s="47"/>
      <c r="RPT93" s="47"/>
      <c r="RPU93" s="47"/>
      <c r="RPV93" s="47"/>
      <c r="RPW93" s="47"/>
      <c r="RPX93" s="47"/>
      <c r="RPY93" s="47"/>
      <c r="RPZ93" s="47"/>
      <c r="RQA93" s="47"/>
      <c r="RQB93" s="47"/>
      <c r="RQC93" s="47"/>
      <c r="RQD93" s="47"/>
      <c r="RQE93" s="47"/>
      <c r="RQF93" s="47"/>
      <c r="RQG93" s="47"/>
      <c r="RQH93" s="47"/>
      <c r="RQI93" s="47"/>
      <c r="RQJ93" s="47"/>
      <c r="RQK93" s="47"/>
      <c r="RQL93" s="47"/>
      <c r="RQM93" s="47"/>
      <c r="RQN93" s="47"/>
      <c r="RQO93" s="47"/>
      <c r="RQP93" s="47"/>
      <c r="RQQ93" s="47"/>
      <c r="RQR93" s="47"/>
      <c r="RQS93" s="47"/>
      <c r="RQT93" s="47"/>
      <c r="RQU93" s="47"/>
      <c r="RQV93" s="47"/>
      <c r="RQW93" s="47"/>
      <c r="RQX93" s="47"/>
      <c r="RQY93" s="47"/>
      <c r="RQZ93" s="47"/>
      <c r="RRA93" s="47"/>
      <c r="RRB93" s="47"/>
      <c r="RRC93" s="47"/>
      <c r="RRD93" s="47"/>
      <c r="RRE93" s="47"/>
      <c r="RRF93" s="47"/>
      <c r="RRG93" s="47"/>
      <c r="RRH93" s="47"/>
      <c r="RRI93" s="47"/>
      <c r="RRJ93" s="47"/>
      <c r="RRK93" s="47"/>
      <c r="RRL93" s="47"/>
      <c r="RRM93" s="47"/>
      <c r="RRN93" s="47"/>
      <c r="RRO93" s="47"/>
      <c r="RRP93" s="47"/>
      <c r="RRQ93" s="47"/>
      <c r="RRR93" s="47"/>
      <c r="RRS93" s="47"/>
      <c r="RRT93" s="47"/>
      <c r="RRU93" s="47"/>
      <c r="RRV93" s="47"/>
      <c r="RRW93" s="47"/>
      <c r="RRX93" s="47"/>
      <c r="RRY93" s="47"/>
      <c r="RRZ93" s="47"/>
      <c r="RSA93" s="47"/>
      <c r="RSB93" s="47"/>
      <c r="RSC93" s="47"/>
      <c r="RSD93" s="47"/>
      <c r="RSE93" s="47"/>
      <c r="RSF93" s="47"/>
      <c r="RSG93" s="47"/>
      <c r="RSH93" s="47"/>
      <c r="RSI93" s="47"/>
      <c r="RSJ93" s="47"/>
      <c r="RSK93" s="47"/>
      <c r="RSL93" s="47"/>
      <c r="RSM93" s="47"/>
      <c r="RSN93" s="47"/>
      <c r="RSO93" s="47"/>
      <c r="RSP93" s="47"/>
      <c r="RSQ93" s="47"/>
      <c r="RSR93" s="47"/>
      <c r="RSS93" s="47"/>
      <c r="RST93" s="47"/>
      <c r="RSU93" s="47"/>
      <c r="RSV93" s="47"/>
      <c r="RSW93" s="47"/>
      <c r="RSX93" s="47"/>
      <c r="RSY93" s="47"/>
      <c r="RSZ93" s="47"/>
      <c r="RTA93" s="47"/>
      <c r="RTB93" s="47"/>
      <c r="RTC93" s="47"/>
      <c r="RTD93" s="47"/>
      <c r="RTE93" s="47"/>
      <c r="RTF93" s="47"/>
      <c r="RTG93" s="47"/>
      <c r="RTH93" s="47"/>
      <c r="RTI93" s="47"/>
      <c r="RTJ93" s="47"/>
      <c r="RTK93" s="47"/>
      <c r="RTL93" s="47"/>
      <c r="RTM93" s="47"/>
      <c r="RTN93" s="47"/>
      <c r="RTO93" s="47"/>
      <c r="RTP93" s="47"/>
      <c r="RTQ93" s="47"/>
      <c r="RTR93" s="47"/>
      <c r="RTS93" s="47"/>
      <c r="RTT93" s="47"/>
      <c r="RTU93" s="47"/>
      <c r="RTV93" s="47"/>
      <c r="RTW93" s="47"/>
      <c r="RTX93" s="47"/>
      <c r="RTY93" s="47"/>
      <c r="RTZ93" s="47"/>
      <c r="RUA93" s="47"/>
      <c r="RUB93" s="47"/>
      <c r="RUC93" s="47"/>
      <c r="RUD93" s="47"/>
      <c r="RUE93" s="47"/>
      <c r="RUF93" s="47"/>
      <c r="RUG93" s="47"/>
      <c r="RUH93" s="47"/>
      <c r="RUI93" s="47"/>
      <c r="RUJ93" s="47"/>
      <c r="RUK93" s="47"/>
      <c r="RUL93" s="47"/>
      <c r="RUM93" s="47"/>
      <c r="RUN93" s="47"/>
      <c r="RUO93" s="47"/>
      <c r="RUP93" s="47"/>
      <c r="RUQ93" s="47"/>
      <c r="RUR93" s="47"/>
      <c r="RUS93" s="47"/>
      <c r="RUT93" s="47"/>
      <c r="RUU93" s="47"/>
      <c r="RUV93" s="47"/>
      <c r="RUW93" s="47"/>
      <c r="RUX93" s="47"/>
      <c r="RUY93" s="47"/>
      <c r="RUZ93" s="47"/>
      <c r="RVA93" s="47"/>
      <c r="RVB93" s="47"/>
      <c r="RVC93" s="47"/>
      <c r="RVD93" s="47"/>
      <c r="RVE93" s="47"/>
      <c r="RVF93" s="47"/>
      <c r="RVG93" s="47"/>
      <c r="RVH93" s="47"/>
      <c r="RVI93" s="47"/>
      <c r="RVJ93" s="47"/>
      <c r="RVK93" s="47"/>
      <c r="RVL93" s="47"/>
      <c r="RVM93" s="47"/>
      <c r="RVN93" s="47"/>
      <c r="RVO93" s="47"/>
      <c r="RVP93" s="47"/>
      <c r="RVQ93" s="47"/>
      <c r="RVR93" s="47"/>
      <c r="RVS93" s="47"/>
      <c r="RVT93" s="47"/>
      <c r="RVU93" s="47"/>
      <c r="RVV93" s="47"/>
      <c r="RVW93" s="47"/>
      <c r="RVX93" s="47"/>
      <c r="RVY93" s="47"/>
      <c r="RVZ93" s="47"/>
      <c r="RWA93" s="47"/>
      <c r="RWB93" s="47"/>
      <c r="RWC93" s="47"/>
      <c r="RWD93" s="47"/>
      <c r="RWE93" s="47"/>
      <c r="RWF93" s="47"/>
      <c r="RWG93" s="47"/>
      <c r="RWH93" s="47"/>
      <c r="RWI93" s="47"/>
      <c r="RWJ93" s="47"/>
      <c r="RWK93" s="47"/>
      <c r="RWL93" s="47"/>
      <c r="RWM93" s="47"/>
      <c r="RWN93" s="47"/>
      <c r="RWO93" s="47"/>
      <c r="RWP93" s="47"/>
      <c r="RWQ93" s="47"/>
      <c r="RWR93" s="47"/>
      <c r="RWS93" s="47"/>
      <c r="RWT93" s="47"/>
      <c r="RWU93" s="47"/>
      <c r="RWV93" s="47"/>
      <c r="RWW93" s="47"/>
      <c r="RWX93" s="47"/>
      <c r="RWY93" s="47"/>
      <c r="RWZ93" s="47"/>
      <c r="RXA93" s="47"/>
      <c r="RXB93" s="47"/>
      <c r="RXC93" s="47"/>
      <c r="RXD93" s="47"/>
      <c r="RXE93" s="47"/>
      <c r="RXF93" s="47"/>
      <c r="RXG93" s="47"/>
      <c r="RXH93" s="47"/>
      <c r="RXI93" s="47"/>
      <c r="RXJ93" s="47"/>
      <c r="RXK93" s="47"/>
      <c r="RXL93" s="47"/>
      <c r="RXM93" s="47"/>
      <c r="RXN93" s="47"/>
      <c r="RXO93" s="47"/>
      <c r="RXP93" s="47"/>
      <c r="RXQ93" s="47"/>
      <c r="RXR93" s="47"/>
      <c r="RXS93" s="47"/>
      <c r="RXT93" s="47"/>
      <c r="RXU93" s="47"/>
      <c r="RXV93" s="47"/>
      <c r="RXW93" s="47"/>
      <c r="RXX93" s="47"/>
      <c r="RXY93" s="47"/>
      <c r="RXZ93" s="47"/>
      <c r="RYA93" s="47"/>
      <c r="RYB93" s="47"/>
      <c r="RYC93" s="47"/>
      <c r="RYD93" s="47"/>
      <c r="RYE93" s="47"/>
      <c r="RYF93" s="47"/>
      <c r="RYG93" s="47"/>
      <c r="RYH93" s="47"/>
      <c r="RYI93" s="47"/>
      <c r="RYJ93" s="47"/>
      <c r="RYK93" s="47"/>
      <c r="RYL93" s="47"/>
      <c r="RYM93" s="47"/>
      <c r="RYN93" s="47"/>
      <c r="RYO93" s="47"/>
      <c r="RYP93" s="47"/>
      <c r="RYQ93" s="47"/>
      <c r="RYR93" s="47"/>
      <c r="RYS93" s="47"/>
      <c r="RYT93" s="47"/>
      <c r="RYU93" s="47"/>
      <c r="RYV93" s="47"/>
      <c r="RYW93" s="47"/>
      <c r="RYX93" s="47"/>
      <c r="RYY93" s="47"/>
      <c r="RYZ93" s="47"/>
      <c r="RZA93" s="47"/>
      <c r="RZB93" s="47"/>
      <c r="RZC93" s="47"/>
      <c r="RZD93" s="47"/>
      <c r="RZE93" s="47"/>
      <c r="RZF93" s="47"/>
      <c r="RZG93" s="47"/>
      <c r="RZH93" s="47"/>
      <c r="RZI93" s="47"/>
      <c r="RZJ93" s="47"/>
      <c r="RZK93" s="47"/>
      <c r="RZL93" s="47"/>
      <c r="RZM93" s="47"/>
      <c r="RZN93" s="47"/>
      <c r="RZO93" s="47"/>
      <c r="RZP93" s="47"/>
      <c r="RZQ93" s="47"/>
      <c r="RZR93" s="47"/>
      <c r="RZS93" s="47"/>
      <c r="RZT93" s="47"/>
      <c r="RZU93" s="47"/>
      <c r="RZV93" s="47"/>
      <c r="RZW93" s="47"/>
      <c r="RZX93" s="47"/>
      <c r="RZY93" s="47"/>
      <c r="RZZ93" s="47"/>
      <c r="SAA93" s="47"/>
      <c r="SAB93" s="47"/>
      <c r="SAC93" s="47"/>
      <c r="SAD93" s="47"/>
      <c r="SAE93" s="47"/>
      <c r="SAF93" s="47"/>
      <c r="SAG93" s="47"/>
      <c r="SAH93" s="47"/>
      <c r="SAI93" s="47"/>
      <c r="SAJ93" s="47"/>
      <c r="SAK93" s="47"/>
      <c r="SAL93" s="47"/>
      <c r="SAM93" s="47"/>
      <c r="SAN93" s="47"/>
      <c r="SAO93" s="47"/>
      <c r="SAP93" s="47"/>
      <c r="SAQ93" s="47"/>
      <c r="SAR93" s="47"/>
      <c r="SAS93" s="47"/>
      <c r="SAT93" s="47"/>
      <c r="SAU93" s="47"/>
      <c r="SAV93" s="47"/>
      <c r="SAW93" s="47"/>
      <c r="SAX93" s="47"/>
      <c r="SAY93" s="47"/>
      <c r="SAZ93" s="47"/>
      <c r="SBA93" s="47"/>
      <c r="SBB93" s="47"/>
      <c r="SBC93" s="47"/>
      <c r="SBD93" s="47"/>
      <c r="SBE93" s="47"/>
      <c r="SBF93" s="47"/>
      <c r="SBG93" s="47"/>
      <c r="SBH93" s="47"/>
      <c r="SBI93" s="47"/>
      <c r="SBJ93" s="47"/>
      <c r="SBK93" s="47"/>
      <c r="SBL93" s="47"/>
      <c r="SBM93" s="47"/>
      <c r="SBN93" s="47"/>
      <c r="SBO93" s="47"/>
      <c r="SBP93" s="47"/>
      <c r="SBQ93" s="47"/>
      <c r="SBR93" s="47"/>
      <c r="SBS93" s="47"/>
      <c r="SBT93" s="47"/>
      <c r="SBU93" s="47"/>
      <c r="SBV93" s="47"/>
      <c r="SBW93" s="47"/>
      <c r="SBX93" s="47"/>
      <c r="SBY93" s="47"/>
      <c r="SBZ93" s="47"/>
      <c r="SCA93" s="47"/>
      <c r="SCB93" s="47"/>
      <c r="SCC93" s="47"/>
      <c r="SCD93" s="47"/>
      <c r="SCE93" s="47"/>
      <c r="SCF93" s="47"/>
      <c r="SCG93" s="47"/>
      <c r="SCH93" s="47"/>
      <c r="SCI93" s="47"/>
      <c r="SCJ93" s="47"/>
      <c r="SCK93" s="47"/>
      <c r="SCL93" s="47"/>
      <c r="SCM93" s="47"/>
      <c r="SCN93" s="47"/>
      <c r="SCO93" s="47"/>
      <c r="SCP93" s="47"/>
      <c r="SCQ93" s="47"/>
      <c r="SCR93" s="47"/>
      <c r="SCS93" s="47"/>
      <c r="SCT93" s="47"/>
      <c r="SCU93" s="47"/>
      <c r="SCV93" s="47"/>
      <c r="SCW93" s="47"/>
      <c r="SCX93" s="47"/>
      <c r="SCY93" s="47"/>
      <c r="SCZ93" s="47"/>
      <c r="SDA93" s="47"/>
      <c r="SDB93" s="47"/>
      <c r="SDC93" s="47"/>
      <c r="SDD93" s="47"/>
      <c r="SDE93" s="47"/>
      <c r="SDF93" s="47"/>
      <c r="SDG93" s="47"/>
      <c r="SDH93" s="47"/>
      <c r="SDI93" s="47"/>
      <c r="SDJ93" s="47"/>
      <c r="SDK93" s="47"/>
      <c r="SDL93" s="47"/>
      <c r="SDM93" s="47"/>
      <c r="SDN93" s="47"/>
      <c r="SDO93" s="47"/>
      <c r="SDP93" s="47"/>
      <c r="SDQ93" s="47"/>
      <c r="SDR93" s="47"/>
      <c r="SDS93" s="47"/>
      <c r="SDT93" s="47"/>
      <c r="SDU93" s="47"/>
      <c r="SDV93" s="47"/>
      <c r="SDW93" s="47"/>
      <c r="SDX93" s="47"/>
      <c r="SDY93" s="47"/>
      <c r="SDZ93" s="47"/>
      <c r="SEA93" s="47"/>
      <c r="SEB93" s="47"/>
      <c r="SEC93" s="47"/>
      <c r="SED93" s="47"/>
      <c r="SEE93" s="47"/>
      <c r="SEF93" s="47"/>
      <c r="SEG93" s="47"/>
      <c r="SEH93" s="47"/>
      <c r="SEI93" s="47"/>
      <c r="SEJ93" s="47"/>
      <c r="SEK93" s="47"/>
      <c r="SEL93" s="47"/>
      <c r="SEM93" s="47"/>
      <c r="SEN93" s="47"/>
      <c r="SEO93" s="47"/>
      <c r="SEP93" s="47"/>
      <c r="SEQ93" s="47"/>
      <c r="SER93" s="47"/>
      <c r="SES93" s="47"/>
      <c r="SET93" s="47"/>
      <c r="SEU93" s="47"/>
      <c r="SEV93" s="47"/>
      <c r="SEW93" s="47"/>
      <c r="SEX93" s="47"/>
      <c r="SEY93" s="47"/>
      <c r="SEZ93" s="47"/>
      <c r="SFA93" s="47"/>
      <c r="SFB93" s="47"/>
      <c r="SFC93" s="47"/>
      <c r="SFD93" s="47"/>
      <c r="SFE93" s="47"/>
      <c r="SFF93" s="47"/>
      <c r="SFG93" s="47"/>
      <c r="SFH93" s="47"/>
      <c r="SFI93" s="47"/>
      <c r="SFJ93" s="47"/>
      <c r="SFK93" s="47"/>
      <c r="SFL93" s="47"/>
      <c r="SFM93" s="47"/>
      <c r="SFN93" s="47"/>
      <c r="SFO93" s="47"/>
      <c r="SFP93" s="47"/>
      <c r="SFQ93" s="47"/>
      <c r="SFR93" s="47"/>
      <c r="SFS93" s="47"/>
      <c r="SFT93" s="47"/>
      <c r="SFU93" s="47"/>
      <c r="SFV93" s="47"/>
      <c r="SFW93" s="47"/>
      <c r="SFX93" s="47"/>
      <c r="SFY93" s="47"/>
      <c r="SFZ93" s="47"/>
      <c r="SGA93" s="47"/>
      <c r="SGB93" s="47"/>
      <c r="SGC93" s="47"/>
      <c r="SGD93" s="47"/>
      <c r="SGE93" s="47"/>
      <c r="SGF93" s="47"/>
      <c r="SGG93" s="47"/>
      <c r="SGH93" s="47"/>
      <c r="SGI93" s="47"/>
      <c r="SGJ93" s="47"/>
      <c r="SGK93" s="47"/>
      <c r="SGL93" s="47"/>
      <c r="SGM93" s="47"/>
      <c r="SGN93" s="47"/>
      <c r="SGO93" s="47"/>
      <c r="SGP93" s="47"/>
      <c r="SGQ93" s="47"/>
      <c r="SGR93" s="47"/>
      <c r="SGS93" s="47"/>
      <c r="SGT93" s="47"/>
      <c r="SGU93" s="47"/>
      <c r="SGV93" s="47"/>
      <c r="SGW93" s="47"/>
      <c r="SGX93" s="47"/>
      <c r="SGY93" s="47"/>
      <c r="SGZ93" s="47"/>
      <c r="SHA93" s="47"/>
      <c r="SHB93" s="47"/>
      <c r="SHC93" s="47"/>
      <c r="SHD93" s="47"/>
      <c r="SHE93" s="47"/>
      <c r="SHF93" s="47"/>
      <c r="SHG93" s="47"/>
      <c r="SHH93" s="47"/>
      <c r="SHI93" s="47"/>
      <c r="SHJ93" s="47"/>
      <c r="SHK93" s="47"/>
      <c r="SHL93" s="47"/>
      <c r="SHM93" s="47"/>
      <c r="SHN93" s="47"/>
      <c r="SHO93" s="47"/>
      <c r="SHP93" s="47"/>
      <c r="SHQ93" s="47"/>
      <c r="SHR93" s="47"/>
      <c r="SHS93" s="47"/>
      <c r="SHT93" s="47"/>
      <c r="SHU93" s="47"/>
      <c r="SHV93" s="47"/>
      <c r="SHW93" s="47"/>
      <c r="SHX93" s="47"/>
      <c r="SHY93" s="47"/>
      <c r="SHZ93" s="47"/>
      <c r="SIA93" s="47"/>
      <c r="SIB93" s="47"/>
      <c r="SIC93" s="47"/>
      <c r="SID93" s="47"/>
      <c r="SIE93" s="47"/>
      <c r="SIF93" s="47"/>
      <c r="SIG93" s="47"/>
      <c r="SIH93" s="47"/>
      <c r="SII93" s="47"/>
      <c r="SIJ93" s="47"/>
      <c r="SIK93" s="47"/>
      <c r="SIL93" s="47"/>
      <c r="SIM93" s="47"/>
      <c r="SIN93" s="47"/>
      <c r="SIO93" s="47"/>
      <c r="SIP93" s="47"/>
      <c r="SIQ93" s="47"/>
      <c r="SIR93" s="47"/>
      <c r="SIS93" s="47"/>
      <c r="SIT93" s="47"/>
      <c r="SIU93" s="47"/>
      <c r="SIV93" s="47"/>
      <c r="SIW93" s="47"/>
      <c r="SIX93" s="47"/>
      <c r="SIY93" s="47"/>
      <c r="SIZ93" s="47"/>
      <c r="SJA93" s="47"/>
      <c r="SJB93" s="47"/>
      <c r="SJC93" s="47"/>
      <c r="SJD93" s="47"/>
      <c r="SJE93" s="47"/>
      <c r="SJF93" s="47"/>
      <c r="SJG93" s="47"/>
      <c r="SJH93" s="47"/>
      <c r="SJI93" s="47"/>
      <c r="SJJ93" s="47"/>
      <c r="SJK93" s="47"/>
      <c r="SJL93" s="47"/>
      <c r="SJM93" s="47"/>
      <c r="SJN93" s="47"/>
      <c r="SJO93" s="47"/>
      <c r="SJP93" s="47"/>
      <c r="SJQ93" s="47"/>
      <c r="SJR93" s="47"/>
      <c r="SJS93" s="47"/>
      <c r="SJT93" s="47"/>
      <c r="SJU93" s="47"/>
      <c r="SJV93" s="47"/>
      <c r="SJW93" s="47"/>
      <c r="SJX93" s="47"/>
      <c r="SJY93" s="47"/>
      <c r="SJZ93" s="47"/>
      <c r="SKA93" s="47"/>
      <c r="SKB93" s="47"/>
      <c r="SKC93" s="47"/>
      <c r="SKD93" s="47"/>
      <c r="SKE93" s="47"/>
      <c r="SKF93" s="47"/>
      <c r="SKG93" s="47"/>
      <c r="SKH93" s="47"/>
      <c r="SKI93" s="47"/>
      <c r="SKJ93" s="47"/>
      <c r="SKK93" s="47"/>
      <c r="SKL93" s="47"/>
      <c r="SKM93" s="47"/>
      <c r="SKN93" s="47"/>
      <c r="SKO93" s="47"/>
      <c r="SKP93" s="47"/>
      <c r="SKQ93" s="47"/>
      <c r="SKR93" s="47"/>
      <c r="SKS93" s="47"/>
      <c r="SKT93" s="47"/>
      <c r="SKU93" s="47"/>
      <c r="SKV93" s="47"/>
      <c r="SKW93" s="47"/>
      <c r="SKX93" s="47"/>
      <c r="SKY93" s="47"/>
      <c r="SKZ93" s="47"/>
      <c r="SLA93" s="47"/>
      <c r="SLB93" s="47"/>
      <c r="SLC93" s="47"/>
      <c r="SLD93" s="47"/>
      <c r="SLE93" s="47"/>
      <c r="SLF93" s="47"/>
      <c r="SLG93" s="47"/>
      <c r="SLH93" s="47"/>
      <c r="SLI93" s="47"/>
      <c r="SLJ93" s="47"/>
      <c r="SLK93" s="47"/>
      <c r="SLL93" s="47"/>
      <c r="SLM93" s="47"/>
      <c r="SLN93" s="47"/>
      <c r="SLO93" s="47"/>
      <c r="SLP93" s="47"/>
      <c r="SLQ93" s="47"/>
      <c r="SLR93" s="47"/>
      <c r="SLS93" s="47"/>
      <c r="SLT93" s="47"/>
      <c r="SLU93" s="47"/>
      <c r="SLV93" s="47"/>
      <c r="SLW93" s="47"/>
      <c r="SLX93" s="47"/>
      <c r="SLY93" s="47"/>
      <c r="SLZ93" s="47"/>
      <c r="SMA93" s="47"/>
      <c r="SMB93" s="47"/>
      <c r="SMC93" s="47"/>
      <c r="SMD93" s="47"/>
      <c r="SME93" s="47"/>
      <c r="SMF93" s="47"/>
      <c r="SMG93" s="47"/>
      <c r="SMH93" s="47"/>
      <c r="SMI93" s="47"/>
      <c r="SMJ93" s="47"/>
      <c r="SMK93" s="47"/>
      <c r="SML93" s="47"/>
      <c r="SMM93" s="47"/>
      <c r="SMN93" s="47"/>
      <c r="SMO93" s="47"/>
      <c r="SMP93" s="47"/>
      <c r="SMQ93" s="47"/>
      <c r="SMR93" s="47"/>
      <c r="SMS93" s="47"/>
      <c r="SMT93" s="47"/>
      <c r="SMU93" s="47"/>
      <c r="SMV93" s="47"/>
      <c r="SMW93" s="47"/>
      <c r="SMX93" s="47"/>
      <c r="SMY93" s="47"/>
      <c r="SMZ93" s="47"/>
      <c r="SNA93" s="47"/>
      <c r="SNB93" s="47"/>
      <c r="SNC93" s="47"/>
      <c r="SND93" s="47"/>
      <c r="SNE93" s="47"/>
      <c r="SNF93" s="47"/>
      <c r="SNG93" s="47"/>
      <c r="SNH93" s="47"/>
      <c r="SNI93" s="47"/>
      <c r="SNJ93" s="47"/>
      <c r="SNK93" s="47"/>
      <c r="SNL93" s="47"/>
      <c r="SNM93" s="47"/>
      <c r="SNN93" s="47"/>
      <c r="SNO93" s="47"/>
      <c r="SNP93" s="47"/>
      <c r="SNQ93" s="47"/>
      <c r="SNR93" s="47"/>
      <c r="SNS93" s="47"/>
      <c r="SNT93" s="47"/>
      <c r="SNU93" s="47"/>
      <c r="SNV93" s="47"/>
      <c r="SNW93" s="47"/>
      <c r="SNX93" s="47"/>
      <c r="SNY93" s="47"/>
      <c r="SNZ93" s="47"/>
      <c r="SOA93" s="47"/>
      <c r="SOB93" s="47"/>
      <c r="SOC93" s="47"/>
      <c r="SOD93" s="47"/>
      <c r="SOE93" s="47"/>
      <c r="SOF93" s="47"/>
      <c r="SOG93" s="47"/>
      <c r="SOH93" s="47"/>
      <c r="SOI93" s="47"/>
      <c r="SOJ93" s="47"/>
      <c r="SOK93" s="47"/>
      <c r="SOL93" s="47"/>
      <c r="SOM93" s="47"/>
      <c r="SON93" s="47"/>
      <c r="SOO93" s="47"/>
      <c r="SOP93" s="47"/>
      <c r="SOQ93" s="47"/>
      <c r="SOR93" s="47"/>
      <c r="SOS93" s="47"/>
      <c r="SOT93" s="47"/>
      <c r="SOU93" s="47"/>
      <c r="SOV93" s="47"/>
      <c r="SOW93" s="47"/>
      <c r="SOX93" s="47"/>
      <c r="SOY93" s="47"/>
      <c r="SOZ93" s="47"/>
      <c r="SPA93" s="47"/>
      <c r="SPB93" s="47"/>
      <c r="SPC93" s="47"/>
      <c r="SPD93" s="47"/>
      <c r="SPE93" s="47"/>
      <c r="SPF93" s="47"/>
      <c r="SPG93" s="47"/>
      <c r="SPH93" s="47"/>
      <c r="SPI93" s="47"/>
      <c r="SPJ93" s="47"/>
      <c r="SPK93" s="47"/>
      <c r="SPL93" s="47"/>
      <c r="SPM93" s="47"/>
      <c r="SPN93" s="47"/>
      <c r="SPO93" s="47"/>
      <c r="SPP93" s="47"/>
      <c r="SPQ93" s="47"/>
      <c r="SPR93" s="47"/>
      <c r="SPS93" s="47"/>
      <c r="SPT93" s="47"/>
      <c r="SPU93" s="47"/>
      <c r="SPV93" s="47"/>
      <c r="SPW93" s="47"/>
      <c r="SPX93" s="47"/>
      <c r="SPY93" s="47"/>
      <c r="SPZ93" s="47"/>
      <c r="SQA93" s="47"/>
      <c r="SQB93" s="47"/>
      <c r="SQC93" s="47"/>
      <c r="SQD93" s="47"/>
      <c r="SQE93" s="47"/>
      <c r="SQF93" s="47"/>
      <c r="SQG93" s="47"/>
      <c r="SQH93" s="47"/>
      <c r="SQI93" s="47"/>
      <c r="SQJ93" s="47"/>
      <c r="SQK93" s="47"/>
      <c r="SQL93" s="47"/>
      <c r="SQM93" s="47"/>
      <c r="SQN93" s="47"/>
      <c r="SQO93" s="47"/>
      <c r="SQP93" s="47"/>
      <c r="SQQ93" s="47"/>
      <c r="SQR93" s="47"/>
      <c r="SQS93" s="47"/>
      <c r="SQT93" s="47"/>
      <c r="SQU93" s="47"/>
      <c r="SQV93" s="47"/>
      <c r="SQW93" s="47"/>
      <c r="SQX93" s="47"/>
      <c r="SQY93" s="47"/>
      <c r="SQZ93" s="47"/>
      <c r="SRA93" s="47"/>
      <c r="SRB93" s="47"/>
      <c r="SRC93" s="47"/>
      <c r="SRD93" s="47"/>
      <c r="SRE93" s="47"/>
      <c r="SRF93" s="47"/>
      <c r="SRG93" s="47"/>
      <c r="SRH93" s="47"/>
      <c r="SRI93" s="47"/>
      <c r="SRJ93" s="47"/>
      <c r="SRK93" s="47"/>
      <c r="SRL93" s="47"/>
      <c r="SRM93" s="47"/>
      <c r="SRN93" s="47"/>
      <c r="SRO93" s="47"/>
      <c r="SRP93" s="47"/>
      <c r="SRQ93" s="47"/>
      <c r="SRR93" s="47"/>
      <c r="SRS93" s="47"/>
      <c r="SRT93" s="47"/>
      <c r="SRU93" s="47"/>
      <c r="SRV93" s="47"/>
      <c r="SRW93" s="47"/>
      <c r="SRX93" s="47"/>
      <c r="SRY93" s="47"/>
      <c r="SRZ93" s="47"/>
      <c r="SSA93" s="47"/>
      <c r="SSB93" s="47"/>
      <c r="SSC93" s="47"/>
      <c r="SSD93" s="47"/>
      <c r="SSE93" s="47"/>
      <c r="SSF93" s="47"/>
      <c r="SSG93" s="47"/>
      <c r="SSH93" s="47"/>
      <c r="SSI93" s="47"/>
      <c r="SSJ93" s="47"/>
      <c r="SSK93" s="47"/>
      <c r="SSL93" s="47"/>
      <c r="SSM93" s="47"/>
      <c r="SSN93" s="47"/>
      <c r="SSO93" s="47"/>
      <c r="SSP93" s="47"/>
      <c r="SSQ93" s="47"/>
      <c r="SSR93" s="47"/>
      <c r="SSS93" s="47"/>
      <c r="SST93" s="47"/>
      <c r="SSU93" s="47"/>
      <c r="SSV93" s="47"/>
      <c r="SSW93" s="47"/>
      <c r="SSX93" s="47"/>
      <c r="SSY93" s="47"/>
      <c r="SSZ93" s="47"/>
      <c r="STA93" s="47"/>
      <c r="STB93" s="47"/>
      <c r="STC93" s="47"/>
      <c r="STD93" s="47"/>
      <c r="STE93" s="47"/>
      <c r="STF93" s="47"/>
      <c r="STG93" s="47"/>
      <c r="STH93" s="47"/>
      <c r="STI93" s="47"/>
      <c r="STJ93" s="47"/>
      <c r="STK93" s="47"/>
      <c r="STL93" s="47"/>
      <c r="STM93" s="47"/>
      <c r="STN93" s="47"/>
      <c r="STO93" s="47"/>
      <c r="STP93" s="47"/>
      <c r="STQ93" s="47"/>
      <c r="STR93" s="47"/>
      <c r="STS93" s="47"/>
      <c r="STT93" s="47"/>
      <c r="STU93" s="47"/>
      <c r="STV93" s="47"/>
      <c r="STW93" s="47"/>
      <c r="STX93" s="47"/>
      <c r="STY93" s="47"/>
      <c r="STZ93" s="47"/>
      <c r="SUA93" s="47"/>
      <c r="SUB93" s="47"/>
      <c r="SUC93" s="47"/>
      <c r="SUD93" s="47"/>
      <c r="SUE93" s="47"/>
      <c r="SUF93" s="47"/>
      <c r="SUG93" s="47"/>
      <c r="SUH93" s="47"/>
      <c r="SUI93" s="47"/>
      <c r="SUJ93" s="47"/>
      <c r="SUK93" s="47"/>
      <c r="SUL93" s="47"/>
      <c r="SUM93" s="47"/>
      <c r="SUN93" s="47"/>
      <c r="SUO93" s="47"/>
      <c r="SUP93" s="47"/>
      <c r="SUQ93" s="47"/>
      <c r="SUR93" s="47"/>
      <c r="SUS93" s="47"/>
      <c r="SUT93" s="47"/>
      <c r="SUU93" s="47"/>
      <c r="SUV93" s="47"/>
      <c r="SUW93" s="47"/>
      <c r="SUX93" s="47"/>
      <c r="SUY93" s="47"/>
      <c r="SUZ93" s="47"/>
      <c r="SVA93" s="47"/>
      <c r="SVB93" s="47"/>
      <c r="SVC93" s="47"/>
      <c r="SVD93" s="47"/>
      <c r="SVE93" s="47"/>
      <c r="SVF93" s="47"/>
      <c r="SVG93" s="47"/>
      <c r="SVH93" s="47"/>
      <c r="SVI93" s="47"/>
      <c r="SVJ93" s="47"/>
      <c r="SVK93" s="47"/>
      <c r="SVL93" s="47"/>
      <c r="SVM93" s="47"/>
      <c r="SVN93" s="47"/>
      <c r="SVO93" s="47"/>
      <c r="SVP93" s="47"/>
      <c r="SVQ93" s="47"/>
      <c r="SVR93" s="47"/>
      <c r="SVS93" s="47"/>
      <c r="SVT93" s="47"/>
      <c r="SVU93" s="47"/>
      <c r="SVV93" s="47"/>
      <c r="SVW93" s="47"/>
      <c r="SVX93" s="47"/>
      <c r="SVY93" s="47"/>
      <c r="SVZ93" s="47"/>
      <c r="SWA93" s="47"/>
      <c r="SWB93" s="47"/>
      <c r="SWC93" s="47"/>
      <c r="SWD93" s="47"/>
      <c r="SWE93" s="47"/>
      <c r="SWF93" s="47"/>
      <c r="SWG93" s="47"/>
      <c r="SWH93" s="47"/>
      <c r="SWI93" s="47"/>
      <c r="SWJ93" s="47"/>
      <c r="SWK93" s="47"/>
      <c r="SWL93" s="47"/>
      <c r="SWM93" s="47"/>
      <c r="SWN93" s="47"/>
      <c r="SWO93" s="47"/>
      <c r="SWP93" s="47"/>
      <c r="SWQ93" s="47"/>
      <c r="SWR93" s="47"/>
      <c r="SWS93" s="47"/>
      <c r="SWT93" s="47"/>
      <c r="SWU93" s="47"/>
      <c r="SWV93" s="47"/>
      <c r="SWW93" s="47"/>
      <c r="SWX93" s="47"/>
      <c r="SWY93" s="47"/>
      <c r="SWZ93" s="47"/>
      <c r="SXA93" s="47"/>
      <c r="SXB93" s="47"/>
      <c r="SXC93" s="47"/>
      <c r="SXD93" s="47"/>
      <c r="SXE93" s="47"/>
      <c r="SXF93" s="47"/>
      <c r="SXG93" s="47"/>
      <c r="SXH93" s="47"/>
      <c r="SXI93" s="47"/>
      <c r="SXJ93" s="47"/>
      <c r="SXK93" s="47"/>
      <c r="SXL93" s="47"/>
      <c r="SXM93" s="47"/>
      <c r="SXN93" s="47"/>
      <c r="SXO93" s="47"/>
      <c r="SXP93" s="47"/>
      <c r="SXQ93" s="47"/>
      <c r="SXR93" s="47"/>
      <c r="SXS93" s="47"/>
      <c r="SXT93" s="47"/>
      <c r="SXU93" s="47"/>
      <c r="SXV93" s="47"/>
      <c r="SXW93" s="47"/>
      <c r="SXX93" s="47"/>
      <c r="SXY93" s="47"/>
      <c r="SXZ93" s="47"/>
      <c r="SYA93" s="47"/>
      <c r="SYB93" s="47"/>
      <c r="SYC93" s="47"/>
      <c r="SYD93" s="47"/>
      <c r="SYE93" s="47"/>
      <c r="SYF93" s="47"/>
      <c r="SYG93" s="47"/>
      <c r="SYH93" s="47"/>
      <c r="SYI93" s="47"/>
      <c r="SYJ93" s="47"/>
      <c r="SYK93" s="47"/>
      <c r="SYL93" s="47"/>
      <c r="SYM93" s="47"/>
      <c r="SYN93" s="47"/>
      <c r="SYO93" s="47"/>
      <c r="SYP93" s="47"/>
      <c r="SYQ93" s="47"/>
      <c r="SYR93" s="47"/>
      <c r="SYS93" s="47"/>
      <c r="SYT93" s="47"/>
      <c r="SYU93" s="47"/>
      <c r="SYV93" s="47"/>
      <c r="SYW93" s="47"/>
      <c r="SYX93" s="47"/>
      <c r="SYY93" s="47"/>
      <c r="SYZ93" s="47"/>
      <c r="SZA93" s="47"/>
      <c r="SZB93" s="47"/>
      <c r="SZC93" s="47"/>
      <c r="SZD93" s="47"/>
      <c r="SZE93" s="47"/>
      <c r="SZF93" s="47"/>
      <c r="SZG93" s="47"/>
      <c r="SZH93" s="47"/>
      <c r="SZI93" s="47"/>
      <c r="SZJ93" s="47"/>
      <c r="SZK93" s="47"/>
      <c r="SZL93" s="47"/>
      <c r="SZM93" s="47"/>
      <c r="SZN93" s="47"/>
      <c r="SZO93" s="47"/>
      <c r="SZP93" s="47"/>
      <c r="SZQ93" s="47"/>
      <c r="SZR93" s="47"/>
      <c r="SZS93" s="47"/>
      <c r="SZT93" s="47"/>
      <c r="SZU93" s="47"/>
      <c r="SZV93" s="47"/>
      <c r="SZW93" s="47"/>
      <c r="SZX93" s="47"/>
      <c r="SZY93" s="47"/>
      <c r="SZZ93" s="47"/>
      <c r="TAA93" s="47"/>
      <c r="TAB93" s="47"/>
      <c r="TAC93" s="47"/>
      <c r="TAD93" s="47"/>
      <c r="TAE93" s="47"/>
      <c r="TAF93" s="47"/>
      <c r="TAG93" s="47"/>
      <c r="TAH93" s="47"/>
      <c r="TAI93" s="47"/>
      <c r="TAJ93" s="47"/>
      <c r="TAK93" s="47"/>
      <c r="TAL93" s="47"/>
      <c r="TAM93" s="47"/>
      <c r="TAN93" s="47"/>
      <c r="TAO93" s="47"/>
      <c r="TAP93" s="47"/>
      <c r="TAQ93" s="47"/>
      <c r="TAR93" s="47"/>
      <c r="TAS93" s="47"/>
      <c r="TAT93" s="47"/>
      <c r="TAU93" s="47"/>
      <c r="TAV93" s="47"/>
      <c r="TAW93" s="47"/>
      <c r="TAX93" s="47"/>
      <c r="TAY93" s="47"/>
      <c r="TAZ93" s="47"/>
      <c r="TBA93" s="47"/>
      <c r="TBB93" s="47"/>
      <c r="TBC93" s="47"/>
      <c r="TBD93" s="47"/>
      <c r="TBE93" s="47"/>
      <c r="TBF93" s="47"/>
      <c r="TBG93" s="47"/>
      <c r="TBH93" s="47"/>
      <c r="TBI93" s="47"/>
      <c r="TBJ93" s="47"/>
      <c r="TBK93" s="47"/>
      <c r="TBL93" s="47"/>
      <c r="TBM93" s="47"/>
      <c r="TBN93" s="47"/>
      <c r="TBO93" s="47"/>
      <c r="TBP93" s="47"/>
      <c r="TBQ93" s="47"/>
      <c r="TBR93" s="47"/>
      <c r="TBS93" s="47"/>
      <c r="TBT93" s="47"/>
      <c r="TBU93" s="47"/>
      <c r="TBV93" s="47"/>
      <c r="TBW93" s="47"/>
      <c r="TBX93" s="47"/>
      <c r="TBY93" s="47"/>
      <c r="TBZ93" s="47"/>
      <c r="TCA93" s="47"/>
      <c r="TCB93" s="47"/>
      <c r="TCC93" s="47"/>
      <c r="TCD93" s="47"/>
      <c r="TCE93" s="47"/>
      <c r="TCF93" s="47"/>
      <c r="TCG93" s="47"/>
      <c r="TCH93" s="47"/>
      <c r="TCI93" s="47"/>
      <c r="TCJ93" s="47"/>
      <c r="TCK93" s="47"/>
      <c r="TCL93" s="47"/>
      <c r="TCM93" s="47"/>
      <c r="TCN93" s="47"/>
      <c r="TCO93" s="47"/>
      <c r="TCP93" s="47"/>
      <c r="TCQ93" s="47"/>
      <c r="TCR93" s="47"/>
      <c r="TCS93" s="47"/>
      <c r="TCT93" s="47"/>
      <c r="TCU93" s="47"/>
      <c r="TCV93" s="47"/>
      <c r="TCW93" s="47"/>
      <c r="TCX93" s="47"/>
      <c r="TCY93" s="47"/>
      <c r="TCZ93" s="47"/>
      <c r="TDA93" s="47"/>
      <c r="TDB93" s="47"/>
      <c r="TDC93" s="47"/>
      <c r="TDD93" s="47"/>
      <c r="TDE93" s="47"/>
      <c r="TDF93" s="47"/>
      <c r="TDG93" s="47"/>
      <c r="TDH93" s="47"/>
      <c r="TDI93" s="47"/>
      <c r="TDJ93" s="47"/>
      <c r="TDK93" s="47"/>
      <c r="TDL93" s="47"/>
      <c r="TDM93" s="47"/>
      <c r="TDN93" s="47"/>
      <c r="TDO93" s="47"/>
      <c r="TDP93" s="47"/>
      <c r="TDQ93" s="47"/>
      <c r="TDR93" s="47"/>
      <c r="TDS93" s="47"/>
      <c r="TDT93" s="47"/>
      <c r="TDU93" s="47"/>
      <c r="TDV93" s="47"/>
      <c r="TDW93" s="47"/>
      <c r="TDX93" s="47"/>
      <c r="TDY93" s="47"/>
      <c r="TDZ93" s="47"/>
      <c r="TEA93" s="47"/>
      <c r="TEB93" s="47"/>
      <c r="TEC93" s="47"/>
      <c r="TED93" s="47"/>
      <c r="TEE93" s="47"/>
      <c r="TEF93" s="47"/>
      <c r="TEG93" s="47"/>
      <c r="TEH93" s="47"/>
      <c r="TEI93" s="47"/>
      <c r="TEJ93" s="47"/>
      <c r="TEK93" s="47"/>
      <c r="TEL93" s="47"/>
      <c r="TEM93" s="47"/>
      <c r="TEN93" s="47"/>
      <c r="TEO93" s="47"/>
      <c r="TEP93" s="47"/>
      <c r="TEQ93" s="47"/>
      <c r="TER93" s="47"/>
      <c r="TES93" s="47"/>
      <c r="TET93" s="47"/>
      <c r="TEU93" s="47"/>
      <c r="TEV93" s="47"/>
      <c r="TEW93" s="47"/>
      <c r="TEX93" s="47"/>
      <c r="TEY93" s="47"/>
      <c r="TEZ93" s="47"/>
      <c r="TFA93" s="47"/>
      <c r="TFB93" s="47"/>
      <c r="TFC93" s="47"/>
      <c r="TFD93" s="47"/>
      <c r="TFE93" s="47"/>
      <c r="TFF93" s="47"/>
      <c r="TFG93" s="47"/>
      <c r="TFH93" s="47"/>
      <c r="TFI93" s="47"/>
      <c r="TFJ93" s="47"/>
      <c r="TFK93" s="47"/>
      <c r="TFL93" s="47"/>
      <c r="TFM93" s="47"/>
      <c r="TFN93" s="47"/>
      <c r="TFO93" s="47"/>
      <c r="TFP93" s="47"/>
      <c r="TFQ93" s="47"/>
      <c r="TFR93" s="47"/>
      <c r="TFS93" s="47"/>
      <c r="TFT93" s="47"/>
      <c r="TFU93" s="47"/>
      <c r="TFV93" s="47"/>
      <c r="TFW93" s="47"/>
      <c r="TFX93" s="47"/>
      <c r="TFY93" s="47"/>
      <c r="TFZ93" s="47"/>
      <c r="TGA93" s="47"/>
      <c r="TGB93" s="47"/>
      <c r="TGC93" s="47"/>
      <c r="TGD93" s="47"/>
      <c r="TGE93" s="47"/>
      <c r="TGF93" s="47"/>
      <c r="TGG93" s="47"/>
      <c r="TGH93" s="47"/>
      <c r="TGI93" s="47"/>
      <c r="TGJ93" s="47"/>
      <c r="TGK93" s="47"/>
      <c r="TGL93" s="47"/>
      <c r="TGM93" s="47"/>
      <c r="TGN93" s="47"/>
      <c r="TGO93" s="47"/>
      <c r="TGP93" s="47"/>
      <c r="TGQ93" s="47"/>
      <c r="TGR93" s="47"/>
      <c r="TGS93" s="47"/>
      <c r="TGT93" s="47"/>
      <c r="TGU93" s="47"/>
      <c r="TGV93" s="47"/>
      <c r="TGW93" s="47"/>
      <c r="TGX93" s="47"/>
      <c r="TGY93" s="47"/>
      <c r="TGZ93" s="47"/>
      <c r="THA93" s="47"/>
      <c r="THB93" s="47"/>
      <c r="THC93" s="47"/>
      <c r="THD93" s="47"/>
      <c r="THE93" s="47"/>
      <c r="THF93" s="47"/>
      <c r="THG93" s="47"/>
      <c r="THH93" s="47"/>
      <c r="THI93" s="47"/>
      <c r="THJ93" s="47"/>
      <c r="THK93" s="47"/>
      <c r="THL93" s="47"/>
      <c r="THM93" s="47"/>
      <c r="THN93" s="47"/>
      <c r="THO93" s="47"/>
      <c r="THP93" s="47"/>
      <c r="THQ93" s="47"/>
      <c r="THR93" s="47"/>
      <c r="THS93" s="47"/>
      <c r="THT93" s="47"/>
      <c r="THU93" s="47"/>
      <c r="THV93" s="47"/>
      <c r="THW93" s="47"/>
      <c r="THX93" s="47"/>
      <c r="THY93" s="47"/>
      <c r="THZ93" s="47"/>
      <c r="TIA93" s="47"/>
      <c r="TIB93" s="47"/>
      <c r="TIC93" s="47"/>
      <c r="TID93" s="47"/>
      <c r="TIE93" s="47"/>
      <c r="TIF93" s="47"/>
      <c r="TIG93" s="47"/>
      <c r="TIH93" s="47"/>
      <c r="TII93" s="47"/>
      <c r="TIJ93" s="47"/>
      <c r="TIK93" s="47"/>
      <c r="TIL93" s="47"/>
      <c r="TIM93" s="47"/>
      <c r="TIN93" s="47"/>
      <c r="TIO93" s="47"/>
      <c r="TIP93" s="47"/>
      <c r="TIQ93" s="47"/>
      <c r="TIR93" s="47"/>
      <c r="TIS93" s="47"/>
      <c r="TIT93" s="47"/>
      <c r="TIU93" s="47"/>
      <c r="TIV93" s="47"/>
      <c r="TIW93" s="47"/>
      <c r="TIX93" s="47"/>
      <c r="TIY93" s="47"/>
      <c r="TIZ93" s="47"/>
      <c r="TJA93" s="47"/>
      <c r="TJB93" s="47"/>
      <c r="TJC93" s="47"/>
      <c r="TJD93" s="47"/>
      <c r="TJE93" s="47"/>
      <c r="TJF93" s="47"/>
      <c r="TJG93" s="47"/>
      <c r="TJH93" s="47"/>
      <c r="TJI93" s="47"/>
      <c r="TJJ93" s="47"/>
      <c r="TJK93" s="47"/>
      <c r="TJL93" s="47"/>
      <c r="TJM93" s="47"/>
      <c r="TJN93" s="47"/>
      <c r="TJO93" s="47"/>
      <c r="TJP93" s="47"/>
      <c r="TJQ93" s="47"/>
      <c r="TJR93" s="47"/>
      <c r="TJS93" s="47"/>
      <c r="TJT93" s="47"/>
      <c r="TJU93" s="47"/>
      <c r="TJV93" s="47"/>
      <c r="TJW93" s="47"/>
      <c r="TJX93" s="47"/>
      <c r="TJY93" s="47"/>
      <c r="TJZ93" s="47"/>
      <c r="TKA93" s="47"/>
      <c r="TKB93" s="47"/>
      <c r="TKC93" s="47"/>
      <c r="TKD93" s="47"/>
      <c r="TKE93" s="47"/>
      <c r="TKF93" s="47"/>
      <c r="TKG93" s="47"/>
      <c r="TKH93" s="47"/>
      <c r="TKI93" s="47"/>
      <c r="TKJ93" s="47"/>
      <c r="TKK93" s="47"/>
      <c r="TKL93" s="47"/>
      <c r="TKM93" s="47"/>
      <c r="TKN93" s="47"/>
      <c r="TKO93" s="47"/>
      <c r="TKP93" s="47"/>
      <c r="TKQ93" s="47"/>
      <c r="TKR93" s="47"/>
      <c r="TKS93" s="47"/>
      <c r="TKT93" s="47"/>
      <c r="TKU93" s="47"/>
      <c r="TKV93" s="47"/>
      <c r="TKW93" s="47"/>
      <c r="TKX93" s="47"/>
      <c r="TKY93" s="47"/>
      <c r="TKZ93" s="47"/>
      <c r="TLA93" s="47"/>
      <c r="TLB93" s="47"/>
      <c r="TLC93" s="47"/>
      <c r="TLD93" s="47"/>
      <c r="TLE93" s="47"/>
      <c r="TLF93" s="47"/>
      <c r="TLG93" s="47"/>
      <c r="TLH93" s="47"/>
      <c r="TLI93" s="47"/>
      <c r="TLJ93" s="47"/>
      <c r="TLK93" s="47"/>
      <c r="TLL93" s="47"/>
      <c r="TLM93" s="47"/>
      <c r="TLN93" s="47"/>
      <c r="TLO93" s="47"/>
      <c r="TLP93" s="47"/>
      <c r="TLQ93" s="47"/>
      <c r="TLR93" s="47"/>
      <c r="TLS93" s="47"/>
      <c r="TLT93" s="47"/>
      <c r="TLU93" s="47"/>
      <c r="TLV93" s="47"/>
      <c r="TLW93" s="47"/>
      <c r="TLX93" s="47"/>
      <c r="TLY93" s="47"/>
      <c r="TLZ93" s="47"/>
      <c r="TMA93" s="47"/>
      <c r="TMB93" s="47"/>
      <c r="TMC93" s="47"/>
      <c r="TMD93" s="47"/>
      <c r="TME93" s="47"/>
      <c r="TMF93" s="47"/>
      <c r="TMG93" s="47"/>
      <c r="TMH93" s="47"/>
      <c r="TMI93" s="47"/>
      <c r="TMJ93" s="47"/>
      <c r="TMK93" s="47"/>
      <c r="TML93" s="47"/>
      <c r="TMM93" s="47"/>
      <c r="TMN93" s="47"/>
      <c r="TMO93" s="47"/>
      <c r="TMP93" s="47"/>
      <c r="TMQ93" s="47"/>
      <c r="TMR93" s="47"/>
      <c r="TMS93" s="47"/>
      <c r="TMT93" s="47"/>
      <c r="TMU93" s="47"/>
      <c r="TMV93" s="47"/>
      <c r="TMW93" s="47"/>
      <c r="TMX93" s="47"/>
      <c r="TMY93" s="47"/>
      <c r="TMZ93" s="47"/>
      <c r="TNA93" s="47"/>
      <c r="TNB93" s="47"/>
      <c r="TNC93" s="47"/>
      <c r="TND93" s="47"/>
      <c r="TNE93" s="47"/>
      <c r="TNF93" s="47"/>
      <c r="TNG93" s="47"/>
      <c r="TNH93" s="47"/>
      <c r="TNI93" s="47"/>
      <c r="TNJ93" s="47"/>
      <c r="TNK93" s="47"/>
      <c r="TNL93" s="47"/>
      <c r="TNM93" s="47"/>
      <c r="TNN93" s="47"/>
      <c r="TNO93" s="47"/>
      <c r="TNP93" s="47"/>
      <c r="TNQ93" s="47"/>
      <c r="TNR93" s="47"/>
      <c r="TNS93" s="47"/>
      <c r="TNT93" s="47"/>
      <c r="TNU93" s="47"/>
      <c r="TNV93" s="47"/>
      <c r="TNW93" s="47"/>
      <c r="TNX93" s="47"/>
      <c r="TNY93" s="47"/>
      <c r="TNZ93" s="47"/>
      <c r="TOA93" s="47"/>
      <c r="TOB93" s="47"/>
      <c r="TOC93" s="47"/>
      <c r="TOD93" s="47"/>
      <c r="TOE93" s="47"/>
      <c r="TOF93" s="47"/>
      <c r="TOG93" s="47"/>
      <c r="TOH93" s="47"/>
      <c r="TOI93" s="47"/>
      <c r="TOJ93" s="47"/>
      <c r="TOK93" s="47"/>
      <c r="TOL93" s="47"/>
      <c r="TOM93" s="47"/>
      <c r="TON93" s="47"/>
      <c r="TOO93" s="47"/>
      <c r="TOP93" s="47"/>
      <c r="TOQ93" s="47"/>
      <c r="TOR93" s="47"/>
      <c r="TOS93" s="47"/>
      <c r="TOT93" s="47"/>
      <c r="TOU93" s="47"/>
      <c r="TOV93" s="47"/>
      <c r="TOW93" s="47"/>
      <c r="TOX93" s="47"/>
      <c r="TOY93" s="47"/>
      <c r="TOZ93" s="47"/>
      <c r="TPA93" s="47"/>
      <c r="TPB93" s="47"/>
      <c r="TPC93" s="47"/>
      <c r="TPD93" s="47"/>
      <c r="TPE93" s="47"/>
      <c r="TPF93" s="47"/>
      <c r="TPG93" s="47"/>
      <c r="TPH93" s="47"/>
      <c r="TPI93" s="47"/>
      <c r="TPJ93" s="47"/>
      <c r="TPK93" s="47"/>
      <c r="TPL93" s="47"/>
      <c r="TPM93" s="47"/>
      <c r="TPN93" s="47"/>
      <c r="TPO93" s="47"/>
      <c r="TPP93" s="47"/>
      <c r="TPQ93" s="47"/>
      <c r="TPR93" s="47"/>
      <c r="TPS93" s="47"/>
      <c r="TPT93" s="47"/>
      <c r="TPU93" s="47"/>
      <c r="TPV93" s="47"/>
      <c r="TPW93" s="47"/>
      <c r="TPX93" s="47"/>
      <c r="TPY93" s="47"/>
      <c r="TPZ93" s="47"/>
      <c r="TQA93" s="47"/>
      <c r="TQB93" s="47"/>
      <c r="TQC93" s="47"/>
      <c r="TQD93" s="47"/>
      <c r="TQE93" s="47"/>
      <c r="TQF93" s="47"/>
      <c r="TQG93" s="47"/>
      <c r="TQH93" s="47"/>
      <c r="TQI93" s="47"/>
      <c r="TQJ93" s="47"/>
      <c r="TQK93" s="47"/>
      <c r="TQL93" s="47"/>
      <c r="TQM93" s="47"/>
      <c r="TQN93" s="47"/>
      <c r="TQO93" s="47"/>
      <c r="TQP93" s="47"/>
      <c r="TQQ93" s="47"/>
      <c r="TQR93" s="47"/>
      <c r="TQS93" s="47"/>
      <c r="TQT93" s="47"/>
      <c r="TQU93" s="47"/>
      <c r="TQV93" s="47"/>
      <c r="TQW93" s="47"/>
      <c r="TQX93" s="47"/>
      <c r="TQY93" s="47"/>
      <c r="TQZ93" s="47"/>
      <c r="TRA93" s="47"/>
      <c r="TRB93" s="47"/>
      <c r="TRC93" s="47"/>
      <c r="TRD93" s="47"/>
      <c r="TRE93" s="47"/>
      <c r="TRF93" s="47"/>
      <c r="TRG93" s="47"/>
      <c r="TRH93" s="47"/>
      <c r="TRI93" s="47"/>
      <c r="TRJ93" s="47"/>
      <c r="TRK93" s="47"/>
      <c r="TRL93" s="47"/>
      <c r="TRM93" s="47"/>
      <c r="TRN93" s="47"/>
      <c r="TRO93" s="47"/>
      <c r="TRP93" s="47"/>
      <c r="TRQ93" s="47"/>
      <c r="TRR93" s="47"/>
      <c r="TRS93" s="47"/>
      <c r="TRT93" s="47"/>
      <c r="TRU93" s="47"/>
      <c r="TRV93" s="47"/>
      <c r="TRW93" s="47"/>
      <c r="TRX93" s="47"/>
      <c r="TRY93" s="47"/>
      <c r="TRZ93" s="47"/>
      <c r="TSA93" s="47"/>
      <c r="TSB93" s="47"/>
      <c r="TSC93" s="47"/>
      <c r="TSD93" s="47"/>
      <c r="TSE93" s="47"/>
      <c r="TSF93" s="47"/>
      <c r="TSG93" s="47"/>
      <c r="TSH93" s="47"/>
      <c r="TSI93" s="47"/>
      <c r="TSJ93" s="47"/>
      <c r="TSK93" s="47"/>
      <c r="TSL93" s="47"/>
      <c r="TSM93" s="47"/>
      <c r="TSN93" s="47"/>
      <c r="TSO93" s="47"/>
      <c r="TSP93" s="47"/>
      <c r="TSQ93" s="47"/>
      <c r="TSR93" s="47"/>
      <c r="TSS93" s="47"/>
      <c r="TST93" s="47"/>
      <c r="TSU93" s="47"/>
      <c r="TSV93" s="47"/>
      <c r="TSW93" s="47"/>
      <c r="TSX93" s="47"/>
      <c r="TSY93" s="47"/>
      <c r="TSZ93" s="47"/>
      <c r="TTA93" s="47"/>
      <c r="TTB93" s="47"/>
      <c r="TTC93" s="47"/>
      <c r="TTD93" s="47"/>
      <c r="TTE93" s="47"/>
      <c r="TTF93" s="47"/>
      <c r="TTG93" s="47"/>
      <c r="TTH93" s="47"/>
      <c r="TTI93" s="47"/>
      <c r="TTJ93" s="47"/>
      <c r="TTK93" s="47"/>
      <c r="TTL93" s="47"/>
      <c r="TTM93" s="47"/>
      <c r="TTN93" s="47"/>
      <c r="TTO93" s="47"/>
      <c r="TTP93" s="47"/>
      <c r="TTQ93" s="47"/>
      <c r="TTR93" s="47"/>
      <c r="TTS93" s="47"/>
      <c r="TTT93" s="47"/>
      <c r="TTU93" s="47"/>
      <c r="TTV93" s="47"/>
      <c r="TTW93" s="47"/>
      <c r="TTX93" s="47"/>
      <c r="TTY93" s="47"/>
      <c r="TTZ93" s="47"/>
      <c r="TUA93" s="47"/>
      <c r="TUB93" s="47"/>
      <c r="TUC93" s="47"/>
      <c r="TUD93" s="47"/>
      <c r="TUE93" s="47"/>
      <c r="TUF93" s="47"/>
      <c r="TUG93" s="47"/>
      <c r="TUH93" s="47"/>
      <c r="TUI93" s="47"/>
      <c r="TUJ93" s="47"/>
      <c r="TUK93" s="47"/>
      <c r="TUL93" s="47"/>
      <c r="TUM93" s="47"/>
      <c r="TUN93" s="47"/>
      <c r="TUO93" s="47"/>
      <c r="TUP93" s="47"/>
      <c r="TUQ93" s="47"/>
      <c r="TUR93" s="47"/>
      <c r="TUS93" s="47"/>
      <c r="TUT93" s="47"/>
      <c r="TUU93" s="47"/>
      <c r="TUV93" s="47"/>
      <c r="TUW93" s="47"/>
      <c r="TUX93" s="47"/>
      <c r="TUY93" s="47"/>
      <c r="TUZ93" s="47"/>
      <c r="TVA93" s="47"/>
      <c r="TVB93" s="47"/>
      <c r="TVC93" s="47"/>
      <c r="TVD93" s="47"/>
      <c r="TVE93" s="47"/>
      <c r="TVF93" s="47"/>
      <c r="TVG93" s="47"/>
      <c r="TVH93" s="47"/>
      <c r="TVI93" s="47"/>
      <c r="TVJ93" s="47"/>
      <c r="TVK93" s="47"/>
      <c r="TVL93" s="47"/>
      <c r="TVM93" s="47"/>
      <c r="TVN93" s="47"/>
      <c r="TVO93" s="47"/>
      <c r="TVP93" s="47"/>
      <c r="TVQ93" s="47"/>
      <c r="TVR93" s="47"/>
      <c r="TVS93" s="47"/>
      <c r="TVT93" s="47"/>
      <c r="TVU93" s="47"/>
      <c r="TVV93" s="47"/>
      <c r="TVW93" s="47"/>
      <c r="TVX93" s="47"/>
      <c r="TVY93" s="47"/>
      <c r="TVZ93" s="47"/>
      <c r="TWA93" s="47"/>
      <c r="TWB93" s="47"/>
      <c r="TWC93" s="47"/>
      <c r="TWD93" s="47"/>
      <c r="TWE93" s="47"/>
      <c r="TWF93" s="47"/>
      <c r="TWG93" s="47"/>
      <c r="TWH93" s="47"/>
      <c r="TWI93" s="47"/>
      <c r="TWJ93" s="47"/>
      <c r="TWK93" s="47"/>
      <c r="TWL93" s="47"/>
      <c r="TWM93" s="47"/>
      <c r="TWN93" s="47"/>
      <c r="TWO93" s="47"/>
      <c r="TWP93" s="47"/>
      <c r="TWQ93" s="47"/>
      <c r="TWR93" s="47"/>
      <c r="TWS93" s="47"/>
      <c r="TWT93" s="47"/>
      <c r="TWU93" s="47"/>
      <c r="TWV93" s="47"/>
      <c r="TWW93" s="47"/>
      <c r="TWX93" s="47"/>
      <c r="TWY93" s="47"/>
      <c r="TWZ93" s="47"/>
      <c r="TXA93" s="47"/>
      <c r="TXB93" s="47"/>
      <c r="TXC93" s="47"/>
      <c r="TXD93" s="47"/>
      <c r="TXE93" s="47"/>
      <c r="TXF93" s="47"/>
      <c r="TXG93" s="47"/>
      <c r="TXH93" s="47"/>
      <c r="TXI93" s="47"/>
      <c r="TXJ93" s="47"/>
      <c r="TXK93" s="47"/>
      <c r="TXL93" s="47"/>
      <c r="TXM93" s="47"/>
      <c r="TXN93" s="47"/>
      <c r="TXO93" s="47"/>
      <c r="TXP93" s="47"/>
      <c r="TXQ93" s="47"/>
      <c r="TXR93" s="47"/>
      <c r="TXS93" s="47"/>
      <c r="TXT93" s="47"/>
      <c r="TXU93" s="47"/>
      <c r="TXV93" s="47"/>
      <c r="TXW93" s="47"/>
      <c r="TXX93" s="47"/>
      <c r="TXY93" s="47"/>
      <c r="TXZ93" s="47"/>
      <c r="TYA93" s="47"/>
      <c r="TYB93" s="47"/>
      <c r="TYC93" s="47"/>
      <c r="TYD93" s="47"/>
      <c r="TYE93" s="47"/>
      <c r="TYF93" s="47"/>
      <c r="TYG93" s="47"/>
      <c r="TYH93" s="47"/>
      <c r="TYI93" s="47"/>
      <c r="TYJ93" s="47"/>
      <c r="TYK93" s="47"/>
      <c r="TYL93" s="47"/>
      <c r="TYM93" s="47"/>
      <c r="TYN93" s="47"/>
      <c r="TYO93" s="47"/>
      <c r="TYP93" s="47"/>
      <c r="TYQ93" s="47"/>
      <c r="TYR93" s="47"/>
      <c r="TYS93" s="47"/>
      <c r="TYT93" s="47"/>
      <c r="TYU93" s="47"/>
      <c r="TYV93" s="47"/>
      <c r="TYW93" s="47"/>
      <c r="TYX93" s="47"/>
      <c r="TYY93" s="47"/>
      <c r="TYZ93" s="47"/>
      <c r="TZA93" s="47"/>
      <c r="TZB93" s="47"/>
      <c r="TZC93" s="47"/>
      <c r="TZD93" s="47"/>
      <c r="TZE93" s="47"/>
      <c r="TZF93" s="47"/>
      <c r="TZG93" s="47"/>
      <c r="TZH93" s="47"/>
      <c r="TZI93" s="47"/>
      <c r="TZJ93" s="47"/>
      <c r="TZK93" s="47"/>
      <c r="TZL93" s="47"/>
      <c r="TZM93" s="47"/>
      <c r="TZN93" s="47"/>
      <c r="TZO93" s="47"/>
      <c r="TZP93" s="47"/>
      <c r="TZQ93" s="47"/>
      <c r="TZR93" s="47"/>
      <c r="TZS93" s="47"/>
      <c r="TZT93" s="47"/>
      <c r="TZU93" s="47"/>
      <c r="TZV93" s="47"/>
      <c r="TZW93" s="47"/>
      <c r="TZX93" s="47"/>
      <c r="TZY93" s="47"/>
      <c r="TZZ93" s="47"/>
      <c r="UAA93" s="47"/>
      <c r="UAB93" s="47"/>
      <c r="UAC93" s="47"/>
      <c r="UAD93" s="47"/>
      <c r="UAE93" s="47"/>
      <c r="UAF93" s="47"/>
      <c r="UAG93" s="47"/>
      <c r="UAH93" s="47"/>
      <c r="UAI93" s="47"/>
      <c r="UAJ93" s="47"/>
      <c r="UAK93" s="47"/>
      <c r="UAL93" s="47"/>
      <c r="UAM93" s="47"/>
      <c r="UAN93" s="47"/>
      <c r="UAO93" s="47"/>
      <c r="UAP93" s="47"/>
      <c r="UAQ93" s="47"/>
      <c r="UAR93" s="47"/>
      <c r="UAS93" s="47"/>
      <c r="UAT93" s="47"/>
      <c r="UAU93" s="47"/>
      <c r="UAV93" s="47"/>
      <c r="UAW93" s="47"/>
      <c r="UAX93" s="47"/>
      <c r="UAY93" s="47"/>
      <c r="UAZ93" s="47"/>
      <c r="UBA93" s="47"/>
      <c r="UBB93" s="47"/>
      <c r="UBC93" s="47"/>
      <c r="UBD93" s="47"/>
      <c r="UBE93" s="47"/>
      <c r="UBF93" s="47"/>
      <c r="UBG93" s="47"/>
      <c r="UBH93" s="47"/>
      <c r="UBI93" s="47"/>
      <c r="UBJ93" s="47"/>
      <c r="UBK93" s="47"/>
      <c r="UBL93" s="47"/>
      <c r="UBM93" s="47"/>
      <c r="UBN93" s="47"/>
      <c r="UBO93" s="47"/>
      <c r="UBP93" s="47"/>
      <c r="UBQ93" s="47"/>
      <c r="UBR93" s="47"/>
      <c r="UBS93" s="47"/>
      <c r="UBT93" s="47"/>
      <c r="UBU93" s="47"/>
      <c r="UBV93" s="47"/>
      <c r="UBW93" s="47"/>
      <c r="UBX93" s="47"/>
      <c r="UBY93" s="47"/>
      <c r="UBZ93" s="47"/>
      <c r="UCA93" s="47"/>
      <c r="UCB93" s="47"/>
      <c r="UCC93" s="47"/>
      <c r="UCD93" s="47"/>
      <c r="UCE93" s="47"/>
      <c r="UCF93" s="47"/>
      <c r="UCG93" s="47"/>
      <c r="UCH93" s="47"/>
      <c r="UCI93" s="47"/>
      <c r="UCJ93" s="47"/>
      <c r="UCK93" s="47"/>
      <c r="UCL93" s="47"/>
      <c r="UCM93" s="47"/>
      <c r="UCN93" s="47"/>
      <c r="UCO93" s="47"/>
      <c r="UCP93" s="47"/>
      <c r="UCQ93" s="47"/>
      <c r="UCR93" s="47"/>
      <c r="UCS93" s="47"/>
      <c r="UCT93" s="47"/>
      <c r="UCU93" s="47"/>
      <c r="UCV93" s="47"/>
      <c r="UCW93" s="47"/>
      <c r="UCX93" s="47"/>
      <c r="UCY93" s="47"/>
      <c r="UCZ93" s="47"/>
      <c r="UDA93" s="47"/>
      <c r="UDB93" s="47"/>
      <c r="UDC93" s="47"/>
      <c r="UDD93" s="47"/>
      <c r="UDE93" s="47"/>
      <c r="UDF93" s="47"/>
      <c r="UDG93" s="47"/>
      <c r="UDH93" s="47"/>
      <c r="UDI93" s="47"/>
      <c r="UDJ93" s="47"/>
      <c r="UDK93" s="47"/>
      <c r="UDL93" s="47"/>
      <c r="UDM93" s="47"/>
      <c r="UDN93" s="47"/>
      <c r="UDO93" s="47"/>
      <c r="UDP93" s="47"/>
      <c r="UDQ93" s="47"/>
      <c r="UDR93" s="47"/>
      <c r="UDS93" s="47"/>
      <c r="UDT93" s="47"/>
      <c r="UDU93" s="47"/>
      <c r="UDV93" s="47"/>
      <c r="UDW93" s="47"/>
      <c r="UDX93" s="47"/>
      <c r="UDY93" s="47"/>
      <c r="UDZ93" s="47"/>
      <c r="UEA93" s="47"/>
      <c r="UEB93" s="47"/>
      <c r="UEC93" s="47"/>
      <c r="UED93" s="47"/>
      <c r="UEE93" s="47"/>
      <c r="UEF93" s="47"/>
      <c r="UEG93" s="47"/>
      <c r="UEH93" s="47"/>
      <c r="UEI93" s="47"/>
      <c r="UEJ93" s="47"/>
      <c r="UEK93" s="47"/>
      <c r="UEL93" s="47"/>
      <c r="UEM93" s="47"/>
      <c r="UEN93" s="47"/>
      <c r="UEO93" s="47"/>
      <c r="UEP93" s="47"/>
      <c r="UEQ93" s="47"/>
      <c r="UER93" s="47"/>
      <c r="UES93" s="47"/>
      <c r="UET93" s="47"/>
      <c r="UEU93" s="47"/>
      <c r="UEV93" s="47"/>
      <c r="UEW93" s="47"/>
      <c r="UEX93" s="47"/>
      <c r="UEY93" s="47"/>
      <c r="UEZ93" s="47"/>
      <c r="UFA93" s="47"/>
      <c r="UFB93" s="47"/>
      <c r="UFC93" s="47"/>
      <c r="UFD93" s="47"/>
      <c r="UFE93" s="47"/>
      <c r="UFF93" s="47"/>
      <c r="UFG93" s="47"/>
      <c r="UFH93" s="47"/>
      <c r="UFI93" s="47"/>
      <c r="UFJ93" s="47"/>
      <c r="UFK93" s="47"/>
      <c r="UFL93" s="47"/>
      <c r="UFM93" s="47"/>
      <c r="UFN93" s="47"/>
      <c r="UFO93" s="47"/>
      <c r="UFP93" s="47"/>
      <c r="UFQ93" s="47"/>
      <c r="UFR93" s="47"/>
      <c r="UFS93" s="47"/>
      <c r="UFT93" s="47"/>
      <c r="UFU93" s="47"/>
      <c r="UFV93" s="47"/>
      <c r="UFW93" s="47"/>
      <c r="UFX93" s="47"/>
      <c r="UFY93" s="47"/>
      <c r="UFZ93" s="47"/>
      <c r="UGA93" s="47"/>
      <c r="UGB93" s="47"/>
      <c r="UGC93" s="47"/>
      <c r="UGD93" s="47"/>
      <c r="UGE93" s="47"/>
      <c r="UGF93" s="47"/>
      <c r="UGG93" s="47"/>
      <c r="UGH93" s="47"/>
      <c r="UGI93" s="47"/>
      <c r="UGJ93" s="47"/>
      <c r="UGK93" s="47"/>
      <c r="UGL93" s="47"/>
      <c r="UGM93" s="47"/>
      <c r="UGN93" s="47"/>
      <c r="UGO93" s="47"/>
      <c r="UGP93" s="47"/>
      <c r="UGQ93" s="47"/>
      <c r="UGR93" s="47"/>
      <c r="UGS93" s="47"/>
      <c r="UGT93" s="47"/>
      <c r="UGU93" s="47"/>
      <c r="UGV93" s="47"/>
      <c r="UGW93" s="47"/>
      <c r="UGX93" s="47"/>
      <c r="UGY93" s="47"/>
      <c r="UGZ93" s="47"/>
      <c r="UHA93" s="47"/>
      <c r="UHB93" s="47"/>
      <c r="UHC93" s="47"/>
      <c r="UHD93" s="47"/>
      <c r="UHE93" s="47"/>
      <c r="UHF93" s="47"/>
      <c r="UHG93" s="47"/>
      <c r="UHH93" s="47"/>
      <c r="UHI93" s="47"/>
      <c r="UHJ93" s="47"/>
      <c r="UHK93" s="47"/>
      <c r="UHL93" s="47"/>
      <c r="UHM93" s="47"/>
      <c r="UHN93" s="47"/>
      <c r="UHO93" s="47"/>
      <c r="UHP93" s="47"/>
      <c r="UHQ93" s="47"/>
      <c r="UHR93" s="47"/>
      <c r="UHS93" s="47"/>
      <c r="UHT93" s="47"/>
      <c r="UHU93" s="47"/>
      <c r="UHV93" s="47"/>
      <c r="UHW93" s="47"/>
      <c r="UHX93" s="47"/>
      <c r="UHY93" s="47"/>
      <c r="UHZ93" s="47"/>
      <c r="UIA93" s="47"/>
      <c r="UIB93" s="47"/>
      <c r="UIC93" s="47"/>
      <c r="UID93" s="47"/>
      <c r="UIE93" s="47"/>
      <c r="UIF93" s="47"/>
      <c r="UIG93" s="47"/>
      <c r="UIH93" s="47"/>
      <c r="UII93" s="47"/>
      <c r="UIJ93" s="47"/>
      <c r="UIK93" s="47"/>
      <c r="UIL93" s="47"/>
      <c r="UIM93" s="47"/>
      <c r="UIN93" s="47"/>
      <c r="UIO93" s="47"/>
      <c r="UIP93" s="47"/>
      <c r="UIQ93" s="47"/>
      <c r="UIR93" s="47"/>
      <c r="UIS93" s="47"/>
      <c r="UIT93" s="47"/>
      <c r="UIU93" s="47"/>
      <c r="UIV93" s="47"/>
      <c r="UIW93" s="47"/>
      <c r="UIX93" s="47"/>
      <c r="UIY93" s="47"/>
      <c r="UIZ93" s="47"/>
      <c r="UJA93" s="47"/>
      <c r="UJB93" s="47"/>
      <c r="UJC93" s="47"/>
      <c r="UJD93" s="47"/>
      <c r="UJE93" s="47"/>
      <c r="UJF93" s="47"/>
      <c r="UJG93" s="47"/>
      <c r="UJH93" s="47"/>
      <c r="UJI93" s="47"/>
      <c r="UJJ93" s="47"/>
      <c r="UJK93" s="47"/>
      <c r="UJL93" s="47"/>
      <c r="UJM93" s="47"/>
      <c r="UJN93" s="47"/>
      <c r="UJO93" s="47"/>
      <c r="UJP93" s="47"/>
      <c r="UJQ93" s="47"/>
      <c r="UJR93" s="47"/>
      <c r="UJS93" s="47"/>
      <c r="UJT93" s="47"/>
      <c r="UJU93" s="47"/>
      <c r="UJV93" s="47"/>
      <c r="UJW93" s="47"/>
      <c r="UJX93" s="47"/>
      <c r="UJY93" s="47"/>
      <c r="UJZ93" s="47"/>
      <c r="UKA93" s="47"/>
      <c r="UKB93" s="47"/>
      <c r="UKC93" s="47"/>
      <c r="UKD93" s="47"/>
      <c r="UKE93" s="47"/>
      <c r="UKF93" s="47"/>
      <c r="UKG93" s="47"/>
      <c r="UKH93" s="47"/>
      <c r="UKI93" s="47"/>
      <c r="UKJ93" s="47"/>
      <c r="UKK93" s="47"/>
      <c r="UKL93" s="47"/>
      <c r="UKM93" s="47"/>
      <c r="UKN93" s="47"/>
      <c r="UKO93" s="47"/>
      <c r="UKP93" s="47"/>
      <c r="UKQ93" s="47"/>
      <c r="UKR93" s="47"/>
      <c r="UKS93" s="47"/>
      <c r="UKT93" s="47"/>
      <c r="UKU93" s="47"/>
      <c r="UKV93" s="47"/>
      <c r="UKW93" s="47"/>
      <c r="UKX93" s="47"/>
      <c r="UKY93" s="47"/>
      <c r="UKZ93" s="47"/>
      <c r="ULA93" s="47"/>
      <c r="ULB93" s="47"/>
      <c r="ULC93" s="47"/>
      <c r="ULD93" s="47"/>
      <c r="ULE93" s="47"/>
      <c r="ULF93" s="47"/>
      <c r="ULG93" s="47"/>
      <c r="ULH93" s="47"/>
      <c r="ULI93" s="47"/>
      <c r="ULJ93" s="47"/>
      <c r="ULK93" s="47"/>
      <c r="ULL93" s="47"/>
      <c r="ULM93" s="47"/>
      <c r="ULN93" s="47"/>
      <c r="ULO93" s="47"/>
      <c r="ULP93" s="47"/>
      <c r="ULQ93" s="47"/>
      <c r="ULR93" s="47"/>
      <c r="ULS93" s="47"/>
      <c r="ULT93" s="47"/>
      <c r="ULU93" s="47"/>
      <c r="ULV93" s="47"/>
      <c r="ULW93" s="47"/>
      <c r="ULX93" s="47"/>
      <c r="ULY93" s="47"/>
      <c r="ULZ93" s="47"/>
      <c r="UMA93" s="47"/>
      <c r="UMB93" s="47"/>
      <c r="UMC93" s="47"/>
      <c r="UMD93" s="47"/>
      <c r="UME93" s="47"/>
      <c r="UMF93" s="47"/>
      <c r="UMG93" s="47"/>
      <c r="UMH93" s="47"/>
      <c r="UMI93" s="47"/>
      <c r="UMJ93" s="47"/>
      <c r="UMK93" s="47"/>
      <c r="UML93" s="47"/>
      <c r="UMM93" s="47"/>
      <c r="UMN93" s="47"/>
      <c r="UMO93" s="47"/>
      <c r="UMP93" s="47"/>
      <c r="UMQ93" s="47"/>
      <c r="UMR93" s="47"/>
      <c r="UMS93" s="47"/>
      <c r="UMT93" s="47"/>
      <c r="UMU93" s="47"/>
      <c r="UMV93" s="47"/>
      <c r="UMW93" s="47"/>
      <c r="UMX93" s="47"/>
      <c r="UMY93" s="47"/>
      <c r="UMZ93" s="47"/>
      <c r="UNA93" s="47"/>
      <c r="UNB93" s="47"/>
      <c r="UNC93" s="47"/>
      <c r="UND93" s="47"/>
      <c r="UNE93" s="47"/>
      <c r="UNF93" s="47"/>
      <c r="UNG93" s="47"/>
      <c r="UNH93" s="47"/>
      <c r="UNI93" s="47"/>
      <c r="UNJ93" s="47"/>
      <c r="UNK93" s="47"/>
      <c r="UNL93" s="47"/>
      <c r="UNM93" s="47"/>
      <c r="UNN93" s="47"/>
      <c r="UNO93" s="47"/>
      <c r="UNP93" s="47"/>
      <c r="UNQ93" s="47"/>
      <c r="UNR93" s="47"/>
      <c r="UNS93" s="47"/>
      <c r="UNT93" s="47"/>
      <c r="UNU93" s="47"/>
      <c r="UNV93" s="47"/>
      <c r="UNW93" s="47"/>
      <c r="UNX93" s="47"/>
      <c r="UNY93" s="47"/>
      <c r="UNZ93" s="47"/>
      <c r="UOA93" s="47"/>
      <c r="UOB93" s="47"/>
      <c r="UOC93" s="47"/>
      <c r="UOD93" s="47"/>
      <c r="UOE93" s="47"/>
      <c r="UOF93" s="47"/>
      <c r="UOG93" s="47"/>
      <c r="UOH93" s="47"/>
      <c r="UOI93" s="47"/>
      <c r="UOJ93" s="47"/>
      <c r="UOK93" s="47"/>
      <c r="UOL93" s="47"/>
      <c r="UOM93" s="47"/>
      <c r="UON93" s="47"/>
      <c r="UOO93" s="47"/>
      <c r="UOP93" s="47"/>
      <c r="UOQ93" s="47"/>
      <c r="UOR93" s="47"/>
      <c r="UOS93" s="47"/>
      <c r="UOT93" s="47"/>
      <c r="UOU93" s="47"/>
      <c r="UOV93" s="47"/>
      <c r="UOW93" s="47"/>
      <c r="UOX93" s="47"/>
      <c r="UOY93" s="47"/>
      <c r="UOZ93" s="47"/>
      <c r="UPA93" s="47"/>
      <c r="UPB93" s="47"/>
      <c r="UPC93" s="47"/>
      <c r="UPD93" s="47"/>
      <c r="UPE93" s="47"/>
      <c r="UPF93" s="47"/>
      <c r="UPG93" s="47"/>
      <c r="UPH93" s="47"/>
      <c r="UPI93" s="47"/>
      <c r="UPJ93" s="47"/>
      <c r="UPK93" s="47"/>
      <c r="UPL93" s="47"/>
      <c r="UPM93" s="47"/>
      <c r="UPN93" s="47"/>
      <c r="UPO93" s="47"/>
      <c r="UPP93" s="47"/>
      <c r="UPQ93" s="47"/>
      <c r="UPR93" s="47"/>
      <c r="UPS93" s="47"/>
      <c r="UPT93" s="47"/>
      <c r="UPU93" s="47"/>
      <c r="UPV93" s="47"/>
      <c r="UPW93" s="47"/>
      <c r="UPX93" s="47"/>
      <c r="UPY93" s="47"/>
      <c r="UPZ93" s="47"/>
      <c r="UQA93" s="47"/>
      <c r="UQB93" s="47"/>
      <c r="UQC93" s="47"/>
      <c r="UQD93" s="47"/>
      <c r="UQE93" s="47"/>
      <c r="UQF93" s="47"/>
      <c r="UQG93" s="47"/>
      <c r="UQH93" s="47"/>
      <c r="UQI93" s="47"/>
      <c r="UQJ93" s="47"/>
      <c r="UQK93" s="47"/>
      <c r="UQL93" s="47"/>
      <c r="UQM93" s="47"/>
      <c r="UQN93" s="47"/>
      <c r="UQO93" s="47"/>
      <c r="UQP93" s="47"/>
      <c r="UQQ93" s="47"/>
      <c r="UQR93" s="47"/>
      <c r="UQS93" s="47"/>
      <c r="UQT93" s="47"/>
      <c r="UQU93" s="47"/>
      <c r="UQV93" s="47"/>
      <c r="UQW93" s="47"/>
      <c r="UQX93" s="47"/>
      <c r="UQY93" s="47"/>
      <c r="UQZ93" s="47"/>
      <c r="URA93" s="47"/>
      <c r="URB93" s="47"/>
      <c r="URC93" s="47"/>
      <c r="URD93" s="47"/>
      <c r="URE93" s="47"/>
      <c r="URF93" s="47"/>
      <c r="URG93" s="47"/>
      <c r="URH93" s="47"/>
      <c r="URI93" s="47"/>
      <c r="URJ93" s="47"/>
      <c r="URK93" s="47"/>
      <c r="URL93" s="47"/>
      <c r="URM93" s="47"/>
      <c r="URN93" s="47"/>
      <c r="URO93" s="47"/>
      <c r="URP93" s="47"/>
      <c r="URQ93" s="47"/>
      <c r="URR93" s="47"/>
      <c r="URS93" s="47"/>
      <c r="URT93" s="47"/>
      <c r="URU93" s="47"/>
      <c r="URV93" s="47"/>
      <c r="URW93" s="47"/>
      <c r="URX93" s="47"/>
      <c r="URY93" s="47"/>
      <c r="URZ93" s="47"/>
      <c r="USA93" s="47"/>
      <c r="USB93" s="47"/>
      <c r="USC93" s="47"/>
      <c r="USD93" s="47"/>
      <c r="USE93" s="47"/>
      <c r="USF93" s="47"/>
      <c r="USG93" s="47"/>
      <c r="USH93" s="47"/>
      <c r="USI93" s="47"/>
      <c r="USJ93" s="47"/>
      <c r="USK93" s="47"/>
      <c r="USL93" s="47"/>
      <c r="USM93" s="47"/>
      <c r="USN93" s="47"/>
      <c r="USO93" s="47"/>
      <c r="USP93" s="47"/>
      <c r="USQ93" s="47"/>
      <c r="USR93" s="47"/>
      <c r="USS93" s="47"/>
      <c r="UST93" s="47"/>
      <c r="USU93" s="47"/>
      <c r="USV93" s="47"/>
      <c r="USW93" s="47"/>
      <c r="USX93" s="47"/>
      <c r="USY93" s="47"/>
      <c r="USZ93" s="47"/>
      <c r="UTA93" s="47"/>
      <c r="UTB93" s="47"/>
      <c r="UTC93" s="47"/>
      <c r="UTD93" s="47"/>
      <c r="UTE93" s="47"/>
      <c r="UTF93" s="47"/>
      <c r="UTG93" s="47"/>
      <c r="UTH93" s="47"/>
      <c r="UTI93" s="47"/>
      <c r="UTJ93" s="47"/>
      <c r="UTK93" s="47"/>
      <c r="UTL93" s="47"/>
      <c r="UTM93" s="47"/>
      <c r="UTN93" s="47"/>
      <c r="UTO93" s="47"/>
      <c r="UTP93" s="47"/>
      <c r="UTQ93" s="47"/>
      <c r="UTR93" s="47"/>
      <c r="UTS93" s="47"/>
      <c r="UTT93" s="47"/>
      <c r="UTU93" s="47"/>
      <c r="UTV93" s="47"/>
      <c r="UTW93" s="47"/>
      <c r="UTX93" s="47"/>
      <c r="UTY93" s="47"/>
      <c r="UTZ93" s="47"/>
      <c r="UUA93" s="47"/>
      <c r="UUB93" s="47"/>
      <c r="UUC93" s="47"/>
      <c r="UUD93" s="47"/>
      <c r="UUE93" s="47"/>
      <c r="UUF93" s="47"/>
      <c r="UUG93" s="47"/>
      <c r="UUH93" s="47"/>
      <c r="UUI93" s="47"/>
      <c r="UUJ93" s="47"/>
      <c r="UUK93" s="47"/>
      <c r="UUL93" s="47"/>
      <c r="UUM93" s="47"/>
      <c r="UUN93" s="47"/>
      <c r="UUO93" s="47"/>
      <c r="UUP93" s="47"/>
      <c r="UUQ93" s="47"/>
      <c r="UUR93" s="47"/>
      <c r="UUS93" s="47"/>
      <c r="UUT93" s="47"/>
      <c r="UUU93" s="47"/>
      <c r="UUV93" s="47"/>
      <c r="UUW93" s="47"/>
      <c r="UUX93" s="47"/>
      <c r="UUY93" s="47"/>
      <c r="UUZ93" s="47"/>
      <c r="UVA93" s="47"/>
      <c r="UVB93" s="47"/>
      <c r="UVC93" s="47"/>
      <c r="UVD93" s="47"/>
      <c r="UVE93" s="47"/>
      <c r="UVF93" s="47"/>
      <c r="UVG93" s="47"/>
      <c r="UVH93" s="47"/>
      <c r="UVI93" s="47"/>
      <c r="UVJ93" s="47"/>
      <c r="UVK93" s="47"/>
      <c r="UVL93" s="47"/>
      <c r="UVM93" s="47"/>
      <c r="UVN93" s="47"/>
      <c r="UVO93" s="47"/>
      <c r="UVP93" s="47"/>
      <c r="UVQ93" s="47"/>
      <c r="UVR93" s="47"/>
      <c r="UVS93" s="47"/>
      <c r="UVT93" s="47"/>
      <c r="UVU93" s="47"/>
      <c r="UVV93" s="47"/>
      <c r="UVW93" s="47"/>
      <c r="UVX93" s="47"/>
      <c r="UVY93" s="47"/>
      <c r="UVZ93" s="47"/>
      <c r="UWA93" s="47"/>
      <c r="UWB93" s="47"/>
      <c r="UWC93" s="47"/>
      <c r="UWD93" s="47"/>
      <c r="UWE93" s="47"/>
      <c r="UWF93" s="47"/>
      <c r="UWG93" s="47"/>
      <c r="UWH93" s="47"/>
      <c r="UWI93" s="47"/>
      <c r="UWJ93" s="47"/>
      <c r="UWK93" s="47"/>
      <c r="UWL93" s="47"/>
      <c r="UWM93" s="47"/>
      <c r="UWN93" s="47"/>
      <c r="UWO93" s="47"/>
      <c r="UWP93" s="47"/>
      <c r="UWQ93" s="47"/>
      <c r="UWR93" s="47"/>
      <c r="UWS93" s="47"/>
      <c r="UWT93" s="47"/>
      <c r="UWU93" s="47"/>
      <c r="UWV93" s="47"/>
      <c r="UWW93" s="47"/>
      <c r="UWX93" s="47"/>
      <c r="UWY93" s="47"/>
      <c r="UWZ93" s="47"/>
      <c r="UXA93" s="47"/>
      <c r="UXB93" s="47"/>
      <c r="UXC93" s="47"/>
      <c r="UXD93" s="47"/>
      <c r="UXE93" s="47"/>
      <c r="UXF93" s="47"/>
      <c r="UXG93" s="47"/>
      <c r="UXH93" s="47"/>
      <c r="UXI93" s="47"/>
      <c r="UXJ93" s="47"/>
      <c r="UXK93" s="47"/>
      <c r="UXL93" s="47"/>
      <c r="UXM93" s="47"/>
      <c r="UXN93" s="47"/>
      <c r="UXO93" s="47"/>
      <c r="UXP93" s="47"/>
      <c r="UXQ93" s="47"/>
      <c r="UXR93" s="47"/>
      <c r="UXS93" s="47"/>
      <c r="UXT93" s="47"/>
      <c r="UXU93" s="47"/>
      <c r="UXV93" s="47"/>
      <c r="UXW93" s="47"/>
      <c r="UXX93" s="47"/>
      <c r="UXY93" s="47"/>
      <c r="UXZ93" s="47"/>
      <c r="UYA93" s="47"/>
      <c r="UYB93" s="47"/>
      <c r="UYC93" s="47"/>
      <c r="UYD93" s="47"/>
      <c r="UYE93" s="47"/>
      <c r="UYF93" s="47"/>
      <c r="UYG93" s="47"/>
      <c r="UYH93" s="47"/>
      <c r="UYI93" s="47"/>
      <c r="UYJ93" s="47"/>
      <c r="UYK93" s="47"/>
      <c r="UYL93" s="47"/>
      <c r="UYM93" s="47"/>
      <c r="UYN93" s="47"/>
      <c r="UYO93" s="47"/>
      <c r="UYP93" s="47"/>
      <c r="UYQ93" s="47"/>
      <c r="UYR93" s="47"/>
      <c r="UYS93" s="47"/>
      <c r="UYT93" s="47"/>
      <c r="UYU93" s="47"/>
      <c r="UYV93" s="47"/>
      <c r="UYW93" s="47"/>
      <c r="UYX93" s="47"/>
      <c r="UYY93" s="47"/>
      <c r="UYZ93" s="47"/>
      <c r="UZA93" s="47"/>
      <c r="UZB93" s="47"/>
      <c r="UZC93" s="47"/>
      <c r="UZD93" s="47"/>
      <c r="UZE93" s="47"/>
      <c r="UZF93" s="47"/>
      <c r="UZG93" s="47"/>
      <c r="UZH93" s="47"/>
      <c r="UZI93" s="47"/>
      <c r="UZJ93" s="47"/>
      <c r="UZK93" s="47"/>
      <c r="UZL93" s="47"/>
      <c r="UZM93" s="47"/>
      <c r="UZN93" s="47"/>
      <c r="UZO93" s="47"/>
      <c r="UZP93" s="47"/>
      <c r="UZQ93" s="47"/>
      <c r="UZR93" s="47"/>
      <c r="UZS93" s="47"/>
      <c r="UZT93" s="47"/>
      <c r="UZU93" s="47"/>
      <c r="UZV93" s="47"/>
      <c r="UZW93" s="47"/>
      <c r="UZX93" s="47"/>
      <c r="UZY93" s="47"/>
      <c r="UZZ93" s="47"/>
      <c r="VAA93" s="47"/>
      <c r="VAB93" s="47"/>
      <c r="VAC93" s="47"/>
      <c r="VAD93" s="47"/>
      <c r="VAE93" s="47"/>
      <c r="VAF93" s="47"/>
      <c r="VAG93" s="47"/>
      <c r="VAH93" s="47"/>
      <c r="VAI93" s="47"/>
      <c r="VAJ93" s="47"/>
      <c r="VAK93" s="47"/>
      <c r="VAL93" s="47"/>
      <c r="VAM93" s="47"/>
      <c r="VAN93" s="47"/>
      <c r="VAO93" s="47"/>
      <c r="VAP93" s="47"/>
      <c r="VAQ93" s="47"/>
      <c r="VAR93" s="47"/>
      <c r="VAS93" s="47"/>
      <c r="VAT93" s="47"/>
      <c r="VAU93" s="47"/>
      <c r="VAV93" s="47"/>
      <c r="VAW93" s="47"/>
      <c r="VAX93" s="47"/>
      <c r="VAY93" s="47"/>
      <c r="VAZ93" s="47"/>
      <c r="VBA93" s="47"/>
      <c r="VBB93" s="47"/>
      <c r="VBC93" s="47"/>
      <c r="VBD93" s="47"/>
      <c r="VBE93" s="47"/>
      <c r="VBF93" s="47"/>
      <c r="VBG93" s="47"/>
      <c r="VBH93" s="47"/>
      <c r="VBI93" s="47"/>
      <c r="VBJ93" s="47"/>
      <c r="VBK93" s="47"/>
      <c r="VBL93" s="47"/>
      <c r="VBM93" s="47"/>
      <c r="VBN93" s="47"/>
      <c r="VBO93" s="47"/>
      <c r="VBP93" s="47"/>
      <c r="VBQ93" s="47"/>
      <c r="VBR93" s="47"/>
      <c r="VBS93" s="47"/>
      <c r="VBT93" s="47"/>
      <c r="VBU93" s="47"/>
      <c r="VBV93" s="47"/>
      <c r="VBW93" s="47"/>
      <c r="VBX93" s="47"/>
      <c r="VBY93" s="47"/>
      <c r="VBZ93" s="47"/>
      <c r="VCA93" s="47"/>
      <c r="VCB93" s="47"/>
      <c r="VCC93" s="47"/>
      <c r="VCD93" s="47"/>
      <c r="VCE93" s="47"/>
      <c r="VCF93" s="47"/>
      <c r="VCG93" s="47"/>
      <c r="VCH93" s="47"/>
      <c r="VCI93" s="47"/>
      <c r="VCJ93" s="47"/>
      <c r="VCK93" s="47"/>
      <c r="VCL93" s="47"/>
      <c r="VCM93" s="47"/>
      <c r="VCN93" s="47"/>
      <c r="VCO93" s="47"/>
      <c r="VCP93" s="47"/>
      <c r="VCQ93" s="47"/>
      <c r="VCR93" s="47"/>
      <c r="VCS93" s="47"/>
      <c r="VCT93" s="47"/>
      <c r="VCU93" s="47"/>
      <c r="VCV93" s="47"/>
      <c r="VCW93" s="47"/>
      <c r="VCX93" s="47"/>
      <c r="VCY93" s="47"/>
      <c r="VCZ93" s="47"/>
      <c r="VDA93" s="47"/>
      <c r="VDB93" s="47"/>
      <c r="VDC93" s="47"/>
      <c r="VDD93" s="47"/>
      <c r="VDE93" s="47"/>
      <c r="VDF93" s="47"/>
      <c r="VDG93" s="47"/>
      <c r="VDH93" s="47"/>
      <c r="VDI93" s="47"/>
      <c r="VDJ93" s="47"/>
      <c r="VDK93" s="47"/>
      <c r="VDL93" s="47"/>
      <c r="VDM93" s="47"/>
      <c r="VDN93" s="47"/>
      <c r="VDO93" s="47"/>
      <c r="VDP93" s="47"/>
      <c r="VDQ93" s="47"/>
      <c r="VDR93" s="47"/>
      <c r="VDS93" s="47"/>
      <c r="VDT93" s="47"/>
      <c r="VDU93" s="47"/>
      <c r="VDV93" s="47"/>
      <c r="VDW93" s="47"/>
      <c r="VDX93" s="47"/>
      <c r="VDY93" s="47"/>
      <c r="VDZ93" s="47"/>
      <c r="VEA93" s="47"/>
      <c r="VEB93" s="47"/>
      <c r="VEC93" s="47"/>
      <c r="VED93" s="47"/>
      <c r="VEE93" s="47"/>
      <c r="VEF93" s="47"/>
      <c r="VEG93" s="47"/>
      <c r="VEH93" s="47"/>
      <c r="VEI93" s="47"/>
      <c r="VEJ93" s="47"/>
      <c r="VEK93" s="47"/>
      <c r="VEL93" s="47"/>
      <c r="VEM93" s="47"/>
      <c r="VEN93" s="47"/>
      <c r="VEO93" s="47"/>
      <c r="VEP93" s="47"/>
      <c r="VEQ93" s="47"/>
      <c r="VER93" s="47"/>
      <c r="VES93" s="47"/>
      <c r="VET93" s="47"/>
      <c r="VEU93" s="47"/>
      <c r="VEV93" s="47"/>
      <c r="VEW93" s="47"/>
      <c r="VEX93" s="47"/>
      <c r="VEY93" s="47"/>
      <c r="VEZ93" s="47"/>
      <c r="VFA93" s="47"/>
      <c r="VFB93" s="47"/>
      <c r="VFC93" s="47"/>
      <c r="VFD93" s="47"/>
      <c r="VFE93" s="47"/>
      <c r="VFF93" s="47"/>
      <c r="VFG93" s="47"/>
      <c r="VFH93" s="47"/>
      <c r="VFI93" s="47"/>
      <c r="VFJ93" s="47"/>
      <c r="VFK93" s="47"/>
      <c r="VFL93" s="47"/>
      <c r="VFM93" s="47"/>
      <c r="VFN93" s="47"/>
      <c r="VFO93" s="47"/>
      <c r="VFP93" s="47"/>
      <c r="VFQ93" s="47"/>
      <c r="VFR93" s="47"/>
      <c r="VFS93" s="47"/>
      <c r="VFT93" s="47"/>
      <c r="VFU93" s="47"/>
      <c r="VFV93" s="47"/>
      <c r="VFW93" s="47"/>
      <c r="VFX93" s="47"/>
      <c r="VFY93" s="47"/>
      <c r="VFZ93" s="47"/>
      <c r="VGA93" s="47"/>
      <c r="VGB93" s="47"/>
      <c r="VGC93" s="47"/>
      <c r="VGD93" s="47"/>
      <c r="VGE93" s="47"/>
      <c r="VGF93" s="47"/>
      <c r="VGG93" s="47"/>
      <c r="VGH93" s="47"/>
      <c r="VGI93" s="47"/>
      <c r="VGJ93" s="47"/>
      <c r="VGK93" s="47"/>
      <c r="VGL93" s="47"/>
      <c r="VGM93" s="47"/>
      <c r="VGN93" s="47"/>
      <c r="VGO93" s="47"/>
      <c r="VGP93" s="47"/>
      <c r="VGQ93" s="47"/>
      <c r="VGR93" s="47"/>
      <c r="VGS93" s="47"/>
      <c r="VGT93" s="47"/>
      <c r="VGU93" s="47"/>
      <c r="VGV93" s="47"/>
      <c r="VGW93" s="47"/>
      <c r="VGX93" s="47"/>
      <c r="VGY93" s="47"/>
      <c r="VGZ93" s="47"/>
      <c r="VHA93" s="47"/>
      <c r="VHB93" s="47"/>
      <c r="VHC93" s="47"/>
      <c r="VHD93" s="47"/>
      <c r="VHE93" s="47"/>
      <c r="VHF93" s="47"/>
      <c r="VHG93" s="47"/>
      <c r="VHH93" s="47"/>
      <c r="VHI93" s="47"/>
      <c r="VHJ93" s="47"/>
      <c r="VHK93" s="47"/>
      <c r="VHL93" s="47"/>
      <c r="VHM93" s="47"/>
      <c r="VHN93" s="47"/>
      <c r="VHO93" s="47"/>
      <c r="VHP93" s="47"/>
      <c r="VHQ93" s="47"/>
      <c r="VHR93" s="47"/>
      <c r="VHS93" s="47"/>
      <c r="VHT93" s="47"/>
      <c r="VHU93" s="47"/>
      <c r="VHV93" s="47"/>
      <c r="VHW93" s="47"/>
      <c r="VHX93" s="47"/>
      <c r="VHY93" s="47"/>
      <c r="VHZ93" s="47"/>
      <c r="VIA93" s="47"/>
      <c r="VIB93" s="47"/>
      <c r="VIC93" s="47"/>
      <c r="VID93" s="47"/>
      <c r="VIE93" s="47"/>
      <c r="VIF93" s="47"/>
      <c r="VIG93" s="47"/>
      <c r="VIH93" s="47"/>
      <c r="VII93" s="47"/>
      <c r="VIJ93" s="47"/>
      <c r="VIK93" s="47"/>
      <c r="VIL93" s="47"/>
      <c r="VIM93" s="47"/>
      <c r="VIN93" s="47"/>
      <c r="VIO93" s="47"/>
      <c r="VIP93" s="47"/>
      <c r="VIQ93" s="47"/>
      <c r="VIR93" s="47"/>
      <c r="VIS93" s="47"/>
      <c r="VIT93" s="47"/>
      <c r="VIU93" s="47"/>
      <c r="VIV93" s="47"/>
      <c r="VIW93" s="47"/>
      <c r="VIX93" s="47"/>
      <c r="VIY93" s="47"/>
      <c r="VIZ93" s="47"/>
      <c r="VJA93" s="47"/>
      <c r="VJB93" s="47"/>
      <c r="VJC93" s="47"/>
      <c r="VJD93" s="47"/>
      <c r="VJE93" s="47"/>
      <c r="VJF93" s="47"/>
      <c r="VJG93" s="47"/>
      <c r="VJH93" s="47"/>
      <c r="VJI93" s="47"/>
      <c r="VJJ93" s="47"/>
      <c r="VJK93" s="47"/>
      <c r="VJL93" s="47"/>
      <c r="VJM93" s="47"/>
      <c r="VJN93" s="47"/>
      <c r="VJO93" s="47"/>
      <c r="VJP93" s="47"/>
      <c r="VJQ93" s="47"/>
      <c r="VJR93" s="47"/>
      <c r="VJS93" s="47"/>
      <c r="VJT93" s="47"/>
      <c r="VJU93" s="47"/>
      <c r="VJV93" s="47"/>
      <c r="VJW93" s="47"/>
      <c r="VJX93" s="47"/>
      <c r="VJY93" s="47"/>
      <c r="VJZ93" s="47"/>
      <c r="VKA93" s="47"/>
      <c r="VKB93" s="47"/>
      <c r="VKC93" s="47"/>
      <c r="VKD93" s="47"/>
      <c r="VKE93" s="47"/>
      <c r="VKF93" s="47"/>
      <c r="VKG93" s="47"/>
      <c r="VKH93" s="47"/>
      <c r="VKI93" s="47"/>
      <c r="VKJ93" s="47"/>
      <c r="VKK93" s="47"/>
      <c r="VKL93" s="47"/>
      <c r="VKM93" s="47"/>
      <c r="VKN93" s="47"/>
      <c r="VKO93" s="47"/>
      <c r="VKP93" s="47"/>
      <c r="VKQ93" s="47"/>
      <c r="VKR93" s="47"/>
      <c r="VKS93" s="47"/>
      <c r="VKT93" s="47"/>
      <c r="VKU93" s="47"/>
      <c r="VKV93" s="47"/>
      <c r="VKW93" s="47"/>
      <c r="VKX93" s="47"/>
      <c r="VKY93" s="47"/>
      <c r="VKZ93" s="47"/>
      <c r="VLA93" s="47"/>
      <c r="VLB93" s="47"/>
      <c r="VLC93" s="47"/>
      <c r="VLD93" s="47"/>
      <c r="VLE93" s="47"/>
      <c r="VLF93" s="47"/>
      <c r="VLG93" s="47"/>
      <c r="VLH93" s="47"/>
      <c r="VLI93" s="47"/>
      <c r="VLJ93" s="47"/>
      <c r="VLK93" s="47"/>
      <c r="VLL93" s="47"/>
      <c r="VLM93" s="47"/>
      <c r="VLN93" s="47"/>
      <c r="VLO93" s="47"/>
      <c r="VLP93" s="47"/>
      <c r="VLQ93" s="47"/>
      <c r="VLR93" s="47"/>
      <c r="VLS93" s="47"/>
      <c r="VLT93" s="47"/>
      <c r="VLU93" s="47"/>
      <c r="VLV93" s="47"/>
      <c r="VLW93" s="47"/>
      <c r="VLX93" s="47"/>
      <c r="VLY93" s="47"/>
      <c r="VLZ93" s="47"/>
      <c r="VMA93" s="47"/>
      <c r="VMB93" s="47"/>
      <c r="VMC93" s="47"/>
      <c r="VMD93" s="47"/>
      <c r="VME93" s="47"/>
      <c r="VMF93" s="47"/>
      <c r="VMG93" s="47"/>
      <c r="VMH93" s="47"/>
      <c r="VMI93" s="47"/>
      <c r="VMJ93" s="47"/>
      <c r="VMK93" s="47"/>
      <c r="VML93" s="47"/>
      <c r="VMM93" s="47"/>
      <c r="VMN93" s="47"/>
      <c r="VMO93" s="47"/>
      <c r="VMP93" s="47"/>
      <c r="VMQ93" s="47"/>
      <c r="VMR93" s="47"/>
      <c r="VMS93" s="47"/>
      <c r="VMT93" s="47"/>
      <c r="VMU93" s="47"/>
      <c r="VMV93" s="47"/>
      <c r="VMW93" s="47"/>
      <c r="VMX93" s="47"/>
      <c r="VMY93" s="47"/>
      <c r="VMZ93" s="47"/>
      <c r="VNA93" s="47"/>
      <c r="VNB93" s="47"/>
      <c r="VNC93" s="47"/>
      <c r="VND93" s="47"/>
      <c r="VNE93" s="47"/>
      <c r="VNF93" s="47"/>
      <c r="VNG93" s="47"/>
      <c r="VNH93" s="47"/>
      <c r="VNI93" s="47"/>
      <c r="VNJ93" s="47"/>
      <c r="VNK93" s="47"/>
      <c r="VNL93" s="47"/>
      <c r="VNM93" s="47"/>
      <c r="VNN93" s="47"/>
      <c r="VNO93" s="47"/>
      <c r="VNP93" s="47"/>
      <c r="VNQ93" s="47"/>
      <c r="VNR93" s="47"/>
      <c r="VNS93" s="47"/>
      <c r="VNT93" s="47"/>
      <c r="VNU93" s="47"/>
      <c r="VNV93" s="47"/>
      <c r="VNW93" s="47"/>
      <c r="VNX93" s="47"/>
      <c r="VNY93" s="47"/>
      <c r="VNZ93" s="47"/>
      <c r="VOA93" s="47"/>
      <c r="VOB93" s="47"/>
      <c r="VOC93" s="47"/>
      <c r="VOD93" s="47"/>
      <c r="VOE93" s="47"/>
      <c r="VOF93" s="47"/>
      <c r="VOG93" s="47"/>
      <c r="VOH93" s="47"/>
      <c r="VOI93" s="47"/>
      <c r="VOJ93" s="47"/>
      <c r="VOK93" s="47"/>
      <c r="VOL93" s="47"/>
      <c r="VOM93" s="47"/>
      <c r="VON93" s="47"/>
      <c r="VOO93" s="47"/>
      <c r="VOP93" s="47"/>
      <c r="VOQ93" s="47"/>
      <c r="VOR93" s="47"/>
      <c r="VOS93" s="47"/>
      <c r="VOT93" s="47"/>
      <c r="VOU93" s="47"/>
      <c r="VOV93" s="47"/>
      <c r="VOW93" s="47"/>
      <c r="VOX93" s="47"/>
      <c r="VOY93" s="47"/>
      <c r="VOZ93" s="47"/>
      <c r="VPA93" s="47"/>
      <c r="VPB93" s="47"/>
      <c r="VPC93" s="47"/>
      <c r="VPD93" s="47"/>
      <c r="VPE93" s="47"/>
      <c r="VPF93" s="47"/>
      <c r="VPG93" s="47"/>
      <c r="VPH93" s="47"/>
      <c r="VPI93" s="47"/>
      <c r="VPJ93" s="47"/>
      <c r="VPK93" s="47"/>
      <c r="VPL93" s="47"/>
      <c r="VPM93" s="47"/>
      <c r="VPN93" s="47"/>
      <c r="VPO93" s="47"/>
      <c r="VPP93" s="47"/>
      <c r="VPQ93" s="47"/>
      <c r="VPR93" s="47"/>
      <c r="VPS93" s="47"/>
      <c r="VPT93" s="47"/>
      <c r="VPU93" s="47"/>
      <c r="VPV93" s="47"/>
      <c r="VPW93" s="47"/>
      <c r="VPX93" s="47"/>
      <c r="VPY93" s="47"/>
      <c r="VPZ93" s="47"/>
      <c r="VQA93" s="47"/>
      <c r="VQB93" s="47"/>
      <c r="VQC93" s="47"/>
      <c r="VQD93" s="47"/>
      <c r="VQE93" s="47"/>
      <c r="VQF93" s="47"/>
      <c r="VQG93" s="47"/>
      <c r="VQH93" s="47"/>
      <c r="VQI93" s="47"/>
      <c r="VQJ93" s="47"/>
      <c r="VQK93" s="47"/>
      <c r="VQL93" s="47"/>
      <c r="VQM93" s="47"/>
      <c r="VQN93" s="47"/>
      <c r="VQO93" s="47"/>
      <c r="VQP93" s="47"/>
      <c r="VQQ93" s="47"/>
      <c r="VQR93" s="47"/>
      <c r="VQS93" s="47"/>
      <c r="VQT93" s="47"/>
      <c r="VQU93" s="47"/>
      <c r="VQV93" s="47"/>
      <c r="VQW93" s="47"/>
      <c r="VQX93" s="47"/>
      <c r="VQY93" s="47"/>
      <c r="VQZ93" s="47"/>
      <c r="VRA93" s="47"/>
      <c r="VRB93" s="47"/>
      <c r="VRC93" s="47"/>
      <c r="VRD93" s="47"/>
      <c r="VRE93" s="47"/>
      <c r="VRF93" s="47"/>
      <c r="VRG93" s="47"/>
      <c r="VRH93" s="47"/>
      <c r="VRI93" s="47"/>
      <c r="VRJ93" s="47"/>
      <c r="VRK93" s="47"/>
      <c r="VRL93" s="47"/>
      <c r="VRM93" s="47"/>
      <c r="VRN93" s="47"/>
      <c r="VRO93" s="47"/>
      <c r="VRP93" s="47"/>
      <c r="VRQ93" s="47"/>
      <c r="VRR93" s="47"/>
      <c r="VRS93" s="47"/>
      <c r="VRT93" s="47"/>
      <c r="VRU93" s="47"/>
      <c r="VRV93" s="47"/>
      <c r="VRW93" s="47"/>
      <c r="VRX93" s="47"/>
      <c r="VRY93" s="47"/>
      <c r="VRZ93" s="47"/>
      <c r="VSA93" s="47"/>
      <c r="VSB93" s="47"/>
      <c r="VSC93" s="47"/>
      <c r="VSD93" s="47"/>
      <c r="VSE93" s="47"/>
      <c r="VSF93" s="47"/>
      <c r="VSG93" s="47"/>
      <c r="VSH93" s="47"/>
      <c r="VSI93" s="47"/>
      <c r="VSJ93" s="47"/>
      <c r="VSK93" s="47"/>
      <c r="VSL93" s="47"/>
      <c r="VSM93" s="47"/>
      <c r="VSN93" s="47"/>
      <c r="VSO93" s="47"/>
      <c r="VSP93" s="47"/>
      <c r="VSQ93" s="47"/>
      <c r="VSR93" s="47"/>
      <c r="VSS93" s="47"/>
      <c r="VST93" s="47"/>
      <c r="VSU93" s="47"/>
      <c r="VSV93" s="47"/>
      <c r="VSW93" s="47"/>
      <c r="VSX93" s="47"/>
      <c r="VSY93" s="47"/>
      <c r="VSZ93" s="47"/>
      <c r="VTA93" s="47"/>
      <c r="VTB93" s="47"/>
      <c r="VTC93" s="47"/>
      <c r="VTD93" s="47"/>
      <c r="VTE93" s="47"/>
      <c r="VTF93" s="47"/>
      <c r="VTG93" s="47"/>
      <c r="VTH93" s="47"/>
      <c r="VTI93" s="47"/>
      <c r="VTJ93" s="47"/>
      <c r="VTK93" s="47"/>
      <c r="VTL93" s="47"/>
      <c r="VTM93" s="47"/>
      <c r="VTN93" s="47"/>
      <c r="VTO93" s="47"/>
      <c r="VTP93" s="47"/>
      <c r="VTQ93" s="47"/>
      <c r="VTR93" s="47"/>
      <c r="VTS93" s="47"/>
      <c r="VTT93" s="47"/>
      <c r="VTU93" s="47"/>
      <c r="VTV93" s="47"/>
      <c r="VTW93" s="47"/>
      <c r="VTX93" s="47"/>
      <c r="VTY93" s="47"/>
      <c r="VTZ93" s="47"/>
      <c r="VUA93" s="47"/>
      <c r="VUB93" s="47"/>
      <c r="VUC93" s="47"/>
      <c r="VUD93" s="47"/>
      <c r="VUE93" s="47"/>
      <c r="VUF93" s="47"/>
      <c r="VUG93" s="47"/>
      <c r="VUH93" s="47"/>
      <c r="VUI93" s="47"/>
      <c r="VUJ93" s="47"/>
      <c r="VUK93" s="47"/>
      <c r="VUL93" s="47"/>
      <c r="VUM93" s="47"/>
      <c r="VUN93" s="47"/>
      <c r="VUO93" s="47"/>
      <c r="VUP93" s="47"/>
      <c r="VUQ93" s="47"/>
      <c r="VUR93" s="47"/>
      <c r="VUS93" s="47"/>
      <c r="VUT93" s="47"/>
      <c r="VUU93" s="47"/>
      <c r="VUV93" s="47"/>
      <c r="VUW93" s="47"/>
      <c r="VUX93" s="47"/>
      <c r="VUY93" s="47"/>
      <c r="VUZ93" s="47"/>
      <c r="VVA93" s="47"/>
      <c r="VVB93" s="47"/>
      <c r="VVC93" s="47"/>
      <c r="VVD93" s="47"/>
      <c r="VVE93" s="47"/>
      <c r="VVF93" s="47"/>
      <c r="VVG93" s="47"/>
      <c r="VVH93" s="47"/>
      <c r="VVI93" s="47"/>
      <c r="VVJ93" s="47"/>
      <c r="VVK93" s="47"/>
      <c r="VVL93" s="47"/>
      <c r="VVM93" s="47"/>
      <c r="VVN93" s="47"/>
      <c r="VVO93" s="47"/>
      <c r="VVP93" s="47"/>
      <c r="VVQ93" s="47"/>
      <c r="VVR93" s="47"/>
      <c r="VVS93" s="47"/>
      <c r="VVT93" s="47"/>
      <c r="VVU93" s="47"/>
      <c r="VVV93" s="47"/>
      <c r="VVW93" s="47"/>
      <c r="VVX93" s="47"/>
      <c r="VVY93" s="47"/>
      <c r="VVZ93" s="47"/>
      <c r="VWA93" s="47"/>
      <c r="VWB93" s="47"/>
      <c r="VWC93" s="47"/>
      <c r="VWD93" s="47"/>
      <c r="VWE93" s="47"/>
      <c r="VWF93" s="47"/>
      <c r="VWG93" s="47"/>
      <c r="VWH93" s="47"/>
      <c r="VWI93" s="47"/>
      <c r="VWJ93" s="47"/>
      <c r="VWK93" s="47"/>
      <c r="VWL93" s="47"/>
      <c r="VWM93" s="47"/>
      <c r="VWN93" s="47"/>
      <c r="VWO93" s="47"/>
      <c r="VWP93" s="47"/>
      <c r="VWQ93" s="47"/>
      <c r="VWR93" s="47"/>
      <c r="VWS93" s="47"/>
      <c r="VWT93" s="47"/>
      <c r="VWU93" s="47"/>
      <c r="VWV93" s="47"/>
      <c r="VWW93" s="47"/>
      <c r="VWX93" s="47"/>
      <c r="VWY93" s="47"/>
      <c r="VWZ93" s="47"/>
      <c r="VXA93" s="47"/>
      <c r="VXB93" s="47"/>
      <c r="VXC93" s="47"/>
      <c r="VXD93" s="47"/>
      <c r="VXE93" s="47"/>
      <c r="VXF93" s="47"/>
      <c r="VXG93" s="47"/>
      <c r="VXH93" s="47"/>
      <c r="VXI93" s="47"/>
      <c r="VXJ93" s="47"/>
      <c r="VXK93" s="47"/>
      <c r="VXL93" s="47"/>
      <c r="VXM93" s="47"/>
      <c r="VXN93" s="47"/>
      <c r="VXO93" s="47"/>
      <c r="VXP93" s="47"/>
      <c r="VXQ93" s="47"/>
      <c r="VXR93" s="47"/>
      <c r="VXS93" s="47"/>
      <c r="VXT93" s="47"/>
      <c r="VXU93" s="47"/>
      <c r="VXV93" s="47"/>
      <c r="VXW93" s="47"/>
      <c r="VXX93" s="47"/>
      <c r="VXY93" s="47"/>
      <c r="VXZ93" s="47"/>
      <c r="VYA93" s="47"/>
      <c r="VYB93" s="47"/>
      <c r="VYC93" s="47"/>
      <c r="VYD93" s="47"/>
      <c r="VYE93" s="47"/>
      <c r="VYF93" s="47"/>
      <c r="VYG93" s="47"/>
      <c r="VYH93" s="47"/>
      <c r="VYI93" s="47"/>
      <c r="VYJ93" s="47"/>
      <c r="VYK93" s="47"/>
      <c r="VYL93" s="47"/>
      <c r="VYM93" s="47"/>
      <c r="VYN93" s="47"/>
      <c r="VYO93" s="47"/>
      <c r="VYP93" s="47"/>
      <c r="VYQ93" s="47"/>
      <c r="VYR93" s="47"/>
      <c r="VYS93" s="47"/>
      <c r="VYT93" s="47"/>
      <c r="VYU93" s="47"/>
      <c r="VYV93" s="47"/>
      <c r="VYW93" s="47"/>
      <c r="VYX93" s="47"/>
      <c r="VYY93" s="47"/>
      <c r="VYZ93" s="47"/>
      <c r="VZA93" s="47"/>
      <c r="VZB93" s="47"/>
      <c r="VZC93" s="47"/>
      <c r="VZD93" s="47"/>
      <c r="VZE93" s="47"/>
      <c r="VZF93" s="47"/>
      <c r="VZG93" s="47"/>
      <c r="VZH93" s="47"/>
      <c r="VZI93" s="47"/>
      <c r="VZJ93" s="47"/>
      <c r="VZK93" s="47"/>
      <c r="VZL93" s="47"/>
      <c r="VZM93" s="47"/>
      <c r="VZN93" s="47"/>
      <c r="VZO93" s="47"/>
      <c r="VZP93" s="47"/>
      <c r="VZQ93" s="47"/>
      <c r="VZR93" s="47"/>
      <c r="VZS93" s="47"/>
      <c r="VZT93" s="47"/>
      <c r="VZU93" s="47"/>
      <c r="VZV93" s="47"/>
      <c r="VZW93" s="47"/>
      <c r="VZX93" s="47"/>
      <c r="VZY93" s="47"/>
      <c r="VZZ93" s="47"/>
      <c r="WAA93" s="47"/>
      <c r="WAB93" s="47"/>
      <c r="WAC93" s="47"/>
      <c r="WAD93" s="47"/>
      <c r="WAE93" s="47"/>
      <c r="WAF93" s="47"/>
      <c r="WAG93" s="47"/>
      <c r="WAH93" s="47"/>
      <c r="WAI93" s="47"/>
      <c r="WAJ93" s="47"/>
      <c r="WAK93" s="47"/>
      <c r="WAL93" s="47"/>
      <c r="WAM93" s="47"/>
      <c r="WAN93" s="47"/>
      <c r="WAO93" s="47"/>
      <c r="WAP93" s="47"/>
      <c r="WAQ93" s="47"/>
      <c r="WAR93" s="47"/>
      <c r="WAS93" s="47"/>
      <c r="WAT93" s="47"/>
      <c r="WAU93" s="47"/>
      <c r="WAV93" s="47"/>
      <c r="WAW93" s="47"/>
      <c r="WAX93" s="47"/>
      <c r="WAY93" s="47"/>
      <c r="WAZ93" s="47"/>
      <c r="WBA93" s="47"/>
      <c r="WBB93" s="47"/>
      <c r="WBC93" s="47"/>
      <c r="WBD93" s="47"/>
      <c r="WBE93" s="47"/>
      <c r="WBF93" s="47"/>
      <c r="WBG93" s="47"/>
      <c r="WBH93" s="47"/>
      <c r="WBI93" s="47"/>
      <c r="WBJ93" s="47"/>
      <c r="WBK93" s="47"/>
      <c r="WBL93" s="47"/>
      <c r="WBM93" s="47"/>
      <c r="WBN93" s="47"/>
      <c r="WBO93" s="47"/>
      <c r="WBP93" s="47"/>
      <c r="WBQ93" s="47"/>
      <c r="WBR93" s="47"/>
      <c r="WBS93" s="47"/>
      <c r="WBT93" s="47"/>
      <c r="WBU93" s="47"/>
      <c r="WBV93" s="47"/>
      <c r="WBW93" s="47"/>
      <c r="WBX93" s="47"/>
      <c r="WBY93" s="47"/>
      <c r="WBZ93" s="47"/>
      <c r="WCA93" s="47"/>
      <c r="WCB93" s="47"/>
      <c r="WCC93" s="47"/>
      <c r="WCD93" s="47"/>
      <c r="WCE93" s="47"/>
      <c r="WCF93" s="47"/>
      <c r="WCG93" s="47"/>
      <c r="WCH93" s="47"/>
      <c r="WCI93" s="47"/>
      <c r="WCJ93" s="47"/>
      <c r="WCK93" s="47"/>
      <c r="WCL93" s="47"/>
      <c r="WCM93" s="47"/>
      <c r="WCN93" s="47"/>
      <c r="WCO93" s="47"/>
      <c r="WCP93" s="47"/>
      <c r="WCQ93" s="47"/>
      <c r="WCR93" s="47"/>
      <c r="WCS93" s="47"/>
      <c r="WCT93" s="47"/>
      <c r="WCU93" s="47"/>
      <c r="WCV93" s="47"/>
      <c r="WCW93" s="47"/>
      <c r="WCX93" s="47"/>
      <c r="WCY93" s="47"/>
      <c r="WCZ93" s="47"/>
      <c r="WDA93" s="47"/>
      <c r="WDB93" s="47"/>
      <c r="WDC93" s="47"/>
      <c r="WDD93" s="47"/>
      <c r="WDE93" s="47"/>
      <c r="WDF93" s="47"/>
      <c r="WDG93" s="47"/>
      <c r="WDH93" s="47"/>
      <c r="WDI93" s="47"/>
      <c r="WDJ93" s="47"/>
      <c r="WDK93" s="47"/>
      <c r="WDL93" s="47"/>
      <c r="WDM93" s="47"/>
      <c r="WDN93" s="47"/>
      <c r="WDO93" s="47"/>
      <c r="WDP93" s="47"/>
      <c r="WDQ93" s="47"/>
      <c r="WDR93" s="47"/>
      <c r="WDS93" s="47"/>
      <c r="WDT93" s="47"/>
      <c r="WDU93" s="47"/>
      <c r="WDV93" s="47"/>
      <c r="WDW93" s="47"/>
      <c r="WDX93" s="47"/>
      <c r="WDY93" s="47"/>
      <c r="WDZ93" s="47"/>
      <c r="WEA93" s="47"/>
      <c r="WEB93" s="47"/>
      <c r="WEC93" s="47"/>
      <c r="WED93" s="47"/>
      <c r="WEE93" s="47"/>
      <c r="WEF93" s="47"/>
      <c r="WEG93" s="47"/>
      <c r="WEH93" s="47"/>
      <c r="WEI93" s="47"/>
      <c r="WEJ93" s="47"/>
      <c r="WEK93" s="47"/>
      <c r="WEL93" s="47"/>
      <c r="WEM93" s="47"/>
      <c r="WEN93" s="47"/>
      <c r="WEO93" s="47"/>
      <c r="WEP93" s="47"/>
      <c r="WEQ93" s="47"/>
      <c r="WER93" s="47"/>
      <c r="WES93" s="47"/>
      <c r="WET93" s="47"/>
      <c r="WEU93" s="47"/>
      <c r="WEV93" s="47"/>
      <c r="WEW93" s="47"/>
      <c r="WEX93" s="47"/>
      <c r="WEY93" s="47"/>
      <c r="WEZ93" s="47"/>
      <c r="WFA93" s="47"/>
      <c r="WFB93" s="47"/>
      <c r="WFC93" s="47"/>
      <c r="WFD93" s="47"/>
      <c r="WFE93" s="47"/>
      <c r="WFF93" s="47"/>
      <c r="WFG93" s="47"/>
      <c r="WFH93" s="47"/>
      <c r="WFI93" s="47"/>
      <c r="WFJ93" s="47"/>
      <c r="WFK93" s="47"/>
      <c r="WFL93" s="47"/>
      <c r="WFM93" s="47"/>
      <c r="WFN93" s="47"/>
      <c r="WFO93" s="47"/>
      <c r="WFP93" s="47"/>
      <c r="WFQ93" s="47"/>
      <c r="WFR93" s="47"/>
      <c r="WFS93" s="47"/>
      <c r="WFT93" s="47"/>
      <c r="WFU93" s="47"/>
      <c r="WFV93" s="47"/>
      <c r="WFW93" s="47"/>
      <c r="WFX93" s="47"/>
      <c r="WFY93" s="47"/>
      <c r="WFZ93" s="47"/>
      <c r="WGA93" s="47"/>
      <c r="WGB93" s="47"/>
      <c r="WGC93" s="47"/>
      <c r="WGD93" s="47"/>
      <c r="WGE93" s="47"/>
      <c r="WGF93" s="47"/>
      <c r="WGG93" s="47"/>
      <c r="WGH93" s="47"/>
      <c r="WGI93" s="47"/>
      <c r="WGJ93" s="47"/>
      <c r="WGK93" s="47"/>
      <c r="WGL93" s="47"/>
      <c r="WGM93" s="47"/>
      <c r="WGN93" s="47"/>
      <c r="WGO93" s="47"/>
      <c r="WGP93" s="47"/>
      <c r="WGQ93" s="47"/>
      <c r="WGR93" s="47"/>
      <c r="WGS93" s="47"/>
      <c r="WGT93" s="47"/>
      <c r="WGU93" s="47"/>
      <c r="WGV93" s="47"/>
      <c r="WGW93" s="47"/>
      <c r="WGX93" s="47"/>
      <c r="WGY93" s="47"/>
      <c r="WGZ93" s="47"/>
      <c r="WHA93" s="47"/>
      <c r="WHB93" s="47"/>
      <c r="WHC93" s="47"/>
      <c r="WHD93" s="47"/>
      <c r="WHE93" s="47"/>
      <c r="WHF93" s="47"/>
      <c r="WHG93" s="47"/>
      <c r="WHH93" s="47"/>
      <c r="WHI93" s="47"/>
      <c r="WHJ93" s="47"/>
      <c r="WHK93" s="47"/>
      <c r="WHL93" s="47"/>
      <c r="WHM93" s="47"/>
      <c r="WHN93" s="47"/>
      <c r="WHO93" s="47"/>
      <c r="WHP93" s="47"/>
      <c r="WHQ93" s="47"/>
      <c r="WHR93" s="47"/>
      <c r="WHS93" s="47"/>
      <c r="WHT93" s="47"/>
      <c r="WHU93" s="47"/>
      <c r="WHV93" s="47"/>
      <c r="WHW93" s="47"/>
      <c r="WHX93" s="47"/>
      <c r="WHY93" s="47"/>
      <c r="WHZ93" s="47"/>
      <c r="WIA93" s="47"/>
      <c r="WIB93" s="47"/>
      <c r="WIC93" s="47"/>
      <c r="WID93" s="47"/>
      <c r="WIE93" s="47"/>
      <c r="WIF93" s="47"/>
      <c r="WIG93" s="47"/>
      <c r="WIH93" s="47"/>
      <c r="WII93" s="47"/>
      <c r="WIJ93" s="47"/>
      <c r="WIK93" s="47"/>
      <c r="WIL93" s="47"/>
      <c r="WIM93" s="47"/>
      <c r="WIN93" s="47"/>
      <c r="WIO93" s="47"/>
      <c r="WIP93" s="47"/>
      <c r="WIQ93" s="47"/>
      <c r="WIR93" s="47"/>
      <c r="WIS93" s="47"/>
      <c r="WIT93" s="47"/>
      <c r="WIU93" s="47"/>
      <c r="WIV93" s="47"/>
      <c r="WIW93" s="47"/>
      <c r="WIX93" s="47"/>
      <c r="WIY93" s="47"/>
      <c r="WIZ93" s="47"/>
      <c r="WJA93" s="47"/>
      <c r="WJB93" s="47"/>
      <c r="WJC93" s="47"/>
      <c r="WJD93" s="47"/>
      <c r="WJE93" s="47"/>
      <c r="WJF93" s="47"/>
      <c r="WJG93" s="47"/>
      <c r="WJH93" s="47"/>
      <c r="WJI93" s="47"/>
      <c r="WJJ93" s="47"/>
      <c r="WJK93" s="47"/>
      <c r="WJL93" s="47"/>
      <c r="WJM93" s="47"/>
      <c r="WJN93" s="47"/>
      <c r="WJO93" s="47"/>
      <c r="WJP93" s="47"/>
      <c r="WJQ93" s="47"/>
      <c r="WJR93" s="47"/>
      <c r="WJS93" s="47"/>
      <c r="WJT93" s="47"/>
      <c r="WJU93" s="47"/>
      <c r="WJV93" s="47"/>
      <c r="WJW93" s="47"/>
      <c r="WJX93" s="47"/>
      <c r="WJY93" s="47"/>
      <c r="WJZ93" s="47"/>
      <c r="WKA93" s="47"/>
      <c r="WKB93" s="47"/>
      <c r="WKC93" s="47"/>
      <c r="WKD93" s="47"/>
      <c r="WKE93" s="47"/>
      <c r="WKF93" s="47"/>
      <c r="WKG93" s="47"/>
      <c r="WKH93" s="47"/>
      <c r="WKI93" s="47"/>
      <c r="WKJ93" s="47"/>
      <c r="WKK93" s="47"/>
      <c r="WKL93" s="47"/>
      <c r="WKM93" s="47"/>
      <c r="WKN93" s="47"/>
      <c r="WKO93" s="47"/>
      <c r="WKP93" s="47"/>
      <c r="WKQ93" s="47"/>
      <c r="WKR93" s="47"/>
      <c r="WKS93" s="47"/>
      <c r="WKT93" s="47"/>
      <c r="WKU93" s="47"/>
      <c r="WKV93" s="47"/>
      <c r="WKW93" s="47"/>
      <c r="WKX93" s="47"/>
      <c r="WKY93" s="47"/>
      <c r="WKZ93" s="47"/>
      <c r="WLA93" s="47"/>
      <c r="WLB93" s="47"/>
      <c r="WLC93" s="47"/>
      <c r="WLD93" s="47"/>
      <c r="WLE93" s="47"/>
      <c r="WLF93" s="47"/>
      <c r="WLG93" s="47"/>
      <c r="WLH93" s="47"/>
      <c r="WLI93" s="47"/>
      <c r="WLJ93" s="47"/>
      <c r="WLK93" s="47"/>
      <c r="WLL93" s="47"/>
      <c r="WLM93" s="47"/>
      <c r="WLN93" s="47"/>
      <c r="WLO93" s="47"/>
      <c r="WLP93" s="47"/>
      <c r="WLQ93" s="47"/>
      <c r="WLR93" s="47"/>
      <c r="WLS93" s="47"/>
      <c r="WLT93" s="47"/>
      <c r="WLU93" s="47"/>
      <c r="WLV93" s="47"/>
      <c r="WLW93" s="47"/>
      <c r="WLX93" s="47"/>
      <c r="WLY93" s="47"/>
      <c r="WLZ93" s="47"/>
      <c r="WMA93" s="47"/>
      <c r="WMB93" s="47"/>
      <c r="WMC93" s="47"/>
      <c r="WMD93" s="47"/>
      <c r="WME93" s="47"/>
      <c r="WMF93" s="47"/>
      <c r="WMG93" s="47"/>
      <c r="WMH93" s="47"/>
      <c r="WMI93" s="47"/>
      <c r="WMJ93" s="47"/>
      <c r="WMK93" s="47"/>
      <c r="WML93" s="47"/>
      <c r="WMM93" s="47"/>
      <c r="WMN93" s="47"/>
      <c r="WMO93" s="47"/>
      <c r="WMP93" s="47"/>
      <c r="WMQ93" s="47"/>
      <c r="WMR93" s="47"/>
      <c r="WMS93" s="47"/>
      <c r="WMT93" s="47"/>
      <c r="WMU93" s="47"/>
      <c r="WMV93" s="47"/>
      <c r="WMW93" s="47"/>
      <c r="WMX93" s="47"/>
      <c r="WMY93" s="47"/>
      <c r="WMZ93" s="47"/>
      <c r="WNA93" s="47"/>
      <c r="WNB93" s="47"/>
      <c r="WNC93" s="47"/>
      <c r="WND93" s="47"/>
      <c r="WNE93" s="47"/>
      <c r="WNF93" s="47"/>
      <c r="WNG93" s="47"/>
      <c r="WNH93" s="47"/>
      <c r="WNI93" s="47"/>
      <c r="WNJ93" s="47"/>
      <c r="WNK93" s="47"/>
      <c r="WNL93" s="47"/>
      <c r="WNM93" s="47"/>
      <c r="WNN93" s="47"/>
      <c r="WNO93" s="47"/>
      <c r="WNP93" s="47"/>
      <c r="WNQ93" s="47"/>
      <c r="WNR93" s="47"/>
      <c r="WNS93" s="47"/>
      <c r="WNT93" s="47"/>
      <c r="WNU93" s="47"/>
      <c r="WNV93" s="47"/>
      <c r="WNW93" s="47"/>
      <c r="WNX93" s="47"/>
      <c r="WNY93" s="47"/>
      <c r="WNZ93" s="47"/>
      <c r="WOA93" s="47"/>
      <c r="WOB93" s="47"/>
      <c r="WOC93" s="47"/>
      <c r="WOD93" s="47"/>
      <c r="WOE93" s="47"/>
      <c r="WOF93" s="47"/>
      <c r="WOG93" s="47"/>
      <c r="WOH93" s="47"/>
      <c r="WOI93" s="47"/>
      <c r="WOJ93" s="47"/>
      <c r="WOK93" s="47"/>
      <c r="WOL93" s="47"/>
      <c r="WOM93" s="47"/>
      <c r="WON93" s="47"/>
      <c r="WOO93" s="47"/>
      <c r="WOP93" s="47"/>
      <c r="WOQ93" s="47"/>
      <c r="WOR93" s="47"/>
      <c r="WOS93" s="47"/>
      <c r="WOT93" s="47"/>
      <c r="WOU93" s="47"/>
      <c r="WOV93" s="47"/>
      <c r="WOW93" s="47"/>
      <c r="WOX93" s="47"/>
      <c r="WOY93" s="47"/>
      <c r="WOZ93" s="47"/>
      <c r="WPA93" s="47"/>
      <c r="WPB93" s="47"/>
      <c r="WPC93" s="47"/>
      <c r="WPD93" s="47"/>
      <c r="WPE93" s="47"/>
      <c r="WPF93" s="47"/>
      <c r="WPG93" s="47"/>
      <c r="WPH93" s="47"/>
      <c r="WPI93" s="47"/>
      <c r="WPJ93" s="47"/>
      <c r="WPK93" s="47"/>
      <c r="WPL93" s="47"/>
      <c r="WPM93" s="47"/>
      <c r="WPN93" s="47"/>
      <c r="WPO93" s="47"/>
      <c r="WPP93" s="47"/>
      <c r="WPQ93" s="47"/>
      <c r="WPR93" s="47"/>
      <c r="WPS93" s="47"/>
      <c r="WPT93" s="47"/>
      <c r="WPU93" s="47"/>
      <c r="WPV93" s="47"/>
      <c r="WPW93" s="47"/>
      <c r="WPX93" s="47"/>
      <c r="WPY93" s="47"/>
      <c r="WPZ93" s="47"/>
      <c r="WQA93" s="47"/>
      <c r="WQB93" s="47"/>
      <c r="WQC93" s="47"/>
      <c r="WQD93" s="47"/>
      <c r="WQE93" s="47"/>
      <c r="WQF93" s="47"/>
      <c r="WQG93" s="47"/>
      <c r="WQH93" s="47"/>
      <c r="WQI93" s="47"/>
      <c r="WQJ93" s="47"/>
      <c r="WQK93" s="47"/>
      <c r="WQL93" s="47"/>
      <c r="WQM93" s="47"/>
      <c r="WQN93" s="47"/>
      <c r="WQO93" s="47"/>
      <c r="WQP93" s="47"/>
      <c r="WQQ93" s="47"/>
      <c r="WQR93" s="47"/>
      <c r="WQS93" s="47"/>
      <c r="WQT93" s="47"/>
      <c r="WQU93" s="47"/>
      <c r="WQV93" s="47"/>
      <c r="WQW93" s="47"/>
      <c r="WQX93" s="47"/>
      <c r="WQY93" s="47"/>
      <c r="WQZ93" s="47"/>
      <c r="WRA93" s="47"/>
      <c r="WRB93" s="47"/>
      <c r="WRC93" s="47"/>
      <c r="WRD93" s="47"/>
      <c r="WRE93" s="47"/>
      <c r="WRF93" s="47"/>
      <c r="WRG93" s="47"/>
      <c r="WRH93" s="47"/>
      <c r="WRI93" s="47"/>
      <c r="WRJ93" s="47"/>
      <c r="WRK93" s="47"/>
      <c r="WRL93" s="47"/>
      <c r="WRM93" s="47"/>
      <c r="WRN93" s="47"/>
      <c r="WRO93" s="47"/>
      <c r="WRP93" s="47"/>
      <c r="WRQ93" s="47"/>
      <c r="WRR93" s="47"/>
      <c r="WRS93" s="47"/>
      <c r="WRT93" s="47"/>
      <c r="WRU93" s="47"/>
      <c r="WRV93" s="47"/>
      <c r="WRW93" s="47"/>
      <c r="WRX93" s="47"/>
      <c r="WRY93" s="47"/>
      <c r="WRZ93" s="47"/>
      <c r="WSA93" s="47"/>
      <c r="WSB93" s="47"/>
      <c r="WSC93" s="47"/>
      <c r="WSD93" s="47"/>
      <c r="WSE93" s="47"/>
      <c r="WSF93" s="47"/>
      <c r="WSG93" s="47"/>
      <c r="WSH93" s="47"/>
      <c r="WSI93" s="47"/>
      <c r="WSJ93" s="47"/>
      <c r="WSK93" s="47"/>
      <c r="WSL93" s="47"/>
      <c r="WSM93" s="47"/>
      <c r="WSN93" s="47"/>
      <c r="WSO93" s="47"/>
      <c r="WSP93" s="47"/>
      <c r="WSQ93" s="47"/>
      <c r="WSR93" s="47"/>
      <c r="WSS93" s="47"/>
      <c r="WST93" s="47"/>
      <c r="WSU93" s="47"/>
      <c r="WSV93" s="47"/>
      <c r="WSW93" s="47"/>
      <c r="WSX93" s="47"/>
      <c r="WSY93" s="47"/>
      <c r="WSZ93" s="47"/>
      <c r="WTA93" s="47"/>
      <c r="WTB93" s="47"/>
      <c r="WTC93" s="47"/>
      <c r="WTD93" s="47"/>
      <c r="WTE93" s="47"/>
      <c r="WTF93" s="47"/>
      <c r="WTG93" s="47"/>
      <c r="WTH93" s="47"/>
      <c r="WTI93" s="47"/>
      <c r="WTJ93" s="47"/>
      <c r="WTK93" s="47"/>
      <c r="WTL93" s="47"/>
      <c r="WTM93" s="47"/>
      <c r="WTN93" s="47"/>
      <c r="WTO93" s="47"/>
      <c r="WTP93" s="47"/>
      <c r="WTQ93" s="47"/>
      <c r="WTR93" s="47"/>
      <c r="WTS93" s="47"/>
      <c r="WTT93" s="47"/>
      <c r="WTU93" s="47"/>
      <c r="WTV93" s="47"/>
      <c r="WTW93" s="47"/>
      <c r="WTX93" s="47"/>
      <c r="WTY93" s="47"/>
      <c r="WTZ93" s="47"/>
      <c r="WUA93" s="47"/>
      <c r="WUB93" s="47"/>
      <c r="WUC93" s="47"/>
      <c r="WUD93" s="47"/>
      <c r="WUE93" s="47"/>
      <c r="WUF93" s="47"/>
      <c r="WUG93" s="47"/>
      <c r="WUH93" s="47"/>
      <c r="WUI93" s="47"/>
      <c r="WUJ93" s="47"/>
      <c r="WUK93" s="47"/>
      <c r="WUL93" s="47"/>
      <c r="WUM93" s="47"/>
      <c r="WUN93" s="47"/>
      <c r="WUO93" s="47"/>
      <c r="WUP93" s="47"/>
      <c r="WUQ93" s="47"/>
      <c r="WUR93" s="47"/>
      <c r="WUS93" s="47"/>
      <c r="WUT93" s="47"/>
      <c r="WUU93" s="47"/>
      <c r="WUV93" s="47"/>
      <c r="WUW93" s="47"/>
      <c r="WUX93" s="47"/>
      <c r="WUY93" s="47"/>
      <c r="WUZ93" s="47"/>
      <c r="WVA93" s="47"/>
      <c r="WVB93" s="47"/>
      <c r="WVC93" s="47"/>
      <c r="WVD93" s="47"/>
      <c r="WVE93" s="47"/>
      <c r="WVF93" s="47"/>
      <c r="WVG93" s="47"/>
      <c r="WVH93" s="47"/>
      <c r="WVI93" s="47"/>
      <c r="WVJ93" s="47"/>
      <c r="WVK93" s="47"/>
      <c r="WVL93" s="47"/>
      <c r="WVM93" s="47"/>
      <c r="WVN93" s="47"/>
      <c r="WVO93" s="47"/>
      <c r="WVP93" s="47"/>
      <c r="WVQ93" s="47"/>
      <c r="WVR93" s="47"/>
      <c r="WVS93" s="47"/>
      <c r="WVT93" s="47"/>
      <c r="WVU93" s="47"/>
      <c r="WVV93" s="47"/>
      <c r="WVW93" s="47"/>
      <c r="WVX93" s="47"/>
      <c r="WVY93" s="47"/>
      <c r="WVZ93" s="47"/>
      <c r="WWA93" s="47"/>
      <c r="WWB93" s="47"/>
      <c r="WWC93" s="47"/>
      <c r="WWD93" s="47"/>
      <c r="WWE93" s="47"/>
      <c r="WWF93" s="47"/>
      <c r="WWG93" s="47"/>
      <c r="WWH93" s="47"/>
      <c r="WWI93" s="47"/>
      <c r="WWJ93" s="47"/>
      <c r="WWK93" s="47"/>
      <c r="WWL93" s="47"/>
      <c r="WWM93" s="47"/>
      <c r="WWN93" s="47"/>
      <c r="WWO93" s="47"/>
      <c r="WWP93" s="47"/>
      <c r="WWQ93" s="47"/>
      <c r="WWR93" s="47"/>
      <c r="WWS93" s="47"/>
      <c r="WWT93" s="47"/>
      <c r="WWU93" s="47"/>
      <c r="WWV93" s="47"/>
      <c r="WWW93" s="47"/>
      <c r="WWX93" s="47"/>
      <c r="WWY93" s="47"/>
      <c r="WWZ93" s="47"/>
      <c r="WXA93" s="47"/>
      <c r="WXB93" s="47"/>
      <c r="WXC93" s="47"/>
      <c r="WXD93" s="47"/>
      <c r="WXE93" s="47"/>
      <c r="WXF93" s="47"/>
      <c r="WXG93" s="47"/>
      <c r="WXH93" s="47"/>
      <c r="WXI93" s="47"/>
      <c r="WXJ93" s="47"/>
      <c r="WXK93" s="47"/>
      <c r="WXL93" s="47"/>
      <c r="WXM93" s="47"/>
      <c r="WXN93" s="47"/>
      <c r="WXO93" s="47"/>
      <c r="WXP93" s="47"/>
      <c r="WXQ93" s="47"/>
      <c r="WXR93" s="47"/>
      <c r="WXS93" s="47"/>
      <c r="WXT93" s="47"/>
      <c r="WXU93" s="47"/>
      <c r="WXV93" s="47"/>
      <c r="WXW93" s="47"/>
      <c r="WXX93" s="47"/>
      <c r="WXY93" s="47"/>
      <c r="WXZ93" s="47"/>
      <c r="WYA93" s="47"/>
      <c r="WYB93" s="47"/>
      <c r="WYC93" s="47"/>
      <c r="WYD93" s="47"/>
      <c r="WYE93" s="47"/>
      <c r="WYF93" s="47"/>
      <c r="WYG93" s="47"/>
      <c r="WYH93" s="47"/>
      <c r="WYI93" s="47"/>
      <c r="WYJ93" s="47"/>
      <c r="WYK93" s="47"/>
      <c r="WYL93" s="47"/>
      <c r="WYM93" s="47"/>
      <c r="WYN93" s="47"/>
      <c r="WYO93" s="47"/>
      <c r="WYP93" s="47"/>
      <c r="WYQ93" s="47"/>
      <c r="WYR93" s="47"/>
      <c r="WYS93" s="47"/>
      <c r="WYT93" s="47"/>
      <c r="WYU93" s="47"/>
      <c r="WYV93" s="47"/>
      <c r="WYW93" s="47"/>
      <c r="WYX93" s="47"/>
      <c r="WYY93" s="47"/>
      <c r="WYZ93" s="47"/>
      <c r="WZA93" s="47"/>
      <c r="WZB93" s="47"/>
      <c r="WZC93" s="47"/>
      <c r="WZD93" s="47"/>
      <c r="WZE93" s="47"/>
      <c r="WZF93" s="47"/>
      <c r="WZG93" s="47"/>
      <c r="WZH93" s="47"/>
      <c r="WZI93" s="47"/>
      <c r="WZJ93" s="47"/>
      <c r="WZK93" s="47"/>
      <c r="WZL93" s="47"/>
      <c r="WZM93" s="47"/>
      <c r="WZN93" s="47"/>
      <c r="WZO93" s="47"/>
      <c r="WZP93" s="47"/>
      <c r="WZQ93" s="47"/>
      <c r="WZR93" s="47"/>
      <c r="WZS93" s="47"/>
      <c r="WZT93" s="47"/>
      <c r="WZU93" s="47"/>
      <c r="WZV93" s="47"/>
      <c r="WZW93" s="47"/>
      <c r="WZX93" s="47"/>
      <c r="WZY93" s="47"/>
      <c r="WZZ93" s="47"/>
      <c r="XAA93" s="47"/>
      <c r="XAB93" s="47"/>
      <c r="XAC93" s="47"/>
      <c r="XAD93" s="47"/>
      <c r="XAE93" s="47"/>
      <c r="XAF93" s="47"/>
      <c r="XAG93" s="47"/>
      <c r="XAH93" s="47"/>
      <c r="XAI93" s="47"/>
      <c r="XAJ93" s="47"/>
      <c r="XAK93" s="47"/>
      <c r="XAL93" s="47"/>
      <c r="XAM93" s="47"/>
      <c r="XAN93" s="47"/>
      <c r="XAO93" s="47"/>
      <c r="XAP93" s="47"/>
      <c r="XAQ93" s="47"/>
      <c r="XAR93" s="47"/>
      <c r="XAS93" s="47"/>
      <c r="XAT93" s="47"/>
      <c r="XAU93" s="47"/>
      <c r="XAV93" s="47"/>
      <c r="XAW93" s="47"/>
      <c r="XAX93" s="47"/>
      <c r="XAY93" s="47"/>
      <c r="XAZ93" s="47"/>
      <c r="XBA93" s="47"/>
      <c r="XBB93" s="47"/>
      <c r="XBC93" s="47"/>
      <c r="XBD93" s="47"/>
      <c r="XBE93" s="47"/>
      <c r="XBF93" s="47"/>
      <c r="XBG93" s="47"/>
      <c r="XBH93" s="47"/>
      <c r="XBI93" s="47"/>
      <c r="XBJ93" s="47"/>
      <c r="XBK93" s="47"/>
      <c r="XBL93" s="47"/>
      <c r="XBM93" s="47"/>
      <c r="XBN93" s="47"/>
      <c r="XBO93" s="47"/>
      <c r="XBP93" s="47"/>
      <c r="XBQ93" s="47"/>
      <c r="XBR93" s="47"/>
      <c r="XBS93" s="47"/>
      <c r="XBT93" s="47"/>
      <c r="XBU93" s="47"/>
      <c r="XBV93" s="47"/>
      <c r="XBW93" s="47"/>
      <c r="XBX93" s="47"/>
      <c r="XBY93" s="47"/>
      <c r="XBZ93" s="47"/>
      <c r="XCA93" s="47"/>
      <c r="XCB93" s="47"/>
      <c r="XCC93" s="47"/>
      <c r="XCD93" s="47"/>
      <c r="XCE93" s="47"/>
      <c r="XCF93" s="47"/>
      <c r="XCG93" s="47"/>
      <c r="XCH93" s="47"/>
      <c r="XCI93" s="47"/>
      <c r="XCJ93" s="47"/>
      <c r="XCK93" s="47"/>
      <c r="XCL93" s="47"/>
      <c r="XCM93" s="47"/>
      <c r="XCN93" s="47"/>
      <c r="XCO93" s="47"/>
      <c r="XCP93" s="47"/>
      <c r="XCQ93" s="47"/>
      <c r="XCR93" s="47"/>
      <c r="XCS93" s="47"/>
      <c r="XCT93" s="47"/>
      <c r="XCU93" s="47"/>
      <c r="XCV93" s="47"/>
      <c r="XCW93" s="47"/>
      <c r="XCX93" s="47"/>
      <c r="XCY93" s="47"/>
      <c r="XCZ93" s="47"/>
      <c r="XDA93" s="47"/>
      <c r="XDB93" s="47"/>
      <c r="XDC93" s="47"/>
      <c r="XDD93" s="47"/>
      <c r="XDE93" s="47"/>
      <c r="XDF93" s="47"/>
      <c r="XDG93" s="47"/>
      <c r="XDH93" s="47"/>
      <c r="XDI93" s="47"/>
      <c r="XDJ93" s="47"/>
      <c r="XDK93" s="47"/>
      <c r="XDL93" s="47"/>
      <c r="XDM93" s="47"/>
      <c r="XDN93" s="47"/>
      <c r="XDO93" s="47"/>
      <c r="XDP93" s="47"/>
      <c r="XDQ93" s="47"/>
      <c r="XDR93" s="47"/>
      <c r="XDS93" s="47"/>
      <c r="XDT93" s="47"/>
      <c r="XDU93" s="47"/>
      <c r="XDV93" s="47"/>
      <c r="XDW93" s="47"/>
      <c r="XDX93" s="47"/>
      <c r="XDY93" s="47"/>
      <c r="XDZ93" s="47"/>
      <c r="XEA93" s="47"/>
      <c r="XEB93" s="47"/>
      <c r="XEC93" s="47"/>
      <c r="XED93" s="47"/>
      <c r="XEE93" s="47"/>
      <c r="XEF93" s="47"/>
      <c r="XEG93" s="47"/>
      <c r="XEH93" s="47"/>
      <c r="XEI93" s="47"/>
      <c r="XEJ93" s="47"/>
      <c r="XEK93" s="47"/>
      <c r="XEL93" s="47"/>
      <c r="XEM93" s="47"/>
      <c r="XEN93" s="47"/>
      <c r="XEO93" s="47"/>
      <c r="XEP93" s="47"/>
      <c r="XEQ93" s="47"/>
      <c r="XER93" s="47"/>
      <c r="XES93" s="47"/>
      <c r="XET93" s="47"/>
      <c r="XEU93" s="47"/>
      <c r="XEV93" s="47"/>
    </row>
    <row r="94" spans="1:16376" outlineLevel="2" x14ac:dyDescent="0.15">
      <c r="B94" s="26" t="s">
        <v>98</v>
      </c>
      <c r="C94" s="23" t="s">
        <v>257</v>
      </c>
      <c r="F94" s="14" t="s">
        <v>12</v>
      </c>
      <c r="G94"/>
      <c r="H94"/>
      <c r="I94"/>
      <c r="J94"/>
      <c r="K94"/>
      <c r="L94"/>
      <c r="O94" s="131">
        <v>110</v>
      </c>
      <c r="P94" s="42">
        <f>O94+P93</f>
        <v>110</v>
      </c>
      <c r="Q94" s="42">
        <f t="shared" ref="Q94" si="21">P94+Q93</f>
        <v>110</v>
      </c>
      <c r="R94" s="42">
        <f t="shared" ref="R94" si="22">Q94+R93</f>
        <v>137.5</v>
      </c>
      <c r="S94" s="42">
        <f t="shared" ref="S94" si="23">R94+S93</f>
        <v>165</v>
      </c>
      <c r="T94" s="42">
        <f t="shared" ref="T94" si="24">S94+T93</f>
        <v>165</v>
      </c>
    </row>
    <row r="95" spans="1:16376" outlineLevel="2" x14ac:dyDescent="0.15">
      <c r="B95" s="22" t="s">
        <v>101</v>
      </c>
      <c r="G95"/>
      <c r="H95"/>
      <c r="I95"/>
      <c r="J95"/>
      <c r="K95"/>
      <c r="L95"/>
      <c r="R95" s="49"/>
      <c r="S95" s="49"/>
    </row>
    <row r="96" spans="1:16376" outlineLevel="2" x14ac:dyDescent="0.15">
      <c r="B96" s="26" t="s">
        <v>304</v>
      </c>
      <c r="C96" s="23" t="s">
        <v>257</v>
      </c>
      <c r="G96" s="47"/>
      <c r="H96" s="47"/>
      <c r="I96" s="47"/>
      <c r="J96" s="47"/>
      <c r="K96" s="47"/>
      <c r="L96" s="47"/>
      <c r="O96" s="131">
        <v>0</v>
      </c>
      <c r="P96" s="131">
        <v>0</v>
      </c>
      <c r="Q96" s="131">
        <f>70/2</f>
        <v>35</v>
      </c>
      <c r="R96" s="131">
        <f>Q96</f>
        <v>35</v>
      </c>
      <c r="S96" s="131">
        <v>0</v>
      </c>
      <c r="T96" s="131">
        <v>0</v>
      </c>
      <c r="AB96" s="47"/>
      <c r="AC96" s="47"/>
      <c r="AD96" s="47"/>
      <c r="AE96" s="47"/>
      <c r="AF96" s="47"/>
      <c r="AG96" s="47"/>
      <c r="AH96" s="47"/>
      <c r="AI96" s="47"/>
      <c r="AJ96" s="47"/>
      <c r="AK96" s="47"/>
      <c r="AL96" s="47"/>
      <c r="AM96" s="47"/>
      <c r="AN96" s="47"/>
      <c r="AO96" s="47"/>
      <c r="AP96" s="47"/>
      <c r="AQ96" s="47"/>
      <c r="AR96" s="47"/>
      <c r="AS96" s="47"/>
      <c r="AT96" s="47"/>
      <c r="AU96" s="47"/>
      <c r="AV96" s="47"/>
      <c r="AW96" s="47"/>
      <c r="AX96" s="47"/>
      <c r="AY96" s="47"/>
      <c r="AZ96" s="47"/>
      <c r="BA96" s="47"/>
      <c r="BB96" s="47"/>
      <c r="BC96" s="47"/>
      <c r="BD96" s="47"/>
      <c r="BE96" s="47"/>
      <c r="BF96" s="47"/>
      <c r="BG96" s="47"/>
      <c r="BH96" s="47"/>
      <c r="BI96" s="47"/>
      <c r="BJ96" s="47"/>
      <c r="BK96" s="47"/>
      <c r="BL96" s="47"/>
      <c r="BM96" s="47"/>
      <c r="BN96" s="47"/>
      <c r="BO96" s="47"/>
      <c r="BP96" s="47"/>
      <c r="BQ96" s="47"/>
      <c r="BR96" s="47"/>
      <c r="BS96" s="47"/>
      <c r="BT96" s="47"/>
      <c r="BU96" s="47"/>
      <c r="BV96" s="47"/>
      <c r="BW96" s="47"/>
      <c r="BX96" s="47"/>
      <c r="BY96" s="47"/>
      <c r="BZ96" s="47"/>
      <c r="CA96" s="47"/>
      <c r="CB96" s="47"/>
      <c r="CC96" s="47"/>
      <c r="CD96" s="47"/>
      <c r="CE96" s="47"/>
      <c r="CF96" s="47"/>
      <c r="CG96" s="47"/>
      <c r="CH96" s="47"/>
      <c r="CI96" s="47"/>
      <c r="CJ96" s="47"/>
      <c r="CK96" s="47"/>
      <c r="CL96" s="47"/>
      <c r="CM96" s="47"/>
      <c r="CN96" s="47"/>
      <c r="CO96" s="47"/>
      <c r="CP96" s="47"/>
      <c r="CQ96" s="47"/>
      <c r="CR96" s="47"/>
      <c r="CS96" s="47"/>
      <c r="CT96" s="47"/>
      <c r="CU96" s="47"/>
      <c r="CV96" s="47"/>
      <c r="CW96" s="47"/>
      <c r="CX96" s="47"/>
      <c r="CY96" s="47"/>
      <c r="CZ96" s="47"/>
      <c r="DA96" s="47"/>
      <c r="DB96" s="47"/>
      <c r="DC96" s="47"/>
      <c r="DD96" s="47"/>
      <c r="DE96" s="47"/>
      <c r="DF96" s="47"/>
      <c r="DG96" s="47"/>
      <c r="DH96" s="47"/>
      <c r="DI96" s="47"/>
      <c r="DJ96" s="47"/>
      <c r="DK96" s="47"/>
      <c r="DL96" s="47"/>
      <c r="DM96" s="47"/>
      <c r="DN96" s="47"/>
      <c r="DO96" s="47"/>
      <c r="DP96" s="47"/>
      <c r="DQ96" s="47"/>
      <c r="DR96" s="47"/>
      <c r="DS96" s="47"/>
      <c r="DT96" s="47"/>
      <c r="DU96" s="47"/>
      <c r="DV96" s="47"/>
      <c r="DW96" s="47"/>
      <c r="DX96" s="47"/>
      <c r="DY96" s="47"/>
      <c r="DZ96" s="47"/>
      <c r="EA96" s="47"/>
      <c r="EB96" s="47"/>
      <c r="EC96" s="47"/>
      <c r="ED96" s="47"/>
      <c r="EE96" s="47"/>
      <c r="EF96" s="47"/>
      <c r="EG96" s="47"/>
      <c r="EH96" s="47"/>
      <c r="EI96" s="47"/>
      <c r="EJ96" s="47"/>
      <c r="EK96" s="47"/>
      <c r="EL96" s="47"/>
      <c r="EM96" s="47"/>
      <c r="EN96" s="47"/>
      <c r="EO96" s="47"/>
      <c r="EP96" s="47"/>
      <c r="EQ96" s="47"/>
      <c r="ER96" s="47"/>
      <c r="ES96" s="47"/>
      <c r="ET96" s="47"/>
      <c r="EU96" s="47"/>
      <c r="EV96" s="47"/>
      <c r="EW96" s="47"/>
      <c r="EX96" s="47"/>
      <c r="EY96" s="47"/>
      <c r="EZ96" s="47"/>
      <c r="FA96" s="47"/>
      <c r="FB96" s="47"/>
      <c r="FC96" s="47"/>
      <c r="FD96" s="47"/>
      <c r="FE96" s="47"/>
      <c r="FF96" s="47"/>
      <c r="FG96" s="47"/>
      <c r="FH96" s="47"/>
      <c r="FI96" s="47"/>
      <c r="FJ96" s="47"/>
      <c r="FK96" s="47"/>
      <c r="FL96" s="47"/>
      <c r="FM96" s="47"/>
      <c r="FN96" s="47"/>
      <c r="FO96" s="47"/>
      <c r="FP96" s="47"/>
      <c r="FQ96" s="47"/>
      <c r="FR96" s="47"/>
      <c r="FS96" s="47"/>
      <c r="FT96" s="47"/>
      <c r="FU96" s="47"/>
      <c r="FV96" s="47"/>
      <c r="FW96" s="47"/>
      <c r="FX96" s="47"/>
      <c r="FY96" s="47"/>
      <c r="FZ96" s="47"/>
      <c r="GA96" s="47"/>
      <c r="GB96" s="47"/>
      <c r="GC96" s="47"/>
      <c r="GD96" s="47"/>
      <c r="GE96" s="47"/>
      <c r="GF96" s="47"/>
      <c r="GG96" s="47"/>
      <c r="GH96" s="47"/>
      <c r="GI96" s="47"/>
      <c r="GJ96" s="47"/>
      <c r="GK96" s="47"/>
      <c r="GL96" s="47"/>
      <c r="GM96" s="47"/>
      <c r="GN96" s="47"/>
      <c r="GO96" s="47"/>
      <c r="GP96" s="47"/>
      <c r="GQ96" s="47"/>
      <c r="GR96" s="47"/>
      <c r="GS96" s="47"/>
      <c r="GT96" s="47"/>
      <c r="GU96" s="47"/>
      <c r="GV96" s="47"/>
      <c r="GW96" s="47"/>
      <c r="GX96" s="47"/>
      <c r="GY96" s="47"/>
      <c r="GZ96" s="47"/>
      <c r="HA96" s="47"/>
      <c r="HB96" s="47"/>
      <c r="HC96" s="47"/>
      <c r="HD96" s="47"/>
      <c r="HE96" s="47"/>
      <c r="HF96" s="47"/>
      <c r="HG96" s="47"/>
      <c r="HH96" s="47"/>
      <c r="HI96" s="47"/>
      <c r="HJ96" s="47"/>
      <c r="HK96" s="47"/>
      <c r="HL96" s="47"/>
      <c r="HM96" s="47"/>
      <c r="HN96" s="47"/>
      <c r="HO96" s="47"/>
      <c r="HP96" s="47"/>
      <c r="HQ96" s="47"/>
      <c r="HR96" s="47"/>
      <c r="HS96" s="47"/>
      <c r="HT96" s="47"/>
      <c r="HU96" s="47"/>
      <c r="HV96" s="47"/>
      <c r="HW96" s="47"/>
      <c r="HX96" s="47"/>
      <c r="HY96" s="47"/>
      <c r="HZ96" s="47"/>
      <c r="IA96" s="47"/>
      <c r="IB96" s="47"/>
      <c r="IC96" s="47"/>
      <c r="ID96" s="47"/>
      <c r="IE96" s="47"/>
      <c r="IF96" s="47"/>
      <c r="IG96" s="47"/>
      <c r="IH96" s="47"/>
      <c r="II96" s="47"/>
      <c r="IJ96" s="47"/>
      <c r="IK96" s="47"/>
      <c r="IL96" s="47"/>
      <c r="IM96" s="47"/>
      <c r="IN96" s="47"/>
      <c r="IO96" s="47"/>
      <c r="IP96" s="47"/>
      <c r="IQ96" s="47"/>
      <c r="IR96" s="47"/>
      <c r="IS96" s="47"/>
      <c r="IT96" s="47"/>
      <c r="IU96" s="47"/>
      <c r="IV96" s="47"/>
      <c r="IW96" s="47"/>
      <c r="IX96" s="47"/>
      <c r="IY96" s="47"/>
      <c r="IZ96" s="47"/>
      <c r="JA96" s="47"/>
      <c r="JB96" s="47"/>
      <c r="JC96" s="47"/>
      <c r="JD96" s="47"/>
      <c r="JE96" s="47"/>
      <c r="JF96" s="47"/>
      <c r="JG96" s="47"/>
      <c r="JH96" s="47"/>
      <c r="JI96" s="47"/>
      <c r="JJ96" s="47"/>
      <c r="JK96" s="47"/>
      <c r="JL96" s="47"/>
      <c r="JM96" s="47"/>
      <c r="JN96" s="47"/>
      <c r="JO96" s="47"/>
      <c r="JP96" s="47"/>
      <c r="JQ96" s="47"/>
      <c r="JR96" s="47"/>
      <c r="JS96" s="47"/>
      <c r="JT96" s="47"/>
      <c r="JU96" s="47"/>
      <c r="JV96" s="47"/>
      <c r="JW96" s="47"/>
      <c r="JX96" s="47"/>
      <c r="JY96" s="47"/>
      <c r="JZ96" s="47"/>
      <c r="KA96" s="47"/>
      <c r="KB96" s="47"/>
      <c r="KC96" s="47"/>
      <c r="KD96" s="47"/>
      <c r="KE96" s="47"/>
      <c r="KF96" s="47"/>
      <c r="KG96" s="47"/>
      <c r="KH96" s="47"/>
      <c r="KI96" s="47"/>
      <c r="KJ96" s="47"/>
      <c r="KK96" s="47"/>
      <c r="KL96" s="47"/>
      <c r="KM96" s="47"/>
      <c r="KN96" s="47"/>
      <c r="KO96" s="47"/>
      <c r="KP96" s="47"/>
      <c r="KQ96" s="47"/>
      <c r="KR96" s="47"/>
      <c r="KS96" s="47"/>
      <c r="KT96" s="47"/>
      <c r="KU96" s="47"/>
      <c r="KV96" s="47"/>
      <c r="KW96" s="47"/>
      <c r="KX96" s="47"/>
      <c r="KY96" s="47"/>
      <c r="KZ96" s="47"/>
      <c r="LA96" s="47"/>
      <c r="LB96" s="47"/>
      <c r="LC96" s="47"/>
      <c r="LD96" s="47"/>
      <c r="LE96" s="47"/>
      <c r="LF96" s="47"/>
      <c r="LG96" s="47"/>
      <c r="LH96" s="47"/>
      <c r="LI96" s="47"/>
      <c r="LJ96" s="47"/>
      <c r="LK96" s="47"/>
      <c r="LL96" s="47"/>
      <c r="LM96" s="47"/>
      <c r="LN96" s="47"/>
      <c r="LO96" s="47"/>
      <c r="LP96" s="47"/>
      <c r="LQ96" s="47"/>
      <c r="LR96" s="47"/>
      <c r="LS96" s="47"/>
      <c r="LT96" s="47"/>
      <c r="LU96" s="47"/>
      <c r="LV96" s="47"/>
      <c r="LW96" s="47"/>
      <c r="LX96" s="47"/>
      <c r="LY96" s="47"/>
      <c r="LZ96" s="47"/>
      <c r="MA96" s="47"/>
      <c r="MB96" s="47"/>
      <c r="MC96" s="47"/>
      <c r="MD96" s="47"/>
      <c r="ME96" s="47"/>
      <c r="MF96" s="47"/>
      <c r="MG96" s="47"/>
      <c r="MH96" s="47"/>
      <c r="MI96" s="47"/>
      <c r="MJ96" s="47"/>
      <c r="MK96" s="47"/>
      <c r="ML96" s="47"/>
      <c r="MM96" s="47"/>
      <c r="MN96" s="47"/>
      <c r="MO96" s="47"/>
      <c r="MP96" s="47"/>
      <c r="MQ96" s="47"/>
      <c r="MR96" s="47"/>
      <c r="MS96" s="47"/>
      <c r="MT96" s="47"/>
      <c r="MU96" s="47"/>
      <c r="MV96" s="47"/>
      <c r="MW96" s="47"/>
      <c r="MX96" s="47"/>
      <c r="MY96" s="47"/>
      <c r="MZ96" s="47"/>
      <c r="NA96" s="47"/>
      <c r="NB96" s="47"/>
      <c r="NC96" s="47"/>
      <c r="ND96" s="47"/>
      <c r="NE96" s="47"/>
      <c r="NF96" s="47"/>
      <c r="NG96" s="47"/>
      <c r="NH96" s="47"/>
      <c r="NI96" s="47"/>
      <c r="NJ96" s="47"/>
      <c r="NK96" s="47"/>
      <c r="NL96" s="47"/>
      <c r="NM96" s="47"/>
      <c r="NN96" s="47"/>
      <c r="NO96" s="47"/>
      <c r="NP96" s="47"/>
      <c r="NQ96" s="47"/>
      <c r="NR96" s="47"/>
      <c r="NS96" s="47"/>
      <c r="NT96" s="47"/>
      <c r="NU96" s="47"/>
      <c r="NV96" s="47"/>
      <c r="NW96" s="47"/>
      <c r="NX96" s="47"/>
      <c r="NY96" s="47"/>
      <c r="NZ96" s="47"/>
      <c r="OA96" s="47"/>
      <c r="OB96" s="47"/>
      <c r="OC96" s="47"/>
      <c r="OD96" s="47"/>
      <c r="OE96" s="47"/>
      <c r="OF96" s="47"/>
      <c r="OG96" s="47"/>
      <c r="OH96" s="47"/>
      <c r="OI96" s="47"/>
      <c r="OJ96" s="47"/>
      <c r="OK96" s="47"/>
      <c r="OL96" s="47"/>
      <c r="OM96" s="47"/>
      <c r="ON96" s="47"/>
      <c r="OO96" s="47"/>
      <c r="OP96" s="47"/>
      <c r="OQ96" s="47"/>
      <c r="OR96" s="47"/>
      <c r="OS96" s="47"/>
      <c r="OT96" s="47"/>
      <c r="OU96" s="47"/>
      <c r="OV96" s="47"/>
      <c r="OW96" s="47"/>
      <c r="OX96" s="47"/>
      <c r="OY96" s="47"/>
      <c r="OZ96" s="47"/>
      <c r="PA96" s="47"/>
      <c r="PB96" s="47"/>
      <c r="PC96" s="47"/>
      <c r="PD96" s="47"/>
      <c r="PE96" s="47"/>
      <c r="PF96" s="47"/>
      <c r="PG96" s="47"/>
      <c r="PH96" s="47"/>
      <c r="PI96" s="47"/>
      <c r="PJ96" s="47"/>
      <c r="PK96" s="47"/>
      <c r="PL96" s="47"/>
      <c r="PM96" s="47"/>
      <c r="PN96" s="47"/>
      <c r="PO96" s="47"/>
      <c r="PP96" s="47"/>
      <c r="PQ96" s="47"/>
      <c r="PR96" s="47"/>
      <c r="PS96" s="47"/>
      <c r="PT96" s="47"/>
      <c r="PU96" s="47"/>
      <c r="PV96" s="47"/>
      <c r="PW96" s="47"/>
      <c r="PX96" s="47"/>
      <c r="PY96" s="47"/>
      <c r="PZ96" s="47"/>
      <c r="QA96" s="47"/>
      <c r="QB96" s="47"/>
      <c r="QC96" s="47"/>
      <c r="QD96" s="47"/>
      <c r="QE96" s="47"/>
      <c r="QF96" s="47"/>
      <c r="QG96" s="47"/>
      <c r="QH96" s="47"/>
      <c r="QI96" s="47"/>
      <c r="QJ96" s="47"/>
      <c r="QK96" s="47"/>
      <c r="QL96" s="47"/>
      <c r="QM96" s="47"/>
      <c r="QN96" s="47"/>
      <c r="QO96" s="47"/>
      <c r="QP96" s="47"/>
      <c r="QQ96" s="47"/>
      <c r="QR96" s="47"/>
      <c r="QS96" s="47"/>
      <c r="QT96" s="47"/>
      <c r="QU96" s="47"/>
      <c r="QV96" s="47"/>
      <c r="QW96" s="47"/>
      <c r="QX96" s="47"/>
      <c r="QY96" s="47"/>
      <c r="QZ96" s="47"/>
      <c r="RA96" s="47"/>
      <c r="RB96" s="47"/>
      <c r="RC96" s="47"/>
      <c r="RD96" s="47"/>
      <c r="RE96" s="47"/>
      <c r="RF96" s="47"/>
      <c r="RG96" s="47"/>
      <c r="RH96" s="47"/>
      <c r="RI96" s="47"/>
      <c r="RJ96" s="47"/>
      <c r="RK96" s="47"/>
      <c r="RL96" s="47"/>
      <c r="RM96" s="47"/>
      <c r="RN96" s="47"/>
      <c r="RO96" s="47"/>
      <c r="RP96" s="47"/>
      <c r="RQ96" s="47"/>
      <c r="RR96" s="47"/>
      <c r="RS96" s="47"/>
      <c r="RT96" s="47"/>
      <c r="RU96" s="47"/>
      <c r="RV96" s="47"/>
      <c r="RW96" s="47"/>
      <c r="RX96" s="47"/>
      <c r="RY96" s="47"/>
      <c r="RZ96" s="47"/>
      <c r="SA96" s="47"/>
      <c r="SB96" s="47"/>
      <c r="SC96" s="47"/>
      <c r="SD96" s="47"/>
      <c r="SE96" s="47"/>
      <c r="SF96" s="47"/>
      <c r="SG96" s="47"/>
      <c r="SH96" s="47"/>
      <c r="SI96" s="47"/>
      <c r="SJ96" s="47"/>
      <c r="SK96" s="47"/>
      <c r="SL96" s="47"/>
      <c r="SM96" s="47"/>
      <c r="SN96" s="47"/>
      <c r="SO96" s="47"/>
      <c r="SP96" s="47"/>
      <c r="SQ96" s="47"/>
      <c r="SR96" s="47"/>
      <c r="SS96" s="47"/>
      <c r="ST96" s="47"/>
      <c r="SU96" s="47"/>
      <c r="SV96" s="47"/>
      <c r="SW96" s="47"/>
      <c r="SX96" s="47"/>
      <c r="SY96" s="47"/>
      <c r="SZ96" s="47"/>
      <c r="TA96" s="47"/>
      <c r="TB96" s="47"/>
      <c r="TC96" s="47"/>
      <c r="TD96" s="47"/>
      <c r="TE96" s="47"/>
      <c r="TF96" s="47"/>
      <c r="TG96" s="47"/>
      <c r="TH96" s="47"/>
      <c r="TI96" s="47"/>
      <c r="TJ96" s="47"/>
      <c r="TK96" s="47"/>
      <c r="TL96" s="47"/>
      <c r="TM96" s="47"/>
      <c r="TN96" s="47"/>
      <c r="TO96" s="47"/>
      <c r="TP96" s="47"/>
      <c r="TQ96" s="47"/>
      <c r="TR96" s="47"/>
      <c r="TS96" s="47"/>
      <c r="TT96" s="47"/>
      <c r="TU96" s="47"/>
      <c r="TV96" s="47"/>
      <c r="TW96" s="47"/>
      <c r="TX96" s="47"/>
      <c r="TY96" s="47"/>
      <c r="TZ96" s="47"/>
      <c r="UA96" s="47"/>
      <c r="UB96" s="47"/>
      <c r="UC96" s="47"/>
      <c r="UD96" s="47"/>
      <c r="UE96" s="47"/>
      <c r="UF96" s="47"/>
      <c r="UG96" s="47"/>
      <c r="UH96" s="47"/>
      <c r="UI96" s="47"/>
      <c r="UJ96" s="47"/>
      <c r="UK96" s="47"/>
      <c r="UL96" s="47"/>
      <c r="UM96" s="47"/>
      <c r="UN96" s="47"/>
      <c r="UO96" s="47"/>
      <c r="UP96" s="47"/>
      <c r="UQ96" s="47"/>
      <c r="UR96" s="47"/>
      <c r="US96" s="47"/>
      <c r="UT96" s="47"/>
      <c r="UU96" s="47"/>
      <c r="UV96" s="47"/>
      <c r="UW96" s="47"/>
      <c r="UX96" s="47"/>
      <c r="UY96" s="47"/>
      <c r="UZ96" s="47"/>
      <c r="VA96" s="47"/>
      <c r="VB96" s="47"/>
      <c r="VC96" s="47"/>
      <c r="VD96" s="47"/>
      <c r="VE96" s="47"/>
      <c r="VF96" s="47"/>
      <c r="VG96" s="47"/>
      <c r="VH96" s="47"/>
      <c r="VI96" s="47"/>
      <c r="VJ96" s="47"/>
      <c r="VK96" s="47"/>
      <c r="VL96" s="47"/>
      <c r="VM96" s="47"/>
      <c r="VN96" s="47"/>
      <c r="VO96" s="47"/>
      <c r="VP96" s="47"/>
      <c r="VQ96" s="47"/>
      <c r="VR96" s="47"/>
      <c r="VS96" s="47"/>
      <c r="VT96" s="47"/>
      <c r="VU96" s="47"/>
      <c r="VV96" s="47"/>
      <c r="VW96" s="47"/>
      <c r="VX96" s="47"/>
      <c r="VY96" s="47"/>
      <c r="VZ96" s="47"/>
      <c r="WA96" s="47"/>
      <c r="WB96" s="47"/>
      <c r="WC96" s="47"/>
      <c r="WD96" s="47"/>
      <c r="WE96" s="47"/>
      <c r="WF96" s="47"/>
      <c r="WG96" s="47"/>
      <c r="WH96" s="47"/>
      <c r="WI96" s="47"/>
      <c r="WJ96" s="47"/>
      <c r="WK96" s="47"/>
      <c r="WL96" s="47"/>
      <c r="WM96" s="47"/>
      <c r="WN96" s="47"/>
      <c r="WO96" s="47"/>
      <c r="WP96" s="47"/>
      <c r="WQ96" s="47"/>
      <c r="WR96" s="47"/>
      <c r="WS96" s="47"/>
      <c r="WT96" s="47"/>
      <c r="WU96" s="47"/>
      <c r="WV96" s="47"/>
      <c r="WW96" s="47"/>
      <c r="WX96" s="47"/>
      <c r="WY96" s="47"/>
      <c r="WZ96" s="47"/>
      <c r="XA96" s="47"/>
      <c r="XB96" s="47"/>
      <c r="XC96" s="47"/>
      <c r="XD96" s="47"/>
      <c r="XE96" s="47"/>
      <c r="XF96" s="47"/>
      <c r="XG96" s="47"/>
      <c r="XH96" s="47"/>
      <c r="XI96" s="47"/>
      <c r="XJ96" s="47"/>
      <c r="XK96" s="47"/>
      <c r="XL96" s="47"/>
      <c r="XM96" s="47"/>
      <c r="XN96" s="47"/>
      <c r="XO96" s="47"/>
      <c r="XP96" s="47"/>
      <c r="XQ96" s="47"/>
      <c r="XR96" s="47"/>
      <c r="XS96" s="47"/>
      <c r="XT96" s="47"/>
      <c r="XU96" s="47"/>
      <c r="XV96" s="47"/>
      <c r="XW96" s="47"/>
      <c r="XX96" s="47"/>
      <c r="XY96" s="47"/>
      <c r="XZ96" s="47"/>
      <c r="YA96" s="47"/>
      <c r="YB96" s="47"/>
      <c r="YC96" s="47"/>
      <c r="YD96" s="47"/>
      <c r="YE96" s="47"/>
      <c r="YF96" s="47"/>
      <c r="YG96" s="47"/>
      <c r="YH96" s="47"/>
      <c r="YI96" s="47"/>
      <c r="YJ96" s="47"/>
      <c r="YK96" s="47"/>
      <c r="YL96" s="47"/>
      <c r="YM96" s="47"/>
      <c r="YN96" s="47"/>
      <c r="YO96" s="47"/>
      <c r="YP96" s="47"/>
      <c r="YQ96" s="47"/>
      <c r="YR96" s="47"/>
      <c r="YS96" s="47"/>
      <c r="YT96" s="47"/>
      <c r="YU96" s="47"/>
      <c r="YV96" s="47"/>
      <c r="YW96" s="47"/>
      <c r="YX96" s="47"/>
      <c r="YY96" s="47"/>
      <c r="YZ96" s="47"/>
      <c r="ZA96" s="47"/>
      <c r="ZB96" s="47"/>
      <c r="ZC96" s="47"/>
      <c r="ZD96" s="47"/>
      <c r="ZE96" s="47"/>
      <c r="ZF96" s="47"/>
      <c r="ZG96" s="47"/>
      <c r="ZH96" s="47"/>
      <c r="ZI96" s="47"/>
      <c r="ZJ96" s="47"/>
      <c r="ZK96" s="47"/>
      <c r="ZL96" s="47"/>
      <c r="ZM96" s="47"/>
      <c r="ZN96" s="47"/>
      <c r="ZO96" s="47"/>
      <c r="ZP96" s="47"/>
      <c r="ZQ96" s="47"/>
      <c r="ZR96" s="47"/>
      <c r="ZS96" s="47"/>
      <c r="ZT96" s="47"/>
      <c r="ZU96" s="47"/>
      <c r="ZV96" s="47"/>
      <c r="ZW96" s="47"/>
      <c r="ZX96" s="47"/>
      <c r="ZY96" s="47"/>
      <c r="ZZ96" s="47"/>
      <c r="AAA96" s="47"/>
      <c r="AAB96" s="47"/>
      <c r="AAC96" s="47"/>
      <c r="AAD96" s="47"/>
      <c r="AAE96" s="47"/>
      <c r="AAF96" s="47"/>
      <c r="AAG96" s="47"/>
      <c r="AAH96" s="47"/>
      <c r="AAI96" s="47"/>
      <c r="AAJ96" s="47"/>
      <c r="AAK96" s="47"/>
      <c r="AAL96" s="47"/>
      <c r="AAM96" s="47"/>
      <c r="AAN96" s="47"/>
      <c r="AAO96" s="47"/>
      <c r="AAP96" s="47"/>
      <c r="AAQ96" s="47"/>
      <c r="AAR96" s="47"/>
      <c r="AAS96" s="47"/>
      <c r="AAT96" s="47"/>
      <c r="AAU96" s="47"/>
      <c r="AAV96" s="47"/>
      <c r="AAW96" s="47"/>
      <c r="AAX96" s="47"/>
      <c r="AAY96" s="47"/>
      <c r="AAZ96" s="47"/>
      <c r="ABA96" s="47"/>
      <c r="ABB96" s="47"/>
      <c r="ABC96" s="47"/>
      <c r="ABD96" s="47"/>
      <c r="ABE96" s="47"/>
      <c r="ABF96" s="47"/>
      <c r="ABG96" s="47"/>
      <c r="ABH96" s="47"/>
      <c r="ABI96" s="47"/>
      <c r="ABJ96" s="47"/>
      <c r="ABK96" s="47"/>
      <c r="ABL96" s="47"/>
      <c r="ABM96" s="47"/>
      <c r="ABN96" s="47"/>
      <c r="ABO96" s="47"/>
      <c r="ABP96" s="47"/>
      <c r="ABQ96" s="47"/>
      <c r="ABR96" s="47"/>
      <c r="ABS96" s="47"/>
      <c r="ABT96" s="47"/>
      <c r="ABU96" s="47"/>
      <c r="ABV96" s="47"/>
      <c r="ABW96" s="47"/>
      <c r="ABX96" s="47"/>
      <c r="ABY96" s="47"/>
      <c r="ABZ96" s="47"/>
      <c r="ACA96" s="47"/>
      <c r="ACB96" s="47"/>
      <c r="ACC96" s="47"/>
      <c r="ACD96" s="47"/>
      <c r="ACE96" s="47"/>
      <c r="ACF96" s="47"/>
      <c r="ACG96" s="47"/>
      <c r="ACH96" s="47"/>
      <c r="ACI96" s="47"/>
      <c r="ACJ96" s="47"/>
      <c r="ACK96" s="47"/>
      <c r="ACL96" s="47"/>
      <c r="ACM96" s="47"/>
      <c r="ACN96" s="47"/>
      <c r="ACO96" s="47"/>
      <c r="ACP96" s="47"/>
      <c r="ACQ96" s="47"/>
      <c r="ACR96" s="47"/>
      <c r="ACS96" s="47"/>
      <c r="ACT96" s="47"/>
      <c r="ACU96" s="47"/>
      <c r="ACV96" s="47"/>
      <c r="ACW96" s="47"/>
      <c r="ACX96" s="47"/>
      <c r="ACY96" s="47"/>
      <c r="ACZ96" s="47"/>
      <c r="ADA96" s="47"/>
      <c r="ADB96" s="47"/>
      <c r="ADC96" s="47"/>
      <c r="ADD96" s="47"/>
      <c r="ADE96" s="47"/>
      <c r="ADF96" s="47"/>
      <c r="ADG96" s="47"/>
      <c r="ADH96" s="47"/>
      <c r="ADI96" s="47"/>
      <c r="ADJ96" s="47"/>
      <c r="ADK96" s="47"/>
      <c r="ADL96" s="47"/>
      <c r="ADM96" s="47"/>
      <c r="ADN96" s="47"/>
      <c r="ADO96" s="47"/>
      <c r="ADP96" s="47"/>
      <c r="ADQ96" s="47"/>
      <c r="ADR96" s="47"/>
      <c r="ADS96" s="47"/>
      <c r="ADT96" s="47"/>
      <c r="ADU96" s="47"/>
      <c r="ADV96" s="47"/>
      <c r="ADW96" s="47"/>
      <c r="ADX96" s="47"/>
      <c r="ADY96" s="47"/>
      <c r="ADZ96" s="47"/>
      <c r="AEA96" s="47"/>
      <c r="AEB96" s="47"/>
      <c r="AEC96" s="47"/>
      <c r="AED96" s="47"/>
      <c r="AEE96" s="47"/>
      <c r="AEF96" s="47"/>
      <c r="AEG96" s="47"/>
      <c r="AEH96" s="47"/>
      <c r="AEI96" s="47"/>
      <c r="AEJ96" s="47"/>
      <c r="AEK96" s="47"/>
      <c r="AEL96" s="47"/>
      <c r="AEM96" s="47"/>
      <c r="AEN96" s="47"/>
      <c r="AEO96" s="47"/>
      <c r="AEP96" s="47"/>
      <c r="AEQ96" s="47"/>
      <c r="AER96" s="47"/>
      <c r="AES96" s="47"/>
      <c r="AET96" s="47"/>
      <c r="AEU96" s="47"/>
      <c r="AEV96" s="47"/>
      <c r="AEW96" s="47"/>
      <c r="AEX96" s="47"/>
      <c r="AEY96" s="47"/>
      <c r="AEZ96" s="47"/>
      <c r="AFA96" s="47"/>
      <c r="AFB96" s="47"/>
      <c r="AFC96" s="47"/>
      <c r="AFD96" s="47"/>
      <c r="AFE96" s="47"/>
      <c r="AFF96" s="47"/>
      <c r="AFG96" s="47"/>
      <c r="AFH96" s="47"/>
      <c r="AFI96" s="47"/>
      <c r="AFJ96" s="47"/>
      <c r="AFK96" s="47"/>
      <c r="AFL96" s="47"/>
      <c r="AFM96" s="47"/>
      <c r="AFN96" s="47"/>
      <c r="AFO96" s="47"/>
      <c r="AFP96" s="47"/>
      <c r="AFQ96" s="47"/>
      <c r="AFR96" s="47"/>
      <c r="AFS96" s="47"/>
      <c r="AFT96" s="47"/>
      <c r="AFU96" s="47"/>
      <c r="AFV96" s="47"/>
      <c r="AFW96" s="47"/>
      <c r="AFX96" s="47"/>
      <c r="AFY96" s="47"/>
      <c r="AFZ96" s="47"/>
      <c r="AGA96" s="47"/>
      <c r="AGB96" s="47"/>
      <c r="AGC96" s="47"/>
      <c r="AGD96" s="47"/>
      <c r="AGE96" s="47"/>
      <c r="AGF96" s="47"/>
      <c r="AGG96" s="47"/>
      <c r="AGH96" s="47"/>
      <c r="AGI96" s="47"/>
      <c r="AGJ96" s="47"/>
      <c r="AGK96" s="47"/>
      <c r="AGL96" s="47"/>
      <c r="AGM96" s="47"/>
      <c r="AGN96" s="47"/>
      <c r="AGO96" s="47"/>
      <c r="AGP96" s="47"/>
      <c r="AGQ96" s="47"/>
      <c r="AGR96" s="47"/>
      <c r="AGS96" s="47"/>
      <c r="AGT96" s="47"/>
      <c r="AGU96" s="47"/>
      <c r="AGV96" s="47"/>
      <c r="AGW96" s="47"/>
      <c r="AGX96" s="47"/>
      <c r="AGY96" s="47"/>
      <c r="AGZ96" s="47"/>
      <c r="AHA96" s="47"/>
      <c r="AHB96" s="47"/>
      <c r="AHC96" s="47"/>
      <c r="AHD96" s="47"/>
      <c r="AHE96" s="47"/>
      <c r="AHF96" s="47"/>
      <c r="AHG96" s="47"/>
      <c r="AHH96" s="47"/>
      <c r="AHI96" s="47"/>
      <c r="AHJ96" s="47"/>
      <c r="AHK96" s="47"/>
      <c r="AHL96" s="47"/>
      <c r="AHM96" s="47"/>
      <c r="AHN96" s="47"/>
      <c r="AHO96" s="47"/>
      <c r="AHP96" s="47"/>
      <c r="AHQ96" s="47"/>
      <c r="AHR96" s="47"/>
      <c r="AHS96" s="47"/>
      <c r="AHT96" s="47"/>
      <c r="AHU96" s="47"/>
      <c r="AHV96" s="47"/>
      <c r="AHW96" s="47"/>
      <c r="AHX96" s="47"/>
      <c r="AHY96" s="47"/>
      <c r="AHZ96" s="47"/>
      <c r="AIA96" s="47"/>
      <c r="AIB96" s="47"/>
      <c r="AIC96" s="47"/>
      <c r="AID96" s="47"/>
      <c r="AIE96" s="47"/>
      <c r="AIF96" s="47"/>
      <c r="AIG96" s="47"/>
      <c r="AIH96" s="47"/>
      <c r="AII96" s="47"/>
      <c r="AIJ96" s="47"/>
      <c r="AIK96" s="47"/>
      <c r="AIL96" s="47"/>
      <c r="AIM96" s="47"/>
      <c r="AIN96" s="47"/>
      <c r="AIO96" s="47"/>
      <c r="AIP96" s="47"/>
      <c r="AIQ96" s="47"/>
      <c r="AIR96" s="47"/>
      <c r="AIS96" s="47"/>
      <c r="AIT96" s="47"/>
      <c r="AIU96" s="47"/>
      <c r="AIV96" s="47"/>
      <c r="AIW96" s="47"/>
      <c r="AIX96" s="47"/>
      <c r="AIY96" s="47"/>
      <c r="AIZ96" s="47"/>
      <c r="AJA96" s="47"/>
      <c r="AJB96" s="47"/>
      <c r="AJC96" s="47"/>
      <c r="AJD96" s="47"/>
      <c r="AJE96" s="47"/>
      <c r="AJF96" s="47"/>
      <c r="AJG96" s="47"/>
      <c r="AJH96" s="47"/>
      <c r="AJI96" s="47"/>
      <c r="AJJ96" s="47"/>
      <c r="AJK96" s="47"/>
      <c r="AJL96" s="47"/>
      <c r="AJM96" s="47"/>
      <c r="AJN96" s="47"/>
      <c r="AJO96" s="47"/>
      <c r="AJP96" s="47"/>
      <c r="AJQ96" s="47"/>
      <c r="AJR96" s="47"/>
      <c r="AJS96" s="47"/>
      <c r="AJT96" s="47"/>
      <c r="AJU96" s="47"/>
      <c r="AJV96" s="47"/>
      <c r="AJW96" s="47"/>
      <c r="AJX96" s="47"/>
      <c r="AJY96" s="47"/>
      <c r="AJZ96" s="47"/>
      <c r="AKA96" s="47"/>
      <c r="AKB96" s="47"/>
      <c r="AKC96" s="47"/>
      <c r="AKD96" s="47"/>
      <c r="AKE96" s="47"/>
      <c r="AKF96" s="47"/>
      <c r="AKG96" s="47"/>
      <c r="AKH96" s="47"/>
      <c r="AKI96" s="47"/>
      <c r="AKJ96" s="47"/>
      <c r="AKK96" s="47"/>
      <c r="AKL96" s="47"/>
      <c r="AKM96" s="47"/>
      <c r="AKN96" s="47"/>
      <c r="AKO96" s="47"/>
      <c r="AKP96" s="47"/>
      <c r="AKQ96" s="47"/>
      <c r="AKR96" s="47"/>
      <c r="AKS96" s="47"/>
      <c r="AKT96" s="47"/>
      <c r="AKU96" s="47"/>
      <c r="AKV96" s="47"/>
      <c r="AKW96" s="47"/>
      <c r="AKX96" s="47"/>
      <c r="AKY96" s="47"/>
      <c r="AKZ96" s="47"/>
      <c r="ALA96" s="47"/>
      <c r="ALB96" s="47"/>
      <c r="ALC96" s="47"/>
      <c r="ALD96" s="47"/>
      <c r="ALE96" s="47"/>
      <c r="ALF96" s="47"/>
      <c r="ALG96" s="47"/>
      <c r="ALH96" s="47"/>
      <c r="ALI96" s="47"/>
      <c r="ALJ96" s="47"/>
      <c r="ALK96" s="47"/>
      <c r="ALL96" s="47"/>
      <c r="ALM96" s="47"/>
      <c r="ALN96" s="47"/>
      <c r="ALO96" s="47"/>
      <c r="ALP96" s="47"/>
      <c r="ALQ96" s="47"/>
      <c r="ALR96" s="47"/>
      <c r="ALS96" s="47"/>
      <c r="ALT96" s="47"/>
      <c r="ALU96" s="47"/>
      <c r="ALV96" s="47"/>
      <c r="ALW96" s="47"/>
      <c r="ALX96" s="47"/>
      <c r="ALY96" s="47"/>
      <c r="ALZ96" s="47"/>
      <c r="AMA96" s="47"/>
      <c r="AMB96" s="47"/>
      <c r="AMC96" s="47"/>
      <c r="AMD96" s="47"/>
      <c r="AME96" s="47"/>
      <c r="AMF96" s="47"/>
      <c r="AMG96" s="47"/>
      <c r="AMH96" s="47"/>
      <c r="AMI96" s="47"/>
      <c r="AMJ96" s="47"/>
      <c r="AMK96" s="47"/>
      <c r="AML96" s="47"/>
      <c r="AMM96" s="47"/>
      <c r="AMN96" s="47"/>
      <c r="AMO96" s="47"/>
      <c r="AMP96" s="47"/>
      <c r="AMQ96" s="47"/>
      <c r="AMR96" s="47"/>
      <c r="AMS96" s="47"/>
      <c r="AMT96" s="47"/>
      <c r="AMU96" s="47"/>
      <c r="AMV96" s="47"/>
      <c r="AMW96" s="47"/>
      <c r="AMX96" s="47"/>
      <c r="AMY96" s="47"/>
      <c r="AMZ96" s="47"/>
      <c r="ANA96" s="47"/>
      <c r="ANB96" s="47"/>
      <c r="ANC96" s="47"/>
      <c r="AND96" s="47"/>
      <c r="ANE96" s="47"/>
      <c r="ANF96" s="47"/>
      <c r="ANG96" s="47"/>
      <c r="ANH96" s="47"/>
      <c r="ANI96" s="47"/>
      <c r="ANJ96" s="47"/>
      <c r="ANK96" s="47"/>
      <c r="ANL96" s="47"/>
      <c r="ANM96" s="47"/>
      <c r="ANN96" s="47"/>
      <c r="ANO96" s="47"/>
      <c r="ANP96" s="47"/>
      <c r="ANQ96" s="47"/>
      <c r="ANR96" s="47"/>
      <c r="ANS96" s="47"/>
      <c r="ANT96" s="47"/>
      <c r="ANU96" s="47"/>
      <c r="ANV96" s="47"/>
      <c r="ANW96" s="47"/>
      <c r="ANX96" s="47"/>
      <c r="ANY96" s="47"/>
      <c r="ANZ96" s="47"/>
      <c r="AOA96" s="47"/>
      <c r="AOB96" s="47"/>
      <c r="AOC96" s="47"/>
      <c r="AOD96" s="47"/>
      <c r="AOE96" s="47"/>
      <c r="AOF96" s="47"/>
      <c r="AOG96" s="47"/>
      <c r="AOH96" s="47"/>
      <c r="AOI96" s="47"/>
      <c r="AOJ96" s="47"/>
      <c r="AOK96" s="47"/>
      <c r="AOL96" s="47"/>
      <c r="AOM96" s="47"/>
      <c r="AON96" s="47"/>
      <c r="AOO96" s="47"/>
      <c r="AOP96" s="47"/>
      <c r="AOQ96" s="47"/>
      <c r="AOR96" s="47"/>
      <c r="AOS96" s="47"/>
      <c r="AOT96" s="47"/>
      <c r="AOU96" s="47"/>
      <c r="AOV96" s="47"/>
      <c r="AOW96" s="47"/>
      <c r="AOX96" s="47"/>
      <c r="AOY96" s="47"/>
      <c r="AOZ96" s="47"/>
      <c r="APA96" s="47"/>
      <c r="APB96" s="47"/>
      <c r="APC96" s="47"/>
      <c r="APD96" s="47"/>
      <c r="APE96" s="47"/>
      <c r="APF96" s="47"/>
      <c r="APG96" s="47"/>
      <c r="APH96" s="47"/>
      <c r="API96" s="47"/>
      <c r="APJ96" s="47"/>
      <c r="APK96" s="47"/>
      <c r="APL96" s="47"/>
      <c r="APM96" s="47"/>
      <c r="APN96" s="47"/>
      <c r="APO96" s="47"/>
      <c r="APP96" s="47"/>
      <c r="APQ96" s="47"/>
      <c r="APR96" s="47"/>
      <c r="APS96" s="47"/>
      <c r="APT96" s="47"/>
      <c r="APU96" s="47"/>
      <c r="APV96" s="47"/>
      <c r="APW96" s="47"/>
      <c r="APX96" s="47"/>
      <c r="APY96" s="47"/>
      <c r="APZ96" s="47"/>
      <c r="AQA96" s="47"/>
      <c r="AQB96" s="47"/>
      <c r="AQC96" s="47"/>
      <c r="AQD96" s="47"/>
      <c r="AQE96" s="47"/>
      <c r="AQF96" s="47"/>
      <c r="AQG96" s="47"/>
      <c r="AQH96" s="47"/>
      <c r="AQI96" s="47"/>
      <c r="AQJ96" s="47"/>
      <c r="AQK96" s="47"/>
      <c r="AQL96" s="47"/>
      <c r="AQM96" s="47"/>
      <c r="AQN96" s="47"/>
      <c r="AQO96" s="47"/>
      <c r="AQP96" s="47"/>
      <c r="AQQ96" s="47"/>
      <c r="AQR96" s="47"/>
      <c r="AQS96" s="47"/>
      <c r="AQT96" s="47"/>
      <c r="AQU96" s="47"/>
      <c r="AQV96" s="47"/>
      <c r="AQW96" s="47"/>
      <c r="AQX96" s="47"/>
      <c r="AQY96" s="47"/>
      <c r="AQZ96" s="47"/>
      <c r="ARA96" s="47"/>
      <c r="ARB96" s="47"/>
      <c r="ARC96" s="47"/>
      <c r="ARD96" s="47"/>
      <c r="ARE96" s="47"/>
      <c r="ARF96" s="47"/>
      <c r="ARG96" s="47"/>
      <c r="ARH96" s="47"/>
      <c r="ARI96" s="47"/>
      <c r="ARJ96" s="47"/>
      <c r="ARK96" s="47"/>
      <c r="ARL96" s="47"/>
      <c r="ARM96" s="47"/>
      <c r="ARN96" s="47"/>
      <c r="ARO96" s="47"/>
      <c r="ARP96" s="47"/>
      <c r="ARQ96" s="47"/>
      <c r="ARR96" s="47"/>
      <c r="ARS96" s="47"/>
      <c r="ART96" s="47"/>
      <c r="ARU96" s="47"/>
      <c r="ARV96" s="47"/>
      <c r="ARW96" s="47"/>
      <c r="ARX96" s="47"/>
      <c r="ARY96" s="47"/>
      <c r="ARZ96" s="47"/>
      <c r="ASA96" s="47"/>
      <c r="ASB96" s="47"/>
      <c r="ASC96" s="47"/>
      <c r="ASD96" s="47"/>
      <c r="ASE96" s="47"/>
      <c r="ASF96" s="47"/>
      <c r="ASG96" s="47"/>
      <c r="ASH96" s="47"/>
      <c r="ASI96" s="47"/>
      <c r="ASJ96" s="47"/>
      <c r="ASK96" s="47"/>
      <c r="ASL96" s="47"/>
      <c r="ASM96" s="47"/>
      <c r="ASN96" s="47"/>
      <c r="ASO96" s="47"/>
      <c r="ASP96" s="47"/>
      <c r="ASQ96" s="47"/>
      <c r="ASR96" s="47"/>
      <c r="ASS96" s="47"/>
      <c r="AST96" s="47"/>
      <c r="ASU96" s="47"/>
      <c r="ASV96" s="47"/>
      <c r="ASW96" s="47"/>
      <c r="ASX96" s="47"/>
      <c r="ASY96" s="47"/>
      <c r="ASZ96" s="47"/>
      <c r="ATA96" s="47"/>
      <c r="ATB96" s="47"/>
      <c r="ATC96" s="47"/>
      <c r="ATD96" s="47"/>
      <c r="ATE96" s="47"/>
      <c r="ATF96" s="47"/>
      <c r="ATG96" s="47"/>
      <c r="ATH96" s="47"/>
      <c r="ATI96" s="47"/>
      <c r="ATJ96" s="47"/>
      <c r="ATK96" s="47"/>
      <c r="ATL96" s="47"/>
      <c r="ATM96" s="47"/>
      <c r="ATN96" s="47"/>
      <c r="ATO96" s="47"/>
      <c r="ATP96" s="47"/>
      <c r="ATQ96" s="47"/>
      <c r="ATR96" s="47"/>
      <c r="ATS96" s="47"/>
      <c r="ATT96" s="47"/>
      <c r="ATU96" s="47"/>
      <c r="ATV96" s="47"/>
      <c r="ATW96" s="47"/>
      <c r="ATX96" s="47"/>
      <c r="ATY96" s="47"/>
      <c r="ATZ96" s="47"/>
      <c r="AUA96" s="47"/>
      <c r="AUB96" s="47"/>
      <c r="AUC96" s="47"/>
      <c r="AUD96" s="47"/>
      <c r="AUE96" s="47"/>
      <c r="AUF96" s="47"/>
      <c r="AUG96" s="47"/>
      <c r="AUH96" s="47"/>
      <c r="AUI96" s="47"/>
      <c r="AUJ96" s="47"/>
      <c r="AUK96" s="47"/>
      <c r="AUL96" s="47"/>
      <c r="AUM96" s="47"/>
      <c r="AUN96" s="47"/>
      <c r="AUO96" s="47"/>
      <c r="AUP96" s="47"/>
      <c r="AUQ96" s="47"/>
      <c r="AUR96" s="47"/>
      <c r="AUS96" s="47"/>
      <c r="AUT96" s="47"/>
      <c r="AUU96" s="47"/>
      <c r="AUV96" s="47"/>
      <c r="AUW96" s="47"/>
      <c r="AUX96" s="47"/>
      <c r="AUY96" s="47"/>
      <c r="AUZ96" s="47"/>
      <c r="AVA96" s="47"/>
      <c r="AVB96" s="47"/>
      <c r="AVC96" s="47"/>
      <c r="AVD96" s="47"/>
      <c r="AVE96" s="47"/>
      <c r="AVF96" s="47"/>
      <c r="AVG96" s="47"/>
      <c r="AVH96" s="47"/>
      <c r="AVI96" s="47"/>
      <c r="AVJ96" s="47"/>
      <c r="AVK96" s="47"/>
      <c r="AVL96" s="47"/>
      <c r="AVM96" s="47"/>
      <c r="AVN96" s="47"/>
      <c r="AVO96" s="47"/>
      <c r="AVP96" s="47"/>
      <c r="AVQ96" s="47"/>
      <c r="AVR96" s="47"/>
      <c r="AVS96" s="47"/>
      <c r="AVT96" s="47"/>
      <c r="AVU96" s="47"/>
      <c r="AVV96" s="47"/>
      <c r="AVW96" s="47"/>
      <c r="AVX96" s="47"/>
      <c r="AVY96" s="47"/>
      <c r="AVZ96" s="47"/>
      <c r="AWA96" s="47"/>
      <c r="AWB96" s="47"/>
      <c r="AWC96" s="47"/>
      <c r="AWD96" s="47"/>
      <c r="AWE96" s="47"/>
      <c r="AWF96" s="47"/>
      <c r="AWG96" s="47"/>
      <c r="AWH96" s="47"/>
      <c r="AWI96" s="47"/>
      <c r="AWJ96" s="47"/>
      <c r="AWK96" s="47"/>
      <c r="AWL96" s="47"/>
      <c r="AWM96" s="47"/>
      <c r="AWN96" s="47"/>
      <c r="AWO96" s="47"/>
      <c r="AWP96" s="47"/>
      <c r="AWQ96" s="47"/>
      <c r="AWR96" s="47"/>
      <c r="AWS96" s="47"/>
      <c r="AWT96" s="47"/>
      <c r="AWU96" s="47"/>
      <c r="AWV96" s="47"/>
      <c r="AWW96" s="47"/>
      <c r="AWX96" s="47"/>
      <c r="AWY96" s="47"/>
      <c r="AWZ96" s="47"/>
      <c r="AXA96" s="47"/>
      <c r="AXB96" s="47"/>
      <c r="AXC96" s="47"/>
      <c r="AXD96" s="47"/>
      <c r="AXE96" s="47"/>
      <c r="AXF96" s="47"/>
      <c r="AXG96" s="47"/>
      <c r="AXH96" s="47"/>
      <c r="AXI96" s="47"/>
      <c r="AXJ96" s="47"/>
      <c r="AXK96" s="47"/>
      <c r="AXL96" s="47"/>
      <c r="AXM96" s="47"/>
      <c r="AXN96" s="47"/>
      <c r="AXO96" s="47"/>
      <c r="AXP96" s="47"/>
      <c r="AXQ96" s="47"/>
      <c r="AXR96" s="47"/>
      <c r="AXS96" s="47"/>
      <c r="AXT96" s="47"/>
      <c r="AXU96" s="47"/>
      <c r="AXV96" s="47"/>
      <c r="AXW96" s="47"/>
      <c r="AXX96" s="47"/>
      <c r="AXY96" s="47"/>
      <c r="AXZ96" s="47"/>
      <c r="AYA96" s="47"/>
      <c r="AYB96" s="47"/>
      <c r="AYC96" s="47"/>
      <c r="AYD96" s="47"/>
      <c r="AYE96" s="47"/>
      <c r="AYF96" s="47"/>
      <c r="AYG96" s="47"/>
      <c r="AYH96" s="47"/>
      <c r="AYI96" s="47"/>
      <c r="AYJ96" s="47"/>
      <c r="AYK96" s="47"/>
      <c r="AYL96" s="47"/>
      <c r="AYM96" s="47"/>
      <c r="AYN96" s="47"/>
      <c r="AYO96" s="47"/>
      <c r="AYP96" s="47"/>
      <c r="AYQ96" s="47"/>
      <c r="AYR96" s="47"/>
      <c r="AYS96" s="47"/>
      <c r="AYT96" s="47"/>
      <c r="AYU96" s="47"/>
      <c r="AYV96" s="47"/>
      <c r="AYW96" s="47"/>
      <c r="AYX96" s="47"/>
      <c r="AYY96" s="47"/>
      <c r="AYZ96" s="47"/>
      <c r="AZA96" s="47"/>
      <c r="AZB96" s="47"/>
      <c r="AZC96" s="47"/>
      <c r="AZD96" s="47"/>
      <c r="AZE96" s="47"/>
      <c r="AZF96" s="47"/>
      <c r="AZG96" s="47"/>
      <c r="AZH96" s="47"/>
      <c r="AZI96" s="47"/>
      <c r="AZJ96" s="47"/>
      <c r="AZK96" s="47"/>
      <c r="AZL96" s="47"/>
      <c r="AZM96" s="47"/>
      <c r="AZN96" s="47"/>
      <c r="AZO96" s="47"/>
      <c r="AZP96" s="47"/>
      <c r="AZQ96" s="47"/>
      <c r="AZR96" s="47"/>
      <c r="AZS96" s="47"/>
      <c r="AZT96" s="47"/>
      <c r="AZU96" s="47"/>
      <c r="AZV96" s="47"/>
      <c r="AZW96" s="47"/>
      <c r="AZX96" s="47"/>
      <c r="AZY96" s="47"/>
      <c r="AZZ96" s="47"/>
      <c r="BAA96" s="47"/>
      <c r="BAB96" s="47"/>
      <c r="BAC96" s="47"/>
      <c r="BAD96" s="47"/>
      <c r="BAE96" s="47"/>
      <c r="BAF96" s="47"/>
      <c r="BAG96" s="47"/>
      <c r="BAH96" s="47"/>
      <c r="BAI96" s="47"/>
      <c r="BAJ96" s="47"/>
      <c r="BAK96" s="47"/>
      <c r="BAL96" s="47"/>
      <c r="BAM96" s="47"/>
      <c r="BAN96" s="47"/>
      <c r="BAO96" s="47"/>
      <c r="BAP96" s="47"/>
      <c r="BAQ96" s="47"/>
      <c r="BAR96" s="47"/>
      <c r="BAS96" s="47"/>
      <c r="BAT96" s="47"/>
      <c r="BAU96" s="47"/>
      <c r="BAV96" s="47"/>
      <c r="BAW96" s="47"/>
      <c r="BAX96" s="47"/>
      <c r="BAY96" s="47"/>
      <c r="BAZ96" s="47"/>
      <c r="BBA96" s="47"/>
      <c r="BBB96" s="47"/>
      <c r="BBC96" s="47"/>
      <c r="BBD96" s="47"/>
      <c r="BBE96" s="47"/>
      <c r="BBF96" s="47"/>
      <c r="BBG96" s="47"/>
      <c r="BBH96" s="47"/>
      <c r="BBI96" s="47"/>
      <c r="BBJ96" s="47"/>
      <c r="BBK96" s="47"/>
      <c r="BBL96" s="47"/>
      <c r="BBM96" s="47"/>
      <c r="BBN96" s="47"/>
      <c r="BBO96" s="47"/>
      <c r="BBP96" s="47"/>
      <c r="BBQ96" s="47"/>
      <c r="BBR96" s="47"/>
      <c r="BBS96" s="47"/>
      <c r="BBT96" s="47"/>
      <c r="BBU96" s="47"/>
      <c r="BBV96" s="47"/>
      <c r="BBW96" s="47"/>
      <c r="BBX96" s="47"/>
      <c r="BBY96" s="47"/>
      <c r="BBZ96" s="47"/>
      <c r="BCA96" s="47"/>
      <c r="BCB96" s="47"/>
      <c r="BCC96" s="47"/>
      <c r="BCD96" s="47"/>
      <c r="BCE96" s="47"/>
      <c r="BCF96" s="47"/>
      <c r="BCG96" s="47"/>
      <c r="BCH96" s="47"/>
      <c r="BCI96" s="47"/>
      <c r="BCJ96" s="47"/>
      <c r="BCK96" s="47"/>
      <c r="BCL96" s="47"/>
      <c r="BCM96" s="47"/>
      <c r="BCN96" s="47"/>
      <c r="BCO96" s="47"/>
      <c r="BCP96" s="47"/>
      <c r="BCQ96" s="47"/>
      <c r="BCR96" s="47"/>
      <c r="BCS96" s="47"/>
      <c r="BCT96" s="47"/>
      <c r="BCU96" s="47"/>
      <c r="BCV96" s="47"/>
      <c r="BCW96" s="47"/>
      <c r="BCX96" s="47"/>
      <c r="BCY96" s="47"/>
      <c r="BCZ96" s="47"/>
      <c r="BDA96" s="47"/>
      <c r="BDB96" s="47"/>
      <c r="BDC96" s="47"/>
      <c r="BDD96" s="47"/>
      <c r="BDE96" s="47"/>
      <c r="BDF96" s="47"/>
      <c r="BDG96" s="47"/>
      <c r="BDH96" s="47"/>
      <c r="BDI96" s="47"/>
      <c r="BDJ96" s="47"/>
      <c r="BDK96" s="47"/>
      <c r="BDL96" s="47"/>
      <c r="BDM96" s="47"/>
      <c r="BDN96" s="47"/>
      <c r="BDO96" s="47"/>
      <c r="BDP96" s="47"/>
      <c r="BDQ96" s="47"/>
      <c r="BDR96" s="47"/>
      <c r="BDS96" s="47"/>
      <c r="BDT96" s="47"/>
      <c r="BDU96" s="47"/>
      <c r="BDV96" s="47"/>
      <c r="BDW96" s="47"/>
      <c r="BDX96" s="47"/>
      <c r="BDY96" s="47"/>
      <c r="BDZ96" s="47"/>
      <c r="BEA96" s="47"/>
      <c r="BEB96" s="47"/>
      <c r="BEC96" s="47"/>
      <c r="BED96" s="47"/>
      <c r="BEE96" s="47"/>
      <c r="BEF96" s="47"/>
      <c r="BEG96" s="47"/>
      <c r="BEH96" s="47"/>
      <c r="BEI96" s="47"/>
      <c r="BEJ96" s="47"/>
      <c r="BEK96" s="47"/>
      <c r="BEL96" s="47"/>
      <c r="BEM96" s="47"/>
      <c r="BEN96" s="47"/>
      <c r="BEO96" s="47"/>
      <c r="BEP96" s="47"/>
      <c r="BEQ96" s="47"/>
      <c r="BER96" s="47"/>
      <c r="BES96" s="47"/>
      <c r="BET96" s="47"/>
      <c r="BEU96" s="47"/>
      <c r="BEV96" s="47"/>
      <c r="BEW96" s="47"/>
      <c r="BEX96" s="47"/>
      <c r="BEY96" s="47"/>
      <c r="BEZ96" s="47"/>
      <c r="BFA96" s="47"/>
      <c r="BFB96" s="47"/>
      <c r="BFC96" s="47"/>
      <c r="BFD96" s="47"/>
      <c r="BFE96" s="47"/>
      <c r="BFF96" s="47"/>
      <c r="BFG96" s="47"/>
      <c r="BFH96" s="47"/>
      <c r="BFI96" s="47"/>
      <c r="BFJ96" s="47"/>
      <c r="BFK96" s="47"/>
      <c r="BFL96" s="47"/>
      <c r="BFM96" s="47"/>
      <c r="BFN96" s="47"/>
      <c r="BFO96" s="47"/>
      <c r="BFP96" s="47"/>
      <c r="BFQ96" s="47"/>
      <c r="BFR96" s="47"/>
      <c r="BFS96" s="47"/>
      <c r="BFT96" s="47"/>
      <c r="BFU96" s="47"/>
      <c r="BFV96" s="47"/>
      <c r="BFW96" s="47"/>
      <c r="BFX96" s="47"/>
      <c r="BFY96" s="47"/>
      <c r="BFZ96" s="47"/>
      <c r="BGA96" s="47"/>
      <c r="BGB96" s="47"/>
      <c r="BGC96" s="47"/>
      <c r="BGD96" s="47"/>
      <c r="BGE96" s="47"/>
      <c r="BGF96" s="47"/>
      <c r="BGG96" s="47"/>
      <c r="BGH96" s="47"/>
      <c r="BGI96" s="47"/>
      <c r="BGJ96" s="47"/>
      <c r="BGK96" s="47"/>
      <c r="BGL96" s="47"/>
      <c r="BGM96" s="47"/>
      <c r="BGN96" s="47"/>
      <c r="BGO96" s="47"/>
      <c r="BGP96" s="47"/>
      <c r="BGQ96" s="47"/>
      <c r="BGR96" s="47"/>
      <c r="BGS96" s="47"/>
      <c r="BGT96" s="47"/>
      <c r="BGU96" s="47"/>
      <c r="BGV96" s="47"/>
      <c r="BGW96" s="47"/>
      <c r="BGX96" s="47"/>
      <c r="BGY96" s="47"/>
      <c r="BGZ96" s="47"/>
      <c r="BHA96" s="47"/>
      <c r="BHB96" s="47"/>
      <c r="BHC96" s="47"/>
      <c r="BHD96" s="47"/>
      <c r="BHE96" s="47"/>
      <c r="BHF96" s="47"/>
      <c r="BHG96" s="47"/>
      <c r="BHH96" s="47"/>
      <c r="BHI96" s="47"/>
      <c r="BHJ96" s="47"/>
      <c r="BHK96" s="47"/>
      <c r="BHL96" s="47"/>
      <c r="BHM96" s="47"/>
      <c r="BHN96" s="47"/>
      <c r="BHO96" s="47"/>
      <c r="BHP96" s="47"/>
      <c r="BHQ96" s="47"/>
      <c r="BHR96" s="47"/>
      <c r="BHS96" s="47"/>
      <c r="BHT96" s="47"/>
      <c r="BHU96" s="47"/>
      <c r="BHV96" s="47"/>
      <c r="BHW96" s="47"/>
      <c r="BHX96" s="47"/>
      <c r="BHY96" s="47"/>
      <c r="BHZ96" s="47"/>
      <c r="BIA96" s="47"/>
      <c r="BIB96" s="47"/>
      <c r="BIC96" s="47"/>
      <c r="BID96" s="47"/>
      <c r="BIE96" s="47"/>
      <c r="BIF96" s="47"/>
      <c r="BIG96" s="47"/>
      <c r="BIH96" s="47"/>
      <c r="BII96" s="47"/>
      <c r="BIJ96" s="47"/>
      <c r="BIK96" s="47"/>
      <c r="BIL96" s="47"/>
      <c r="BIM96" s="47"/>
      <c r="BIN96" s="47"/>
      <c r="BIO96" s="47"/>
      <c r="BIP96" s="47"/>
      <c r="BIQ96" s="47"/>
      <c r="BIR96" s="47"/>
      <c r="BIS96" s="47"/>
      <c r="BIT96" s="47"/>
      <c r="BIU96" s="47"/>
      <c r="BIV96" s="47"/>
      <c r="BIW96" s="47"/>
      <c r="BIX96" s="47"/>
      <c r="BIY96" s="47"/>
      <c r="BIZ96" s="47"/>
      <c r="BJA96" s="47"/>
      <c r="BJB96" s="47"/>
      <c r="BJC96" s="47"/>
      <c r="BJD96" s="47"/>
      <c r="BJE96" s="47"/>
      <c r="BJF96" s="47"/>
      <c r="BJG96" s="47"/>
      <c r="BJH96" s="47"/>
      <c r="BJI96" s="47"/>
      <c r="BJJ96" s="47"/>
      <c r="BJK96" s="47"/>
      <c r="BJL96" s="47"/>
      <c r="BJM96" s="47"/>
      <c r="BJN96" s="47"/>
      <c r="BJO96" s="47"/>
      <c r="BJP96" s="47"/>
      <c r="BJQ96" s="47"/>
      <c r="BJR96" s="47"/>
      <c r="BJS96" s="47"/>
      <c r="BJT96" s="47"/>
      <c r="BJU96" s="47"/>
      <c r="BJV96" s="47"/>
      <c r="BJW96" s="47"/>
      <c r="BJX96" s="47"/>
      <c r="BJY96" s="47"/>
      <c r="BJZ96" s="47"/>
      <c r="BKA96" s="47"/>
      <c r="BKB96" s="47"/>
      <c r="BKC96" s="47"/>
      <c r="BKD96" s="47"/>
      <c r="BKE96" s="47"/>
      <c r="BKF96" s="47"/>
      <c r="BKG96" s="47"/>
      <c r="BKH96" s="47"/>
      <c r="BKI96" s="47"/>
      <c r="BKJ96" s="47"/>
      <c r="BKK96" s="47"/>
      <c r="BKL96" s="47"/>
      <c r="BKM96" s="47"/>
      <c r="BKN96" s="47"/>
      <c r="BKO96" s="47"/>
      <c r="BKP96" s="47"/>
      <c r="BKQ96" s="47"/>
      <c r="BKR96" s="47"/>
      <c r="BKS96" s="47"/>
      <c r="BKT96" s="47"/>
      <c r="BKU96" s="47"/>
      <c r="BKV96" s="47"/>
      <c r="BKW96" s="47"/>
      <c r="BKX96" s="47"/>
      <c r="BKY96" s="47"/>
      <c r="BKZ96" s="47"/>
      <c r="BLA96" s="47"/>
      <c r="BLB96" s="47"/>
      <c r="BLC96" s="47"/>
      <c r="BLD96" s="47"/>
      <c r="BLE96" s="47"/>
      <c r="BLF96" s="47"/>
      <c r="BLG96" s="47"/>
      <c r="BLH96" s="47"/>
      <c r="BLI96" s="47"/>
      <c r="BLJ96" s="47"/>
      <c r="BLK96" s="47"/>
      <c r="BLL96" s="47"/>
      <c r="BLM96" s="47"/>
      <c r="BLN96" s="47"/>
      <c r="BLO96" s="47"/>
      <c r="BLP96" s="47"/>
      <c r="BLQ96" s="47"/>
      <c r="BLR96" s="47"/>
      <c r="BLS96" s="47"/>
      <c r="BLT96" s="47"/>
      <c r="BLU96" s="47"/>
      <c r="BLV96" s="47"/>
      <c r="BLW96" s="47"/>
      <c r="BLX96" s="47"/>
      <c r="BLY96" s="47"/>
      <c r="BLZ96" s="47"/>
      <c r="BMA96" s="47"/>
      <c r="BMB96" s="47"/>
      <c r="BMC96" s="47"/>
      <c r="BMD96" s="47"/>
      <c r="BME96" s="47"/>
      <c r="BMF96" s="47"/>
      <c r="BMG96" s="47"/>
      <c r="BMH96" s="47"/>
      <c r="BMI96" s="47"/>
      <c r="BMJ96" s="47"/>
      <c r="BMK96" s="47"/>
      <c r="BML96" s="47"/>
      <c r="BMM96" s="47"/>
      <c r="BMN96" s="47"/>
      <c r="BMO96" s="47"/>
      <c r="BMP96" s="47"/>
      <c r="BMQ96" s="47"/>
      <c r="BMR96" s="47"/>
      <c r="BMS96" s="47"/>
      <c r="BMT96" s="47"/>
      <c r="BMU96" s="47"/>
      <c r="BMV96" s="47"/>
      <c r="BMW96" s="47"/>
      <c r="BMX96" s="47"/>
      <c r="BMY96" s="47"/>
      <c r="BMZ96" s="47"/>
      <c r="BNA96" s="47"/>
      <c r="BNB96" s="47"/>
      <c r="BNC96" s="47"/>
      <c r="BND96" s="47"/>
      <c r="BNE96" s="47"/>
      <c r="BNF96" s="47"/>
      <c r="BNG96" s="47"/>
      <c r="BNH96" s="47"/>
      <c r="BNI96" s="47"/>
      <c r="BNJ96" s="47"/>
      <c r="BNK96" s="47"/>
      <c r="BNL96" s="47"/>
      <c r="BNM96" s="47"/>
      <c r="BNN96" s="47"/>
      <c r="BNO96" s="47"/>
      <c r="BNP96" s="47"/>
      <c r="BNQ96" s="47"/>
      <c r="BNR96" s="47"/>
      <c r="BNS96" s="47"/>
      <c r="BNT96" s="47"/>
      <c r="BNU96" s="47"/>
      <c r="BNV96" s="47"/>
      <c r="BNW96" s="47"/>
      <c r="BNX96" s="47"/>
      <c r="BNY96" s="47"/>
      <c r="BNZ96" s="47"/>
      <c r="BOA96" s="47"/>
      <c r="BOB96" s="47"/>
      <c r="BOC96" s="47"/>
      <c r="BOD96" s="47"/>
      <c r="BOE96" s="47"/>
      <c r="BOF96" s="47"/>
      <c r="BOG96" s="47"/>
      <c r="BOH96" s="47"/>
      <c r="BOI96" s="47"/>
      <c r="BOJ96" s="47"/>
      <c r="BOK96" s="47"/>
      <c r="BOL96" s="47"/>
      <c r="BOM96" s="47"/>
      <c r="BON96" s="47"/>
      <c r="BOO96" s="47"/>
      <c r="BOP96" s="47"/>
      <c r="BOQ96" s="47"/>
      <c r="BOR96" s="47"/>
      <c r="BOS96" s="47"/>
      <c r="BOT96" s="47"/>
      <c r="BOU96" s="47"/>
      <c r="BOV96" s="47"/>
      <c r="BOW96" s="47"/>
      <c r="BOX96" s="47"/>
      <c r="BOY96" s="47"/>
      <c r="BOZ96" s="47"/>
      <c r="BPA96" s="47"/>
      <c r="BPB96" s="47"/>
      <c r="BPC96" s="47"/>
      <c r="BPD96" s="47"/>
      <c r="BPE96" s="47"/>
      <c r="BPF96" s="47"/>
      <c r="BPG96" s="47"/>
      <c r="BPH96" s="47"/>
      <c r="BPI96" s="47"/>
      <c r="BPJ96" s="47"/>
      <c r="BPK96" s="47"/>
      <c r="BPL96" s="47"/>
      <c r="BPM96" s="47"/>
      <c r="BPN96" s="47"/>
      <c r="BPO96" s="47"/>
      <c r="BPP96" s="47"/>
      <c r="BPQ96" s="47"/>
      <c r="BPR96" s="47"/>
      <c r="BPS96" s="47"/>
      <c r="BPT96" s="47"/>
      <c r="BPU96" s="47"/>
      <c r="BPV96" s="47"/>
      <c r="BPW96" s="47"/>
      <c r="BPX96" s="47"/>
      <c r="BPY96" s="47"/>
      <c r="BPZ96" s="47"/>
      <c r="BQA96" s="47"/>
      <c r="BQB96" s="47"/>
      <c r="BQC96" s="47"/>
      <c r="BQD96" s="47"/>
      <c r="BQE96" s="47"/>
      <c r="BQF96" s="47"/>
      <c r="BQG96" s="47"/>
      <c r="BQH96" s="47"/>
      <c r="BQI96" s="47"/>
      <c r="BQJ96" s="47"/>
      <c r="BQK96" s="47"/>
      <c r="BQL96" s="47"/>
      <c r="BQM96" s="47"/>
      <c r="BQN96" s="47"/>
      <c r="BQO96" s="47"/>
      <c r="BQP96" s="47"/>
      <c r="BQQ96" s="47"/>
      <c r="BQR96" s="47"/>
      <c r="BQS96" s="47"/>
      <c r="BQT96" s="47"/>
      <c r="BQU96" s="47"/>
      <c r="BQV96" s="47"/>
      <c r="BQW96" s="47"/>
      <c r="BQX96" s="47"/>
      <c r="BQY96" s="47"/>
      <c r="BQZ96" s="47"/>
      <c r="BRA96" s="47"/>
      <c r="BRB96" s="47"/>
      <c r="BRC96" s="47"/>
      <c r="BRD96" s="47"/>
      <c r="BRE96" s="47"/>
      <c r="BRF96" s="47"/>
      <c r="BRG96" s="47"/>
      <c r="BRH96" s="47"/>
      <c r="BRI96" s="47"/>
      <c r="BRJ96" s="47"/>
      <c r="BRK96" s="47"/>
      <c r="BRL96" s="47"/>
      <c r="BRM96" s="47"/>
      <c r="BRN96" s="47"/>
      <c r="BRO96" s="47"/>
      <c r="BRP96" s="47"/>
      <c r="BRQ96" s="47"/>
      <c r="BRR96" s="47"/>
      <c r="BRS96" s="47"/>
      <c r="BRT96" s="47"/>
      <c r="BRU96" s="47"/>
      <c r="BRV96" s="47"/>
      <c r="BRW96" s="47"/>
      <c r="BRX96" s="47"/>
      <c r="BRY96" s="47"/>
      <c r="BRZ96" s="47"/>
      <c r="BSA96" s="47"/>
      <c r="BSB96" s="47"/>
      <c r="BSC96" s="47"/>
      <c r="BSD96" s="47"/>
      <c r="BSE96" s="47"/>
      <c r="BSF96" s="47"/>
      <c r="BSG96" s="47"/>
      <c r="BSH96" s="47"/>
      <c r="BSI96" s="47"/>
      <c r="BSJ96" s="47"/>
      <c r="BSK96" s="47"/>
      <c r="BSL96" s="47"/>
      <c r="BSM96" s="47"/>
      <c r="BSN96" s="47"/>
      <c r="BSO96" s="47"/>
      <c r="BSP96" s="47"/>
      <c r="BSQ96" s="47"/>
      <c r="BSR96" s="47"/>
      <c r="BSS96" s="47"/>
      <c r="BST96" s="47"/>
      <c r="BSU96" s="47"/>
      <c r="BSV96" s="47"/>
      <c r="BSW96" s="47"/>
      <c r="BSX96" s="47"/>
      <c r="BSY96" s="47"/>
      <c r="BSZ96" s="47"/>
      <c r="BTA96" s="47"/>
      <c r="BTB96" s="47"/>
      <c r="BTC96" s="47"/>
      <c r="BTD96" s="47"/>
      <c r="BTE96" s="47"/>
      <c r="BTF96" s="47"/>
      <c r="BTG96" s="47"/>
      <c r="BTH96" s="47"/>
      <c r="BTI96" s="47"/>
      <c r="BTJ96" s="47"/>
      <c r="BTK96" s="47"/>
      <c r="BTL96" s="47"/>
      <c r="BTM96" s="47"/>
      <c r="BTN96" s="47"/>
      <c r="BTO96" s="47"/>
      <c r="BTP96" s="47"/>
      <c r="BTQ96" s="47"/>
      <c r="BTR96" s="47"/>
      <c r="BTS96" s="47"/>
      <c r="BTT96" s="47"/>
      <c r="BTU96" s="47"/>
      <c r="BTV96" s="47"/>
      <c r="BTW96" s="47"/>
      <c r="BTX96" s="47"/>
      <c r="BTY96" s="47"/>
      <c r="BTZ96" s="47"/>
      <c r="BUA96" s="47"/>
      <c r="BUB96" s="47"/>
      <c r="BUC96" s="47"/>
      <c r="BUD96" s="47"/>
      <c r="BUE96" s="47"/>
      <c r="BUF96" s="47"/>
      <c r="BUG96" s="47"/>
      <c r="BUH96" s="47"/>
      <c r="BUI96" s="47"/>
      <c r="BUJ96" s="47"/>
      <c r="BUK96" s="47"/>
      <c r="BUL96" s="47"/>
      <c r="BUM96" s="47"/>
      <c r="BUN96" s="47"/>
      <c r="BUO96" s="47"/>
      <c r="BUP96" s="47"/>
      <c r="BUQ96" s="47"/>
      <c r="BUR96" s="47"/>
      <c r="BUS96" s="47"/>
      <c r="BUT96" s="47"/>
      <c r="BUU96" s="47"/>
      <c r="BUV96" s="47"/>
      <c r="BUW96" s="47"/>
      <c r="BUX96" s="47"/>
      <c r="BUY96" s="47"/>
      <c r="BUZ96" s="47"/>
      <c r="BVA96" s="47"/>
      <c r="BVB96" s="47"/>
      <c r="BVC96" s="47"/>
      <c r="BVD96" s="47"/>
      <c r="BVE96" s="47"/>
      <c r="BVF96" s="47"/>
      <c r="BVG96" s="47"/>
      <c r="BVH96" s="47"/>
      <c r="BVI96" s="47"/>
      <c r="BVJ96" s="47"/>
      <c r="BVK96" s="47"/>
      <c r="BVL96" s="47"/>
      <c r="BVM96" s="47"/>
      <c r="BVN96" s="47"/>
      <c r="BVO96" s="47"/>
      <c r="BVP96" s="47"/>
      <c r="BVQ96" s="47"/>
      <c r="BVR96" s="47"/>
      <c r="BVS96" s="47"/>
      <c r="BVT96" s="47"/>
      <c r="BVU96" s="47"/>
      <c r="BVV96" s="47"/>
      <c r="BVW96" s="47"/>
      <c r="BVX96" s="47"/>
      <c r="BVY96" s="47"/>
      <c r="BVZ96" s="47"/>
      <c r="BWA96" s="47"/>
      <c r="BWB96" s="47"/>
      <c r="BWC96" s="47"/>
      <c r="BWD96" s="47"/>
      <c r="BWE96" s="47"/>
      <c r="BWF96" s="47"/>
      <c r="BWG96" s="47"/>
      <c r="BWH96" s="47"/>
      <c r="BWI96" s="47"/>
      <c r="BWJ96" s="47"/>
      <c r="BWK96" s="47"/>
      <c r="BWL96" s="47"/>
      <c r="BWM96" s="47"/>
      <c r="BWN96" s="47"/>
      <c r="BWO96" s="47"/>
      <c r="BWP96" s="47"/>
      <c r="BWQ96" s="47"/>
      <c r="BWR96" s="47"/>
      <c r="BWS96" s="47"/>
      <c r="BWT96" s="47"/>
      <c r="BWU96" s="47"/>
      <c r="BWV96" s="47"/>
      <c r="BWW96" s="47"/>
      <c r="BWX96" s="47"/>
      <c r="BWY96" s="47"/>
      <c r="BWZ96" s="47"/>
      <c r="BXA96" s="47"/>
      <c r="BXB96" s="47"/>
      <c r="BXC96" s="47"/>
      <c r="BXD96" s="47"/>
      <c r="BXE96" s="47"/>
      <c r="BXF96" s="47"/>
      <c r="BXG96" s="47"/>
      <c r="BXH96" s="47"/>
      <c r="BXI96" s="47"/>
      <c r="BXJ96" s="47"/>
      <c r="BXK96" s="47"/>
      <c r="BXL96" s="47"/>
      <c r="BXM96" s="47"/>
      <c r="BXN96" s="47"/>
      <c r="BXO96" s="47"/>
      <c r="BXP96" s="47"/>
      <c r="BXQ96" s="47"/>
      <c r="BXR96" s="47"/>
      <c r="BXS96" s="47"/>
      <c r="BXT96" s="47"/>
      <c r="BXU96" s="47"/>
      <c r="BXV96" s="47"/>
      <c r="BXW96" s="47"/>
      <c r="BXX96" s="47"/>
      <c r="BXY96" s="47"/>
      <c r="BXZ96" s="47"/>
      <c r="BYA96" s="47"/>
      <c r="BYB96" s="47"/>
      <c r="BYC96" s="47"/>
      <c r="BYD96" s="47"/>
      <c r="BYE96" s="47"/>
      <c r="BYF96" s="47"/>
      <c r="BYG96" s="47"/>
      <c r="BYH96" s="47"/>
      <c r="BYI96" s="47"/>
      <c r="BYJ96" s="47"/>
      <c r="BYK96" s="47"/>
      <c r="BYL96" s="47"/>
      <c r="BYM96" s="47"/>
      <c r="BYN96" s="47"/>
      <c r="BYO96" s="47"/>
      <c r="BYP96" s="47"/>
      <c r="BYQ96" s="47"/>
      <c r="BYR96" s="47"/>
      <c r="BYS96" s="47"/>
      <c r="BYT96" s="47"/>
      <c r="BYU96" s="47"/>
      <c r="BYV96" s="47"/>
      <c r="BYW96" s="47"/>
      <c r="BYX96" s="47"/>
      <c r="BYY96" s="47"/>
      <c r="BYZ96" s="47"/>
      <c r="BZA96" s="47"/>
      <c r="BZB96" s="47"/>
      <c r="BZC96" s="47"/>
      <c r="BZD96" s="47"/>
      <c r="BZE96" s="47"/>
      <c r="BZF96" s="47"/>
      <c r="BZG96" s="47"/>
      <c r="BZH96" s="47"/>
      <c r="BZI96" s="47"/>
      <c r="BZJ96" s="47"/>
      <c r="BZK96" s="47"/>
      <c r="BZL96" s="47"/>
      <c r="BZM96" s="47"/>
      <c r="BZN96" s="47"/>
      <c r="BZO96" s="47"/>
      <c r="BZP96" s="47"/>
      <c r="BZQ96" s="47"/>
      <c r="BZR96" s="47"/>
      <c r="BZS96" s="47"/>
      <c r="BZT96" s="47"/>
      <c r="BZU96" s="47"/>
      <c r="BZV96" s="47"/>
      <c r="BZW96" s="47"/>
      <c r="BZX96" s="47"/>
      <c r="BZY96" s="47"/>
      <c r="BZZ96" s="47"/>
      <c r="CAA96" s="47"/>
      <c r="CAB96" s="47"/>
      <c r="CAC96" s="47"/>
      <c r="CAD96" s="47"/>
      <c r="CAE96" s="47"/>
      <c r="CAF96" s="47"/>
      <c r="CAG96" s="47"/>
      <c r="CAH96" s="47"/>
      <c r="CAI96" s="47"/>
      <c r="CAJ96" s="47"/>
      <c r="CAK96" s="47"/>
      <c r="CAL96" s="47"/>
      <c r="CAM96" s="47"/>
      <c r="CAN96" s="47"/>
      <c r="CAO96" s="47"/>
      <c r="CAP96" s="47"/>
      <c r="CAQ96" s="47"/>
      <c r="CAR96" s="47"/>
      <c r="CAS96" s="47"/>
      <c r="CAT96" s="47"/>
      <c r="CAU96" s="47"/>
      <c r="CAV96" s="47"/>
      <c r="CAW96" s="47"/>
      <c r="CAX96" s="47"/>
      <c r="CAY96" s="47"/>
      <c r="CAZ96" s="47"/>
      <c r="CBA96" s="47"/>
      <c r="CBB96" s="47"/>
      <c r="CBC96" s="47"/>
      <c r="CBD96" s="47"/>
      <c r="CBE96" s="47"/>
      <c r="CBF96" s="47"/>
      <c r="CBG96" s="47"/>
      <c r="CBH96" s="47"/>
      <c r="CBI96" s="47"/>
      <c r="CBJ96" s="47"/>
      <c r="CBK96" s="47"/>
      <c r="CBL96" s="47"/>
      <c r="CBM96" s="47"/>
      <c r="CBN96" s="47"/>
      <c r="CBO96" s="47"/>
      <c r="CBP96" s="47"/>
      <c r="CBQ96" s="47"/>
      <c r="CBR96" s="47"/>
      <c r="CBS96" s="47"/>
      <c r="CBT96" s="47"/>
      <c r="CBU96" s="47"/>
      <c r="CBV96" s="47"/>
      <c r="CBW96" s="47"/>
      <c r="CBX96" s="47"/>
      <c r="CBY96" s="47"/>
      <c r="CBZ96" s="47"/>
      <c r="CCA96" s="47"/>
      <c r="CCB96" s="47"/>
      <c r="CCC96" s="47"/>
      <c r="CCD96" s="47"/>
      <c r="CCE96" s="47"/>
      <c r="CCF96" s="47"/>
      <c r="CCG96" s="47"/>
      <c r="CCH96" s="47"/>
      <c r="CCI96" s="47"/>
      <c r="CCJ96" s="47"/>
      <c r="CCK96" s="47"/>
      <c r="CCL96" s="47"/>
      <c r="CCM96" s="47"/>
      <c r="CCN96" s="47"/>
      <c r="CCO96" s="47"/>
      <c r="CCP96" s="47"/>
      <c r="CCQ96" s="47"/>
      <c r="CCR96" s="47"/>
      <c r="CCS96" s="47"/>
      <c r="CCT96" s="47"/>
      <c r="CCU96" s="47"/>
      <c r="CCV96" s="47"/>
      <c r="CCW96" s="47"/>
      <c r="CCX96" s="47"/>
      <c r="CCY96" s="47"/>
      <c r="CCZ96" s="47"/>
      <c r="CDA96" s="47"/>
      <c r="CDB96" s="47"/>
      <c r="CDC96" s="47"/>
      <c r="CDD96" s="47"/>
      <c r="CDE96" s="47"/>
      <c r="CDF96" s="47"/>
      <c r="CDG96" s="47"/>
      <c r="CDH96" s="47"/>
      <c r="CDI96" s="47"/>
      <c r="CDJ96" s="47"/>
      <c r="CDK96" s="47"/>
      <c r="CDL96" s="47"/>
      <c r="CDM96" s="47"/>
      <c r="CDN96" s="47"/>
      <c r="CDO96" s="47"/>
      <c r="CDP96" s="47"/>
      <c r="CDQ96" s="47"/>
      <c r="CDR96" s="47"/>
      <c r="CDS96" s="47"/>
      <c r="CDT96" s="47"/>
      <c r="CDU96" s="47"/>
      <c r="CDV96" s="47"/>
      <c r="CDW96" s="47"/>
      <c r="CDX96" s="47"/>
      <c r="CDY96" s="47"/>
      <c r="CDZ96" s="47"/>
      <c r="CEA96" s="47"/>
      <c r="CEB96" s="47"/>
      <c r="CEC96" s="47"/>
      <c r="CED96" s="47"/>
      <c r="CEE96" s="47"/>
      <c r="CEF96" s="47"/>
      <c r="CEG96" s="47"/>
      <c r="CEH96" s="47"/>
      <c r="CEI96" s="47"/>
      <c r="CEJ96" s="47"/>
      <c r="CEK96" s="47"/>
      <c r="CEL96" s="47"/>
      <c r="CEM96" s="47"/>
      <c r="CEN96" s="47"/>
      <c r="CEO96" s="47"/>
      <c r="CEP96" s="47"/>
      <c r="CEQ96" s="47"/>
      <c r="CER96" s="47"/>
      <c r="CES96" s="47"/>
      <c r="CET96" s="47"/>
      <c r="CEU96" s="47"/>
      <c r="CEV96" s="47"/>
      <c r="CEW96" s="47"/>
      <c r="CEX96" s="47"/>
      <c r="CEY96" s="47"/>
      <c r="CEZ96" s="47"/>
      <c r="CFA96" s="47"/>
      <c r="CFB96" s="47"/>
      <c r="CFC96" s="47"/>
      <c r="CFD96" s="47"/>
      <c r="CFE96" s="47"/>
      <c r="CFF96" s="47"/>
      <c r="CFG96" s="47"/>
      <c r="CFH96" s="47"/>
      <c r="CFI96" s="47"/>
      <c r="CFJ96" s="47"/>
      <c r="CFK96" s="47"/>
      <c r="CFL96" s="47"/>
      <c r="CFM96" s="47"/>
      <c r="CFN96" s="47"/>
      <c r="CFO96" s="47"/>
      <c r="CFP96" s="47"/>
      <c r="CFQ96" s="47"/>
      <c r="CFR96" s="47"/>
      <c r="CFS96" s="47"/>
      <c r="CFT96" s="47"/>
      <c r="CFU96" s="47"/>
      <c r="CFV96" s="47"/>
      <c r="CFW96" s="47"/>
      <c r="CFX96" s="47"/>
      <c r="CFY96" s="47"/>
      <c r="CFZ96" s="47"/>
      <c r="CGA96" s="47"/>
      <c r="CGB96" s="47"/>
      <c r="CGC96" s="47"/>
      <c r="CGD96" s="47"/>
      <c r="CGE96" s="47"/>
      <c r="CGF96" s="47"/>
      <c r="CGG96" s="47"/>
      <c r="CGH96" s="47"/>
      <c r="CGI96" s="47"/>
      <c r="CGJ96" s="47"/>
      <c r="CGK96" s="47"/>
      <c r="CGL96" s="47"/>
      <c r="CGM96" s="47"/>
      <c r="CGN96" s="47"/>
      <c r="CGO96" s="47"/>
      <c r="CGP96" s="47"/>
      <c r="CGQ96" s="47"/>
      <c r="CGR96" s="47"/>
      <c r="CGS96" s="47"/>
      <c r="CGT96" s="47"/>
      <c r="CGU96" s="47"/>
      <c r="CGV96" s="47"/>
      <c r="CGW96" s="47"/>
      <c r="CGX96" s="47"/>
      <c r="CGY96" s="47"/>
      <c r="CGZ96" s="47"/>
      <c r="CHA96" s="47"/>
      <c r="CHB96" s="47"/>
      <c r="CHC96" s="47"/>
      <c r="CHD96" s="47"/>
      <c r="CHE96" s="47"/>
      <c r="CHF96" s="47"/>
      <c r="CHG96" s="47"/>
      <c r="CHH96" s="47"/>
      <c r="CHI96" s="47"/>
      <c r="CHJ96" s="47"/>
      <c r="CHK96" s="47"/>
      <c r="CHL96" s="47"/>
      <c r="CHM96" s="47"/>
      <c r="CHN96" s="47"/>
      <c r="CHO96" s="47"/>
      <c r="CHP96" s="47"/>
      <c r="CHQ96" s="47"/>
      <c r="CHR96" s="47"/>
      <c r="CHS96" s="47"/>
      <c r="CHT96" s="47"/>
      <c r="CHU96" s="47"/>
      <c r="CHV96" s="47"/>
      <c r="CHW96" s="47"/>
      <c r="CHX96" s="47"/>
      <c r="CHY96" s="47"/>
      <c r="CHZ96" s="47"/>
      <c r="CIA96" s="47"/>
      <c r="CIB96" s="47"/>
      <c r="CIC96" s="47"/>
      <c r="CID96" s="47"/>
      <c r="CIE96" s="47"/>
      <c r="CIF96" s="47"/>
      <c r="CIG96" s="47"/>
      <c r="CIH96" s="47"/>
      <c r="CII96" s="47"/>
      <c r="CIJ96" s="47"/>
      <c r="CIK96" s="47"/>
      <c r="CIL96" s="47"/>
      <c r="CIM96" s="47"/>
      <c r="CIN96" s="47"/>
      <c r="CIO96" s="47"/>
      <c r="CIP96" s="47"/>
      <c r="CIQ96" s="47"/>
      <c r="CIR96" s="47"/>
      <c r="CIS96" s="47"/>
      <c r="CIT96" s="47"/>
      <c r="CIU96" s="47"/>
      <c r="CIV96" s="47"/>
      <c r="CIW96" s="47"/>
      <c r="CIX96" s="47"/>
      <c r="CIY96" s="47"/>
      <c r="CIZ96" s="47"/>
      <c r="CJA96" s="47"/>
      <c r="CJB96" s="47"/>
      <c r="CJC96" s="47"/>
      <c r="CJD96" s="47"/>
      <c r="CJE96" s="47"/>
      <c r="CJF96" s="47"/>
      <c r="CJG96" s="47"/>
      <c r="CJH96" s="47"/>
      <c r="CJI96" s="47"/>
      <c r="CJJ96" s="47"/>
      <c r="CJK96" s="47"/>
      <c r="CJL96" s="47"/>
      <c r="CJM96" s="47"/>
      <c r="CJN96" s="47"/>
      <c r="CJO96" s="47"/>
      <c r="CJP96" s="47"/>
      <c r="CJQ96" s="47"/>
      <c r="CJR96" s="47"/>
      <c r="CJS96" s="47"/>
      <c r="CJT96" s="47"/>
      <c r="CJU96" s="47"/>
      <c r="CJV96" s="47"/>
      <c r="CJW96" s="47"/>
      <c r="CJX96" s="47"/>
      <c r="CJY96" s="47"/>
      <c r="CJZ96" s="47"/>
      <c r="CKA96" s="47"/>
      <c r="CKB96" s="47"/>
      <c r="CKC96" s="47"/>
      <c r="CKD96" s="47"/>
      <c r="CKE96" s="47"/>
      <c r="CKF96" s="47"/>
      <c r="CKG96" s="47"/>
      <c r="CKH96" s="47"/>
      <c r="CKI96" s="47"/>
      <c r="CKJ96" s="47"/>
      <c r="CKK96" s="47"/>
      <c r="CKL96" s="47"/>
      <c r="CKM96" s="47"/>
      <c r="CKN96" s="47"/>
      <c r="CKO96" s="47"/>
      <c r="CKP96" s="47"/>
      <c r="CKQ96" s="47"/>
      <c r="CKR96" s="47"/>
      <c r="CKS96" s="47"/>
      <c r="CKT96" s="47"/>
      <c r="CKU96" s="47"/>
      <c r="CKV96" s="47"/>
      <c r="CKW96" s="47"/>
      <c r="CKX96" s="47"/>
      <c r="CKY96" s="47"/>
      <c r="CKZ96" s="47"/>
      <c r="CLA96" s="47"/>
      <c r="CLB96" s="47"/>
      <c r="CLC96" s="47"/>
      <c r="CLD96" s="47"/>
      <c r="CLE96" s="47"/>
      <c r="CLF96" s="47"/>
      <c r="CLG96" s="47"/>
      <c r="CLH96" s="47"/>
      <c r="CLI96" s="47"/>
      <c r="CLJ96" s="47"/>
      <c r="CLK96" s="47"/>
      <c r="CLL96" s="47"/>
      <c r="CLM96" s="47"/>
      <c r="CLN96" s="47"/>
      <c r="CLO96" s="47"/>
      <c r="CLP96" s="47"/>
      <c r="CLQ96" s="47"/>
      <c r="CLR96" s="47"/>
      <c r="CLS96" s="47"/>
      <c r="CLT96" s="47"/>
      <c r="CLU96" s="47"/>
      <c r="CLV96" s="47"/>
      <c r="CLW96" s="47"/>
      <c r="CLX96" s="47"/>
      <c r="CLY96" s="47"/>
      <c r="CLZ96" s="47"/>
      <c r="CMA96" s="47"/>
      <c r="CMB96" s="47"/>
      <c r="CMC96" s="47"/>
      <c r="CMD96" s="47"/>
      <c r="CME96" s="47"/>
      <c r="CMF96" s="47"/>
      <c r="CMG96" s="47"/>
      <c r="CMH96" s="47"/>
      <c r="CMI96" s="47"/>
      <c r="CMJ96" s="47"/>
      <c r="CMK96" s="47"/>
      <c r="CML96" s="47"/>
      <c r="CMM96" s="47"/>
      <c r="CMN96" s="47"/>
      <c r="CMO96" s="47"/>
      <c r="CMP96" s="47"/>
      <c r="CMQ96" s="47"/>
      <c r="CMR96" s="47"/>
      <c r="CMS96" s="47"/>
      <c r="CMT96" s="47"/>
      <c r="CMU96" s="47"/>
      <c r="CMV96" s="47"/>
      <c r="CMW96" s="47"/>
      <c r="CMX96" s="47"/>
      <c r="CMY96" s="47"/>
      <c r="CMZ96" s="47"/>
      <c r="CNA96" s="47"/>
      <c r="CNB96" s="47"/>
      <c r="CNC96" s="47"/>
      <c r="CND96" s="47"/>
      <c r="CNE96" s="47"/>
      <c r="CNF96" s="47"/>
      <c r="CNG96" s="47"/>
      <c r="CNH96" s="47"/>
      <c r="CNI96" s="47"/>
      <c r="CNJ96" s="47"/>
      <c r="CNK96" s="47"/>
      <c r="CNL96" s="47"/>
      <c r="CNM96" s="47"/>
      <c r="CNN96" s="47"/>
      <c r="CNO96" s="47"/>
      <c r="CNP96" s="47"/>
      <c r="CNQ96" s="47"/>
      <c r="CNR96" s="47"/>
      <c r="CNS96" s="47"/>
      <c r="CNT96" s="47"/>
      <c r="CNU96" s="47"/>
      <c r="CNV96" s="47"/>
      <c r="CNW96" s="47"/>
      <c r="CNX96" s="47"/>
      <c r="CNY96" s="47"/>
      <c r="CNZ96" s="47"/>
      <c r="COA96" s="47"/>
      <c r="COB96" s="47"/>
      <c r="COC96" s="47"/>
      <c r="COD96" s="47"/>
      <c r="COE96" s="47"/>
      <c r="COF96" s="47"/>
      <c r="COG96" s="47"/>
      <c r="COH96" s="47"/>
      <c r="COI96" s="47"/>
      <c r="COJ96" s="47"/>
      <c r="COK96" s="47"/>
      <c r="COL96" s="47"/>
      <c r="COM96" s="47"/>
      <c r="CON96" s="47"/>
      <c r="COO96" s="47"/>
      <c r="COP96" s="47"/>
      <c r="COQ96" s="47"/>
      <c r="COR96" s="47"/>
      <c r="COS96" s="47"/>
      <c r="COT96" s="47"/>
      <c r="COU96" s="47"/>
      <c r="COV96" s="47"/>
      <c r="COW96" s="47"/>
      <c r="COX96" s="47"/>
      <c r="COY96" s="47"/>
      <c r="COZ96" s="47"/>
      <c r="CPA96" s="47"/>
      <c r="CPB96" s="47"/>
      <c r="CPC96" s="47"/>
      <c r="CPD96" s="47"/>
      <c r="CPE96" s="47"/>
      <c r="CPF96" s="47"/>
      <c r="CPG96" s="47"/>
      <c r="CPH96" s="47"/>
      <c r="CPI96" s="47"/>
      <c r="CPJ96" s="47"/>
      <c r="CPK96" s="47"/>
      <c r="CPL96" s="47"/>
      <c r="CPM96" s="47"/>
      <c r="CPN96" s="47"/>
      <c r="CPO96" s="47"/>
      <c r="CPP96" s="47"/>
      <c r="CPQ96" s="47"/>
      <c r="CPR96" s="47"/>
      <c r="CPS96" s="47"/>
      <c r="CPT96" s="47"/>
      <c r="CPU96" s="47"/>
      <c r="CPV96" s="47"/>
      <c r="CPW96" s="47"/>
      <c r="CPX96" s="47"/>
      <c r="CPY96" s="47"/>
      <c r="CPZ96" s="47"/>
      <c r="CQA96" s="47"/>
      <c r="CQB96" s="47"/>
      <c r="CQC96" s="47"/>
      <c r="CQD96" s="47"/>
      <c r="CQE96" s="47"/>
      <c r="CQF96" s="47"/>
      <c r="CQG96" s="47"/>
      <c r="CQH96" s="47"/>
      <c r="CQI96" s="47"/>
      <c r="CQJ96" s="47"/>
      <c r="CQK96" s="47"/>
      <c r="CQL96" s="47"/>
      <c r="CQM96" s="47"/>
      <c r="CQN96" s="47"/>
      <c r="CQO96" s="47"/>
      <c r="CQP96" s="47"/>
      <c r="CQQ96" s="47"/>
      <c r="CQR96" s="47"/>
      <c r="CQS96" s="47"/>
      <c r="CQT96" s="47"/>
      <c r="CQU96" s="47"/>
      <c r="CQV96" s="47"/>
      <c r="CQW96" s="47"/>
      <c r="CQX96" s="47"/>
      <c r="CQY96" s="47"/>
      <c r="CQZ96" s="47"/>
      <c r="CRA96" s="47"/>
      <c r="CRB96" s="47"/>
      <c r="CRC96" s="47"/>
      <c r="CRD96" s="47"/>
      <c r="CRE96" s="47"/>
      <c r="CRF96" s="47"/>
      <c r="CRG96" s="47"/>
      <c r="CRH96" s="47"/>
      <c r="CRI96" s="47"/>
      <c r="CRJ96" s="47"/>
      <c r="CRK96" s="47"/>
      <c r="CRL96" s="47"/>
      <c r="CRM96" s="47"/>
      <c r="CRN96" s="47"/>
      <c r="CRO96" s="47"/>
      <c r="CRP96" s="47"/>
      <c r="CRQ96" s="47"/>
      <c r="CRR96" s="47"/>
      <c r="CRS96" s="47"/>
      <c r="CRT96" s="47"/>
      <c r="CRU96" s="47"/>
      <c r="CRV96" s="47"/>
      <c r="CRW96" s="47"/>
      <c r="CRX96" s="47"/>
      <c r="CRY96" s="47"/>
      <c r="CRZ96" s="47"/>
      <c r="CSA96" s="47"/>
      <c r="CSB96" s="47"/>
      <c r="CSC96" s="47"/>
      <c r="CSD96" s="47"/>
      <c r="CSE96" s="47"/>
      <c r="CSF96" s="47"/>
      <c r="CSG96" s="47"/>
      <c r="CSH96" s="47"/>
      <c r="CSI96" s="47"/>
      <c r="CSJ96" s="47"/>
      <c r="CSK96" s="47"/>
      <c r="CSL96" s="47"/>
      <c r="CSM96" s="47"/>
      <c r="CSN96" s="47"/>
      <c r="CSO96" s="47"/>
      <c r="CSP96" s="47"/>
      <c r="CSQ96" s="47"/>
      <c r="CSR96" s="47"/>
      <c r="CSS96" s="47"/>
      <c r="CST96" s="47"/>
      <c r="CSU96" s="47"/>
      <c r="CSV96" s="47"/>
      <c r="CSW96" s="47"/>
      <c r="CSX96" s="47"/>
      <c r="CSY96" s="47"/>
      <c r="CSZ96" s="47"/>
      <c r="CTA96" s="47"/>
      <c r="CTB96" s="47"/>
      <c r="CTC96" s="47"/>
      <c r="CTD96" s="47"/>
      <c r="CTE96" s="47"/>
      <c r="CTF96" s="47"/>
      <c r="CTG96" s="47"/>
      <c r="CTH96" s="47"/>
      <c r="CTI96" s="47"/>
      <c r="CTJ96" s="47"/>
      <c r="CTK96" s="47"/>
      <c r="CTL96" s="47"/>
      <c r="CTM96" s="47"/>
      <c r="CTN96" s="47"/>
      <c r="CTO96" s="47"/>
      <c r="CTP96" s="47"/>
      <c r="CTQ96" s="47"/>
      <c r="CTR96" s="47"/>
      <c r="CTS96" s="47"/>
      <c r="CTT96" s="47"/>
      <c r="CTU96" s="47"/>
      <c r="CTV96" s="47"/>
      <c r="CTW96" s="47"/>
      <c r="CTX96" s="47"/>
      <c r="CTY96" s="47"/>
      <c r="CTZ96" s="47"/>
      <c r="CUA96" s="47"/>
      <c r="CUB96" s="47"/>
      <c r="CUC96" s="47"/>
      <c r="CUD96" s="47"/>
      <c r="CUE96" s="47"/>
      <c r="CUF96" s="47"/>
      <c r="CUG96" s="47"/>
      <c r="CUH96" s="47"/>
      <c r="CUI96" s="47"/>
      <c r="CUJ96" s="47"/>
      <c r="CUK96" s="47"/>
      <c r="CUL96" s="47"/>
      <c r="CUM96" s="47"/>
      <c r="CUN96" s="47"/>
      <c r="CUO96" s="47"/>
      <c r="CUP96" s="47"/>
      <c r="CUQ96" s="47"/>
      <c r="CUR96" s="47"/>
      <c r="CUS96" s="47"/>
      <c r="CUT96" s="47"/>
      <c r="CUU96" s="47"/>
      <c r="CUV96" s="47"/>
      <c r="CUW96" s="47"/>
      <c r="CUX96" s="47"/>
      <c r="CUY96" s="47"/>
      <c r="CUZ96" s="47"/>
      <c r="CVA96" s="47"/>
      <c r="CVB96" s="47"/>
      <c r="CVC96" s="47"/>
      <c r="CVD96" s="47"/>
      <c r="CVE96" s="47"/>
      <c r="CVF96" s="47"/>
      <c r="CVG96" s="47"/>
      <c r="CVH96" s="47"/>
      <c r="CVI96" s="47"/>
      <c r="CVJ96" s="47"/>
      <c r="CVK96" s="47"/>
      <c r="CVL96" s="47"/>
      <c r="CVM96" s="47"/>
      <c r="CVN96" s="47"/>
      <c r="CVO96" s="47"/>
      <c r="CVP96" s="47"/>
      <c r="CVQ96" s="47"/>
      <c r="CVR96" s="47"/>
      <c r="CVS96" s="47"/>
      <c r="CVT96" s="47"/>
      <c r="CVU96" s="47"/>
      <c r="CVV96" s="47"/>
      <c r="CVW96" s="47"/>
      <c r="CVX96" s="47"/>
      <c r="CVY96" s="47"/>
      <c r="CVZ96" s="47"/>
      <c r="CWA96" s="47"/>
      <c r="CWB96" s="47"/>
      <c r="CWC96" s="47"/>
      <c r="CWD96" s="47"/>
      <c r="CWE96" s="47"/>
      <c r="CWF96" s="47"/>
      <c r="CWG96" s="47"/>
      <c r="CWH96" s="47"/>
      <c r="CWI96" s="47"/>
      <c r="CWJ96" s="47"/>
      <c r="CWK96" s="47"/>
      <c r="CWL96" s="47"/>
      <c r="CWM96" s="47"/>
      <c r="CWN96" s="47"/>
      <c r="CWO96" s="47"/>
      <c r="CWP96" s="47"/>
      <c r="CWQ96" s="47"/>
      <c r="CWR96" s="47"/>
      <c r="CWS96" s="47"/>
      <c r="CWT96" s="47"/>
      <c r="CWU96" s="47"/>
      <c r="CWV96" s="47"/>
      <c r="CWW96" s="47"/>
      <c r="CWX96" s="47"/>
      <c r="CWY96" s="47"/>
      <c r="CWZ96" s="47"/>
      <c r="CXA96" s="47"/>
      <c r="CXB96" s="47"/>
      <c r="CXC96" s="47"/>
      <c r="CXD96" s="47"/>
      <c r="CXE96" s="47"/>
      <c r="CXF96" s="47"/>
      <c r="CXG96" s="47"/>
      <c r="CXH96" s="47"/>
      <c r="CXI96" s="47"/>
      <c r="CXJ96" s="47"/>
      <c r="CXK96" s="47"/>
      <c r="CXL96" s="47"/>
      <c r="CXM96" s="47"/>
      <c r="CXN96" s="47"/>
      <c r="CXO96" s="47"/>
      <c r="CXP96" s="47"/>
      <c r="CXQ96" s="47"/>
      <c r="CXR96" s="47"/>
      <c r="CXS96" s="47"/>
      <c r="CXT96" s="47"/>
      <c r="CXU96" s="47"/>
      <c r="CXV96" s="47"/>
      <c r="CXW96" s="47"/>
      <c r="CXX96" s="47"/>
      <c r="CXY96" s="47"/>
      <c r="CXZ96" s="47"/>
      <c r="CYA96" s="47"/>
      <c r="CYB96" s="47"/>
      <c r="CYC96" s="47"/>
      <c r="CYD96" s="47"/>
      <c r="CYE96" s="47"/>
      <c r="CYF96" s="47"/>
      <c r="CYG96" s="47"/>
      <c r="CYH96" s="47"/>
      <c r="CYI96" s="47"/>
      <c r="CYJ96" s="47"/>
      <c r="CYK96" s="47"/>
      <c r="CYL96" s="47"/>
      <c r="CYM96" s="47"/>
      <c r="CYN96" s="47"/>
      <c r="CYO96" s="47"/>
      <c r="CYP96" s="47"/>
      <c r="CYQ96" s="47"/>
      <c r="CYR96" s="47"/>
      <c r="CYS96" s="47"/>
      <c r="CYT96" s="47"/>
      <c r="CYU96" s="47"/>
      <c r="CYV96" s="47"/>
      <c r="CYW96" s="47"/>
      <c r="CYX96" s="47"/>
      <c r="CYY96" s="47"/>
      <c r="CYZ96" s="47"/>
      <c r="CZA96" s="47"/>
      <c r="CZB96" s="47"/>
      <c r="CZC96" s="47"/>
      <c r="CZD96" s="47"/>
      <c r="CZE96" s="47"/>
      <c r="CZF96" s="47"/>
      <c r="CZG96" s="47"/>
      <c r="CZH96" s="47"/>
      <c r="CZI96" s="47"/>
      <c r="CZJ96" s="47"/>
      <c r="CZK96" s="47"/>
      <c r="CZL96" s="47"/>
      <c r="CZM96" s="47"/>
      <c r="CZN96" s="47"/>
      <c r="CZO96" s="47"/>
      <c r="CZP96" s="47"/>
      <c r="CZQ96" s="47"/>
      <c r="CZR96" s="47"/>
      <c r="CZS96" s="47"/>
      <c r="CZT96" s="47"/>
      <c r="CZU96" s="47"/>
      <c r="CZV96" s="47"/>
      <c r="CZW96" s="47"/>
      <c r="CZX96" s="47"/>
      <c r="CZY96" s="47"/>
      <c r="CZZ96" s="47"/>
      <c r="DAA96" s="47"/>
      <c r="DAB96" s="47"/>
      <c r="DAC96" s="47"/>
      <c r="DAD96" s="47"/>
      <c r="DAE96" s="47"/>
      <c r="DAF96" s="47"/>
      <c r="DAG96" s="47"/>
      <c r="DAH96" s="47"/>
      <c r="DAI96" s="47"/>
      <c r="DAJ96" s="47"/>
      <c r="DAK96" s="47"/>
      <c r="DAL96" s="47"/>
      <c r="DAM96" s="47"/>
      <c r="DAN96" s="47"/>
      <c r="DAO96" s="47"/>
      <c r="DAP96" s="47"/>
      <c r="DAQ96" s="47"/>
      <c r="DAR96" s="47"/>
      <c r="DAS96" s="47"/>
      <c r="DAT96" s="47"/>
      <c r="DAU96" s="47"/>
      <c r="DAV96" s="47"/>
      <c r="DAW96" s="47"/>
      <c r="DAX96" s="47"/>
      <c r="DAY96" s="47"/>
      <c r="DAZ96" s="47"/>
      <c r="DBA96" s="47"/>
      <c r="DBB96" s="47"/>
      <c r="DBC96" s="47"/>
      <c r="DBD96" s="47"/>
      <c r="DBE96" s="47"/>
      <c r="DBF96" s="47"/>
      <c r="DBG96" s="47"/>
      <c r="DBH96" s="47"/>
      <c r="DBI96" s="47"/>
      <c r="DBJ96" s="47"/>
      <c r="DBK96" s="47"/>
      <c r="DBL96" s="47"/>
      <c r="DBM96" s="47"/>
      <c r="DBN96" s="47"/>
      <c r="DBO96" s="47"/>
      <c r="DBP96" s="47"/>
      <c r="DBQ96" s="47"/>
      <c r="DBR96" s="47"/>
      <c r="DBS96" s="47"/>
      <c r="DBT96" s="47"/>
      <c r="DBU96" s="47"/>
      <c r="DBV96" s="47"/>
      <c r="DBW96" s="47"/>
      <c r="DBX96" s="47"/>
      <c r="DBY96" s="47"/>
      <c r="DBZ96" s="47"/>
      <c r="DCA96" s="47"/>
      <c r="DCB96" s="47"/>
      <c r="DCC96" s="47"/>
      <c r="DCD96" s="47"/>
      <c r="DCE96" s="47"/>
      <c r="DCF96" s="47"/>
      <c r="DCG96" s="47"/>
      <c r="DCH96" s="47"/>
      <c r="DCI96" s="47"/>
      <c r="DCJ96" s="47"/>
      <c r="DCK96" s="47"/>
      <c r="DCL96" s="47"/>
      <c r="DCM96" s="47"/>
      <c r="DCN96" s="47"/>
      <c r="DCO96" s="47"/>
      <c r="DCP96" s="47"/>
      <c r="DCQ96" s="47"/>
      <c r="DCR96" s="47"/>
      <c r="DCS96" s="47"/>
      <c r="DCT96" s="47"/>
      <c r="DCU96" s="47"/>
      <c r="DCV96" s="47"/>
      <c r="DCW96" s="47"/>
      <c r="DCX96" s="47"/>
      <c r="DCY96" s="47"/>
      <c r="DCZ96" s="47"/>
      <c r="DDA96" s="47"/>
      <c r="DDB96" s="47"/>
      <c r="DDC96" s="47"/>
      <c r="DDD96" s="47"/>
      <c r="DDE96" s="47"/>
      <c r="DDF96" s="47"/>
      <c r="DDG96" s="47"/>
      <c r="DDH96" s="47"/>
      <c r="DDI96" s="47"/>
      <c r="DDJ96" s="47"/>
      <c r="DDK96" s="47"/>
      <c r="DDL96" s="47"/>
      <c r="DDM96" s="47"/>
      <c r="DDN96" s="47"/>
      <c r="DDO96" s="47"/>
      <c r="DDP96" s="47"/>
      <c r="DDQ96" s="47"/>
      <c r="DDR96" s="47"/>
      <c r="DDS96" s="47"/>
      <c r="DDT96" s="47"/>
      <c r="DDU96" s="47"/>
      <c r="DDV96" s="47"/>
      <c r="DDW96" s="47"/>
      <c r="DDX96" s="47"/>
      <c r="DDY96" s="47"/>
      <c r="DDZ96" s="47"/>
      <c r="DEA96" s="47"/>
      <c r="DEB96" s="47"/>
      <c r="DEC96" s="47"/>
      <c r="DED96" s="47"/>
      <c r="DEE96" s="47"/>
      <c r="DEF96" s="47"/>
      <c r="DEG96" s="47"/>
      <c r="DEH96" s="47"/>
      <c r="DEI96" s="47"/>
      <c r="DEJ96" s="47"/>
      <c r="DEK96" s="47"/>
      <c r="DEL96" s="47"/>
      <c r="DEM96" s="47"/>
      <c r="DEN96" s="47"/>
      <c r="DEO96" s="47"/>
      <c r="DEP96" s="47"/>
      <c r="DEQ96" s="47"/>
      <c r="DER96" s="47"/>
      <c r="DES96" s="47"/>
      <c r="DET96" s="47"/>
      <c r="DEU96" s="47"/>
      <c r="DEV96" s="47"/>
      <c r="DEW96" s="47"/>
      <c r="DEX96" s="47"/>
      <c r="DEY96" s="47"/>
      <c r="DEZ96" s="47"/>
      <c r="DFA96" s="47"/>
      <c r="DFB96" s="47"/>
      <c r="DFC96" s="47"/>
      <c r="DFD96" s="47"/>
      <c r="DFE96" s="47"/>
      <c r="DFF96" s="47"/>
      <c r="DFG96" s="47"/>
      <c r="DFH96" s="47"/>
      <c r="DFI96" s="47"/>
      <c r="DFJ96" s="47"/>
      <c r="DFK96" s="47"/>
      <c r="DFL96" s="47"/>
      <c r="DFM96" s="47"/>
      <c r="DFN96" s="47"/>
      <c r="DFO96" s="47"/>
      <c r="DFP96" s="47"/>
      <c r="DFQ96" s="47"/>
      <c r="DFR96" s="47"/>
      <c r="DFS96" s="47"/>
      <c r="DFT96" s="47"/>
      <c r="DFU96" s="47"/>
      <c r="DFV96" s="47"/>
      <c r="DFW96" s="47"/>
      <c r="DFX96" s="47"/>
      <c r="DFY96" s="47"/>
      <c r="DFZ96" s="47"/>
      <c r="DGA96" s="47"/>
      <c r="DGB96" s="47"/>
      <c r="DGC96" s="47"/>
      <c r="DGD96" s="47"/>
      <c r="DGE96" s="47"/>
      <c r="DGF96" s="47"/>
      <c r="DGG96" s="47"/>
      <c r="DGH96" s="47"/>
      <c r="DGI96" s="47"/>
      <c r="DGJ96" s="47"/>
      <c r="DGK96" s="47"/>
      <c r="DGL96" s="47"/>
      <c r="DGM96" s="47"/>
      <c r="DGN96" s="47"/>
      <c r="DGO96" s="47"/>
      <c r="DGP96" s="47"/>
      <c r="DGQ96" s="47"/>
      <c r="DGR96" s="47"/>
      <c r="DGS96" s="47"/>
      <c r="DGT96" s="47"/>
      <c r="DGU96" s="47"/>
      <c r="DGV96" s="47"/>
      <c r="DGW96" s="47"/>
      <c r="DGX96" s="47"/>
      <c r="DGY96" s="47"/>
      <c r="DGZ96" s="47"/>
      <c r="DHA96" s="47"/>
      <c r="DHB96" s="47"/>
      <c r="DHC96" s="47"/>
      <c r="DHD96" s="47"/>
      <c r="DHE96" s="47"/>
      <c r="DHF96" s="47"/>
      <c r="DHG96" s="47"/>
      <c r="DHH96" s="47"/>
      <c r="DHI96" s="47"/>
      <c r="DHJ96" s="47"/>
      <c r="DHK96" s="47"/>
      <c r="DHL96" s="47"/>
      <c r="DHM96" s="47"/>
      <c r="DHN96" s="47"/>
      <c r="DHO96" s="47"/>
      <c r="DHP96" s="47"/>
      <c r="DHQ96" s="47"/>
      <c r="DHR96" s="47"/>
      <c r="DHS96" s="47"/>
      <c r="DHT96" s="47"/>
      <c r="DHU96" s="47"/>
      <c r="DHV96" s="47"/>
      <c r="DHW96" s="47"/>
      <c r="DHX96" s="47"/>
      <c r="DHY96" s="47"/>
      <c r="DHZ96" s="47"/>
      <c r="DIA96" s="47"/>
      <c r="DIB96" s="47"/>
      <c r="DIC96" s="47"/>
      <c r="DID96" s="47"/>
      <c r="DIE96" s="47"/>
      <c r="DIF96" s="47"/>
      <c r="DIG96" s="47"/>
      <c r="DIH96" s="47"/>
      <c r="DII96" s="47"/>
      <c r="DIJ96" s="47"/>
      <c r="DIK96" s="47"/>
      <c r="DIL96" s="47"/>
      <c r="DIM96" s="47"/>
      <c r="DIN96" s="47"/>
      <c r="DIO96" s="47"/>
      <c r="DIP96" s="47"/>
      <c r="DIQ96" s="47"/>
      <c r="DIR96" s="47"/>
      <c r="DIS96" s="47"/>
      <c r="DIT96" s="47"/>
      <c r="DIU96" s="47"/>
      <c r="DIV96" s="47"/>
      <c r="DIW96" s="47"/>
      <c r="DIX96" s="47"/>
      <c r="DIY96" s="47"/>
      <c r="DIZ96" s="47"/>
      <c r="DJA96" s="47"/>
      <c r="DJB96" s="47"/>
      <c r="DJC96" s="47"/>
      <c r="DJD96" s="47"/>
      <c r="DJE96" s="47"/>
      <c r="DJF96" s="47"/>
      <c r="DJG96" s="47"/>
      <c r="DJH96" s="47"/>
      <c r="DJI96" s="47"/>
      <c r="DJJ96" s="47"/>
      <c r="DJK96" s="47"/>
      <c r="DJL96" s="47"/>
      <c r="DJM96" s="47"/>
      <c r="DJN96" s="47"/>
      <c r="DJO96" s="47"/>
      <c r="DJP96" s="47"/>
      <c r="DJQ96" s="47"/>
      <c r="DJR96" s="47"/>
      <c r="DJS96" s="47"/>
      <c r="DJT96" s="47"/>
      <c r="DJU96" s="47"/>
      <c r="DJV96" s="47"/>
      <c r="DJW96" s="47"/>
      <c r="DJX96" s="47"/>
      <c r="DJY96" s="47"/>
      <c r="DJZ96" s="47"/>
      <c r="DKA96" s="47"/>
      <c r="DKB96" s="47"/>
      <c r="DKC96" s="47"/>
      <c r="DKD96" s="47"/>
      <c r="DKE96" s="47"/>
      <c r="DKF96" s="47"/>
      <c r="DKG96" s="47"/>
      <c r="DKH96" s="47"/>
      <c r="DKI96" s="47"/>
      <c r="DKJ96" s="47"/>
      <c r="DKK96" s="47"/>
      <c r="DKL96" s="47"/>
      <c r="DKM96" s="47"/>
      <c r="DKN96" s="47"/>
      <c r="DKO96" s="47"/>
      <c r="DKP96" s="47"/>
      <c r="DKQ96" s="47"/>
      <c r="DKR96" s="47"/>
      <c r="DKS96" s="47"/>
      <c r="DKT96" s="47"/>
      <c r="DKU96" s="47"/>
      <c r="DKV96" s="47"/>
      <c r="DKW96" s="47"/>
      <c r="DKX96" s="47"/>
      <c r="DKY96" s="47"/>
      <c r="DKZ96" s="47"/>
      <c r="DLA96" s="47"/>
      <c r="DLB96" s="47"/>
      <c r="DLC96" s="47"/>
      <c r="DLD96" s="47"/>
      <c r="DLE96" s="47"/>
      <c r="DLF96" s="47"/>
      <c r="DLG96" s="47"/>
      <c r="DLH96" s="47"/>
      <c r="DLI96" s="47"/>
      <c r="DLJ96" s="47"/>
      <c r="DLK96" s="47"/>
      <c r="DLL96" s="47"/>
      <c r="DLM96" s="47"/>
      <c r="DLN96" s="47"/>
      <c r="DLO96" s="47"/>
      <c r="DLP96" s="47"/>
      <c r="DLQ96" s="47"/>
      <c r="DLR96" s="47"/>
      <c r="DLS96" s="47"/>
      <c r="DLT96" s="47"/>
      <c r="DLU96" s="47"/>
      <c r="DLV96" s="47"/>
      <c r="DLW96" s="47"/>
      <c r="DLX96" s="47"/>
      <c r="DLY96" s="47"/>
      <c r="DLZ96" s="47"/>
      <c r="DMA96" s="47"/>
      <c r="DMB96" s="47"/>
      <c r="DMC96" s="47"/>
      <c r="DMD96" s="47"/>
      <c r="DME96" s="47"/>
      <c r="DMF96" s="47"/>
      <c r="DMG96" s="47"/>
      <c r="DMH96" s="47"/>
      <c r="DMI96" s="47"/>
      <c r="DMJ96" s="47"/>
      <c r="DMK96" s="47"/>
      <c r="DML96" s="47"/>
      <c r="DMM96" s="47"/>
      <c r="DMN96" s="47"/>
      <c r="DMO96" s="47"/>
      <c r="DMP96" s="47"/>
      <c r="DMQ96" s="47"/>
      <c r="DMR96" s="47"/>
      <c r="DMS96" s="47"/>
      <c r="DMT96" s="47"/>
      <c r="DMU96" s="47"/>
      <c r="DMV96" s="47"/>
      <c r="DMW96" s="47"/>
      <c r="DMX96" s="47"/>
      <c r="DMY96" s="47"/>
      <c r="DMZ96" s="47"/>
      <c r="DNA96" s="47"/>
      <c r="DNB96" s="47"/>
      <c r="DNC96" s="47"/>
      <c r="DND96" s="47"/>
      <c r="DNE96" s="47"/>
      <c r="DNF96" s="47"/>
      <c r="DNG96" s="47"/>
      <c r="DNH96" s="47"/>
      <c r="DNI96" s="47"/>
      <c r="DNJ96" s="47"/>
      <c r="DNK96" s="47"/>
      <c r="DNL96" s="47"/>
      <c r="DNM96" s="47"/>
      <c r="DNN96" s="47"/>
      <c r="DNO96" s="47"/>
      <c r="DNP96" s="47"/>
      <c r="DNQ96" s="47"/>
      <c r="DNR96" s="47"/>
      <c r="DNS96" s="47"/>
      <c r="DNT96" s="47"/>
      <c r="DNU96" s="47"/>
      <c r="DNV96" s="47"/>
      <c r="DNW96" s="47"/>
      <c r="DNX96" s="47"/>
      <c r="DNY96" s="47"/>
      <c r="DNZ96" s="47"/>
      <c r="DOA96" s="47"/>
      <c r="DOB96" s="47"/>
      <c r="DOC96" s="47"/>
      <c r="DOD96" s="47"/>
      <c r="DOE96" s="47"/>
      <c r="DOF96" s="47"/>
      <c r="DOG96" s="47"/>
      <c r="DOH96" s="47"/>
      <c r="DOI96" s="47"/>
      <c r="DOJ96" s="47"/>
      <c r="DOK96" s="47"/>
      <c r="DOL96" s="47"/>
      <c r="DOM96" s="47"/>
      <c r="DON96" s="47"/>
      <c r="DOO96" s="47"/>
      <c r="DOP96" s="47"/>
      <c r="DOQ96" s="47"/>
      <c r="DOR96" s="47"/>
      <c r="DOS96" s="47"/>
      <c r="DOT96" s="47"/>
      <c r="DOU96" s="47"/>
      <c r="DOV96" s="47"/>
      <c r="DOW96" s="47"/>
      <c r="DOX96" s="47"/>
      <c r="DOY96" s="47"/>
      <c r="DOZ96" s="47"/>
      <c r="DPA96" s="47"/>
      <c r="DPB96" s="47"/>
      <c r="DPC96" s="47"/>
      <c r="DPD96" s="47"/>
      <c r="DPE96" s="47"/>
      <c r="DPF96" s="47"/>
      <c r="DPG96" s="47"/>
      <c r="DPH96" s="47"/>
      <c r="DPI96" s="47"/>
      <c r="DPJ96" s="47"/>
      <c r="DPK96" s="47"/>
      <c r="DPL96" s="47"/>
      <c r="DPM96" s="47"/>
      <c r="DPN96" s="47"/>
      <c r="DPO96" s="47"/>
      <c r="DPP96" s="47"/>
      <c r="DPQ96" s="47"/>
      <c r="DPR96" s="47"/>
      <c r="DPS96" s="47"/>
      <c r="DPT96" s="47"/>
      <c r="DPU96" s="47"/>
      <c r="DPV96" s="47"/>
      <c r="DPW96" s="47"/>
      <c r="DPX96" s="47"/>
      <c r="DPY96" s="47"/>
      <c r="DPZ96" s="47"/>
      <c r="DQA96" s="47"/>
      <c r="DQB96" s="47"/>
      <c r="DQC96" s="47"/>
      <c r="DQD96" s="47"/>
      <c r="DQE96" s="47"/>
      <c r="DQF96" s="47"/>
      <c r="DQG96" s="47"/>
      <c r="DQH96" s="47"/>
      <c r="DQI96" s="47"/>
      <c r="DQJ96" s="47"/>
      <c r="DQK96" s="47"/>
      <c r="DQL96" s="47"/>
      <c r="DQM96" s="47"/>
      <c r="DQN96" s="47"/>
      <c r="DQO96" s="47"/>
      <c r="DQP96" s="47"/>
      <c r="DQQ96" s="47"/>
      <c r="DQR96" s="47"/>
      <c r="DQS96" s="47"/>
      <c r="DQT96" s="47"/>
      <c r="DQU96" s="47"/>
      <c r="DQV96" s="47"/>
      <c r="DQW96" s="47"/>
      <c r="DQX96" s="47"/>
      <c r="DQY96" s="47"/>
      <c r="DQZ96" s="47"/>
      <c r="DRA96" s="47"/>
      <c r="DRB96" s="47"/>
      <c r="DRC96" s="47"/>
      <c r="DRD96" s="47"/>
      <c r="DRE96" s="47"/>
      <c r="DRF96" s="47"/>
      <c r="DRG96" s="47"/>
      <c r="DRH96" s="47"/>
      <c r="DRI96" s="47"/>
      <c r="DRJ96" s="47"/>
      <c r="DRK96" s="47"/>
      <c r="DRL96" s="47"/>
      <c r="DRM96" s="47"/>
      <c r="DRN96" s="47"/>
      <c r="DRO96" s="47"/>
      <c r="DRP96" s="47"/>
      <c r="DRQ96" s="47"/>
      <c r="DRR96" s="47"/>
      <c r="DRS96" s="47"/>
      <c r="DRT96" s="47"/>
      <c r="DRU96" s="47"/>
      <c r="DRV96" s="47"/>
      <c r="DRW96" s="47"/>
      <c r="DRX96" s="47"/>
      <c r="DRY96" s="47"/>
      <c r="DRZ96" s="47"/>
      <c r="DSA96" s="47"/>
      <c r="DSB96" s="47"/>
      <c r="DSC96" s="47"/>
      <c r="DSD96" s="47"/>
      <c r="DSE96" s="47"/>
      <c r="DSF96" s="47"/>
      <c r="DSG96" s="47"/>
      <c r="DSH96" s="47"/>
      <c r="DSI96" s="47"/>
      <c r="DSJ96" s="47"/>
      <c r="DSK96" s="47"/>
      <c r="DSL96" s="47"/>
      <c r="DSM96" s="47"/>
      <c r="DSN96" s="47"/>
      <c r="DSO96" s="47"/>
      <c r="DSP96" s="47"/>
      <c r="DSQ96" s="47"/>
      <c r="DSR96" s="47"/>
      <c r="DSS96" s="47"/>
      <c r="DST96" s="47"/>
      <c r="DSU96" s="47"/>
      <c r="DSV96" s="47"/>
      <c r="DSW96" s="47"/>
      <c r="DSX96" s="47"/>
      <c r="DSY96" s="47"/>
      <c r="DSZ96" s="47"/>
      <c r="DTA96" s="47"/>
      <c r="DTB96" s="47"/>
      <c r="DTC96" s="47"/>
      <c r="DTD96" s="47"/>
      <c r="DTE96" s="47"/>
      <c r="DTF96" s="47"/>
      <c r="DTG96" s="47"/>
      <c r="DTH96" s="47"/>
      <c r="DTI96" s="47"/>
      <c r="DTJ96" s="47"/>
      <c r="DTK96" s="47"/>
      <c r="DTL96" s="47"/>
      <c r="DTM96" s="47"/>
      <c r="DTN96" s="47"/>
      <c r="DTO96" s="47"/>
      <c r="DTP96" s="47"/>
      <c r="DTQ96" s="47"/>
      <c r="DTR96" s="47"/>
      <c r="DTS96" s="47"/>
      <c r="DTT96" s="47"/>
      <c r="DTU96" s="47"/>
      <c r="DTV96" s="47"/>
      <c r="DTW96" s="47"/>
      <c r="DTX96" s="47"/>
      <c r="DTY96" s="47"/>
      <c r="DTZ96" s="47"/>
      <c r="DUA96" s="47"/>
      <c r="DUB96" s="47"/>
      <c r="DUC96" s="47"/>
      <c r="DUD96" s="47"/>
      <c r="DUE96" s="47"/>
      <c r="DUF96" s="47"/>
      <c r="DUG96" s="47"/>
      <c r="DUH96" s="47"/>
      <c r="DUI96" s="47"/>
      <c r="DUJ96" s="47"/>
      <c r="DUK96" s="47"/>
      <c r="DUL96" s="47"/>
      <c r="DUM96" s="47"/>
      <c r="DUN96" s="47"/>
      <c r="DUO96" s="47"/>
      <c r="DUP96" s="47"/>
      <c r="DUQ96" s="47"/>
      <c r="DUR96" s="47"/>
      <c r="DUS96" s="47"/>
      <c r="DUT96" s="47"/>
      <c r="DUU96" s="47"/>
      <c r="DUV96" s="47"/>
      <c r="DUW96" s="47"/>
      <c r="DUX96" s="47"/>
      <c r="DUY96" s="47"/>
      <c r="DUZ96" s="47"/>
      <c r="DVA96" s="47"/>
      <c r="DVB96" s="47"/>
      <c r="DVC96" s="47"/>
      <c r="DVD96" s="47"/>
      <c r="DVE96" s="47"/>
      <c r="DVF96" s="47"/>
      <c r="DVG96" s="47"/>
      <c r="DVH96" s="47"/>
      <c r="DVI96" s="47"/>
      <c r="DVJ96" s="47"/>
      <c r="DVK96" s="47"/>
      <c r="DVL96" s="47"/>
      <c r="DVM96" s="47"/>
      <c r="DVN96" s="47"/>
      <c r="DVO96" s="47"/>
      <c r="DVP96" s="47"/>
      <c r="DVQ96" s="47"/>
      <c r="DVR96" s="47"/>
      <c r="DVS96" s="47"/>
      <c r="DVT96" s="47"/>
      <c r="DVU96" s="47"/>
      <c r="DVV96" s="47"/>
      <c r="DVW96" s="47"/>
      <c r="DVX96" s="47"/>
      <c r="DVY96" s="47"/>
      <c r="DVZ96" s="47"/>
      <c r="DWA96" s="47"/>
      <c r="DWB96" s="47"/>
      <c r="DWC96" s="47"/>
      <c r="DWD96" s="47"/>
      <c r="DWE96" s="47"/>
      <c r="DWF96" s="47"/>
      <c r="DWG96" s="47"/>
      <c r="DWH96" s="47"/>
      <c r="DWI96" s="47"/>
      <c r="DWJ96" s="47"/>
      <c r="DWK96" s="47"/>
      <c r="DWL96" s="47"/>
      <c r="DWM96" s="47"/>
      <c r="DWN96" s="47"/>
      <c r="DWO96" s="47"/>
      <c r="DWP96" s="47"/>
      <c r="DWQ96" s="47"/>
      <c r="DWR96" s="47"/>
      <c r="DWS96" s="47"/>
      <c r="DWT96" s="47"/>
      <c r="DWU96" s="47"/>
      <c r="DWV96" s="47"/>
      <c r="DWW96" s="47"/>
      <c r="DWX96" s="47"/>
      <c r="DWY96" s="47"/>
      <c r="DWZ96" s="47"/>
      <c r="DXA96" s="47"/>
      <c r="DXB96" s="47"/>
      <c r="DXC96" s="47"/>
      <c r="DXD96" s="47"/>
      <c r="DXE96" s="47"/>
      <c r="DXF96" s="47"/>
      <c r="DXG96" s="47"/>
      <c r="DXH96" s="47"/>
      <c r="DXI96" s="47"/>
      <c r="DXJ96" s="47"/>
      <c r="DXK96" s="47"/>
      <c r="DXL96" s="47"/>
      <c r="DXM96" s="47"/>
      <c r="DXN96" s="47"/>
      <c r="DXO96" s="47"/>
      <c r="DXP96" s="47"/>
      <c r="DXQ96" s="47"/>
      <c r="DXR96" s="47"/>
      <c r="DXS96" s="47"/>
      <c r="DXT96" s="47"/>
      <c r="DXU96" s="47"/>
      <c r="DXV96" s="47"/>
      <c r="DXW96" s="47"/>
      <c r="DXX96" s="47"/>
      <c r="DXY96" s="47"/>
      <c r="DXZ96" s="47"/>
      <c r="DYA96" s="47"/>
      <c r="DYB96" s="47"/>
      <c r="DYC96" s="47"/>
      <c r="DYD96" s="47"/>
      <c r="DYE96" s="47"/>
      <c r="DYF96" s="47"/>
      <c r="DYG96" s="47"/>
      <c r="DYH96" s="47"/>
      <c r="DYI96" s="47"/>
      <c r="DYJ96" s="47"/>
      <c r="DYK96" s="47"/>
      <c r="DYL96" s="47"/>
      <c r="DYM96" s="47"/>
      <c r="DYN96" s="47"/>
      <c r="DYO96" s="47"/>
      <c r="DYP96" s="47"/>
      <c r="DYQ96" s="47"/>
      <c r="DYR96" s="47"/>
      <c r="DYS96" s="47"/>
      <c r="DYT96" s="47"/>
      <c r="DYU96" s="47"/>
      <c r="DYV96" s="47"/>
      <c r="DYW96" s="47"/>
      <c r="DYX96" s="47"/>
      <c r="DYY96" s="47"/>
      <c r="DYZ96" s="47"/>
      <c r="DZA96" s="47"/>
      <c r="DZB96" s="47"/>
      <c r="DZC96" s="47"/>
      <c r="DZD96" s="47"/>
      <c r="DZE96" s="47"/>
      <c r="DZF96" s="47"/>
      <c r="DZG96" s="47"/>
      <c r="DZH96" s="47"/>
      <c r="DZI96" s="47"/>
      <c r="DZJ96" s="47"/>
      <c r="DZK96" s="47"/>
      <c r="DZL96" s="47"/>
      <c r="DZM96" s="47"/>
      <c r="DZN96" s="47"/>
      <c r="DZO96" s="47"/>
      <c r="DZP96" s="47"/>
      <c r="DZQ96" s="47"/>
      <c r="DZR96" s="47"/>
      <c r="DZS96" s="47"/>
      <c r="DZT96" s="47"/>
      <c r="DZU96" s="47"/>
      <c r="DZV96" s="47"/>
      <c r="DZW96" s="47"/>
      <c r="DZX96" s="47"/>
      <c r="DZY96" s="47"/>
      <c r="DZZ96" s="47"/>
      <c r="EAA96" s="47"/>
      <c r="EAB96" s="47"/>
      <c r="EAC96" s="47"/>
      <c r="EAD96" s="47"/>
      <c r="EAE96" s="47"/>
      <c r="EAF96" s="47"/>
      <c r="EAG96" s="47"/>
      <c r="EAH96" s="47"/>
      <c r="EAI96" s="47"/>
      <c r="EAJ96" s="47"/>
      <c r="EAK96" s="47"/>
      <c r="EAL96" s="47"/>
      <c r="EAM96" s="47"/>
      <c r="EAN96" s="47"/>
      <c r="EAO96" s="47"/>
      <c r="EAP96" s="47"/>
      <c r="EAQ96" s="47"/>
      <c r="EAR96" s="47"/>
      <c r="EAS96" s="47"/>
      <c r="EAT96" s="47"/>
      <c r="EAU96" s="47"/>
      <c r="EAV96" s="47"/>
      <c r="EAW96" s="47"/>
      <c r="EAX96" s="47"/>
      <c r="EAY96" s="47"/>
      <c r="EAZ96" s="47"/>
      <c r="EBA96" s="47"/>
      <c r="EBB96" s="47"/>
      <c r="EBC96" s="47"/>
      <c r="EBD96" s="47"/>
      <c r="EBE96" s="47"/>
      <c r="EBF96" s="47"/>
      <c r="EBG96" s="47"/>
      <c r="EBH96" s="47"/>
      <c r="EBI96" s="47"/>
      <c r="EBJ96" s="47"/>
      <c r="EBK96" s="47"/>
      <c r="EBL96" s="47"/>
      <c r="EBM96" s="47"/>
      <c r="EBN96" s="47"/>
      <c r="EBO96" s="47"/>
      <c r="EBP96" s="47"/>
      <c r="EBQ96" s="47"/>
      <c r="EBR96" s="47"/>
      <c r="EBS96" s="47"/>
      <c r="EBT96" s="47"/>
      <c r="EBU96" s="47"/>
      <c r="EBV96" s="47"/>
      <c r="EBW96" s="47"/>
      <c r="EBX96" s="47"/>
      <c r="EBY96" s="47"/>
      <c r="EBZ96" s="47"/>
      <c r="ECA96" s="47"/>
      <c r="ECB96" s="47"/>
      <c r="ECC96" s="47"/>
      <c r="ECD96" s="47"/>
      <c r="ECE96" s="47"/>
      <c r="ECF96" s="47"/>
      <c r="ECG96" s="47"/>
      <c r="ECH96" s="47"/>
      <c r="ECI96" s="47"/>
      <c r="ECJ96" s="47"/>
      <c r="ECK96" s="47"/>
      <c r="ECL96" s="47"/>
      <c r="ECM96" s="47"/>
      <c r="ECN96" s="47"/>
      <c r="ECO96" s="47"/>
      <c r="ECP96" s="47"/>
      <c r="ECQ96" s="47"/>
      <c r="ECR96" s="47"/>
      <c r="ECS96" s="47"/>
      <c r="ECT96" s="47"/>
      <c r="ECU96" s="47"/>
      <c r="ECV96" s="47"/>
      <c r="ECW96" s="47"/>
      <c r="ECX96" s="47"/>
      <c r="ECY96" s="47"/>
      <c r="ECZ96" s="47"/>
      <c r="EDA96" s="47"/>
      <c r="EDB96" s="47"/>
      <c r="EDC96" s="47"/>
      <c r="EDD96" s="47"/>
      <c r="EDE96" s="47"/>
      <c r="EDF96" s="47"/>
      <c r="EDG96" s="47"/>
      <c r="EDH96" s="47"/>
      <c r="EDI96" s="47"/>
      <c r="EDJ96" s="47"/>
      <c r="EDK96" s="47"/>
      <c r="EDL96" s="47"/>
      <c r="EDM96" s="47"/>
      <c r="EDN96" s="47"/>
      <c r="EDO96" s="47"/>
      <c r="EDP96" s="47"/>
      <c r="EDQ96" s="47"/>
      <c r="EDR96" s="47"/>
      <c r="EDS96" s="47"/>
      <c r="EDT96" s="47"/>
      <c r="EDU96" s="47"/>
      <c r="EDV96" s="47"/>
      <c r="EDW96" s="47"/>
      <c r="EDX96" s="47"/>
      <c r="EDY96" s="47"/>
      <c r="EDZ96" s="47"/>
      <c r="EEA96" s="47"/>
      <c r="EEB96" s="47"/>
      <c r="EEC96" s="47"/>
      <c r="EED96" s="47"/>
      <c r="EEE96" s="47"/>
      <c r="EEF96" s="47"/>
      <c r="EEG96" s="47"/>
      <c r="EEH96" s="47"/>
      <c r="EEI96" s="47"/>
      <c r="EEJ96" s="47"/>
      <c r="EEK96" s="47"/>
      <c r="EEL96" s="47"/>
      <c r="EEM96" s="47"/>
      <c r="EEN96" s="47"/>
      <c r="EEO96" s="47"/>
      <c r="EEP96" s="47"/>
      <c r="EEQ96" s="47"/>
      <c r="EER96" s="47"/>
      <c r="EES96" s="47"/>
      <c r="EET96" s="47"/>
      <c r="EEU96" s="47"/>
      <c r="EEV96" s="47"/>
      <c r="EEW96" s="47"/>
      <c r="EEX96" s="47"/>
      <c r="EEY96" s="47"/>
      <c r="EEZ96" s="47"/>
      <c r="EFA96" s="47"/>
      <c r="EFB96" s="47"/>
      <c r="EFC96" s="47"/>
      <c r="EFD96" s="47"/>
      <c r="EFE96" s="47"/>
      <c r="EFF96" s="47"/>
      <c r="EFG96" s="47"/>
      <c r="EFH96" s="47"/>
      <c r="EFI96" s="47"/>
      <c r="EFJ96" s="47"/>
      <c r="EFK96" s="47"/>
      <c r="EFL96" s="47"/>
      <c r="EFM96" s="47"/>
      <c r="EFN96" s="47"/>
      <c r="EFO96" s="47"/>
      <c r="EFP96" s="47"/>
      <c r="EFQ96" s="47"/>
      <c r="EFR96" s="47"/>
      <c r="EFS96" s="47"/>
      <c r="EFT96" s="47"/>
      <c r="EFU96" s="47"/>
      <c r="EFV96" s="47"/>
      <c r="EFW96" s="47"/>
      <c r="EFX96" s="47"/>
      <c r="EFY96" s="47"/>
      <c r="EFZ96" s="47"/>
      <c r="EGA96" s="47"/>
      <c r="EGB96" s="47"/>
      <c r="EGC96" s="47"/>
      <c r="EGD96" s="47"/>
      <c r="EGE96" s="47"/>
      <c r="EGF96" s="47"/>
      <c r="EGG96" s="47"/>
      <c r="EGH96" s="47"/>
      <c r="EGI96" s="47"/>
      <c r="EGJ96" s="47"/>
      <c r="EGK96" s="47"/>
      <c r="EGL96" s="47"/>
      <c r="EGM96" s="47"/>
      <c r="EGN96" s="47"/>
      <c r="EGO96" s="47"/>
      <c r="EGP96" s="47"/>
      <c r="EGQ96" s="47"/>
      <c r="EGR96" s="47"/>
      <c r="EGS96" s="47"/>
      <c r="EGT96" s="47"/>
      <c r="EGU96" s="47"/>
      <c r="EGV96" s="47"/>
      <c r="EGW96" s="47"/>
      <c r="EGX96" s="47"/>
      <c r="EGY96" s="47"/>
      <c r="EGZ96" s="47"/>
      <c r="EHA96" s="47"/>
      <c r="EHB96" s="47"/>
      <c r="EHC96" s="47"/>
      <c r="EHD96" s="47"/>
      <c r="EHE96" s="47"/>
      <c r="EHF96" s="47"/>
      <c r="EHG96" s="47"/>
      <c r="EHH96" s="47"/>
      <c r="EHI96" s="47"/>
      <c r="EHJ96" s="47"/>
      <c r="EHK96" s="47"/>
      <c r="EHL96" s="47"/>
      <c r="EHM96" s="47"/>
      <c r="EHN96" s="47"/>
      <c r="EHO96" s="47"/>
      <c r="EHP96" s="47"/>
      <c r="EHQ96" s="47"/>
      <c r="EHR96" s="47"/>
      <c r="EHS96" s="47"/>
      <c r="EHT96" s="47"/>
      <c r="EHU96" s="47"/>
      <c r="EHV96" s="47"/>
      <c r="EHW96" s="47"/>
      <c r="EHX96" s="47"/>
      <c r="EHY96" s="47"/>
      <c r="EHZ96" s="47"/>
      <c r="EIA96" s="47"/>
      <c r="EIB96" s="47"/>
      <c r="EIC96" s="47"/>
      <c r="EID96" s="47"/>
      <c r="EIE96" s="47"/>
      <c r="EIF96" s="47"/>
      <c r="EIG96" s="47"/>
      <c r="EIH96" s="47"/>
      <c r="EII96" s="47"/>
      <c r="EIJ96" s="47"/>
      <c r="EIK96" s="47"/>
      <c r="EIL96" s="47"/>
      <c r="EIM96" s="47"/>
      <c r="EIN96" s="47"/>
      <c r="EIO96" s="47"/>
      <c r="EIP96" s="47"/>
      <c r="EIQ96" s="47"/>
      <c r="EIR96" s="47"/>
      <c r="EIS96" s="47"/>
      <c r="EIT96" s="47"/>
      <c r="EIU96" s="47"/>
      <c r="EIV96" s="47"/>
      <c r="EIW96" s="47"/>
      <c r="EIX96" s="47"/>
      <c r="EIY96" s="47"/>
      <c r="EIZ96" s="47"/>
      <c r="EJA96" s="47"/>
      <c r="EJB96" s="47"/>
      <c r="EJC96" s="47"/>
      <c r="EJD96" s="47"/>
      <c r="EJE96" s="47"/>
      <c r="EJF96" s="47"/>
      <c r="EJG96" s="47"/>
      <c r="EJH96" s="47"/>
      <c r="EJI96" s="47"/>
      <c r="EJJ96" s="47"/>
      <c r="EJK96" s="47"/>
      <c r="EJL96" s="47"/>
      <c r="EJM96" s="47"/>
      <c r="EJN96" s="47"/>
      <c r="EJO96" s="47"/>
      <c r="EJP96" s="47"/>
      <c r="EJQ96" s="47"/>
      <c r="EJR96" s="47"/>
      <c r="EJS96" s="47"/>
      <c r="EJT96" s="47"/>
      <c r="EJU96" s="47"/>
      <c r="EJV96" s="47"/>
      <c r="EJW96" s="47"/>
      <c r="EJX96" s="47"/>
      <c r="EJY96" s="47"/>
      <c r="EJZ96" s="47"/>
      <c r="EKA96" s="47"/>
      <c r="EKB96" s="47"/>
      <c r="EKC96" s="47"/>
      <c r="EKD96" s="47"/>
      <c r="EKE96" s="47"/>
      <c r="EKF96" s="47"/>
      <c r="EKG96" s="47"/>
      <c r="EKH96" s="47"/>
      <c r="EKI96" s="47"/>
      <c r="EKJ96" s="47"/>
      <c r="EKK96" s="47"/>
      <c r="EKL96" s="47"/>
      <c r="EKM96" s="47"/>
      <c r="EKN96" s="47"/>
      <c r="EKO96" s="47"/>
      <c r="EKP96" s="47"/>
      <c r="EKQ96" s="47"/>
      <c r="EKR96" s="47"/>
      <c r="EKS96" s="47"/>
      <c r="EKT96" s="47"/>
      <c r="EKU96" s="47"/>
      <c r="EKV96" s="47"/>
      <c r="EKW96" s="47"/>
      <c r="EKX96" s="47"/>
      <c r="EKY96" s="47"/>
      <c r="EKZ96" s="47"/>
      <c r="ELA96" s="47"/>
      <c r="ELB96" s="47"/>
      <c r="ELC96" s="47"/>
      <c r="ELD96" s="47"/>
      <c r="ELE96" s="47"/>
      <c r="ELF96" s="47"/>
      <c r="ELG96" s="47"/>
      <c r="ELH96" s="47"/>
      <c r="ELI96" s="47"/>
      <c r="ELJ96" s="47"/>
      <c r="ELK96" s="47"/>
      <c r="ELL96" s="47"/>
      <c r="ELM96" s="47"/>
      <c r="ELN96" s="47"/>
      <c r="ELO96" s="47"/>
      <c r="ELP96" s="47"/>
      <c r="ELQ96" s="47"/>
      <c r="ELR96" s="47"/>
      <c r="ELS96" s="47"/>
      <c r="ELT96" s="47"/>
      <c r="ELU96" s="47"/>
      <c r="ELV96" s="47"/>
      <c r="ELW96" s="47"/>
      <c r="ELX96" s="47"/>
      <c r="ELY96" s="47"/>
      <c r="ELZ96" s="47"/>
      <c r="EMA96" s="47"/>
      <c r="EMB96" s="47"/>
      <c r="EMC96" s="47"/>
      <c r="EMD96" s="47"/>
      <c r="EME96" s="47"/>
      <c r="EMF96" s="47"/>
      <c r="EMG96" s="47"/>
      <c r="EMH96" s="47"/>
      <c r="EMI96" s="47"/>
      <c r="EMJ96" s="47"/>
      <c r="EMK96" s="47"/>
      <c r="EML96" s="47"/>
      <c r="EMM96" s="47"/>
      <c r="EMN96" s="47"/>
      <c r="EMO96" s="47"/>
      <c r="EMP96" s="47"/>
      <c r="EMQ96" s="47"/>
      <c r="EMR96" s="47"/>
      <c r="EMS96" s="47"/>
      <c r="EMT96" s="47"/>
      <c r="EMU96" s="47"/>
      <c r="EMV96" s="47"/>
      <c r="EMW96" s="47"/>
      <c r="EMX96" s="47"/>
      <c r="EMY96" s="47"/>
      <c r="EMZ96" s="47"/>
      <c r="ENA96" s="47"/>
      <c r="ENB96" s="47"/>
      <c r="ENC96" s="47"/>
      <c r="END96" s="47"/>
      <c r="ENE96" s="47"/>
      <c r="ENF96" s="47"/>
      <c r="ENG96" s="47"/>
      <c r="ENH96" s="47"/>
      <c r="ENI96" s="47"/>
      <c r="ENJ96" s="47"/>
      <c r="ENK96" s="47"/>
      <c r="ENL96" s="47"/>
      <c r="ENM96" s="47"/>
      <c r="ENN96" s="47"/>
      <c r="ENO96" s="47"/>
      <c r="ENP96" s="47"/>
      <c r="ENQ96" s="47"/>
      <c r="ENR96" s="47"/>
      <c r="ENS96" s="47"/>
      <c r="ENT96" s="47"/>
      <c r="ENU96" s="47"/>
      <c r="ENV96" s="47"/>
      <c r="ENW96" s="47"/>
      <c r="ENX96" s="47"/>
      <c r="ENY96" s="47"/>
      <c r="ENZ96" s="47"/>
      <c r="EOA96" s="47"/>
      <c r="EOB96" s="47"/>
      <c r="EOC96" s="47"/>
      <c r="EOD96" s="47"/>
      <c r="EOE96" s="47"/>
      <c r="EOF96" s="47"/>
      <c r="EOG96" s="47"/>
      <c r="EOH96" s="47"/>
      <c r="EOI96" s="47"/>
      <c r="EOJ96" s="47"/>
      <c r="EOK96" s="47"/>
      <c r="EOL96" s="47"/>
      <c r="EOM96" s="47"/>
      <c r="EON96" s="47"/>
      <c r="EOO96" s="47"/>
      <c r="EOP96" s="47"/>
      <c r="EOQ96" s="47"/>
      <c r="EOR96" s="47"/>
      <c r="EOS96" s="47"/>
      <c r="EOT96" s="47"/>
      <c r="EOU96" s="47"/>
      <c r="EOV96" s="47"/>
      <c r="EOW96" s="47"/>
      <c r="EOX96" s="47"/>
      <c r="EOY96" s="47"/>
      <c r="EOZ96" s="47"/>
      <c r="EPA96" s="47"/>
      <c r="EPB96" s="47"/>
      <c r="EPC96" s="47"/>
      <c r="EPD96" s="47"/>
      <c r="EPE96" s="47"/>
      <c r="EPF96" s="47"/>
      <c r="EPG96" s="47"/>
      <c r="EPH96" s="47"/>
      <c r="EPI96" s="47"/>
      <c r="EPJ96" s="47"/>
      <c r="EPK96" s="47"/>
      <c r="EPL96" s="47"/>
      <c r="EPM96" s="47"/>
      <c r="EPN96" s="47"/>
      <c r="EPO96" s="47"/>
      <c r="EPP96" s="47"/>
      <c r="EPQ96" s="47"/>
      <c r="EPR96" s="47"/>
      <c r="EPS96" s="47"/>
      <c r="EPT96" s="47"/>
      <c r="EPU96" s="47"/>
      <c r="EPV96" s="47"/>
      <c r="EPW96" s="47"/>
      <c r="EPX96" s="47"/>
      <c r="EPY96" s="47"/>
      <c r="EPZ96" s="47"/>
      <c r="EQA96" s="47"/>
      <c r="EQB96" s="47"/>
      <c r="EQC96" s="47"/>
      <c r="EQD96" s="47"/>
      <c r="EQE96" s="47"/>
      <c r="EQF96" s="47"/>
      <c r="EQG96" s="47"/>
      <c r="EQH96" s="47"/>
      <c r="EQI96" s="47"/>
      <c r="EQJ96" s="47"/>
      <c r="EQK96" s="47"/>
      <c r="EQL96" s="47"/>
      <c r="EQM96" s="47"/>
      <c r="EQN96" s="47"/>
      <c r="EQO96" s="47"/>
      <c r="EQP96" s="47"/>
      <c r="EQQ96" s="47"/>
      <c r="EQR96" s="47"/>
      <c r="EQS96" s="47"/>
      <c r="EQT96" s="47"/>
      <c r="EQU96" s="47"/>
      <c r="EQV96" s="47"/>
      <c r="EQW96" s="47"/>
      <c r="EQX96" s="47"/>
      <c r="EQY96" s="47"/>
      <c r="EQZ96" s="47"/>
      <c r="ERA96" s="47"/>
      <c r="ERB96" s="47"/>
      <c r="ERC96" s="47"/>
      <c r="ERD96" s="47"/>
      <c r="ERE96" s="47"/>
      <c r="ERF96" s="47"/>
      <c r="ERG96" s="47"/>
      <c r="ERH96" s="47"/>
      <c r="ERI96" s="47"/>
      <c r="ERJ96" s="47"/>
      <c r="ERK96" s="47"/>
      <c r="ERL96" s="47"/>
      <c r="ERM96" s="47"/>
      <c r="ERN96" s="47"/>
      <c r="ERO96" s="47"/>
      <c r="ERP96" s="47"/>
      <c r="ERQ96" s="47"/>
      <c r="ERR96" s="47"/>
      <c r="ERS96" s="47"/>
      <c r="ERT96" s="47"/>
      <c r="ERU96" s="47"/>
      <c r="ERV96" s="47"/>
      <c r="ERW96" s="47"/>
      <c r="ERX96" s="47"/>
      <c r="ERY96" s="47"/>
      <c r="ERZ96" s="47"/>
      <c r="ESA96" s="47"/>
      <c r="ESB96" s="47"/>
      <c r="ESC96" s="47"/>
      <c r="ESD96" s="47"/>
      <c r="ESE96" s="47"/>
      <c r="ESF96" s="47"/>
      <c r="ESG96" s="47"/>
      <c r="ESH96" s="47"/>
      <c r="ESI96" s="47"/>
      <c r="ESJ96" s="47"/>
      <c r="ESK96" s="47"/>
      <c r="ESL96" s="47"/>
      <c r="ESM96" s="47"/>
      <c r="ESN96" s="47"/>
      <c r="ESO96" s="47"/>
      <c r="ESP96" s="47"/>
      <c r="ESQ96" s="47"/>
      <c r="ESR96" s="47"/>
      <c r="ESS96" s="47"/>
      <c r="EST96" s="47"/>
      <c r="ESU96" s="47"/>
      <c r="ESV96" s="47"/>
      <c r="ESW96" s="47"/>
      <c r="ESX96" s="47"/>
      <c r="ESY96" s="47"/>
      <c r="ESZ96" s="47"/>
      <c r="ETA96" s="47"/>
      <c r="ETB96" s="47"/>
      <c r="ETC96" s="47"/>
      <c r="ETD96" s="47"/>
      <c r="ETE96" s="47"/>
      <c r="ETF96" s="47"/>
      <c r="ETG96" s="47"/>
      <c r="ETH96" s="47"/>
      <c r="ETI96" s="47"/>
      <c r="ETJ96" s="47"/>
      <c r="ETK96" s="47"/>
      <c r="ETL96" s="47"/>
      <c r="ETM96" s="47"/>
      <c r="ETN96" s="47"/>
      <c r="ETO96" s="47"/>
      <c r="ETP96" s="47"/>
      <c r="ETQ96" s="47"/>
      <c r="ETR96" s="47"/>
      <c r="ETS96" s="47"/>
      <c r="ETT96" s="47"/>
      <c r="ETU96" s="47"/>
      <c r="ETV96" s="47"/>
      <c r="ETW96" s="47"/>
      <c r="ETX96" s="47"/>
      <c r="ETY96" s="47"/>
      <c r="ETZ96" s="47"/>
      <c r="EUA96" s="47"/>
      <c r="EUB96" s="47"/>
      <c r="EUC96" s="47"/>
      <c r="EUD96" s="47"/>
      <c r="EUE96" s="47"/>
      <c r="EUF96" s="47"/>
      <c r="EUG96" s="47"/>
      <c r="EUH96" s="47"/>
      <c r="EUI96" s="47"/>
      <c r="EUJ96" s="47"/>
      <c r="EUK96" s="47"/>
      <c r="EUL96" s="47"/>
      <c r="EUM96" s="47"/>
      <c r="EUN96" s="47"/>
      <c r="EUO96" s="47"/>
      <c r="EUP96" s="47"/>
      <c r="EUQ96" s="47"/>
      <c r="EUR96" s="47"/>
      <c r="EUS96" s="47"/>
      <c r="EUT96" s="47"/>
      <c r="EUU96" s="47"/>
      <c r="EUV96" s="47"/>
      <c r="EUW96" s="47"/>
      <c r="EUX96" s="47"/>
      <c r="EUY96" s="47"/>
      <c r="EUZ96" s="47"/>
      <c r="EVA96" s="47"/>
      <c r="EVB96" s="47"/>
      <c r="EVC96" s="47"/>
      <c r="EVD96" s="47"/>
      <c r="EVE96" s="47"/>
      <c r="EVF96" s="47"/>
      <c r="EVG96" s="47"/>
      <c r="EVH96" s="47"/>
      <c r="EVI96" s="47"/>
      <c r="EVJ96" s="47"/>
      <c r="EVK96" s="47"/>
      <c r="EVL96" s="47"/>
      <c r="EVM96" s="47"/>
      <c r="EVN96" s="47"/>
      <c r="EVO96" s="47"/>
      <c r="EVP96" s="47"/>
      <c r="EVQ96" s="47"/>
      <c r="EVR96" s="47"/>
      <c r="EVS96" s="47"/>
      <c r="EVT96" s="47"/>
      <c r="EVU96" s="47"/>
      <c r="EVV96" s="47"/>
      <c r="EVW96" s="47"/>
      <c r="EVX96" s="47"/>
      <c r="EVY96" s="47"/>
      <c r="EVZ96" s="47"/>
      <c r="EWA96" s="47"/>
      <c r="EWB96" s="47"/>
      <c r="EWC96" s="47"/>
      <c r="EWD96" s="47"/>
      <c r="EWE96" s="47"/>
      <c r="EWF96" s="47"/>
      <c r="EWG96" s="47"/>
      <c r="EWH96" s="47"/>
      <c r="EWI96" s="47"/>
      <c r="EWJ96" s="47"/>
      <c r="EWK96" s="47"/>
      <c r="EWL96" s="47"/>
      <c r="EWM96" s="47"/>
      <c r="EWN96" s="47"/>
      <c r="EWO96" s="47"/>
      <c r="EWP96" s="47"/>
      <c r="EWQ96" s="47"/>
      <c r="EWR96" s="47"/>
      <c r="EWS96" s="47"/>
      <c r="EWT96" s="47"/>
      <c r="EWU96" s="47"/>
      <c r="EWV96" s="47"/>
      <c r="EWW96" s="47"/>
      <c r="EWX96" s="47"/>
      <c r="EWY96" s="47"/>
      <c r="EWZ96" s="47"/>
      <c r="EXA96" s="47"/>
      <c r="EXB96" s="47"/>
      <c r="EXC96" s="47"/>
      <c r="EXD96" s="47"/>
      <c r="EXE96" s="47"/>
      <c r="EXF96" s="47"/>
      <c r="EXG96" s="47"/>
      <c r="EXH96" s="47"/>
      <c r="EXI96" s="47"/>
      <c r="EXJ96" s="47"/>
      <c r="EXK96" s="47"/>
      <c r="EXL96" s="47"/>
      <c r="EXM96" s="47"/>
      <c r="EXN96" s="47"/>
      <c r="EXO96" s="47"/>
      <c r="EXP96" s="47"/>
      <c r="EXQ96" s="47"/>
      <c r="EXR96" s="47"/>
      <c r="EXS96" s="47"/>
      <c r="EXT96" s="47"/>
      <c r="EXU96" s="47"/>
      <c r="EXV96" s="47"/>
      <c r="EXW96" s="47"/>
      <c r="EXX96" s="47"/>
      <c r="EXY96" s="47"/>
      <c r="EXZ96" s="47"/>
      <c r="EYA96" s="47"/>
      <c r="EYB96" s="47"/>
      <c r="EYC96" s="47"/>
      <c r="EYD96" s="47"/>
      <c r="EYE96" s="47"/>
      <c r="EYF96" s="47"/>
      <c r="EYG96" s="47"/>
      <c r="EYH96" s="47"/>
      <c r="EYI96" s="47"/>
      <c r="EYJ96" s="47"/>
      <c r="EYK96" s="47"/>
      <c r="EYL96" s="47"/>
      <c r="EYM96" s="47"/>
      <c r="EYN96" s="47"/>
      <c r="EYO96" s="47"/>
      <c r="EYP96" s="47"/>
      <c r="EYQ96" s="47"/>
      <c r="EYR96" s="47"/>
      <c r="EYS96" s="47"/>
      <c r="EYT96" s="47"/>
      <c r="EYU96" s="47"/>
      <c r="EYV96" s="47"/>
      <c r="EYW96" s="47"/>
      <c r="EYX96" s="47"/>
      <c r="EYY96" s="47"/>
      <c r="EYZ96" s="47"/>
      <c r="EZA96" s="47"/>
      <c r="EZB96" s="47"/>
      <c r="EZC96" s="47"/>
      <c r="EZD96" s="47"/>
      <c r="EZE96" s="47"/>
      <c r="EZF96" s="47"/>
      <c r="EZG96" s="47"/>
      <c r="EZH96" s="47"/>
      <c r="EZI96" s="47"/>
      <c r="EZJ96" s="47"/>
      <c r="EZK96" s="47"/>
      <c r="EZL96" s="47"/>
      <c r="EZM96" s="47"/>
      <c r="EZN96" s="47"/>
      <c r="EZO96" s="47"/>
      <c r="EZP96" s="47"/>
      <c r="EZQ96" s="47"/>
      <c r="EZR96" s="47"/>
      <c r="EZS96" s="47"/>
      <c r="EZT96" s="47"/>
      <c r="EZU96" s="47"/>
      <c r="EZV96" s="47"/>
      <c r="EZW96" s="47"/>
      <c r="EZX96" s="47"/>
      <c r="EZY96" s="47"/>
      <c r="EZZ96" s="47"/>
      <c r="FAA96" s="47"/>
      <c r="FAB96" s="47"/>
      <c r="FAC96" s="47"/>
      <c r="FAD96" s="47"/>
      <c r="FAE96" s="47"/>
      <c r="FAF96" s="47"/>
      <c r="FAG96" s="47"/>
      <c r="FAH96" s="47"/>
      <c r="FAI96" s="47"/>
      <c r="FAJ96" s="47"/>
      <c r="FAK96" s="47"/>
      <c r="FAL96" s="47"/>
      <c r="FAM96" s="47"/>
      <c r="FAN96" s="47"/>
      <c r="FAO96" s="47"/>
      <c r="FAP96" s="47"/>
      <c r="FAQ96" s="47"/>
      <c r="FAR96" s="47"/>
      <c r="FAS96" s="47"/>
      <c r="FAT96" s="47"/>
      <c r="FAU96" s="47"/>
      <c r="FAV96" s="47"/>
      <c r="FAW96" s="47"/>
      <c r="FAX96" s="47"/>
      <c r="FAY96" s="47"/>
      <c r="FAZ96" s="47"/>
      <c r="FBA96" s="47"/>
      <c r="FBB96" s="47"/>
      <c r="FBC96" s="47"/>
      <c r="FBD96" s="47"/>
      <c r="FBE96" s="47"/>
      <c r="FBF96" s="47"/>
      <c r="FBG96" s="47"/>
      <c r="FBH96" s="47"/>
      <c r="FBI96" s="47"/>
      <c r="FBJ96" s="47"/>
      <c r="FBK96" s="47"/>
      <c r="FBL96" s="47"/>
      <c r="FBM96" s="47"/>
      <c r="FBN96" s="47"/>
      <c r="FBO96" s="47"/>
      <c r="FBP96" s="47"/>
      <c r="FBQ96" s="47"/>
      <c r="FBR96" s="47"/>
      <c r="FBS96" s="47"/>
      <c r="FBT96" s="47"/>
      <c r="FBU96" s="47"/>
      <c r="FBV96" s="47"/>
      <c r="FBW96" s="47"/>
      <c r="FBX96" s="47"/>
      <c r="FBY96" s="47"/>
      <c r="FBZ96" s="47"/>
      <c r="FCA96" s="47"/>
      <c r="FCB96" s="47"/>
      <c r="FCC96" s="47"/>
      <c r="FCD96" s="47"/>
      <c r="FCE96" s="47"/>
      <c r="FCF96" s="47"/>
      <c r="FCG96" s="47"/>
      <c r="FCH96" s="47"/>
      <c r="FCI96" s="47"/>
      <c r="FCJ96" s="47"/>
      <c r="FCK96" s="47"/>
      <c r="FCL96" s="47"/>
      <c r="FCM96" s="47"/>
      <c r="FCN96" s="47"/>
      <c r="FCO96" s="47"/>
      <c r="FCP96" s="47"/>
      <c r="FCQ96" s="47"/>
      <c r="FCR96" s="47"/>
      <c r="FCS96" s="47"/>
      <c r="FCT96" s="47"/>
      <c r="FCU96" s="47"/>
      <c r="FCV96" s="47"/>
      <c r="FCW96" s="47"/>
      <c r="FCX96" s="47"/>
      <c r="FCY96" s="47"/>
      <c r="FCZ96" s="47"/>
      <c r="FDA96" s="47"/>
      <c r="FDB96" s="47"/>
      <c r="FDC96" s="47"/>
      <c r="FDD96" s="47"/>
      <c r="FDE96" s="47"/>
      <c r="FDF96" s="47"/>
      <c r="FDG96" s="47"/>
      <c r="FDH96" s="47"/>
      <c r="FDI96" s="47"/>
      <c r="FDJ96" s="47"/>
      <c r="FDK96" s="47"/>
      <c r="FDL96" s="47"/>
      <c r="FDM96" s="47"/>
      <c r="FDN96" s="47"/>
      <c r="FDO96" s="47"/>
      <c r="FDP96" s="47"/>
      <c r="FDQ96" s="47"/>
      <c r="FDR96" s="47"/>
      <c r="FDS96" s="47"/>
      <c r="FDT96" s="47"/>
      <c r="FDU96" s="47"/>
      <c r="FDV96" s="47"/>
      <c r="FDW96" s="47"/>
      <c r="FDX96" s="47"/>
      <c r="FDY96" s="47"/>
      <c r="FDZ96" s="47"/>
      <c r="FEA96" s="47"/>
      <c r="FEB96" s="47"/>
      <c r="FEC96" s="47"/>
      <c r="FED96" s="47"/>
      <c r="FEE96" s="47"/>
      <c r="FEF96" s="47"/>
      <c r="FEG96" s="47"/>
      <c r="FEH96" s="47"/>
      <c r="FEI96" s="47"/>
      <c r="FEJ96" s="47"/>
      <c r="FEK96" s="47"/>
      <c r="FEL96" s="47"/>
      <c r="FEM96" s="47"/>
      <c r="FEN96" s="47"/>
      <c r="FEO96" s="47"/>
      <c r="FEP96" s="47"/>
      <c r="FEQ96" s="47"/>
      <c r="FER96" s="47"/>
      <c r="FES96" s="47"/>
      <c r="FET96" s="47"/>
      <c r="FEU96" s="47"/>
      <c r="FEV96" s="47"/>
      <c r="FEW96" s="47"/>
      <c r="FEX96" s="47"/>
      <c r="FEY96" s="47"/>
      <c r="FEZ96" s="47"/>
      <c r="FFA96" s="47"/>
      <c r="FFB96" s="47"/>
      <c r="FFC96" s="47"/>
      <c r="FFD96" s="47"/>
      <c r="FFE96" s="47"/>
      <c r="FFF96" s="47"/>
      <c r="FFG96" s="47"/>
      <c r="FFH96" s="47"/>
      <c r="FFI96" s="47"/>
      <c r="FFJ96" s="47"/>
      <c r="FFK96" s="47"/>
      <c r="FFL96" s="47"/>
      <c r="FFM96" s="47"/>
      <c r="FFN96" s="47"/>
      <c r="FFO96" s="47"/>
      <c r="FFP96" s="47"/>
      <c r="FFQ96" s="47"/>
      <c r="FFR96" s="47"/>
      <c r="FFS96" s="47"/>
      <c r="FFT96" s="47"/>
      <c r="FFU96" s="47"/>
      <c r="FFV96" s="47"/>
      <c r="FFW96" s="47"/>
      <c r="FFX96" s="47"/>
      <c r="FFY96" s="47"/>
      <c r="FFZ96" s="47"/>
      <c r="FGA96" s="47"/>
      <c r="FGB96" s="47"/>
      <c r="FGC96" s="47"/>
      <c r="FGD96" s="47"/>
      <c r="FGE96" s="47"/>
      <c r="FGF96" s="47"/>
      <c r="FGG96" s="47"/>
      <c r="FGH96" s="47"/>
      <c r="FGI96" s="47"/>
      <c r="FGJ96" s="47"/>
      <c r="FGK96" s="47"/>
      <c r="FGL96" s="47"/>
      <c r="FGM96" s="47"/>
      <c r="FGN96" s="47"/>
      <c r="FGO96" s="47"/>
      <c r="FGP96" s="47"/>
      <c r="FGQ96" s="47"/>
      <c r="FGR96" s="47"/>
      <c r="FGS96" s="47"/>
      <c r="FGT96" s="47"/>
      <c r="FGU96" s="47"/>
      <c r="FGV96" s="47"/>
      <c r="FGW96" s="47"/>
      <c r="FGX96" s="47"/>
      <c r="FGY96" s="47"/>
      <c r="FGZ96" s="47"/>
      <c r="FHA96" s="47"/>
      <c r="FHB96" s="47"/>
      <c r="FHC96" s="47"/>
      <c r="FHD96" s="47"/>
      <c r="FHE96" s="47"/>
      <c r="FHF96" s="47"/>
      <c r="FHG96" s="47"/>
      <c r="FHH96" s="47"/>
      <c r="FHI96" s="47"/>
      <c r="FHJ96" s="47"/>
      <c r="FHK96" s="47"/>
      <c r="FHL96" s="47"/>
      <c r="FHM96" s="47"/>
      <c r="FHN96" s="47"/>
      <c r="FHO96" s="47"/>
      <c r="FHP96" s="47"/>
      <c r="FHQ96" s="47"/>
      <c r="FHR96" s="47"/>
      <c r="FHS96" s="47"/>
      <c r="FHT96" s="47"/>
      <c r="FHU96" s="47"/>
      <c r="FHV96" s="47"/>
      <c r="FHW96" s="47"/>
      <c r="FHX96" s="47"/>
      <c r="FHY96" s="47"/>
      <c r="FHZ96" s="47"/>
      <c r="FIA96" s="47"/>
      <c r="FIB96" s="47"/>
      <c r="FIC96" s="47"/>
      <c r="FID96" s="47"/>
      <c r="FIE96" s="47"/>
      <c r="FIF96" s="47"/>
      <c r="FIG96" s="47"/>
      <c r="FIH96" s="47"/>
      <c r="FII96" s="47"/>
      <c r="FIJ96" s="47"/>
      <c r="FIK96" s="47"/>
      <c r="FIL96" s="47"/>
      <c r="FIM96" s="47"/>
      <c r="FIN96" s="47"/>
      <c r="FIO96" s="47"/>
      <c r="FIP96" s="47"/>
      <c r="FIQ96" s="47"/>
      <c r="FIR96" s="47"/>
      <c r="FIS96" s="47"/>
      <c r="FIT96" s="47"/>
      <c r="FIU96" s="47"/>
      <c r="FIV96" s="47"/>
      <c r="FIW96" s="47"/>
      <c r="FIX96" s="47"/>
      <c r="FIY96" s="47"/>
      <c r="FIZ96" s="47"/>
      <c r="FJA96" s="47"/>
      <c r="FJB96" s="47"/>
      <c r="FJC96" s="47"/>
      <c r="FJD96" s="47"/>
      <c r="FJE96" s="47"/>
      <c r="FJF96" s="47"/>
      <c r="FJG96" s="47"/>
      <c r="FJH96" s="47"/>
      <c r="FJI96" s="47"/>
      <c r="FJJ96" s="47"/>
      <c r="FJK96" s="47"/>
      <c r="FJL96" s="47"/>
      <c r="FJM96" s="47"/>
      <c r="FJN96" s="47"/>
      <c r="FJO96" s="47"/>
      <c r="FJP96" s="47"/>
      <c r="FJQ96" s="47"/>
      <c r="FJR96" s="47"/>
      <c r="FJS96" s="47"/>
      <c r="FJT96" s="47"/>
      <c r="FJU96" s="47"/>
      <c r="FJV96" s="47"/>
      <c r="FJW96" s="47"/>
      <c r="FJX96" s="47"/>
      <c r="FJY96" s="47"/>
      <c r="FJZ96" s="47"/>
      <c r="FKA96" s="47"/>
      <c r="FKB96" s="47"/>
      <c r="FKC96" s="47"/>
      <c r="FKD96" s="47"/>
      <c r="FKE96" s="47"/>
      <c r="FKF96" s="47"/>
      <c r="FKG96" s="47"/>
      <c r="FKH96" s="47"/>
      <c r="FKI96" s="47"/>
      <c r="FKJ96" s="47"/>
      <c r="FKK96" s="47"/>
      <c r="FKL96" s="47"/>
      <c r="FKM96" s="47"/>
      <c r="FKN96" s="47"/>
      <c r="FKO96" s="47"/>
      <c r="FKP96" s="47"/>
      <c r="FKQ96" s="47"/>
      <c r="FKR96" s="47"/>
      <c r="FKS96" s="47"/>
      <c r="FKT96" s="47"/>
      <c r="FKU96" s="47"/>
      <c r="FKV96" s="47"/>
      <c r="FKW96" s="47"/>
      <c r="FKX96" s="47"/>
      <c r="FKY96" s="47"/>
      <c r="FKZ96" s="47"/>
      <c r="FLA96" s="47"/>
      <c r="FLB96" s="47"/>
      <c r="FLC96" s="47"/>
      <c r="FLD96" s="47"/>
      <c r="FLE96" s="47"/>
      <c r="FLF96" s="47"/>
      <c r="FLG96" s="47"/>
      <c r="FLH96" s="47"/>
      <c r="FLI96" s="47"/>
      <c r="FLJ96" s="47"/>
      <c r="FLK96" s="47"/>
      <c r="FLL96" s="47"/>
      <c r="FLM96" s="47"/>
      <c r="FLN96" s="47"/>
      <c r="FLO96" s="47"/>
      <c r="FLP96" s="47"/>
      <c r="FLQ96" s="47"/>
      <c r="FLR96" s="47"/>
      <c r="FLS96" s="47"/>
      <c r="FLT96" s="47"/>
      <c r="FLU96" s="47"/>
      <c r="FLV96" s="47"/>
      <c r="FLW96" s="47"/>
      <c r="FLX96" s="47"/>
      <c r="FLY96" s="47"/>
      <c r="FLZ96" s="47"/>
      <c r="FMA96" s="47"/>
      <c r="FMB96" s="47"/>
      <c r="FMC96" s="47"/>
      <c r="FMD96" s="47"/>
      <c r="FME96" s="47"/>
      <c r="FMF96" s="47"/>
      <c r="FMG96" s="47"/>
      <c r="FMH96" s="47"/>
      <c r="FMI96" s="47"/>
      <c r="FMJ96" s="47"/>
      <c r="FMK96" s="47"/>
      <c r="FML96" s="47"/>
      <c r="FMM96" s="47"/>
      <c r="FMN96" s="47"/>
      <c r="FMO96" s="47"/>
      <c r="FMP96" s="47"/>
      <c r="FMQ96" s="47"/>
      <c r="FMR96" s="47"/>
      <c r="FMS96" s="47"/>
      <c r="FMT96" s="47"/>
      <c r="FMU96" s="47"/>
      <c r="FMV96" s="47"/>
      <c r="FMW96" s="47"/>
      <c r="FMX96" s="47"/>
      <c r="FMY96" s="47"/>
      <c r="FMZ96" s="47"/>
      <c r="FNA96" s="47"/>
      <c r="FNB96" s="47"/>
      <c r="FNC96" s="47"/>
      <c r="FND96" s="47"/>
      <c r="FNE96" s="47"/>
      <c r="FNF96" s="47"/>
      <c r="FNG96" s="47"/>
      <c r="FNH96" s="47"/>
      <c r="FNI96" s="47"/>
      <c r="FNJ96" s="47"/>
      <c r="FNK96" s="47"/>
      <c r="FNL96" s="47"/>
      <c r="FNM96" s="47"/>
      <c r="FNN96" s="47"/>
      <c r="FNO96" s="47"/>
      <c r="FNP96" s="47"/>
      <c r="FNQ96" s="47"/>
      <c r="FNR96" s="47"/>
      <c r="FNS96" s="47"/>
      <c r="FNT96" s="47"/>
      <c r="FNU96" s="47"/>
      <c r="FNV96" s="47"/>
      <c r="FNW96" s="47"/>
      <c r="FNX96" s="47"/>
      <c r="FNY96" s="47"/>
      <c r="FNZ96" s="47"/>
      <c r="FOA96" s="47"/>
      <c r="FOB96" s="47"/>
      <c r="FOC96" s="47"/>
      <c r="FOD96" s="47"/>
      <c r="FOE96" s="47"/>
      <c r="FOF96" s="47"/>
      <c r="FOG96" s="47"/>
      <c r="FOH96" s="47"/>
      <c r="FOI96" s="47"/>
      <c r="FOJ96" s="47"/>
      <c r="FOK96" s="47"/>
      <c r="FOL96" s="47"/>
      <c r="FOM96" s="47"/>
      <c r="FON96" s="47"/>
      <c r="FOO96" s="47"/>
      <c r="FOP96" s="47"/>
      <c r="FOQ96" s="47"/>
      <c r="FOR96" s="47"/>
      <c r="FOS96" s="47"/>
      <c r="FOT96" s="47"/>
      <c r="FOU96" s="47"/>
      <c r="FOV96" s="47"/>
      <c r="FOW96" s="47"/>
      <c r="FOX96" s="47"/>
      <c r="FOY96" s="47"/>
      <c r="FOZ96" s="47"/>
      <c r="FPA96" s="47"/>
      <c r="FPB96" s="47"/>
      <c r="FPC96" s="47"/>
      <c r="FPD96" s="47"/>
      <c r="FPE96" s="47"/>
      <c r="FPF96" s="47"/>
      <c r="FPG96" s="47"/>
      <c r="FPH96" s="47"/>
      <c r="FPI96" s="47"/>
      <c r="FPJ96" s="47"/>
      <c r="FPK96" s="47"/>
      <c r="FPL96" s="47"/>
      <c r="FPM96" s="47"/>
      <c r="FPN96" s="47"/>
      <c r="FPO96" s="47"/>
      <c r="FPP96" s="47"/>
      <c r="FPQ96" s="47"/>
      <c r="FPR96" s="47"/>
      <c r="FPS96" s="47"/>
      <c r="FPT96" s="47"/>
      <c r="FPU96" s="47"/>
      <c r="FPV96" s="47"/>
      <c r="FPW96" s="47"/>
      <c r="FPX96" s="47"/>
      <c r="FPY96" s="47"/>
      <c r="FPZ96" s="47"/>
      <c r="FQA96" s="47"/>
      <c r="FQB96" s="47"/>
      <c r="FQC96" s="47"/>
      <c r="FQD96" s="47"/>
      <c r="FQE96" s="47"/>
      <c r="FQF96" s="47"/>
      <c r="FQG96" s="47"/>
      <c r="FQH96" s="47"/>
      <c r="FQI96" s="47"/>
      <c r="FQJ96" s="47"/>
      <c r="FQK96" s="47"/>
      <c r="FQL96" s="47"/>
      <c r="FQM96" s="47"/>
      <c r="FQN96" s="47"/>
      <c r="FQO96" s="47"/>
      <c r="FQP96" s="47"/>
      <c r="FQQ96" s="47"/>
      <c r="FQR96" s="47"/>
      <c r="FQS96" s="47"/>
      <c r="FQT96" s="47"/>
      <c r="FQU96" s="47"/>
      <c r="FQV96" s="47"/>
      <c r="FQW96" s="47"/>
      <c r="FQX96" s="47"/>
      <c r="FQY96" s="47"/>
      <c r="FQZ96" s="47"/>
      <c r="FRA96" s="47"/>
      <c r="FRB96" s="47"/>
      <c r="FRC96" s="47"/>
      <c r="FRD96" s="47"/>
      <c r="FRE96" s="47"/>
      <c r="FRF96" s="47"/>
      <c r="FRG96" s="47"/>
      <c r="FRH96" s="47"/>
      <c r="FRI96" s="47"/>
      <c r="FRJ96" s="47"/>
      <c r="FRK96" s="47"/>
      <c r="FRL96" s="47"/>
      <c r="FRM96" s="47"/>
      <c r="FRN96" s="47"/>
      <c r="FRO96" s="47"/>
      <c r="FRP96" s="47"/>
      <c r="FRQ96" s="47"/>
      <c r="FRR96" s="47"/>
      <c r="FRS96" s="47"/>
      <c r="FRT96" s="47"/>
      <c r="FRU96" s="47"/>
      <c r="FRV96" s="47"/>
      <c r="FRW96" s="47"/>
      <c r="FRX96" s="47"/>
      <c r="FRY96" s="47"/>
      <c r="FRZ96" s="47"/>
      <c r="FSA96" s="47"/>
      <c r="FSB96" s="47"/>
      <c r="FSC96" s="47"/>
      <c r="FSD96" s="47"/>
      <c r="FSE96" s="47"/>
      <c r="FSF96" s="47"/>
      <c r="FSG96" s="47"/>
      <c r="FSH96" s="47"/>
      <c r="FSI96" s="47"/>
      <c r="FSJ96" s="47"/>
      <c r="FSK96" s="47"/>
      <c r="FSL96" s="47"/>
      <c r="FSM96" s="47"/>
      <c r="FSN96" s="47"/>
      <c r="FSO96" s="47"/>
      <c r="FSP96" s="47"/>
      <c r="FSQ96" s="47"/>
      <c r="FSR96" s="47"/>
      <c r="FSS96" s="47"/>
      <c r="FST96" s="47"/>
      <c r="FSU96" s="47"/>
      <c r="FSV96" s="47"/>
      <c r="FSW96" s="47"/>
      <c r="FSX96" s="47"/>
      <c r="FSY96" s="47"/>
      <c r="FSZ96" s="47"/>
      <c r="FTA96" s="47"/>
      <c r="FTB96" s="47"/>
      <c r="FTC96" s="47"/>
      <c r="FTD96" s="47"/>
      <c r="FTE96" s="47"/>
      <c r="FTF96" s="47"/>
      <c r="FTG96" s="47"/>
      <c r="FTH96" s="47"/>
      <c r="FTI96" s="47"/>
      <c r="FTJ96" s="47"/>
      <c r="FTK96" s="47"/>
      <c r="FTL96" s="47"/>
      <c r="FTM96" s="47"/>
      <c r="FTN96" s="47"/>
      <c r="FTO96" s="47"/>
      <c r="FTP96" s="47"/>
      <c r="FTQ96" s="47"/>
      <c r="FTR96" s="47"/>
      <c r="FTS96" s="47"/>
      <c r="FTT96" s="47"/>
      <c r="FTU96" s="47"/>
      <c r="FTV96" s="47"/>
      <c r="FTW96" s="47"/>
      <c r="FTX96" s="47"/>
      <c r="FTY96" s="47"/>
      <c r="FTZ96" s="47"/>
      <c r="FUA96" s="47"/>
      <c r="FUB96" s="47"/>
      <c r="FUC96" s="47"/>
      <c r="FUD96" s="47"/>
      <c r="FUE96" s="47"/>
      <c r="FUF96" s="47"/>
      <c r="FUG96" s="47"/>
      <c r="FUH96" s="47"/>
      <c r="FUI96" s="47"/>
      <c r="FUJ96" s="47"/>
      <c r="FUK96" s="47"/>
      <c r="FUL96" s="47"/>
      <c r="FUM96" s="47"/>
      <c r="FUN96" s="47"/>
      <c r="FUO96" s="47"/>
      <c r="FUP96" s="47"/>
      <c r="FUQ96" s="47"/>
      <c r="FUR96" s="47"/>
      <c r="FUS96" s="47"/>
      <c r="FUT96" s="47"/>
      <c r="FUU96" s="47"/>
      <c r="FUV96" s="47"/>
      <c r="FUW96" s="47"/>
      <c r="FUX96" s="47"/>
      <c r="FUY96" s="47"/>
      <c r="FUZ96" s="47"/>
      <c r="FVA96" s="47"/>
      <c r="FVB96" s="47"/>
      <c r="FVC96" s="47"/>
      <c r="FVD96" s="47"/>
      <c r="FVE96" s="47"/>
      <c r="FVF96" s="47"/>
      <c r="FVG96" s="47"/>
      <c r="FVH96" s="47"/>
      <c r="FVI96" s="47"/>
      <c r="FVJ96" s="47"/>
      <c r="FVK96" s="47"/>
      <c r="FVL96" s="47"/>
      <c r="FVM96" s="47"/>
      <c r="FVN96" s="47"/>
      <c r="FVO96" s="47"/>
      <c r="FVP96" s="47"/>
      <c r="FVQ96" s="47"/>
      <c r="FVR96" s="47"/>
      <c r="FVS96" s="47"/>
      <c r="FVT96" s="47"/>
      <c r="FVU96" s="47"/>
      <c r="FVV96" s="47"/>
      <c r="FVW96" s="47"/>
      <c r="FVX96" s="47"/>
      <c r="FVY96" s="47"/>
      <c r="FVZ96" s="47"/>
      <c r="FWA96" s="47"/>
      <c r="FWB96" s="47"/>
      <c r="FWC96" s="47"/>
      <c r="FWD96" s="47"/>
      <c r="FWE96" s="47"/>
      <c r="FWF96" s="47"/>
      <c r="FWG96" s="47"/>
      <c r="FWH96" s="47"/>
      <c r="FWI96" s="47"/>
      <c r="FWJ96" s="47"/>
      <c r="FWK96" s="47"/>
      <c r="FWL96" s="47"/>
      <c r="FWM96" s="47"/>
      <c r="FWN96" s="47"/>
      <c r="FWO96" s="47"/>
      <c r="FWP96" s="47"/>
      <c r="FWQ96" s="47"/>
      <c r="FWR96" s="47"/>
      <c r="FWS96" s="47"/>
      <c r="FWT96" s="47"/>
      <c r="FWU96" s="47"/>
      <c r="FWV96" s="47"/>
      <c r="FWW96" s="47"/>
      <c r="FWX96" s="47"/>
      <c r="FWY96" s="47"/>
      <c r="FWZ96" s="47"/>
      <c r="FXA96" s="47"/>
      <c r="FXB96" s="47"/>
      <c r="FXC96" s="47"/>
      <c r="FXD96" s="47"/>
      <c r="FXE96" s="47"/>
      <c r="FXF96" s="47"/>
      <c r="FXG96" s="47"/>
      <c r="FXH96" s="47"/>
      <c r="FXI96" s="47"/>
      <c r="FXJ96" s="47"/>
      <c r="FXK96" s="47"/>
      <c r="FXL96" s="47"/>
      <c r="FXM96" s="47"/>
      <c r="FXN96" s="47"/>
      <c r="FXO96" s="47"/>
      <c r="FXP96" s="47"/>
      <c r="FXQ96" s="47"/>
      <c r="FXR96" s="47"/>
      <c r="FXS96" s="47"/>
      <c r="FXT96" s="47"/>
      <c r="FXU96" s="47"/>
      <c r="FXV96" s="47"/>
      <c r="FXW96" s="47"/>
      <c r="FXX96" s="47"/>
      <c r="FXY96" s="47"/>
      <c r="FXZ96" s="47"/>
      <c r="FYA96" s="47"/>
      <c r="FYB96" s="47"/>
      <c r="FYC96" s="47"/>
      <c r="FYD96" s="47"/>
      <c r="FYE96" s="47"/>
      <c r="FYF96" s="47"/>
      <c r="FYG96" s="47"/>
      <c r="FYH96" s="47"/>
      <c r="FYI96" s="47"/>
      <c r="FYJ96" s="47"/>
      <c r="FYK96" s="47"/>
      <c r="FYL96" s="47"/>
      <c r="FYM96" s="47"/>
      <c r="FYN96" s="47"/>
      <c r="FYO96" s="47"/>
      <c r="FYP96" s="47"/>
      <c r="FYQ96" s="47"/>
      <c r="FYR96" s="47"/>
      <c r="FYS96" s="47"/>
      <c r="FYT96" s="47"/>
      <c r="FYU96" s="47"/>
      <c r="FYV96" s="47"/>
      <c r="FYW96" s="47"/>
      <c r="FYX96" s="47"/>
      <c r="FYY96" s="47"/>
      <c r="FYZ96" s="47"/>
      <c r="FZA96" s="47"/>
      <c r="FZB96" s="47"/>
      <c r="FZC96" s="47"/>
      <c r="FZD96" s="47"/>
      <c r="FZE96" s="47"/>
      <c r="FZF96" s="47"/>
      <c r="FZG96" s="47"/>
      <c r="FZH96" s="47"/>
      <c r="FZI96" s="47"/>
      <c r="FZJ96" s="47"/>
      <c r="FZK96" s="47"/>
      <c r="FZL96" s="47"/>
      <c r="FZM96" s="47"/>
      <c r="FZN96" s="47"/>
      <c r="FZO96" s="47"/>
      <c r="FZP96" s="47"/>
      <c r="FZQ96" s="47"/>
      <c r="FZR96" s="47"/>
      <c r="FZS96" s="47"/>
      <c r="FZT96" s="47"/>
      <c r="FZU96" s="47"/>
      <c r="FZV96" s="47"/>
      <c r="FZW96" s="47"/>
      <c r="FZX96" s="47"/>
      <c r="FZY96" s="47"/>
      <c r="FZZ96" s="47"/>
      <c r="GAA96" s="47"/>
      <c r="GAB96" s="47"/>
      <c r="GAC96" s="47"/>
      <c r="GAD96" s="47"/>
      <c r="GAE96" s="47"/>
      <c r="GAF96" s="47"/>
      <c r="GAG96" s="47"/>
      <c r="GAH96" s="47"/>
      <c r="GAI96" s="47"/>
      <c r="GAJ96" s="47"/>
      <c r="GAK96" s="47"/>
      <c r="GAL96" s="47"/>
      <c r="GAM96" s="47"/>
      <c r="GAN96" s="47"/>
      <c r="GAO96" s="47"/>
      <c r="GAP96" s="47"/>
      <c r="GAQ96" s="47"/>
      <c r="GAR96" s="47"/>
      <c r="GAS96" s="47"/>
      <c r="GAT96" s="47"/>
      <c r="GAU96" s="47"/>
      <c r="GAV96" s="47"/>
      <c r="GAW96" s="47"/>
      <c r="GAX96" s="47"/>
      <c r="GAY96" s="47"/>
      <c r="GAZ96" s="47"/>
      <c r="GBA96" s="47"/>
      <c r="GBB96" s="47"/>
      <c r="GBC96" s="47"/>
      <c r="GBD96" s="47"/>
      <c r="GBE96" s="47"/>
      <c r="GBF96" s="47"/>
      <c r="GBG96" s="47"/>
      <c r="GBH96" s="47"/>
      <c r="GBI96" s="47"/>
      <c r="GBJ96" s="47"/>
      <c r="GBK96" s="47"/>
      <c r="GBL96" s="47"/>
      <c r="GBM96" s="47"/>
      <c r="GBN96" s="47"/>
      <c r="GBO96" s="47"/>
      <c r="GBP96" s="47"/>
      <c r="GBQ96" s="47"/>
      <c r="GBR96" s="47"/>
      <c r="GBS96" s="47"/>
      <c r="GBT96" s="47"/>
      <c r="GBU96" s="47"/>
      <c r="GBV96" s="47"/>
      <c r="GBW96" s="47"/>
      <c r="GBX96" s="47"/>
      <c r="GBY96" s="47"/>
      <c r="GBZ96" s="47"/>
      <c r="GCA96" s="47"/>
      <c r="GCB96" s="47"/>
      <c r="GCC96" s="47"/>
      <c r="GCD96" s="47"/>
      <c r="GCE96" s="47"/>
      <c r="GCF96" s="47"/>
      <c r="GCG96" s="47"/>
      <c r="GCH96" s="47"/>
      <c r="GCI96" s="47"/>
      <c r="GCJ96" s="47"/>
      <c r="GCK96" s="47"/>
      <c r="GCL96" s="47"/>
      <c r="GCM96" s="47"/>
      <c r="GCN96" s="47"/>
      <c r="GCO96" s="47"/>
      <c r="GCP96" s="47"/>
      <c r="GCQ96" s="47"/>
      <c r="GCR96" s="47"/>
      <c r="GCS96" s="47"/>
      <c r="GCT96" s="47"/>
      <c r="GCU96" s="47"/>
      <c r="GCV96" s="47"/>
      <c r="GCW96" s="47"/>
      <c r="GCX96" s="47"/>
      <c r="GCY96" s="47"/>
      <c r="GCZ96" s="47"/>
      <c r="GDA96" s="47"/>
      <c r="GDB96" s="47"/>
      <c r="GDC96" s="47"/>
      <c r="GDD96" s="47"/>
      <c r="GDE96" s="47"/>
      <c r="GDF96" s="47"/>
      <c r="GDG96" s="47"/>
      <c r="GDH96" s="47"/>
      <c r="GDI96" s="47"/>
      <c r="GDJ96" s="47"/>
      <c r="GDK96" s="47"/>
      <c r="GDL96" s="47"/>
      <c r="GDM96" s="47"/>
      <c r="GDN96" s="47"/>
      <c r="GDO96" s="47"/>
      <c r="GDP96" s="47"/>
      <c r="GDQ96" s="47"/>
      <c r="GDR96" s="47"/>
      <c r="GDS96" s="47"/>
      <c r="GDT96" s="47"/>
      <c r="GDU96" s="47"/>
      <c r="GDV96" s="47"/>
      <c r="GDW96" s="47"/>
      <c r="GDX96" s="47"/>
      <c r="GDY96" s="47"/>
      <c r="GDZ96" s="47"/>
      <c r="GEA96" s="47"/>
      <c r="GEB96" s="47"/>
      <c r="GEC96" s="47"/>
      <c r="GED96" s="47"/>
      <c r="GEE96" s="47"/>
      <c r="GEF96" s="47"/>
      <c r="GEG96" s="47"/>
      <c r="GEH96" s="47"/>
      <c r="GEI96" s="47"/>
      <c r="GEJ96" s="47"/>
      <c r="GEK96" s="47"/>
      <c r="GEL96" s="47"/>
      <c r="GEM96" s="47"/>
      <c r="GEN96" s="47"/>
      <c r="GEO96" s="47"/>
      <c r="GEP96" s="47"/>
      <c r="GEQ96" s="47"/>
      <c r="GER96" s="47"/>
      <c r="GES96" s="47"/>
      <c r="GET96" s="47"/>
      <c r="GEU96" s="47"/>
      <c r="GEV96" s="47"/>
      <c r="GEW96" s="47"/>
      <c r="GEX96" s="47"/>
      <c r="GEY96" s="47"/>
      <c r="GEZ96" s="47"/>
      <c r="GFA96" s="47"/>
      <c r="GFB96" s="47"/>
      <c r="GFC96" s="47"/>
      <c r="GFD96" s="47"/>
      <c r="GFE96" s="47"/>
      <c r="GFF96" s="47"/>
      <c r="GFG96" s="47"/>
      <c r="GFH96" s="47"/>
      <c r="GFI96" s="47"/>
      <c r="GFJ96" s="47"/>
      <c r="GFK96" s="47"/>
      <c r="GFL96" s="47"/>
      <c r="GFM96" s="47"/>
      <c r="GFN96" s="47"/>
      <c r="GFO96" s="47"/>
      <c r="GFP96" s="47"/>
      <c r="GFQ96" s="47"/>
      <c r="GFR96" s="47"/>
      <c r="GFS96" s="47"/>
      <c r="GFT96" s="47"/>
      <c r="GFU96" s="47"/>
      <c r="GFV96" s="47"/>
      <c r="GFW96" s="47"/>
      <c r="GFX96" s="47"/>
      <c r="GFY96" s="47"/>
      <c r="GFZ96" s="47"/>
      <c r="GGA96" s="47"/>
      <c r="GGB96" s="47"/>
      <c r="GGC96" s="47"/>
      <c r="GGD96" s="47"/>
      <c r="GGE96" s="47"/>
      <c r="GGF96" s="47"/>
      <c r="GGG96" s="47"/>
      <c r="GGH96" s="47"/>
      <c r="GGI96" s="47"/>
      <c r="GGJ96" s="47"/>
      <c r="GGK96" s="47"/>
      <c r="GGL96" s="47"/>
      <c r="GGM96" s="47"/>
      <c r="GGN96" s="47"/>
      <c r="GGO96" s="47"/>
      <c r="GGP96" s="47"/>
      <c r="GGQ96" s="47"/>
      <c r="GGR96" s="47"/>
      <c r="GGS96" s="47"/>
      <c r="GGT96" s="47"/>
      <c r="GGU96" s="47"/>
      <c r="GGV96" s="47"/>
      <c r="GGW96" s="47"/>
      <c r="GGX96" s="47"/>
      <c r="GGY96" s="47"/>
      <c r="GGZ96" s="47"/>
      <c r="GHA96" s="47"/>
      <c r="GHB96" s="47"/>
      <c r="GHC96" s="47"/>
      <c r="GHD96" s="47"/>
      <c r="GHE96" s="47"/>
      <c r="GHF96" s="47"/>
      <c r="GHG96" s="47"/>
      <c r="GHH96" s="47"/>
      <c r="GHI96" s="47"/>
      <c r="GHJ96" s="47"/>
      <c r="GHK96" s="47"/>
      <c r="GHL96" s="47"/>
      <c r="GHM96" s="47"/>
      <c r="GHN96" s="47"/>
      <c r="GHO96" s="47"/>
      <c r="GHP96" s="47"/>
      <c r="GHQ96" s="47"/>
      <c r="GHR96" s="47"/>
      <c r="GHS96" s="47"/>
      <c r="GHT96" s="47"/>
      <c r="GHU96" s="47"/>
      <c r="GHV96" s="47"/>
      <c r="GHW96" s="47"/>
      <c r="GHX96" s="47"/>
      <c r="GHY96" s="47"/>
      <c r="GHZ96" s="47"/>
      <c r="GIA96" s="47"/>
      <c r="GIB96" s="47"/>
      <c r="GIC96" s="47"/>
      <c r="GID96" s="47"/>
      <c r="GIE96" s="47"/>
      <c r="GIF96" s="47"/>
      <c r="GIG96" s="47"/>
      <c r="GIH96" s="47"/>
      <c r="GII96" s="47"/>
      <c r="GIJ96" s="47"/>
      <c r="GIK96" s="47"/>
      <c r="GIL96" s="47"/>
      <c r="GIM96" s="47"/>
      <c r="GIN96" s="47"/>
      <c r="GIO96" s="47"/>
      <c r="GIP96" s="47"/>
      <c r="GIQ96" s="47"/>
      <c r="GIR96" s="47"/>
      <c r="GIS96" s="47"/>
      <c r="GIT96" s="47"/>
      <c r="GIU96" s="47"/>
      <c r="GIV96" s="47"/>
      <c r="GIW96" s="47"/>
      <c r="GIX96" s="47"/>
      <c r="GIY96" s="47"/>
      <c r="GIZ96" s="47"/>
      <c r="GJA96" s="47"/>
      <c r="GJB96" s="47"/>
      <c r="GJC96" s="47"/>
      <c r="GJD96" s="47"/>
      <c r="GJE96" s="47"/>
      <c r="GJF96" s="47"/>
      <c r="GJG96" s="47"/>
      <c r="GJH96" s="47"/>
      <c r="GJI96" s="47"/>
      <c r="GJJ96" s="47"/>
      <c r="GJK96" s="47"/>
      <c r="GJL96" s="47"/>
      <c r="GJM96" s="47"/>
      <c r="GJN96" s="47"/>
      <c r="GJO96" s="47"/>
      <c r="GJP96" s="47"/>
      <c r="GJQ96" s="47"/>
      <c r="GJR96" s="47"/>
      <c r="GJS96" s="47"/>
      <c r="GJT96" s="47"/>
      <c r="GJU96" s="47"/>
      <c r="GJV96" s="47"/>
      <c r="GJW96" s="47"/>
      <c r="GJX96" s="47"/>
      <c r="GJY96" s="47"/>
      <c r="GJZ96" s="47"/>
      <c r="GKA96" s="47"/>
      <c r="GKB96" s="47"/>
      <c r="GKC96" s="47"/>
      <c r="GKD96" s="47"/>
      <c r="GKE96" s="47"/>
      <c r="GKF96" s="47"/>
      <c r="GKG96" s="47"/>
      <c r="GKH96" s="47"/>
      <c r="GKI96" s="47"/>
      <c r="GKJ96" s="47"/>
      <c r="GKK96" s="47"/>
      <c r="GKL96" s="47"/>
      <c r="GKM96" s="47"/>
      <c r="GKN96" s="47"/>
      <c r="GKO96" s="47"/>
      <c r="GKP96" s="47"/>
      <c r="GKQ96" s="47"/>
      <c r="GKR96" s="47"/>
      <c r="GKS96" s="47"/>
      <c r="GKT96" s="47"/>
      <c r="GKU96" s="47"/>
      <c r="GKV96" s="47"/>
      <c r="GKW96" s="47"/>
      <c r="GKX96" s="47"/>
      <c r="GKY96" s="47"/>
      <c r="GKZ96" s="47"/>
      <c r="GLA96" s="47"/>
      <c r="GLB96" s="47"/>
      <c r="GLC96" s="47"/>
      <c r="GLD96" s="47"/>
      <c r="GLE96" s="47"/>
      <c r="GLF96" s="47"/>
      <c r="GLG96" s="47"/>
      <c r="GLH96" s="47"/>
      <c r="GLI96" s="47"/>
      <c r="GLJ96" s="47"/>
      <c r="GLK96" s="47"/>
      <c r="GLL96" s="47"/>
      <c r="GLM96" s="47"/>
      <c r="GLN96" s="47"/>
      <c r="GLO96" s="47"/>
      <c r="GLP96" s="47"/>
      <c r="GLQ96" s="47"/>
      <c r="GLR96" s="47"/>
      <c r="GLS96" s="47"/>
      <c r="GLT96" s="47"/>
      <c r="GLU96" s="47"/>
      <c r="GLV96" s="47"/>
      <c r="GLW96" s="47"/>
      <c r="GLX96" s="47"/>
      <c r="GLY96" s="47"/>
      <c r="GLZ96" s="47"/>
      <c r="GMA96" s="47"/>
      <c r="GMB96" s="47"/>
      <c r="GMC96" s="47"/>
      <c r="GMD96" s="47"/>
      <c r="GME96" s="47"/>
      <c r="GMF96" s="47"/>
      <c r="GMG96" s="47"/>
      <c r="GMH96" s="47"/>
      <c r="GMI96" s="47"/>
      <c r="GMJ96" s="47"/>
      <c r="GMK96" s="47"/>
      <c r="GML96" s="47"/>
      <c r="GMM96" s="47"/>
      <c r="GMN96" s="47"/>
      <c r="GMO96" s="47"/>
      <c r="GMP96" s="47"/>
      <c r="GMQ96" s="47"/>
      <c r="GMR96" s="47"/>
      <c r="GMS96" s="47"/>
      <c r="GMT96" s="47"/>
      <c r="GMU96" s="47"/>
      <c r="GMV96" s="47"/>
      <c r="GMW96" s="47"/>
      <c r="GMX96" s="47"/>
      <c r="GMY96" s="47"/>
      <c r="GMZ96" s="47"/>
      <c r="GNA96" s="47"/>
      <c r="GNB96" s="47"/>
      <c r="GNC96" s="47"/>
      <c r="GND96" s="47"/>
      <c r="GNE96" s="47"/>
      <c r="GNF96" s="47"/>
      <c r="GNG96" s="47"/>
      <c r="GNH96" s="47"/>
      <c r="GNI96" s="47"/>
      <c r="GNJ96" s="47"/>
      <c r="GNK96" s="47"/>
      <c r="GNL96" s="47"/>
      <c r="GNM96" s="47"/>
      <c r="GNN96" s="47"/>
      <c r="GNO96" s="47"/>
      <c r="GNP96" s="47"/>
      <c r="GNQ96" s="47"/>
      <c r="GNR96" s="47"/>
      <c r="GNS96" s="47"/>
      <c r="GNT96" s="47"/>
      <c r="GNU96" s="47"/>
      <c r="GNV96" s="47"/>
      <c r="GNW96" s="47"/>
      <c r="GNX96" s="47"/>
      <c r="GNY96" s="47"/>
      <c r="GNZ96" s="47"/>
      <c r="GOA96" s="47"/>
      <c r="GOB96" s="47"/>
      <c r="GOC96" s="47"/>
      <c r="GOD96" s="47"/>
      <c r="GOE96" s="47"/>
      <c r="GOF96" s="47"/>
      <c r="GOG96" s="47"/>
      <c r="GOH96" s="47"/>
      <c r="GOI96" s="47"/>
      <c r="GOJ96" s="47"/>
      <c r="GOK96" s="47"/>
      <c r="GOL96" s="47"/>
      <c r="GOM96" s="47"/>
      <c r="GON96" s="47"/>
      <c r="GOO96" s="47"/>
      <c r="GOP96" s="47"/>
      <c r="GOQ96" s="47"/>
      <c r="GOR96" s="47"/>
      <c r="GOS96" s="47"/>
      <c r="GOT96" s="47"/>
      <c r="GOU96" s="47"/>
      <c r="GOV96" s="47"/>
      <c r="GOW96" s="47"/>
      <c r="GOX96" s="47"/>
      <c r="GOY96" s="47"/>
      <c r="GOZ96" s="47"/>
      <c r="GPA96" s="47"/>
      <c r="GPB96" s="47"/>
      <c r="GPC96" s="47"/>
      <c r="GPD96" s="47"/>
      <c r="GPE96" s="47"/>
      <c r="GPF96" s="47"/>
      <c r="GPG96" s="47"/>
      <c r="GPH96" s="47"/>
      <c r="GPI96" s="47"/>
      <c r="GPJ96" s="47"/>
      <c r="GPK96" s="47"/>
      <c r="GPL96" s="47"/>
      <c r="GPM96" s="47"/>
      <c r="GPN96" s="47"/>
      <c r="GPO96" s="47"/>
      <c r="GPP96" s="47"/>
      <c r="GPQ96" s="47"/>
      <c r="GPR96" s="47"/>
      <c r="GPS96" s="47"/>
      <c r="GPT96" s="47"/>
      <c r="GPU96" s="47"/>
      <c r="GPV96" s="47"/>
      <c r="GPW96" s="47"/>
      <c r="GPX96" s="47"/>
      <c r="GPY96" s="47"/>
      <c r="GPZ96" s="47"/>
      <c r="GQA96" s="47"/>
      <c r="GQB96" s="47"/>
      <c r="GQC96" s="47"/>
      <c r="GQD96" s="47"/>
      <c r="GQE96" s="47"/>
      <c r="GQF96" s="47"/>
      <c r="GQG96" s="47"/>
      <c r="GQH96" s="47"/>
      <c r="GQI96" s="47"/>
      <c r="GQJ96" s="47"/>
      <c r="GQK96" s="47"/>
      <c r="GQL96" s="47"/>
      <c r="GQM96" s="47"/>
      <c r="GQN96" s="47"/>
      <c r="GQO96" s="47"/>
      <c r="GQP96" s="47"/>
      <c r="GQQ96" s="47"/>
      <c r="GQR96" s="47"/>
      <c r="GQS96" s="47"/>
      <c r="GQT96" s="47"/>
      <c r="GQU96" s="47"/>
      <c r="GQV96" s="47"/>
      <c r="GQW96" s="47"/>
      <c r="GQX96" s="47"/>
      <c r="GQY96" s="47"/>
      <c r="GQZ96" s="47"/>
      <c r="GRA96" s="47"/>
      <c r="GRB96" s="47"/>
      <c r="GRC96" s="47"/>
      <c r="GRD96" s="47"/>
      <c r="GRE96" s="47"/>
      <c r="GRF96" s="47"/>
      <c r="GRG96" s="47"/>
      <c r="GRH96" s="47"/>
      <c r="GRI96" s="47"/>
      <c r="GRJ96" s="47"/>
      <c r="GRK96" s="47"/>
      <c r="GRL96" s="47"/>
      <c r="GRM96" s="47"/>
      <c r="GRN96" s="47"/>
      <c r="GRO96" s="47"/>
      <c r="GRP96" s="47"/>
      <c r="GRQ96" s="47"/>
      <c r="GRR96" s="47"/>
      <c r="GRS96" s="47"/>
      <c r="GRT96" s="47"/>
      <c r="GRU96" s="47"/>
      <c r="GRV96" s="47"/>
      <c r="GRW96" s="47"/>
      <c r="GRX96" s="47"/>
      <c r="GRY96" s="47"/>
      <c r="GRZ96" s="47"/>
      <c r="GSA96" s="47"/>
      <c r="GSB96" s="47"/>
      <c r="GSC96" s="47"/>
      <c r="GSD96" s="47"/>
      <c r="GSE96" s="47"/>
      <c r="GSF96" s="47"/>
      <c r="GSG96" s="47"/>
      <c r="GSH96" s="47"/>
      <c r="GSI96" s="47"/>
      <c r="GSJ96" s="47"/>
      <c r="GSK96" s="47"/>
      <c r="GSL96" s="47"/>
      <c r="GSM96" s="47"/>
      <c r="GSN96" s="47"/>
      <c r="GSO96" s="47"/>
      <c r="GSP96" s="47"/>
      <c r="GSQ96" s="47"/>
      <c r="GSR96" s="47"/>
      <c r="GSS96" s="47"/>
      <c r="GST96" s="47"/>
      <c r="GSU96" s="47"/>
      <c r="GSV96" s="47"/>
      <c r="GSW96" s="47"/>
      <c r="GSX96" s="47"/>
      <c r="GSY96" s="47"/>
      <c r="GSZ96" s="47"/>
      <c r="GTA96" s="47"/>
      <c r="GTB96" s="47"/>
      <c r="GTC96" s="47"/>
      <c r="GTD96" s="47"/>
      <c r="GTE96" s="47"/>
      <c r="GTF96" s="47"/>
      <c r="GTG96" s="47"/>
      <c r="GTH96" s="47"/>
      <c r="GTI96" s="47"/>
      <c r="GTJ96" s="47"/>
      <c r="GTK96" s="47"/>
      <c r="GTL96" s="47"/>
      <c r="GTM96" s="47"/>
      <c r="GTN96" s="47"/>
      <c r="GTO96" s="47"/>
      <c r="GTP96" s="47"/>
      <c r="GTQ96" s="47"/>
      <c r="GTR96" s="47"/>
      <c r="GTS96" s="47"/>
      <c r="GTT96" s="47"/>
      <c r="GTU96" s="47"/>
      <c r="GTV96" s="47"/>
      <c r="GTW96" s="47"/>
      <c r="GTX96" s="47"/>
      <c r="GTY96" s="47"/>
      <c r="GTZ96" s="47"/>
      <c r="GUA96" s="47"/>
      <c r="GUB96" s="47"/>
      <c r="GUC96" s="47"/>
      <c r="GUD96" s="47"/>
      <c r="GUE96" s="47"/>
      <c r="GUF96" s="47"/>
      <c r="GUG96" s="47"/>
      <c r="GUH96" s="47"/>
      <c r="GUI96" s="47"/>
      <c r="GUJ96" s="47"/>
      <c r="GUK96" s="47"/>
      <c r="GUL96" s="47"/>
      <c r="GUM96" s="47"/>
      <c r="GUN96" s="47"/>
      <c r="GUO96" s="47"/>
      <c r="GUP96" s="47"/>
      <c r="GUQ96" s="47"/>
      <c r="GUR96" s="47"/>
      <c r="GUS96" s="47"/>
      <c r="GUT96" s="47"/>
      <c r="GUU96" s="47"/>
      <c r="GUV96" s="47"/>
      <c r="GUW96" s="47"/>
      <c r="GUX96" s="47"/>
      <c r="GUY96" s="47"/>
      <c r="GUZ96" s="47"/>
      <c r="GVA96" s="47"/>
      <c r="GVB96" s="47"/>
      <c r="GVC96" s="47"/>
      <c r="GVD96" s="47"/>
      <c r="GVE96" s="47"/>
      <c r="GVF96" s="47"/>
      <c r="GVG96" s="47"/>
      <c r="GVH96" s="47"/>
      <c r="GVI96" s="47"/>
      <c r="GVJ96" s="47"/>
      <c r="GVK96" s="47"/>
      <c r="GVL96" s="47"/>
      <c r="GVM96" s="47"/>
      <c r="GVN96" s="47"/>
      <c r="GVO96" s="47"/>
      <c r="GVP96" s="47"/>
      <c r="GVQ96" s="47"/>
      <c r="GVR96" s="47"/>
      <c r="GVS96" s="47"/>
      <c r="GVT96" s="47"/>
      <c r="GVU96" s="47"/>
      <c r="GVV96" s="47"/>
      <c r="GVW96" s="47"/>
      <c r="GVX96" s="47"/>
      <c r="GVY96" s="47"/>
      <c r="GVZ96" s="47"/>
      <c r="GWA96" s="47"/>
      <c r="GWB96" s="47"/>
      <c r="GWC96" s="47"/>
      <c r="GWD96" s="47"/>
      <c r="GWE96" s="47"/>
      <c r="GWF96" s="47"/>
      <c r="GWG96" s="47"/>
      <c r="GWH96" s="47"/>
      <c r="GWI96" s="47"/>
      <c r="GWJ96" s="47"/>
      <c r="GWK96" s="47"/>
      <c r="GWL96" s="47"/>
      <c r="GWM96" s="47"/>
      <c r="GWN96" s="47"/>
      <c r="GWO96" s="47"/>
      <c r="GWP96" s="47"/>
      <c r="GWQ96" s="47"/>
      <c r="GWR96" s="47"/>
      <c r="GWS96" s="47"/>
      <c r="GWT96" s="47"/>
      <c r="GWU96" s="47"/>
      <c r="GWV96" s="47"/>
      <c r="GWW96" s="47"/>
      <c r="GWX96" s="47"/>
      <c r="GWY96" s="47"/>
      <c r="GWZ96" s="47"/>
      <c r="GXA96" s="47"/>
      <c r="GXB96" s="47"/>
      <c r="GXC96" s="47"/>
      <c r="GXD96" s="47"/>
      <c r="GXE96" s="47"/>
      <c r="GXF96" s="47"/>
      <c r="GXG96" s="47"/>
      <c r="GXH96" s="47"/>
      <c r="GXI96" s="47"/>
      <c r="GXJ96" s="47"/>
      <c r="GXK96" s="47"/>
      <c r="GXL96" s="47"/>
      <c r="GXM96" s="47"/>
      <c r="GXN96" s="47"/>
      <c r="GXO96" s="47"/>
      <c r="GXP96" s="47"/>
      <c r="GXQ96" s="47"/>
      <c r="GXR96" s="47"/>
      <c r="GXS96" s="47"/>
      <c r="GXT96" s="47"/>
      <c r="GXU96" s="47"/>
      <c r="GXV96" s="47"/>
      <c r="GXW96" s="47"/>
      <c r="GXX96" s="47"/>
      <c r="GXY96" s="47"/>
      <c r="GXZ96" s="47"/>
      <c r="GYA96" s="47"/>
      <c r="GYB96" s="47"/>
      <c r="GYC96" s="47"/>
      <c r="GYD96" s="47"/>
      <c r="GYE96" s="47"/>
      <c r="GYF96" s="47"/>
      <c r="GYG96" s="47"/>
      <c r="GYH96" s="47"/>
      <c r="GYI96" s="47"/>
      <c r="GYJ96" s="47"/>
      <c r="GYK96" s="47"/>
      <c r="GYL96" s="47"/>
      <c r="GYM96" s="47"/>
      <c r="GYN96" s="47"/>
      <c r="GYO96" s="47"/>
      <c r="GYP96" s="47"/>
      <c r="GYQ96" s="47"/>
      <c r="GYR96" s="47"/>
      <c r="GYS96" s="47"/>
      <c r="GYT96" s="47"/>
      <c r="GYU96" s="47"/>
      <c r="GYV96" s="47"/>
      <c r="GYW96" s="47"/>
      <c r="GYX96" s="47"/>
      <c r="GYY96" s="47"/>
      <c r="GYZ96" s="47"/>
      <c r="GZA96" s="47"/>
      <c r="GZB96" s="47"/>
      <c r="GZC96" s="47"/>
      <c r="GZD96" s="47"/>
      <c r="GZE96" s="47"/>
      <c r="GZF96" s="47"/>
      <c r="GZG96" s="47"/>
      <c r="GZH96" s="47"/>
      <c r="GZI96" s="47"/>
      <c r="GZJ96" s="47"/>
      <c r="GZK96" s="47"/>
      <c r="GZL96" s="47"/>
      <c r="GZM96" s="47"/>
      <c r="GZN96" s="47"/>
      <c r="GZO96" s="47"/>
      <c r="GZP96" s="47"/>
      <c r="GZQ96" s="47"/>
      <c r="GZR96" s="47"/>
      <c r="GZS96" s="47"/>
      <c r="GZT96" s="47"/>
      <c r="GZU96" s="47"/>
      <c r="GZV96" s="47"/>
      <c r="GZW96" s="47"/>
      <c r="GZX96" s="47"/>
      <c r="GZY96" s="47"/>
      <c r="GZZ96" s="47"/>
      <c r="HAA96" s="47"/>
      <c r="HAB96" s="47"/>
      <c r="HAC96" s="47"/>
      <c r="HAD96" s="47"/>
      <c r="HAE96" s="47"/>
      <c r="HAF96" s="47"/>
      <c r="HAG96" s="47"/>
      <c r="HAH96" s="47"/>
      <c r="HAI96" s="47"/>
      <c r="HAJ96" s="47"/>
      <c r="HAK96" s="47"/>
      <c r="HAL96" s="47"/>
      <c r="HAM96" s="47"/>
      <c r="HAN96" s="47"/>
      <c r="HAO96" s="47"/>
      <c r="HAP96" s="47"/>
      <c r="HAQ96" s="47"/>
      <c r="HAR96" s="47"/>
      <c r="HAS96" s="47"/>
      <c r="HAT96" s="47"/>
      <c r="HAU96" s="47"/>
      <c r="HAV96" s="47"/>
      <c r="HAW96" s="47"/>
      <c r="HAX96" s="47"/>
      <c r="HAY96" s="47"/>
      <c r="HAZ96" s="47"/>
      <c r="HBA96" s="47"/>
      <c r="HBB96" s="47"/>
      <c r="HBC96" s="47"/>
      <c r="HBD96" s="47"/>
      <c r="HBE96" s="47"/>
      <c r="HBF96" s="47"/>
      <c r="HBG96" s="47"/>
      <c r="HBH96" s="47"/>
      <c r="HBI96" s="47"/>
      <c r="HBJ96" s="47"/>
      <c r="HBK96" s="47"/>
      <c r="HBL96" s="47"/>
      <c r="HBM96" s="47"/>
      <c r="HBN96" s="47"/>
      <c r="HBO96" s="47"/>
      <c r="HBP96" s="47"/>
      <c r="HBQ96" s="47"/>
      <c r="HBR96" s="47"/>
      <c r="HBS96" s="47"/>
      <c r="HBT96" s="47"/>
      <c r="HBU96" s="47"/>
      <c r="HBV96" s="47"/>
      <c r="HBW96" s="47"/>
      <c r="HBX96" s="47"/>
      <c r="HBY96" s="47"/>
      <c r="HBZ96" s="47"/>
      <c r="HCA96" s="47"/>
      <c r="HCB96" s="47"/>
      <c r="HCC96" s="47"/>
      <c r="HCD96" s="47"/>
      <c r="HCE96" s="47"/>
      <c r="HCF96" s="47"/>
      <c r="HCG96" s="47"/>
      <c r="HCH96" s="47"/>
      <c r="HCI96" s="47"/>
      <c r="HCJ96" s="47"/>
      <c r="HCK96" s="47"/>
      <c r="HCL96" s="47"/>
      <c r="HCM96" s="47"/>
      <c r="HCN96" s="47"/>
      <c r="HCO96" s="47"/>
      <c r="HCP96" s="47"/>
      <c r="HCQ96" s="47"/>
      <c r="HCR96" s="47"/>
      <c r="HCS96" s="47"/>
      <c r="HCT96" s="47"/>
      <c r="HCU96" s="47"/>
      <c r="HCV96" s="47"/>
      <c r="HCW96" s="47"/>
      <c r="HCX96" s="47"/>
      <c r="HCY96" s="47"/>
      <c r="HCZ96" s="47"/>
      <c r="HDA96" s="47"/>
      <c r="HDB96" s="47"/>
      <c r="HDC96" s="47"/>
      <c r="HDD96" s="47"/>
      <c r="HDE96" s="47"/>
      <c r="HDF96" s="47"/>
      <c r="HDG96" s="47"/>
      <c r="HDH96" s="47"/>
      <c r="HDI96" s="47"/>
      <c r="HDJ96" s="47"/>
      <c r="HDK96" s="47"/>
      <c r="HDL96" s="47"/>
      <c r="HDM96" s="47"/>
      <c r="HDN96" s="47"/>
      <c r="HDO96" s="47"/>
      <c r="HDP96" s="47"/>
      <c r="HDQ96" s="47"/>
      <c r="HDR96" s="47"/>
      <c r="HDS96" s="47"/>
      <c r="HDT96" s="47"/>
      <c r="HDU96" s="47"/>
      <c r="HDV96" s="47"/>
      <c r="HDW96" s="47"/>
      <c r="HDX96" s="47"/>
      <c r="HDY96" s="47"/>
      <c r="HDZ96" s="47"/>
      <c r="HEA96" s="47"/>
      <c r="HEB96" s="47"/>
      <c r="HEC96" s="47"/>
      <c r="HED96" s="47"/>
      <c r="HEE96" s="47"/>
      <c r="HEF96" s="47"/>
      <c r="HEG96" s="47"/>
      <c r="HEH96" s="47"/>
      <c r="HEI96" s="47"/>
      <c r="HEJ96" s="47"/>
      <c r="HEK96" s="47"/>
      <c r="HEL96" s="47"/>
      <c r="HEM96" s="47"/>
      <c r="HEN96" s="47"/>
      <c r="HEO96" s="47"/>
      <c r="HEP96" s="47"/>
      <c r="HEQ96" s="47"/>
      <c r="HER96" s="47"/>
      <c r="HES96" s="47"/>
      <c r="HET96" s="47"/>
      <c r="HEU96" s="47"/>
      <c r="HEV96" s="47"/>
      <c r="HEW96" s="47"/>
      <c r="HEX96" s="47"/>
      <c r="HEY96" s="47"/>
      <c r="HEZ96" s="47"/>
      <c r="HFA96" s="47"/>
      <c r="HFB96" s="47"/>
      <c r="HFC96" s="47"/>
      <c r="HFD96" s="47"/>
      <c r="HFE96" s="47"/>
      <c r="HFF96" s="47"/>
      <c r="HFG96" s="47"/>
      <c r="HFH96" s="47"/>
      <c r="HFI96" s="47"/>
      <c r="HFJ96" s="47"/>
      <c r="HFK96" s="47"/>
      <c r="HFL96" s="47"/>
      <c r="HFM96" s="47"/>
      <c r="HFN96" s="47"/>
      <c r="HFO96" s="47"/>
      <c r="HFP96" s="47"/>
      <c r="HFQ96" s="47"/>
      <c r="HFR96" s="47"/>
      <c r="HFS96" s="47"/>
      <c r="HFT96" s="47"/>
      <c r="HFU96" s="47"/>
      <c r="HFV96" s="47"/>
      <c r="HFW96" s="47"/>
      <c r="HFX96" s="47"/>
      <c r="HFY96" s="47"/>
      <c r="HFZ96" s="47"/>
      <c r="HGA96" s="47"/>
      <c r="HGB96" s="47"/>
      <c r="HGC96" s="47"/>
      <c r="HGD96" s="47"/>
      <c r="HGE96" s="47"/>
      <c r="HGF96" s="47"/>
      <c r="HGG96" s="47"/>
      <c r="HGH96" s="47"/>
      <c r="HGI96" s="47"/>
      <c r="HGJ96" s="47"/>
      <c r="HGK96" s="47"/>
      <c r="HGL96" s="47"/>
      <c r="HGM96" s="47"/>
      <c r="HGN96" s="47"/>
      <c r="HGO96" s="47"/>
      <c r="HGP96" s="47"/>
      <c r="HGQ96" s="47"/>
      <c r="HGR96" s="47"/>
      <c r="HGS96" s="47"/>
      <c r="HGT96" s="47"/>
      <c r="HGU96" s="47"/>
      <c r="HGV96" s="47"/>
      <c r="HGW96" s="47"/>
      <c r="HGX96" s="47"/>
      <c r="HGY96" s="47"/>
      <c r="HGZ96" s="47"/>
      <c r="HHA96" s="47"/>
      <c r="HHB96" s="47"/>
      <c r="HHC96" s="47"/>
      <c r="HHD96" s="47"/>
      <c r="HHE96" s="47"/>
      <c r="HHF96" s="47"/>
      <c r="HHG96" s="47"/>
      <c r="HHH96" s="47"/>
      <c r="HHI96" s="47"/>
      <c r="HHJ96" s="47"/>
      <c r="HHK96" s="47"/>
      <c r="HHL96" s="47"/>
      <c r="HHM96" s="47"/>
      <c r="HHN96" s="47"/>
      <c r="HHO96" s="47"/>
      <c r="HHP96" s="47"/>
      <c r="HHQ96" s="47"/>
      <c r="HHR96" s="47"/>
      <c r="HHS96" s="47"/>
      <c r="HHT96" s="47"/>
      <c r="HHU96" s="47"/>
      <c r="HHV96" s="47"/>
      <c r="HHW96" s="47"/>
      <c r="HHX96" s="47"/>
      <c r="HHY96" s="47"/>
      <c r="HHZ96" s="47"/>
      <c r="HIA96" s="47"/>
      <c r="HIB96" s="47"/>
      <c r="HIC96" s="47"/>
      <c r="HID96" s="47"/>
      <c r="HIE96" s="47"/>
      <c r="HIF96" s="47"/>
      <c r="HIG96" s="47"/>
      <c r="HIH96" s="47"/>
      <c r="HII96" s="47"/>
      <c r="HIJ96" s="47"/>
      <c r="HIK96" s="47"/>
      <c r="HIL96" s="47"/>
      <c r="HIM96" s="47"/>
      <c r="HIN96" s="47"/>
      <c r="HIO96" s="47"/>
      <c r="HIP96" s="47"/>
      <c r="HIQ96" s="47"/>
      <c r="HIR96" s="47"/>
      <c r="HIS96" s="47"/>
      <c r="HIT96" s="47"/>
      <c r="HIU96" s="47"/>
      <c r="HIV96" s="47"/>
      <c r="HIW96" s="47"/>
      <c r="HIX96" s="47"/>
      <c r="HIY96" s="47"/>
      <c r="HIZ96" s="47"/>
      <c r="HJA96" s="47"/>
      <c r="HJB96" s="47"/>
      <c r="HJC96" s="47"/>
      <c r="HJD96" s="47"/>
      <c r="HJE96" s="47"/>
      <c r="HJF96" s="47"/>
      <c r="HJG96" s="47"/>
      <c r="HJH96" s="47"/>
      <c r="HJI96" s="47"/>
      <c r="HJJ96" s="47"/>
      <c r="HJK96" s="47"/>
      <c r="HJL96" s="47"/>
      <c r="HJM96" s="47"/>
      <c r="HJN96" s="47"/>
      <c r="HJO96" s="47"/>
      <c r="HJP96" s="47"/>
      <c r="HJQ96" s="47"/>
      <c r="HJR96" s="47"/>
      <c r="HJS96" s="47"/>
      <c r="HJT96" s="47"/>
      <c r="HJU96" s="47"/>
      <c r="HJV96" s="47"/>
      <c r="HJW96" s="47"/>
      <c r="HJX96" s="47"/>
      <c r="HJY96" s="47"/>
      <c r="HJZ96" s="47"/>
      <c r="HKA96" s="47"/>
      <c r="HKB96" s="47"/>
      <c r="HKC96" s="47"/>
      <c r="HKD96" s="47"/>
      <c r="HKE96" s="47"/>
      <c r="HKF96" s="47"/>
      <c r="HKG96" s="47"/>
      <c r="HKH96" s="47"/>
      <c r="HKI96" s="47"/>
      <c r="HKJ96" s="47"/>
      <c r="HKK96" s="47"/>
      <c r="HKL96" s="47"/>
      <c r="HKM96" s="47"/>
      <c r="HKN96" s="47"/>
      <c r="HKO96" s="47"/>
      <c r="HKP96" s="47"/>
      <c r="HKQ96" s="47"/>
      <c r="HKR96" s="47"/>
      <c r="HKS96" s="47"/>
      <c r="HKT96" s="47"/>
      <c r="HKU96" s="47"/>
      <c r="HKV96" s="47"/>
      <c r="HKW96" s="47"/>
      <c r="HKX96" s="47"/>
      <c r="HKY96" s="47"/>
      <c r="HKZ96" s="47"/>
      <c r="HLA96" s="47"/>
      <c r="HLB96" s="47"/>
      <c r="HLC96" s="47"/>
      <c r="HLD96" s="47"/>
      <c r="HLE96" s="47"/>
      <c r="HLF96" s="47"/>
      <c r="HLG96" s="47"/>
      <c r="HLH96" s="47"/>
      <c r="HLI96" s="47"/>
      <c r="HLJ96" s="47"/>
      <c r="HLK96" s="47"/>
      <c r="HLL96" s="47"/>
      <c r="HLM96" s="47"/>
      <c r="HLN96" s="47"/>
      <c r="HLO96" s="47"/>
      <c r="HLP96" s="47"/>
      <c r="HLQ96" s="47"/>
      <c r="HLR96" s="47"/>
      <c r="HLS96" s="47"/>
      <c r="HLT96" s="47"/>
      <c r="HLU96" s="47"/>
      <c r="HLV96" s="47"/>
      <c r="HLW96" s="47"/>
      <c r="HLX96" s="47"/>
      <c r="HLY96" s="47"/>
      <c r="HLZ96" s="47"/>
      <c r="HMA96" s="47"/>
      <c r="HMB96" s="47"/>
      <c r="HMC96" s="47"/>
      <c r="HMD96" s="47"/>
      <c r="HME96" s="47"/>
      <c r="HMF96" s="47"/>
      <c r="HMG96" s="47"/>
      <c r="HMH96" s="47"/>
      <c r="HMI96" s="47"/>
      <c r="HMJ96" s="47"/>
      <c r="HMK96" s="47"/>
      <c r="HML96" s="47"/>
      <c r="HMM96" s="47"/>
      <c r="HMN96" s="47"/>
      <c r="HMO96" s="47"/>
      <c r="HMP96" s="47"/>
      <c r="HMQ96" s="47"/>
      <c r="HMR96" s="47"/>
      <c r="HMS96" s="47"/>
      <c r="HMT96" s="47"/>
      <c r="HMU96" s="47"/>
      <c r="HMV96" s="47"/>
      <c r="HMW96" s="47"/>
      <c r="HMX96" s="47"/>
      <c r="HMY96" s="47"/>
      <c r="HMZ96" s="47"/>
      <c r="HNA96" s="47"/>
      <c r="HNB96" s="47"/>
      <c r="HNC96" s="47"/>
      <c r="HND96" s="47"/>
      <c r="HNE96" s="47"/>
      <c r="HNF96" s="47"/>
      <c r="HNG96" s="47"/>
      <c r="HNH96" s="47"/>
      <c r="HNI96" s="47"/>
      <c r="HNJ96" s="47"/>
      <c r="HNK96" s="47"/>
      <c r="HNL96" s="47"/>
      <c r="HNM96" s="47"/>
      <c r="HNN96" s="47"/>
      <c r="HNO96" s="47"/>
      <c r="HNP96" s="47"/>
      <c r="HNQ96" s="47"/>
      <c r="HNR96" s="47"/>
      <c r="HNS96" s="47"/>
      <c r="HNT96" s="47"/>
      <c r="HNU96" s="47"/>
      <c r="HNV96" s="47"/>
      <c r="HNW96" s="47"/>
      <c r="HNX96" s="47"/>
      <c r="HNY96" s="47"/>
      <c r="HNZ96" s="47"/>
      <c r="HOA96" s="47"/>
      <c r="HOB96" s="47"/>
      <c r="HOC96" s="47"/>
      <c r="HOD96" s="47"/>
      <c r="HOE96" s="47"/>
      <c r="HOF96" s="47"/>
      <c r="HOG96" s="47"/>
      <c r="HOH96" s="47"/>
      <c r="HOI96" s="47"/>
      <c r="HOJ96" s="47"/>
      <c r="HOK96" s="47"/>
      <c r="HOL96" s="47"/>
      <c r="HOM96" s="47"/>
      <c r="HON96" s="47"/>
      <c r="HOO96" s="47"/>
      <c r="HOP96" s="47"/>
      <c r="HOQ96" s="47"/>
      <c r="HOR96" s="47"/>
      <c r="HOS96" s="47"/>
      <c r="HOT96" s="47"/>
      <c r="HOU96" s="47"/>
      <c r="HOV96" s="47"/>
      <c r="HOW96" s="47"/>
      <c r="HOX96" s="47"/>
      <c r="HOY96" s="47"/>
      <c r="HOZ96" s="47"/>
      <c r="HPA96" s="47"/>
      <c r="HPB96" s="47"/>
      <c r="HPC96" s="47"/>
      <c r="HPD96" s="47"/>
      <c r="HPE96" s="47"/>
      <c r="HPF96" s="47"/>
      <c r="HPG96" s="47"/>
      <c r="HPH96" s="47"/>
      <c r="HPI96" s="47"/>
      <c r="HPJ96" s="47"/>
      <c r="HPK96" s="47"/>
      <c r="HPL96" s="47"/>
      <c r="HPM96" s="47"/>
      <c r="HPN96" s="47"/>
      <c r="HPO96" s="47"/>
      <c r="HPP96" s="47"/>
      <c r="HPQ96" s="47"/>
      <c r="HPR96" s="47"/>
      <c r="HPS96" s="47"/>
      <c r="HPT96" s="47"/>
      <c r="HPU96" s="47"/>
      <c r="HPV96" s="47"/>
      <c r="HPW96" s="47"/>
      <c r="HPX96" s="47"/>
      <c r="HPY96" s="47"/>
      <c r="HPZ96" s="47"/>
      <c r="HQA96" s="47"/>
      <c r="HQB96" s="47"/>
      <c r="HQC96" s="47"/>
      <c r="HQD96" s="47"/>
      <c r="HQE96" s="47"/>
      <c r="HQF96" s="47"/>
      <c r="HQG96" s="47"/>
      <c r="HQH96" s="47"/>
      <c r="HQI96" s="47"/>
      <c r="HQJ96" s="47"/>
      <c r="HQK96" s="47"/>
      <c r="HQL96" s="47"/>
      <c r="HQM96" s="47"/>
      <c r="HQN96" s="47"/>
      <c r="HQO96" s="47"/>
      <c r="HQP96" s="47"/>
      <c r="HQQ96" s="47"/>
      <c r="HQR96" s="47"/>
      <c r="HQS96" s="47"/>
      <c r="HQT96" s="47"/>
      <c r="HQU96" s="47"/>
      <c r="HQV96" s="47"/>
      <c r="HQW96" s="47"/>
      <c r="HQX96" s="47"/>
      <c r="HQY96" s="47"/>
      <c r="HQZ96" s="47"/>
      <c r="HRA96" s="47"/>
      <c r="HRB96" s="47"/>
      <c r="HRC96" s="47"/>
      <c r="HRD96" s="47"/>
      <c r="HRE96" s="47"/>
      <c r="HRF96" s="47"/>
      <c r="HRG96" s="47"/>
      <c r="HRH96" s="47"/>
      <c r="HRI96" s="47"/>
      <c r="HRJ96" s="47"/>
      <c r="HRK96" s="47"/>
      <c r="HRL96" s="47"/>
      <c r="HRM96" s="47"/>
      <c r="HRN96" s="47"/>
      <c r="HRO96" s="47"/>
      <c r="HRP96" s="47"/>
      <c r="HRQ96" s="47"/>
      <c r="HRR96" s="47"/>
      <c r="HRS96" s="47"/>
      <c r="HRT96" s="47"/>
      <c r="HRU96" s="47"/>
      <c r="HRV96" s="47"/>
      <c r="HRW96" s="47"/>
      <c r="HRX96" s="47"/>
      <c r="HRY96" s="47"/>
      <c r="HRZ96" s="47"/>
      <c r="HSA96" s="47"/>
      <c r="HSB96" s="47"/>
      <c r="HSC96" s="47"/>
      <c r="HSD96" s="47"/>
      <c r="HSE96" s="47"/>
      <c r="HSF96" s="47"/>
      <c r="HSG96" s="47"/>
      <c r="HSH96" s="47"/>
      <c r="HSI96" s="47"/>
      <c r="HSJ96" s="47"/>
      <c r="HSK96" s="47"/>
      <c r="HSL96" s="47"/>
      <c r="HSM96" s="47"/>
      <c r="HSN96" s="47"/>
      <c r="HSO96" s="47"/>
      <c r="HSP96" s="47"/>
      <c r="HSQ96" s="47"/>
      <c r="HSR96" s="47"/>
      <c r="HSS96" s="47"/>
      <c r="HST96" s="47"/>
      <c r="HSU96" s="47"/>
      <c r="HSV96" s="47"/>
      <c r="HSW96" s="47"/>
      <c r="HSX96" s="47"/>
      <c r="HSY96" s="47"/>
      <c r="HSZ96" s="47"/>
      <c r="HTA96" s="47"/>
      <c r="HTB96" s="47"/>
      <c r="HTC96" s="47"/>
      <c r="HTD96" s="47"/>
      <c r="HTE96" s="47"/>
      <c r="HTF96" s="47"/>
      <c r="HTG96" s="47"/>
      <c r="HTH96" s="47"/>
      <c r="HTI96" s="47"/>
      <c r="HTJ96" s="47"/>
      <c r="HTK96" s="47"/>
      <c r="HTL96" s="47"/>
      <c r="HTM96" s="47"/>
      <c r="HTN96" s="47"/>
      <c r="HTO96" s="47"/>
      <c r="HTP96" s="47"/>
      <c r="HTQ96" s="47"/>
      <c r="HTR96" s="47"/>
      <c r="HTS96" s="47"/>
      <c r="HTT96" s="47"/>
      <c r="HTU96" s="47"/>
      <c r="HTV96" s="47"/>
      <c r="HTW96" s="47"/>
      <c r="HTX96" s="47"/>
      <c r="HTY96" s="47"/>
      <c r="HTZ96" s="47"/>
      <c r="HUA96" s="47"/>
      <c r="HUB96" s="47"/>
      <c r="HUC96" s="47"/>
      <c r="HUD96" s="47"/>
      <c r="HUE96" s="47"/>
      <c r="HUF96" s="47"/>
      <c r="HUG96" s="47"/>
      <c r="HUH96" s="47"/>
      <c r="HUI96" s="47"/>
      <c r="HUJ96" s="47"/>
      <c r="HUK96" s="47"/>
      <c r="HUL96" s="47"/>
      <c r="HUM96" s="47"/>
      <c r="HUN96" s="47"/>
      <c r="HUO96" s="47"/>
      <c r="HUP96" s="47"/>
      <c r="HUQ96" s="47"/>
      <c r="HUR96" s="47"/>
      <c r="HUS96" s="47"/>
      <c r="HUT96" s="47"/>
      <c r="HUU96" s="47"/>
      <c r="HUV96" s="47"/>
      <c r="HUW96" s="47"/>
      <c r="HUX96" s="47"/>
      <c r="HUY96" s="47"/>
      <c r="HUZ96" s="47"/>
      <c r="HVA96" s="47"/>
      <c r="HVB96" s="47"/>
      <c r="HVC96" s="47"/>
      <c r="HVD96" s="47"/>
      <c r="HVE96" s="47"/>
      <c r="HVF96" s="47"/>
      <c r="HVG96" s="47"/>
      <c r="HVH96" s="47"/>
      <c r="HVI96" s="47"/>
      <c r="HVJ96" s="47"/>
      <c r="HVK96" s="47"/>
      <c r="HVL96" s="47"/>
      <c r="HVM96" s="47"/>
      <c r="HVN96" s="47"/>
      <c r="HVO96" s="47"/>
      <c r="HVP96" s="47"/>
      <c r="HVQ96" s="47"/>
      <c r="HVR96" s="47"/>
      <c r="HVS96" s="47"/>
      <c r="HVT96" s="47"/>
      <c r="HVU96" s="47"/>
      <c r="HVV96" s="47"/>
      <c r="HVW96" s="47"/>
      <c r="HVX96" s="47"/>
      <c r="HVY96" s="47"/>
      <c r="HVZ96" s="47"/>
      <c r="HWA96" s="47"/>
      <c r="HWB96" s="47"/>
      <c r="HWC96" s="47"/>
      <c r="HWD96" s="47"/>
      <c r="HWE96" s="47"/>
      <c r="HWF96" s="47"/>
      <c r="HWG96" s="47"/>
      <c r="HWH96" s="47"/>
      <c r="HWI96" s="47"/>
      <c r="HWJ96" s="47"/>
      <c r="HWK96" s="47"/>
      <c r="HWL96" s="47"/>
      <c r="HWM96" s="47"/>
      <c r="HWN96" s="47"/>
      <c r="HWO96" s="47"/>
      <c r="HWP96" s="47"/>
      <c r="HWQ96" s="47"/>
      <c r="HWR96" s="47"/>
      <c r="HWS96" s="47"/>
      <c r="HWT96" s="47"/>
      <c r="HWU96" s="47"/>
      <c r="HWV96" s="47"/>
      <c r="HWW96" s="47"/>
      <c r="HWX96" s="47"/>
      <c r="HWY96" s="47"/>
      <c r="HWZ96" s="47"/>
      <c r="HXA96" s="47"/>
      <c r="HXB96" s="47"/>
      <c r="HXC96" s="47"/>
      <c r="HXD96" s="47"/>
      <c r="HXE96" s="47"/>
      <c r="HXF96" s="47"/>
      <c r="HXG96" s="47"/>
      <c r="HXH96" s="47"/>
      <c r="HXI96" s="47"/>
      <c r="HXJ96" s="47"/>
      <c r="HXK96" s="47"/>
      <c r="HXL96" s="47"/>
      <c r="HXM96" s="47"/>
      <c r="HXN96" s="47"/>
      <c r="HXO96" s="47"/>
      <c r="HXP96" s="47"/>
      <c r="HXQ96" s="47"/>
      <c r="HXR96" s="47"/>
      <c r="HXS96" s="47"/>
      <c r="HXT96" s="47"/>
      <c r="HXU96" s="47"/>
      <c r="HXV96" s="47"/>
      <c r="HXW96" s="47"/>
      <c r="HXX96" s="47"/>
      <c r="HXY96" s="47"/>
      <c r="HXZ96" s="47"/>
      <c r="HYA96" s="47"/>
      <c r="HYB96" s="47"/>
      <c r="HYC96" s="47"/>
      <c r="HYD96" s="47"/>
      <c r="HYE96" s="47"/>
      <c r="HYF96" s="47"/>
      <c r="HYG96" s="47"/>
      <c r="HYH96" s="47"/>
      <c r="HYI96" s="47"/>
      <c r="HYJ96" s="47"/>
      <c r="HYK96" s="47"/>
      <c r="HYL96" s="47"/>
      <c r="HYM96" s="47"/>
      <c r="HYN96" s="47"/>
      <c r="HYO96" s="47"/>
      <c r="HYP96" s="47"/>
      <c r="HYQ96" s="47"/>
      <c r="HYR96" s="47"/>
      <c r="HYS96" s="47"/>
      <c r="HYT96" s="47"/>
      <c r="HYU96" s="47"/>
      <c r="HYV96" s="47"/>
      <c r="HYW96" s="47"/>
      <c r="HYX96" s="47"/>
      <c r="HYY96" s="47"/>
      <c r="HYZ96" s="47"/>
      <c r="HZA96" s="47"/>
      <c r="HZB96" s="47"/>
      <c r="HZC96" s="47"/>
      <c r="HZD96" s="47"/>
      <c r="HZE96" s="47"/>
      <c r="HZF96" s="47"/>
      <c r="HZG96" s="47"/>
      <c r="HZH96" s="47"/>
      <c r="HZI96" s="47"/>
      <c r="HZJ96" s="47"/>
      <c r="HZK96" s="47"/>
      <c r="HZL96" s="47"/>
      <c r="HZM96" s="47"/>
      <c r="HZN96" s="47"/>
      <c r="HZO96" s="47"/>
      <c r="HZP96" s="47"/>
      <c r="HZQ96" s="47"/>
      <c r="HZR96" s="47"/>
      <c r="HZS96" s="47"/>
      <c r="HZT96" s="47"/>
      <c r="HZU96" s="47"/>
      <c r="HZV96" s="47"/>
      <c r="HZW96" s="47"/>
      <c r="HZX96" s="47"/>
      <c r="HZY96" s="47"/>
      <c r="HZZ96" s="47"/>
      <c r="IAA96" s="47"/>
      <c r="IAB96" s="47"/>
      <c r="IAC96" s="47"/>
      <c r="IAD96" s="47"/>
      <c r="IAE96" s="47"/>
      <c r="IAF96" s="47"/>
      <c r="IAG96" s="47"/>
      <c r="IAH96" s="47"/>
      <c r="IAI96" s="47"/>
      <c r="IAJ96" s="47"/>
      <c r="IAK96" s="47"/>
      <c r="IAL96" s="47"/>
      <c r="IAM96" s="47"/>
      <c r="IAN96" s="47"/>
      <c r="IAO96" s="47"/>
      <c r="IAP96" s="47"/>
      <c r="IAQ96" s="47"/>
      <c r="IAR96" s="47"/>
      <c r="IAS96" s="47"/>
      <c r="IAT96" s="47"/>
      <c r="IAU96" s="47"/>
      <c r="IAV96" s="47"/>
      <c r="IAW96" s="47"/>
      <c r="IAX96" s="47"/>
      <c r="IAY96" s="47"/>
      <c r="IAZ96" s="47"/>
      <c r="IBA96" s="47"/>
      <c r="IBB96" s="47"/>
      <c r="IBC96" s="47"/>
      <c r="IBD96" s="47"/>
      <c r="IBE96" s="47"/>
      <c r="IBF96" s="47"/>
      <c r="IBG96" s="47"/>
      <c r="IBH96" s="47"/>
      <c r="IBI96" s="47"/>
      <c r="IBJ96" s="47"/>
      <c r="IBK96" s="47"/>
      <c r="IBL96" s="47"/>
      <c r="IBM96" s="47"/>
      <c r="IBN96" s="47"/>
      <c r="IBO96" s="47"/>
      <c r="IBP96" s="47"/>
      <c r="IBQ96" s="47"/>
      <c r="IBR96" s="47"/>
      <c r="IBS96" s="47"/>
      <c r="IBT96" s="47"/>
      <c r="IBU96" s="47"/>
      <c r="IBV96" s="47"/>
      <c r="IBW96" s="47"/>
      <c r="IBX96" s="47"/>
      <c r="IBY96" s="47"/>
      <c r="IBZ96" s="47"/>
      <c r="ICA96" s="47"/>
      <c r="ICB96" s="47"/>
      <c r="ICC96" s="47"/>
      <c r="ICD96" s="47"/>
      <c r="ICE96" s="47"/>
      <c r="ICF96" s="47"/>
      <c r="ICG96" s="47"/>
      <c r="ICH96" s="47"/>
      <c r="ICI96" s="47"/>
      <c r="ICJ96" s="47"/>
      <c r="ICK96" s="47"/>
      <c r="ICL96" s="47"/>
      <c r="ICM96" s="47"/>
      <c r="ICN96" s="47"/>
      <c r="ICO96" s="47"/>
      <c r="ICP96" s="47"/>
      <c r="ICQ96" s="47"/>
      <c r="ICR96" s="47"/>
      <c r="ICS96" s="47"/>
      <c r="ICT96" s="47"/>
      <c r="ICU96" s="47"/>
      <c r="ICV96" s="47"/>
      <c r="ICW96" s="47"/>
      <c r="ICX96" s="47"/>
      <c r="ICY96" s="47"/>
      <c r="ICZ96" s="47"/>
      <c r="IDA96" s="47"/>
      <c r="IDB96" s="47"/>
      <c r="IDC96" s="47"/>
      <c r="IDD96" s="47"/>
      <c r="IDE96" s="47"/>
      <c r="IDF96" s="47"/>
      <c r="IDG96" s="47"/>
      <c r="IDH96" s="47"/>
      <c r="IDI96" s="47"/>
      <c r="IDJ96" s="47"/>
      <c r="IDK96" s="47"/>
      <c r="IDL96" s="47"/>
      <c r="IDM96" s="47"/>
      <c r="IDN96" s="47"/>
      <c r="IDO96" s="47"/>
      <c r="IDP96" s="47"/>
      <c r="IDQ96" s="47"/>
      <c r="IDR96" s="47"/>
      <c r="IDS96" s="47"/>
      <c r="IDT96" s="47"/>
      <c r="IDU96" s="47"/>
      <c r="IDV96" s="47"/>
      <c r="IDW96" s="47"/>
      <c r="IDX96" s="47"/>
      <c r="IDY96" s="47"/>
      <c r="IDZ96" s="47"/>
      <c r="IEA96" s="47"/>
      <c r="IEB96" s="47"/>
      <c r="IEC96" s="47"/>
      <c r="IED96" s="47"/>
      <c r="IEE96" s="47"/>
      <c r="IEF96" s="47"/>
      <c r="IEG96" s="47"/>
      <c r="IEH96" s="47"/>
      <c r="IEI96" s="47"/>
      <c r="IEJ96" s="47"/>
      <c r="IEK96" s="47"/>
      <c r="IEL96" s="47"/>
      <c r="IEM96" s="47"/>
      <c r="IEN96" s="47"/>
      <c r="IEO96" s="47"/>
      <c r="IEP96" s="47"/>
      <c r="IEQ96" s="47"/>
      <c r="IER96" s="47"/>
      <c r="IES96" s="47"/>
      <c r="IET96" s="47"/>
      <c r="IEU96" s="47"/>
      <c r="IEV96" s="47"/>
      <c r="IEW96" s="47"/>
      <c r="IEX96" s="47"/>
      <c r="IEY96" s="47"/>
      <c r="IEZ96" s="47"/>
      <c r="IFA96" s="47"/>
      <c r="IFB96" s="47"/>
      <c r="IFC96" s="47"/>
      <c r="IFD96" s="47"/>
      <c r="IFE96" s="47"/>
      <c r="IFF96" s="47"/>
      <c r="IFG96" s="47"/>
      <c r="IFH96" s="47"/>
      <c r="IFI96" s="47"/>
      <c r="IFJ96" s="47"/>
      <c r="IFK96" s="47"/>
      <c r="IFL96" s="47"/>
      <c r="IFM96" s="47"/>
      <c r="IFN96" s="47"/>
      <c r="IFO96" s="47"/>
      <c r="IFP96" s="47"/>
      <c r="IFQ96" s="47"/>
      <c r="IFR96" s="47"/>
      <c r="IFS96" s="47"/>
      <c r="IFT96" s="47"/>
      <c r="IFU96" s="47"/>
      <c r="IFV96" s="47"/>
      <c r="IFW96" s="47"/>
      <c r="IFX96" s="47"/>
      <c r="IFY96" s="47"/>
      <c r="IFZ96" s="47"/>
      <c r="IGA96" s="47"/>
      <c r="IGB96" s="47"/>
      <c r="IGC96" s="47"/>
      <c r="IGD96" s="47"/>
      <c r="IGE96" s="47"/>
      <c r="IGF96" s="47"/>
      <c r="IGG96" s="47"/>
      <c r="IGH96" s="47"/>
      <c r="IGI96" s="47"/>
      <c r="IGJ96" s="47"/>
      <c r="IGK96" s="47"/>
      <c r="IGL96" s="47"/>
      <c r="IGM96" s="47"/>
      <c r="IGN96" s="47"/>
      <c r="IGO96" s="47"/>
      <c r="IGP96" s="47"/>
      <c r="IGQ96" s="47"/>
      <c r="IGR96" s="47"/>
      <c r="IGS96" s="47"/>
      <c r="IGT96" s="47"/>
      <c r="IGU96" s="47"/>
      <c r="IGV96" s="47"/>
      <c r="IGW96" s="47"/>
      <c r="IGX96" s="47"/>
      <c r="IGY96" s="47"/>
      <c r="IGZ96" s="47"/>
      <c r="IHA96" s="47"/>
      <c r="IHB96" s="47"/>
      <c r="IHC96" s="47"/>
      <c r="IHD96" s="47"/>
      <c r="IHE96" s="47"/>
      <c r="IHF96" s="47"/>
      <c r="IHG96" s="47"/>
      <c r="IHH96" s="47"/>
      <c r="IHI96" s="47"/>
      <c r="IHJ96" s="47"/>
      <c r="IHK96" s="47"/>
      <c r="IHL96" s="47"/>
      <c r="IHM96" s="47"/>
      <c r="IHN96" s="47"/>
      <c r="IHO96" s="47"/>
      <c r="IHP96" s="47"/>
      <c r="IHQ96" s="47"/>
      <c r="IHR96" s="47"/>
      <c r="IHS96" s="47"/>
      <c r="IHT96" s="47"/>
      <c r="IHU96" s="47"/>
      <c r="IHV96" s="47"/>
      <c r="IHW96" s="47"/>
      <c r="IHX96" s="47"/>
      <c r="IHY96" s="47"/>
      <c r="IHZ96" s="47"/>
      <c r="IIA96" s="47"/>
      <c r="IIB96" s="47"/>
      <c r="IIC96" s="47"/>
      <c r="IID96" s="47"/>
      <c r="IIE96" s="47"/>
      <c r="IIF96" s="47"/>
      <c r="IIG96" s="47"/>
      <c r="IIH96" s="47"/>
      <c r="III96" s="47"/>
      <c r="IIJ96" s="47"/>
      <c r="IIK96" s="47"/>
      <c r="IIL96" s="47"/>
      <c r="IIM96" s="47"/>
      <c r="IIN96" s="47"/>
      <c r="IIO96" s="47"/>
      <c r="IIP96" s="47"/>
      <c r="IIQ96" s="47"/>
      <c r="IIR96" s="47"/>
      <c r="IIS96" s="47"/>
      <c r="IIT96" s="47"/>
      <c r="IIU96" s="47"/>
      <c r="IIV96" s="47"/>
      <c r="IIW96" s="47"/>
      <c r="IIX96" s="47"/>
      <c r="IIY96" s="47"/>
      <c r="IIZ96" s="47"/>
      <c r="IJA96" s="47"/>
      <c r="IJB96" s="47"/>
      <c r="IJC96" s="47"/>
      <c r="IJD96" s="47"/>
      <c r="IJE96" s="47"/>
      <c r="IJF96" s="47"/>
      <c r="IJG96" s="47"/>
      <c r="IJH96" s="47"/>
      <c r="IJI96" s="47"/>
      <c r="IJJ96" s="47"/>
      <c r="IJK96" s="47"/>
      <c r="IJL96" s="47"/>
      <c r="IJM96" s="47"/>
      <c r="IJN96" s="47"/>
      <c r="IJO96" s="47"/>
      <c r="IJP96" s="47"/>
      <c r="IJQ96" s="47"/>
      <c r="IJR96" s="47"/>
      <c r="IJS96" s="47"/>
      <c r="IJT96" s="47"/>
      <c r="IJU96" s="47"/>
      <c r="IJV96" s="47"/>
      <c r="IJW96" s="47"/>
      <c r="IJX96" s="47"/>
      <c r="IJY96" s="47"/>
      <c r="IJZ96" s="47"/>
      <c r="IKA96" s="47"/>
      <c r="IKB96" s="47"/>
      <c r="IKC96" s="47"/>
      <c r="IKD96" s="47"/>
      <c r="IKE96" s="47"/>
      <c r="IKF96" s="47"/>
      <c r="IKG96" s="47"/>
      <c r="IKH96" s="47"/>
      <c r="IKI96" s="47"/>
      <c r="IKJ96" s="47"/>
      <c r="IKK96" s="47"/>
      <c r="IKL96" s="47"/>
      <c r="IKM96" s="47"/>
      <c r="IKN96" s="47"/>
      <c r="IKO96" s="47"/>
      <c r="IKP96" s="47"/>
      <c r="IKQ96" s="47"/>
      <c r="IKR96" s="47"/>
      <c r="IKS96" s="47"/>
      <c r="IKT96" s="47"/>
      <c r="IKU96" s="47"/>
      <c r="IKV96" s="47"/>
      <c r="IKW96" s="47"/>
      <c r="IKX96" s="47"/>
      <c r="IKY96" s="47"/>
      <c r="IKZ96" s="47"/>
      <c r="ILA96" s="47"/>
      <c r="ILB96" s="47"/>
      <c r="ILC96" s="47"/>
      <c r="ILD96" s="47"/>
      <c r="ILE96" s="47"/>
      <c r="ILF96" s="47"/>
      <c r="ILG96" s="47"/>
      <c r="ILH96" s="47"/>
      <c r="ILI96" s="47"/>
      <c r="ILJ96" s="47"/>
      <c r="ILK96" s="47"/>
      <c r="ILL96" s="47"/>
      <c r="ILM96" s="47"/>
      <c r="ILN96" s="47"/>
      <c r="ILO96" s="47"/>
      <c r="ILP96" s="47"/>
      <c r="ILQ96" s="47"/>
      <c r="ILR96" s="47"/>
      <c r="ILS96" s="47"/>
      <c r="ILT96" s="47"/>
      <c r="ILU96" s="47"/>
      <c r="ILV96" s="47"/>
      <c r="ILW96" s="47"/>
      <c r="ILX96" s="47"/>
      <c r="ILY96" s="47"/>
      <c r="ILZ96" s="47"/>
      <c r="IMA96" s="47"/>
      <c r="IMB96" s="47"/>
      <c r="IMC96" s="47"/>
      <c r="IMD96" s="47"/>
      <c r="IME96" s="47"/>
      <c r="IMF96" s="47"/>
      <c r="IMG96" s="47"/>
      <c r="IMH96" s="47"/>
      <c r="IMI96" s="47"/>
      <c r="IMJ96" s="47"/>
      <c r="IMK96" s="47"/>
      <c r="IML96" s="47"/>
      <c r="IMM96" s="47"/>
      <c r="IMN96" s="47"/>
      <c r="IMO96" s="47"/>
      <c r="IMP96" s="47"/>
      <c r="IMQ96" s="47"/>
      <c r="IMR96" s="47"/>
      <c r="IMS96" s="47"/>
      <c r="IMT96" s="47"/>
      <c r="IMU96" s="47"/>
      <c r="IMV96" s="47"/>
      <c r="IMW96" s="47"/>
      <c r="IMX96" s="47"/>
      <c r="IMY96" s="47"/>
      <c r="IMZ96" s="47"/>
      <c r="INA96" s="47"/>
      <c r="INB96" s="47"/>
      <c r="INC96" s="47"/>
      <c r="IND96" s="47"/>
      <c r="INE96" s="47"/>
      <c r="INF96" s="47"/>
      <c r="ING96" s="47"/>
      <c r="INH96" s="47"/>
      <c r="INI96" s="47"/>
      <c r="INJ96" s="47"/>
      <c r="INK96" s="47"/>
      <c r="INL96" s="47"/>
      <c r="INM96" s="47"/>
      <c r="INN96" s="47"/>
      <c r="INO96" s="47"/>
      <c r="INP96" s="47"/>
      <c r="INQ96" s="47"/>
      <c r="INR96" s="47"/>
      <c r="INS96" s="47"/>
      <c r="INT96" s="47"/>
      <c r="INU96" s="47"/>
      <c r="INV96" s="47"/>
      <c r="INW96" s="47"/>
      <c r="INX96" s="47"/>
      <c r="INY96" s="47"/>
      <c r="INZ96" s="47"/>
      <c r="IOA96" s="47"/>
      <c r="IOB96" s="47"/>
      <c r="IOC96" s="47"/>
      <c r="IOD96" s="47"/>
      <c r="IOE96" s="47"/>
      <c r="IOF96" s="47"/>
      <c r="IOG96" s="47"/>
      <c r="IOH96" s="47"/>
      <c r="IOI96" s="47"/>
      <c r="IOJ96" s="47"/>
      <c r="IOK96" s="47"/>
      <c r="IOL96" s="47"/>
      <c r="IOM96" s="47"/>
      <c r="ION96" s="47"/>
      <c r="IOO96" s="47"/>
      <c r="IOP96" s="47"/>
      <c r="IOQ96" s="47"/>
      <c r="IOR96" s="47"/>
      <c r="IOS96" s="47"/>
      <c r="IOT96" s="47"/>
      <c r="IOU96" s="47"/>
      <c r="IOV96" s="47"/>
      <c r="IOW96" s="47"/>
      <c r="IOX96" s="47"/>
      <c r="IOY96" s="47"/>
      <c r="IOZ96" s="47"/>
      <c r="IPA96" s="47"/>
      <c r="IPB96" s="47"/>
      <c r="IPC96" s="47"/>
      <c r="IPD96" s="47"/>
      <c r="IPE96" s="47"/>
      <c r="IPF96" s="47"/>
      <c r="IPG96" s="47"/>
      <c r="IPH96" s="47"/>
      <c r="IPI96" s="47"/>
      <c r="IPJ96" s="47"/>
      <c r="IPK96" s="47"/>
      <c r="IPL96" s="47"/>
      <c r="IPM96" s="47"/>
      <c r="IPN96" s="47"/>
      <c r="IPO96" s="47"/>
      <c r="IPP96" s="47"/>
      <c r="IPQ96" s="47"/>
      <c r="IPR96" s="47"/>
      <c r="IPS96" s="47"/>
      <c r="IPT96" s="47"/>
      <c r="IPU96" s="47"/>
      <c r="IPV96" s="47"/>
      <c r="IPW96" s="47"/>
      <c r="IPX96" s="47"/>
      <c r="IPY96" s="47"/>
      <c r="IPZ96" s="47"/>
      <c r="IQA96" s="47"/>
      <c r="IQB96" s="47"/>
      <c r="IQC96" s="47"/>
      <c r="IQD96" s="47"/>
      <c r="IQE96" s="47"/>
      <c r="IQF96" s="47"/>
      <c r="IQG96" s="47"/>
      <c r="IQH96" s="47"/>
      <c r="IQI96" s="47"/>
      <c r="IQJ96" s="47"/>
      <c r="IQK96" s="47"/>
      <c r="IQL96" s="47"/>
      <c r="IQM96" s="47"/>
      <c r="IQN96" s="47"/>
      <c r="IQO96" s="47"/>
      <c r="IQP96" s="47"/>
      <c r="IQQ96" s="47"/>
      <c r="IQR96" s="47"/>
      <c r="IQS96" s="47"/>
      <c r="IQT96" s="47"/>
      <c r="IQU96" s="47"/>
      <c r="IQV96" s="47"/>
      <c r="IQW96" s="47"/>
      <c r="IQX96" s="47"/>
      <c r="IQY96" s="47"/>
      <c r="IQZ96" s="47"/>
      <c r="IRA96" s="47"/>
      <c r="IRB96" s="47"/>
      <c r="IRC96" s="47"/>
      <c r="IRD96" s="47"/>
      <c r="IRE96" s="47"/>
      <c r="IRF96" s="47"/>
      <c r="IRG96" s="47"/>
      <c r="IRH96" s="47"/>
      <c r="IRI96" s="47"/>
      <c r="IRJ96" s="47"/>
      <c r="IRK96" s="47"/>
      <c r="IRL96" s="47"/>
      <c r="IRM96" s="47"/>
      <c r="IRN96" s="47"/>
      <c r="IRO96" s="47"/>
      <c r="IRP96" s="47"/>
      <c r="IRQ96" s="47"/>
      <c r="IRR96" s="47"/>
      <c r="IRS96" s="47"/>
      <c r="IRT96" s="47"/>
      <c r="IRU96" s="47"/>
      <c r="IRV96" s="47"/>
      <c r="IRW96" s="47"/>
      <c r="IRX96" s="47"/>
      <c r="IRY96" s="47"/>
      <c r="IRZ96" s="47"/>
      <c r="ISA96" s="47"/>
      <c r="ISB96" s="47"/>
      <c r="ISC96" s="47"/>
      <c r="ISD96" s="47"/>
      <c r="ISE96" s="47"/>
      <c r="ISF96" s="47"/>
      <c r="ISG96" s="47"/>
      <c r="ISH96" s="47"/>
      <c r="ISI96" s="47"/>
      <c r="ISJ96" s="47"/>
      <c r="ISK96" s="47"/>
      <c r="ISL96" s="47"/>
      <c r="ISM96" s="47"/>
      <c r="ISN96" s="47"/>
      <c r="ISO96" s="47"/>
      <c r="ISP96" s="47"/>
      <c r="ISQ96" s="47"/>
      <c r="ISR96" s="47"/>
      <c r="ISS96" s="47"/>
      <c r="IST96" s="47"/>
      <c r="ISU96" s="47"/>
      <c r="ISV96" s="47"/>
      <c r="ISW96" s="47"/>
      <c r="ISX96" s="47"/>
      <c r="ISY96" s="47"/>
      <c r="ISZ96" s="47"/>
      <c r="ITA96" s="47"/>
      <c r="ITB96" s="47"/>
      <c r="ITC96" s="47"/>
      <c r="ITD96" s="47"/>
      <c r="ITE96" s="47"/>
      <c r="ITF96" s="47"/>
      <c r="ITG96" s="47"/>
      <c r="ITH96" s="47"/>
      <c r="ITI96" s="47"/>
      <c r="ITJ96" s="47"/>
      <c r="ITK96" s="47"/>
      <c r="ITL96" s="47"/>
      <c r="ITM96" s="47"/>
      <c r="ITN96" s="47"/>
      <c r="ITO96" s="47"/>
      <c r="ITP96" s="47"/>
      <c r="ITQ96" s="47"/>
      <c r="ITR96" s="47"/>
      <c r="ITS96" s="47"/>
      <c r="ITT96" s="47"/>
      <c r="ITU96" s="47"/>
      <c r="ITV96" s="47"/>
      <c r="ITW96" s="47"/>
      <c r="ITX96" s="47"/>
      <c r="ITY96" s="47"/>
      <c r="ITZ96" s="47"/>
      <c r="IUA96" s="47"/>
      <c r="IUB96" s="47"/>
      <c r="IUC96" s="47"/>
      <c r="IUD96" s="47"/>
      <c r="IUE96" s="47"/>
      <c r="IUF96" s="47"/>
      <c r="IUG96" s="47"/>
      <c r="IUH96" s="47"/>
      <c r="IUI96" s="47"/>
      <c r="IUJ96" s="47"/>
      <c r="IUK96" s="47"/>
      <c r="IUL96" s="47"/>
      <c r="IUM96" s="47"/>
      <c r="IUN96" s="47"/>
      <c r="IUO96" s="47"/>
      <c r="IUP96" s="47"/>
      <c r="IUQ96" s="47"/>
      <c r="IUR96" s="47"/>
      <c r="IUS96" s="47"/>
      <c r="IUT96" s="47"/>
      <c r="IUU96" s="47"/>
      <c r="IUV96" s="47"/>
      <c r="IUW96" s="47"/>
      <c r="IUX96" s="47"/>
      <c r="IUY96" s="47"/>
      <c r="IUZ96" s="47"/>
      <c r="IVA96" s="47"/>
      <c r="IVB96" s="47"/>
      <c r="IVC96" s="47"/>
      <c r="IVD96" s="47"/>
      <c r="IVE96" s="47"/>
      <c r="IVF96" s="47"/>
      <c r="IVG96" s="47"/>
      <c r="IVH96" s="47"/>
      <c r="IVI96" s="47"/>
      <c r="IVJ96" s="47"/>
      <c r="IVK96" s="47"/>
      <c r="IVL96" s="47"/>
      <c r="IVM96" s="47"/>
      <c r="IVN96" s="47"/>
      <c r="IVO96" s="47"/>
      <c r="IVP96" s="47"/>
      <c r="IVQ96" s="47"/>
      <c r="IVR96" s="47"/>
      <c r="IVS96" s="47"/>
      <c r="IVT96" s="47"/>
      <c r="IVU96" s="47"/>
      <c r="IVV96" s="47"/>
      <c r="IVW96" s="47"/>
      <c r="IVX96" s="47"/>
      <c r="IVY96" s="47"/>
      <c r="IVZ96" s="47"/>
      <c r="IWA96" s="47"/>
      <c r="IWB96" s="47"/>
      <c r="IWC96" s="47"/>
      <c r="IWD96" s="47"/>
      <c r="IWE96" s="47"/>
      <c r="IWF96" s="47"/>
      <c r="IWG96" s="47"/>
      <c r="IWH96" s="47"/>
      <c r="IWI96" s="47"/>
      <c r="IWJ96" s="47"/>
      <c r="IWK96" s="47"/>
      <c r="IWL96" s="47"/>
      <c r="IWM96" s="47"/>
      <c r="IWN96" s="47"/>
      <c r="IWO96" s="47"/>
      <c r="IWP96" s="47"/>
      <c r="IWQ96" s="47"/>
      <c r="IWR96" s="47"/>
      <c r="IWS96" s="47"/>
      <c r="IWT96" s="47"/>
      <c r="IWU96" s="47"/>
      <c r="IWV96" s="47"/>
      <c r="IWW96" s="47"/>
      <c r="IWX96" s="47"/>
      <c r="IWY96" s="47"/>
      <c r="IWZ96" s="47"/>
      <c r="IXA96" s="47"/>
      <c r="IXB96" s="47"/>
      <c r="IXC96" s="47"/>
      <c r="IXD96" s="47"/>
      <c r="IXE96" s="47"/>
      <c r="IXF96" s="47"/>
      <c r="IXG96" s="47"/>
      <c r="IXH96" s="47"/>
      <c r="IXI96" s="47"/>
      <c r="IXJ96" s="47"/>
      <c r="IXK96" s="47"/>
      <c r="IXL96" s="47"/>
      <c r="IXM96" s="47"/>
      <c r="IXN96" s="47"/>
      <c r="IXO96" s="47"/>
      <c r="IXP96" s="47"/>
      <c r="IXQ96" s="47"/>
      <c r="IXR96" s="47"/>
      <c r="IXS96" s="47"/>
      <c r="IXT96" s="47"/>
      <c r="IXU96" s="47"/>
      <c r="IXV96" s="47"/>
      <c r="IXW96" s="47"/>
      <c r="IXX96" s="47"/>
      <c r="IXY96" s="47"/>
      <c r="IXZ96" s="47"/>
      <c r="IYA96" s="47"/>
      <c r="IYB96" s="47"/>
      <c r="IYC96" s="47"/>
      <c r="IYD96" s="47"/>
      <c r="IYE96" s="47"/>
      <c r="IYF96" s="47"/>
      <c r="IYG96" s="47"/>
      <c r="IYH96" s="47"/>
      <c r="IYI96" s="47"/>
      <c r="IYJ96" s="47"/>
      <c r="IYK96" s="47"/>
      <c r="IYL96" s="47"/>
      <c r="IYM96" s="47"/>
      <c r="IYN96" s="47"/>
      <c r="IYO96" s="47"/>
      <c r="IYP96" s="47"/>
      <c r="IYQ96" s="47"/>
      <c r="IYR96" s="47"/>
      <c r="IYS96" s="47"/>
      <c r="IYT96" s="47"/>
      <c r="IYU96" s="47"/>
      <c r="IYV96" s="47"/>
      <c r="IYW96" s="47"/>
      <c r="IYX96" s="47"/>
      <c r="IYY96" s="47"/>
      <c r="IYZ96" s="47"/>
      <c r="IZA96" s="47"/>
      <c r="IZB96" s="47"/>
      <c r="IZC96" s="47"/>
      <c r="IZD96" s="47"/>
      <c r="IZE96" s="47"/>
      <c r="IZF96" s="47"/>
      <c r="IZG96" s="47"/>
      <c r="IZH96" s="47"/>
      <c r="IZI96" s="47"/>
      <c r="IZJ96" s="47"/>
      <c r="IZK96" s="47"/>
      <c r="IZL96" s="47"/>
      <c r="IZM96" s="47"/>
      <c r="IZN96" s="47"/>
      <c r="IZO96" s="47"/>
      <c r="IZP96" s="47"/>
      <c r="IZQ96" s="47"/>
      <c r="IZR96" s="47"/>
      <c r="IZS96" s="47"/>
      <c r="IZT96" s="47"/>
      <c r="IZU96" s="47"/>
      <c r="IZV96" s="47"/>
      <c r="IZW96" s="47"/>
      <c r="IZX96" s="47"/>
      <c r="IZY96" s="47"/>
      <c r="IZZ96" s="47"/>
      <c r="JAA96" s="47"/>
      <c r="JAB96" s="47"/>
      <c r="JAC96" s="47"/>
      <c r="JAD96" s="47"/>
      <c r="JAE96" s="47"/>
      <c r="JAF96" s="47"/>
      <c r="JAG96" s="47"/>
      <c r="JAH96" s="47"/>
      <c r="JAI96" s="47"/>
      <c r="JAJ96" s="47"/>
      <c r="JAK96" s="47"/>
      <c r="JAL96" s="47"/>
      <c r="JAM96" s="47"/>
      <c r="JAN96" s="47"/>
      <c r="JAO96" s="47"/>
      <c r="JAP96" s="47"/>
      <c r="JAQ96" s="47"/>
      <c r="JAR96" s="47"/>
      <c r="JAS96" s="47"/>
      <c r="JAT96" s="47"/>
      <c r="JAU96" s="47"/>
      <c r="JAV96" s="47"/>
      <c r="JAW96" s="47"/>
      <c r="JAX96" s="47"/>
      <c r="JAY96" s="47"/>
      <c r="JAZ96" s="47"/>
      <c r="JBA96" s="47"/>
      <c r="JBB96" s="47"/>
      <c r="JBC96" s="47"/>
      <c r="JBD96" s="47"/>
      <c r="JBE96" s="47"/>
      <c r="JBF96" s="47"/>
      <c r="JBG96" s="47"/>
      <c r="JBH96" s="47"/>
      <c r="JBI96" s="47"/>
      <c r="JBJ96" s="47"/>
      <c r="JBK96" s="47"/>
      <c r="JBL96" s="47"/>
      <c r="JBM96" s="47"/>
      <c r="JBN96" s="47"/>
      <c r="JBO96" s="47"/>
      <c r="JBP96" s="47"/>
      <c r="JBQ96" s="47"/>
      <c r="JBR96" s="47"/>
      <c r="JBS96" s="47"/>
      <c r="JBT96" s="47"/>
      <c r="JBU96" s="47"/>
      <c r="JBV96" s="47"/>
      <c r="JBW96" s="47"/>
      <c r="JBX96" s="47"/>
      <c r="JBY96" s="47"/>
      <c r="JBZ96" s="47"/>
      <c r="JCA96" s="47"/>
      <c r="JCB96" s="47"/>
      <c r="JCC96" s="47"/>
      <c r="JCD96" s="47"/>
      <c r="JCE96" s="47"/>
      <c r="JCF96" s="47"/>
      <c r="JCG96" s="47"/>
      <c r="JCH96" s="47"/>
      <c r="JCI96" s="47"/>
      <c r="JCJ96" s="47"/>
      <c r="JCK96" s="47"/>
      <c r="JCL96" s="47"/>
      <c r="JCM96" s="47"/>
      <c r="JCN96" s="47"/>
      <c r="JCO96" s="47"/>
      <c r="JCP96" s="47"/>
      <c r="JCQ96" s="47"/>
      <c r="JCR96" s="47"/>
      <c r="JCS96" s="47"/>
      <c r="JCT96" s="47"/>
      <c r="JCU96" s="47"/>
      <c r="JCV96" s="47"/>
      <c r="JCW96" s="47"/>
      <c r="JCX96" s="47"/>
      <c r="JCY96" s="47"/>
      <c r="JCZ96" s="47"/>
      <c r="JDA96" s="47"/>
      <c r="JDB96" s="47"/>
      <c r="JDC96" s="47"/>
      <c r="JDD96" s="47"/>
      <c r="JDE96" s="47"/>
      <c r="JDF96" s="47"/>
      <c r="JDG96" s="47"/>
      <c r="JDH96" s="47"/>
      <c r="JDI96" s="47"/>
      <c r="JDJ96" s="47"/>
      <c r="JDK96" s="47"/>
      <c r="JDL96" s="47"/>
      <c r="JDM96" s="47"/>
      <c r="JDN96" s="47"/>
      <c r="JDO96" s="47"/>
      <c r="JDP96" s="47"/>
      <c r="JDQ96" s="47"/>
      <c r="JDR96" s="47"/>
      <c r="JDS96" s="47"/>
      <c r="JDT96" s="47"/>
      <c r="JDU96" s="47"/>
      <c r="JDV96" s="47"/>
      <c r="JDW96" s="47"/>
      <c r="JDX96" s="47"/>
      <c r="JDY96" s="47"/>
      <c r="JDZ96" s="47"/>
      <c r="JEA96" s="47"/>
      <c r="JEB96" s="47"/>
      <c r="JEC96" s="47"/>
      <c r="JED96" s="47"/>
      <c r="JEE96" s="47"/>
      <c r="JEF96" s="47"/>
      <c r="JEG96" s="47"/>
      <c r="JEH96" s="47"/>
      <c r="JEI96" s="47"/>
      <c r="JEJ96" s="47"/>
      <c r="JEK96" s="47"/>
      <c r="JEL96" s="47"/>
      <c r="JEM96" s="47"/>
      <c r="JEN96" s="47"/>
      <c r="JEO96" s="47"/>
      <c r="JEP96" s="47"/>
      <c r="JEQ96" s="47"/>
      <c r="JER96" s="47"/>
      <c r="JES96" s="47"/>
      <c r="JET96" s="47"/>
      <c r="JEU96" s="47"/>
      <c r="JEV96" s="47"/>
      <c r="JEW96" s="47"/>
      <c r="JEX96" s="47"/>
      <c r="JEY96" s="47"/>
      <c r="JEZ96" s="47"/>
      <c r="JFA96" s="47"/>
      <c r="JFB96" s="47"/>
      <c r="JFC96" s="47"/>
      <c r="JFD96" s="47"/>
      <c r="JFE96" s="47"/>
      <c r="JFF96" s="47"/>
      <c r="JFG96" s="47"/>
      <c r="JFH96" s="47"/>
      <c r="JFI96" s="47"/>
      <c r="JFJ96" s="47"/>
      <c r="JFK96" s="47"/>
      <c r="JFL96" s="47"/>
      <c r="JFM96" s="47"/>
      <c r="JFN96" s="47"/>
      <c r="JFO96" s="47"/>
      <c r="JFP96" s="47"/>
      <c r="JFQ96" s="47"/>
      <c r="JFR96" s="47"/>
      <c r="JFS96" s="47"/>
      <c r="JFT96" s="47"/>
      <c r="JFU96" s="47"/>
      <c r="JFV96" s="47"/>
      <c r="JFW96" s="47"/>
      <c r="JFX96" s="47"/>
      <c r="JFY96" s="47"/>
      <c r="JFZ96" s="47"/>
      <c r="JGA96" s="47"/>
      <c r="JGB96" s="47"/>
      <c r="JGC96" s="47"/>
      <c r="JGD96" s="47"/>
      <c r="JGE96" s="47"/>
      <c r="JGF96" s="47"/>
      <c r="JGG96" s="47"/>
      <c r="JGH96" s="47"/>
      <c r="JGI96" s="47"/>
      <c r="JGJ96" s="47"/>
      <c r="JGK96" s="47"/>
      <c r="JGL96" s="47"/>
      <c r="JGM96" s="47"/>
      <c r="JGN96" s="47"/>
      <c r="JGO96" s="47"/>
      <c r="JGP96" s="47"/>
      <c r="JGQ96" s="47"/>
      <c r="JGR96" s="47"/>
      <c r="JGS96" s="47"/>
      <c r="JGT96" s="47"/>
      <c r="JGU96" s="47"/>
      <c r="JGV96" s="47"/>
      <c r="JGW96" s="47"/>
      <c r="JGX96" s="47"/>
      <c r="JGY96" s="47"/>
      <c r="JGZ96" s="47"/>
      <c r="JHA96" s="47"/>
      <c r="JHB96" s="47"/>
      <c r="JHC96" s="47"/>
      <c r="JHD96" s="47"/>
      <c r="JHE96" s="47"/>
      <c r="JHF96" s="47"/>
      <c r="JHG96" s="47"/>
      <c r="JHH96" s="47"/>
      <c r="JHI96" s="47"/>
      <c r="JHJ96" s="47"/>
      <c r="JHK96" s="47"/>
      <c r="JHL96" s="47"/>
      <c r="JHM96" s="47"/>
      <c r="JHN96" s="47"/>
      <c r="JHO96" s="47"/>
      <c r="JHP96" s="47"/>
      <c r="JHQ96" s="47"/>
      <c r="JHR96" s="47"/>
      <c r="JHS96" s="47"/>
      <c r="JHT96" s="47"/>
      <c r="JHU96" s="47"/>
      <c r="JHV96" s="47"/>
      <c r="JHW96" s="47"/>
      <c r="JHX96" s="47"/>
      <c r="JHY96" s="47"/>
      <c r="JHZ96" s="47"/>
      <c r="JIA96" s="47"/>
      <c r="JIB96" s="47"/>
      <c r="JIC96" s="47"/>
      <c r="JID96" s="47"/>
      <c r="JIE96" s="47"/>
      <c r="JIF96" s="47"/>
      <c r="JIG96" s="47"/>
      <c r="JIH96" s="47"/>
      <c r="JII96" s="47"/>
      <c r="JIJ96" s="47"/>
      <c r="JIK96" s="47"/>
      <c r="JIL96" s="47"/>
      <c r="JIM96" s="47"/>
      <c r="JIN96" s="47"/>
      <c r="JIO96" s="47"/>
      <c r="JIP96" s="47"/>
      <c r="JIQ96" s="47"/>
      <c r="JIR96" s="47"/>
      <c r="JIS96" s="47"/>
      <c r="JIT96" s="47"/>
      <c r="JIU96" s="47"/>
      <c r="JIV96" s="47"/>
      <c r="JIW96" s="47"/>
      <c r="JIX96" s="47"/>
      <c r="JIY96" s="47"/>
      <c r="JIZ96" s="47"/>
      <c r="JJA96" s="47"/>
      <c r="JJB96" s="47"/>
      <c r="JJC96" s="47"/>
      <c r="JJD96" s="47"/>
      <c r="JJE96" s="47"/>
      <c r="JJF96" s="47"/>
      <c r="JJG96" s="47"/>
      <c r="JJH96" s="47"/>
      <c r="JJI96" s="47"/>
      <c r="JJJ96" s="47"/>
      <c r="JJK96" s="47"/>
      <c r="JJL96" s="47"/>
      <c r="JJM96" s="47"/>
      <c r="JJN96" s="47"/>
      <c r="JJO96" s="47"/>
      <c r="JJP96" s="47"/>
      <c r="JJQ96" s="47"/>
      <c r="JJR96" s="47"/>
      <c r="JJS96" s="47"/>
      <c r="JJT96" s="47"/>
      <c r="JJU96" s="47"/>
      <c r="JJV96" s="47"/>
      <c r="JJW96" s="47"/>
      <c r="JJX96" s="47"/>
      <c r="JJY96" s="47"/>
      <c r="JJZ96" s="47"/>
      <c r="JKA96" s="47"/>
      <c r="JKB96" s="47"/>
      <c r="JKC96" s="47"/>
      <c r="JKD96" s="47"/>
      <c r="JKE96" s="47"/>
      <c r="JKF96" s="47"/>
      <c r="JKG96" s="47"/>
      <c r="JKH96" s="47"/>
      <c r="JKI96" s="47"/>
      <c r="JKJ96" s="47"/>
      <c r="JKK96" s="47"/>
      <c r="JKL96" s="47"/>
      <c r="JKM96" s="47"/>
      <c r="JKN96" s="47"/>
      <c r="JKO96" s="47"/>
      <c r="JKP96" s="47"/>
      <c r="JKQ96" s="47"/>
      <c r="JKR96" s="47"/>
      <c r="JKS96" s="47"/>
      <c r="JKT96" s="47"/>
      <c r="JKU96" s="47"/>
      <c r="JKV96" s="47"/>
      <c r="JKW96" s="47"/>
      <c r="JKX96" s="47"/>
      <c r="JKY96" s="47"/>
      <c r="JKZ96" s="47"/>
      <c r="JLA96" s="47"/>
      <c r="JLB96" s="47"/>
      <c r="JLC96" s="47"/>
      <c r="JLD96" s="47"/>
      <c r="JLE96" s="47"/>
      <c r="JLF96" s="47"/>
      <c r="JLG96" s="47"/>
      <c r="JLH96" s="47"/>
      <c r="JLI96" s="47"/>
      <c r="JLJ96" s="47"/>
      <c r="JLK96" s="47"/>
      <c r="JLL96" s="47"/>
      <c r="JLM96" s="47"/>
      <c r="JLN96" s="47"/>
      <c r="JLO96" s="47"/>
      <c r="JLP96" s="47"/>
      <c r="JLQ96" s="47"/>
      <c r="JLR96" s="47"/>
      <c r="JLS96" s="47"/>
      <c r="JLT96" s="47"/>
      <c r="JLU96" s="47"/>
      <c r="JLV96" s="47"/>
      <c r="JLW96" s="47"/>
      <c r="JLX96" s="47"/>
      <c r="JLY96" s="47"/>
      <c r="JLZ96" s="47"/>
      <c r="JMA96" s="47"/>
      <c r="JMB96" s="47"/>
      <c r="JMC96" s="47"/>
      <c r="JMD96" s="47"/>
      <c r="JME96" s="47"/>
      <c r="JMF96" s="47"/>
      <c r="JMG96" s="47"/>
      <c r="JMH96" s="47"/>
      <c r="JMI96" s="47"/>
      <c r="JMJ96" s="47"/>
      <c r="JMK96" s="47"/>
      <c r="JML96" s="47"/>
      <c r="JMM96" s="47"/>
      <c r="JMN96" s="47"/>
      <c r="JMO96" s="47"/>
      <c r="JMP96" s="47"/>
      <c r="JMQ96" s="47"/>
      <c r="JMR96" s="47"/>
      <c r="JMS96" s="47"/>
      <c r="JMT96" s="47"/>
      <c r="JMU96" s="47"/>
      <c r="JMV96" s="47"/>
      <c r="JMW96" s="47"/>
      <c r="JMX96" s="47"/>
      <c r="JMY96" s="47"/>
      <c r="JMZ96" s="47"/>
      <c r="JNA96" s="47"/>
      <c r="JNB96" s="47"/>
      <c r="JNC96" s="47"/>
      <c r="JND96" s="47"/>
      <c r="JNE96" s="47"/>
      <c r="JNF96" s="47"/>
      <c r="JNG96" s="47"/>
      <c r="JNH96" s="47"/>
      <c r="JNI96" s="47"/>
      <c r="JNJ96" s="47"/>
      <c r="JNK96" s="47"/>
      <c r="JNL96" s="47"/>
      <c r="JNM96" s="47"/>
      <c r="JNN96" s="47"/>
      <c r="JNO96" s="47"/>
      <c r="JNP96" s="47"/>
      <c r="JNQ96" s="47"/>
      <c r="JNR96" s="47"/>
      <c r="JNS96" s="47"/>
      <c r="JNT96" s="47"/>
      <c r="JNU96" s="47"/>
      <c r="JNV96" s="47"/>
      <c r="JNW96" s="47"/>
      <c r="JNX96" s="47"/>
      <c r="JNY96" s="47"/>
      <c r="JNZ96" s="47"/>
      <c r="JOA96" s="47"/>
      <c r="JOB96" s="47"/>
      <c r="JOC96" s="47"/>
      <c r="JOD96" s="47"/>
      <c r="JOE96" s="47"/>
      <c r="JOF96" s="47"/>
      <c r="JOG96" s="47"/>
      <c r="JOH96" s="47"/>
      <c r="JOI96" s="47"/>
      <c r="JOJ96" s="47"/>
      <c r="JOK96" s="47"/>
      <c r="JOL96" s="47"/>
      <c r="JOM96" s="47"/>
      <c r="JON96" s="47"/>
      <c r="JOO96" s="47"/>
      <c r="JOP96" s="47"/>
      <c r="JOQ96" s="47"/>
      <c r="JOR96" s="47"/>
      <c r="JOS96" s="47"/>
      <c r="JOT96" s="47"/>
      <c r="JOU96" s="47"/>
      <c r="JOV96" s="47"/>
      <c r="JOW96" s="47"/>
      <c r="JOX96" s="47"/>
      <c r="JOY96" s="47"/>
      <c r="JOZ96" s="47"/>
      <c r="JPA96" s="47"/>
      <c r="JPB96" s="47"/>
      <c r="JPC96" s="47"/>
      <c r="JPD96" s="47"/>
      <c r="JPE96" s="47"/>
      <c r="JPF96" s="47"/>
      <c r="JPG96" s="47"/>
      <c r="JPH96" s="47"/>
      <c r="JPI96" s="47"/>
      <c r="JPJ96" s="47"/>
      <c r="JPK96" s="47"/>
      <c r="JPL96" s="47"/>
      <c r="JPM96" s="47"/>
      <c r="JPN96" s="47"/>
      <c r="JPO96" s="47"/>
      <c r="JPP96" s="47"/>
      <c r="JPQ96" s="47"/>
      <c r="JPR96" s="47"/>
      <c r="JPS96" s="47"/>
      <c r="JPT96" s="47"/>
      <c r="JPU96" s="47"/>
      <c r="JPV96" s="47"/>
      <c r="JPW96" s="47"/>
      <c r="JPX96" s="47"/>
      <c r="JPY96" s="47"/>
      <c r="JPZ96" s="47"/>
      <c r="JQA96" s="47"/>
      <c r="JQB96" s="47"/>
      <c r="JQC96" s="47"/>
      <c r="JQD96" s="47"/>
      <c r="JQE96" s="47"/>
      <c r="JQF96" s="47"/>
      <c r="JQG96" s="47"/>
      <c r="JQH96" s="47"/>
      <c r="JQI96" s="47"/>
      <c r="JQJ96" s="47"/>
      <c r="JQK96" s="47"/>
      <c r="JQL96" s="47"/>
      <c r="JQM96" s="47"/>
      <c r="JQN96" s="47"/>
      <c r="JQO96" s="47"/>
      <c r="JQP96" s="47"/>
      <c r="JQQ96" s="47"/>
      <c r="JQR96" s="47"/>
      <c r="JQS96" s="47"/>
      <c r="JQT96" s="47"/>
      <c r="JQU96" s="47"/>
      <c r="JQV96" s="47"/>
      <c r="JQW96" s="47"/>
      <c r="JQX96" s="47"/>
      <c r="JQY96" s="47"/>
      <c r="JQZ96" s="47"/>
      <c r="JRA96" s="47"/>
      <c r="JRB96" s="47"/>
      <c r="JRC96" s="47"/>
      <c r="JRD96" s="47"/>
      <c r="JRE96" s="47"/>
      <c r="JRF96" s="47"/>
      <c r="JRG96" s="47"/>
      <c r="JRH96" s="47"/>
      <c r="JRI96" s="47"/>
      <c r="JRJ96" s="47"/>
      <c r="JRK96" s="47"/>
      <c r="JRL96" s="47"/>
      <c r="JRM96" s="47"/>
      <c r="JRN96" s="47"/>
      <c r="JRO96" s="47"/>
      <c r="JRP96" s="47"/>
      <c r="JRQ96" s="47"/>
      <c r="JRR96" s="47"/>
      <c r="JRS96" s="47"/>
      <c r="JRT96" s="47"/>
      <c r="JRU96" s="47"/>
      <c r="JRV96" s="47"/>
      <c r="JRW96" s="47"/>
      <c r="JRX96" s="47"/>
      <c r="JRY96" s="47"/>
      <c r="JRZ96" s="47"/>
      <c r="JSA96" s="47"/>
      <c r="JSB96" s="47"/>
      <c r="JSC96" s="47"/>
      <c r="JSD96" s="47"/>
      <c r="JSE96" s="47"/>
      <c r="JSF96" s="47"/>
      <c r="JSG96" s="47"/>
      <c r="JSH96" s="47"/>
      <c r="JSI96" s="47"/>
      <c r="JSJ96" s="47"/>
      <c r="JSK96" s="47"/>
      <c r="JSL96" s="47"/>
      <c r="JSM96" s="47"/>
      <c r="JSN96" s="47"/>
      <c r="JSO96" s="47"/>
      <c r="JSP96" s="47"/>
      <c r="JSQ96" s="47"/>
      <c r="JSR96" s="47"/>
      <c r="JSS96" s="47"/>
      <c r="JST96" s="47"/>
      <c r="JSU96" s="47"/>
      <c r="JSV96" s="47"/>
      <c r="JSW96" s="47"/>
      <c r="JSX96" s="47"/>
      <c r="JSY96" s="47"/>
      <c r="JSZ96" s="47"/>
      <c r="JTA96" s="47"/>
      <c r="JTB96" s="47"/>
      <c r="JTC96" s="47"/>
      <c r="JTD96" s="47"/>
      <c r="JTE96" s="47"/>
      <c r="JTF96" s="47"/>
      <c r="JTG96" s="47"/>
      <c r="JTH96" s="47"/>
      <c r="JTI96" s="47"/>
      <c r="JTJ96" s="47"/>
      <c r="JTK96" s="47"/>
      <c r="JTL96" s="47"/>
      <c r="JTM96" s="47"/>
      <c r="JTN96" s="47"/>
      <c r="JTO96" s="47"/>
      <c r="JTP96" s="47"/>
      <c r="JTQ96" s="47"/>
      <c r="JTR96" s="47"/>
      <c r="JTS96" s="47"/>
      <c r="JTT96" s="47"/>
      <c r="JTU96" s="47"/>
      <c r="JTV96" s="47"/>
      <c r="JTW96" s="47"/>
      <c r="JTX96" s="47"/>
      <c r="JTY96" s="47"/>
      <c r="JTZ96" s="47"/>
      <c r="JUA96" s="47"/>
      <c r="JUB96" s="47"/>
      <c r="JUC96" s="47"/>
      <c r="JUD96" s="47"/>
      <c r="JUE96" s="47"/>
      <c r="JUF96" s="47"/>
      <c r="JUG96" s="47"/>
      <c r="JUH96" s="47"/>
      <c r="JUI96" s="47"/>
      <c r="JUJ96" s="47"/>
      <c r="JUK96" s="47"/>
      <c r="JUL96" s="47"/>
      <c r="JUM96" s="47"/>
      <c r="JUN96" s="47"/>
      <c r="JUO96" s="47"/>
      <c r="JUP96" s="47"/>
      <c r="JUQ96" s="47"/>
      <c r="JUR96" s="47"/>
      <c r="JUS96" s="47"/>
      <c r="JUT96" s="47"/>
      <c r="JUU96" s="47"/>
      <c r="JUV96" s="47"/>
      <c r="JUW96" s="47"/>
      <c r="JUX96" s="47"/>
      <c r="JUY96" s="47"/>
      <c r="JUZ96" s="47"/>
      <c r="JVA96" s="47"/>
      <c r="JVB96" s="47"/>
      <c r="JVC96" s="47"/>
      <c r="JVD96" s="47"/>
      <c r="JVE96" s="47"/>
      <c r="JVF96" s="47"/>
      <c r="JVG96" s="47"/>
      <c r="JVH96" s="47"/>
      <c r="JVI96" s="47"/>
      <c r="JVJ96" s="47"/>
      <c r="JVK96" s="47"/>
      <c r="JVL96" s="47"/>
      <c r="JVM96" s="47"/>
      <c r="JVN96" s="47"/>
      <c r="JVO96" s="47"/>
      <c r="JVP96" s="47"/>
      <c r="JVQ96" s="47"/>
      <c r="JVR96" s="47"/>
      <c r="JVS96" s="47"/>
      <c r="JVT96" s="47"/>
      <c r="JVU96" s="47"/>
      <c r="JVV96" s="47"/>
      <c r="JVW96" s="47"/>
      <c r="JVX96" s="47"/>
      <c r="JVY96" s="47"/>
      <c r="JVZ96" s="47"/>
      <c r="JWA96" s="47"/>
      <c r="JWB96" s="47"/>
      <c r="JWC96" s="47"/>
      <c r="JWD96" s="47"/>
      <c r="JWE96" s="47"/>
      <c r="JWF96" s="47"/>
      <c r="JWG96" s="47"/>
      <c r="JWH96" s="47"/>
      <c r="JWI96" s="47"/>
      <c r="JWJ96" s="47"/>
      <c r="JWK96" s="47"/>
      <c r="JWL96" s="47"/>
      <c r="JWM96" s="47"/>
      <c r="JWN96" s="47"/>
      <c r="JWO96" s="47"/>
      <c r="JWP96" s="47"/>
      <c r="JWQ96" s="47"/>
      <c r="JWR96" s="47"/>
      <c r="JWS96" s="47"/>
      <c r="JWT96" s="47"/>
      <c r="JWU96" s="47"/>
      <c r="JWV96" s="47"/>
      <c r="JWW96" s="47"/>
      <c r="JWX96" s="47"/>
      <c r="JWY96" s="47"/>
      <c r="JWZ96" s="47"/>
      <c r="JXA96" s="47"/>
      <c r="JXB96" s="47"/>
      <c r="JXC96" s="47"/>
      <c r="JXD96" s="47"/>
      <c r="JXE96" s="47"/>
      <c r="JXF96" s="47"/>
      <c r="JXG96" s="47"/>
      <c r="JXH96" s="47"/>
      <c r="JXI96" s="47"/>
      <c r="JXJ96" s="47"/>
      <c r="JXK96" s="47"/>
      <c r="JXL96" s="47"/>
      <c r="JXM96" s="47"/>
      <c r="JXN96" s="47"/>
      <c r="JXO96" s="47"/>
      <c r="JXP96" s="47"/>
      <c r="JXQ96" s="47"/>
      <c r="JXR96" s="47"/>
      <c r="JXS96" s="47"/>
      <c r="JXT96" s="47"/>
      <c r="JXU96" s="47"/>
      <c r="JXV96" s="47"/>
      <c r="JXW96" s="47"/>
      <c r="JXX96" s="47"/>
      <c r="JXY96" s="47"/>
      <c r="JXZ96" s="47"/>
      <c r="JYA96" s="47"/>
      <c r="JYB96" s="47"/>
      <c r="JYC96" s="47"/>
      <c r="JYD96" s="47"/>
      <c r="JYE96" s="47"/>
      <c r="JYF96" s="47"/>
      <c r="JYG96" s="47"/>
      <c r="JYH96" s="47"/>
      <c r="JYI96" s="47"/>
      <c r="JYJ96" s="47"/>
      <c r="JYK96" s="47"/>
      <c r="JYL96" s="47"/>
      <c r="JYM96" s="47"/>
      <c r="JYN96" s="47"/>
      <c r="JYO96" s="47"/>
      <c r="JYP96" s="47"/>
      <c r="JYQ96" s="47"/>
      <c r="JYR96" s="47"/>
      <c r="JYS96" s="47"/>
      <c r="JYT96" s="47"/>
      <c r="JYU96" s="47"/>
      <c r="JYV96" s="47"/>
      <c r="JYW96" s="47"/>
      <c r="JYX96" s="47"/>
      <c r="JYY96" s="47"/>
      <c r="JYZ96" s="47"/>
      <c r="JZA96" s="47"/>
      <c r="JZB96" s="47"/>
      <c r="JZC96" s="47"/>
      <c r="JZD96" s="47"/>
      <c r="JZE96" s="47"/>
      <c r="JZF96" s="47"/>
      <c r="JZG96" s="47"/>
      <c r="JZH96" s="47"/>
      <c r="JZI96" s="47"/>
      <c r="JZJ96" s="47"/>
      <c r="JZK96" s="47"/>
      <c r="JZL96" s="47"/>
      <c r="JZM96" s="47"/>
      <c r="JZN96" s="47"/>
      <c r="JZO96" s="47"/>
      <c r="JZP96" s="47"/>
      <c r="JZQ96" s="47"/>
      <c r="JZR96" s="47"/>
      <c r="JZS96" s="47"/>
      <c r="JZT96" s="47"/>
      <c r="JZU96" s="47"/>
      <c r="JZV96" s="47"/>
      <c r="JZW96" s="47"/>
      <c r="JZX96" s="47"/>
      <c r="JZY96" s="47"/>
      <c r="JZZ96" s="47"/>
      <c r="KAA96" s="47"/>
      <c r="KAB96" s="47"/>
      <c r="KAC96" s="47"/>
      <c r="KAD96" s="47"/>
      <c r="KAE96" s="47"/>
      <c r="KAF96" s="47"/>
      <c r="KAG96" s="47"/>
      <c r="KAH96" s="47"/>
      <c r="KAI96" s="47"/>
      <c r="KAJ96" s="47"/>
      <c r="KAK96" s="47"/>
      <c r="KAL96" s="47"/>
      <c r="KAM96" s="47"/>
      <c r="KAN96" s="47"/>
      <c r="KAO96" s="47"/>
      <c r="KAP96" s="47"/>
      <c r="KAQ96" s="47"/>
      <c r="KAR96" s="47"/>
      <c r="KAS96" s="47"/>
      <c r="KAT96" s="47"/>
      <c r="KAU96" s="47"/>
      <c r="KAV96" s="47"/>
      <c r="KAW96" s="47"/>
      <c r="KAX96" s="47"/>
      <c r="KAY96" s="47"/>
      <c r="KAZ96" s="47"/>
      <c r="KBA96" s="47"/>
      <c r="KBB96" s="47"/>
      <c r="KBC96" s="47"/>
      <c r="KBD96" s="47"/>
      <c r="KBE96" s="47"/>
      <c r="KBF96" s="47"/>
      <c r="KBG96" s="47"/>
      <c r="KBH96" s="47"/>
      <c r="KBI96" s="47"/>
      <c r="KBJ96" s="47"/>
      <c r="KBK96" s="47"/>
      <c r="KBL96" s="47"/>
      <c r="KBM96" s="47"/>
      <c r="KBN96" s="47"/>
      <c r="KBO96" s="47"/>
      <c r="KBP96" s="47"/>
      <c r="KBQ96" s="47"/>
      <c r="KBR96" s="47"/>
      <c r="KBS96" s="47"/>
      <c r="KBT96" s="47"/>
      <c r="KBU96" s="47"/>
      <c r="KBV96" s="47"/>
      <c r="KBW96" s="47"/>
      <c r="KBX96" s="47"/>
      <c r="KBY96" s="47"/>
      <c r="KBZ96" s="47"/>
      <c r="KCA96" s="47"/>
      <c r="KCB96" s="47"/>
      <c r="KCC96" s="47"/>
      <c r="KCD96" s="47"/>
      <c r="KCE96" s="47"/>
      <c r="KCF96" s="47"/>
      <c r="KCG96" s="47"/>
      <c r="KCH96" s="47"/>
      <c r="KCI96" s="47"/>
      <c r="KCJ96" s="47"/>
      <c r="KCK96" s="47"/>
      <c r="KCL96" s="47"/>
      <c r="KCM96" s="47"/>
      <c r="KCN96" s="47"/>
      <c r="KCO96" s="47"/>
      <c r="KCP96" s="47"/>
      <c r="KCQ96" s="47"/>
      <c r="KCR96" s="47"/>
      <c r="KCS96" s="47"/>
      <c r="KCT96" s="47"/>
      <c r="KCU96" s="47"/>
      <c r="KCV96" s="47"/>
      <c r="KCW96" s="47"/>
      <c r="KCX96" s="47"/>
      <c r="KCY96" s="47"/>
      <c r="KCZ96" s="47"/>
      <c r="KDA96" s="47"/>
      <c r="KDB96" s="47"/>
      <c r="KDC96" s="47"/>
      <c r="KDD96" s="47"/>
      <c r="KDE96" s="47"/>
      <c r="KDF96" s="47"/>
      <c r="KDG96" s="47"/>
      <c r="KDH96" s="47"/>
      <c r="KDI96" s="47"/>
      <c r="KDJ96" s="47"/>
      <c r="KDK96" s="47"/>
      <c r="KDL96" s="47"/>
      <c r="KDM96" s="47"/>
      <c r="KDN96" s="47"/>
      <c r="KDO96" s="47"/>
      <c r="KDP96" s="47"/>
      <c r="KDQ96" s="47"/>
      <c r="KDR96" s="47"/>
      <c r="KDS96" s="47"/>
      <c r="KDT96" s="47"/>
      <c r="KDU96" s="47"/>
      <c r="KDV96" s="47"/>
      <c r="KDW96" s="47"/>
      <c r="KDX96" s="47"/>
      <c r="KDY96" s="47"/>
      <c r="KDZ96" s="47"/>
      <c r="KEA96" s="47"/>
      <c r="KEB96" s="47"/>
      <c r="KEC96" s="47"/>
      <c r="KED96" s="47"/>
      <c r="KEE96" s="47"/>
      <c r="KEF96" s="47"/>
      <c r="KEG96" s="47"/>
      <c r="KEH96" s="47"/>
      <c r="KEI96" s="47"/>
      <c r="KEJ96" s="47"/>
      <c r="KEK96" s="47"/>
      <c r="KEL96" s="47"/>
      <c r="KEM96" s="47"/>
      <c r="KEN96" s="47"/>
      <c r="KEO96" s="47"/>
      <c r="KEP96" s="47"/>
      <c r="KEQ96" s="47"/>
      <c r="KER96" s="47"/>
      <c r="KES96" s="47"/>
      <c r="KET96" s="47"/>
      <c r="KEU96" s="47"/>
      <c r="KEV96" s="47"/>
      <c r="KEW96" s="47"/>
      <c r="KEX96" s="47"/>
      <c r="KEY96" s="47"/>
      <c r="KEZ96" s="47"/>
      <c r="KFA96" s="47"/>
      <c r="KFB96" s="47"/>
      <c r="KFC96" s="47"/>
      <c r="KFD96" s="47"/>
      <c r="KFE96" s="47"/>
      <c r="KFF96" s="47"/>
      <c r="KFG96" s="47"/>
      <c r="KFH96" s="47"/>
      <c r="KFI96" s="47"/>
      <c r="KFJ96" s="47"/>
      <c r="KFK96" s="47"/>
      <c r="KFL96" s="47"/>
      <c r="KFM96" s="47"/>
      <c r="KFN96" s="47"/>
      <c r="KFO96" s="47"/>
      <c r="KFP96" s="47"/>
      <c r="KFQ96" s="47"/>
      <c r="KFR96" s="47"/>
      <c r="KFS96" s="47"/>
      <c r="KFT96" s="47"/>
      <c r="KFU96" s="47"/>
      <c r="KFV96" s="47"/>
      <c r="KFW96" s="47"/>
      <c r="KFX96" s="47"/>
      <c r="KFY96" s="47"/>
      <c r="KFZ96" s="47"/>
      <c r="KGA96" s="47"/>
      <c r="KGB96" s="47"/>
      <c r="KGC96" s="47"/>
      <c r="KGD96" s="47"/>
      <c r="KGE96" s="47"/>
      <c r="KGF96" s="47"/>
      <c r="KGG96" s="47"/>
      <c r="KGH96" s="47"/>
      <c r="KGI96" s="47"/>
      <c r="KGJ96" s="47"/>
      <c r="KGK96" s="47"/>
      <c r="KGL96" s="47"/>
      <c r="KGM96" s="47"/>
      <c r="KGN96" s="47"/>
      <c r="KGO96" s="47"/>
      <c r="KGP96" s="47"/>
      <c r="KGQ96" s="47"/>
      <c r="KGR96" s="47"/>
      <c r="KGS96" s="47"/>
      <c r="KGT96" s="47"/>
      <c r="KGU96" s="47"/>
      <c r="KGV96" s="47"/>
      <c r="KGW96" s="47"/>
      <c r="KGX96" s="47"/>
      <c r="KGY96" s="47"/>
      <c r="KGZ96" s="47"/>
      <c r="KHA96" s="47"/>
      <c r="KHB96" s="47"/>
      <c r="KHC96" s="47"/>
      <c r="KHD96" s="47"/>
      <c r="KHE96" s="47"/>
      <c r="KHF96" s="47"/>
      <c r="KHG96" s="47"/>
      <c r="KHH96" s="47"/>
      <c r="KHI96" s="47"/>
      <c r="KHJ96" s="47"/>
      <c r="KHK96" s="47"/>
      <c r="KHL96" s="47"/>
      <c r="KHM96" s="47"/>
      <c r="KHN96" s="47"/>
      <c r="KHO96" s="47"/>
      <c r="KHP96" s="47"/>
      <c r="KHQ96" s="47"/>
      <c r="KHR96" s="47"/>
      <c r="KHS96" s="47"/>
      <c r="KHT96" s="47"/>
      <c r="KHU96" s="47"/>
      <c r="KHV96" s="47"/>
      <c r="KHW96" s="47"/>
      <c r="KHX96" s="47"/>
      <c r="KHY96" s="47"/>
      <c r="KHZ96" s="47"/>
      <c r="KIA96" s="47"/>
      <c r="KIB96" s="47"/>
      <c r="KIC96" s="47"/>
      <c r="KID96" s="47"/>
      <c r="KIE96" s="47"/>
      <c r="KIF96" s="47"/>
      <c r="KIG96" s="47"/>
      <c r="KIH96" s="47"/>
      <c r="KII96" s="47"/>
      <c r="KIJ96" s="47"/>
      <c r="KIK96" s="47"/>
      <c r="KIL96" s="47"/>
      <c r="KIM96" s="47"/>
      <c r="KIN96" s="47"/>
      <c r="KIO96" s="47"/>
      <c r="KIP96" s="47"/>
      <c r="KIQ96" s="47"/>
      <c r="KIR96" s="47"/>
      <c r="KIS96" s="47"/>
      <c r="KIT96" s="47"/>
      <c r="KIU96" s="47"/>
      <c r="KIV96" s="47"/>
      <c r="KIW96" s="47"/>
      <c r="KIX96" s="47"/>
      <c r="KIY96" s="47"/>
      <c r="KIZ96" s="47"/>
      <c r="KJA96" s="47"/>
      <c r="KJB96" s="47"/>
      <c r="KJC96" s="47"/>
      <c r="KJD96" s="47"/>
      <c r="KJE96" s="47"/>
      <c r="KJF96" s="47"/>
      <c r="KJG96" s="47"/>
      <c r="KJH96" s="47"/>
      <c r="KJI96" s="47"/>
      <c r="KJJ96" s="47"/>
      <c r="KJK96" s="47"/>
      <c r="KJL96" s="47"/>
      <c r="KJM96" s="47"/>
      <c r="KJN96" s="47"/>
      <c r="KJO96" s="47"/>
      <c r="KJP96" s="47"/>
      <c r="KJQ96" s="47"/>
      <c r="KJR96" s="47"/>
      <c r="KJS96" s="47"/>
      <c r="KJT96" s="47"/>
      <c r="KJU96" s="47"/>
      <c r="KJV96" s="47"/>
      <c r="KJW96" s="47"/>
      <c r="KJX96" s="47"/>
      <c r="KJY96" s="47"/>
      <c r="KJZ96" s="47"/>
      <c r="KKA96" s="47"/>
      <c r="KKB96" s="47"/>
      <c r="KKC96" s="47"/>
      <c r="KKD96" s="47"/>
      <c r="KKE96" s="47"/>
      <c r="KKF96" s="47"/>
      <c r="KKG96" s="47"/>
      <c r="KKH96" s="47"/>
      <c r="KKI96" s="47"/>
      <c r="KKJ96" s="47"/>
      <c r="KKK96" s="47"/>
      <c r="KKL96" s="47"/>
      <c r="KKM96" s="47"/>
      <c r="KKN96" s="47"/>
      <c r="KKO96" s="47"/>
      <c r="KKP96" s="47"/>
      <c r="KKQ96" s="47"/>
      <c r="KKR96" s="47"/>
      <c r="KKS96" s="47"/>
      <c r="KKT96" s="47"/>
      <c r="KKU96" s="47"/>
      <c r="KKV96" s="47"/>
      <c r="KKW96" s="47"/>
      <c r="KKX96" s="47"/>
      <c r="KKY96" s="47"/>
      <c r="KKZ96" s="47"/>
      <c r="KLA96" s="47"/>
      <c r="KLB96" s="47"/>
      <c r="KLC96" s="47"/>
      <c r="KLD96" s="47"/>
      <c r="KLE96" s="47"/>
      <c r="KLF96" s="47"/>
      <c r="KLG96" s="47"/>
      <c r="KLH96" s="47"/>
      <c r="KLI96" s="47"/>
      <c r="KLJ96" s="47"/>
      <c r="KLK96" s="47"/>
      <c r="KLL96" s="47"/>
      <c r="KLM96" s="47"/>
      <c r="KLN96" s="47"/>
      <c r="KLO96" s="47"/>
      <c r="KLP96" s="47"/>
      <c r="KLQ96" s="47"/>
      <c r="KLR96" s="47"/>
      <c r="KLS96" s="47"/>
      <c r="KLT96" s="47"/>
      <c r="KLU96" s="47"/>
      <c r="KLV96" s="47"/>
      <c r="KLW96" s="47"/>
      <c r="KLX96" s="47"/>
      <c r="KLY96" s="47"/>
      <c r="KLZ96" s="47"/>
      <c r="KMA96" s="47"/>
      <c r="KMB96" s="47"/>
      <c r="KMC96" s="47"/>
      <c r="KMD96" s="47"/>
      <c r="KME96" s="47"/>
      <c r="KMF96" s="47"/>
      <c r="KMG96" s="47"/>
      <c r="KMH96" s="47"/>
      <c r="KMI96" s="47"/>
      <c r="KMJ96" s="47"/>
      <c r="KMK96" s="47"/>
      <c r="KML96" s="47"/>
      <c r="KMM96" s="47"/>
      <c r="KMN96" s="47"/>
      <c r="KMO96" s="47"/>
      <c r="KMP96" s="47"/>
      <c r="KMQ96" s="47"/>
      <c r="KMR96" s="47"/>
      <c r="KMS96" s="47"/>
      <c r="KMT96" s="47"/>
      <c r="KMU96" s="47"/>
      <c r="KMV96" s="47"/>
      <c r="KMW96" s="47"/>
      <c r="KMX96" s="47"/>
      <c r="KMY96" s="47"/>
      <c r="KMZ96" s="47"/>
      <c r="KNA96" s="47"/>
      <c r="KNB96" s="47"/>
      <c r="KNC96" s="47"/>
      <c r="KND96" s="47"/>
      <c r="KNE96" s="47"/>
      <c r="KNF96" s="47"/>
      <c r="KNG96" s="47"/>
      <c r="KNH96" s="47"/>
      <c r="KNI96" s="47"/>
      <c r="KNJ96" s="47"/>
      <c r="KNK96" s="47"/>
      <c r="KNL96" s="47"/>
      <c r="KNM96" s="47"/>
      <c r="KNN96" s="47"/>
      <c r="KNO96" s="47"/>
      <c r="KNP96" s="47"/>
      <c r="KNQ96" s="47"/>
      <c r="KNR96" s="47"/>
      <c r="KNS96" s="47"/>
      <c r="KNT96" s="47"/>
      <c r="KNU96" s="47"/>
      <c r="KNV96" s="47"/>
      <c r="KNW96" s="47"/>
      <c r="KNX96" s="47"/>
      <c r="KNY96" s="47"/>
      <c r="KNZ96" s="47"/>
      <c r="KOA96" s="47"/>
      <c r="KOB96" s="47"/>
      <c r="KOC96" s="47"/>
      <c r="KOD96" s="47"/>
      <c r="KOE96" s="47"/>
      <c r="KOF96" s="47"/>
      <c r="KOG96" s="47"/>
      <c r="KOH96" s="47"/>
      <c r="KOI96" s="47"/>
      <c r="KOJ96" s="47"/>
      <c r="KOK96" s="47"/>
      <c r="KOL96" s="47"/>
      <c r="KOM96" s="47"/>
      <c r="KON96" s="47"/>
      <c r="KOO96" s="47"/>
      <c r="KOP96" s="47"/>
      <c r="KOQ96" s="47"/>
      <c r="KOR96" s="47"/>
      <c r="KOS96" s="47"/>
      <c r="KOT96" s="47"/>
      <c r="KOU96" s="47"/>
      <c r="KOV96" s="47"/>
      <c r="KOW96" s="47"/>
      <c r="KOX96" s="47"/>
      <c r="KOY96" s="47"/>
      <c r="KOZ96" s="47"/>
      <c r="KPA96" s="47"/>
      <c r="KPB96" s="47"/>
      <c r="KPC96" s="47"/>
      <c r="KPD96" s="47"/>
      <c r="KPE96" s="47"/>
      <c r="KPF96" s="47"/>
      <c r="KPG96" s="47"/>
      <c r="KPH96" s="47"/>
      <c r="KPI96" s="47"/>
      <c r="KPJ96" s="47"/>
      <c r="KPK96" s="47"/>
      <c r="KPL96" s="47"/>
      <c r="KPM96" s="47"/>
      <c r="KPN96" s="47"/>
      <c r="KPO96" s="47"/>
      <c r="KPP96" s="47"/>
      <c r="KPQ96" s="47"/>
      <c r="KPR96" s="47"/>
      <c r="KPS96" s="47"/>
      <c r="KPT96" s="47"/>
      <c r="KPU96" s="47"/>
      <c r="KPV96" s="47"/>
      <c r="KPW96" s="47"/>
      <c r="KPX96" s="47"/>
      <c r="KPY96" s="47"/>
      <c r="KPZ96" s="47"/>
      <c r="KQA96" s="47"/>
      <c r="KQB96" s="47"/>
      <c r="KQC96" s="47"/>
      <c r="KQD96" s="47"/>
      <c r="KQE96" s="47"/>
      <c r="KQF96" s="47"/>
      <c r="KQG96" s="47"/>
      <c r="KQH96" s="47"/>
      <c r="KQI96" s="47"/>
      <c r="KQJ96" s="47"/>
      <c r="KQK96" s="47"/>
      <c r="KQL96" s="47"/>
      <c r="KQM96" s="47"/>
      <c r="KQN96" s="47"/>
      <c r="KQO96" s="47"/>
      <c r="KQP96" s="47"/>
      <c r="KQQ96" s="47"/>
      <c r="KQR96" s="47"/>
      <c r="KQS96" s="47"/>
      <c r="KQT96" s="47"/>
      <c r="KQU96" s="47"/>
      <c r="KQV96" s="47"/>
      <c r="KQW96" s="47"/>
      <c r="KQX96" s="47"/>
      <c r="KQY96" s="47"/>
      <c r="KQZ96" s="47"/>
      <c r="KRA96" s="47"/>
      <c r="KRB96" s="47"/>
      <c r="KRC96" s="47"/>
      <c r="KRD96" s="47"/>
      <c r="KRE96" s="47"/>
      <c r="KRF96" s="47"/>
      <c r="KRG96" s="47"/>
      <c r="KRH96" s="47"/>
      <c r="KRI96" s="47"/>
      <c r="KRJ96" s="47"/>
      <c r="KRK96" s="47"/>
      <c r="KRL96" s="47"/>
      <c r="KRM96" s="47"/>
      <c r="KRN96" s="47"/>
      <c r="KRO96" s="47"/>
      <c r="KRP96" s="47"/>
      <c r="KRQ96" s="47"/>
      <c r="KRR96" s="47"/>
      <c r="KRS96" s="47"/>
      <c r="KRT96" s="47"/>
      <c r="KRU96" s="47"/>
      <c r="KRV96" s="47"/>
      <c r="KRW96" s="47"/>
      <c r="KRX96" s="47"/>
      <c r="KRY96" s="47"/>
      <c r="KRZ96" s="47"/>
      <c r="KSA96" s="47"/>
      <c r="KSB96" s="47"/>
      <c r="KSC96" s="47"/>
      <c r="KSD96" s="47"/>
      <c r="KSE96" s="47"/>
      <c r="KSF96" s="47"/>
      <c r="KSG96" s="47"/>
      <c r="KSH96" s="47"/>
      <c r="KSI96" s="47"/>
      <c r="KSJ96" s="47"/>
      <c r="KSK96" s="47"/>
      <c r="KSL96" s="47"/>
      <c r="KSM96" s="47"/>
      <c r="KSN96" s="47"/>
      <c r="KSO96" s="47"/>
      <c r="KSP96" s="47"/>
      <c r="KSQ96" s="47"/>
      <c r="KSR96" s="47"/>
      <c r="KSS96" s="47"/>
      <c r="KST96" s="47"/>
      <c r="KSU96" s="47"/>
      <c r="KSV96" s="47"/>
      <c r="KSW96" s="47"/>
      <c r="KSX96" s="47"/>
      <c r="KSY96" s="47"/>
      <c r="KSZ96" s="47"/>
      <c r="KTA96" s="47"/>
      <c r="KTB96" s="47"/>
      <c r="KTC96" s="47"/>
      <c r="KTD96" s="47"/>
      <c r="KTE96" s="47"/>
      <c r="KTF96" s="47"/>
      <c r="KTG96" s="47"/>
      <c r="KTH96" s="47"/>
      <c r="KTI96" s="47"/>
      <c r="KTJ96" s="47"/>
      <c r="KTK96" s="47"/>
      <c r="KTL96" s="47"/>
      <c r="KTM96" s="47"/>
      <c r="KTN96" s="47"/>
      <c r="KTO96" s="47"/>
      <c r="KTP96" s="47"/>
      <c r="KTQ96" s="47"/>
      <c r="KTR96" s="47"/>
      <c r="KTS96" s="47"/>
      <c r="KTT96" s="47"/>
      <c r="KTU96" s="47"/>
      <c r="KTV96" s="47"/>
      <c r="KTW96" s="47"/>
      <c r="KTX96" s="47"/>
      <c r="KTY96" s="47"/>
      <c r="KTZ96" s="47"/>
      <c r="KUA96" s="47"/>
      <c r="KUB96" s="47"/>
      <c r="KUC96" s="47"/>
      <c r="KUD96" s="47"/>
      <c r="KUE96" s="47"/>
      <c r="KUF96" s="47"/>
      <c r="KUG96" s="47"/>
      <c r="KUH96" s="47"/>
      <c r="KUI96" s="47"/>
      <c r="KUJ96" s="47"/>
      <c r="KUK96" s="47"/>
      <c r="KUL96" s="47"/>
      <c r="KUM96" s="47"/>
      <c r="KUN96" s="47"/>
      <c r="KUO96" s="47"/>
      <c r="KUP96" s="47"/>
      <c r="KUQ96" s="47"/>
      <c r="KUR96" s="47"/>
      <c r="KUS96" s="47"/>
      <c r="KUT96" s="47"/>
      <c r="KUU96" s="47"/>
      <c r="KUV96" s="47"/>
      <c r="KUW96" s="47"/>
      <c r="KUX96" s="47"/>
      <c r="KUY96" s="47"/>
      <c r="KUZ96" s="47"/>
      <c r="KVA96" s="47"/>
      <c r="KVB96" s="47"/>
      <c r="KVC96" s="47"/>
      <c r="KVD96" s="47"/>
      <c r="KVE96" s="47"/>
      <c r="KVF96" s="47"/>
      <c r="KVG96" s="47"/>
      <c r="KVH96" s="47"/>
      <c r="KVI96" s="47"/>
      <c r="KVJ96" s="47"/>
      <c r="KVK96" s="47"/>
      <c r="KVL96" s="47"/>
      <c r="KVM96" s="47"/>
      <c r="KVN96" s="47"/>
      <c r="KVO96" s="47"/>
      <c r="KVP96" s="47"/>
      <c r="KVQ96" s="47"/>
      <c r="KVR96" s="47"/>
      <c r="KVS96" s="47"/>
      <c r="KVT96" s="47"/>
      <c r="KVU96" s="47"/>
      <c r="KVV96" s="47"/>
      <c r="KVW96" s="47"/>
      <c r="KVX96" s="47"/>
      <c r="KVY96" s="47"/>
      <c r="KVZ96" s="47"/>
      <c r="KWA96" s="47"/>
      <c r="KWB96" s="47"/>
      <c r="KWC96" s="47"/>
      <c r="KWD96" s="47"/>
      <c r="KWE96" s="47"/>
      <c r="KWF96" s="47"/>
      <c r="KWG96" s="47"/>
      <c r="KWH96" s="47"/>
      <c r="KWI96" s="47"/>
      <c r="KWJ96" s="47"/>
      <c r="KWK96" s="47"/>
      <c r="KWL96" s="47"/>
      <c r="KWM96" s="47"/>
      <c r="KWN96" s="47"/>
      <c r="KWO96" s="47"/>
      <c r="KWP96" s="47"/>
      <c r="KWQ96" s="47"/>
      <c r="KWR96" s="47"/>
      <c r="KWS96" s="47"/>
      <c r="KWT96" s="47"/>
      <c r="KWU96" s="47"/>
      <c r="KWV96" s="47"/>
      <c r="KWW96" s="47"/>
      <c r="KWX96" s="47"/>
      <c r="KWY96" s="47"/>
      <c r="KWZ96" s="47"/>
      <c r="KXA96" s="47"/>
      <c r="KXB96" s="47"/>
      <c r="KXC96" s="47"/>
      <c r="KXD96" s="47"/>
      <c r="KXE96" s="47"/>
      <c r="KXF96" s="47"/>
      <c r="KXG96" s="47"/>
      <c r="KXH96" s="47"/>
      <c r="KXI96" s="47"/>
      <c r="KXJ96" s="47"/>
      <c r="KXK96" s="47"/>
      <c r="KXL96" s="47"/>
      <c r="KXM96" s="47"/>
      <c r="KXN96" s="47"/>
      <c r="KXO96" s="47"/>
      <c r="KXP96" s="47"/>
      <c r="KXQ96" s="47"/>
      <c r="KXR96" s="47"/>
      <c r="KXS96" s="47"/>
      <c r="KXT96" s="47"/>
      <c r="KXU96" s="47"/>
      <c r="KXV96" s="47"/>
      <c r="KXW96" s="47"/>
      <c r="KXX96" s="47"/>
      <c r="KXY96" s="47"/>
      <c r="KXZ96" s="47"/>
      <c r="KYA96" s="47"/>
      <c r="KYB96" s="47"/>
      <c r="KYC96" s="47"/>
      <c r="KYD96" s="47"/>
      <c r="KYE96" s="47"/>
      <c r="KYF96" s="47"/>
      <c r="KYG96" s="47"/>
      <c r="KYH96" s="47"/>
      <c r="KYI96" s="47"/>
      <c r="KYJ96" s="47"/>
      <c r="KYK96" s="47"/>
      <c r="KYL96" s="47"/>
      <c r="KYM96" s="47"/>
      <c r="KYN96" s="47"/>
      <c r="KYO96" s="47"/>
      <c r="KYP96" s="47"/>
      <c r="KYQ96" s="47"/>
      <c r="KYR96" s="47"/>
      <c r="KYS96" s="47"/>
      <c r="KYT96" s="47"/>
      <c r="KYU96" s="47"/>
      <c r="KYV96" s="47"/>
      <c r="KYW96" s="47"/>
      <c r="KYX96" s="47"/>
      <c r="KYY96" s="47"/>
      <c r="KYZ96" s="47"/>
      <c r="KZA96" s="47"/>
      <c r="KZB96" s="47"/>
      <c r="KZC96" s="47"/>
      <c r="KZD96" s="47"/>
      <c r="KZE96" s="47"/>
      <c r="KZF96" s="47"/>
      <c r="KZG96" s="47"/>
      <c r="KZH96" s="47"/>
      <c r="KZI96" s="47"/>
      <c r="KZJ96" s="47"/>
      <c r="KZK96" s="47"/>
      <c r="KZL96" s="47"/>
      <c r="KZM96" s="47"/>
      <c r="KZN96" s="47"/>
      <c r="KZO96" s="47"/>
      <c r="KZP96" s="47"/>
      <c r="KZQ96" s="47"/>
      <c r="KZR96" s="47"/>
      <c r="KZS96" s="47"/>
      <c r="KZT96" s="47"/>
      <c r="KZU96" s="47"/>
      <c r="KZV96" s="47"/>
      <c r="KZW96" s="47"/>
      <c r="KZX96" s="47"/>
      <c r="KZY96" s="47"/>
      <c r="KZZ96" s="47"/>
      <c r="LAA96" s="47"/>
      <c r="LAB96" s="47"/>
      <c r="LAC96" s="47"/>
      <c r="LAD96" s="47"/>
      <c r="LAE96" s="47"/>
      <c r="LAF96" s="47"/>
      <c r="LAG96" s="47"/>
      <c r="LAH96" s="47"/>
      <c r="LAI96" s="47"/>
      <c r="LAJ96" s="47"/>
      <c r="LAK96" s="47"/>
      <c r="LAL96" s="47"/>
      <c r="LAM96" s="47"/>
      <c r="LAN96" s="47"/>
      <c r="LAO96" s="47"/>
      <c r="LAP96" s="47"/>
      <c r="LAQ96" s="47"/>
      <c r="LAR96" s="47"/>
      <c r="LAS96" s="47"/>
      <c r="LAT96" s="47"/>
      <c r="LAU96" s="47"/>
      <c r="LAV96" s="47"/>
      <c r="LAW96" s="47"/>
      <c r="LAX96" s="47"/>
      <c r="LAY96" s="47"/>
      <c r="LAZ96" s="47"/>
      <c r="LBA96" s="47"/>
      <c r="LBB96" s="47"/>
      <c r="LBC96" s="47"/>
      <c r="LBD96" s="47"/>
      <c r="LBE96" s="47"/>
      <c r="LBF96" s="47"/>
      <c r="LBG96" s="47"/>
      <c r="LBH96" s="47"/>
      <c r="LBI96" s="47"/>
      <c r="LBJ96" s="47"/>
      <c r="LBK96" s="47"/>
      <c r="LBL96" s="47"/>
      <c r="LBM96" s="47"/>
      <c r="LBN96" s="47"/>
      <c r="LBO96" s="47"/>
      <c r="LBP96" s="47"/>
      <c r="LBQ96" s="47"/>
      <c r="LBR96" s="47"/>
      <c r="LBS96" s="47"/>
      <c r="LBT96" s="47"/>
      <c r="LBU96" s="47"/>
      <c r="LBV96" s="47"/>
      <c r="LBW96" s="47"/>
      <c r="LBX96" s="47"/>
      <c r="LBY96" s="47"/>
      <c r="LBZ96" s="47"/>
      <c r="LCA96" s="47"/>
      <c r="LCB96" s="47"/>
      <c r="LCC96" s="47"/>
      <c r="LCD96" s="47"/>
      <c r="LCE96" s="47"/>
      <c r="LCF96" s="47"/>
      <c r="LCG96" s="47"/>
      <c r="LCH96" s="47"/>
      <c r="LCI96" s="47"/>
      <c r="LCJ96" s="47"/>
      <c r="LCK96" s="47"/>
      <c r="LCL96" s="47"/>
      <c r="LCM96" s="47"/>
      <c r="LCN96" s="47"/>
      <c r="LCO96" s="47"/>
      <c r="LCP96" s="47"/>
      <c r="LCQ96" s="47"/>
      <c r="LCR96" s="47"/>
      <c r="LCS96" s="47"/>
      <c r="LCT96" s="47"/>
      <c r="LCU96" s="47"/>
      <c r="LCV96" s="47"/>
      <c r="LCW96" s="47"/>
      <c r="LCX96" s="47"/>
      <c r="LCY96" s="47"/>
      <c r="LCZ96" s="47"/>
      <c r="LDA96" s="47"/>
      <c r="LDB96" s="47"/>
      <c r="LDC96" s="47"/>
      <c r="LDD96" s="47"/>
      <c r="LDE96" s="47"/>
      <c r="LDF96" s="47"/>
      <c r="LDG96" s="47"/>
      <c r="LDH96" s="47"/>
      <c r="LDI96" s="47"/>
      <c r="LDJ96" s="47"/>
      <c r="LDK96" s="47"/>
      <c r="LDL96" s="47"/>
      <c r="LDM96" s="47"/>
      <c r="LDN96" s="47"/>
      <c r="LDO96" s="47"/>
      <c r="LDP96" s="47"/>
      <c r="LDQ96" s="47"/>
      <c r="LDR96" s="47"/>
      <c r="LDS96" s="47"/>
      <c r="LDT96" s="47"/>
      <c r="LDU96" s="47"/>
      <c r="LDV96" s="47"/>
      <c r="LDW96" s="47"/>
      <c r="LDX96" s="47"/>
      <c r="LDY96" s="47"/>
      <c r="LDZ96" s="47"/>
      <c r="LEA96" s="47"/>
      <c r="LEB96" s="47"/>
      <c r="LEC96" s="47"/>
      <c r="LED96" s="47"/>
      <c r="LEE96" s="47"/>
      <c r="LEF96" s="47"/>
      <c r="LEG96" s="47"/>
      <c r="LEH96" s="47"/>
      <c r="LEI96" s="47"/>
      <c r="LEJ96" s="47"/>
      <c r="LEK96" s="47"/>
      <c r="LEL96" s="47"/>
      <c r="LEM96" s="47"/>
      <c r="LEN96" s="47"/>
      <c r="LEO96" s="47"/>
      <c r="LEP96" s="47"/>
      <c r="LEQ96" s="47"/>
      <c r="LER96" s="47"/>
      <c r="LES96" s="47"/>
      <c r="LET96" s="47"/>
      <c r="LEU96" s="47"/>
      <c r="LEV96" s="47"/>
      <c r="LEW96" s="47"/>
      <c r="LEX96" s="47"/>
      <c r="LEY96" s="47"/>
      <c r="LEZ96" s="47"/>
      <c r="LFA96" s="47"/>
      <c r="LFB96" s="47"/>
      <c r="LFC96" s="47"/>
      <c r="LFD96" s="47"/>
      <c r="LFE96" s="47"/>
      <c r="LFF96" s="47"/>
      <c r="LFG96" s="47"/>
      <c r="LFH96" s="47"/>
      <c r="LFI96" s="47"/>
      <c r="LFJ96" s="47"/>
      <c r="LFK96" s="47"/>
      <c r="LFL96" s="47"/>
      <c r="LFM96" s="47"/>
      <c r="LFN96" s="47"/>
      <c r="LFO96" s="47"/>
      <c r="LFP96" s="47"/>
      <c r="LFQ96" s="47"/>
      <c r="LFR96" s="47"/>
      <c r="LFS96" s="47"/>
      <c r="LFT96" s="47"/>
      <c r="LFU96" s="47"/>
      <c r="LFV96" s="47"/>
      <c r="LFW96" s="47"/>
      <c r="LFX96" s="47"/>
      <c r="LFY96" s="47"/>
      <c r="LFZ96" s="47"/>
      <c r="LGA96" s="47"/>
      <c r="LGB96" s="47"/>
      <c r="LGC96" s="47"/>
      <c r="LGD96" s="47"/>
      <c r="LGE96" s="47"/>
      <c r="LGF96" s="47"/>
      <c r="LGG96" s="47"/>
      <c r="LGH96" s="47"/>
      <c r="LGI96" s="47"/>
      <c r="LGJ96" s="47"/>
      <c r="LGK96" s="47"/>
      <c r="LGL96" s="47"/>
      <c r="LGM96" s="47"/>
      <c r="LGN96" s="47"/>
      <c r="LGO96" s="47"/>
      <c r="LGP96" s="47"/>
      <c r="LGQ96" s="47"/>
      <c r="LGR96" s="47"/>
      <c r="LGS96" s="47"/>
      <c r="LGT96" s="47"/>
      <c r="LGU96" s="47"/>
      <c r="LGV96" s="47"/>
      <c r="LGW96" s="47"/>
      <c r="LGX96" s="47"/>
      <c r="LGY96" s="47"/>
      <c r="LGZ96" s="47"/>
      <c r="LHA96" s="47"/>
      <c r="LHB96" s="47"/>
      <c r="LHC96" s="47"/>
      <c r="LHD96" s="47"/>
      <c r="LHE96" s="47"/>
      <c r="LHF96" s="47"/>
      <c r="LHG96" s="47"/>
      <c r="LHH96" s="47"/>
      <c r="LHI96" s="47"/>
      <c r="LHJ96" s="47"/>
      <c r="LHK96" s="47"/>
      <c r="LHL96" s="47"/>
      <c r="LHM96" s="47"/>
      <c r="LHN96" s="47"/>
      <c r="LHO96" s="47"/>
      <c r="LHP96" s="47"/>
      <c r="LHQ96" s="47"/>
      <c r="LHR96" s="47"/>
      <c r="LHS96" s="47"/>
      <c r="LHT96" s="47"/>
      <c r="LHU96" s="47"/>
      <c r="LHV96" s="47"/>
      <c r="LHW96" s="47"/>
      <c r="LHX96" s="47"/>
      <c r="LHY96" s="47"/>
      <c r="LHZ96" s="47"/>
      <c r="LIA96" s="47"/>
      <c r="LIB96" s="47"/>
      <c r="LIC96" s="47"/>
      <c r="LID96" s="47"/>
      <c r="LIE96" s="47"/>
      <c r="LIF96" s="47"/>
      <c r="LIG96" s="47"/>
      <c r="LIH96" s="47"/>
      <c r="LII96" s="47"/>
      <c r="LIJ96" s="47"/>
      <c r="LIK96" s="47"/>
      <c r="LIL96" s="47"/>
      <c r="LIM96" s="47"/>
      <c r="LIN96" s="47"/>
      <c r="LIO96" s="47"/>
      <c r="LIP96" s="47"/>
      <c r="LIQ96" s="47"/>
      <c r="LIR96" s="47"/>
      <c r="LIS96" s="47"/>
      <c r="LIT96" s="47"/>
      <c r="LIU96" s="47"/>
      <c r="LIV96" s="47"/>
      <c r="LIW96" s="47"/>
      <c r="LIX96" s="47"/>
      <c r="LIY96" s="47"/>
      <c r="LIZ96" s="47"/>
      <c r="LJA96" s="47"/>
      <c r="LJB96" s="47"/>
      <c r="LJC96" s="47"/>
      <c r="LJD96" s="47"/>
      <c r="LJE96" s="47"/>
      <c r="LJF96" s="47"/>
      <c r="LJG96" s="47"/>
      <c r="LJH96" s="47"/>
      <c r="LJI96" s="47"/>
      <c r="LJJ96" s="47"/>
      <c r="LJK96" s="47"/>
      <c r="LJL96" s="47"/>
      <c r="LJM96" s="47"/>
      <c r="LJN96" s="47"/>
      <c r="LJO96" s="47"/>
      <c r="LJP96" s="47"/>
      <c r="LJQ96" s="47"/>
      <c r="LJR96" s="47"/>
      <c r="LJS96" s="47"/>
      <c r="LJT96" s="47"/>
      <c r="LJU96" s="47"/>
      <c r="LJV96" s="47"/>
      <c r="LJW96" s="47"/>
      <c r="LJX96" s="47"/>
      <c r="LJY96" s="47"/>
      <c r="LJZ96" s="47"/>
      <c r="LKA96" s="47"/>
      <c r="LKB96" s="47"/>
      <c r="LKC96" s="47"/>
      <c r="LKD96" s="47"/>
      <c r="LKE96" s="47"/>
      <c r="LKF96" s="47"/>
      <c r="LKG96" s="47"/>
      <c r="LKH96" s="47"/>
      <c r="LKI96" s="47"/>
      <c r="LKJ96" s="47"/>
      <c r="LKK96" s="47"/>
      <c r="LKL96" s="47"/>
      <c r="LKM96" s="47"/>
      <c r="LKN96" s="47"/>
      <c r="LKO96" s="47"/>
      <c r="LKP96" s="47"/>
      <c r="LKQ96" s="47"/>
      <c r="LKR96" s="47"/>
      <c r="LKS96" s="47"/>
      <c r="LKT96" s="47"/>
      <c r="LKU96" s="47"/>
      <c r="LKV96" s="47"/>
      <c r="LKW96" s="47"/>
      <c r="LKX96" s="47"/>
      <c r="LKY96" s="47"/>
      <c r="LKZ96" s="47"/>
      <c r="LLA96" s="47"/>
      <c r="LLB96" s="47"/>
      <c r="LLC96" s="47"/>
      <c r="LLD96" s="47"/>
      <c r="LLE96" s="47"/>
      <c r="LLF96" s="47"/>
      <c r="LLG96" s="47"/>
      <c r="LLH96" s="47"/>
      <c r="LLI96" s="47"/>
      <c r="LLJ96" s="47"/>
      <c r="LLK96" s="47"/>
      <c r="LLL96" s="47"/>
      <c r="LLM96" s="47"/>
      <c r="LLN96" s="47"/>
      <c r="LLO96" s="47"/>
      <c r="LLP96" s="47"/>
      <c r="LLQ96" s="47"/>
      <c r="LLR96" s="47"/>
      <c r="LLS96" s="47"/>
      <c r="LLT96" s="47"/>
      <c r="LLU96" s="47"/>
      <c r="LLV96" s="47"/>
      <c r="LLW96" s="47"/>
      <c r="LLX96" s="47"/>
      <c r="LLY96" s="47"/>
      <c r="LLZ96" s="47"/>
      <c r="LMA96" s="47"/>
      <c r="LMB96" s="47"/>
      <c r="LMC96" s="47"/>
      <c r="LMD96" s="47"/>
      <c r="LME96" s="47"/>
      <c r="LMF96" s="47"/>
      <c r="LMG96" s="47"/>
      <c r="LMH96" s="47"/>
      <c r="LMI96" s="47"/>
      <c r="LMJ96" s="47"/>
      <c r="LMK96" s="47"/>
      <c r="LML96" s="47"/>
      <c r="LMM96" s="47"/>
      <c r="LMN96" s="47"/>
      <c r="LMO96" s="47"/>
      <c r="LMP96" s="47"/>
      <c r="LMQ96" s="47"/>
      <c r="LMR96" s="47"/>
      <c r="LMS96" s="47"/>
      <c r="LMT96" s="47"/>
      <c r="LMU96" s="47"/>
      <c r="LMV96" s="47"/>
      <c r="LMW96" s="47"/>
      <c r="LMX96" s="47"/>
      <c r="LMY96" s="47"/>
      <c r="LMZ96" s="47"/>
      <c r="LNA96" s="47"/>
      <c r="LNB96" s="47"/>
      <c r="LNC96" s="47"/>
      <c r="LND96" s="47"/>
      <c r="LNE96" s="47"/>
      <c r="LNF96" s="47"/>
      <c r="LNG96" s="47"/>
      <c r="LNH96" s="47"/>
      <c r="LNI96" s="47"/>
      <c r="LNJ96" s="47"/>
      <c r="LNK96" s="47"/>
      <c r="LNL96" s="47"/>
      <c r="LNM96" s="47"/>
      <c r="LNN96" s="47"/>
      <c r="LNO96" s="47"/>
      <c r="LNP96" s="47"/>
      <c r="LNQ96" s="47"/>
      <c r="LNR96" s="47"/>
      <c r="LNS96" s="47"/>
      <c r="LNT96" s="47"/>
      <c r="LNU96" s="47"/>
      <c r="LNV96" s="47"/>
      <c r="LNW96" s="47"/>
      <c r="LNX96" s="47"/>
      <c r="LNY96" s="47"/>
      <c r="LNZ96" s="47"/>
      <c r="LOA96" s="47"/>
      <c r="LOB96" s="47"/>
      <c r="LOC96" s="47"/>
      <c r="LOD96" s="47"/>
      <c r="LOE96" s="47"/>
      <c r="LOF96" s="47"/>
      <c r="LOG96" s="47"/>
      <c r="LOH96" s="47"/>
      <c r="LOI96" s="47"/>
      <c r="LOJ96" s="47"/>
      <c r="LOK96" s="47"/>
      <c r="LOL96" s="47"/>
      <c r="LOM96" s="47"/>
      <c r="LON96" s="47"/>
      <c r="LOO96" s="47"/>
      <c r="LOP96" s="47"/>
      <c r="LOQ96" s="47"/>
      <c r="LOR96" s="47"/>
      <c r="LOS96" s="47"/>
      <c r="LOT96" s="47"/>
      <c r="LOU96" s="47"/>
      <c r="LOV96" s="47"/>
      <c r="LOW96" s="47"/>
      <c r="LOX96" s="47"/>
      <c r="LOY96" s="47"/>
      <c r="LOZ96" s="47"/>
      <c r="LPA96" s="47"/>
      <c r="LPB96" s="47"/>
      <c r="LPC96" s="47"/>
      <c r="LPD96" s="47"/>
      <c r="LPE96" s="47"/>
      <c r="LPF96" s="47"/>
      <c r="LPG96" s="47"/>
      <c r="LPH96" s="47"/>
      <c r="LPI96" s="47"/>
      <c r="LPJ96" s="47"/>
      <c r="LPK96" s="47"/>
      <c r="LPL96" s="47"/>
      <c r="LPM96" s="47"/>
      <c r="LPN96" s="47"/>
      <c r="LPO96" s="47"/>
      <c r="LPP96" s="47"/>
      <c r="LPQ96" s="47"/>
      <c r="LPR96" s="47"/>
      <c r="LPS96" s="47"/>
      <c r="LPT96" s="47"/>
      <c r="LPU96" s="47"/>
      <c r="LPV96" s="47"/>
      <c r="LPW96" s="47"/>
      <c r="LPX96" s="47"/>
      <c r="LPY96" s="47"/>
      <c r="LPZ96" s="47"/>
      <c r="LQA96" s="47"/>
      <c r="LQB96" s="47"/>
      <c r="LQC96" s="47"/>
      <c r="LQD96" s="47"/>
      <c r="LQE96" s="47"/>
      <c r="LQF96" s="47"/>
      <c r="LQG96" s="47"/>
      <c r="LQH96" s="47"/>
      <c r="LQI96" s="47"/>
      <c r="LQJ96" s="47"/>
      <c r="LQK96" s="47"/>
      <c r="LQL96" s="47"/>
      <c r="LQM96" s="47"/>
      <c r="LQN96" s="47"/>
      <c r="LQO96" s="47"/>
      <c r="LQP96" s="47"/>
      <c r="LQQ96" s="47"/>
      <c r="LQR96" s="47"/>
      <c r="LQS96" s="47"/>
      <c r="LQT96" s="47"/>
      <c r="LQU96" s="47"/>
      <c r="LQV96" s="47"/>
      <c r="LQW96" s="47"/>
      <c r="LQX96" s="47"/>
      <c r="LQY96" s="47"/>
      <c r="LQZ96" s="47"/>
      <c r="LRA96" s="47"/>
      <c r="LRB96" s="47"/>
      <c r="LRC96" s="47"/>
      <c r="LRD96" s="47"/>
      <c r="LRE96" s="47"/>
      <c r="LRF96" s="47"/>
      <c r="LRG96" s="47"/>
      <c r="LRH96" s="47"/>
      <c r="LRI96" s="47"/>
      <c r="LRJ96" s="47"/>
      <c r="LRK96" s="47"/>
      <c r="LRL96" s="47"/>
      <c r="LRM96" s="47"/>
      <c r="LRN96" s="47"/>
      <c r="LRO96" s="47"/>
      <c r="LRP96" s="47"/>
      <c r="LRQ96" s="47"/>
      <c r="LRR96" s="47"/>
      <c r="LRS96" s="47"/>
      <c r="LRT96" s="47"/>
      <c r="LRU96" s="47"/>
      <c r="LRV96" s="47"/>
      <c r="LRW96" s="47"/>
      <c r="LRX96" s="47"/>
      <c r="LRY96" s="47"/>
      <c r="LRZ96" s="47"/>
      <c r="LSA96" s="47"/>
      <c r="LSB96" s="47"/>
      <c r="LSC96" s="47"/>
      <c r="LSD96" s="47"/>
      <c r="LSE96" s="47"/>
      <c r="LSF96" s="47"/>
      <c r="LSG96" s="47"/>
      <c r="LSH96" s="47"/>
      <c r="LSI96" s="47"/>
      <c r="LSJ96" s="47"/>
      <c r="LSK96" s="47"/>
      <c r="LSL96" s="47"/>
      <c r="LSM96" s="47"/>
      <c r="LSN96" s="47"/>
      <c r="LSO96" s="47"/>
      <c r="LSP96" s="47"/>
      <c r="LSQ96" s="47"/>
      <c r="LSR96" s="47"/>
      <c r="LSS96" s="47"/>
      <c r="LST96" s="47"/>
      <c r="LSU96" s="47"/>
      <c r="LSV96" s="47"/>
      <c r="LSW96" s="47"/>
      <c r="LSX96" s="47"/>
      <c r="LSY96" s="47"/>
      <c r="LSZ96" s="47"/>
      <c r="LTA96" s="47"/>
      <c r="LTB96" s="47"/>
      <c r="LTC96" s="47"/>
      <c r="LTD96" s="47"/>
      <c r="LTE96" s="47"/>
      <c r="LTF96" s="47"/>
      <c r="LTG96" s="47"/>
      <c r="LTH96" s="47"/>
      <c r="LTI96" s="47"/>
      <c r="LTJ96" s="47"/>
      <c r="LTK96" s="47"/>
      <c r="LTL96" s="47"/>
      <c r="LTM96" s="47"/>
      <c r="LTN96" s="47"/>
      <c r="LTO96" s="47"/>
      <c r="LTP96" s="47"/>
      <c r="LTQ96" s="47"/>
      <c r="LTR96" s="47"/>
      <c r="LTS96" s="47"/>
      <c r="LTT96" s="47"/>
      <c r="LTU96" s="47"/>
      <c r="LTV96" s="47"/>
      <c r="LTW96" s="47"/>
      <c r="LTX96" s="47"/>
      <c r="LTY96" s="47"/>
      <c r="LTZ96" s="47"/>
      <c r="LUA96" s="47"/>
      <c r="LUB96" s="47"/>
      <c r="LUC96" s="47"/>
      <c r="LUD96" s="47"/>
      <c r="LUE96" s="47"/>
      <c r="LUF96" s="47"/>
      <c r="LUG96" s="47"/>
      <c r="LUH96" s="47"/>
      <c r="LUI96" s="47"/>
      <c r="LUJ96" s="47"/>
      <c r="LUK96" s="47"/>
      <c r="LUL96" s="47"/>
      <c r="LUM96" s="47"/>
      <c r="LUN96" s="47"/>
      <c r="LUO96" s="47"/>
      <c r="LUP96" s="47"/>
      <c r="LUQ96" s="47"/>
      <c r="LUR96" s="47"/>
      <c r="LUS96" s="47"/>
      <c r="LUT96" s="47"/>
      <c r="LUU96" s="47"/>
      <c r="LUV96" s="47"/>
      <c r="LUW96" s="47"/>
      <c r="LUX96" s="47"/>
      <c r="LUY96" s="47"/>
      <c r="LUZ96" s="47"/>
      <c r="LVA96" s="47"/>
      <c r="LVB96" s="47"/>
      <c r="LVC96" s="47"/>
      <c r="LVD96" s="47"/>
      <c r="LVE96" s="47"/>
      <c r="LVF96" s="47"/>
      <c r="LVG96" s="47"/>
      <c r="LVH96" s="47"/>
      <c r="LVI96" s="47"/>
      <c r="LVJ96" s="47"/>
      <c r="LVK96" s="47"/>
      <c r="LVL96" s="47"/>
      <c r="LVM96" s="47"/>
      <c r="LVN96" s="47"/>
      <c r="LVO96" s="47"/>
      <c r="LVP96" s="47"/>
      <c r="LVQ96" s="47"/>
      <c r="LVR96" s="47"/>
      <c r="LVS96" s="47"/>
      <c r="LVT96" s="47"/>
      <c r="LVU96" s="47"/>
      <c r="LVV96" s="47"/>
      <c r="LVW96" s="47"/>
      <c r="LVX96" s="47"/>
      <c r="LVY96" s="47"/>
      <c r="LVZ96" s="47"/>
      <c r="LWA96" s="47"/>
      <c r="LWB96" s="47"/>
      <c r="LWC96" s="47"/>
      <c r="LWD96" s="47"/>
      <c r="LWE96" s="47"/>
      <c r="LWF96" s="47"/>
      <c r="LWG96" s="47"/>
      <c r="LWH96" s="47"/>
      <c r="LWI96" s="47"/>
      <c r="LWJ96" s="47"/>
      <c r="LWK96" s="47"/>
      <c r="LWL96" s="47"/>
      <c r="LWM96" s="47"/>
      <c r="LWN96" s="47"/>
      <c r="LWO96" s="47"/>
      <c r="LWP96" s="47"/>
      <c r="LWQ96" s="47"/>
      <c r="LWR96" s="47"/>
      <c r="LWS96" s="47"/>
      <c r="LWT96" s="47"/>
      <c r="LWU96" s="47"/>
      <c r="LWV96" s="47"/>
      <c r="LWW96" s="47"/>
      <c r="LWX96" s="47"/>
      <c r="LWY96" s="47"/>
      <c r="LWZ96" s="47"/>
      <c r="LXA96" s="47"/>
      <c r="LXB96" s="47"/>
      <c r="LXC96" s="47"/>
      <c r="LXD96" s="47"/>
      <c r="LXE96" s="47"/>
      <c r="LXF96" s="47"/>
      <c r="LXG96" s="47"/>
      <c r="LXH96" s="47"/>
      <c r="LXI96" s="47"/>
      <c r="LXJ96" s="47"/>
      <c r="LXK96" s="47"/>
      <c r="LXL96" s="47"/>
      <c r="LXM96" s="47"/>
      <c r="LXN96" s="47"/>
      <c r="LXO96" s="47"/>
      <c r="LXP96" s="47"/>
      <c r="LXQ96" s="47"/>
      <c r="LXR96" s="47"/>
      <c r="LXS96" s="47"/>
      <c r="LXT96" s="47"/>
      <c r="LXU96" s="47"/>
      <c r="LXV96" s="47"/>
      <c r="LXW96" s="47"/>
      <c r="LXX96" s="47"/>
      <c r="LXY96" s="47"/>
      <c r="LXZ96" s="47"/>
      <c r="LYA96" s="47"/>
      <c r="LYB96" s="47"/>
      <c r="LYC96" s="47"/>
      <c r="LYD96" s="47"/>
      <c r="LYE96" s="47"/>
      <c r="LYF96" s="47"/>
      <c r="LYG96" s="47"/>
      <c r="LYH96" s="47"/>
      <c r="LYI96" s="47"/>
      <c r="LYJ96" s="47"/>
      <c r="LYK96" s="47"/>
      <c r="LYL96" s="47"/>
      <c r="LYM96" s="47"/>
      <c r="LYN96" s="47"/>
      <c r="LYO96" s="47"/>
      <c r="LYP96" s="47"/>
      <c r="LYQ96" s="47"/>
      <c r="LYR96" s="47"/>
      <c r="LYS96" s="47"/>
      <c r="LYT96" s="47"/>
      <c r="LYU96" s="47"/>
      <c r="LYV96" s="47"/>
      <c r="LYW96" s="47"/>
      <c r="LYX96" s="47"/>
      <c r="LYY96" s="47"/>
      <c r="LYZ96" s="47"/>
      <c r="LZA96" s="47"/>
      <c r="LZB96" s="47"/>
      <c r="LZC96" s="47"/>
      <c r="LZD96" s="47"/>
      <c r="LZE96" s="47"/>
      <c r="LZF96" s="47"/>
      <c r="LZG96" s="47"/>
      <c r="LZH96" s="47"/>
      <c r="LZI96" s="47"/>
      <c r="LZJ96" s="47"/>
      <c r="LZK96" s="47"/>
      <c r="LZL96" s="47"/>
      <c r="LZM96" s="47"/>
      <c r="LZN96" s="47"/>
      <c r="LZO96" s="47"/>
      <c r="LZP96" s="47"/>
      <c r="LZQ96" s="47"/>
      <c r="LZR96" s="47"/>
      <c r="LZS96" s="47"/>
      <c r="LZT96" s="47"/>
      <c r="LZU96" s="47"/>
      <c r="LZV96" s="47"/>
      <c r="LZW96" s="47"/>
      <c r="LZX96" s="47"/>
      <c r="LZY96" s="47"/>
      <c r="LZZ96" s="47"/>
      <c r="MAA96" s="47"/>
      <c r="MAB96" s="47"/>
      <c r="MAC96" s="47"/>
      <c r="MAD96" s="47"/>
      <c r="MAE96" s="47"/>
      <c r="MAF96" s="47"/>
      <c r="MAG96" s="47"/>
      <c r="MAH96" s="47"/>
      <c r="MAI96" s="47"/>
      <c r="MAJ96" s="47"/>
      <c r="MAK96" s="47"/>
      <c r="MAL96" s="47"/>
      <c r="MAM96" s="47"/>
      <c r="MAN96" s="47"/>
      <c r="MAO96" s="47"/>
      <c r="MAP96" s="47"/>
      <c r="MAQ96" s="47"/>
      <c r="MAR96" s="47"/>
      <c r="MAS96" s="47"/>
      <c r="MAT96" s="47"/>
      <c r="MAU96" s="47"/>
      <c r="MAV96" s="47"/>
      <c r="MAW96" s="47"/>
      <c r="MAX96" s="47"/>
      <c r="MAY96" s="47"/>
      <c r="MAZ96" s="47"/>
      <c r="MBA96" s="47"/>
      <c r="MBB96" s="47"/>
      <c r="MBC96" s="47"/>
      <c r="MBD96" s="47"/>
      <c r="MBE96" s="47"/>
      <c r="MBF96" s="47"/>
      <c r="MBG96" s="47"/>
      <c r="MBH96" s="47"/>
      <c r="MBI96" s="47"/>
      <c r="MBJ96" s="47"/>
      <c r="MBK96" s="47"/>
      <c r="MBL96" s="47"/>
      <c r="MBM96" s="47"/>
      <c r="MBN96" s="47"/>
      <c r="MBO96" s="47"/>
      <c r="MBP96" s="47"/>
      <c r="MBQ96" s="47"/>
      <c r="MBR96" s="47"/>
      <c r="MBS96" s="47"/>
      <c r="MBT96" s="47"/>
      <c r="MBU96" s="47"/>
      <c r="MBV96" s="47"/>
      <c r="MBW96" s="47"/>
      <c r="MBX96" s="47"/>
      <c r="MBY96" s="47"/>
      <c r="MBZ96" s="47"/>
      <c r="MCA96" s="47"/>
      <c r="MCB96" s="47"/>
      <c r="MCC96" s="47"/>
      <c r="MCD96" s="47"/>
      <c r="MCE96" s="47"/>
      <c r="MCF96" s="47"/>
      <c r="MCG96" s="47"/>
      <c r="MCH96" s="47"/>
      <c r="MCI96" s="47"/>
      <c r="MCJ96" s="47"/>
      <c r="MCK96" s="47"/>
      <c r="MCL96" s="47"/>
      <c r="MCM96" s="47"/>
      <c r="MCN96" s="47"/>
      <c r="MCO96" s="47"/>
      <c r="MCP96" s="47"/>
      <c r="MCQ96" s="47"/>
      <c r="MCR96" s="47"/>
      <c r="MCS96" s="47"/>
      <c r="MCT96" s="47"/>
      <c r="MCU96" s="47"/>
      <c r="MCV96" s="47"/>
      <c r="MCW96" s="47"/>
      <c r="MCX96" s="47"/>
      <c r="MCY96" s="47"/>
      <c r="MCZ96" s="47"/>
      <c r="MDA96" s="47"/>
      <c r="MDB96" s="47"/>
      <c r="MDC96" s="47"/>
      <c r="MDD96" s="47"/>
      <c r="MDE96" s="47"/>
      <c r="MDF96" s="47"/>
      <c r="MDG96" s="47"/>
      <c r="MDH96" s="47"/>
      <c r="MDI96" s="47"/>
      <c r="MDJ96" s="47"/>
      <c r="MDK96" s="47"/>
      <c r="MDL96" s="47"/>
      <c r="MDM96" s="47"/>
      <c r="MDN96" s="47"/>
      <c r="MDO96" s="47"/>
      <c r="MDP96" s="47"/>
      <c r="MDQ96" s="47"/>
      <c r="MDR96" s="47"/>
      <c r="MDS96" s="47"/>
      <c r="MDT96" s="47"/>
      <c r="MDU96" s="47"/>
      <c r="MDV96" s="47"/>
      <c r="MDW96" s="47"/>
      <c r="MDX96" s="47"/>
      <c r="MDY96" s="47"/>
      <c r="MDZ96" s="47"/>
      <c r="MEA96" s="47"/>
      <c r="MEB96" s="47"/>
      <c r="MEC96" s="47"/>
      <c r="MED96" s="47"/>
      <c r="MEE96" s="47"/>
      <c r="MEF96" s="47"/>
      <c r="MEG96" s="47"/>
      <c r="MEH96" s="47"/>
      <c r="MEI96" s="47"/>
      <c r="MEJ96" s="47"/>
      <c r="MEK96" s="47"/>
      <c r="MEL96" s="47"/>
      <c r="MEM96" s="47"/>
      <c r="MEN96" s="47"/>
      <c r="MEO96" s="47"/>
      <c r="MEP96" s="47"/>
      <c r="MEQ96" s="47"/>
      <c r="MER96" s="47"/>
      <c r="MES96" s="47"/>
      <c r="MET96" s="47"/>
      <c r="MEU96" s="47"/>
      <c r="MEV96" s="47"/>
      <c r="MEW96" s="47"/>
      <c r="MEX96" s="47"/>
      <c r="MEY96" s="47"/>
      <c r="MEZ96" s="47"/>
      <c r="MFA96" s="47"/>
      <c r="MFB96" s="47"/>
      <c r="MFC96" s="47"/>
      <c r="MFD96" s="47"/>
      <c r="MFE96" s="47"/>
      <c r="MFF96" s="47"/>
      <c r="MFG96" s="47"/>
      <c r="MFH96" s="47"/>
      <c r="MFI96" s="47"/>
      <c r="MFJ96" s="47"/>
      <c r="MFK96" s="47"/>
      <c r="MFL96" s="47"/>
      <c r="MFM96" s="47"/>
      <c r="MFN96" s="47"/>
      <c r="MFO96" s="47"/>
      <c r="MFP96" s="47"/>
      <c r="MFQ96" s="47"/>
      <c r="MFR96" s="47"/>
      <c r="MFS96" s="47"/>
      <c r="MFT96" s="47"/>
      <c r="MFU96" s="47"/>
      <c r="MFV96" s="47"/>
      <c r="MFW96" s="47"/>
      <c r="MFX96" s="47"/>
      <c r="MFY96" s="47"/>
      <c r="MFZ96" s="47"/>
      <c r="MGA96" s="47"/>
      <c r="MGB96" s="47"/>
      <c r="MGC96" s="47"/>
      <c r="MGD96" s="47"/>
      <c r="MGE96" s="47"/>
      <c r="MGF96" s="47"/>
      <c r="MGG96" s="47"/>
      <c r="MGH96" s="47"/>
      <c r="MGI96" s="47"/>
      <c r="MGJ96" s="47"/>
      <c r="MGK96" s="47"/>
      <c r="MGL96" s="47"/>
      <c r="MGM96" s="47"/>
      <c r="MGN96" s="47"/>
      <c r="MGO96" s="47"/>
      <c r="MGP96" s="47"/>
      <c r="MGQ96" s="47"/>
      <c r="MGR96" s="47"/>
      <c r="MGS96" s="47"/>
      <c r="MGT96" s="47"/>
      <c r="MGU96" s="47"/>
      <c r="MGV96" s="47"/>
      <c r="MGW96" s="47"/>
      <c r="MGX96" s="47"/>
      <c r="MGY96" s="47"/>
      <c r="MGZ96" s="47"/>
      <c r="MHA96" s="47"/>
      <c r="MHB96" s="47"/>
      <c r="MHC96" s="47"/>
      <c r="MHD96" s="47"/>
      <c r="MHE96" s="47"/>
      <c r="MHF96" s="47"/>
      <c r="MHG96" s="47"/>
      <c r="MHH96" s="47"/>
      <c r="MHI96" s="47"/>
      <c r="MHJ96" s="47"/>
      <c r="MHK96" s="47"/>
      <c r="MHL96" s="47"/>
      <c r="MHM96" s="47"/>
      <c r="MHN96" s="47"/>
      <c r="MHO96" s="47"/>
      <c r="MHP96" s="47"/>
      <c r="MHQ96" s="47"/>
      <c r="MHR96" s="47"/>
      <c r="MHS96" s="47"/>
      <c r="MHT96" s="47"/>
      <c r="MHU96" s="47"/>
      <c r="MHV96" s="47"/>
      <c r="MHW96" s="47"/>
      <c r="MHX96" s="47"/>
      <c r="MHY96" s="47"/>
      <c r="MHZ96" s="47"/>
      <c r="MIA96" s="47"/>
      <c r="MIB96" s="47"/>
      <c r="MIC96" s="47"/>
      <c r="MID96" s="47"/>
      <c r="MIE96" s="47"/>
      <c r="MIF96" s="47"/>
      <c r="MIG96" s="47"/>
      <c r="MIH96" s="47"/>
      <c r="MII96" s="47"/>
      <c r="MIJ96" s="47"/>
      <c r="MIK96" s="47"/>
      <c r="MIL96" s="47"/>
      <c r="MIM96" s="47"/>
      <c r="MIN96" s="47"/>
      <c r="MIO96" s="47"/>
      <c r="MIP96" s="47"/>
      <c r="MIQ96" s="47"/>
      <c r="MIR96" s="47"/>
      <c r="MIS96" s="47"/>
      <c r="MIT96" s="47"/>
      <c r="MIU96" s="47"/>
      <c r="MIV96" s="47"/>
      <c r="MIW96" s="47"/>
      <c r="MIX96" s="47"/>
      <c r="MIY96" s="47"/>
      <c r="MIZ96" s="47"/>
      <c r="MJA96" s="47"/>
      <c r="MJB96" s="47"/>
      <c r="MJC96" s="47"/>
      <c r="MJD96" s="47"/>
      <c r="MJE96" s="47"/>
      <c r="MJF96" s="47"/>
      <c r="MJG96" s="47"/>
      <c r="MJH96" s="47"/>
      <c r="MJI96" s="47"/>
      <c r="MJJ96" s="47"/>
      <c r="MJK96" s="47"/>
      <c r="MJL96" s="47"/>
      <c r="MJM96" s="47"/>
      <c r="MJN96" s="47"/>
      <c r="MJO96" s="47"/>
      <c r="MJP96" s="47"/>
      <c r="MJQ96" s="47"/>
      <c r="MJR96" s="47"/>
      <c r="MJS96" s="47"/>
      <c r="MJT96" s="47"/>
      <c r="MJU96" s="47"/>
      <c r="MJV96" s="47"/>
      <c r="MJW96" s="47"/>
      <c r="MJX96" s="47"/>
      <c r="MJY96" s="47"/>
      <c r="MJZ96" s="47"/>
      <c r="MKA96" s="47"/>
      <c r="MKB96" s="47"/>
      <c r="MKC96" s="47"/>
      <c r="MKD96" s="47"/>
      <c r="MKE96" s="47"/>
      <c r="MKF96" s="47"/>
      <c r="MKG96" s="47"/>
      <c r="MKH96" s="47"/>
      <c r="MKI96" s="47"/>
      <c r="MKJ96" s="47"/>
      <c r="MKK96" s="47"/>
      <c r="MKL96" s="47"/>
      <c r="MKM96" s="47"/>
      <c r="MKN96" s="47"/>
      <c r="MKO96" s="47"/>
      <c r="MKP96" s="47"/>
      <c r="MKQ96" s="47"/>
      <c r="MKR96" s="47"/>
      <c r="MKS96" s="47"/>
      <c r="MKT96" s="47"/>
      <c r="MKU96" s="47"/>
      <c r="MKV96" s="47"/>
      <c r="MKW96" s="47"/>
      <c r="MKX96" s="47"/>
      <c r="MKY96" s="47"/>
      <c r="MKZ96" s="47"/>
      <c r="MLA96" s="47"/>
      <c r="MLB96" s="47"/>
      <c r="MLC96" s="47"/>
      <c r="MLD96" s="47"/>
      <c r="MLE96" s="47"/>
      <c r="MLF96" s="47"/>
      <c r="MLG96" s="47"/>
      <c r="MLH96" s="47"/>
      <c r="MLI96" s="47"/>
      <c r="MLJ96" s="47"/>
      <c r="MLK96" s="47"/>
      <c r="MLL96" s="47"/>
      <c r="MLM96" s="47"/>
      <c r="MLN96" s="47"/>
      <c r="MLO96" s="47"/>
      <c r="MLP96" s="47"/>
      <c r="MLQ96" s="47"/>
      <c r="MLR96" s="47"/>
      <c r="MLS96" s="47"/>
      <c r="MLT96" s="47"/>
      <c r="MLU96" s="47"/>
      <c r="MLV96" s="47"/>
      <c r="MLW96" s="47"/>
      <c r="MLX96" s="47"/>
      <c r="MLY96" s="47"/>
      <c r="MLZ96" s="47"/>
      <c r="MMA96" s="47"/>
      <c r="MMB96" s="47"/>
      <c r="MMC96" s="47"/>
      <c r="MMD96" s="47"/>
      <c r="MME96" s="47"/>
      <c r="MMF96" s="47"/>
      <c r="MMG96" s="47"/>
      <c r="MMH96" s="47"/>
      <c r="MMI96" s="47"/>
      <c r="MMJ96" s="47"/>
      <c r="MMK96" s="47"/>
      <c r="MML96" s="47"/>
      <c r="MMM96" s="47"/>
      <c r="MMN96" s="47"/>
      <c r="MMO96" s="47"/>
      <c r="MMP96" s="47"/>
      <c r="MMQ96" s="47"/>
      <c r="MMR96" s="47"/>
      <c r="MMS96" s="47"/>
      <c r="MMT96" s="47"/>
      <c r="MMU96" s="47"/>
      <c r="MMV96" s="47"/>
      <c r="MMW96" s="47"/>
      <c r="MMX96" s="47"/>
      <c r="MMY96" s="47"/>
      <c r="MMZ96" s="47"/>
      <c r="MNA96" s="47"/>
      <c r="MNB96" s="47"/>
      <c r="MNC96" s="47"/>
      <c r="MND96" s="47"/>
      <c r="MNE96" s="47"/>
      <c r="MNF96" s="47"/>
      <c r="MNG96" s="47"/>
      <c r="MNH96" s="47"/>
      <c r="MNI96" s="47"/>
      <c r="MNJ96" s="47"/>
      <c r="MNK96" s="47"/>
      <c r="MNL96" s="47"/>
      <c r="MNM96" s="47"/>
      <c r="MNN96" s="47"/>
      <c r="MNO96" s="47"/>
      <c r="MNP96" s="47"/>
      <c r="MNQ96" s="47"/>
      <c r="MNR96" s="47"/>
      <c r="MNS96" s="47"/>
      <c r="MNT96" s="47"/>
      <c r="MNU96" s="47"/>
      <c r="MNV96" s="47"/>
      <c r="MNW96" s="47"/>
      <c r="MNX96" s="47"/>
      <c r="MNY96" s="47"/>
      <c r="MNZ96" s="47"/>
      <c r="MOA96" s="47"/>
      <c r="MOB96" s="47"/>
      <c r="MOC96" s="47"/>
      <c r="MOD96" s="47"/>
      <c r="MOE96" s="47"/>
      <c r="MOF96" s="47"/>
      <c r="MOG96" s="47"/>
      <c r="MOH96" s="47"/>
      <c r="MOI96" s="47"/>
      <c r="MOJ96" s="47"/>
      <c r="MOK96" s="47"/>
      <c r="MOL96" s="47"/>
      <c r="MOM96" s="47"/>
      <c r="MON96" s="47"/>
      <c r="MOO96" s="47"/>
      <c r="MOP96" s="47"/>
      <c r="MOQ96" s="47"/>
      <c r="MOR96" s="47"/>
      <c r="MOS96" s="47"/>
      <c r="MOT96" s="47"/>
      <c r="MOU96" s="47"/>
      <c r="MOV96" s="47"/>
      <c r="MOW96" s="47"/>
      <c r="MOX96" s="47"/>
      <c r="MOY96" s="47"/>
      <c r="MOZ96" s="47"/>
      <c r="MPA96" s="47"/>
      <c r="MPB96" s="47"/>
      <c r="MPC96" s="47"/>
      <c r="MPD96" s="47"/>
      <c r="MPE96" s="47"/>
      <c r="MPF96" s="47"/>
      <c r="MPG96" s="47"/>
      <c r="MPH96" s="47"/>
      <c r="MPI96" s="47"/>
      <c r="MPJ96" s="47"/>
      <c r="MPK96" s="47"/>
      <c r="MPL96" s="47"/>
      <c r="MPM96" s="47"/>
      <c r="MPN96" s="47"/>
      <c r="MPO96" s="47"/>
      <c r="MPP96" s="47"/>
      <c r="MPQ96" s="47"/>
      <c r="MPR96" s="47"/>
      <c r="MPS96" s="47"/>
      <c r="MPT96" s="47"/>
      <c r="MPU96" s="47"/>
      <c r="MPV96" s="47"/>
      <c r="MPW96" s="47"/>
      <c r="MPX96" s="47"/>
      <c r="MPY96" s="47"/>
      <c r="MPZ96" s="47"/>
      <c r="MQA96" s="47"/>
      <c r="MQB96" s="47"/>
      <c r="MQC96" s="47"/>
      <c r="MQD96" s="47"/>
      <c r="MQE96" s="47"/>
      <c r="MQF96" s="47"/>
      <c r="MQG96" s="47"/>
      <c r="MQH96" s="47"/>
      <c r="MQI96" s="47"/>
      <c r="MQJ96" s="47"/>
      <c r="MQK96" s="47"/>
      <c r="MQL96" s="47"/>
      <c r="MQM96" s="47"/>
      <c r="MQN96" s="47"/>
      <c r="MQO96" s="47"/>
      <c r="MQP96" s="47"/>
      <c r="MQQ96" s="47"/>
      <c r="MQR96" s="47"/>
      <c r="MQS96" s="47"/>
      <c r="MQT96" s="47"/>
      <c r="MQU96" s="47"/>
      <c r="MQV96" s="47"/>
      <c r="MQW96" s="47"/>
      <c r="MQX96" s="47"/>
      <c r="MQY96" s="47"/>
      <c r="MQZ96" s="47"/>
      <c r="MRA96" s="47"/>
      <c r="MRB96" s="47"/>
      <c r="MRC96" s="47"/>
      <c r="MRD96" s="47"/>
      <c r="MRE96" s="47"/>
      <c r="MRF96" s="47"/>
      <c r="MRG96" s="47"/>
      <c r="MRH96" s="47"/>
      <c r="MRI96" s="47"/>
      <c r="MRJ96" s="47"/>
      <c r="MRK96" s="47"/>
      <c r="MRL96" s="47"/>
      <c r="MRM96" s="47"/>
      <c r="MRN96" s="47"/>
      <c r="MRO96" s="47"/>
      <c r="MRP96" s="47"/>
      <c r="MRQ96" s="47"/>
      <c r="MRR96" s="47"/>
      <c r="MRS96" s="47"/>
      <c r="MRT96" s="47"/>
      <c r="MRU96" s="47"/>
      <c r="MRV96" s="47"/>
      <c r="MRW96" s="47"/>
      <c r="MRX96" s="47"/>
      <c r="MRY96" s="47"/>
      <c r="MRZ96" s="47"/>
      <c r="MSA96" s="47"/>
      <c r="MSB96" s="47"/>
      <c r="MSC96" s="47"/>
      <c r="MSD96" s="47"/>
      <c r="MSE96" s="47"/>
      <c r="MSF96" s="47"/>
      <c r="MSG96" s="47"/>
      <c r="MSH96" s="47"/>
      <c r="MSI96" s="47"/>
      <c r="MSJ96" s="47"/>
      <c r="MSK96" s="47"/>
      <c r="MSL96" s="47"/>
      <c r="MSM96" s="47"/>
      <c r="MSN96" s="47"/>
      <c r="MSO96" s="47"/>
      <c r="MSP96" s="47"/>
      <c r="MSQ96" s="47"/>
      <c r="MSR96" s="47"/>
      <c r="MSS96" s="47"/>
      <c r="MST96" s="47"/>
      <c r="MSU96" s="47"/>
      <c r="MSV96" s="47"/>
      <c r="MSW96" s="47"/>
      <c r="MSX96" s="47"/>
      <c r="MSY96" s="47"/>
      <c r="MSZ96" s="47"/>
      <c r="MTA96" s="47"/>
      <c r="MTB96" s="47"/>
      <c r="MTC96" s="47"/>
      <c r="MTD96" s="47"/>
      <c r="MTE96" s="47"/>
      <c r="MTF96" s="47"/>
      <c r="MTG96" s="47"/>
      <c r="MTH96" s="47"/>
      <c r="MTI96" s="47"/>
      <c r="MTJ96" s="47"/>
      <c r="MTK96" s="47"/>
      <c r="MTL96" s="47"/>
      <c r="MTM96" s="47"/>
      <c r="MTN96" s="47"/>
      <c r="MTO96" s="47"/>
      <c r="MTP96" s="47"/>
      <c r="MTQ96" s="47"/>
      <c r="MTR96" s="47"/>
      <c r="MTS96" s="47"/>
      <c r="MTT96" s="47"/>
      <c r="MTU96" s="47"/>
      <c r="MTV96" s="47"/>
      <c r="MTW96" s="47"/>
      <c r="MTX96" s="47"/>
      <c r="MTY96" s="47"/>
      <c r="MTZ96" s="47"/>
      <c r="MUA96" s="47"/>
      <c r="MUB96" s="47"/>
      <c r="MUC96" s="47"/>
      <c r="MUD96" s="47"/>
      <c r="MUE96" s="47"/>
      <c r="MUF96" s="47"/>
      <c r="MUG96" s="47"/>
      <c r="MUH96" s="47"/>
      <c r="MUI96" s="47"/>
      <c r="MUJ96" s="47"/>
      <c r="MUK96" s="47"/>
      <c r="MUL96" s="47"/>
      <c r="MUM96" s="47"/>
      <c r="MUN96" s="47"/>
      <c r="MUO96" s="47"/>
      <c r="MUP96" s="47"/>
      <c r="MUQ96" s="47"/>
      <c r="MUR96" s="47"/>
      <c r="MUS96" s="47"/>
      <c r="MUT96" s="47"/>
      <c r="MUU96" s="47"/>
      <c r="MUV96" s="47"/>
      <c r="MUW96" s="47"/>
      <c r="MUX96" s="47"/>
      <c r="MUY96" s="47"/>
      <c r="MUZ96" s="47"/>
      <c r="MVA96" s="47"/>
      <c r="MVB96" s="47"/>
      <c r="MVC96" s="47"/>
      <c r="MVD96" s="47"/>
      <c r="MVE96" s="47"/>
      <c r="MVF96" s="47"/>
      <c r="MVG96" s="47"/>
      <c r="MVH96" s="47"/>
      <c r="MVI96" s="47"/>
      <c r="MVJ96" s="47"/>
      <c r="MVK96" s="47"/>
      <c r="MVL96" s="47"/>
      <c r="MVM96" s="47"/>
      <c r="MVN96" s="47"/>
      <c r="MVO96" s="47"/>
      <c r="MVP96" s="47"/>
      <c r="MVQ96" s="47"/>
      <c r="MVR96" s="47"/>
      <c r="MVS96" s="47"/>
      <c r="MVT96" s="47"/>
      <c r="MVU96" s="47"/>
      <c r="MVV96" s="47"/>
      <c r="MVW96" s="47"/>
      <c r="MVX96" s="47"/>
      <c r="MVY96" s="47"/>
      <c r="MVZ96" s="47"/>
      <c r="MWA96" s="47"/>
      <c r="MWB96" s="47"/>
      <c r="MWC96" s="47"/>
      <c r="MWD96" s="47"/>
      <c r="MWE96" s="47"/>
      <c r="MWF96" s="47"/>
      <c r="MWG96" s="47"/>
      <c r="MWH96" s="47"/>
      <c r="MWI96" s="47"/>
      <c r="MWJ96" s="47"/>
      <c r="MWK96" s="47"/>
      <c r="MWL96" s="47"/>
      <c r="MWM96" s="47"/>
      <c r="MWN96" s="47"/>
      <c r="MWO96" s="47"/>
      <c r="MWP96" s="47"/>
      <c r="MWQ96" s="47"/>
      <c r="MWR96" s="47"/>
      <c r="MWS96" s="47"/>
      <c r="MWT96" s="47"/>
      <c r="MWU96" s="47"/>
      <c r="MWV96" s="47"/>
      <c r="MWW96" s="47"/>
      <c r="MWX96" s="47"/>
      <c r="MWY96" s="47"/>
      <c r="MWZ96" s="47"/>
      <c r="MXA96" s="47"/>
      <c r="MXB96" s="47"/>
      <c r="MXC96" s="47"/>
      <c r="MXD96" s="47"/>
      <c r="MXE96" s="47"/>
      <c r="MXF96" s="47"/>
      <c r="MXG96" s="47"/>
      <c r="MXH96" s="47"/>
      <c r="MXI96" s="47"/>
      <c r="MXJ96" s="47"/>
      <c r="MXK96" s="47"/>
      <c r="MXL96" s="47"/>
      <c r="MXM96" s="47"/>
      <c r="MXN96" s="47"/>
      <c r="MXO96" s="47"/>
      <c r="MXP96" s="47"/>
      <c r="MXQ96" s="47"/>
      <c r="MXR96" s="47"/>
      <c r="MXS96" s="47"/>
      <c r="MXT96" s="47"/>
      <c r="MXU96" s="47"/>
      <c r="MXV96" s="47"/>
      <c r="MXW96" s="47"/>
      <c r="MXX96" s="47"/>
      <c r="MXY96" s="47"/>
      <c r="MXZ96" s="47"/>
      <c r="MYA96" s="47"/>
      <c r="MYB96" s="47"/>
      <c r="MYC96" s="47"/>
      <c r="MYD96" s="47"/>
      <c r="MYE96" s="47"/>
      <c r="MYF96" s="47"/>
      <c r="MYG96" s="47"/>
      <c r="MYH96" s="47"/>
      <c r="MYI96" s="47"/>
      <c r="MYJ96" s="47"/>
      <c r="MYK96" s="47"/>
      <c r="MYL96" s="47"/>
      <c r="MYM96" s="47"/>
      <c r="MYN96" s="47"/>
      <c r="MYO96" s="47"/>
      <c r="MYP96" s="47"/>
      <c r="MYQ96" s="47"/>
      <c r="MYR96" s="47"/>
      <c r="MYS96" s="47"/>
      <c r="MYT96" s="47"/>
      <c r="MYU96" s="47"/>
      <c r="MYV96" s="47"/>
      <c r="MYW96" s="47"/>
      <c r="MYX96" s="47"/>
      <c r="MYY96" s="47"/>
      <c r="MYZ96" s="47"/>
      <c r="MZA96" s="47"/>
      <c r="MZB96" s="47"/>
      <c r="MZC96" s="47"/>
      <c r="MZD96" s="47"/>
      <c r="MZE96" s="47"/>
      <c r="MZF96" s="47"/>
      <c r="MZG96" s="47"/>
      <c r="MZH96" s="47"/>
      <c r="MZI96" s="47"/>
      <c r="MZJ96" s="47"/>
      <c r="MZK96" s="47"/>
      <c r="MZL96" s="47"/>
      <c r="MZM96" s="47"/>
      <c r="MZN96" s="47"/>
      <c r="MZO96" s="47"/>
      <c r="MZP96" s="47"/>
      <c r="MZQ96" s="47"/>
      <c r="MZR96" s="47"/>
      <c r="MZS96" s="47"/>
      <c r="MZT96" s="47"/>
      <c r="MZU96" s="47"/>
      <c r="MZV96" s="47"/>
      <c r="MZW96" s="47"/>
      <c r="MZX96" s="47"/>
      <c r="MZY96" s="47"/>
      <c r="MZZ96" s="47"/>
      <c r="NAA96" s="47"/>
      <c r="NAB96" s="47"/>
      <c r="NAC96" s="47"/>
      <c r="NAD96" s="47"/>
      <c r="NAE96" s="47"/>
      <c r="NAF96" s="47"/>
      <c r="NAG96" s="47"/>
      <c r="NAH96" s="47"/>
      <c r="NAI96" s="47"/>
      <c r="NAJ96" s="47"/>
      <c r="NAK96" s="47"/>
      <c r="NAL96" s="47"/>
      <c r="NAM96" s="47"/>
      <c r="NAN96" s="47"/>
      <c r="NAO96" s="47"/>
      <c r="NAP96" s="47"/>
      <c r="NAQ96" s="47"/>
      <c r="NAR96" s="47"/>
      <c r="NAS96" s="47"/>
      <c r="NAT96" s="47"/>
      <c r="NAU96" s="47"/>
      <c r="NAV96" s="47"/>
      <c r="NAW96" s="47"/>
      <c r="NAX96" s="47"/>
      <c r="NAY96" s="47"/>
      <c r="NAZ96" s="47"/>
      <c r="NBA96" s="47"/>
      <c r="NBB96" s="47"/>
      <c r="NBC96" s="47"/>
      <c r="NBD96" s="47"/>
      <c r="NBE96" s="47"/>
      <c r="NBF96" s="47"/>
      <c r="NBG96" s="47"/>
      <c r="NBH96" s="47"/>
      <c r="NBI96" s="47"/>
      <c r="NBJ96" s="47"/>
      <c r="NBK96" s="47"/>
      <c r="NBL96" s="47"/>
      <c r="NBM96" s="47"/>
      <c r="NBN96" s="47"/>
      <c r="NBO96" s="47"/>
      <c r="NBP96" s="47"/>
      <c r="NBQ96" s="47"/>
      <c r="NBR96" s="47"/>
      <c r="NBS96" s="47"/>
      <c r="NBT96" s="47"/>
      <c r="NBU96" s="47"/>
      <c r="NBV96" s="47"/>
      <c r="NBW96" s="47"/>
      <c r="NBX96" s="47"/>
      <c r="NBY96" s="47"/>
      <c r="NBZ96" s="47"/>
      <c r="NCA96" s="47"/>
      <c r="NCB96" s="47"/>
      <c r="NCC96" s="47"/>
      <c r="NCD96" s="47"/>
      <c r="NCE96" s="47"/>
      <c r="NCF96" s="47"/>
      <c r="NCG96" s="47"/>
      <c r="NCH96" s="47"/>
      <c r="NCI96" s="47"/>
      <c r="NCJ96" s="47"/>
      <c r="NCK96" s="47"/>
      <c r="NCL96" s="47"/>
      <c r="NCM96" s="47"/>
      <c r="NCN96" s="47"/>
      <c r="NCO96" s="47"/>
      <c r="NCP96" s="47"/>
      <c r="NCQ96" s="47"/>
      <c r="NCR96" s="47"/>
      <c r="NCS96" s="47"/>
      <c r="NCT96" s="47"/>
      <c r="NCU96" s="47"/>
      <c r="NCV96" s="47"/>
      <c r="NCW96" s="47"/>
      <c r="NCX96" s="47"/>
      <c r="NCY96" s="47"/>
      <c r="NCZ96" s="47"/>
      <c r="NDA96" s="47"/>
      <c r="NDB96" s="47"/>
      <c r="NDC96" s="47"/>
      <c r="NDD96" s="47"/>
      <c r="NDE96" s="47"/>
      <c r="NDF96" s="47"/>
      <c r="NDG96" s="47"/>
      <c r="NDH96" s="47"/>
      <c r="NDI96" s="47"/>
      <c r="NDJ96" s="47"/>
      <c r="NDK96" s="47"/>
      <c r="NDL96" s="47"/>
      <c r="NDM96" s="47"/>
      <c r="NDN96" s="47"/>
      <c r="NDO96" s="47"/>
      <c r="NDP96" s="47"/>
      <c r="NDQ96" s="47"/>
      <c r="NDR96" s="47"/>
      <c r="NDS96" s="47"/>
      <c r="NDT96" s="47"/>
      <c r="NDU96" s="47"/>
      <c r="NDV96" s="47"/>
      <c r="NDW96" s="47"/>
      <c r="NDX96" s="47"/>
      <c r="NDY96" s="47"/>
      <c r="NDZ96" s="47"/>
      <c r="NEA96" s="47"/>
      <c r="NEB96" s="47"/>
      <c r="NEC96" s="47"/>
      <c r="NED96" s="47"/>
      <c r="NEE96" s="47"/>
      <c r="NEF96" s="47"/>
      <c r="NEG96" s="47"/>
      <c r="NEH96" s="47"/>
      <c r="NEI96" s="47"/>
      <c r="NEJ96" s="47"/>
      <c r="NEK96" s="47"/>
      <c r="NEL96" s="47"/>
      <c r="NEM96" s="47"/>
      <c r="NEN96" s="47"/>
      <c r="NEO96" s="47"/>
      <c r="NEP96" s="47"/>
      <c r="NEQ96" s="47"/>
      <c r="NER96" s="47"/>
      <c r="NES96" s="47"/>
      <c r="NET96" s="47"/>
      <c r="NEU96" s="47"/>
      <c r="NEV96" s="47"/>
      <c r="NEW96" s="47"/>
      <c r="NEX96" s="47"/>
      <c r="NEY96" s="47"/>
      <c r="NEZ96" s="47"/>
      <c r="NFA96" s="47"/>
      <c r="NFB96" s="47"/>
      <c r="NFC96" s="47"/>
      <c r="NFD96" s="47"/>
      <c r="NFE96" s="47"/>
      <c r="NFF96" s="47"/>
      <c r="NFG96" s="47"/>
      <c r="NFH96" s="47"/>
      <c r="NFI96" s="47"/>
      <c r="NFJ96" s="47"/>
      <c r="NFK96" s="47"/>
      <c r="NFL96" s="47"/>
      <c r="NFM96" s="47"/>
      <c r="NFN96" s="47"/>
      <c r="NFO96" s="47"/>
      <c r="NFP96" s="47"/>
      <c r="NFQ96" s="47"/>
      <c r="NFR96" s="47"/>
      <c r="NFS96" s="47"/>
      <c r="NFT96" s="47"/>
      <c r="NFU96" s="47"/>
      <c r="NFV96" s="47"/>
      <c r="NFW96" s="47"/>
      <c r="NFX96" s="47"/>
      <c r="NFY96" s="47"/>
      <c r="NFZ96" s="47"/>
      <c r="NGA96" s="47"/>
      <c r="NGB96" s="47"/>
      <c r="NGC96" s="47"/>
      <c r="NGD96" s="47"/>
      <c r="NGE96" s="47"/>
      <c r="NGF96" s="47"/>
      <c r="NGG96" s="47"/>
      <c r="NGH96" s="47"/>
      <c r="NGI96" s="47"/>
      <c r="NGJ96" s="47"/>
      <c r="NGK96" s="47"/>
      <c r="NGL96" s="47"/>
      <c r="NGM96" s="47"/>
      <c r="NGN96" s="47"/>
      <c r="NGO96" s="47"/>
      <c r="NGP96" s="47"/>
      <c r="NGQ96" s="47"/>
      <c r="NGR96" s="47"/>
      <c r="NGS96" s="47"/>
      <c r="NGT96" s="47"/>
      <c r="NGU96" s="47"/>
      <c r="NGV96" s="47"/>
      <c r="NGW96" s="47"/>
      <c r="NGX96" s="47"/>
      <c r="NGY96" s="47"/>
      <c r="NGZ96" s="47"/>
      <c r="NHA96" s="47"/>
      <c r="NHB96" s="47"/>
      <c r="NHC96" s="47"/>
      <c r="NHD96" s="47"/>
      <c r="NHE96" s="47"/>
      <c r="NHF96" s="47"/>
      <c r="NHG96" s="47"/>
      <c r="NHH96" s="47"/>
      <c r="NHI96" s="47"/>
      <c r="NHJ96" s="47"/>
      <c r="NHK96" s="47"/>
      <c r="NHL96" s="47"/>
      <c r="NHM96" s="47"/>
      <c r="NHN96" s="47"/>
      <c r="NHO96" s="47"/>
      <c r="NHP96" s="47"/>
      <c r="NHQ96" s="47"/>
      <c r="NHR96" s="47"/>
      <c r="NHS96" s="47"/>
      <c r="NHT96" s="47"/>
      <c r="NHU96" s="47"/>
      <c r="NHV96" s="47"/>
      <c r="NHW96" s="47"/>
      <c r="NHX96" s="47"/>
      <c r="NHY96" s="47"/>
      <c r="NHZ96" s="47"/>
      <c r="NIA96" s="47"/>
      <c r="NIB96" s="47"/>
      <c r="NIC96" s="47"/>
      <c r="NID96" s="47"/>
      <c r="NIE96" s="47"/>
      <c r="NIF96" s="47"/>
      <c r="NIG96" s="47"/>
      <c r="NIH96" s="47"/>
      <c r="NII96" s="47"/>
      <c r="NIJ96" s="47"/>
      <c r="NIK96" s="47"/>
      <c r="NIL96" s="47"/>
      <c r="NIM96" s="47"/>
      <c r="NIN96" s="47"/>
      <c r="NIO96" s="47"/>
      <c r="NIP96" s="47"/>
      <c r="NIQ96" s="47"/>
      <c r="NIR96" s="47"/>
      <c r="NIS96" s="47"/>
      <c r="NIT96" s="47"/>
      <c r="NIU96" s="47"/>
      <c r="NIV96" s="47"/>
      <c r="NIW96" s="47"/>
      <c r="NIX96" s="47"/>
      <c r="NIY96" s="47"/>
      <c r="NIZ96" s="47"/>
      <c r="NJA96" s="47"/>
      <c r="NJB96" s="47"/>
      <c r="NJC96" s="47"/>
      <c r="NJD96" s="47"/>
      <c r="NJE96" s="47"/>
      <c r="NJF96" s="47"/>
      <c r="NJG96" s="47"/>
      <c r="NJH96" s="47"/>
      <c r="NJI96" s="47"/>
      <c r="NJJ96" s="47"/>
      <c r="NJK96" s="47"/>
      <c r="NJL96" s="47"/>
      <c r="NJM96" s="47"/>
      <c r="NJN96" s="47"/>
      <c r="NJO96" s="47"/>
      <c r="NJP96" s="47"/>
      <c r="NJQ96" s="47"/>
      <c r="NJR96" s="47"/>
      <c r="NJS96" s="47"/>
      <c r="NJT96" s="47"/>
      <c r="NJU96" s="47"/>
      <c r="NJV96" s="47"/>
      <c r="NJW96" s="47"/>
      <c r="NJX96" s="47"/>
      <c r="NJY96" s="47"/>
      <c r="NJZ96" s="47"/>
      <c r="NKA96" s="47"/>
      <c r="NKB96" s="47"/>
      <c r="NKC96" s="47"/>
      <c r="NKD96" s="47"/>
      <c r="NKE96" s="47"/>
      <c r="NKF96" s="47"/>
      <c r="NKG96" s="47"/>
      <c r="NKH96" s="47"/>
      <c r="NKI96" s="47"/>
      <c r="NKJ96" s="47"/>
      <c r="NKK96" s="47"/>
      <c r="NKL96" s="47"/>
      <c r="NKM96" s="47"/>
      <c r="NKN96" s="47"/>
      <c r="NKO96" s="47"/>
      <c r="NKP96" s="47"/>
      <c r="NKQ96" s="47"/>
      <c r="NKR96" s="47"/>
      <c r="NKS96" s="47"/>
      <c r="NKT96" s="47"/>
      <c r="NKU96" s="47"/>
      <c r="NKV96" s="47"/>
      <c r="NKW96" s="47"/>
      <c r="NKX96" s="47"/>
      <c r="NKY96" s="47"/>
      <c r="NKZ96" s="47"/>
      <c r="NLA96" s="47"/>
      <c r="NLB96" s="47"/>
      <c r="NLC96" s="47"/>
      <c r="NLD96" s="47"/>
      <c r="NLE96" s="47"/>
      <c r="NLF96" s="47"/>
      <c r="NLG96" s="47"/>
      <c r="NLH96" s="47"/>
      <c r="NLI96" s="47"/>
      <c r="NLJ96" s="47"/>
      <c r="NLK96" s="47"/>
      <c r="NLL96" s="47"/>
      <c r="NLM96" s="47"/>
      <c r="NLN96" s="47"/>
      <c r="NLO96" s="47"/>
      <c r="NLP96" s="47"/>
      <c r="NLQ96" s="47"/>
      <c r="NLR96" s="47"/>
      <c r="NLS96" s="47"/>
      <c r="NLT96" s="47"/>
      <c r="NLU96" s="47"/>
      <c r="NLV96" s="47"/>
      <c r="NLW96" s="47"/>
      <c r="NLX96" s="47"/>
      <c r="NLY96" s="47"/>
      <c r="NLZ96" s="47"/>
      <c r="NMA96" s="47"/>
      <c r="NMB96" s="47"/>
      <c r="NMC96" s="47"/>
      <c r="NMD96" s="47"/>
      <c r="NME96" s="47"/>
      <c r="NMF96" s="47"/>
      <c r="NMG96" s="47"/>
      <c r="NMH96" s="47"/>
      <c r="NMI96" s="47"/>
      <c r="NMJ96" s="47"/>
      <c r="NMK96" s="47"/>
      <c r="NML96" s="47"/>
      <c r="NMM96" s="47"/>
      <c r="NMN96" s="47"/>
      <c r="NMO96" s="47"/>
      <c r="NMP96" s="47"/>
      <c r="NMQ96" s="47"/>
      <c r="NMR96" s="47"/>
      <c r="NMS96" s="47"/>
      <c r="NMT96" s="47"/>
      <c r="NMU96" s="47"/>
      <c r="NMV96" s="47"/>
      <c r="NMW96" s="47"/>
      <c r="NMX96" s="47"/>
      <c r="NMY96" s="47"/>
      <c r="NMZ96" s="47"/>
      <c r="NNA96" s="47"/>
      <c r="NNB96" s="47"/>
      <c r="NNC96" s="47"/>
      <c r="NND96" s="47"/>
      <c r="NNE96" s="47"/>
      <c r="NNF96" s="47"/>
      <c r="NNG96" s="47"/>
      <c r="NNH96" s="47"/>
      <c r="NNI96" s="47"/>
      <c r="NNJ96" s="47"/>
      <c r="NNK96" s="47"/>
      <c r="NNL96" s="47"/>
      <c r="NNM96" s="47"/>
      <c r="NNN96" s="47"/>
      <c r="NNO96" s="47"/>
      <c r="NNP96" s="47"/>
      <c r="NNQ96" s="47"/>
      <c r="NNR96" s="47"/>
      <c r="NNS96" s="47"/>
      <c r="NNT96" s="47"/>
      <c r="NNU96" s="47"/>
      <c r="NNV96" s="47"/>
      <c r="NNW96" s="47"/>
      <c r="NNX96" s="47"/>
      <c r="NNY96" s="47"/>
      <c r="NNZ96" s="47"/>
      <c r="NOA96" s="47"/>
      <c r="NOB96" s="47"/>
      <c r="NOC96" s="47"/>
      <c r="NOD96" s="47"/>
      <c r="NOE96" s="47"/>
      <c r="NOF96" s="47"/>
      <c r="NOG96" s="47"/>
      <c r="NOH96" s="47"/>
      <c r="NOI96" s="47"/>
      <c r="NOJ96" s="47"/>
      <c r="NOK96" s="47"/>
      <c r="NOL96" s="47"/>
      <c r="NOM96" s="47"/>
      <c r="NON96" s="47"/>
      <c r="NOO96" s="47"/>
      <c r="NOP96" s="47"/>
      <c r="NOQ96" s="47"/>
      <c r="NOR96" s="47"/>
      <c r="NOS96" s="47"/>
      <c r="NOT96" s="47"/>
      <c r="NOU96" s="47"/>
      <c r="NOV96" s="47"/>
      <c r="NOW96" s="47"/>
      <c r="NOX96" s="47"/>
      <c r="NOY96" s="47"/>
      <c r="NOZ96" s="47"/>
      <c r="NPA96" s="47"/>
      <c r="NPB96" s="47"/>
      <c r="NPC96" s="47"/>
      <c r="NPD96" s="47"/>
      <c r="NPE96" s="47"/>
      <c r="NPF96" s="47"/>
      <c r="NPG96" s="47"/>
      <c r="NPH96" s="47"/>
      <c r="NPI96" s="47"/>
      <c r="NPJ96" s="47"/>
      <c r="NPK96" s="47"/>
      <c r="NPL96" s="47"/>
      <c r="NPM96" s="47"/>
      <c r="NPN96" s="47"/>
      <c r="NPO96" s="47"/>
      <c r="NPP96" s="47"/>
      <c r="NPQ96" s="47"/>
      <c r="NPR96" s="47"/>
      <c r="NPS96" s="47"/>
      <c r="NPT96" s="47"/>
      <c r="NPU96" s="47"/>
      <c r="NPV96" s="47"/>
      <c r="NPW96" s="47"/>
      <c r="NPX96" s="47"/>
      <c r="NPY96" s="47"/>
      <c r="NPZ96" s="47"/>
      <c r="NQA96" s="47"/>
      <c r="NQB96" s="47"/>
      <c r="NQC96" s="47"/>
      <c r="NQD96" s="47"/>
      <c r="NQE96" s="47"/>
      <c r="NQF96" s="47"/>
      <c r="NQG96" s="47"/>
      <c r="NQH96" s="47"/>
      <c r="NQI96" s="47"/>
      <c r="NQJ96" s="47"/>
      <c r="NQK96" s="47"/>
      <c r="NQL96" s="47"/>
      <c r="NQM96" s="47"/>
      <c r="NQN96" s="47"/>
      <c r="NQO96" s="47"/>
      <c r="NQP96" s="47"/>
      <c r="NQQ96" s="47"/>
      <c r="NQR96" s="47"/>
      <c r="NQS96" s="47"/>
      <c r="NQT96" s="47"/>
      <c r="NQU96" s="47"/>
      <c r="NQV96" s="47"/>
      <c r="NQW96" s="47"/>
      <c r="NQX96" s="47"/>
      <c r="NQY96" s="47"/>
      <c r="NQZ96" s="47"/>
      <c r="NRA96" s="47"/>
      <c r="NRB96" s="47"/>
      <c r="NRC96" s="47"/>
      <c r="NRD96" s="47"/>
      <c r="NRE96" s="47"/>
      <c r="NRF96" s="47"/>
      <c r="NRG96" s="47"/>
      <c r="NRH96" s="47"/>
      <c r="NRI96" s="47"/>
      <c r="NRJ96" s="47"/>
      <c r="NRK96" s="47"/>
      <c r="NRL96" s="47"/>
      <c r="NRM96" s="47"/>
      <c r="NRN96" s="47"/>
      <c r="NRO96" s="47"/>
      <c r="NRP96" s="47"/>
      <c r="NRQ96" s="47"/>
      <c r="NRR96" s="47"/>
      <c r="NRS96" s="47"/>
      <c r="NRT96" s="47"/>
      <c r="NRU96" s="47"/>
      <c r="NRV96" s="47"/>
      <c r="NRW96" s="47"/>
      <c r="NRX96" s="47"/>
      <c r="NRY96" s="47"/>
      <c r="NRZ96" s="47"/>
      <c r="NSA96" s="47"/>
      <c r="NSB96" s="47"/>
      <c r="NSC96" s="47"/>
      <c r="NSD96" s="47"/>
      <c r="NSE96" s="47"/>
      <c r="NSF96" s="47"/>
      <c r="NSG96" s="47"/>
      <c r="NSH96" s="47"/>
      <c r="NSI96" s="47"/>
      <c r="NSJ96" s="47"/>
      <c r="NSK96" s="47"/>
      <c r="NSL96" s="47"/>
      <c r="NSM96" s="47"/>
      <c r="NSN96" s="47"/>
      <c r="NSO96" s="47"/>
      <c r="NSP96" s="47"/>
      <c r="NSQ96" s="47"/>
      <c r="NSR96" s="47"/>
      <c r="NSS96" s="47"/>
      <c r="NST96" s="47"/>
      <c r="NSU96" s="47"/>
      <c r="NSV96" s="47"/>
      <c r="NSW96" s="47"/>
      <c r="NSX96" s="47"/>
      <c r="NSY96" s="47"/>
      <c r="NSZ96" s="47"/>
      <c r="NTA96" s="47"/>
      <c r="NTB96" s="47"/>
      <c r="NTC96" s="47"/>
      <c r="NTD96" s="47"/>
      <c r="NTE96" s="47"/>
      <c r="NTF96" s="47"/>
      <c r="NTG96" s="47"/>
      <c r="NTH96" s="47"/>
      <c r="NTI96" s="47"/>
      <c r="NTJ96" s="47"/>
      <c r="NTK96" s="47"/>
      <c r="NTL96" s="47"/>
      <c r="NTM96" s="47"/>
      <c r="NTN96" s="47"/>
      <c r="NTO96" s="47"/>
      <c r="NTP96" s="47"/>
      <c r="NTQ96" s="47"/>
      <c r="NTR96" s="47"/>
      <c r="NTS96" s="47"/>
      <c r="NTT96" s="47"/>
      <c r="NTU96" s="47"/>
      <c r="NTV96" s="47"/>
      <c r="NTW96" s="47"/>
      <c r="NTX96" s="47"/>
      <c r="NTY96" s="47"/>
      <c r="NTZ96" s="47"/>
      <c r="NUA96" s="47"/>
      <c r="NUB96" s="47"/>
      <c r="NUC96" s="47"/>
      <c r="NUD96" s="47"/>
      <c r="NUE96" s="47"/>
      <c r="NUF96" s="47"/>
      <c r="NUG96" s="47"/>
      <c r="NUH96" s="47"/>
      <c r="NUI96" s="47"/>
      <c r="NUJ96" s="47"/>
      <c r="NUK96" s="47"/>
      <c r="NUL96" s="47"/>
      <c r="NUM96" s="47"/>
      <c r="NUN96" s="47"/>
      <c r="NUO96" s="47"/>
      <c r="NUP96" s="47"/>
      <c r="NUQ96" s="47"/>
      <c r="NUR96" s="47"/>
      <c r="NUS96" s="47"/>
      <c r="NUT96" s="47"/>
      <c r="NUU96" s="47"/>
      <c r="NUV96" s="47"/>
      <c r="NUW96" s="47"/>
      <c r="NUX96" s="47"/>
      <c r="NUY96" s="47"/>
      <c r="NUZ96" s="47"/>
      <c r="NVA96" s="47"/>
      <c r="NVB96" s="47"/>
      <c r="NVC96" s="47"/>
      <c r="NVD96" s="47"/>
      <c r="NVE96" s="47"/>
      <c r="NVF96" s="47"/>
      <c r="NVG96" s="47"/>
      <c r="NVH96" s="47"/>
      <c r="NVI96" s="47"/>
      <c r="NVJ96" s="47"/>
      <c r="NVK96" s="47"/>
      <c r="NVL96" s="47"/>
      <c r="NVM96" s="47"/>
      <c r="NVN96" s="47"/>
      <c r="NVO96" s="47"/>
      <c r="NVP96" s="47"/>
      <c r="NVQ96" s="47"/>
      <c r="NVR96" s="47"/>
      <c r="NVS96" s="47"/>
      <c r="NVT96" s="47"/>
      <c r="NVU96" s="47"/>
      <c r="NVV96" s="47"/>
      <c r="NVW96" s="47"/>
      <c r="NVX96" s="47"/>
      <c r="NVY96" s="47"/>
      <c r="NVZ96" s="47"/>
      <c r="NWA96" s="47"/>
      <c r="NWB96" s="47"/>
      <c r="NWC96" s="47"/>
      <c r="NWD96" s="47"/>
      <c r="NWE96" s="47"/>
      <c r="NWF96" s="47"/>
      <c r="NWG96" s="47"/>
      <c r="NWH96" s="47"/>
      <c r="NWI96" s="47"/>
      <c r="NWJ96" s="47"/>
      <c r="NWK96" s="47"/>
      <c r="NWL96" s="47"/>
      <c r="NWM96" s="47"/>
      <c r="NWN96" s="47"/>
      <c r="NWO96" s="47"/>
      <c r="NWP96" s="47"/>
      <c r="NWQ96" s="47"/>
      <c r="NWR96" s="47"/>
      <c r="NWS96" s="47"/>
      <c r="NWT96" s="47"/>
      <c r="NWU96" s="47"/>
      <c r="NWV96" s="47"/>
      <c r="NWW96" s="47"/>
      <c r="NWX96" s="47"/>
      <c r="NWY96" s="47"/>
      <c r="NWZ96" s="47"/>
      <c r="NXA96" s="47"/>
      <c r="NXB96" s="47"/>
      <c r="NXC96" s="47"/>
      <c r="NXD96" s="47"/>
      <c r="NXE96" s="47"/>
      <c r="NXF96" s="47"/>
      <c r="NXG96" s="47"/>
      <c r="NXH96" s="47"/>
      <c r="NXI96" s="47"/>
      <c r="NXJ96" s="47"/>
      <c r="NXK96" s="47"/>
      <c r="NXL96" s="47"/>
      <c r="NXM96" s="47"/>
      <c r="NXN96" s="47"/>
      <c r="NXO96" s="47"/>
      <c r="NXP96" s="47"/>
      <c r="NXQ96" s="47"/>
      <c r="NXR96" s="47"/>
      <c r="NXS96" s="47"/>
      <c r="NXT96" s="47"/>
      <c r="NXU96" s="47"/>
      <c r="NXV96" s="47"/>
      <c r="NXW96" s="47"/>
      <c r="NXX96" s="47"/>
      <c r="NXY96" s="47"/>
      <c r="NXZ96" s="47"/>
      <c r="NYA96" s="47"/>
      <c r="NYB96" s="47"/>
      <c r="NYC96" s="47"/>
      <c r="NYD96" s="47"/>
      <c r="NYE96" s="47"/>
      <c r="NYF96" s="47"/>
      <c r="NYG96" s="47"/>
      <c r="NYH96" s="47"/>
      <c r="NYI96" s="47"/>
      <c r="NYJ96" s="47"/>
      <c r="NYK96" s="47"/>
      <c r="NYL96" s="47"/>
      <c r="NYM96" s="47"/>
      <c r="NYN96" s="47"/>
      <c r="NYO96" s="47"/>
      <c r="NYP96" s="47"/>
      <c r="NYQ96" s="47"/>
      <c r="NYR96" s="47"/>
      <c r="NYS96" s="47"/>
      <c r="NYT96" s="47"/>
      <c r="NYU96" s="47"/>
      <c r="NYV96" s="47"/>
      <c r="NYW96" s="47"/>
      <c r="NYX96" s="47"/>
      <c r="NYY96" s="47"/>
      <c r="NYZ96" s="47"/>
      <c r="NZA96" s="47"/>
      <c r="NZB96" s="47"/>
      <c r="NZC96" s="47"/>
      <c r="NZD96" s="47"/>
      <c r="NZE96" s="47"/>
      <c r="NZF96" s="47"/>
      <c r="NZG96" s="47"/>
      <c r="NZH96" s="47"/>
      <c r="NZI96" s="47"/>
      <c r="NZJ96" s="47"/>
      <c r="NZK96" s="47"/>
      <c r="NZL96" s="47"/>
      <c r="NZM96" s="47"/>
      <c r="NZN96" s="47"/>
      <c r="NZO96" s="47"/>
      <c r="NZP96" s="47"/>
      <c r="NZQ96" s="47"/>
      <c r="NZR96" s="47"/>
      <c r="NZS96" s="47"/>
      <c r="NZT96" s="47"/>
      <c r="NZU96" s="47"/>
      <c r="NZV96" s="47"/>
      <c r="NZW96" s="47"/>
      <c r="NZX96" s="47"/>
      <c r="NZY96" s="47"/>
      <c r="NZZ96" s="47"/>
      <c r="OAA96" s="47"/>
      <c r="OAB96" s="47"/>
      <c r="OAC96" s="47"/>
      <c r="OAD96" s="47"/>
      <c r="OAE96" s="47"/>
      <c r="OAF96" s="47"/>
      <c r="OAG96" s="47"/>
      <c r="OAH96" s="47"/>
      <c r="OAI96" s="47"/>
      <c r="OAJ96" s="47"/>
      <c r="OAK96" s="47"/>
      <c r="OAL96" s="47"/>
      <c r="OAM96" s="47"/>
      <c r="OAN96" s="47"/>
      <c r="OAO96" s="47"/>
      <c r="OAP96" s="47"/>
      <c r="OAQ96" s="47"/>
      <c r="OAR96" s="47"/>
      <c r="OAS96" s="47"/>
      <c r="OAT96" s="47"/>
      <c r="OAU96" s="47"/>
      <c r="OAV96" s="47"/>
      <c r="OAW96" s="47"/>
      <c r="OAX96" s="47"/>
      <c r="OAY96" s="47"/>
      <c r="OAZ96" s="47"/>
      <c r="OBA96" s="47"/>
      <c r="OBB96" s="47"/>
      <c r="OBC96" s="47"/>
      <c r="OBD96" s="47"/>
      <c r="OBE96" s="47"/>
      <c r="OBF96" s="47"/>
      <c r="OBG96" s="47"/>
      <c r="OBH96" s="47"/>
      <c r="OBI96" s="47"/>
      <c r="OBJ96" s="47"/>
      <c r="OBK96" s="47"/>
      <c r="OBL96" s="47"/>
      <c r="OBM96" s="47"/>
      <c r="OBN96" s="47"/>
      <c r="OBO96" s="47"/>
      <c r="OBP96" s="47"/>
      <c r="OBQ96" s="47"/>
      <c r="OBR96" s="47"/>
      <c r="OBS96" s="47"/>
      <c r="OBT96" s="47"/>
      <c r="OBU96" s="47"/>
      <c r="OBV96" s="47"/>
      <c r="OBW96" s="47"/>
      <c r="OBX96" s="47"/>
      <c r="OBY96" s="47"/>
      <c r="OBZ96" s="47"/>
      <c r="OCA96" s="47"/>
      <c r="OCB96" s="47"/>
      <c r="OCC96" s="47"/>
      <c r="OCD96" s="47"/>
      <c r="OCE96" s="47"/>
      <c r="OCF96" s="47"/>
      <c r="OCG96" s="47"/>
      <c r="OCH96" s="47"/>
      <c r="OCI96" s="47"/>
      <c r="OCJ96" s="47"/>
      <c r="OCK96" s="47"/>
      <c r="OCL96" s="47"/>
      <c r="OCM96" s="47"/>
      <c r="OCN96" s="47"/>
      <c r="OCO96" s="47"/>
      <c r="OCP96" s="47"/>
      <c r="OCQ96" s="47"/>
      <c r="OCR96" s="47"/>
      <c r="OCS96" s="47"/>
      <c r="OCT96" s="47"/>
      <c r="OCU96" s="47"/>
      <c r="OCV96" s="47"/>
      <c r="OCW96" s="47"/>
      <c r="OCX96" s="47"/>
      <c r="OCY96" s="47"/>
      <c r="OCZ96" s="47"/>
      <c r="ODA96" s="47"/>
      <c r="ODB96" s="47"/>
      <c r="ODC96" s="47"/>
      <c r="ODD96" s="47"/>
      <c r="ODE96" s="47"/>
      <c r="ODF96" s="47"/>
      <c r="ODG96" s="47"/>
      <c r="ODH96" s="47"/>
      <c r="ODI96" s="47"/>
      <c r="ODJ96" s="47"/>
      <c r="ODK96" s="47"/>
      <c r="ODL96" s="47"/>
      <c r="ODM96" s="47"/>
      <c r="ODN96" s="47"/>
      <c r="ODO96" s="47"/>
      <c r="ODP96" s="47"/>
      <c r="ODQ96" s="47"/>
      <c r="ODR96" s="47"/>
      <c r="ODS96" s="47"/>
      <c r="ODT96" s="47"/>
      <c r="ODU96" s="47"/>
      <c r="ODV96" s="47"/>
      <c r="ODW96" s="47"/>
      <c r="ODX96" s="47"/>
      <c r="ODY96" s="47"/>
      <c r="ODZ96" s="47"/>
      <c r="OEA96" s="47"/>
      <c r="OEB96" s="47"/>
      <c r="OEC96" s="47"/>
      <c r="OED96" s="47"/>
      <c r="OEE96" s="47"/>
      <c r="OEF96" s="47"/>
      <c r="OEG96" s="47"/>
      <c r="OEH96" s="47"/>
      <c r="OEI96" s="47"/>
      <c r="OEJ96" s="47"/>
      <c r="OEK96" s="47"/>
      <c r="OEL96" s="47"/>
      <c r="OEM96" s="47"/>
      <c r="OEN96" s="47"/>
      <c r="OEO96" s="47"/>
      <c r="OEP96" s="47"/>
      <c r="OEQ96" s="47"/>
      <c r="OER96" s="47"/>
      <c r="OES96" s="47"/>
      <c r="OET96" s="47"/>
      <c r="OEU96" s="47"/>
      <c r="OEV96" s="47"/>
      <c r="OEW96" s="47"/>
      <c r="OEX96" s="47"/>
      <c r="OEY96" s="47"/>
      <c r="OEZ96" s="47"/>
      <c r="OFA96" s="47"/>
      <c r="OFB96" s="47"/>
      <c r="OFC96" s="47"/>
      <c r="OFD96" s="47"/>
      <c r="OFE96" s="47"/>
      <c r="OFF96" s="47"/>
      <c r="OFG96" s="47"/>
      <c r="OFH96" s="47"/>
      <c r="OFI96" s="47"/>
      <c r="OFJ96" s="47"/>
      <c r="OFK96" s="47"/>
      <c r="OFL96" s="47"/>
      <c r="OFM96" s="47"/>
      <c r="OFN96" s="47"/>
      <c r="OFO96" s="47"/>
      <c r="OFP96" s="47"/>
      <c r="OFQ96" s="47"/>
      <c r="OFR96" s="47"/>
      <c r="OFS96" s="47"/>
      <c r="OFT96" s="47"/>
      <c r="OFU96" s="47"/>
      <c r="OFV96" s="47"/>
      <c r="OFW96" s="47"/>
      <c r="OFX96" s="47"/>
      <c r="OFY96" s="47"/>
      <c r="OFZ96" s="47"/>
      <c r="OGA96" s="47"/>
      <c r="OGB96" s="47"/>
      <c r="OGC96" s="47"/>
      <c r="OGD96" s="47"/>
      <c r="OGE96" s="47"/>
      <c r="OGF96" s="47"/>
      <c r="OGG96" s="47"/>
      <c r="OGH96" s="47"/>
      <c r="OGI96" s="47"/>
      <c r="OGJ96" s="47"/>
      <c r="OGK96" s="47"/>
      <c r="OGL96" s="47"/>
      <c r="OGM96" s="47"/>
      <c r="OGN96" s="47"/>
      <c r="OGO96" s="47"/>
      <c r="OGP96" s="47"/>
      <c r="OGQ96" s="47"/>
      <c r="OGR96" s="47"/>
      <c r="OGS96" s="47"/>
      <c r="OGT96" s="47"/>
      <c r="OGU96" s="47"/>
      <c r="OGV96" s="47"/>
      <c r="OGW96" s="47"/>
      <c r="OGX96" s="47"/>
      <c r="OGY96" s="47"/>
      <c r="OGZ96" s="47"/>
      <c r="OHA96" s="47"/>
      <c r="OHB96" s="47"/>
      <c r="OHC96" s="47"/>
      <c r="OHD96" s="47"/>
      <c r="OHE96" s="47"/>
      <c r="OHF96" s="47"/>
      <c r="OHG96" s="47"/>
      <c r="OHH96" s="47"/>
      <c r="OHI96" s="47"/>
      <c r="OHJ96" s="47"/>
      <c r="OHK96" s="47"/>
      <c r="OHL96" s="47"/>
      <c r="OHM96" s="47"/>
      <c r="OHN96" s="47"/>
      <c r="OHO96" s="47"/>
      <c r="OHP96" s="47"/>
      <c r="OHQ96" s="47"/>
      <c r="OHR96" s="47"/>
      <c r="OHS96" s="47"/>
      <c r="OHT96" s="47"/>
      <c r="OHU96" s="47"/>
      <c r="OHV96" s="47"/>
      <c r="OHW96" s="47"/>
      <c r="OHX96" s="47"/>
      <c r="OHY96" s="47"/>
      <c r="OHZ96" s="47"/>
      <c r="OIA96" s="47"/>
      <c r="OIB96" s="47"/>
      <c r="OIC96" s="47"/>
      <c r="OID96" s="47"/>
      <c r="OIE96" s="47"/>
      <c r="OIF96" s="47"/>
      <c r="OIG96" s="47"/>
      <c r="OIH96" s="47"/>
      <c r="OII96" s="47"/>
      <c r="OIJ96" s="47"/>
      <c r="OIK96" s="47"/>
      <c r="OIL96" s="47"/>
      <c r="OIM96" s="47"/>
      <c r="OIN96" s="47"/>
      <c r="OIO96" s="47"/>
      <c r="OIP96" s="47"/>
      <c r="OIQ96" s="47"/>
      <c r="OIR96" s="47"/>
      <c r="OIS96" s="47"/>
      <c r="OIT96" s="47"/>
      <c r="OIU96" s="47"/>
      <c r="OIV96" s="47"/>
      <c r="OIW96" s="47"/>
      <c r="OIX96" s="47"/>
      <c r="OIY96" s="47"/>
      <c r="OIZ96" s="47"/>
      <c r="OJA96" s="47"/>
      <c r="OJB96" s="47"/>
      <c r="OJC96" s="47"/>
      <c r="OJD96" s="47"/>
      <c r="OJE96" s="47"/>
      <c r="OJF96" s="47"/>
      <c r="OJG96" s="47"/>
      <c r="OJH96" s="47"/>
      <c r="OJI96" s="47"/>
      <c r="OJJ96" s="47"/>
      <c r="OJK96" s="47"/>
      <c r="OJL96" s="47"/>
      <c r="OJM96" s="47"/>
      <c r="OJN96" s="47"/>
      <c r="OJO96" s="47"/>
      <c r="OJP96" s="47"/>
      <c r="OJQ96" s="47"/>
      <c r="OJR96" s="47"/>
      <c r="OJS96" s="47"/>
      <c r="OJT96" s="47"/>
      <c r="OJU96" s="47"/>
      <c r="OJV96" s="47"/>
      <c r="OJW96" s="47"/>
      <c r="OJX96" s="47"/>
      <c r="OJY96" s="47"/>
      <c r="OJZ96" s="47"/>
      <c r="OKA96" s="47"/>
      <c r="OKB96" s="47"/>
      <c r="OKC96" s="47"/>
      <c r="OKD96" s="47"/>
      <c r="OKE96" s="47"/>
      <c r="OKF96" s="47"/>
      <c r="OKG96" s="47"/>
      <c r="OKH96" s="47"/>
      <c r="OKI96" s="47"/>
      <c r="OKJ96" s="47"/>
      <c r="OKK96" s="47"/>
      <c r="OKL96" s="47"/>
      <c r="OKM96" s="47"/>
      <c r="OKN96" s="47"/>
      <c r="OKO96" s="47"/>
      <c r="OKP96" s="47"/>
      <c r="OKQ96" s="47"/>
      <c r="OKR96" s="47"/>
      <c r="OKS96" s="47"/>
      <c r="OKT96" s="47"/>
      <c r="OKU96" s="47"/>
      <c r="OKV96" s="47"/>
      <c r="OKW96" s="47"/>
      <c r="OKX96" s="47"/>
      <c r="OKY96" s="47"/>
      <c r="OKZ96" s="47"/>
      <c r="OLA96" s="47"/>
      <c r="OLB96" s="47"/>
      <c r="OLC96" s="47"/>
      <c r="OLD96" s="47"/>
      <c r="OLE96" s="47"/>
      <c r="OLF96" s="47"/>
      <c r="OLG96" s="47"/>
      <c r="OLH96" s="47"/>
      <c r="OLI96" s="47"/>
      <c r="OLJ96" s="47"/>
      <c r="OLK96" s="47"/>
      <c r="OLL96" s="47"/>
      <c r="OLM96" s="47"/>
      <c r="OLN96" s="47"/>
      <c r="OLO96" s="47"/>
      <c r="OLP96" s="47"/>
      <c r="OLQ96" s="47"/>
      <c r="OLR96" s="47"/>
      <c r="OLS96" s="47"/>
      <c r="OLT96" s="47"/>
      <c r="OLU96" s="47"/>
      <c r="OLV96" s="47"/>
      <c r="OLW96" s="47"/>
      <c r="OLX96" s="47"/>
      <c r="OLY96" s="47"/>
      <c r="OLZ96" s="47"/>
      <c r="OMA96" s="47"/>
      <c r="OMB96" s="47"/>
      <c r="OMC96" s="47"/>
      <c r="OMD96" s="47"/>
      <c r="OME96" s="47"/>
      <c r="OMF96" s="47"/>
      <c r="OMG96" s="47"/>
      <c r="OMH96" s="47"/>
      <c r="OMI96" s="47"/>
      <c r="OMJ96" s="47"/>
      <c r="OMK96" s="47"/>
      <c r="OML96" s="47"/>
      <c r="OMM96" s="47"/>
      <c r="OMN96" s="47"/>
      <c r="OMO96" s="47"/>
      <c r="OMP96" s="47"/>
      <c r="OMQ96" s="47"/>
      <c r="OMR96" s="47"/>
      <c r="OMS96" s="47"/>
      <c r="OMT96" s="47"/>
      <c r="OMU96" s="47"/>
      <c r="OMV96" s="47"/>
      <c r="OMW96" s="47"/>
      <c r="OMX96" s="47"/>
      <c r="OMY96" s="47"/>
      <c r="OMZ96" s="47"/>
      <c r="ONA96" s="47"/>
      <c r="ONB96" s="47"/>
      <c r="ONC96" s="47"/>
      <c r="OND96" s="47"/>
      <c r="ONE96" s="47"/>
      <c r="ONF96" s="47"/>
      <c r="ONG96" s="47"/>
      <c r="ONH96" s="47"/>
      <c r="ONI96" s="47"/>
      <c r="ONJ96" s="47"/>
      <c r="ONK96" s="47"/>
      <c r="ONL96" s="47"/>
      <c r="ONM96" s="47"/>
      <c r="ONN96" s="47"/>
      <c r="ONO96" s="47"/>
      <c r="ONP96" s="47"/>
      <c r="ONQ96" s="47"/>
      <c r="ONR96" s="47"/>
      <c r="ONS96" s="47"/>
      <c r="ONT96" s="47"/>
      <c r="ONU96" s="47"/>
      <c r="ONV96" s="47"/>
      <c r="ONW96" s="47"/>
      <c r="ONX96" s="47"/>
      <c r="ONY96" s="47"/>
      <c r="ONZ96" s="47"/>
      <c r="OOA96" s="47"/>
      <c r="OOB96" s="47"/>
      <c r="OOC96" s="47"/>
      <c r="OOD96" s="47"/>
      <c r="OOE96" s="47"/>
      <c r="OOF96" s="47"/>
      <c r="OOG96" s="47"/>
      <c r="OOH96" s="47"/>
      <c r="OOI96" s="47"/>
      <c r="OOJ96" s="47"/>
      <c r="OOK96" s="47"/>
      <c r="OOL96" s="47"/>
      <c r="OOM96" s="47"/>
      <c r="OON96" s="47"/>
      <c r="OOO96" s="47"/>
      <c r="OOP96" s="47"/>
      <c r="OOQ96" s="47"/>
      <c r="OOR96" s="47"/>
      <c r="OOS96" s="47"/>
      <c r="OOT96" s="47"/>
      <c r="OOU96" s="47"/>
      <c r="OOV96" s="47"/>
      <c r="OOW96" s="47"/>
      <c r="OOX96" s="47"/>
      <c r="OOY96" s="47"/>
      <c r="OOZ96" s="47"/>
      <c r="OPA96" s="47"/>
      <c r="OPB96" s="47"/>
      <c r="OPC96" s="47"/>
      <c r="OPD96" s="47"/>
      <c r="OPE96" s="47"/>
      <c r="OPF96" s="47"/>
      <c r="OPG96" s="47"/>
      <c r="OPH96" s="47"/>
      <c r="OPI96" s="47"/>
      <c r="OPJ96" s="47"/>
      <c r="OPK96" s="47"/>
      <c r="OPL96" s="47"/>
      <c r="OPM96" s="47"/>
      <c r="OPN96" s="47"/>
      <c r="OPO96" s="47"/>
      <c r="OPP96" s="47"/>
      <c r="OPQ96" s="47"/>
      <c r="OPR96" s="47"/>
      <c r="OPS96" s="47"/>
      <c r="OPT96" s="47"/>
      <c r="OPU96" s="47"/>
      <c r="OPV96" s="47"/>
      <c r="OPW96" s="47"/>
      <c r="OPX96" s="47"/>
      <c r="OPY96" s="47"/>
      <c r="OPZ96" s="47"/>
      <c r="OQA96" s="47"/>
      <c r="OQB96" s="47"/>
      <c r="OQC96" s="47"/>
      <c r="OQD96" s="47"/>
      <c r="OQE96" s="47"/>
      <c r="OQF96" s="47"/>
      <c r="OQG96" s="47"/>
      <c r="OQH96" s="47"/>
      <c r="OQI96" s="47"/>
      <c r="OQJ96" s="47"/>
      <c r="OQK96" s="47"/>
      <c r="OQL96" s="47"/>
      <c r="OQM96" s="47"/>
      <c r="OQN96" s="47"/>
      <c r="OQO96" s="47"/>
      <c r="OQP96" s="47"/>
      <c r="OQQ96" s="47"/>
      <c r="OQR96" s="47"/>
      <c r="OQS96" s="47"/>
      <c r="OQT96" s="47"/>
      <c r="OQU96" s="47"/>
      <c r="OQV96" s="47"/>
      <c r="OQW96" s="47"/>
      <c r="OQX96" s="47"/>
      <c r="OQY96" s="47"/>
      <c r="OQZ96" s="47"/>
      <c r="ORA96" s="47"/>
      <c r="ORB96" s="47"/>
      <c r="ORC96" s="47"/>
      <c r="ORD96" s="47"/>
      <c r="ORE96" s="47"/>
      <c r="ORF96" s="47"/>
      <c r="ORG96" s="47"/>
      <c r="ORH96" s="47"/>
      <c r="ORI96" s="47"/>
      <c r="ORJ96" s="47"/>
      <c r="ORK96" s="47"/>
      <c r="ORL96" s="47"/>
      <c r="ORM96" s="47"/>
      <c r="ORN96" s="47"/>
      <c r="ORO96" s="47"/>
      <c r="ORP96" s="47"/>
      <c r="ORQ96" s="47"/>
      <c r="ORR96" s="47"/>
      <c r="ORS96" s="47"/>
      <c r="ORT96" s="47"/>
      <c r="ORU96" s="47"/>
      <c r="ORV96" s="47"/>
      <c r="ORW96" s="47"/>
      <c r="ORX96" s="47"/>
      <c r="ORY96" s="47"/>
      <c r="ORZ96" s="47"/>
      <c r="OSA96" s="47"/>
      <c r="OSB96" s="47"/>
      <c r="OSC96" s="47"/>
      <c r="OSD96" s="47"/>
      <c r="OSE96" s="47"/>
      <c r="OSF96" s="47"/>
      <c r="OSG96" s="47"/>
      <c r="OSH96" s="47"/>
      <c r="OSI96" s="47"/>
      <c r="OSJ96" s="47"/>
      <c r="OSK96" s="47"/>
      <c r="OSL96" s="47"/>
      <c r="OSM96" s="47"/>
      <c r="OSN96" s="47"/>
      <c r="OSO96" s="47"/>
      <c r="OSP96" s="47"/>
      <c r="OSQ96" s="47"/>
      <c r="OSR96" s="47"/>
      <c r="OSS96" s="47"/>
      <c r="OST96" s="47"/>
      <c r="OSU96" s="47"/>
      <c r="OSV96" s="47"/>
      <c r="OSW96" s="47"/>
      <c r="OSX96" s="47"/>
      <c r="OSY96" s="47"/>
      <c r="OSZ96" s="47"/>
      <c r="OTA96" s="47"/>
      <c r="OTB96" s="47"/>
      <c r="OTC96" s="47"/>
      <c r="OTD96" s="47"/>
      <c r="OTE96" s="47"/>
      <c r="OTF96" s="47"/>
      <c r="OTG96" s="47"/>
      <c r="OTH96" s="47"/>
      <c r="OTI96" s="47"/>
      <c r="OTJ96" s="47"/>
      <c r="OTK96" s="47"/>
      <c r="OTL96" s="47"/>
      <c r="OTM96" s="47"/>
      <c r="OTN96" s="47"/>
      <c r="OTO96" s="47"/>
      <c r="OTP96" s="47"/>
      <c r="OTQ96" s="47"/>
      <c r="OTR96" s="47"/>
      <c r="OTS96" s="47"/>
      <c r="OTT96" s="47"/>
      <c r="OTU96" s="47"/>
      <c r="OTV96" s="47"/>
      <c r="OTW96" s="47"/>
      <c r="OTX96" s="47"/>
      <c r="OTY96" s="47"/>
      <c r="OTZ96" s="47"/>
      <c r="OUA96" s="47"/>
      <c r="OUB96" s="47"/>
      <c r="OUC96" s="47"/>
      <c r="OUD96" s="47"/>
      <c r="OUE96" s="47"/>
      <c r="OUF96" s="47"/>
      <c r="OUG96" s="47"/>
      <c r="OUH96" s="47"/>
      <c r="OUI96" s="47"/>
      <c r="OUJ96" s="47"/>
      <c r="OUK96" s="47"/>
      <c r="OUL96" s="47"/>
      <c r="OUM96" s="47"/>
      <c r="OUN96" s="47"/>
      <c r="OUO96" s="47"/>
      <c r="OUP96" s="47"/>
      <c r="OUQ96" s="47"/>
      <c r="OUR96" s="47"/>
      <c r="OUS96" s="47"/>
      <c r="OUT96" s="47"/>
      <c r="OUU96" s="47"/>
      <c r="OUV96" s="47"/>
      <c r="OUW96" s="47"/>
      <c r="OUX96" s="47"/>
      <c r="OUY96" s="47"/>
      <c r="OUZ96" s="47"/>
      <c r="OVA96" s="47"/>
      <c r="OVB96" s="47"/>
      <c r="OVC96" s="47"/>
      <c r="OVD96" s="47"/>
      <c r="OVE96" s="47"/>
      <c r="OVF96" s="47"/>
      <c r="OVG96" s="47"/>
      <c r="OVH96" s="47"/>
      <c r="OVI96" s="47"/>
      <c r="OVJ96" s="47"/>
      <c r="OVK96" s="47"/>
      <c r="OVL96" s="47"/>
      <c r="OVM96" s="47"/>
      <c r="OVN96" s="47"/>
      <c r="OVO96" s="47"/>
      <c r="OVP96" s="47"/>
      <c r="OVQ96" s="47"/>
      <c r="OVR96" s="47"/>
      <c r="OVS96" s="47"/>
      <c r="OVT96" s="47"/>
      <c r="OVU96" s="47"/>
      <c r="OVV96" s="47"/>
      <c r="OVW96" s="47"/>
      <c r="OVX96" s="47"/>
      <c r="OVY96" s="47"/>
      <c r="OVZ96" s="47"/>
      <c r="OWA96" s="47"/>
      <c r="OWB96" s="47"/>
      <c r="OWC96" s="47"/>
      <c r="OWD96" s="47"/>
      <c r="OWE96" s="47"/>
      <c r="OWF96" s="47"/>
      <c r="OWG96" s="47"/>
      <c r="OWH96" s="47"/>
      <c r="OWI96" s="47"/>
      <c r="OWJ96" s="47"/>
      <c r="OWK96" s="47"/>
      <c r="OWL96" s="47"/>
      <c r="OWM96" s="47"/>
      <c r="OWN96" s="47"/>
      <c r="OWO96" s="47"/>
      <c r="OWP96" s="47"/>
      <c r="OWQ96" s="47"/>
      <c r="OWR96" s="47"/>
      <c r="OWS96" s="47"/>
      <c r="OWT96" s="47"/>
      <c r="OWU96" s="47"/>
      <c r="OWV96" s="47"/>
      <c r="OWW96" s="47"/>
      <c r="OWX96" s="47"/>
      <c r="OWY96" s="47"/>
      <c r="OWZ96" s="47"/>
      <c r="OXA96" s="47"/>
      <c r="OXB96" s="47"/>
      <c r="OXC96" s="47"/>
      <c r="OXD96" s="47"/>
      <c r="OXE96" s="47"/>
      <c r="OXF96" s="47"/>
      <c r="OXG96" s="47"/>
      <c r="OXH96" s="47"/>
      <c r="OXI96" s="47"/>
      <c r="OXJ96" s="47"/>
      <c r="OXK96" s="47"/>
      <c r="OXL96" s="47"/>
      <c r="OXM96" s="47"/>
      <c r="OXN96" s="47"/>
      <c r="OXO96" s="47"/>
      <c r="OXP96" s="47"/>
      <c r="OXQ96" s="47"/>
      <c r="OXR96" s="47"/>
      <c r="OXS96" s="47"/>
      <c r="OXT96" s="47"/>
      <c r="OXU96" s="47"/>
      <c r="OXV96" s="47"/>
      <c r="OXW96" s="47"/>
      <c r="OXX96" s="47"/>
      <c r="OXY96" s="47"/>
      <c r="OXZ96" s="47"/>
      <c r="OYA96" s="47"/>
      <c r="OYB96" s="47"/>
      <c r="OYC96" s="47"/>
      <c r="OYD96" s="47"/>
      <c r="OYE96" s="47"/>
      <c r="OYF96" s="47"/>
      <c r="OYG96" s="47"/>
      <c r="OYH96" s="47"/>
      <c r="OYI96" s="47"/>
      <c r="OYJ96" s="47"/>
      <c r="OYK96" s="47"/>
      <c r="OYL96" s="47"/>
      <c r="OYM96" s="47"/>
      <c r="OYN96" s="47"/>
      <c r="OYO96" s="47"/>
      <c r="OYP96" s="47"/>
      <c r="OYQ96" s="47"/>
      <c r="OYR96" s="47"/>
      <c r="OYS96" s="47"/>
      <c r="OYT96" s="47"/>
      <c r="OYU96" s="47"/>
      <c r="OYV96" s="47"/>
      <c r="OYW96" s="47"/>
      <c r="OYX96" s="47"/>
      <c r="OYY96" s="47"/>
      <c r="OYZ96" s="47"/>
      <c r="OZA96" s="47"/>
      <c r="OZB96" s="47"/>
      <c r="OZC96" s="47"/>
      <c r="OZD96" s="47"/>
      <c r="OZE96" s="47"/>
      <c r="OZF96" s="47"/>
      <c r="OZG96" s="47"/>
      <c r="OZH96" s="47"/>
      <c r="OZI96" s="47"/>
      <c r="OZJ96" s="47"/>
      <c r="OZK96" s="47"/>
      <c r="OZL96" s="47"/>
      <c r="OZM96" s="47"/>
      <c r="OZN96" s="47"/>
      <c r="OZO96" s="47"/>
      <c r="OZP96" s="47"/>
      <c r="OZQ96" s="47"/>
      <c r="OZR96" s="47"/>
      <c r="OZS96" s="47"/>
      <c r="OZT96" s="47"/>
      <c r="OZU96" s="47"/>
      <c r="OZV96" s="47"/>
      <c r="OZW96" s="47"/>
      <c r="OZX96" s="47"/>
      <c r="OZY96" s="47"/>
      <c r="OZZ96" s="47"/>
      <c r="PAA96" s="47"/>
      <c r="PAB96" s="47"/>
      <c r="PAC96" s="47"/>
      <c r="PAD96" s="47"/>
      <c r="PAE96" s="47"/>
      <c r="PAF96" s="47"/>
      <c r="PAG96" s="47"/>
      <c r="PAH96" s="47"/>
      <c r="PAI96" s="47"/>
      <c r="PAJ96" s="47"/>
      <c r="PAK96" s="47"/>
      <c r="PAL96" s="47"/>
      <c r="PAM96" s="47"/>
      <c r="PAN96" s="47"/>
      <c r="PAO96" s="47"/>
      <c r="PAP96" s="47"/>
      <c r="PAQ96" s="47"/>
      <c r="PAR96" s="47"/>
      <c r="PAS96" s="47"/>
      <c r="PAT96" s="47"/>
      <c r="PAU96" s="47"/>
      <c r="PAV96" s="47"/>
      <c r="PAW96" s="47"/>
      <c r="PAX96" s="47"/>
      <c r="PAY96" s="47"/>
      <c r="PAZ96" s="47"/>
      <c r="PBA96" s="47"/>
      <c r="PBB96" s="47"/>
      <c r="PBC96" s="47"/>
      <c r="PBD96" s="47"/>
      <c r="PBE96" s="47"/>
      <c r="PBF96" s="47"/>
      <c r="PBG96" s="47"/>
      <c r="PBH96" s="47"/>
      <c r="PBI96" s="47"/>
      <c r="PBJ96" s="47"/>
      <c r="PBK96" s="47"/>
      <c r="PBL96" s="47"/>
      <c r="PBM96" s="47"/>
      <c r="PBN96" s="47"/>
      <c r="PBO96" s="47"/>
      <c r="PBP96" s="47"/>
      <c r="PBQ96" s="47"/>
      <c r="PBR96" s="47"/>
      <c r="PBS96" s="47"/>
      <c r="PBT96" s="47"/>
      <c r="PBU96" s="47"/>
      <c r="PBV96" s="47"/>
      <c r="PBW96" s="47"/>
      <c r="PBX96" s="47"/>
      <c r="PBY96" s="47"/>
      <c r="PBZ96" s="47"/>
      <c r="PCA96" s="47"/>
      <c r="PCB96" s="47"/>
      <c r="PCC96" s="47"/>
      <c r="PCD96" s="47"/>
      <c r="PCE96" s="47"/>
      <c r="PCF96" s="47"/>
      <c r="PCG96" s="47"/>
      <c r="PCH96" s="47"/>
      <c r="PCI96" s="47"/>
      <c r="PCJ96" s="47"/>
      <c r="PCK96" s="47"/>
      <c r="PCL96" s="47"/>
      <c r="PCM96" s="47"/>
      <c r="PCN96" s="47"/>
      <c r="PCO96" s="47"/>
      <c r="PCP96" s="47"/>
      <c r="PCQ96" s="47"/>
      <c r="PCR96" s="47"/>
      <c r="PCS96" s="47"/>
      <c r="PCT96" s="47"/>
      <c r="PCU96" s="47"/>
      <c r="PCV96" s="47"/>
      <c r="PCW96" s="47"/>
      <c r="PCX96" s="47"/>
      <c r="PCY96" s="47"/>
      <c r="PCZ96" s="47"/>
      <c r="PDA96" s="47"/>
      <c r="PDB96" s="47"/>
      <c r="PDC96" s="47"/>
      <c r="PDD96" s="47"/>
      <c r="PDE96" s="47"/>
      <c r="PDF96" s="47"/>
      <c r="PDG96" s="47"/>
      <c r="PDH96" s="47"/>
      <c r="PDI96" s="47"/>
      <c r="PDJ96" s="47"/>
      <c r="PDK96" s="47"/>
      <c r="PDL96" s="47"/>
      <c r="PDM96" s="47"/>
      <c r="PDN96" s="47"/>
      <c r="PDO96" s="47"/>
      <c r="PDP96" s="47"/>
      <c r="PDQ96" s="47"/>
      <c r="PDR96" s="47"/>
      <c r="PDS96" s="47"/>
      <c r="PDT96" s="47"/>
      <c r="PDU96" s="47"/>
      <c r="PDV96" s="47"/>
      <c r="PDW96" s="47"/>
      <c r="PDX96" s="47"/>
      <c r="PDY96" s="47"/>
      <c r="PDZ96" s="47"/>
      <c r="PEA96" s="47"/>
      <c r="PEB96" s="47"/>
      <c r="PEC96" s="47"/>
      <c r="PED96" s="47"/>
      <c r="PEE96" s="47"/>
      <c r="PEF96" s="47"/>
      <c r="PEG96" s="47"/>
      <c r="PEH96" s="47"/>
      <c r="PEI96" s="47"/>
      <c r="PEJ96" s="47"/>
      <c r="PEK96" s="47"/>
      <c r="PEL96" s="47"/>
      <c r="PEM96" s="47"/>
      <c r="PEN96" s="47"/>
      <c r="PEO96" s="47"/>
      <c r="PEP96" s="47"/>
      <c r="PEQ96" s="47"/>
      <c r="PER96" s="47"/>
      <c r="PES96" s="47"/>
      <c r="PET96" s="47"/>
      <c r="PEU96" s="47"/>
      <c r="PEV96" s="47"/>
      <c r="PEW96" s="47"/>
      <c r="PEX96" s="47"/>
      <c r="PEY96" s="47"/>
      <c r="PEZ96" s="47"/>
      <c r="PFA96" s="47"/>
      <c r="PFB96" s="47"/>
      <c r="PFC96" s="47"/>
      <c r="PFD96" s="47"/>
      <c r="PFE96" s="47"/>
      <c r="PFF96" s="47"/>
      <c r="PFG96" s="47"/>
      <c r="PFH96" s="47"/>
      <c r="PFI96" s="47"/>
      <c r="PFJ96" s="47"/>
      <c r="PFK96" s="47"/>
      <c r="PFL96" s="47"/>
      <c r="PFM96" s="47"/>
      <c r="PFN96" s="47"/>
      <c r="PFO96" s="47"/>
      <c r="PFP96" s="47"/>
      <c r="PFQ96" s="47"/>
      <c r="PFR96" s="47"/>
      <c r="PFS96" s="47"/>
      <c r="PFT96" s="47"/>
      <c r="PFU96" s="47"/>
      <c r="PFV96" s="47"/>
      <c r="PFW96" s="47"/>
      <c r="PFX96" s="47"/>
      <c r="PFY96" s="47"/>
      <c r="PFZ96" s="47"/>
      <c r="PGA96" s="47"/>
      <c r="PGB96" s="47"/>
      <c r="PGC96" s="47"/>
      <c r="PGD96" s="47"/>
      <c r="PGE96" s="47"/>
      <c r="PGF96" s="47"/>
      <c r="PGG96" s="47"/>
      <c r="PGH96" s="47"/>
      <c r="PGI96" s="47"/>
      <c r="PGJ96" s="47"/>
      <c r="PGK96" s="47"/>
      <c r="PGL96" s="47"/>
      <c r="PGM96" s="47"/>
      <c r="PGN96" s="47"/>
      <c r="PGO96" s="47"/>
      <c r="PGP96" s="47"/>
      <c r="PGQ96" s="47"/>
      <c r="PGR96" s="47"/>
      <c r="PGS96" s="47"/>
      <c r="PGT96" s="47"/>
      <c r="PGU96" s="47"/>
      <c r="PGV96" s="47"/>
      <c r="PGW96" s="47"/>
      <c r="PGX96" s="47"/>
      <c r="PGY96" s="47"/>
      <c r="PGZ96" s="47"/>
      <c r="PHA96" s="47"/>
      <c r="PHB96" s="47"/>
      <c r="PHC96" s="47"/>
      <c r="PHD96" s="47"/>
      <c r="PHE96" s="47"/>
      <c r="PHF96" s="47"/>
      <c r="PHG96" s="47"/>
      <c r="PHH96" s="47"/>
      <c r="PHI96" s="47"/>
      <c r="PHJ96" s="47"/>
      <c r="PHK96" s="47"/>
      <c r="PHL96" s="47"/>
      <c r="PHM96" s="47"/>
      <c r="PHN96" s="47"/>
      <c r="PHO96" s="47"/>
      <c r="PHP96" s="47"/>
      <c r="PHQ96" s="47"/>
      <c r="PHR96" s="47"/>
      <c r="PHS96" s="47"/>
      <c r="PHT96" s="47"/>
      <c r="PHU96" s="47"/>
      <c r="PHV96" s="47"/>
      <c r="PHW96" s="47"/>
      <c r="PHX96" s="47"/>
      <c r="PHY96" s="47"/>
      <c r="PHZ96" s="47"/>
      <c r="PIA96" s="47"/>
      <c r="PIB96" s="47"/>
      <c r="PIC96" s="47"/>
      <c r="PID96" s="47"/>
      <c r="PIE96" s="47"/>
      <c r="PIF96" s="47"/>
      <c r="PIG96" s="47"/>
      <c r="PIH96" s="47"/>
      <c r="PII96" s="47"/>
      <c r="PIJ96" s="47"/>
      <c r="PIK96" s="47"/>
      <c r="PIL96" s="47"/>
      <c r="PIM96" s="47"/>
      <c r="PIN96" s="47"/>
      <c r="PIO96" s="47"/>
      <c r="PIP96" s="47"/>
      <c r="PIQ96" s="47"/>
      <c r="PIR96" s="47"/>
      <c r="PIS96" s="47"/>
      <c r="PIT96" s="47"/>
      <c r="PIU96" s="47"/>
      <c r="PIV96" s="47"/>
      <c r="PIW96" s="47"/>
      <c r="PIX96" s="47"/>
      <c r="PIY96" s="47"/>
      <c r="PIZ96" s="47"/>
      <c r="PJA96" s="47"/>
      <c r="PJB96" s="47"/>
      <c r="PJC96" s="47"/>
      <c r="PJD96" s="47"/>
      <c r="PJE96" s="47"/>
      <c r="PJF96" s="47"/>
      <c r="PJG96" s="47"/>
      <c r="PJH96" s="47"/>
      <c r="PJI96" s="47"/>
      <c r="PJJ96" s="47"/>
      <c r="PJK96" s="47"/>
      <c r="PJL96" s="47"/>
      <c r="PJM96" s="47"/>
      <c r="PJN96" s="47"/>
      <c r="PJO96" s="47"/>
      <c r="PJP96" s="47"/>
      <c r="PJQ96" s="47"/>
      <c r="PJR96" s="47"/>
      <c r="PJS96" s="47"/>
      <c r="PJT96" s="47"/>
      <c r="PJU96" s="47"/>
      <c r="PJV96" s="47"/>
      <c r="PJW96" s="47"/>
      <c r="PJX96" s="47"/>
      <c r="PJY96" s="47"/>
      <c r="PJZ96" s="47"/>
      <c r="PKA96" s="47"/>
      <c r="PKB96" s="47"/>
      <c r="PKC96" s="47"/>
      <c r="PKD96" s="47"/>
      <c r="PKE96" s="47"/>
      <c r="PKF96" s="47"/>
      <c r="PKG96" s="47"/>
      <c r="PKH96" s="47"/>
      <c r="PKI96" s="47"/>
      <c r="PKJ96" s="47"/>
      <c r="PKK96" s="47"/>
      <c r="PKL96" s="47"/>
      <c r="PKM96" s="47"/>
      <c r="PKN96" s="47"/>
      <c r="PKO96" s="47"/>
      <c r="PKP96" s="47"/>
      <c r="PKQ96" s="47"/>
      <c r="PKR96" s="47"/>
      <c r="PKS96" s="47"/>
      <c r="PKT96" s="47"/>
      <c r="PKU96" s="47"/>
      <c r="PKV96" s="47"/>
      <c r="PKW96" s="47"/>
      <c r="PKX96" s="47"/>
      <c r="PKY96" s="47"/>
      <c r="PKZ96" s="47"/>
      <c r="PLA96" s="47"/>
      <c r="PLB96" s="47"/>
      <c r="PLC96" s="47"/>
      <c r="PLD96" s="47"/>
      <c r="PLE96" s="47"/>
      <c r="PLF96" s="47"/>
      <c r="PLG96" s="47"/>
      <c r="PLH96" s="47"/>
      <c r="PLI96" s="47"/>
      <c r="PLJ96" s="47"/>
      <c r="PLK96" s="47"/>
      <c r="PLL96" s="47"/>
      <c r="PLM96" s="47"/>
      <c r="PLN96" s="47"/>
      <c r="PLO96" s="47"/>
      <c r="PLP96" s="47"/>
      <c r="PLQ96" s="47"/>
      <c r="PLR96" s="47"/>
      <c r="PLS96" s="47"/>
      <c r="PLT96" s="47"/>
      <c r="PLU96" s="47"/>
      <c r="PLV96" s="47"/>
      <c r="PLW96" s="47"/>
      <c r="PLX96" s="47"/>
      <c r="PLY96" s="47"/>
      <c r="PLZ96" s="47"/>
      <c r="PMA96" s="47"/>
      <c r="PMB96" s="47"/>
      <c r="PMC96" s="47"/>
      <c r="PMD96" s="47"/>
      <c r="PME96" s="47"/>
      <c r="PMF96" s="47"/>
      <c r="PMG96" s="47"/>
      <c r="PMH96" s="47"/>
      <c r="PMI96" s="47"/>
      <c r="PMJ96" s="47"/>
      <c r="PMK96" s="47"/>
      <c r="PML96" s="47"/>
      <c r="PMM96" s="47"/>
      <c r="PMN96" s="47"/>
      <c r="PMO96" s="47"/>
      <c r="PMP96" s="47"/>
      <c r="PMQ96" s="47"/>
      <c r="PMR96" s="47"/>
      <c r="PMS96" s="47"/>
      <c r="PMT96" s="47"/>
      <c r="PMU96" s="47"/>
      <c r="PMV96" s="47"/>
      <c r="PMW96" s="47"/>
      <c r="PMX96" s="47"/>
      <c r="PMY96" s="47"/>
      <c r="PMZ96" s="47"/>
      <c r="PNA96" s="47"/>
      <c r="PNB96" s="47"/>
      <c r="PNC96" s="47"/>
      <c r="PND96" s="47"/>
      <c r="PNE96" s="47"/>
      <c r="PNF96" s="47"/>
      <c r="PNG96" s="47"/>
      <c r="PNH96" s="47"/>
      <c r="PNI96" s="47"/>
      <c r="PNJ96" s="47"/>
      <c r="PNK96" s="47"/>
      <c r="PNL96" s="47"/>
      <c r="PNM96" s="47"/>
      <c r="PNN96" s="47"/>
      <c r="PNO96" s="47"/>
      <c r="PNP96" s="47"/>
      <c r="PNQ96" s="47"/>
      <c r="PNR96" s="47"/>
      <c r="PNS96" s="47"/>
      <c r="PNT96" s="47"/>
      <c r="PNU96" s="47"/>
      <c r="PNV96" s="47"/>
      <c r="PNW96" s="47"/>
      <c r="PNX96" s="47"/>
      <c r="PNY96" s="47"/>
      <c r="PNZ96" s="47"/>
      <c r="POA96" s="47"/>
      <c r="POB96" s="47"/>
      <c r="POC96" s="47"/>
      <c r="POD96" s="47"/>
      <c r="POE96" s="47"/>
      <c r="POF96" s="47"/>
      <c r="POG96" s="47"/>
      <c r="POH96" s="47"/>
      <c r="POI96" s="47"/>
      <c r="POJ96" s="47"/>
      <c r="POK96" s="47"/>
      <c r="POL96" s="47"/>
      <c r="POM96" s="47"/>
      <c r="PON96" s="47"/>
      <c r="POO96" s="47"/>
      <c r="POP96" s="47"/>
      <c r="POQ96" s="47"/>
      <c r="POR96" s="47"/>
      <c r="POS96" s="47"/>
      <c r="POT96" s="47"/>
      <c r="POU96" s="47"/>
      <c r="POV96" s="47"/>
      <c r="POW96" s="47"/>
      <c r="POX96" s="47"/>
      <c r="POY96" s="47"/>
      <c r="POZ96" s="47"/>
      <c r="PPA96" s="47"/>
      <c r="PPB96" s="47"/>
      <c r="PPC96" s="47"/>
      <c r="PPD96" s="47"/>
      <c r="PPE96" s="47"/>
      <c r="PPF96" s="47"/>
      <c r="PPG96" s="47"/>
      <c r="PPH96" s="47"/>
      <c r="PPI96" s="47"/>
      <c r="PPJ96" s="47"/>
      <c r="PPK96" s="47"/>
      <c r="PPL96" s="47"/>
      <c r="PPM96" s="47"/>
      <c r="PPN96" s="47"/>
      <c r="PPO96" s="47"/>
      <c r="PPP96" s="47"/>
      <c r="PPQ96" s="47"/>
      <c r="PPR96" s="47"/>
      <c r="PPS96" s="47"/>
      <c r="PPT96" s="47"/>
      <c r="PPU96" s="47"/>
      <c r="PPV96" s="47"/>
      <c r="PPW96" s="47"/>
      <c r="PPX96" s="47"/>
      <c r="PPY96" s="47"/>
      <c r="PPZ96" s="47"/>
      <c r="PQA96" s="47"/>
      <c r="PQB96" s="47"/>
      <c r="PQC96" s="47"/>
      <c r="PQD96" s="47"/>
      <c r="PQE96" s="47"/>
      <c r="PQF96" s="47"/>
      <c r="PQG96" s="47"/>
      <c r="PQH96" s="47"/>
      <c r="PQI96" s="47"/>
      <c r="PQJ96" s="47"/>
      <c r="PQK96" s="47"/>
      <c r="PQL96" s="47"/>
      <c r="PQM96" s="47"/>
      <c r="PQN96" s="47"/>
      <c r="PQO96" s="47"/>
      <c r="PQP96" s="47"/>
      <c r="PQQ96" s="47"/>
      <c r="PQR96" s="47"/>
      <c r="PQS96" s="47"/>
      <c r="PQT96" s="47"/>
      <c r="PQU96" s="47"/>
      <c r="PQV96" s="47"/>
      <c r="PQW96" s="47"/>
      <c r="PQX96" s="47"/>
      <c r="PQY96" s="47"/>
      <c r="PQZ96" s="47"/>
      <c r="PRA96" s="47"/>
      <c r="PRB96" s="47"/>
      <c r="PRC96" s="47"/>
      <c r="PRD96" s="47"/>
      <c r="PRE96" s="47"/>
      <c r="PRF96" s="47"/>
      <c r="PRG96" s="47"/>
      <c r="PRH96" s="47"/>
      <c r="PRI96" s="47"/>
      <c r="PRJ96" s="47"/>
      <c r="PRK96" s="47"/>
      <c r="PRL96" s="47"/>
      <c r="PRM96" s="47"/>
      <c r="PRN96" s="47"/>
      <c r="PRO96" s="47"/>
      <c r="PRP96" s="47"/>
      <c r="PRQ96" s="47"/>
      <c r="PRR96" s="47"/>
      <c r="PRS96" s="47"/>
      <c r="PRT96" s="47"/>
      <c r="PRU96" s="47"/>
      <c r="PRV96" s="47"/>
      <c r="PRW96" s="47"/>
      <c r="PRX96" s="47"/>
      <c r="PRY96" s="47"/>
      <c r="PRZ96" s="47"/>
      <c r="PSA96" s="47"/>
      <c r="PSB96" s="47"/>
      <c r="PSC96" s="47"/>
      <c r="PSD96" s="47"/>
      <c r="PSE96" s="47"/>
      <c r="PSF96" s="47"/>
      <c r="PSG96" s="47"/>
      <c r="PSH96" s="47"/>
      <c r="PSI96" s="47"/>
      <c r="PSJ96" s="47"/>
      <c r="PSK96" s="47"/>
      <c r="PSL96" s="47"/>
      <c r="PSM96" s="47"/>
      <c r="PSN96" s="47"/>
      <c r="PSO96" s="47"/>
      <c r="PSP96" s="47"/>
      <c r="PSQ96" s="47"/>
      <c r="PSR96" s="47"/>
      <c r="PSS96" s="47"/>
      <c r="PST96" s="47"/>
      <c r="PSU96" s="47"/>
      <c r="PSV96" s="47"/>
      <c r="PSW96" s="47"/>
      <c r="PSX96" s="47"/>
      <c r="PSY96" s="47"/>
      <c r="PSZ96" s="47"/>
      <c r="PTA96" s="47"/>
      <c r="PTB96" s="47"/>
      <c r="PTC96" s="47"/>
      <c r="PTD96" s="47"/>
      <c r="PTE96" s="47"/>
      <c r="PTF96" s="47"/>
      <c r="PTG96" s="47"/>
      <c r="PTH96" s="47"/>
      <c r="PTI96" s="47"/>
      <c r="PTJ96" s="47"/>
      <c r="PTK96" s="47"/>
      <c r="PTL96" s="47"/>
      <c r="PTM96" s="47"/>
      <c r="PTN96" s="47"/>
      <c r="PTO96" s="47"/>
      <c r="PTP96" s="47"/>
      <c r="PTQ96" s="47"/>
      <c r="PTR96" s="47"/>
      <c r="PTS96" s="47"/>
      <c r="PTT96" s="47"/>
      <c r="PTU96" s="47"/>
      <c r="PTV96" s="47"/>
      <c r="PTW96" s="47"/>
      <c r="PTX96" s="47"/>
      <c r="PTY96" s="47"/>
      <c r="PTZ96" s="47"/>
      <c r="PUA96" s="47"/>
      <c r="PUB96" s="47"/>
      <c r="PUC96" s="47"/>
      <c r="PUD96" s="47"/>
      <c r="PUE96" s="47"/>
      <c r="PUF96" s="47"/>
      <c r="PUG96" s="47"/>
      <c r="PUH96" s="47"/>
      <c r="PUI96" s="47"/>
      <c r="PUJ96" s="47"/>
      <c r="PUK96" s="47"/>
      <c r="PUL96" s="47"/>
      <c r="PUM96" s="47"/>
      <c r="PUN96" s="47"/>
      <c r="PUO96" s="47"/>
      <c r="PUP96" s="47"/>
      <c r="PUQ96" s="47"/>
      <c r="PUR96" s="47"/>
      <c r="PUS96" s="47"/>
      <c r="PUT96" s="47"/>
      <c r="PUU96" s="47"/>
      <c r="PUV96" s="47"/>
      <c r="PUW96" s="47"/>
      <c r="PUX96" s="47"/>
      <c r="PUY96" s="47"/>
      <c r="PUZ96" s="47"/>
      <c r="PVA96" s="47"/>
      <c r="PVB96" s="47"/>
      <c r="PVC96" s="47"/>
      <c r="PVD96" s="47"/>
      <c r="PVE96" s="47"/>
      <c r="PVF96" s="47"/>
      <c r="PVG96" s="47"/>
      <c r="PVH96" s="47"/>
      <c r="PVI96" s="47"/>
      <c r="PVJ96" s="47"/>
      <c r="PVK96" s="47"/>
      <c r="PVL96" s="47"/>
      <c r="PVM96" s="47"/>
      <c r="PVN96" s="47"/>
      <c r="PVO96" s="47"/>
      <c r="PVP96" s="47"/>
      <c r="PVQ96" s="47"/>
      <c r="PVR96" s="47"/>
      <c r="PVS96" s="47"/>
      <c r="PVT96" s="47"/>
      <c r="PVU96" s="47"/>
      <c r="PVV96" s="47"/>
      <c r="PVW96" s="47"/>
      <c r="PVX96" s="47"/>
      <c r="PVY96" s="47"/>
      <c r="PVZ96" s="47"/>
      <c r="PWA96" s="47"/>
      <c r="PWB96" s="47"/>
      <c r="PWC96" s="47"/>
      <c r="PWD96" s="47"/>
      <c r="PWE96" s="47"/>
      <c r="PWF96" s="47"/>
      <c r="PWG96" s="47"/>
      <c r="PWH96" s="47"/>
      <c r="PWI96" s="47"/>
      <c r="PWJ96" s="47"/>
      <c r="PWK96" s="47"/>
      <c r="PWL96" s="47"/>
      <c r="PWM96" s="47"/>
      <c r="PWN96" s="47"/>
      <c r="PWO96" s="47"/>
      <c r="PWP96" s="47"/>
      <c r="PWQ96" s="47"/>
      <c r="PWR96" s="47"/>
      <c r="PWS96" s="47"/>
      <c r="PWT96" s="47"/>
      <c r="PWU96" s="47"/>
      <c r="PWV96" s="47"/>
      <c r="PWW96" s="47"/>
      <c r="PWX96" s="47"/>
      <c r="PWY96" s="47"/>
      <c r="PWZ96" s="47"/>
      <c r="PXA96" s="47"/>
      <c r="PXB96" s="47"/>
      <c r="PXC96" s="47"/>
      <c r="PXD96" s="47"/>
      <c r="PXE96" s="47"/>
      <c r="PXF96" s="47"/>
      <c r="PXG96" s="47"/>
      <c r="PXH96" s="47"/>
      <c r="PXI96" s="47"/>
      <c r="PXJ96" s="47"/>
      <c r="PXK96" s="47"/>
      <c r="PXL96" s="47"/>
      <c r="PXM96" s="47"/>
      <c r="PXN96" s="47"/>
      <c r="PXO96" s="47"/>
      <c r="PXP96" s="47"/>
      <c r="PXQ96" s="47"/>
      <c r="PXR96" s="47"/>
      <c r="PXS96" s="47"/>
      <c r="PXT96" s="47"/>
      <c r="PXU96" s="47"/>
      <c r="PXV96" s="47"/>
      <c r="PXW96" s="47"/>
      <c r="PXX96" s="47"/>
      <c r="PXY96" s="47"/>
      <c r="PXZ96" s="47"/>
      <c r="PYA96" s="47"/>
      <c r="PYB96" s="47"/>
      <c r="PYC96" s="47"/>
      <c r="PYD96" s="47"/>
      <c r="PYE96" s="47"/>
      <c r="PYF96" s="47"/>
      <c r="PYG96" s="47"/>
      <c r="PYH96" s="47"/>
      <c r="PYI96" s="47"/>
      <c r="PYJ96" s="47"/>
      <c r="PYK96" s="47"/>
      <c r="PYL96" s="47"/>
      <c r="PYM96" s="47"/>
      <c r="PYN96" s="47"/>
      <c r="PYO96" s="47"/>
      <c r="PYP96" s="47"/>
      <c r="PYQ96" s="47"/>
      <c r="PYR96" s="47"/>
      <c r="PYS96" s="47"/>
      <c r="PYT96" s="47"/>
      <c r="PYU96" s="47"/>
      <c r="PYV96" s="47"/>
      <c r="PYW96" s="47"/>
      <c r="PYX96" s="47"/>
      <c r="PYY96" s="47"/>
      <c r="PYZ96" s="47"/>
      <c r="PZA96" s="47"/>
      <c r="PZB96" s="47"/>
      <c r="PZC96" s="47"/>
      <c r="PZD96" s="47"/>
      <c r="PZE96" s="47"/>
      <c r="PZF96" s="47"/>
      <c r="PZG96" s="47"/>
      <c r="PZH96" s="47"/>
      <c r="PZI96" s="47"/>
      <c r="PZJ96" s="47"/>
      <c r="PZK96" s="47"/>
      <c r="PZL96" s="47"/>
      <c r="PZM96" s="47"/>
      <c r="PZN96" s="47"/>
      <c r="PZO96" s="47"/>
      <c r="PZP96" s="47"/>
      <c r="PZQ96" s="47"/>
      <c r="PZR96" s="47"/>
      <c r="PZS96" s="47"/>
      <c r="PZT96" s="47"/>
      <c r="PZU96" s="47"/>
      <c r="PZV96" s="47"/>
      <c r="PZW96" s="47"/>
      <c r="PZX96" s="47"/>
      <c r="PZY96" s="47"/>
      <c r="PZZ96" s="47"/>
      <c r="QAA96" s="47"/>
      <c r="QAB96" s="47"/>
      <c r="QAC96" s="47"/>
      <c r="QAD96" s="47"/>
      <c r="QAE96" s="47"/>
      <c r="QAF96" s="47"/>
      <c r="QAG96" s="47"/>
      <c r="QAH96" s="47"/>
      <c r="QAI96" s="47"/>
      <c r="QAJ96" s="47"/>
      <c r="QAK96" s="47"/>
      <c r="QAL96" s="47"/>
      <c r="QAM96" s="47"/>
      <c r="QAN96" s="47"/>
      <c r="QAO96" s="47"/>
      <c r="QAP96" s="47"/>
      <c r="QAQ96" s="47"/>
      <c r="QAR96" s="47"/>
      <c r="QAS96" s="47"/>
      <c r="QAT96" s="47"/>
      <c r="QAU96" s="47"/>
      <c r="QAV96" s="47"/>
      <c r="QAW96" s="47"/>
      <c r="QAX96" s="47"/>
      <c r="QAY96" s="47"/>
      <c r="QAZ96" s="47"/>
      <c r="QBA96" s="47"/>
      <c r="QBB96" s="47"/>
      <c r="QBC96" s="47"/>
      <c r="QBD96" s="47"/>
      <c r="QBE96" s="47"/>
      <c r="QBF96" s="47"/>
      <c r="QBG96" s="47"/>
      <c r="QBH96" s="47"/>
      <c r="QBI96" s="47"/>
      <c r="QBJ96" s="47"/>
      <c r="QBK96" s="47"/>
      <c r="QBL96" s="47"/>
      <c r="QBM96" s="47"/>
      <c r="QBN96" s="47"/>
      <c r="QBO96" s="47"/>
      <c r="QBP96" s="47"/>
      <c r="QBQ96" s="47"/>
      <c r="QBR96" s="47"/>
      <c r="QBS96" s="47"/>
      <c r="QBT96" s="47"/>
      <c r="QBU96" s="47"/>
      <c r="QBV96" s="47"/>
      <c r="QBW96" s="47"/>
      <c r="QBX96" s="47"/>
      <c r="QBY96" s="47"/>
      <c r="QBZ96" s="47"/>
      <c r="QCA96" s="47"/>
      <c r="QCB96" s="47"/>
      <c r="QCC96" s="47"/>
      <c r="QCD96" s="47"/>
      <c r="QCE96" s="47"/>
      <c r="QCF96" s="47"/>
      <c r="QCG96" s="47"/>
      <c r="QCH96" s="47"/>
      <c r="QCI96" s="47"/>
      <c r="QCJ96" s="47"/>
      <c r="QCK96" s="47"/>
      <c r="QCL96" s="47"/>
      <c r="QCM96" s="47"/>
      <c r="QCN96" s="47"/>
      <c r="QCO96" s="47"/>
      <c r="QCP96" s="47"/>
      <c r="QCQ96" s="47"/>
      <c r="QCR96" s="47"/>
      <c r="QCS96" s="47"/>
      <c r="QCT96" s="47"/>
      <c r="QCU96" s="47"/>
      <c r="QCV96" s="47"/>
      <c r="QCW96" s="47"/>
      <c r="QCX96" s="47"/>
      <c r="QCY96" s="47"/>
      <c r="QCZ96" s="47"/>
      <c r="QDA96" s="47"/>
      <c r="QDB96" s="47"/>
      <c r="QDC96" s="47"/>
      <c r="QDD96" s="47"/>
      <c r="QDE96" s="47"/>
      <c r="QDF96" s="47"/>
      <c r="QDG96" s="47"/>
      <c r="QDH96" s="47"/>
      <c r="QDI96" s="47"/>
      <c r="QDJ96" s="47"/>
      <c r="QDK96" s="47"/>
      <c r="QDL96" s="47"/>
      <c r="QDM96" s="47"/>
      <c r="QDN96" s="47"/>
      <c r="QDO96" s="47"/>
      <c r="QDP96" s="47"/>
      <c r="QDQ96" s="47"/>
      <c r="QDR96" s="47"/>
      <c r="QDS96" s="47"/>
      <c r="QDT96" s="47"/>
      <c r="QDU96" s="47"/>
      <c r="QDV96" s="47"/>
      <c r="QDW96" s="47"/>
      <c r="QDX96" s="47"/>
      <c r="QDY96" s="47"/>
      <c r="QDZ96" s="47"/>
      <c r="QEA96" s="47"/>
      <c r="QEB96" s="47"/>
      <c r="QEC96" s="47"/>
      <c r="QED96" s="47"/>
      <c r="QEE96" s="47"/>
      <c r="QEF96" s="47"/>
      <c r="QEG96" s="47"/>
      <c r="QEH96" s="47"/>
      <c r="QEI96" s="47"/>
      <c r="QEJ96" s="47"/>
      <c r="QEK96" s="47"/>
      <c r="QEL96" s="47"/>
      <c r="QEM96" s="47"/>
      <c r="QEN96" s="47"/>
      <c r="QEO96" s="47"/>
      <c r="QEP96" s="47"/>
      <c r="QEQ96" s="47"/>
      <c r="QER96" s="47"/>
      <c r="QES96" s="47"/>
      <c r="QET96" s="47"/>
      <c r="QEU96" s="47"/>
      <c r="QEV96" s="47"/>
      <c r="QEW96" s="47"/>
      <c r="QEX96" s="47"/>
      <c r="QEY96" s="47"/>
      <c r="QEZ96" s="47"/>
      <c r="QFA96" s="47"/>
      <c r="QFB96" s="47"/>
      <c r="QFC96" s="47"/>
      <c r="QFD96" s="47"/>
      <c r="QFE96" s="47"/>
      <c r="QFF96" s="47"/>
      <c r="QFG96" s="47"/>
      <c r="QFH96" s="47"/>
      <c r="QFI96" s="47"/>
      <c r="QFJ96" s="47"/>
      <c r="QFK96" s="47"/>
      <c r="QFL96" s="47"/>
      <c r="QFM96" s="47"/>
      <c r="QFN96" s="47"/>
      <c r="QFO96" s="47"/>
      <c r="QFP96" s="47"/>
      <c r="QFQ96" s="47"/>
      <c r="QFR96" s="47"/>
      <c r="QFS96" s="47"/>
      <c r="QFT96" s="47"/>
      <c r="QFU96" s="47"/>
      <c r="QFV96" s="47"/>
      <c r="QFW96" s="47"/>
      <c r="QFX96" s="47"/>
      <c r="QFY96" s="47"/>
      <c r="QFZ96" s="47"/>
      <c r="QGA96" s="47"/>
      <c r="QGB96" s="47"/>
      <c r="QGC96" s="47"/>
      <c r="QGD96" s="47"/>
      <c r="QGE96" s="47"/>
      <c r="QGF96" s="47"/>
      <c r="QGG96" s="47"/>
      <c r="QGH96" s="47"/>
      <c r="QGI96" s="47"/>
      <c r="QGJ96" s="47"/>
      <c r="QGK96" s="47"/>
      <c r="QGL96" s="47"/>
      <c r="QGM96" s="47"/>
      <c r="QGN96" s="47"/>
      <c r="QGO96" s="47"/>
      <c r="QGP96" s="47"/>
      <c r="QGQ96" s="47"/>
      <c r="QGR96" s="47"/>
      <c r="QGS96" s="47"/>
      <c r="QGT96" s="47"/>
      <c r="QGU96" s="47"/>
      <c r="QGV96" s="47"/>
      <c r="QGW96" s="47"/>
      <c r="QGX96" s="47"/>
      <c r="QGY96" s="47"/>
      <c r="QGZ96" s="47"/>
      <c r="QHA96" s="47"/>
      <c r="QHB96" s="47"/>
      <c r="QHC96" s="47"/>
      <c r="QHD96" s="47"/>
      <c r="QHE96" s="47"/>
      <c r="QHF96" s="47"/>
      <c r="QHG96" s="47"/>
      <c r="QHH96" s="47"/>
      <c r="QHI96" s="47"/>
      <c r="QHJ96" s="47"/>
      <c r="QHK96" s="47"/>
      <c r="QHL96" s="47"/>
      <c r="QHM96" s="47"/>
      <c r="QHN96" s="47"/>
      <c r="QHO96" s="47"/>
      <c r="QHP96" s="47"/>
      <c r="QHQ96" s="47"/>
      <c r="QHR96" s="47"/>
      <c r="QHS96" s="47"/>
      <c r="QHT96" s="47"/>
      <c r="QHU96" s="47"/>
      <c r="QHV96" s="47"/>
      <c r="QHW96" s="47"/>
      <c r="QHX96" s="47"/>
      <c r="QHY96" s="47"/>
      <c r="QHZ96" s="47"/>
      <c r="QIA96" s="47"/>
      <c r="QIB96" s="47"/>
      <c r="QIC96" s="47"/>
      <c r="QID96" s="47"/>
      <c r="QIE96" s="47"/>
      <c r="QIF96" s="47"/>
      <c r="QIG96" s="47"/>
      <c r="QIH96" s="47"/>
      <c r="QII96" s="47"/>
      <c r="QIJ96" s="47"/>
      <c r="QIK96" s="47"/>
      <c r="QIL96" s="47"/>
      <c r="QIM96" s="47"/>
      <c r="QIN96" s="47"/>
      <c r="QIO96" s="47"/>
      <c r="QIP96" s="47"/>
      <c r="QIQ96" s="47"/>
      <c r="QIR96" s="47"/>
      <c r="QIS96" s="47"/>
      <c r="QIT96" s="47"/>
      <c r="QIU96" s="47"/>
      <c r="QIV96" s="47"/>
      <c r="QIW96" s="47"/>
      <c r="QIX96" s="47"/>
      <c r="QIY96" s="47"/>
      <c r="QIZ96" s="47"/>
      <c r="QJA96" s="47"/>
      <c r="QJB96" s="47"/>
      <c r="QJC96" s="47"/>
      <c r="QJD96" s="47"/>
      <c r="QJE96" s="47"/>
      <c r="QJF96" s="47"/>
      <c r="QJG96" s="47"/>
      <c r="QJH96" s="47"/>
      <c r="QJI96" s="47"/>
      <c r="QJJ96" s="47"/>
      <c r="QJK96" s="47"/>
      <c r="QJL96" s="47"/>
      <c r="QJM96" s="47"/>
      <c r="QJN96" s="47"/>
      <c r="QJO96" s="47"/>
      <c r="QJP96" s="47"/>
      <c r="QJQ96" s="47"/>
      <c r="QJR96" s="47"/>
      <c r="QJS96" s="47"/>
      <c r="QJT96" s="47"/>
      <c r="QJU96" s="47"/>
      <c r="QJV96" s="47"/>
      <c r="QJW96" s="47"/>
      <c r="QJX96" s="47"/>
      <c r="QJY96" s="47"/>
      <c r="QJZ96" s="47"/>
      <c r="QKA96" s="47"/>
      <c r="QKB96" s="47"/>
      <c r="QKC96" s="47"/>
      <c r="QKD96" s="47"/>
      <c r="QKE96" s="47"/>
      <c r="QKF96" s="47"/>
      <c r="QKG96" s="47"/>
      <c r="QKH96" s="47"/>
      <c r="QKI96" s="47"/>
      <c r="QKJ96" s="47"/>
      <c r="QKK96" s="47"/>
      <c r="QKL96" s="47"/>
      <c r="QKM96" s="47"/>
      <c r="QKN96" s="47"/>
      <c r="QKO96" s="47"/>
      <c r="QKP96" s="47"/>
      <c r="QKQ96" s="47"/>
      <c r="QKR96" s="47"/>
      <c r="QKS96" s="47"/>
      <c r="QKT96" s="47"/>
      <c r="QKU96" s="47"/>
      <c r="QKV96" s="47"/>
      <c r="QKW96" s="47"/>
      <c r="QKX96" s="47"/>
      <c r="QKY96" s="47"/>
      <c r="QKZ96" s="47"/>
      <c r="QLA96" s="47"/>
      <c r="QLB96" s="47"/>
      <c r="QLC96" s="47"/>
      <c r="QLD96" s="47"/>
      <c r="QLE96" s="47"/>
      <c r="QLF96" s="47"/>
      <c r="QLG96" s="47"/>
      <c r="QLH96" s="47"/>
      <c r="QLI96" s="47"/>
      <c r="QLJ96" s="47"/>
      <c r="QLK96" s="47"/>
      <c r="QLL96" s="47"/>
      <c r="QLM96" s="47"/>
      <c r="QLN96" s="47"/>
      <c r="QLO96" s="47"/>
      <c r="QLP96" s="47"/>
      <c r="QLQ96" s="47"/>
      <c r="QLR96" s="47"/>
      <c r="QLS96" s="47"/>
      <c r="QLT96" s="47"/>
      <c r="QLU96" s="47"/>
      <c r="QLV96" s="47"/>
      <c r="QLW96" s="47"/>
      <c r="QLX96" s="47"/>
      <c r="QLY96" s="47"/>
      <c r="QLZ96" s="47"/>
      <c r="QMA96" s="47"/>
      <c r="QMB96" s="47"/>
      <c r="QMC96" s="47"/>
      <c r="QMD96" s="47"/>
      <c r="QME96" s="47"/>
      <c r="QMF96" s="47"/>
      <c r="QMG96" s="47"/>
      <c r="QMH96" s="47"/>
      <c r="QMI96" s="47"/>
      <c r="QMJ96" s="47"/>
      <c r="QMK96" s="47"/>
      <c r="QML96" s="47"/>
      <c r="QMM96" s="47"/>
      <c r="QMN96" s="47"/>
      <c r="QMO96" s="47"/>
      <c r="QMP96" s="47"/>
      <c r="QMQ96" s="47"/>
      <c r="QMR96" s="47"/>
      <c r="QMS96" s="47"/>
      <c r="QMT96" s="47"/>
      <c r="QMU96" s="47"/>
      <c r="QMV96" s="47"/>
      <c r="QMW96" s="47"/>
      <c r="QMX96" s="47"/>
      <c r="QMY96" s="47"/>
      <c r="QMZ96" s="47"/>
      <c r="QNA96" s="47"/>
      <c r="QNB96" s="47"/>
      <c r="QNC96" s="47"/>
      <c r="QND96" s="47"/>
      <c r="QNE96" s="47"/>
      <c r="QNF96" s="47"/>
      <c r="QNG96" s="47"/>
      <c r="QNH96" s="47"/>
      <c r="QNI96" s="47"/>
      <c r="QNJ96" s="47"/>
      <c r="QNK96" s="47"/>
      <c r="QNL96" s="47"/>
      <c r="QNM96" s="47"/>
      <c r="QNN96" s="47"/>
      <c r="QNO96" s="47"/>
      <c r="QNP96" s="47"/>
      <c r="QNQ96" s="47"/>
      <c r="QNR96" s="47"/>
      <c r="QNS96" s="47"/>
      <c r="QNT96" s="47"/>
      <c r="QNU96" s="47"/>
      <c r="QNV96" s="47"/>
      <c r="QNW96" s="47"/>
      <c r="QNX96" s="47"/>
      <c r="QNY96" s="47"/>
      <c r="QNZ96" s="47"/>
      <c r="QOA96" s="47"/>
      <c r="QOB96" s="47"/>
      <c r="QOC96" s="47"/>
      <c r="QOD96" s="47"/>
      <c r="QOE96" s="47"/>
      <c r="QOF96" s="47"/>
      <c r="QOG96" s="47"/>
      <c r="QOH96" s="47"/>
      <c r="QOI96" s="47"/>
      <c r="QOJ96" s="47"/>
      <c r="QOK96" s="47"/>
      <c r="QOL96" s="47"/>
      <c r="QOM96" s="47"/>
      <c r="QON96" s="47"/>
      <c r="QOO96" s="47"/>
      <c r="QOP96" s="47"/>
      <c r="QOQ96" s="47"/>
      <c r="QOR96" s="47"/>
      <c r="QOS96" s="47"/>
      <c r="QOT96" s="47"/>
      <c r="QOU96" s="47"/>
      <c r="QOV96" s="47"/>
      <c r="QOW96" s="47"/>
      <c r="QOX96" s="47"/>
      <c r="QOY96" s="47"/>
      <c r="QOZ96" s="47"/>
      <c r="QPA96" s="47"/>
      <c r="QPB96" s="47"/>
      <c r="QPC96" s="47"/>
      <c r="QPD96" s="47"/>
      <c r="QPE96" s="47"/>
      <c r="QPF96" s="47"/>
      <c r="QPG96" s="47"/>
      <c r="QPH96" s="47"/>
      <c r="QPI96" s="47"/>
      <c r="QPJ96" s="47"/>
      <c r="QPK96" s="47"/>
      <c r="QPL96" s="47"/>
      <c r="QPM96" s="47"/>
      <c r="QPN96" s="47"/>
      <c r="QPO96" s="47"/>
      <c r="QPP96" s="47"/>
      <c r="QPQ96" s="47"/>
      <c r="QPR96" s="47"/>
      <c r="QPS96" s="47"/>
      <c r="QPT96" s="47"/>
      <c r="QPU96" s="47"/>
      <c r="QPV96" s="47"/>
      <c r="QPW96" s="47"/>
      <c r="QPX96" s="47"/>
      <c r="QPY96" s="47"/>
      <c r="QPZ96" s="47"/>
      <c r="QQA96" s="47"/>
      <c r="QQB96" s="47"/>
      <c r="QQC96" s="47"/>
      <c r="QQD96" s="47"/>
      <c r="QQE96" s="47"/>
      <c r="QQF96" s="47"/>
      <c r="QQG96" s="47"/>
      <c r="QQH96" s="47"/>
      <c r="QQI96" s="47"/>
      <c r="QQJ96" s="47"/>
      <c r="QQK96" s="47"/>
      <c r="QQL96" s="47"/>
      <c r="QQM96" s="47"/>
      <c r="QQN96" s="47"/>
      <c r="QQO96" s="47"/>
      <c r="QQP96" s="47"/>
      <c r="QQQ96" s="47"/>
      <c r="QQR96" s="47"/>
      <c r="QQS96" s="47"/>
      <c r="QQT96" s="47"/>
      <c r="QQU96" s="47"/>
      <c r="QQV96" s="47"/>
      <c r="QQW96" s="47"/>
      <c r="QQX96" s="47"/>
      <c r="QQY96" s="47"/>
      <c r="QQZ96" s="47"/>
      <c r="QRA96" s="47"/>
      <c r="QRB96" s="47"/>
      <c r="QRC96" s="47"/>
      <c r="QRD96" s="47"/>
      <c r="QRE96" s="47"/>
      <c r="QRF96" s="47"/>
      <c r="QRG96" s="47"/>
      <c r="QRH96" s="47"/>
      <c r="QRI96" s="47"/>
      <c r="QRJ96" s="47"/>
      <c r="QRK96" s="47"/>
      <c r="QRL96" s="47"/>
      <c r="QRM96" s="47"/>
      <c r="QRN96" s="47"/>
      <c r="QRO96" s="47"/>
      <c r="QRP96" s="47"/>
      <c r="QRQ96" s="47"/>
      <c r="QRR96" s="47"/>
      <c r="QRS96" s="47"/>
      <c r="QRT96" s="47"/>
      <c r="QRU96" s="47"/>
      <c r="QRV96" s="47"/>
      <c r="QRW96" s="47"/>
      <c r="QRX96" s="47"/>
      <c r="QRY96" s="47"/>
      <c r="QRZ96" s="47"/>
      <c r="QSA96" s="47"/>
      <c r="QSB96" s="47"/>
      <c r="QSC96" s="47"/>
      <c r="QSD96" s="47"/>
      <c r="QSE96" s="47"/>
      <c r="QSF96" s="47"/>
      <c r="QSG96" s="47"/>
      <c r="QSH96" s="47"/>
      <c r="QSI96" s="47"/>
      <c r="QSJ96" s="47"/>
      <c r="QSK96" s="47"/>
      <c r="QSL96" s="47"/>
      <c r="QSM96" s="47"/>
      <c r="QSN96" s="47"/>
      <c r="QSO96" s="47"/>
      <c r="QSP96" s="47"/>
      <c r="QSQ96" s="47"/>
      <c r="QSR96" s="47"/>
      <c r="QSS96" s="47"/>
      <c r="QST96" s="47"/>
      <c r="QSU96" s="47"/>
      <c r="QSV96" s="47"/>
      <c r="QSW96" s="47"/>
      <c r="QSX96" s="47"/>
      <c r="QSY96" s="47"/>
      <c r="QSZ96" s="47"/>
      <c r="QTA96" s="47"/>
      <c r="QTB96" s="47"/>
      <c r="QTC96" s="47"/>
      <c r="QTD96" s="47"/>
      <c r="QTE96" s="47"/>
      <c r="QTF96" s="47"/>
      <c r="QTG96" s="47"/>
      <c r="QTH96" s="47"/>
      <c r="QTI96" s="47"/>
      <c r="QTJ96" s="47"/>
      <c r="QTK96" s="47"/>
      <c r="QTL96" s="47"/>
      <c r="QTM96" s="47"/>
      <c r="QTN96" s="47"/>
      <c r="QTO96" s="47"/>
      <c r="QTP96" s="47"/>
      <c r="QTQ96" s="47"/>
      <c r="QTR96" s="47"/>
      <c r="QTS96" s="47"/>
      <c r="QTT96" s="47"/>
      <c r="QTU96" s="47"/>
      <c r="QTV96" s="47"/>
      <c r="QTW96" s="47"/>
      <c r="QTX96" s="47"/>
      <c r="QTY96" s="47"/>
      <c r="QTZ96" s="47"/>
      <c r="QUA96" s="47"/>
      <c r="QUB96" s="47"/>
      <c r="QUC96" s="47"/>
      <c r="QUD96" s="47"/>
      <c r="QUE96" s="47"/>
      <c r="QUF96" s="47"/>
      <c r="QUG96" s="47"/>
      <c r="QUH96" s="47"/>
      <c r="QUI96" s="47"/>
      <c r="QUJ96" s="47"/>
      <c r="QUK96" s="47"/>
      <c r="QUL96" s="47"/>
      <c r="QUM96" s="47"/>
      <c r="QUN96" s="47"/>
      <c r="QUO96" s="47"/>
      <c r="QUP96" s="47"/>
      <c r="QUQ96" s="47"/>
      <c r="QUR96" s="47"/>
      <c r="QUS96" s="47"/>
      <c r="QUT96" s="47"/>
      <c r="QUU96" s="47"/>
      <c r="QUV96" s="47"/>
      <c r="QUW96" s="47"/>
      <c r="QUX96" s="47"/>
      <c r="QUY96" s="47"/>
      <c r="QUZ96" s="47"/>
      <c r="QVA96" s="47"/>
      <c r="QVB96" s="47"/>
      <c r="QVC96" s="47"/>
      <c r="QVD96" s="47"/>
      <c r="QVE96" s="47"/>
      <c r="QVF96" s="47"/>
      <c r="QVG96" s="47"/>
      <c r="QVH96" s="47"/>
      <c r="QVI96" s="47"/>
      <c r="QVJ96" s="47"/>
      <c r="QVK96" s="47"/>
      <c r="QVL96" s="47"/>
      <c r="QVM96" s="47"/>
      <c r="QVN96" s="47"/>
      <c r="QVO96" s="47"/>
      <c r="QVP96" s="47"/>
      <c r="QVQ96" s="47"/>
      <c r="QVR96" s="47"/>
      <c r="QVS96" s="47"/>
      <c r="QVT96" s="47"/>
      <c r="QVU96" s="47"/>
      <c r="QVV96" s="47"/>
      <c r="QVW96" s="47"/>
      <c r="QVX96" s="47"/>
      <c r="QVY96" s="47"/>
      <c r="QVZ96" s="47"/>
      <c r="QWA96" s="47"/>
      <c r="QWB96" s="47"/>
      <c r="QWC96" s="47"/>
      <c r="QWD96" s="47"/>
      <c r="QWE96" s="47"/>
      <c r="QWF96" s="47"/>
      <c r="QWG96" s="47"/>
      <c r="QWH96" s="47"/>
      <c r="QWI96" s="47"/>
      <c r="QWJ96" s="47"/>
      <c r="QWK96" s="47"/>
      <c r="QWL96" s="47"/>
      <c r="QWM96" s="47"/>
      <c r="QWN96" s="47"/>
      <c r="QWO96" s="47"/>
      <c r="QWP96" s="47"/>
      <c r="QWQ96" s="47"/>
      <c r="QWR96" s="47"/>
      <c r="QWS96" s="47"/>
      <c r="QWT96" s="47"/>
      <c r="QWU96" s="47"/>
      <c r="QWV96" s="47"/>
      <c r="QWW96" s="47"/>
      <c r="QWX96" s="47"/>
      <c r="QWY96" s="47"/>
      <c r="QWZ96" s="47"/>
      <c r="QXA96" s="47"/>
      <c r="QXB96" s="47"/>
      <c r="QXC96" s="47"/>
      <c r="QXD96" s="47"/>
      <c r="QXE96" s="47"/>
      <c r="QXF96" s="47"/>
      <c r="QXG96" s="47"/>
      <c r="QXH96" s="47"/>
      <c r="QXI96" s="47"/>
      <c r="QXJ96" s="47"/>
      <c r="QXK96" s="47"/>
      <c r="QXL96" s="47"/>
      <c r="QXM96" s="47"/>
      <c r="QXN96" s="47"/>
      <c r="QXO96" s="47"/>
      <c r="QXP96" s="47"/>
      <c r="QXQ96" s="47"/>
      <c r="QXR96" s="47"/>
      <c r="QXS96" s="47"/>
      <c r="QXT96" s="47"/>
      <c r="QXU96" s="47"/>
      <c r="QXV96" s="47"/>
      <c r="QXW96" s="47"/>
      <c r="QXX96" s="47"/>
      <c r="QXY96" s="47"/>
      <c r="QXZ96" s="47"/>
      <c r="QYA96" s="47"/>
      <c r="QYB96" s="47"/>
      <c r="QYC96" s="47"/>
      <c r="QYD96" s="47"/>
      <c r="QYE96" s="47"/>
      <c r="QYF96" s="47"/>
      <c r="QYG96" s="47"/>
      <c r="QYH96" s="47"/>
      <c r="QYI96" s="47"/>
      <c r="QYJ96" s="47"/>
      <c r="QYK96" s="47"/>
      <c r="QYL96" s="47"/>
      <c r="QYM96" s="47"/>
      <c r="QYN96" s="47"/>
      <c r="QYO96" s="47"/>
      <c r="QYP96" s="47"/>
      <c r="QYQ96" s="47"/>
      <c r="QYR96" s="47"/>
      <c r="QYS96" s="47"/>
      <c r="QYT96" s="47"/>
      <c r="QYU96" s="47"/>
      <c r="QYV96" s="47"/>
      <c r="QYW96" s="47"/>
      <c r="QYX96" s="47"/>
      <c r="QYY96" s="47"/>
      <c r="QYZ96" s="47"/>
      <c r="QZA96" s="47"/>
      <c r="QZB96" s="47"/>
      <c r="QZC96" s="47"/>
      <c r="QZD96" s="47"/>
      <c r="QZE96" s="47"/>
      <c r="QZF96" s="47"/>
      <c r="QZG96" s="47"/>
      <c r="QZH96" s="47"/>
      <c r="QZI96" s="47"/>
      <c r="QZJ96" s="47"/>
      <c r="QZK96" s="47"/>
      <c r="QZL96" s="47"/>
      <c r="QZM96" s="47"/>
      <c r="QZN96" s="47"/>
      <c r="QZO96" s="47"/>
      <c r="QZP96" s="47"/>
      <c r="QZQ96" s="47"/>
      <c r="QZR96" s="47"/>
      <c r="QZS96" s="47"/>
      <c r="QZT96" s="47"/>
      <c r="QZU96" s="47"/>
      <c r="QZV96" s="47"/>
      <c r="QZW96" s="47"/>
      <c r="QZX96" s="47"/>
      <c r="QZY96" s="47"/>
      <c r="QZZ96" s="47"/>
      <c r="RAA96" s="47"/>
      <c r="RAB96" s="47"/>
      <c r="RAC96" s="47"/>
      <c r="RAD96" s="47"/>
      <c r="RAE96" s="47"/>
      <c r="RAF96" s="47"/>
      <c r="RAG96" s="47"/>
      <c r="RAH96" s="47"/>
      <c r="RAI96" s="47"/>
      <c r="RAJ96" s="47"/>
      <c r="RAK96" s="47"/>
      <c r="RAL96" s="47"/>
      <c r="RAM96" s="47"/>
      <c r="RAN96" s="47"/>
      <c r="RAO96" s="47"/>
      <c r="RAP96" s="47"/>
      <c r="RAQ96" s="47"/>
      <c r="RAR96" s="47"/>
      <c r="RAS96" s="47"/>
      <c r="RAT96" s="47"/>
      <c r="RAU96" s="47"/>
      <c r="RAV96" s="47"/>
      <c r="RAW96" s="47"/>
      <c r="RAX96" s="47"/>
      <c r="RAY96" s="47"/>
      <c r="RAZ96" s="47"/>
      <c r="RBA96" s="47"/>
      <c r="RBB96" s="47"/>
      <c r="RBC96" s="47"/>
      <c r="RBD96" s="47"/>
      <c r="RBE96" s="47"/>
      <c r="RBF96" s="47"/>
      <c r="RBG96" s="47"/>
      <c r="RBH96" s="47"/>
      <c r="RBI96" s="47"/>
      <c r="RBJ96" s="47"/>
      <c r="RBK96" s="47"/>
      <c r="RBL96" s="47"/>
      <c r="RBM96" s="47"/>
      <c r="RBN96" s="47"/>
      <c r="RBO96" s="47"/>
      <c r="RBP96" s="47"/>
      <c r="RBQ96" s="47"/>
      <c r="RBR96" s="47"/>
      <c r="RBS96" s="47"/>
      <c r="RBT96" s="47"/>
      <c r="RBU96" s="47"/>
      <c r="RBV96" s="47"/>
      <c r="RBW96" s="47"/>
      <c r="RBX96" s="47"/>
      <c r="RBY96" s="47"/>
      <c r="RBZ96" s="47"/>
      <c r="RCA96" s="47"/>
      <c r="RCB96" s="47"/>
      <c r="RCC96" s="47"/>
      <c r="RCD96" s="47"/>
      <c r="RCE96" s="47"/>
      <c r="RCF96" s="47"/>
      <c r="RCG96" s="47"/>
      <c r="RCH96" s="47"/>
      <c r="RCI96" s="47"/>
      <c r="RCJ96" s="47"/>
      <c r="RCK96" s="47"/>
      <c r="RCL96" s="47"/>
      <c r="RCM96" s="47"/>
      <c r="RCN96" s="47"/>
      <c r="RCO96" s="47"/>
      <c r="RCP96" s="47"/>
      <c r="RCQ96" s="47"/>
      <c r="RCR96" s="47"/>
      <c r="RCS96" s="47"/>
      <c r="RCT96" s="47"/>
      <c r="RCU96" s="47"/>
      <c r="RCV96" s="47"/>
      <c r="RCW96" s="47"/>
      <c r="RCX96" s="47"/>
      <c r="RCY96" s="47"/>
      <c r="RCZ96" s="47"/>
      <c r="RDA96" s="47"/>
      <c r="RDB96" s="47"/>
      <c r="RDC96" s="47"/>
      <c r="RDD96" s="47"/>
      <c r="RDE96" s="47"/>
      <c r="RDF96" s="47"/>
      <c r="RDG96" s="47"/>
      <c r="RDH96" s="47"/>
      <c r="RDI96" s="47"/>
      <c r="RDJ96" s="47"/>
      <c r="RDK96" s="47"/>
      <c r="RDL96" s="47"/>
      <c r="RDM96" s="47"/>
      <c r="RDN96" s="47"/>
      <c r="RDO96" s="47"/>
      <c r="RDP96" s="47"/>
      <c r="RDQ96" s="47"/>
      <c r="RDR96" s="47"/>
      <c r="RDS96" s="47"/>
      <c r="RDT96" s="47"/>
      <c r="RDU96" s="47"/>
      <c r="RDV96" s="47"/>
      <c r="RDW96" s="47"/>
      <c r="RDX96" s="47"/>
      <c r="RDY96" s="47"/>
      <c r="RDZ96" s="47"/>
      <c r="REA96" s="47"/>
      <c r="REB96" s="47"/>
      <c r="REC96" s="47"/>
      <c r="RED96" s="47"/>
      <c r="REE96" s="47"/>
      <c r="REF96" s="47"/>
      <c r="REG96" s="47"/>
      <c r="REH96" s="47"/>
      <c r="REI96" s="47"/>
      <c r="REJ96" s="47"/>
      <c r="REK96" s="47"/>
      <c r="REL96" s="47"/>
      <c r="REM96" s="47"/>
      <c r="REN96" s="47"/>
      <c r="REO96" s="47"/>
      <c r="REP96" s="47"/>
      <c r="REQ96" s="47"/>
      <c r="RER96" s="47"/>
      <c r="RES96" s="47"/>
      <c r="RET96" s="47"/>
      <c r="REU96" s="47"/>
      <c r="REV96" s="47"/>
      <c r="REW96" s="47"/>
      <c r="REX96" s="47"/>
      <c r="REY96" s="47"/>
      <c r="REZ96" s="47"/>
      <c r="RFA96" s="47"/>
      <c r="RFB96" s="47"/>
      <c r="RFC96" s="47"/>
      <c r="RFD96" s="47"/>
      <c r="RFE96" s="47"/>
      <c r="RFF96" s="47"/>
      <c r="RFG96" s="47"/>
      <c r="RFH96" s="47"/>
      <c r="RFI96" s="47"/>
      <c r="RFJ96" s="47"/>
      <c r="RFK96" s="47"/>
      <c r="RFL96" s="47"/>
      <c r="RFM96" s="47"/>
      <c r="RFN96" s="47"/>
      <c r="RFO96" s="47"/>
      <c r="RFP96" s="47"/>
      <c r="RFQ96" s="47"/>
      <c r="RFR96" s="47"/>
      <c r="RFS96" s="47"/>
      <c r="RFT96" s="47"/>
      <c r="RFU96" s="47"/>
      <c r="RFV96" s="47"/>
      <c r="RFW96" s="47"/>
      <c r="RFX96" s="47"/>
      <c r="RFY96" s="47"/>
      <c r="RFZ96" s="47"/>
      <c r="RGA96" s="47"/>
      <c r="RGB96" s="47"/>
      <c r="RGC96" s="47"/>
      <c r="RGD96" s="47"/>
      <c r="RGE96" s="47"/>
      <c r="RGF96" s="47"/>
      <c r="RGG96" s="47"/>
      <c r="RGH96" s="47"/>
      <c r="RGI96" s="47"/>
      <c r="RGJ96" s="47"/>
      <c r="RGK96" s="47"/>
      <c r="RGL96" s="47"/>
      <c r="RGM96" s="47"/>
      <c r="RGN96" s="47"/>
      <c r="RGO96" s="47"/>
      <c r="RGP96" s="47"/>
      <c r="RGQ96" s="47"/>
      <c r="RGR96" s="47"/>
      <c r="RGS96" s="47"/>
      <c r="RGT96" s="47"/>
      <c r="RGU96" s="47"/>
      <c r="RGV96" s="47"/>
      <c r="RGW96" s="47"/>
      <c r="RGX96" s="47"/>
      <c r="RGY96" s="47"/>
      <c r="RGZ96" s="47"/>
      <c r="RHA96" s="47"/>
      <c r="RHB96" s="47"/>
      <c r="RHC96" s="47"/>
      <c r="RHD96" s="47"/>
      <c r="RHE96" s="47"/>
      <c r="RHF96" s="47"/>
      <c r="RHG96" s="47"/>
      <c r="RHH96" s="47"/>
      <c r="RHI96" s="47"/>
      <c r="RHJ96" s="47"/>
      <c r="RHK96" s="47"/>
      <c r="RHL96" s="47"/>
      <c r="RHM96" s="47"/>
      <c r="RHN96" s="47"/>
      <c r="RHO96" s="47"/>
      <c r="RHP96" s="47"/>
      <c r="RHQ96" s="47"/>
      <c r="RHR96" s="47"/>
      <c r="RHS96" s="47"/>
      <c r="RHT96" s="47"/>
      <c r="RHU96" s="47"/>
      <c r="RHV96" s="47"/>
      <c r="RHW96" s="47"/>
      <c r="RHX96" s="47"/>
      <c r="RHY96" s="47"/>
      <c r="RHZ96" s="47"/>
      <c r="RIA96" s="47"/>
      <c r="RIB96" s="47"/>
      <c r="RIC96" s="47"/>
      <c r="RID96" s="47"/>
      <c r="RIE96" s="47"/>
      <c r="RIF96" s="47"/>
      <c r="RIG96" s="47"/>
      <c r="RIH96" s="47"/>
      <c r="RII96" s="47"/>
      <c r="RIJ96" s="47"/>
      <c r="RIK96" s="47"/>
      <c r="RIL96" s="47"/>
      <c r="RIM96" s="47"/>
      <c r="RIN96" s="47"/>
      <c r="RIO96" s="47"/>
      <c r="RIP96" s="47"/>
      <c r="RIQ96" s="47"/>
      <c r="RIR96" s="47"/>
      <c r="RIS96" s="47"/>
      <c r="RIT96" s="47"/>
      <c r="RIU96" s="47"/>
      <c r="RIV96" s="47"/>
      <c r="RIW96" s="47"/>
      <c r="RIX96" s="47"/>
      <c r="RIY96" s="47"/>
      <c r="RIZ96" s="47"/>
      <c r="RJA96" s="47"/>
      <c r="RJB96" s="47"/>
      <c r="RJC96" s="47"/>
      <c r="RJD96" s="47"/>
      <c r="RJE96" s="47"/>
      <c r="RJF96" s="47"/>
      <c r="RJG96" s="47"/>
      <c r="RJH96" s="47"/>
      <c r="RJI96" s="47"/>
      <c r="RJJ96" s="47"/>
      <c r="RJK96" s="47"/>
      <c r="RJL96" s="47"/>
      <c r="RJM96" s="47"/>
      <c r="RJN96" s="47"/>
      <c r="RJO96" s="47"/>
      <c r="RJP96" s="47"/>
      <c r="RJQ96" s="47"/>
      <c r="RJR96" s="47"/>
      <c r="RJS96" s="47"/>
      <c r="RJT96" s="47"/>
      <c r="RJU96" s="47"/>
      <c r="RJV96" s="47"/>
      <c r="RJW96" s="47"/>
      <c r="RJX96" s="47"/>
      <c r="RJY96" s="47"/>
      <c r="RJZ96" s="47"/>
      <c r="RKA96" s="47"/>
      <c r="RKB96" s="47"/>
      <c r="RKC96" s="47"/>
      <c r="RKD96" s="47"/>
      <c r="RKE96" s="47"/>
      <c r="RKF96" s="47"/>
      <c r="RKG96" s="47"/>
      <c r="RKH96" s="47"/>
      <c r="RKI96" s="47"/>
      <c r="RKJ96" s="47"/>
      <c r="RKK96" s="47"/>
      <c r="RKL96" s="47"/>
      <c r="RKM96" s="47"/>
      <c r="RKN96" s="47"/>
      <c r="RKO96" s="47"/>
      <c r="RKP96" s="47"/>
      <c r="RKQ96" s="47"/>
      <c r="RKR96" s="47"/>
      <c r="RKS96" s="47"/>
      <c r="RKT96" s="47"/>
      <c r="RKU96" s="47"/>
      <c r="RKV96" s="47"/>
      <c r="RKW96" s="47"/>
      <c r="RKX96" s="47"/>
      <c r="RKY96" s="47"/>
      <c r="RKZ96" s="47"/>
      <c r="RLA96" s="47"/>
      <c r="RLB96" s="47"/>
      <c r="RLC96" s="47"/>
      <c r="RLD96" s="47"/>
      <c r="RLE96" s="47"/>
      <c r="RLF96" s="47"/>
      <c r="RLG96" s="47"/>
      <c r="RLH96" s="47"/>
      <c r="RLI96" s="47"/>
      <c r="RLJ96" s="47"/>
      <c r="RLK96" s="47"/>
      <c r="RLL96" s="47"/>
      <c r="RLM96" s="47"/>
      <c r="RLN96" s="47"/>
      <c r="RLO96" s="47"/>
      <c r="RLP96" s="47"/>
      <c r="RLQ96" s="47"/>
      <c r="RLR96" s="47"/>
      <c r="RLS96" s="47"/>
      <c r="RLT96" s="47"/>
      <c r="RLU96" s="47"/>
      <c r="RLV96" s="47"/>
      <c r="RLW96" s="47"/>
      <c r="RLX96" s="47"/>
      <c r="RLY96" s="47"/>
      <c r="RLZ96" s="47"/>
      <c r="RMA96" s="47"/>
      <c r="RMB96" s="47"/>
      <c r="RMC96" s="47"/>
      <c r="RMD96" s="47"/>
      <c r="RME96" s="47"/>
      <c r="RMF96" s="47"/>
      <c r="RMG96" s="47"/>
      <c r="RMH96" s="47"/>
      <c r="RMI96" s="47"/>
      <c r="RMJ96" s="47"/>
      <c r="RMK96" s="47"/>
      <c r="RML96" s="47"/>
      <c r="RMM96" s="47"/>
      <c r="RMN96" s="47"/>
      <c r="RMO96" s="47"/>
      <c r="RMP96" s="47"/>
      <c r="RMQ96" s="47"/>
      <c r="RMR96" s="47"/>
      <c r="RMS96" s="47"/>
      <c r="RMT96" s="47"/>
      <c r="RMU96" s="47"/>
      <c r="RMV96" s="47"/>
      <c r="RMW96" s="47"/>
      <c r="RMX96" s="47"/>
      <c r="RMY96" s="47"/>
      <c r="RMZ96" s="47"/>
      <c r="RNA96" s="47"/>
      <c r="RNB96" s="47"/>
      <c r="RNC96" s="47"/>
      <c r="RND96" s="47"/>
      <c r="RNE96" s="47"/>
      <c r="RNF96" s="47"/>
      <c r="RNG96" s="47"/>
      <c r="RNH96" s="47"/>
      <c r="RNI96" s="47"/>
      <c r="RNJ96" s="47"/>
      <c r="RNK96" s="47"/>
      <c r="RNL96" s="47"/>
      <c r="RNM96" s="47"/>
      <c r="RNN96" s="47"/>
      <c r="RNO96" s="47"/>
      <c r="RNP96" s="47"/>
      <c r="RNQ96" s="47"/>
      <c r="RNR96" s="47"/>
      <c r="RNS96" s="47"/>
      <c r="RNT96" s="47"/>
      <c r="RNU96" s="47"/>
      <c r="RNV96" s="47"/>
      <c r="RNW96" s="47"/>
      <c r="RNX96" s="47"/>
      <c r="RNY96" s="47"/>
      <c r="RNZ96" s="47"/>
      <c r="ROA96" s="47"/>
      <c r="ROB96" s="47"/>
      <c r="ROC96" s="47"/>
      <c r="ROD96" s="47"/>
      <c r="ROE96" s="47"/>
      <c r="ROF96" s="47"/>
      <c r="ROG96" s="47"/>
      <c r="ROH96" s="47"/>
      <c r="ROI96" s="47"/>
      <c r="ROJ96" s="47"/>
      <c r="ROK96" s="47"/>
      <c r="ROL96" s="47"/>
      <c r="ROM96" s="47"/>
      <c r="RON96" s="47"/>
      <c r="ROO96" s="47"/>
      <c r="ROP96" s="47"/>
      <c r="ROQ96" s="47"/>
      <c r="ROR96" s="47"/>
      <c r="ROS96" s="47"/>
      <c r="ROT96" s="47"/>
      <c r="ROU96" s="47"/>
      <c r="ROV96" s="47"/>
      <c r="ROW96" s="47"/>
      <c r="ROX96" s="47"/>
      <c r="ROY96" s="47"/>
      <c r="ROZ96" s="47"/>
      <c r="RPA96" s="47"/>
      <c r="RPB96" s="47"/>
      <c r="RPC96" s="47"/>
      <c r="RPD96" s="47"/>
      <c r="RPE96" s="47"/>
      <c r="RPF96" s="47"/>
      <c r="RPG96" s="47"/>
      <c r="RPH96" s="47"/>
      <c r="RPI96" s="47"/>
      <c r="RPJ96" s="47"/>
      <c r="RPK96" s="47"/>
      <c r="RPL96" s="47"/>
      <c r="RPM96" s="47"/>
      <c r="RPN96" s="47"/>
      <c r="RPO96" s="47"/>
      <c r="RPP96" s="47"/>
      <c r="RPQ96" s="47"/>
      <c r="RPR96" s="47"/>
      <c r="RPS96" s="47"/>
      <c r="RPT96" s="47"/>
      <c r="RPU96" s="47"/>
      <c r="RPV96" s="47"/>
      <c r="RPW96" s="47"/>
      <c r="RPX96" s="47"/>
      <c r="RPY96" s="47"/>
      <c r="RPZ96" s="47"/>
      <c r="RQA96" s="47"/>
      <c r="RQB96" s="47"/>
      <c r="RQC96" s="47"/>
      <c r="RQD96" s="47"/>
      <c r="RQE96" s="47"/>
      <c r="RQF96" s="47"/>
      <c r="RQG96" s="47"/>
      <c r="RQH96" s="47"/>
      <c r="RQI96" s="47"/>
      <c r="RQJ96" s="47"/>
      <c r="RQK96" s="47"/>
      <c r="RQL96" s="47"/>
      <c r="RQM96" s="47"/>
      <c r="RQN96" s="47"/>
      <c r="RQO96" s="47"/>
      <c r="RQP96" s="47"/>
      <c r="RQQ96" s="47"/>
      <c r="RQR96" s="47"/>
      <c r="RQS96" s="47"/>
      <c r="RQT96" s="47"/>
      <c r="RQU96" s="47"/>
      <c r="RQV96" s="47"/>
      <c r="RQW96" s="47"/>
      <c r="RQX96" s="47"/>
      <c r="RQY96" s="47"/>
      <c r="RQZ96" s="47"/>
      <c r="RRA96" s="47"/>
      <c r="RRB96" s="47"/>
      <c r="RRC96" s="47"/>
      <c r="RRD96" s="47"/>
      <c r="RRE96" s="47"/>
      <c r="RRF96" s="47"/>
      <c r="RRG96" s="47"/>
      <c r="RRH96" s="47"/>
      <c r="RRI96" s="47"/>
      <c r="RRJ96" s="47"/>
      <c r="RRK96" s="47"/>
      <c r="RRL96" s="47"/>
      <c r="RRM96" s="47"/>
      <c r="RRN96" s="47"/>
      <c r="RRO96" s="47"/>
      <c r="RRP96" s="47"/>
      <c r="RRQ96" s="47"/>
      <c r="RRR96" s="47"/>
      <c r="RRS96" s="47"/>
      <c r="RRT96" s="47"/>
      <c r="RRU96" s="47"/>
      <c r="RRV96" s="47"/>
      <c r="RRW96" s="47"/>
      <c r="RRX96" s="47"/>
      <c r="RRY96" s="47"/>
      <c r="RRZ96" s="47"/>
      <c r="RSA96" s="47"/>
      <c r="RSB96" s="47"/>
      <c r="RSC96" s="47"/>
      <c r="RSD96" s="47"/>
      <c r="RSE96" s="47"/>
      <c r="RSF96" s="47"/>
      <c r="RSG96" s="47"/>
      <c r="RSH96" s="47"/>
      <c r="RSI96" s="47"/>
      <c r="RSJ96" s="47"/>
      <c r="RSK96" s="47"/>
      <c r="RSL96" s="47"/>
      <c r="RSM96" s="47"/>
      <c r="RSN96" s="47"/>
      <c r="RSO96" s="47"/>
      <c r="RSP96" s="47"/>
      <c r="RSQ96" s="47"/>
      <c r="RSR96" s="47"/>
      <c r="RSS96" s="47"/>
      <c r="RST96" s="47"/>
      <c r="RSU96" s="47"/>
      <c r="RSV96" s="47"/>
      <c r="RSW96" s="47"/>
      <c r="RSX96" s="47"/>
      <c r="RSY96" s="47"/>
      <c r="RSZ96" s="47"/>
      <c r="RTA96" s="47"/>
      <c r="RTB96" s="47"/>
      <c r="RTC96" s="47"/>
      <c r="RTD96" s="47"/>
      <c r="RTE96" s="47"/>
      <c r="RTF96" s="47"/>
      <c r="RTG96" s="47"/>
      <c r="RTH96" s="47"/>
      <c r="RTI96" s="47"/>
      <c r="RTJ96" s="47"/>
      <c r="RTK96" s="47"/>
      <c r="RTL96" s="47"/>
      <c r="RTM96" s="47"/>
      <c r="RTN96" s="47"/>
      <c r="RTO96" s="47"/>
      <c r="RTP96" s="47"/>
      <c r="RTQ96" s="47"/>
      <c r="RTR96" s="47"/>
      <c r="RTS96" s="47"/>
      <c r="RTT96" s="47"/>
      <c r="RTU96" s="47"/>
      <c r="RTV96" s="47"/>
      <c r="RTW96" s="47"/>
      <c r="RTX96" s="47"/>
      <c r="RTY96" s="47"/>
      <c r="RTZ96" s="47"/>
      <c r="RUA96" s="47"/>
      <c r="RUB96" s="47"/>
      <c r="RUC96" s="47"/>
      <c r="RUD96" s="47"/>
      <c r="RUE96" s="47"/>
      <c r="RUF96" s="47"/>
      <c r="RUG96" s="47"/>
      <c r="RUH96" s="47"/>
      <c r="RUI96" s="47"/>
      <c r="RUJ96" s="47"/>
      <c r="RUK96" s="47"/>
      <c r="RUL96" s="47"/>
      <c r="RUM96" s="47"/>
      <c r="RUN96" s="47"/>
      <c r="RUO96" s="47"/>
      <c r="RUP96" s="47"/>
      <c r="RUQ96" s="47"/>
      <c r="RUR96" s="47"/>
      <c r="RUS96" s="47"/>
      <c r="RUT96" s="47"/>
      <c r="RUU96" s="47"/>
      <c r="RUV96" s="47"/>
      <c r="RUW96" s="47"/>
      <c r="RUX96" s="47"/>
      <c r="RUY96" s="47"/>
      <c r="RUZ96" s="47"/>
      <c r="RVA96" s="47"/>
      <c r="RVB96" s="47"/>
      <c r="RVC96" s="47"/>
      <c r="RVD96" s="47"/>
      <c r="RVE96" s="47"/>
      <c r="RVF96" s="47"/>
      <c r="RVG96" s="47"/>
      <c r="RVH96" s="47"/>
      <c r="RVI96" s="47"/>
      <c r="RVJ96" s="47"/>
      <c r="RVK96" s="47"/>
      <c r="RVL96" s="47"/>
      <c r="RVM96" s="47"/>
      <c r="RVN96" s="47"/>
      <c r="RVO96" s="47"/>
      <c r="RVP96" s="47"/>
      <c r="RVQ96" s="47"/>
      <c r="RVR96" s="47"/>
      <c r="RVS96" s="47"/>
      <c r="RVT96" s="47"/>
      <c r="RVU96" s="47"/>
      <c r="RVV96" s="47"/>
      <c r="RVW96" s="47"/>
      <c r="RVX96" s="47"/>
      <c r="RVY96" s="47"/>
      <c r="RVZ96" s="47"/>
      <c r="RWA96" s="47"/>
      <c r="RWB96" s="47"/>
      <c r="RWC96" s="47"/>
      <c r="RWD96" s="47"/>
      <c r="RWE96" s="47"/>
      <c r="RWF96" s="47"/>
      <c r="RWG96" s="47"/>
      <c r="RWH96" s="47"/>
      <c r="RWI96" s="47"/>
      <c r="RWJ96" s="47"/>
      <c r="RWK96" s="47"/>
      <c r="RWL96" s="47"/>
      <c r="RWM96" s="47"/>
      <c r="RWN96" s="47"/>
      <c r="RWO96" s="47"/>
      <c r="RWP96" s="47"/>
      <c r="RWQ96" s="47"/>
      <c r="RWR96" s="47"/>
      <c r="RWS96" s="47"/>
      <c r="RWT96" s="47"/>
      <c r="RWU96" s="47"/>
      <c r="RWV96" s="47"/>
      <c r="RWW96" s="47"/>
      <c r="RWX96" s="47"/>
      <c r="RWY96" s="47"/>
      <c r="RWZ96" s="47"/>
      <c r="RXA96" s="47"/>
      <c r="RXB96" s="47"/>
      <c r="RXC96" s="47"/>
      <c r="RXD96" s="47"/>
      <c r="RXE96" s="47"/>
      <c r="RXF96" s="47"/>
      <c r="RXG96" s="47"/>
      <c r="RXH96" s="47"/>
      <c r="RXI96" s="47"/>
      <c r="RXJ96" s="47"/>
      <c r="RXK96" s="47"/>
      <c r="RXL96" s="47"/>
      <c r="RXM96" s="47"/>
      <c r="RXN96" s="47"/>
      <c r="RXO96" s="47"/>
      <c r="RXP96" s="47"/>
      <c r="RXQ96" s="47"/>
      <c r="RXR96" s="47"/>
      <c r="RXS96" s="47"/>
      <c r="RXT96" s="47"/>
      <c r="RXU96" s="47"/>
      <c r="RXV96" s="47"/>
      <c r="RXW96" s="47"/>
      <c r="RXX96" s="47"/>
      <c r="RXY96" s="47"/>
      <c r="RXZ96" s="47"/>
      <c r="RYA96" s="47"/>
      <c r="RYB96" s="47"/>
      <c r="RYC96" s="47"/>
      <c r="RYD96" s="47"/>
      <c r="RYE96" s="47"/>
      <c r="RYF96" s="47"/>
      <c r="RYG96" s="47"/>
      <c r="RYH96" s="47"/>
      <c r="RYI96" s="47"/>
      <c r="RYJ96" s="47"/>
      <c r="RYK96" s="47"/>
      <c r="RYL96" s="47"/>
      <c r="RYM96" s="47"/>
      <c r="RYN96" s="47"/>
      <c r="RYO96" s="47"/>
      <c r="RYP96" s="47"/>
      <c r="RYQ96" s="47"/>
      <c r="RYR96" s="47"/>
      <c r="RYS96" s="47"/>
      <c r="RYT96" s="47"/>
      <c r="RYU96" s="47"/>
      <c r="RYV96" s="47"/>
      <c r="RYW96" s="47"/>
      <c r="RYX96" s="47"/>
      <c r="RYY96" s="47"/>
      <c r="RYZ96" s="47"/>
      <c r="RZA96" s="47"/>
      <c r="RZB96" s="47"/>
      <c r="RZC96" s="47"/>
      <c r="RZD96" s="47"/>
      <c r="RZE96" s="47"/>
      <c r="RZF96" s="47"/>
      <c r="RZG96" s="47"/>
      <c r="RZH96" s="47"/>
      <c r="RZI96" s="47"/>
      <c r="RZJ96" s="47"/>
      <c r="RZK96" s="47"/>
      <c r="RZL96" s="47"/>
      <c r="RZM96" s="47"/>
      <c r="RZN96" s="47"/>
      <c r="RZO96" s="47"/>
      <c r="RZP96" s="47"/>
      <c r="RZQ96" s="47"/>
      <c r="RZR96" s="47"/>
      <c r="RZS96" s="47"/>
      <c r="RZT96" s="47"/>
      <c r="RZU96" s="47"/>
      <c r="RZV96" s="47"/>
      <c r="RZW96" s="47"/>
      <c r="RZX96" s="47"/>
      <c r="RZY96" s="47"/>
      <c r="RZZ96" s="47"/>
      <c r="SAA96" s="47"/>
      <c r="SAB96" s="47"/>
      <c r="SAC96" s="47"/>
      <c r="SAD96" s="47"/>
      <c r="SAE96" s="47"/>
      <c r="SAF96" s="47"/>
      <c r="SAG96" s="47"/>
      <c r="SAH96" s="47"/>
      <c r="SAI96" s="47"/>
      <c r="SAJ96" s="47"/>
      <c r="SAK96" s="47"/>
      <c r="SAL96" s="47"/>
      <c r="SAM96" s="47"/>
      <c r="SAN96" s="47"/>
      <c r="SAO96" s="47"/>
      <c r="SAP96" s="47"/>
      <c r="SAQ96" s="47"/>
      <c r="SAR96" s="47"/>
      <c r="SAS96" s="47"/>
      <c r="SAT96" s="47"/>
      <c r="SAU96" s="47"/>
      <c r="SAV96" s="47"/>
      <c r="SAW96" s="47"/>
      <c r="SAX96" s="47"/>
      <c r="SAY96" s="47"/>
      <c r="SAZ96" s="47"/>
      <c r="SBA96" s="47"/>
      <c r="SBB96" s="47"/>
      <c r="SBC96" s="47"/>
      <c r="SBD96" s="47"/>
      <c r="SBE96" s="47"/>
      <c r="SBF96" s="47"/>
      <c r="SBG96" s="47"/>
      <c r="SBH96" s="47"/>
      <c r="SBI96" s="47"/>
      <c r="SBJ96" s="47"/>
      <c r="SBK96" s="47"/>
      <c r="SBL96" s="47"/>
      <c r="SBM96" s="47"/>
      <c r="SBN96" s="47"/>
      <c r="SBO96" s="47"/>
      <c r="SBP96" s="47"/>
      <c r="SBQ96" s="47"/>
      <c r="SBR96" s="47"/>
      <c r="SBS96" s="47"/>
      <c r="SBT96" s="47"/>
      <c r="SBU96" s="47"/>
      <c r="SBV96" s="47"/>
      <c r="SBW96" s="47"/>
      <c r="SBX96" s="47"/>
      <c r="SBY96" s="47"/>
      <c r="SBZ96" s="47"/>
      <c r="SCA96" s="47"/>
      <c r="SCB96" s="47"/>
      <c r="SCC96" s="47"/>
      <c r="SCD96" s="47"/>
      <c r="SCE96" s="47"/>
      <c r="SCF96" s="47"/>
      <c r="SCG96" s="47"/>
      <c r="SCH96" s="47"/>
      <c r="SCI96" s="47"/>
      <c r="SCJ96" s="47"/>
      <c r="SCK96" s="47"/>
      <c r="SCL96" s="47"/>
      <c r="SCM96" s="47"/>
      <c r="SCN96" s="47"/>
      <c r="SCO96" s="47"/>
      <c r="SCP96" s="47"/>
      <c r="SCQ96" s="47"/>
      <c r="SCR96" s="47"/>
      <c r="SCS96" s="47"/>
      <c r="SCT96" s="47"/>
      <c r="SCU96" s="47"/>
      <c r="SCV96" s="47"/>
      <c r="SCW96" s="47"/>
      <c r="SCX96" s="47"/>
      <c r="SCY96" s="47"/>
      <c r="SCZ96" s="47"/>
      <c r="SDA96" s="47"/>
      <c r="SDB96" s="47"/>
      <c r="SDC96" s="47"/>
      <c r="SDD96" s="47"/>
      <c r="SDE96" s="47"/>
      <c r="SDF96" s="47"/>
      <c r="SDG96" s="47"/>
      <c r="SDH96" s="47"/>
      <c r="SDI96" s="47"/>
      <c r="SDJ96" s="47"/>
      <c r="SDK96" s="47"/>
      <c r="SDL96" s="47"/>
      <c r="SDM96" s="47"/>
      <c r="SDN96" s="47"/>
      <c r="SDO96" s="47"/>
      <c r="SDP96" s="47"/>
      <c r="SDQ96" s="47"/>
      <c r="SDR96" s="47"/>
      <c r="SDS96" s="47"/>
      <c r="SDT96" s="47"/>
      <c r="SDU96" s="47"/>
      <c r="SDV96" s="47"/>
      <c r="SDW96" s="47"/>
      <c r="SDX96" s="47"/>
      <c r="SDY96" s="47"/>
      <c r="SDZ96" s="47"/>
      <c r="SEA96" s="47"/>
      <c r="SEB96" s="47"/>
      <c r="SEC96" s="47"/>
      <c r="SED96" s="47"/>
      <c r="SEE96" s="47"/>
      <c r="SEF96" s="47"/>
      <c r="SEG96" s="47"/>
      <c r="SEH96" s="47"/>
      <c r="SEI96" s="47"/>
      <c r="SEJ96" s="47"/>
      <c r="SEK96" s="47"/>
      <c r="SEL96" s="47"/>
      <c r="SEM96" s="47"/>
      <c r="SEN96" s="47"/>
      <c r="SEO96" s="47"/>
      <c r="SEP96" s="47"/>
      <c r="SEQ96" s="47"/>
      <c r="SER96" s="47"/>
      <c r="SES96" s="47"/>
      <c r="SET96" s="47"/>
      <c r="SEU96" s="47"/>
      <c r="SEV96" s="47"/>
      <c r="SEW96" s="47"/>
      <c r="SEX96" s="47"/>
      <c r="SEY96" s="47"/>
      <c r="SEZ96" s="47"/>
      <c r="SFA96" s="47"/>
      <c r="SFB96" s="47"/>
      <c r="SFC96" s="47"/>
      <c r="SFD96" s="47"/>
      <c r="SFE96" s="47"/>
      <c r="SFF96" s="47"/>
      <c r="SFG96" s="47"/>
      <c r="SFH96" s="47"/>
      <c r="SFI96" s="47"/>
      <c r="SFJ96" s="47"/>
      <c r="SFK96" s="47"/>
      <c r="SFL96" s="47"/>
      <c r="SFM96" s="47"/>
      <c r="SFN96" s="47"/>
      <c r="SFO96" s="47"/>
      <c r="SFP96" s="47"/>
      <c r="SFQ96" s="47"/>
      <c r="SFR96" s="47"/>
      <c r="SFS96" s="47"/>
      <c r="SFT96" s="47"/>
      <c r="SFU96" s="47"/>
      <c r="SFV96" s="47"/>
      <c r="SFW96" s="47"/>
      <c r="SFX96" s="47"/>
      <c r="SFY96" s="47"/>
      <c r="SFZ96" s="47"/>
      <c r="SGA96" s="47"/>
      <c r="SGB96" s="47"/>
      <c r="SGC96" s="47"/>
      <c r="SGD96" s="47"/>
      <c r="SGE96" s="47"/>
      <c r="SGF96" s="47"/>
      <c r="SGG96" s="47"/>
      <c r="SGH96" s="47"/>
      <c r="SGI96" s="47"/>
      <c r="SGJ96" s="47"/>
      <c r="SGK96" s="47"/>
      <c r="SGL96" s="47"/>
      <c r="SGM96" s="47"/>
      <c r="SGN96" s="47"/>
      <c r="SGO96" s="47"/>
      <c r="SGP96" s="47"/>
      <c r="SGQ96" s="47"/>
      <c r="SGR96" s="47"/>
      <c r="SGS96" s="47"/>
      <c r="SGT96" s="47"/>
      <c r="SGU96" s="47"/>
      <c r="SGV96" s="47"/>
      <c r="SGW96" s="47"/>
      <c r="SGX96" s="47"/>
      <c r="SGY96" s="47"/>
      <c r="SGZ96" s="47"/>
      <c r="SHA96" s="47"/>
      <c r="SHB96" s="47"/>
      <c r="SHC96" s="47"/>
      <c r="SHD96" s="47"/>
      <c r="SHE96" s="47"/>
      <c r="SHF96" s="47"/>
      <c r="SHG96" s="47"/>
      <c r="SHH96" s="47"/>
      <c r="SHI96" s="47"/>
      <c r="SHJ96" s="47"/>
      <c r="SHK96" s="47"/>
      <c r="SHL96" s="47"/>
      <c r="SHM96" s="47"/>
      <c r="SHN96" s="47"/>
      <c r="SHO96" s="47"/>
      <c r="SHP96" s="47"/>
      <c r="SHQ96" s="47"/>
      <c r="SHR96" s="47"/>
      <c r="SHS96" s="47"/>
      <c r="SHT96" s="47"/>
      <c r="SHU96" s="47"/>
      <c r="SHV96" s="47"/>
      <c r="SHW96" s="47"/>
      <c r="SHX96" s="47"/>
      <c r="SHY96" s="47"/>
      <c r="SHZ96" s="47"/>
      <c r="SIA96" s="47"/>
      <c r="SIB96" s="47"/>
      <c r="SIC96" s="47"/>
      <c r="SID96" s="47"/>
      <c r="SIE96" s="47"/>
      <c r="SIF96" s="47"/>
      <c r="SIG96" s="47"/>
      <c r="SIH96" s="47"/>
      <c r="SII96" s="47"/>
      <c r="SIJ96" s="47"/>
      <c r="SIK96" s="47"/>
      <c r="SIL96" s="47"/>
      <c r="SIM96" s="47"/>
      <c r="SIN96" s="47"/>
      <c r="SIO96" s="47"/>
      <c r="SIP96" s="47"/>
      <c r="SIQ96" s="47"/>
      <c r="SIR96" s="47"/>
      <c r="SIS96" s="47"/>
      <c r="SIT96" s="47"/>
      <c r="SIU96" s="47"/>
      <c r="SIV96" s="47"/>
      <c r="SIW96" s="47"/>
      <c r="SIX96" s="47"/>
      <c r="SIY96" s="47"/>
      <c r="SIZ96" s="47"/>
      <c r="SJA96" s="47"/>
      <c r="SJB96" s="47"/>
      <c r="SJC96" s="47"/>
      <c r="SJD96" s="47"/>
      <c r="SJE96" s="47"/>
      <c r="SJF96" s="47"/>
      <c r="SJG96" s="47"/>
      <c r="SJH96" s="47"/>
      <c r="SJI96" s="47"/>
      <c r="SJJ96" s="47"/>
      <c r="SJK96" s="47"/>
      <c r="SJL96" s="47"/>
      <c r="SJM96" s="47"/>
      <c r="SJN96" s="47"/>
      <c r="SJO96" s="47"/>
      <c r="SJP96" s="47"/>
      <c r="SJQ96" s="47"/>
      <c r="SJR96" s="47"/>
      <c r="SJS96" s="47"/>
      <c r="SJT96" s="47"/>
      <c r="SJU96" s="47"/>
      <c r="SJV96" s="47"/>
      <c r="SJW96" s="47"/>
      <c r="SJX96" s="47"/>
      <c r="SJY96" s="47"/>
      <c r="SJZ96" s="47"/>
      <c r="SKA96" s="47"/>
      <c r="SKB96" s="47"/>
      <c r="SKC96" s="47"/>
      <c r="SKD96" s="47"/>
      <c r="SKE96" s="47"/>
      <c r="SKF96" s="47"/>
      <c r="SKG96" s="47"/>
      <c r="SKH96" s="47"/>
      <c r="SKI96" s="47"/>
      <c r="SKJ96" s="47"/>
      <c r="SKK96" s="47"/>
      <c r="SKL96" s="47"/>
      <c r="SKM96" s="47"/>
      <c r="SKN96" s="47"/>
      <c r="SKO96" s="47"/>
      <c r="SKP96" s="47"/>
      <c r="SKQ96" s="47"/>
      <c r="SKR96" s="47"/>
      <c r="SKS96" s="47"/>
      <c r="SKT96" s="47"/>
      <c r="SKU96" s="47"/>
      <c r="SKV96" s="47"/>
      <c r="SKW96" s="47"/>
      <c r="SKX96" s="47"/>
      <c r="SKY96" s="47"/>
      <c r="SKZ96" s="47"/>
      <c r="SLA96" s="47"/>
      <c r="SLB96" s="47"/>
      <c r="SLC96" s="47"/>
      <c r="SLD96" s="47"/>
      <c r="SLE96" s="47"/>
      <c r="SLF96" s="47"/>
      <c r="SLG96" s="47"/>
      <c r="SLH96" s="47"/>
      <c r="SLI96" s="47"/>
      <c r="SLJ96" s="47"/>
      <c r="SLK96" s="47"/>
      <c r="SLL96" s="47"/>
      <c r="SLM96" s="47"/>
      <c r="SLN96" s="47"/>
      <c r="SLO96" s="47"/>
      <c r="SLP96" s="47"/>
      <c r="SLQ96" s="47"/>
      <c r="SLR96" s="47"/>
      <c r="SLS96" s="47"/>
      <c r="SLT96" s="47"/>
      <c r="SLU96" s="47"/>
      <c r="SLV96" s="47"/>
      <c r="SLW96" s="47"/>
      <c r="SLX96" s="47"/>
      <c r="SLY96" s="47"/>
      <c r="SLZ96" s="47"/>
      <c r="SMA96" s="47"/>
      <c r="SMB96" s="47"/>
      <c r="SMC96" s="47"/>
      <c r="SMD96" s="47"/>
      <c r="SME96" s="47"/>
      <c r="SMF96" s="47"/>
      <c r="SMG96" s="47"/>
      <c r="SMH96" s="47"/>
      <c r="SMI96" s="47"/>
      <c r="SMJ96" s="47"/>
      <c r="SMK96" s="47"/>
      <c r="SML96" s="47"/>
      <c r="SMM96" s="47"/>
      <c r="SMN96" s="47"/>
      <c r="SMO96" s="47"/>
      <c r="SMP96" s="47"/>
      <c r="SMQ96" s="47"/>
      <c r="SMR96" s="47"/>
      <c r="SMS96" s="47"/>
      <c r="SMT96" s="47"/>
      <c r="SMU96" s="47"/>
      <c r="SMV96" s="47"/>
      <c r="SMW96" s="47"/>
      <c r="SMX96" s="47"/>
      <c r="SMY96" s="47"/>
      <c r="SMZ96" s="47"/>
      <c r="SNA96" s="47"/>
      <c r="SNB96" s="47"/>
      <c r="SNC96" s="47"/>
      <c r="SND96" s="47"/>
      <c r="SNE96" s="47"/>
      <c r="SNF96" s="47"/>
      <c r="SNG96" s="47"/>
      <c r="SNH96" s="47"/>
      <c r="SNI96" s="47"/>
      <c r="SNJ96" s="47"/>
      <c r="SNK96" s="47"/>
      <c r="SNL96" s="47"/>
      <c r="SNM96" s="47"/>
      <c r="SNN96" s="47"/>
      <c r="SNO96" s="47"/>
      <c r="SNP96" s="47"/>
      <c r="SNQ96" s="47"/>
      <c r="SNR96" s="47"/>
      <c r="SNS96" s="47"/>
      <c r="SNT96" s="47"/>
      <c r="SNU96" s="47"/>
      <c r="SNV96" s="47"/>
      <c r="SNW96" s="47"/>
      <c r="SNX96" s="47"/>
      <c r="SNY96" s="47"/>
      <c r="SNZ96" s="47"/>
      <c r="SOA96" s="47"/>
      <c r="SOB96" s="47"/>
      <c r="SOC96" s="47"/>
      <c r="SOD96" s="47"/>
      <c r="SOE96" s="47"/>
      <c r="SOF96" s="47"/>
      <c r="SOG96" s="47"/>
      <c r="SOH96" s="47"/>
      <c r="SOI96" s="47"/>
      <c r="SOJ96" s="47"/>
      <c r="SOK96" s="47"/>
      <c r="SOL96" s="47"/>
      <c r="SOM96" s="47"/>
      <c r="SON96" s="47"/>
      <c r="SOO96" s="47"/>
      <c r="SOP96" s="47"/>
      <c r="SOQ96" s="47"/>
      <c r="SOR96" s="47"/>
      <c r="SOS96" s="47"/>
      <c r="SOT96" s="47"/>
      <c r="SOU96" s="47"/>
      <c r="SOV96" s="47"/>
      <c r="SOW96" s="47"/>
      <c r="SOX96" s="47"/>
      <c r="SOY96" s="47"/>
      <c r="SOZ96" s="47"/>
      <c r="SPA96" s="47"/>
      <c r="SPB96" s="47"/>
      <c r="SPC96" s="47"/>
      <c r="SPD96" s="47"/>
      <c r="SPE96" s="47"/>
      <c r="SPF96" s="47"/>
      <c r="SPG96" s="47"/>
      <c r="SPH96" s="47"/>
      <c r="SPI96" s="47"/>
      <c r="SPJ96" s="47"/>
      <c r="SPK96" s="47"/>
      <c r="SPL96" s="47"/>
      <c r="SPM96" s="47"/>
      <c r="SPN96" s="47"/>
      <c r="SPO96" s="47"/>
      <c r="SPP96" s="47"/>
      <c r="SPQ96" s="47"/>
      <c r="SPR96" s="47"/>
      <c r="SPS96" s="47"/>
      <c r="SPT96" s="47"/>
      <c r="SPU96" s="47"/>
      <c r="SPV96" s="47"/>
      <c r="SPW96" s="47"/>
      <c r="SPX96" s="47"/>
      <c r="SPY96" s="47"/>
      <c r="SPZ96" s="47"/>
      <c r="SQA96" s="47"/>
      <c r="SQB96" s="47"/>
      <c r="SQC96" s="47"/>
      <c r="SQD96" s="47"/>
      <c r="SQE96" s="47"/>
      <c r="SQF96" s="47"/>
      <c r="SQG96" s="47"/>
      <c r="SQH96" s="47"/>
      <c r="SQI96" s="47"/>
      <c r="SQJ96" s="47"/>
      <c r="SQK96" s="47"/>
      <c r="SQL96" s="47"/>
      <c r="SQM96" s="47"/>
      <c r="SQN96" s="47"/>
      <c r="SQO96" s="47"/>
      <c r="SQP96" s="47"/>
      <c r="SQQ96" s="47"/>
      <c r="SQR96" s="47"/>
      <c r="SQS96" s="47"/>
      <c r="SQT96" s="47"/>
      <c r="SQU96" s="47"/>
      <c r="SQV96" s="47"/>
      <c r="SQW96" s="47"/>
      <c r="SQX96" s="47"/>
      <c r="SQY96" s="47"/>
      <c r="SQZ96" s="47"/>
      <c r="SRA96" s="47"/>
      <c r="SRB96" s="47"/>
      <c r="SRC96" s="47"/>
      <c r="SRD96" s="47"/>
      <c r="SRE96" s="47"/>
      <c r="SRF96" s="47"/>
      <c r="SRG96" s="47"/>
      <c r="SRH96" s="47"/>
      <c r="SRI96" s="47"/>
      <c r="SRJ96" s="47"/>
      <c r="SRK96" s="47"/>
      <c r="SRL96" s="47"/>
      <c r="SRM96" s="47"/>
      <c r="SRN96" s="47"/>
      <c r="SRO96" s="47"/>
      <c r="SRP96" s="47"/>
      <c r="SRQ96" s="47"/>
      <c r="SRR96" s="47"/>
      <c r="SRS96" s="47"/>
      <c r="SRT96" s="47"/>
      <c r="SRU96" s="47"/>
      <c r="SRV96" s="47"/>
      <c r="SRW96" s="47"/>
      <c r="SRX96" s="47"/>
      <c r="SRY96" s="47"/>
      <c r="SRZ96" s="47"/>
      <c r="SSA96" s="47"/>
      <c r="SSB96" s="47"/>
      <c r="SSC96" s="47"/>
      <c r="SSD96" s="47"/>
      <c r="SSE96" s="47"/>
      <c r="SSF96" s="47"/>
      <c r="SSG96" s="47"/>
      <c r="SSH96" s="47"/>
      <c r="SSI96" s="47"/>
      <c r="SSJ96" s="47"/>
      <c r="SSK96" s="47"/>
      <c r="SSL96" s="47"/>
      <c r="SSM96" s="47"/>
      <c r="SSN96" s="47"/>
      <c r="SSO96" s="47"/>
      <c r="SSP96" s="47"/>
      <c r="SSQ96" s="47"/>
      <c r="SSR96" s="47"/>
      <c r="SSS96" s="47"/>
      <c r="SST96" s="47"/>
      <c r="SSU96" s="47"/>
      <c r="SSV96" s="47"/>
      <c r="SSW96" s="47"/>
      <c r="SSX96" s="47"/>
      <c r="SSY96" s="47"/>
      <c r="SSZ96" s="47"/>
      <c r="STA96" s="47"/>
      <c r="STB96" s="47"/>
      <c r="STC96" s="47"/>
      <c r="STD96" s="47"/>
      <c r="STE96" s="47"/>
      <c r="STF96" s="47"/>
      <c r="STG96" s="47"/>
      <c r="STH96" s="47"/>
      <c r="STI96" s="47"/>
      <c r="STJ96" s="47"/>
      <c r="STK96" s="47"/>
      <c r="STL96" s="47"/>
      <c r="STM96" s="47"/>
      <c r="STN96" s="47"/>
      <c r="STO96" s="47"/>
      <c r="STP96" s="47"/>
      <c r="STQ96" s="47"/>
      <c r="STR96" s="47"/>
      <c r="STS96" s="47"/>
      <c r="STT96" s="47"/>
      <c r="STU96" s="47"/>
      <c r="STV96" s="47"/>
      <c r="STW96" s="47"/>
      <c r="STX96" s="47"/>
      <c r="STY96" s="47"/>
      <c r="STZ96" s="47"/>
      <c r="SUA96" s="47"/>
      <c r="SUB96" s="47"/>
      <c r="SUC96" s="47"/>
      <c r="SUD96" s="47"/>
      <c r="SUE96" s="47"/>
      <c r="SUF96" s="47"/>
      <c r="SUG96" s="47"/>
      <c r="SUH96" s="47"/>
      <c r="SUI96" s="47"/>
      <c r="SUJ96" s="47"/>
      <c r="SUK96" s="47"/>
      <c r="SUL96" s="47"/>
      <c r="SUM96" s="47"/>
      <c r="SUN96" s="47"/>
      <c r="SUO96" s="47"/>
      <c r="SUP96" s="47"/>
      <c r="SUQ96" s="47"/>
      <c r="SUR96" s="47"/>
      <c r="SUS96" s="47"/>
      <c r="SUT96" s="47"/>
      <c r="SUU96" s="47"/>
      <c r="SUV96" s="47"/>
      <c r="SUW96" s="47"/>
      <c r="SUX96" s="47"/>
      <c r="SUY96" s="47"/>
      <c r="SUZ96" s="47"/>
      <c r="SVA96" s="47"/>
      <c r="SVB96" s="47"/>
      <c r="SVC96" s="47"/>
      <c r="SVD96" s="47"/>
      <c r="SVE96" s="47"/>
      <c r="SVF96" s="47"/>
      <c r="SVG96" s="47"/>
      <c r="SVH96" s="47"/>
      <c r="SVI96" s="47"/>
      <c r="SVJ96" s="47"/>
      <c r="SVK96" s="47"/>
      <c r="SVL96" s="47"/>
      <c r="SVM96" s="47"/>
      <c r="SVN96" s="47"/>
      <c r="SVO96" s="47"/>
      <c r="SVP96" s="47"/>
      <c r="SVQ96" s="47"/>
      <c r="SVR96" s="47"/>
      <c r="SVS96" s="47"/>
      <c r="SVT96" s="47"/>
      <c r="SVU96" s="47"/>
      <c r="SVV96" s="47"/>
      <c r="SVW96" s="47"/>
      <c r="SVX96" s="47"/>
      <c r="SVY96" s="47"/>
      <c r="SVZ96" s="47"/>
      <c r="SWA96" s="47"/>
      <c r="SWB96" s="47"/>
      <c r="SWC96" s="47"/>
      <c r="SWD96" s="47"/>
      <c r="SWE96" s="47"/>
      <c r="SWF96" s="47"/>
      <c r="SWG96" s="47"/>
      <c r="SWH96" s="47"/>
      <c r="SWI96" s="47"/>
      <c r="SWJ96" s="47"/>
      <c r="SWK96" s="47"/>
      <c r="SWL96" s="47"/>
      <c r="SWM96" s="47"/>
      <c r="SWN96" s="47"/>
      <c r="SWO96" s="47"/>
      <c r="SWP96" s="47"/>
      <c r="SWQ96" s="47"/>
      <c r="SWR96" s="47"/>
      <c r="SWS96" s="47"/>
      <c r="SWT96" s="47"/>
      <c r="SWU96" s="47"/>
      <c r="SWV96" s="47"/>
      <c r="SWW96" s="47"/>
      <c r="SWX96" s="47"/>
      <c r="SWY96" s="47"/>
      <c r="SWZ96" s="47"/>
      <c r="SXA96" s="47"/>
      <c r="SXB96" s="47"/>
      <c r="SXC96" s="47"/>
      <c r="SXD96" s="47"/>
      <c r="SXE96" s="47"/>
      <c r="SXF96" s="47"/>
      <c r="SXG96" s="47"/>
      <c r="SXH96" s="47"/>
      <c r="SXI96" s="47"/>
      <c r="SXJ96" s="47"/>
      <c r="SXK96" s="47"/>
      <c r="SXL96" s="47"/>
      <c r="SXM96" s="47"/>
      <c r="SXN96" s="47"/>
      <c r="SXO96" s="47"/>
      <c r="SXP96" s="47"/>
      <c r="SXQ96" s="47"/>
      <c r="SXR96" s="47"/>
      <c r="SXS96" s="47"/>
      <c r="SXT96" s="47"/>
      <c r="SXU96" s="47"/>
      <c r="SXV96" s="47"/>
      <c r="SXW96" s="47"/>
      <c r="SXX96" s="47"/>
      <c r="SXY96" s="47"/>
      <c r="SXZ96" s="47"/>
      <c r="SYA96" s="47"/>
      <c r="SYB96" s="47"/>
      <c r="SYC96" s="47"/>
      <c r="SYD96" s="47"/>
      <c r="SYE96" s="47"/>
      <c r="SYF96" s="47"/>
      <c r="SYG96" s="47"/>
      <c r="SYH96" s="47"/>
      <c r="SYI96" s="47"/>
      <c r="SYJ96" s="47"/>
      <c r="SYK96" s="47"/>
      <c r="SYL96" s="47"/>
      <c r="SYM96" s="47"/>
      <c r="SYN96" s="47"/>
      <c r="SYO96" s="47"/>
      <c r="SYP96" s="47"/>
      <c r="SYQ96" s="47"/>
      <c r="SYR96" s="47"/>
      <c r="SYS96" s="47"/>
      <c r="SYT96" s="47"/>
      <c r="SYU96" s="47"/>
      <c r="SYV96" s="47"/>
      <c r="SYW96" s="47"/>
      <c r="SYX96" s="47"/>
      <c r="SYY96" s="47"/>
      <c r="SYZ96" s="47"/>
      <c r="SZA96" s="47"/>
      <c r="SZB96" s="47"/>
      <c r="SZC96" s="47"/>
      <c r="SZD96" s="47"/>
      <c r="SZE96" s="47"/>
      <c r="SZF96" s="47"/>
      <c r="SZG96" s="47"/>
      <c r="SZH96" s="47"/>
      <c r="SZI96" s="47"/>
      <c r="SZJ96" s="47"/>
      <c r="SZK96" s="47"/>
      <c r="SZL96" s="47"/>
      <c r="SZM96" s="47"/>
      <c r="SZN96" s="47"/>
      <c r="SZO96" s="47"/>
      <c r="SZP96" s="47"/>
      <c r="SZQ96" s="47"/>
      <c r="SZR96" s="47"/>
      <c r="SZS96" s="47"/>
      <c r="SZT96" s="47"/>
      <c r="SZU96" s="47"/>
      <c r="SZV96" s="47"/>
      <c r="SZW96" s="47"/>
      <c r="SZX96" s="47"/>
      <c r="SZY96" s="47"/>
      <c r="SZZ96" s="47"/>
      <c r="TAA96" s="47"/>
      <c r="TAB96" s="47"/>
      <c r="TAC96" s="47"/>
      <c r="TAD96" s="47"/>
      <c r="TAE96" s="47"/>
      <c r="TAF96" s="47"/>
      <c r="TAG96" s="47"/>
      <c r="TAH96" s="47"/>
      <c r="TAI96" s="47"/>
      <c r="TAJ96" s="47"/>
      <c r="TAK96" s="47"/>
      <c r="TAL96" s="47"/>
      <c r="TAM96" s="47"/>
      <c r="TAN96" s="47"/>
      <c r="TAO96" s="47"/>
      <c r="TAP96" s="47"/>
      <c r="TAQ96" s="47"/>
      <c r="TAR96" s="47"/>
      <c r="TAS96" s="47"/>
      <c r="TAT96" s="47"/>
      <c r="TAU96" s="47"/>
      <c r="TAV96" s="47"/>
      <c r="TAW96" s="47"/>
      <c r="TAX96" s="47"/>
      <c r="TAY96" s="47"/>
      <c r="TAZ96" s="47"/>
      <c r="TBA96" s="47"/>
      <c r="TBB96" s="47"/>
      <c r="TBC96" s="47"/>
      <c r="TBD96" s="47"/>
      <c r="TBE96" s="47"/>
      <c r="TBF96" s="47"/>
      <c r="TBG96" s="47"/>
      <c r="TBH96" s="47"/>
      <c r="TBI96" s="47"/>
      <c r="TBJ96" s="47"/>
      <c r="TBK96" s="47"/>
      <c r="TBL96" s="47"/>
      <c r="TBM96" s="47"/>
      <c r="TBN96" s="47"/>
      <c r="TBO96" s="47"/>
      <c r="TBP96" s="47"/>
      <c r="TBQ96" s="47"/>
      <c r="TBR96" s="47"/>
      <c r="TBS96" s="47"/>
      <c r="TBT96" s="47"/>
      <c r="TBU96" s="47"/>
      <c r="TBV96" s="47"/>
      <c r="TBW96" s="47"/>
      <c r="TBX96" s="47"/>
      <c r="TBY96" s="47"/>
      <c r="TBZ96" s="47"/>
      <c r="TCA96" s="47"/>
      <c r="TCB96" s="47"/>
      <c r="TCC96" s="47"/>
      <c r="TCD96" s="47"/>
      <c r="TCE96" s="47"/>
      <c r="TCF96" s="47"/>
      <c r="TCG96" s="47"/>
      <c r="TCH96" s="47"/>
      <c r="TCI96" s="47"/>
      <c r="TCJ96" s="47"/>
      <c r="TCK96" s="47"/>
      <c r="TCL96" s="47"/>
      <c r="TCM96" s="47"/>
      <c r="TCN96" s="47"/>
      <c r="TCO96" s="47"/>
      <c r="TCP96" s="47"/>
      <c r="TCQ96" s="47"/>
      <c r="TCR96" s="47"/>
      <c r="TCS96" s="47"/>
      <c r="TCT96" s="47"/>
      <c r="TCU96" s="47"/>
      <c r="TCV96" s="47"/>
      <c r="TCW96" s="47"/>
      <c r="TCX96" s="47"/>
      <c r="TCY96" s="47"/>
      <c r="TCZ96" s="47"/>
      <c r="TDA96" s="47"/>
      <c r="TDB96" s="47"/>
      <c r="TDC96" s="47"/>
      <c r="TDD96" s="47"/>
      <c r="TDE96" s="47"/>
      <c r="TDF96" s="47"/>
      <c r="TDG96" s="47"/>
      <c r="TDH96" s="47"/>
      <c r="TDI96" s="47"/>
      <c r="TDJ96" s="47"/>
      <c r="TDK96" s="47"/>
      <c r="TDL96" s="47"/>
      <c r="TDM96" s="47"/>
      <c r="TDN96" s="47"/>
      <c r="TDO96" s="47"/>
      <c r="TDP96" s="47"/>
      <c r="TDQ96" s="47"/>
      <c r="TDR96" s="47"/>
      <c r="TDS96" s="47"/>
      <c r="TDT96" s="47"/>
      <c r="TDU96" s="47"/>
      <c r="TDV96" s="47"/>
      <c r="TDW96" s="47"/>
      <c r="TDX96" s="47"/>
      <c r="TDY96" s="47"/>
      <c r="TDZ96" s="47"/>
      <c r="TEA96" s="47"/>
      <c r="TEB96" s="47"/>
      <c r="TEC96" s="47"/>
      <c r="TED96" s="47"/>
      <c r="TEE96" s="47"/>
      <c r="TEF96" s="47"/>
      <c r="TEG96" s="47"/>
      <c r="TEH96" s="47"/>
      <c r="TEI96" s="47"/>
      <c r="TEJ96" s="47"/>
      <c r="TEK96" s="47"/>
      <c r="TEL96" s="47"/>
      <c r="TEM96" s="47"/>
      <c r="TEN96" s="47"/>
      <c r="TEO96" s="47"/>
      <c r="TEP96" s="47"/>
      <c r="TEQ96" s="47"/>
      <c r="TER96" s="47"/>
      <c r="TES96" s="47"/>
      <c r="TET96" s="47"/>
      <c r="TEU96" s="47"/>
      <c r="TEV96" s="47"/>
      <c r="TEW96" s="47"/>
      <c r="TEX96" s="47"/>
      <c r="TEY96" s="47"/>
      <c r="TEZ96" s="47"/>
      <c r="TFA96" s="47"/>
      <c r="TFB96" s="47"/>
      <c r="TFC96" s="47"/>
      <c r="TFD96" s="47"/>
      <c r="TFE96" s="47"/>
      <c r="TFF96" s="47"/>
      <c r="TFG96" s="47"/>
      <c r="TFH96" s="47"/>
      <c r="TFI96" s="47"/>
      <c r="TFJ96" s="47"/>
      <c r="TFK96" s="47"/>
      <c r="TFL96" s="47"/>
      <c r="TFM96" s="47"/>
      <c r="TFN96" s="47"/>
      <c r="TFO96" s="47"/>
      <c r="TFP96" s="47"/>
      <c r="TFQ96" s="47"/>
      <c r="TFR96" s="47"/>
      <c r="TFS96" s="47"/>
      <c r="TFT96" s="47"/>
      <c r="TFU96" s="47"/>
      <c r="TFV96" s="47"/>
      <c r="TFW96" s="47"/>
      <c r="TFX96" s="47"/>
      <c r="TFY96" s="47"/>
      <c r="TFZ96" s="47"/>
      <c r="TGA96" s="47"/>
      <c r="TGB96" s="47"/>
      <c r="TGC96" s="47"/>
      <c r="TGD96" s="47"/>
      <c r="TGE96" s="47"/>
      <c r="TGF96" s="47"/>
      <c r="TGG96" s="47"/>
      <c r="TGH96" s="47"/>
      <c r="TGI96" s="47"/>
      <c r="TGJ96" s="47"/>
      <c r="TGK96" s="47"/>
      <c r="TGL96" s="47"/>
      <c r="TGM96" s="47"/>
      <c r="TGN96" s="47"/>
      <c r="TGO96" s="47"/>
      <c r="TGP96" s="47"/>
      <c r="TGQ96" s="47"/>
      <c r="TGR96" s="47"/>
      <c r="TGS96" s="47"/>
      <c r="TGT96" s="47"/>
      <c r="TGU96" s="47"/>
      <c r="TGV96" s="47"/>
      <c r="TGW96" s="47"/>
      <c r="TGX96" s="47"/>
      <c r="TGY96" s="47"/>
      <c r="TGZ96" s="47"/>
      <c r="THA96" s="47"/>
      <c r="THB96" s="47"/>
      <c r="THC96" s="47"/>
      <c r="THD96" s="47"/>
      <c r="THE96" s="47"/>
      <c r="THF96" s="47"/>
      <c r="THG96" s="47"/>
      <c r="THH96" s="47"/>
      <c r="THI96" s="47"/>
      <c r="THJ96" s="47"/>
      <c r="THK96" s="47"/>
      <c r="THL96" s="47"/>
      <c r="THM96" s="47"/>
      <c r="THN96" s="47"/>
      <c r="THO96" s="47"/>
      <c r="THP96" s="47"/>
      <c r="THQ96" s="47"/>
      <c r="THR96" s="47"/>
      <c r="THS96" s="47"/>
      <c r="THT96" s="47"/>
      <c r="THU96" s="47"/>
      <c r="THV96" s="47"/>
      <c r="THW96" s="47"/>
      <c r="THX96" s="47"/>
      <c r="THY96" s="47"/>
      <c r="THZ96" s="47"/>
      <c r="TIA96" s="47"/>
      <c r="TIB96" s="47"/>
      <c r="TIC96" s="47"/>
      <c r="TID96" s="47"/>
      <c r="TIE96" s="47"/>
      <c r="TIF96" s="47"/>
      <c r="TIG96" s="47"/>
      <c r="TIH96" s="47"/>
      <c r="TII96" s="47"/>
      <c r="TIJ96" s="47"/>
      <c r="TIK96" s="47"/>
      <c r="TIL96" s="47"/>
      <c r="TIM96" s="47"/>
      <c r="TIN96" s="47"/>
      <c r="TIO96" s="47"/>
      <c r="TIP96" s="47"/>
      <c r="TIQ96" s="47"/>
      <c r="TIR96" s="47"/>
      <c r="TIS96" s="47"/>
      <c r="TIT96" s="47"/>
      <c r="TIU96" s="47"/>
      <c r="TIV96" s="47"/>
      <c r="TIW96" s="47"/>
      <c r="TIX96" s="47"/>
      <c r="TIY96" s="47"/>
      <c r="TIZ96" s="47"/>
      <c r="TJA96" s="47"/>
      <c r="TJB96" s="47"/>
      <c r="TJC96" s="47"/>
      <c r="TJD96" s="47"/>
      <c r="TJE96" s="47"/>
      <c r="TJF96" s="47"/>
      <c r="TJG96" s="47"/>
      <c r="TJH96" s="47"/>
      <c r="TJI96" s="47"/>
      <c r="TJJ96" s="47"/>
      <c r="TJK96" s="47"/>
      <c r="TJL96" s="47"/>
      <c r="TJM96" s="47"/>
      <c r="TJN96" s="47"/>
      <c r="TJO96" s="47"/>
      <c r="TJP96" s="47"/>
      <c r="TJQ96" s="47"/>
      <c r="TJR96" s="47"/>
      <c r="TJS96" s="47"/>
      <c r="TJT96" s="47"/>
      <c r="TJU96" s="47"/>
      <c r="TJV96" s="47"/>
      <c r="TJW96" s="47"/>
      <c r="TJX96" s="47"/>
      <c r="TJY96" s="47"/>
      <c r="TJZ96" s="47"/>
      <c r="TKA96" s="47"/>
      <c r="TKB96" s="47"/>
      <c r="TKC96" s="47"/>
      <c r="TKD96" s="47"/>
      <c r="TKE96" s="47"/>
      <c r="TKF96" s="47"/>
      <c r="TKG96" s="47"/>
      <c r="TKH96" s="47"/>
      <c r="TKI96" s="47"/>
      <c r="TKJ96" s="47"/>
      <c r="TKK96" s="47"/>
      <c r="TKL96" s="47"/>
      <c r="TKM96" s="47"/>
      <c r="TKN96" s="47"/>
      <c r="TKO96" s="47"/>
      <c r="TKP96" s="47"/>
      <c r="TKQ96" s="47"/>
      <c r="TKR96" s="47"/>
      <c r="TKS96" s="47"/>
      <c r="TKT96" s="47"/>
      <c r="TKU96" s="47"/>
      <c r="TKV96" s="47"/>
      <c r="TKW96" s="47"/>
      <c r="TKX96" s="47"/>
      <c r="TKY96" s="47"/>
      <c r="TKZ96" s="47"/>
      <c r="TLA96" s="47"/>
      <c r="TLB96" s="47"/>
      <c r="TLC96" s="47"/>
      <c r="TLD96" s="47"/>
      <c r="TLE96" s="47"/>
      <c r="TLF96" s="47"/>
      <c r="TLG96" s="47"/>
      <c r="TLH96" s="47"/>
      <c r="TLI96" s="47"/>
      <c r="TLJ96" s="47"/>
      <c r="TLK96" s="47"/>
      <c r="TLL96" s="47"/>
      <c r="TLM96" s="47"/>
      <c r="TLN96" s="47"/>
      <c r="TLO96" s="47"/>
      <c r="TLP96" s="47"/>
      <c r="TLQ96" s="47"/>
      <c r="TLR96" s="47"/>
      <c r="TLS96" s="47"/>
      <c r="TLT96" s="47"/>
      <c r="TLU96" s="47"/>
      <c r="TLV96" s="47"/>
      <c r="TLW96" s="47"/>
      <c r="TLX96" s="47"/>
      <c r="TLY96" s="47"/>
      <c r="TLZ96" s="47"/>
      <c r="TMA96" s="47"/>
      <c r="TMB96" s="47"/>
      <c r="TMC96" s="47"/>
      <c r="TMD96" s="47"/>
      <c r="TME96" s="47"/>
      <c r="TMF96" s="47"/>
      <c r="TMG96" s="47"/>
      <c r="TMH96" s="47"/>
      <c r="TMI96" s="47"/>
      <c r="TMJ96" s="47"/>
      <c r="TMK96" s="47"/>
      <c r="TML96" s="47"/>
      <c r="TMM96" s="47"/>
      <c r="TMN96" s="47"/>
      <c r="TMO96" s="47"/>
      <c r="TMP96" s="47"/>
      <c r="TMQ96" s="47"/>
      <c r="TMR96" s="47"/>
      <c r="TMS96" s="47"/>
      <c r="TMT96" s="47"/>
      <c r="TMU96" s="47"/>
      <c r="TMV96" s="47"/>
      <c r="TMW96" s="47"/>
      <c r="TMX96" s="47"/>
      <c r="TMY96" s="47"/>
      <c r="TMZ96" s="47"/>
      <c r="TNA96" s="47"/>
      <c r="TNB96" s="47"/>
      <c r="TNC96" s="47"/>
      <c r="TND96" s="47"/>
      <c r="TNE96" s="47"/>
      <c r="TNF96" s="47"/>
      <c r="TNG96" s="47"/>
      <c r="TNH96" s="47"/>
      <c r="TNI96" s="47"/>
      <c r="TNJ96" s="47"/>
      <c r="TNK96" s="47"/>
      <c r="TNL96" s="47"/>
      <c r="TNM96" s="47"/>
      <c r="TNN96" s="47"/>
      <c r="TNO96" s="47"/>
      <c r="TNP96" s="47"/>
      <c r="TNQ96" s="47"/>
      <c r="TNR96" s="47"/>
      <c r="TNS96" s="47"/>
      <c r="TNT96" s="47"/>
      <c r="TNU96" s="47"/>
      <c r="TNV96" s="47"/>
      <c r="TNW96" s="47"/>
      <c r="TNX96" s="47"/>
      <c r="TNY96" s="47"/>
      <c r="TNZ96" s="47"/>
      <c r="TOA96" s="47"/>
      <c r="TOB96" s="47"/>
      <c r="TOC96" s="47"/>
      <c r="TOD96" s="47"/>
      <c r="TOE96" s="47"/>
      <c r="TOF96" s="47"/>
      <c r="TOG96" s="47"/>
      <c r="TOH96" s="47"/>
      <c r="TOI96" s="47"/>
      <c r="TOJ96" s="47"/>
      <c r="TOK96" s="47"/>
      <c r="TOL96" s="47"/>
      <c r="TOM96" s="47"/>
      <c r="TON96" s="47"/>
      <c r="TOO96" s="47"/>
      <c r="TOP96" s="47"/>
      <c r="TOQ96" s="47"/>
      <c r="TOR96" s="47"/>
      <c r="TOS96" s="47"/>
      <c r="TOT96" s="47"/>
      <c r="TOU96" s="47"/>
      <c r="TOV96" s="47"/>
      <c r="TOW96" s="47"/>
      <c r="TOX96" s="47"/>
      <c r="TOY96" s="47"/>
      <c r="TOZ96" s="47"/>
      <c r="TPA96" s="47"/>
      <c r="TPB96" s="47"/>
      <c r="TPC96" s="47"/>
      <c r="TPD96" s="47"/>
      <c r="TPE96" s="47"/>
      <c r="TPF96" s="47"/>
      <c r="TPG96" s="47"/>
      <c r="TPH96" s="47"/>
      <c r="TPI96" s="47"/>
      <c r="TPJ96" s="47"/>
      <c r="TPK96" s="47"/>
      <c r="TPL96" s="47"/>
      <c r="TPM96" s="47"/>
      <c r="TPN96" s="47"/>
      <c r="TPO96" s="47"/>
      <c r="TPP96" s="47"/>
      <c r="TPQ96" s="47"/>
      <c r="TPR96" s="47"/>
      <c r="TPS96" s="47"/>
      <c r="TPT96" s="47"/>
      <c r="TPU96" s="47"/>
      <c r="TPV96" s="47"/>
      <c r="TPW96" s="47"/>
      <c r="TPX96" s="47"/>
      <c r="TPY96" s="47"/>
      <c r="TPZ96" s="47"/>
      <c r="TQA96" s="47"/>
      <c r="TQB96" s="47"/>
      <c r="TQC96" s="47"/>
      <c r="TQD96" s="47"/>
      <c r="TQE96" s="47"/>
      <c r="TQF96" s="47"/>
      <c r="TQG96" s="47"/>
      <c r="TQH96" s="47"/>
      <c r="TQI96" s="47"/>
      <c r="TQJ96" s="47"/>
      <c r="TQK96" s="47"/>
      <c r="TQL96" s="47"/>
      <c r="TQM96" s="47"/>
      <c r="TQN96" s="47"/>
      <c r="TQO96" s="47"/>
      <c r="TQP96" s="47"/>
      <c r="TQQ96" s="47"/>
      <c r="TQR96" s="47"/>
      <c r="TQS96" s="47"/>
      <c r="TQT96" s="47"/>
      <c r="TQU96" s="47"/>
      <c r="TQV96" s="47"/>
      <c r="TQW96" s="47"/>
      <c r="TQX96" s="47"/>
      <c r="TQY96" s="47"/>
      <c r="TQZ96" s="47"/>
      <c r="TRA96" s="47"/>
      <c r="TRB96" s="47"/>
      <c r="TRC96" s="47"/>
      <c r="TRD96" s="47"/>
      <c r="TRE96" s="47"/>
      <c r="TRF96" s="47"/>
      <c r="TRG96" s="47"/>
      <c r="TRH96" s="47"/>
      <c r="TRI96" s="47"/>
      <c r="TRJ96" s="47"/>
      <c r="TRK96" s="47"/>
      <c r="TRL96" s="47"/>
      <c r="TRM96" s="47"/>
      <c r="TRN96" s="47"/>
      <c r="TRO96" s="47"/>
      <c r="TRP96" s="47"/>
      <c r="TRQ96" s="47"/>
      <c r="TRR96" s="47"/>
      <c r="TRS96" s="47"/>
      <c r="TRT96" s="47"/>
      <c r="TRU96" s="47"/>
      <c r="TRV96" s="47"/>
      <c r="TRW96" s="47"/>
      <c r="TRX96" s="47"/>
      <c r="TRY96" s="47"/>
      <c r="TRZ96" s="47"/>
      <c r="TSA96" s="47"/>
      <c r="TSB96" s="47"/>
      <c r="TSC96" s="47"/>
      <c r="TSD96" s="47"/>
      <c r="TSE96" s="47"/>
      <c r="TSF96" s="47"/>
      <c r="TSG96" s="47"/>
      <c r="TSH96" s="47"/>
      <c r="TSI96" s="47"/>
      <c r="TSJ96" s="47"/>
      <c r="TSK96" s="47"/>
      <c r="TSL96" s="47"/>
      <c r="TSM96" s="47"/>
      <c r="TSN96" s="47"/>
      <c r="TSO96" s="47"/>
      <c r="TSP96" s="47"/>
      <c r="TSQ96" s="47"/>
      <c r="TSR96" s="47"/>
      <c r="TSS96" s="47"/>
      <c r="TST96" s="47"/>
      <c r="TSU96" s="47"/>
      <c r="TSV96" s="47"/>
      <c r="TSW96" s="47"/>
      <c r="TSX96" s="47"/>
      <c r="TSY96" s="47"/>
      <c r="TSZ96" s="47"/>
      <c r="TTA96" s="47"/>
      <c r="TTB96" s="47"/>
      <c r="TTC96" s="47"/>
      <c r="TTD96" s="47"/>
      <c r="TTE96" s="47"/>
      <c r="TTF96" s="47"/>
      <c r="TTG96" s="47"/>
      <c r="TTH96" s="47"/>
      <c r="TTI96" s="47"/>
      <c r="TTJ96" s="47"/>
      <c r="TTK96" s="47"/>
      <c r="TTL96" s="47"/>
      <c r="TTM96" s="47"/>
      <c r="TTN96" s="47"/>
      <c r="TTO96" s="47"/>
      <c r="TTP96" s="47"/>
      <c r="TTQ96" s="47"/>
      <c r="TTR96" s="47"/>
      <c r="TTS96" s="47"/>
      <c r="TTT96" s="47"/>
      <c r="TTU96" s="47"/>
      <c r="TTV96" s="47"/>
      <c r="TTW96" s="47"/>
      <c r="TTX96" s="47"/>
      <c r="TTY96" s="47"/>
      <c r="TTZ96" s="47"/>
      <c r="TUA96" s="47"/>
      <c r="TUB96" s="47"/>
      <c r="TUC96" s="47"/>
      <c r="TUD96" s="47"/>
      <c r="TUE96" s="47"/>
      <c r="TUF96" s="47"/>
      <c r="TUG96" s="47"/>
      <c r="TUH96" s="47"/>
      <c r="TUI96" s="47"/>
      <c r="TUJ96" s="47"/>
      <c r="TUK96" s="47"/>
      <c r="TUL96" s="47"/>
      <c r="TUM96" s="47"/>
      <c r="TUN96" s="47"/>
      <c r="TUO96" s="47"/>
      <c r="TUP96" s="47"/>
      <c r="TUQ96" s="47"/>
      <c r="TUR96" s="47"/>
      <c r="TUS96" s="47"/>
      <c r="TUT96" s="47"/>
      <c r="TUU96" s="47"/>
      <c r="TUV96" s="47"/>
      <c r="TUW96" s="47"/>
      <c r="TUX96" s="47"/>
      <c r="TUY96" s="47"/>
      <c r="TUZ96" s="47"/>
      <c r="TVA96" s="47"/>
      <c r="TVB96" s="47"/>
      <c r="TVC96" s="47"/>
      <c r="TVD96" s="47"/>
      <c r="TVE96" s="47"/>
      <c r="TVF96" s="47"/>
      <c r="TVG96" s="47"/>
      <c r="TVH96" s="47"/>
      <c r="TVI96" s="47"/>
      <c r="TVJ96" s="47"/>
      <c r="TVK96" s="47"/>
      <c r="TVL96" s="47"/>
      <c r="TVM96" s="47"/>
      <c r="TVN96" s="47"/>
      <c r="TVO96" s="47"/>
      <c r="TVP96" s="47"/>
      <c r="TVQ96" s="47"/>
      <c r="TVR96" s="47"/>
      <c r="TVS96" s="47"/>
      <c r="TVT96" s="47"/>
      <c r="TVU96" s="47"/>
      <c r="TVV96" s="47"/>
      <c r="TVW96" s="47"/>
      <c r="TVX96" s="47"/>
      <c r="TVY96" s="47"/>
      <c r="TVZ96" s="47"/>
      <c r="TWA96" s="47"/>
      <c r="TWB96" s="47"/>
      <c r="TWC96" s="47"/>
      <c r="TWD96" s="47"/>
      <c r="TWE96" s="47"/>
      <c r="TWF96" s="47"/>
      <c r="TWG96" s="47"/>
      <c r="TWH96" s="47"/>
      <c r="TWI96" s="47"/>
      <c r="TWJ96" s="47"/>
      <c r="TWK96" s="47"/>
      <c r="TWL96" s="47"/>
      <c r="TWM96" s="47"/>
      <c r="TWN96" s="47"/>
      <c r="TWO96" s="47"/>
      <c r="TWP96" s="47"/>
      <c r="TWQ96" s="47"/>
      <c r="TWR96" s="47"/>
      <c r="TWS96" s="47"/>
      <c r="TWT96" s="47"/>
      <c r="TWU96" s="47"/>
      <c r="TWV96" s="47"/>
      <c r="TWW96" s="47"/>
      <c r="TWX96" s="47"/>
      <c r="TWY96" s="47"/>
      <c r="TWZ96" s="47"/>
      <c r="TXA96" s="47"/>
      <c r="TXB96" s="47"/>
      <c r="TXC96" s="47"/>
      <c r="TXD96" s="47"/>
      <c r="TXE96" s="47"/>
      <c r="TXF96" s="47"/>
      <c r="TXG96" s="47"/>
      <c r="TXH96" s="47"/>
      <c r="TXI96" s="47"/>
      <c r="TXJ96" s="47"/>
      <c r="TXK96" s="47"/>
      <c r="TXL96" s="47"/>
      <c r="TXM96" s="47"/>
      <c r="TXN96" s="47"/>
      <c r="TXO96" s="47"/>
      <c r="TXP96" s="47"/>
      <c r="TXQ96" s="47"/>
      <c r="TXR96" s="47"/>
      <c r="TXS96" s="47"/>
      <c r="TXT96" s="47"/>
      <c r="TXU96" s="47"/>
      <c r="TXV96" s="47"/>
      <c r="TXW96" s="47"/>
      <c r="TXX96" s="47"/>
      <c r="TXY96" s="47"/>
      <c r="TXZ96" s="47"/>
      <c r="TYA96" s="47"/>
      <c r="TYB96" s="47"/>
      <c r="TYC96" s="47"/>
      <c r="TYD96" s="47"/>
      <c r="TYE96" s="47"/>
      <c r="TYF96" s="47"/>
      <c r="TYG96" s="47"/>
      <c r="TYH96" s="47"/>
      <c r="TYI96" s="47"/>
      <c r="TYJ96" s="47"/>
      <c r="TYK96" s="47"/>
      <c r="TYL96" s="47"/>
      <c r="TYM96" s="47"/>
      <c r="TYN96" s="47"/>
      <c r="TYO96" s="47"/>
      <c r="TYP96" s="47"/>
      <c r="TYQ96" s="47"/>
      <c r="TYR96" s="47"/>
      <c r="TYS96" s="47"/>
      <c r="TYT96" s="47"/>
      <c r="TYU96" s="47"/>
      <c r="TYV96" s="47"/>
      <c r="TYW96" s="47"/>
      <c r="TYX96" s="47"/>
      <c r="TYY96" s="47"/>
      <c r="TYZ96" s="47"/>
      <c r="TZA96" s="47"/>
      <c r="TZB96" s="47"/>
      <c r="TZC96" s="47"/>
      <c r="TZD96" s="47"/>
      <c r="TZE96" s="47"/>
      <c r="TZF96" s="47"/>
      <c r="TZG96" s="47"/>
      <c r="TZH96" s="47"/>
      <c r="TZI96" s="47"/>
      <c r="TZJ96" s="47"/>
      <c r="TZK96" s="47"/>
      <c r="TZL96" s="47"/>
      <c r="TZM96" s="47"/>
      <c r="TZN96" s="47"/>
      <c r="TZO96" s="47"/>
      <c r="TZP96" s="47"/>
      <c r="TZQ96" s="47"/>
      <c r="TZR96" s="47"/>
      <c r="TZS96" s="47"/>
      <c r="TZT96" s="47"/>
      <c r="TZU96" s="47"/>
      <c r="TZV96" s="47"/>
      <c r="TZW96" s="47"/>
      <c r="TZX96" s="47"/>
      <c r="TZY96" s="47"/>
      <c r="TZZ96" s="47"/>
      <c r="UAA96" s="47"/>
      <c r="UAB96" s="47"/>
      <c r="UAC96" s="47"/>
      <c r="UAD96" s="47"/>
      <c r="UAE96" s="47"/>
      <c r="UAF96" s="47"/>
      <c r="UAG96" s="47"/>
      <c r="UAH96" s="47"/>
      <c r="UAI96" s="47"/>
      <c r="UAJ96" s="47"/>
      <c r="UAK96" s="47"/>
      <c r="UAL96" s="47"/>
      <c r="UAM96" s="47"/>
      <c r="UAN96" s="47"/>
      <c r="UAO96" s="47"/>
      <c r="UAP96" s="47"/>
      <c r="UAQ96" s="47"/>
      <c r="UAR96" s="47"/>
      <c r="UAS96" s="47"/>
      <c r="UAT96" s="47"/>
      <c r="UAU96" s="47"/>
      <c r="UAV96" s="47"/>
      <c r="UAW96" s="47"/>
      <c r="UAX96" s="47"/>
      <c r="UAY96" s="47"/>
      <c r="UAZ96" s="47"/>
      <c r="UBA96" s="47"/>
      <c r="UBB96" s="47"/>
      <c r="UBC96" s="47"/>
      <c r="UBD96" s="47"/>
      <c r="UBE96" s="47"/>
      <c r="UBF96" s="47"/>
      <c r="UBG96" s="47"/>
      <c r="UBH96" s="47"/>
      <c r="UBI96" s="47"/>
      <c r="UBJ96" s="47"/>
      <c r="UBK96" s="47"/>
      <c r="UBL96" s="47"/>
      <c r="UBM96" s="47"/>
      <c r="UBN96" s="47"/>
      <c r="UBO96" s="47"/>
      <c r="UBP96" s="47"/>
      <c r="UBQ96" s="47"/>
      <c r="UBR96" s="47"/>
      <c r="UBS96" s="47"/>
      <c r="UBT96" s="47"/>
      <c r="UBU96" s="47"/>
      <c r="UBV96" s="47"/>
      <c r="UBW96" s="47"/>
      <c r="UBX96" s="47"/>
      <c r="UBY96" s="47"/>
      <c r="UBZ96" s="47"/>
      <c r="UCA96" s="47"/>
      <c r="UCB96" s="47"/>
      <c r="UCC96" s="47"/>
      <c r="UCD96" s="47"/>
      <c r="UCE96" s="47"/>
      <c r="UCF96" s="47"/>
      <c r="UCG96" s="47"/>
      <c r="UCH96" s="47"/>
      <c r="UCI96" s="47"/>
      <c r="UCJ96" s="47"/>
      <c r="UCK96" s="47"/>
      <c r="UCL96" s="47"/>
      <c r="UCM96" s="47"/>
      <c r="UCN96" s="47"/>
      <c r="UCO96" s="47"/>
      <c r="UCP96" s="47"/>
      <c r="UCQ96" s="47"/>
      <c r="UCR96" s="47"/>
      <c r="UCS96" s="47"/>
      <c r="UCT96" s="47"/>
      <c r="UCU96" s="47"/>
      <c r="UCV96" s="47"/>
      <c r="UCW96" s="47"/>
      <c r="UCX96" s="47"/>
      <c r="UCY96" s="47"/>
      <c r="UCZ96" s="47"/>
      <c r="UDA96" s="47"/>
      <c r="UDB96" s="47"/>
      <c r="UDC96" s="47"/>
      <c r="UDD96" s="47"/>
      <c r="UDE96" s="47"/>
      <c r="UDF96" s="47"/>
      <c r="UDG96" s="47"/>
      <c r="UDH96" s="47"/>
      <c r="UDI96" s="47"/>
      <c r="UDJ96" s="47"/>
      <c r="UDK96" s="47"/>
      <c r="UDL96" s="47"/>
      <c r="UDM96" s="47"/>
      <c r="UDN96" s="47"/>
      <c r="UDO96" s="47"/>
      <c r="UDP96" s="47"/>
      <c r="UDQ96" s="47"/>
      <c r="UDR96" s="47"/>
      <c r="UDS96" s="47"/>
      <c r="UDT96" s="47"/>
      <c r="UDU96" s="47"/>
      <c r="UDV96" s="47"/>
      <c r="UDW96" s="47"/>
      <c r="UDX96" s="47"/>
      <c r="UDY96" s="47"/>
      <c r="UDZ96" s="47"/>
      <c r="UEA96" s="47"/>
      <c r="UEB96" s="47"/>
      <c r="UEC96" s="47"/>
      <c r="UED96" s="47"/>
      <c r="UEE96" s="47"/>
      <c r="UEF96" s="47"/>
      <c r="UEG96" s="47"/>
      <c r="UEH96" s="47"/>
      <c r="UEI96" s="47"/>
      <c r="UEJ96" s="47"/>
      <c r="UEK96" s="47"/>
      <c r="UEL96" s="47"/>
      <c r="UEM96" s="47"/>
      <c r="UEN96" s="47"/>
      <c r="UEO96" s="47"/>
      <c r="UEP96" s="47"/>
      <c r="UEQ96" s="47"/>
      <c r="UER96" s="47"/>
      <c r="UES96" s="47"/>
      <c r="UET96" s="47"/>
      <c r="UEU96" s="47"/>
      <c r="UEV96" s="47"/>
      <c r="UEW96" s="47"/>
      <c r="UEX96" s="47"/>
      <c r="UEY96" s="47"/>
      <c r="UEZ96" s="47"/>
      <c r="UFA96" s="47"/>
      <c r="UFB96" s="47"/>
      <c r="UFC96" s="47"/>
      <c r="UFD96" s="47"/>
      <c r="UFE96" s="47"/>
      <c r="UFF96" s="47"/>
      <c r="UFG96" s="47"/>
      <c r="UFH96" s="47"/>
      <c r="UFI96" s="47"/>
      <c r="UFJ96" s="47"/>
      <c r="UFK96" s="47"/>
      <c r="UFL96" s="47"/>
      <c r="UFM96" s="47"/>
      <c r="UFN96" s="47"/>
      <c r="UFO96" s="47"/>
      <c r="UFP96" s="47"/>
      <c r="UFQ96" s="47"/>
      <c r="UFR96" s="47"/>
      <c r="UFS96" s="47"/>
      <c r="UFT96" s="47"/>
      <c r="UFU96" s="47"/>
      <c r="UFV96" s="47"/>
      <c r="UFW96" s="47"/>
      <c r="UFX96" s="47"/>
      <c r="UFY96" s="47"/>
      <c r="UFZ96" s="47"/>
      <c r="UGA96" s="47"/>
      <c r="UGB96" s="47"/>
      <c r="UGC96" s="47"/>
      <c r="UGD96" s="47"/>
      <c r="UGE96" s="47"/>
      <c r="UGF96" s="47"/>
      <c r="UGG96" s="47"/>
      <c r="UGH96" s="47"/>
      <c r="UGI96" s="47"/>
      <c r="UGJ96" s="47"/>
      <c r="UGK96" s="47"/>
      <c r="UGL96" s="47"/>
      <c r="UGM96" s="47"/>
      <c r="UGN96" s="47"/>
      <c r="UGO96" s="47"/>
      <c r="UGP96" s="47"/>
      <c r="UGQ96" s="47"/>
      <c r="UGR96" s="47"/>
      <c r="UGS96" s="47"/>
      <c r="UGT96" s="47"/>
      <c r="UGU96" s="47"/>
      <c r="UGV96" s="47"/>
      <c r="UGW96" s="47"/>
      <c r="UGX96" s="47"/>
      <c r="UGY96" s="47"/>
      <c r="UGZ96" s="47"/>
      <c r="UHA96" s="47"/>
      <c r="UHB96" s="47"/>
      <c r="UHC96" s="47"/>
      <c r="UHD96" s="47"/>
      <c r="UHE96" s="47"/>
      <c r="UHF96" s="47"/>
      <c r="UHG96" s="47"/>
      <c r="UHH96" s="47"/>
      <c r="UHI96" s="47"/>
      <c r="UHJ96" s="47"/>
      <c r="UHK96" s="47"/>
      <c r="UHL96" s="47"/>
      <c r="UHM96" s="47"/>
      <c r="UHN96" s="47"/>
      <c r="UHO96" s="47"/>
      <c r="UHP96" s="47"/>
      <c r="UHQ96" s="47"/>
      <c r="UHR96" s="47"/>
      <c r="UHS96" s="47"/>
      <c r="UHT96" s="47"/>
      <c r="UHU96" s="47"/>
      <c r="UHV96" s="47"/>
      <c r="UHW96" s="47"/>
      <c r="UHX96" s="47"/>
      <c r="UHY96" s="47"/>
      <c r="UHZ96" s="47"/>
      <c r="UIA96" s="47"/>
      <c r="UIB96" s="47"/>
      <c r="UIC96" s="47"/>
      <c r="UID96" s="47"/>
      <c r="UIE96" s="47"/>
      <c r="UIF96" s="47"/>
      <c r="UIG96" s="47"/>
      <c r="UIH96" s="47"/>
      <c r="UII96" s="47"/>
      <c r="UIJ96" s="47"/>
      <c r="UIK96" s="47"/>
      <c r="UIL96" s="47"/>
      <c r="UIM96" s="47"/>
      <c r="UIN96" s="47"/>
      <c r="UIO96" s="47"/>
      <c r="UIP96" s="47"/>
      <c r="UIQ96" s="47"/>
      <c r="UIR96" s="47"/>
      <c r="UIS96" s="47"/>
      <c r="UIT96" s="47"/>
      <c r="UIU96" s="47"/>
      <c r="UIV96" s="47"/>
      <c r="UIW96" s="47"/>
      <c r="UIX96" s="47"/>
      <c r="UIY96" s="47"/>
      <c r="UIZ96" s="47"/>
      <c r="UJA96" s="47"/>
      <c r="UJB96" s="47"/>
      <c r="UJC96" s="47"/>
      <c r="UJD96" s="47"/>
      <c r="UJE96" s="47"/>
      <c r="UJF96" s="47"/>
      <c r="UJG96" s="47"/>
      <c r="UJH96" s="47"/>
      <c r="UJI96" s="47"/>
      <c r="UJJ96" s="47"/>
      <c r="UJK96" s="47"/>
      <c r="UJL96" s="47"/>
      <c r="UJM96" s="47"/>
      <c r="UJN96" s="47"/>
      <c r="UJO96" s="47"/>
      <c r="UJP96" s="47"/>
      <c r="UJQ96" s="47"/>
      <c r="UJR96" s="47"/>
      <c r="UJS96" s="47"/>
      <c r="UJT96" s="47"/>
      <c r="UJU96" s="47"/>
      <c r="UJV96" s="47"/>
      <c r="UJW96" s="47"/>
      <c r="UJX96" s="47"/>
      <c r="UJY96" s="47"/>
      <c r="UJZ96" s="47"/>
      <c r="UKA96" s="47"/>
      <c r="UKB96" s="47"/>
      <c r="UKC96" s="47"/>
      <c r="UKD96" s="47"/>
      <c r="UKE96" s="47"/>
      <c r="UKF96" s="47"/>
      <c r="UKG96" s="47"/>
      <c r="UKH96" s="47"/>
      <c r="UKI96" s="47"/>
      <c r="UKJ96" s="47"/>
      <c r="UKK96" s="47"/>
      <c r="UKL96" s="47"/>
      <c r="UKM96" s="47"/>
      <c r="UKN96" s="47"/>
      <c r="UKO96" s="47"/>
      <c r="UKP96" s="47"/>
      <c r="UKQ96" s="47"/>
      <c r="UKR96" s="47"/>
      <c r="UKS96" s="47"/>
      <c r="UKT96" s="47"/>
      <c r="UKU96" s="47"/>
      <c r="UKV96" s="47"/>
      <c r="UKW96" s="47"/>
      <c r="UKX96" s="47"/>
      <c r="UKY96" s="47"/>
      <c r="UKZ96" s="47"/>
      <c r="ULA96" s="47"/>
      <c r="ULB96" s="47"/>
      <c r="ULC96" s="47"/>
      <c r="ULD96" s="47"/>
      <c r="ULE96" s="47"/>
      <c r="ULF96" s="47"/>
      <c r="ULG96" s="47"/>
      <c r="ULH96" s="47"/>
      <c r="ULI96" s="47"/>
      <c r="ULJ96" s="47"/>
      <c r="ULK96" s="47"/>
      <c r="ULL96" s="47"/>
      <c r="ULM96" s="47"/>
      <c r="ULN96" s="47"/>
      <c r="ULO96" s="47"/>
      <c r="ULP96" s="47"/>
      <c r="ULQ96" s="47"/>
      <c r="ULR96" s="47"/>
      <c r="ULS96" s="47"/>
      <c r="ULT96" s="47"/>
      <c r="ULU96" s="47"/>
      <c r="ULV96" s="47"/>
      <c r="ULW96" s="47"/>
      <c r="ULX96" s="47"/>
      <c r="ULY96" s="47"/>
      <c r="ULZ96" s="47"/>
      <c r="UMA96" s="47"/>
      <c r="UMB96" s="47"/>
      <c r="UMC96" s="47"/>
      <c r="UMD96" s="47"/>
      <c r="UME96" s="47"/>
      <c r="UMF96" s="47"/>
      <c r="UMG96" s="47"/>
      <c r="UMH96" s="47"/>
      <c r="UMI96" s="47"/>
      <c r="UMJ96" s="47"/>
      <c r="UMK96" s="47"/>
      <c r="UML96" s="47"/>
      <c r="UMM96" s="47"/>
      <c r="UMN96" s="47"/>
      <c r="UMO96" s="47"/>
      <c r="UMP96" s="47"/>
      <c r="UMQ96" s="47"/>
      <c r="UMR96" s="47"/>
      <c r="UMS96" s="47"/>
      <c r="UMT96" s="47"/>
      <c r="UMU96" s="47"/>
      <c r="UMV96" s="47"/>
      <c r="UMW96" s="47"/>
      <c r="UMX96" s="47"/>
      <c r="UMY96" s="47"/>
      <c r="UMZ96" s="47"/>
      <c r="UNA96" s="47"/>
      <c r="UNB96" s="47"/>
      <c r="UNC96" s="47"/>
      <c r="UND96" s="47"/>
      <c r="UNE96" s="47"/>
      <c r="UNF96" s="47"/>
      <c r="UNG96" s="47"/>
      <c r="UNH96" s="47"/>
      <c r="UNI96" s="47"/>
      <c r="UNJ96" s="47"/>
      <c r="UNK96" s="47"/>
      <c r="UNL96" s="47"/>
      <c r="UNM96" s="47"/>
      <c r="UNN96" s="47"/>
      <c r="UNO96" s="47"/>
      <c r="UNP96" s="47"/>
      <c r="UNQ96" s="47"/>
      <c r="UNR96" s="47"/>
      <c r="UNS96" s="47"/>
      <c r="UNT96" s="47"/>
      <c r="UNU96" s="47"/>
      <c r="UNV96" s="47"/>
      <c r="UNW96" s="47"/>
      <c r="UNX96" s="47"/>
      <c r="UNY96" s="47"/>
      <c r="UNZ96" s="47"/>
      <c r="UOA96" s="47"/>
      <c r="UOB96" s="47"/>
      <c r="UOC96" s="47"/>
      <c r="UOD96" s="47"/>
      <c r="UOE96" s="47"/>
      <c r="UOF96" s="47"/>
      <c r="UOG96" s="47"/>
      <c r="UOH96" s="47"/>
      <c r="UOI96" s="47"/>
      <c r="UOJ96" s="47"/>
      <c r="UOK96" s="47"/>
      <c r="UOL96" s="47"/>
      <c r="UOM96" s="47"/>
      <c r="UON96" s="47"/>
      <c r="UOO96" s="47"/>
      <c r="UOP96" s="47"/>
      <c r="UOQ96" s="47"/>
      <c r="UOR96" s="47"/>
      <c r="UOS96" s="47"/>
      <c r="UOT96" s="47"/>
      <c r="UOU96" s="47"/>
      <c r="UOV96" s="47"/>
      <c r="UOW96" s="47"/>
      <c r="UOX96" s="47"/>
      <c r="UOY96" s="47"/>
      <c r="UOZ96" s="47"/>
      <c r="UPA96" s="47"/>
      <c r="UPB96" s="47"/>
      <c r="UPC96" s="47"/>
      <c r="UPD96" s="47"/>
      <c r="UPE96" s="47"/>
      <c r="UPF96" s="47"/>
      <c r="UPG96" s="47"/>
      <c r="UPH96" s="47"/>
      <c r="UPI96" s="47"/>
      <c r="UPJ96" s="47"/>
      <c r="UPK96" s="47"/>
      <c r="UPL96" s="47"/>
      <c r="UPM96" s="47"/>
      <c r="UPN96" s="47"/>
      <c r="UPO96" s="47"/>
      <c r="UPP96" s="47"/>
      <c r="UPQ96" s="47"/>
      <c r="UPR96" s="47"/>
      <c r="UPS96" s="47"/>
      <c r="UPT96" s="47"/>
      <c r="UPU96" s="47"/>
      <c r="UPV96" s="47"/>
      <c r="UPW96" s="47"/>
      <c r="UPX96" s="47"/>
      <c r="UPY96" s="47"/>
      <c r="UPZ96" s="47"/>
      <c r="UQA96" s="47"/>
      <c r="UQB96" s="47"/>
      <c r="UQC96" s="47"/>
      <c r="UQD96" s="47"/>
      <c r="UQE96" s="47"/>
      <c r="UQF96" s="47"/>
      <c r="UQG96" s="47"/>
      <c r="UQH96" s="47"/>
      <c r="UQI96" s="47"/>
      <c r="UQJ96" s="47"/>
      <c r="UQK96" s="47"/>
      <c r="UQL96" s="47"/>
      <c r="UQM96" s="47"/>
      <c r="UQN96" s="47"/>
      <c r="UQO96" s="47"/>
      <c r="UQP96" s="47"/>
      <c r="UQQ96" s="47"/>
      <c r="UQR96" s="47"/>
      <c r="UQS96" s="47"/>
      <c r="UQT96" s="47"/>
      <c r="UQU96" s="47"/>
      <c r="UQV96" s="47"/>
      <c r="UQW96" s="47"/>
      <c r="UQX96" s="47"/>
      <c r="UQY96" s="47"/>
      <c r="UQZ96" s="47"/>
      <c r="URA96" s="47"/>
      <c r="URB96" s="47"/>
      <c r="URC96" s="47"/>
      <c r="URD96" s="47"/>
      <c r="URE96" s="47"/>
      <c r="URF96" s="47"/>
      <c r="URG96" s="47"/>
      <c r="URH96" s="47"/>
      <c r="URI96" s="47"/>
      <c r="URJ96" s="47"/>
      <c r="URK96" s="47"/>
      <c r="URL96" s="47"/>
      <c r="URM96" s="47"/>
      <c r="URN96" s="47"/>
      <c r="URO96" s="47"/>
      <c r="URP96" s="47"/>
      <c r="URQ96" s="47"/>
      <c r="URR96" s="47"/>
      <c r="URS96" s="47"/>
      <c r="URT96" s="47"/>
      <c r="URU96" s="47"/>
      <c r="URV96" s="47"/>
      <c r="URW96" s="47"/>
      <c r="URX96" s="47"/>
      <c r="URY96" s="47"/>
      <c r="URZ96" s="47"/>
      <c r="USA96" s="47"/>
      <c r="USB96" s="47"/>
      <c r="USC96" s="47"/>
      <c r="USD96" s="47"/>
      <c r="USE96" s="47"/>
      <c r="USF96" s="47"/>
      <c r="USG96" s="47"/>
      <c r="USH96" s="47"/>
      <c r="USI96" s="47"/>
      <c r="USJ96" s="47"/>
      <c r="USK96" s="47"/>
      <c r="USL96" s="47"/>
      <c r="USM96" s="47"/>
      <c r="USN96" s="47"/>
      <c r="USO96" s="47"/>
      <c r="USP96" s="47"/>
      <c r="USQ96" s="47"/>
      <c r="USR96" s="47"/>
      <c r="USS96" s="47"/>
      <c r="UST96" s="47"/>
      <c r="USU96" s="47"/>
      <c r="USV96" s="47"/>
      <c r="USW96" s="47"/>
      <c r="USX96" s="47"/>
      <c r="USY96" s="47"/>
      <c r="USZ96" s="47"/>
      <c r="UTA96" s="47"/>
      <c r="UTB96" s="47"/>
      <c r="UTC96" s="47"/>
      <c r="UTD96" s="47"/>
      <c r="UTE96" s="47"/>
      <c r="UTF96" s="47"/>
      <c r="UTG96" s="47"/>
      <c r="UTH96" s="47"/>
      <c r="UTI96" s="47"/>
      <c r="UTJ96" s="47"/>
      <c r="UTK96" s="47"/>
      <c r="UTL96" s="47"/>
      <c r="UTM96" s="47"/>
      <c r="UTN96" s="47"/>
      <c r="UTO96" s="47"/>
      <c r="UTP96" s="47"/>
      <c r="UTQ96" s="47"/>
      <c r="UTR96" s="47"/>
      <c r="UTS96" s="47"/>
      <c r="UTT96" s="47"/>
      <c r="UTU96" s="47"/>
      <c r="UTV96" s="47"/>
      <c r="UTW96" s="47"/>
      <c r="UTX96" s="47"/>
      <c r="UTY96" s="47"/>
      <c r="UTZ96" s="47"/>
      <c r="UUA96" s="47"/>
      <c r="UUB96" s="47"/>
      <c r="UUC96" s="47"/>
      <c r="UUD96" s="47"/>
      <c r="UUE96" s="47"/>
      <c r="UUF96" s="47"/>
      <c r="UUG96" s="47"/>
      <c r="UUH96" s="47"/>
      <c r="UUI96" s="47"/>
      <c r="UUJ96" s="47"/>
      <c r="UUK96" s="47"/>
      <c r="UUL96" s="47"/>
      <c r="UUM96" s="47"/>
      <c r="UUN96" s="47"/>
      <c r="UUO96" s="47"/>
      <c r="UUP96" s="47"/>
      <c r="UUQ96" s="47"/>
      <c r="UUR96" s="47"/>
      <c r="UUS96" s="47"/>
      <c r="UUT96" s="47"/>
      <c r="UUU96" s="47"/>
      <c r="UUV96" s="47"/>
      <c r="UUW96" s="47"/>
      <c r="UUX96" s="47"/>
      <c r="UUY96" s="47"/>
      <c r="UUZ96" s="47"/>
      <c r="UVA96" s="47"/>
      <c r="UVB96" s="47"/>
      <c r="UVC96" s="47"/>
      <c r="UVD96" s="47"/>
      <c r="UVE96" s="47"/>
      <c r="UVF96" s="47"/>
      <c r="UVG96" s="47"/>
      <c r="UVH96" s="47"/>
      <c r="UVI96" s="47"/>
      <c r="UVJ96" s="47"/>
      <c r="UVK96" s="47"/>
      <c r="UVL96" s="47"/>
      <c r="UVM96" s="47"/>
      <c r="UVN96" s="47"/>
      <c r="UVO96" s="47"/>
      <c r="UVP96" s="47"/>
      <c r="UVQ96" s="47"/>
      <c r="UVR96" s="47"/>
      <c r="UVS96" s="47"/>
      <c r="UVT96" s="47"/>
      <c r="UVU96" s="47"/>
      <c r="UVV96" s="47"/>
      <c r="UVW96" s="47"/>
      <c r="UVX96" s="47"/>
      <c r="UVY96" s="47"/>
      <c r="UVZ96" s="47"/>
      <c r="UWA96" s="47"/>
      <c r="UWB96" s="47"/>
      <c r="UWC96" s="47"/>
      <c r="UWD96" s="47"/>
      <c r="UWE96" s="47"/>
      <c r="UWF96" s="47"/>
      <c r="UWG96" s="47"/>
      <c r="UWH96" s="47"/>
      <c r="UWI96" s="47"/>
      <c r="UWJ96" s="47"/>
      <c r="UWK96" s="47"/>
      <c r="UWL96" s="47"/>
      <c r="UWM96" s="47"/>
      <c r="UWN96" s="47"/>
      <c r="UWO96" s="47"/>
      <c r="UWP96" s="47"/>
      <c r="UWQ96" s="47"/>
      <c r="UWR96" s="47"/>
      <c r="UWS96" s="47"/>
      <c r="UWT96" s="47"/>
      <c r="UWU96" s="47"/>
      <c r="UWV96" s="47"/>
      <c r="UWW96" s="47"/>
      <c r="UWX96" s="47"/>
      <c r="UWY96" s="47"/>
      <c r="UWZ96" s="47"/>
      <c r="UXA96" s="47"/>
      <c r="UXB96" s="47"/>
      <c r="UXC96" s="47"/>
      <c r="UXD96" s="47"/>
      <c r="UXE96" s="47"/>
      <c r="UXF96" s="47"/>
      <c r="UXG96" s="47"/>
      <c r="UXH96" s="47"/>
      <c r="UXI96" s="47"/>
      <c r="UXJ96" s="47"/>
      <c r="UXK96" s="47"/>
      <c r="UXL96" s="47"/>
      <c r="UXM96" s="47"/>
      <c r="UXN96" s="47"/>
      <c r="UXO96" s="47"/>
      <c r="UXP96" s="47"/>
      <c r="UXQ96" s="47"/>
      <c r="UXR96" s="47"/>
      <c r="UXS96" s="47"/>
      <c r="UXT96" s="47"/>
      <c r="UXU96" s="47"/>
      <c r="UXV96" s="47"/>
      <c r="UXW96" s="47"/>
      <c r="UXX96" s="47"/>
      <c r="UXY96" s="47"/>
      <c r="UXZ96" s="47"/>
      <c r="UYA96" s="47"/>
      <c r="UYB96" s="47"/>
      <c r="UYC96" s="47"/>
      <c r="UYD96" s="47"/>
      <c r="UYE96" s="47"/>
      <c r="UYF96" s="47"/>
      <c r="UYG96" s="47"/>
      <c r="UYH96" s="47"/>
      <c r="UYI96" s="47"/>
      <c r="UYJ96" s="47"/>
      <c r="UYK96" s="47"/>
      <c r="UYL96" s="47"/>
      <c r="UYM96" s="47"/>
      <c r="UYN96" s="47"/>
      <c r="UYO96" s="47"/>
      <c r="UYP96" s="47"/>
      <c r="UYQ96" s="47"/>
      <c r="UYR96" s="47"/>
      <c r="UYS96" s="47"/>
      <c r="UYT96" s="47"/>
      <c r="UYU96" s="47"/>
      <c r="UYV96" s="47"/>
      <c r="UYW96" s="47"/>
      <c r="UYX96" s="47"/>
      <c r="UYY96" s="47"/>
      <c r="UYZ96" s="47"/>
      <c r="UZA96" s="47"/>
      <c r="UZB96" s="47"/>
      <c r="UZC96" s="47"/>
      <c r="UZD96" s="47"/>
      <c r="UZE96" s="47"/>
      <c r="UZF96" s="47"/>
      <c r="UZG96" s="47"/>
      <c r="UZH96" s="47"/>
      <c r="UZI96" s="47"/>
      <c r="UZJ96" s="47"/>
      <c r="UZK96" s="47"/>
      <c r="UZL96" s="47"/>
      <c r="UZM96" s="47"/>
      <c r="UZN96" s="47"/>
      <c r="UZO96" s="47"/>
      <c r="UZP96" s="47"/>
      <c r="UZQ96" s="47"/>
      <c r="UZR96" s="47"/>
      <c r="UZS96" s="47"/>
      <c r="UZT96" s="47"/>
      <c r="UZU96" s="47"/>
      <c r="UZV96" s="47"/>
      <c r="UZW96" s="47"/>
      <c r="UZX96" s="47"/>
      <c r="UZY96" s="47"/>
      <c r="UZZ96" s="47"/>
      <c r="VAA96" s="47"/>
      <c r="VAB96" s="47"/>
      <c r="VAC96" s="47"/>
      <c r="VAD96" s="47"/>
      <c r="VAE96" s="47"/>
      <c r="VAF96" s="47"/>
      <c r="VAG96" s="47"/>
      <c r="VAH96" s="47"/>
      <c r="VAI96" s="47"/>
      <c r="VAJ96" s="47"/>
      <c r="VAK96" s="47"/>
      <c r="VAL96" s="47"/>
      <c r="VAM96" s="47"/>
      <c r="VAN96" s="47"/>
      <c r="VAO96" s="47"/>
      <c r="VAP96" s="47"/>
      <c r="VAQ96" s="47"/>
      <c r="VAR96" s="47"/>
      <c r="VAS96" s="47"/>
      <c r="VAT96" s="47"/>
      <c r="VAU96" s="47"/>
      <c r="VAV96" s="47"/>
      <c r="VAW96" s="47"/>
      <c r="VAX96" s="47"/>
      <c r="VAY96" s="47"/>
      <c r="VAZ96" s="47"/>
      <c r="VBA96" s="47"/>
      <c r="VBB96" s="47"/>
      <c r="VBC96" s="47"/>
      <c r="VBD96" s="47"/>
      <c r="VBE96" s="47"/>
      <c r="VBF96" s="47"/>
      <c r="VBG96" s="47"/>
      <c r="VBH96" s="47"/>
      <c r="VBI96" s="47"/>
      <c r="VBJ96" s="47"/>
      <c r="VBK96" s="47"/>
      <c r="VBL96" s="47"/>
      <c r="VBM96" s="47"/>
      <c r="VBN96" s="47"/>
      <c r="VBO96" s="47"/>
      <c r="VBP96" s="47"/>
      <c r="VBQ96" s="47"/>
      <c r="VBR96" s="47"/>
      <c r="VBS96" s="47"/>
      <c r="VBT96" s="47"/>
      <c r="VBU96" s="47"/>
      <c r="VBV96" s="47"/>
      <c r="VBW96" s="47"/>
      <c r="VBX96" s="47"/>
      <c r="VBY96" s="47"/>
      <c r="VBZ96" s="47"/>
      <c r="VCA96" s="47"/>
      <c r="VCB96" s="47"/>
      <c r="VCC96" s="47"/>
      <c r="VCD96" s="47"/>
      <c r="VCE96" s="47"/>
      <c r="VCF96" s="47"/>
      <c r="VCG96" s="47"/>
      <c r="VCH96" s="47"/>
      <c r="VCI96" s="47"/>
      <c r="VCJ96" s="47"/>
      <c r="VCK96" s="47"/>
      <c r="VCL96" s="47"/>
      <c r="VCM96" s="47"/>
      <c r="VCN96" s="47"/>
      <c r="VCO96" s="47"/>
      <c r="VCP96" s="47"/>
      <c r="VCQ96" s="47"/>
      <c r="VCR96" s="47"/>
      <c r="VCS96" s="47"/>
      <c r="VCT96" s="47"/>
      <c r="VCU96" s="47"/>
      <c r="VCV96" s="47"/>
      <c r="VCW96" s="47"/>
      <c r="VCX96" s="47"/>
      <c r="VCY96" s="47"/>
      <c r="VCZ96" s="47"/>
      <c r="VDA96" s="47"/>
      <c r="VDB96" s="47"/>
      <c r="VDC96" s="47"/>
      <c r="VDD96" s="47"/>
      <c r="VDE96" s="47"/>
      <c r="VDF96" s="47"/>
      <c r="VDG96" s="47"/>
      <c r="VDH96" s="47"/>
      <c r="VDI96" s="47"/>
      <c r="VDJ96" s="47"/>
      <c r="VDK96" s="47"/>
      <c r="VDL96" s="47"/>
      <c r="VDM96" s="47"/>
      <c r="VDN96" s="47"/>
      <c r="VDO96" s="47"/>
      <c r="VDP96" s="47"/>
      <c r="VDQ96" s="47"/>
      <c r="VDR96" s="47"/>
      <c r="VDS96" s="47"/>
      <c r="VDT96" s="47"/>
      <c r="VDU96" s="47"/>
      <c r="VDV96" s="47"/>
      <c r="VDW96" s="47"/>
      <c r="VDX96" s="47"/>
      <c r="VDY96" s="47"/>
      <c r="VDZ96" s="47"/>
      <c r="VEA96" s="47"/>
      <c r="VEB96" s="47"/>
      <c r="VEC96" s="47"/>
      <c r="VED96" s="47"/>
      <c r="VEE96" s="47"/>
      <c r="VEF96" s="47"/>
      <c r="VEG96" s="47"/>
      <c r="VEH96" s="47"/>
      <c r="VEI96" s="47"/>
      <c r="VEJ96" s="47"/>
      <c r="VEK96" s="47"/>
      <c r="VEL96" s="47"/>
      <c r="VEM96" s="47"/>
      <c r="VEN96" s="47"/>
      <c r="VEO96" s="47"/>
      <c r="VEP96" s="47"/>
      <c r="VEQ96" s="47"/>
      <c r="VER96" s="47"/>
      <c r="VES96" s="47"/>
      <c r="VET96" s="47"/>
      <c r="VEU96" s="47"/>
      <c r="VEV96" s="47"/>
      <c r="VEW96" s="47"/>
      <c r="VEX96" s="47"/>
      <c r="VEY96" s="47"/>
      <c r="VEZ96" s="47"/>
      <c r="VFA96" s="47"/>
      <c r="VFB96" s="47"/>
      <c r="VFC96" s="47"/>
      <c r="VFD96" s="47"/>
      <c r="VFE96" s="47"/>
      <c r="VFF96" s="47"/>
      <c r="VFG96" s="47"/>
      <c r="VFH96" s="47"/>
      <c r="VFI96" s="47"/>
      <c r="VFJ96" s="47"/>
      <c r="VFK96" s="47"/>
      <c r="VFL96" s="47"/>
      <c r="VFM96" s="47"/>
      <c r="VFN96" s="47"/>
      <c r="VFO96" s="47"/>
      <c r="VFP96" s="47"/>
      <c r="VFQ96" s="47"/>
      <c r="VFR96" s="47"/>
      <c r="VFS96" s="47"/>
      <c r="VFT96" s="47"/>
      <c r="VFU96" s="47"/>
      <c r="VFV96" s="47"/>
      <c r="VFW96" s="47"/>
      <c r="VFX96" s="47"/>
      <c r="VFY96" s="47"/>
      <c r="VFZ96" s="47"/>
      <c r="VGA96" s="47"/>
      <c r="VGB96" s="47"/>
      <c r="VGC96" s="47"/>
      <c r="VGD96" s="47"/>
      <c r="VGE96" s="47"/>
      <c r="VGF96" s="47"/>
      <c r="VGG96" s="47"/>
      <c r="VGH96" s="47"/>
      <c r="VGI96" s="47"/>
      <c r="VGJ96" s="47"/>
      <c r="VGK96" s="47"/>
      <c r="VGL96" s="47"/>
      <c r="VGM96" s="47"/>
      <c r="VGN96" s="47"/>
      <c r="VGO96" s="47"/>
      <c r="VGP96" s="47"/>
      <c r="VGQ96" s="47"/>
      <c r="VGR96" s="47"/>
      <c r="VGS96" s="47"/>
      <c r="VGT96" s="47"/>
      <c r="VGU96" s="47"/>
      <c r="VGV96" s="47"/>
      <c r="VGW96" s="47"/>
      <c r="VGX96" s="47"/>
      <c r="VGY96" s="47"/>
      <c r="VGZ96" s="47"/>
      <c r="VHA96" s="47"/>
      <c r="VHB96" s="47"/>
      <c r="VHC96" s="47"/>
      <c r="VHD96" s="47"/>
      <c r="VHE96" s="47"/>
      <c r="VHF96" s="47"/>
      <c r="VHG96" s="47"/>
      <c r="VHH96" s="47"/>
      <c r="VHI96" s="47"/>
      <c r="VHJ96" s="47"/>
      <c r="VHK96" s="47"/>
      <c r="VHL96" s="47"/>
      <c r="VHM96" s="47"/>
      <c r="VHN96" s="47"/>
      <c r="VHO96" s="47"/>
      <c r="VHP96" s="47"/>
      <c r="VHQ96" s="47"/>
      <c r="VHR96" s="47"/>
      <c r="VHS96" s="47"/>
      <c r="VHT96" s="47"/>
      <c r="VHU96" s="47"/>
      <c r="VHV96" s="47"/>
      <c r="VHW96" s="47"/>
      <c r="VHX96" s="47"/>
      <c r="VHY96" s="47"/>
      <c r="VHZ96" s="47"/>
      <c r="VIA96" s="47"/>
      <c r="VIB96" s="47"/>
      <c r="VIC96" s="47"/>
      <c r="VID96" s="47"/>
      <c r="VIE96" s="47"/>
      <c r="VIF96" s="47"/>
      <c r="VIG96" s="47"/>
      <c r="VIH96" s="47"/>
      <c r="VII96" s="47"/>
      <c r="VIJ96" s="47"/>
      <c r="VIK96" s="47"/>
      <c r="VIL96" s="47"/>
      <c r="VIM96" s="47"/>
      <c r="VIN96" s="47"/>
      <c r="VIO96" s="47"/>
      <c r="VIP96" s="47"/>
      <c r="VIQ96" s="47"/>
      <c r="VIR96" s="47"/>
      <c r="VIS96" s="47"/>
      <c r="VIT96" s="47"/>
      <c r="VIU96" s="47"/>
      <c r="VIV96" s="47"/>
      <c r="VIW96" s="47"/>
      <c r="VIX96" s="47"/>
      <c r="VIY96" s="47"/>
      <c r="VIZ96" s="47"/>
      <c r="VJA96" s="47"/>
      <c r="VJB96" s="47"/>
      <c r="VJC96" s="47"/>
      <c r="VJD96" s="47"/>
      <c r="VJE96" s="47"/>
      <c r="VJF96" s="47"/>
      <c r="VJG96" s="47"/>
      <c r="VJH96" s="47"/>
      <c r="VJI96" s="47"/>
      <c r="VJJ96" s="47"/>
      <c r="VJK96" s="47"/>
      <c r="VJL96" s="47"/>
      <c r="VJM96" s="47"/>
      <c r="VJN96" s="47"/>
      <c r="VJO96" s="47"/>
      <c r="VJP96" s="47"/>
      <c r="VJQ96" s="47"/>
      <c r="VJR96" s="47"/>
      <c r="VJS96" s="47"/>
      <c r="VJT96" s="47"/>
      <c r="VJU96" s="47"/>
      <c r="VJV96" s="47"/>
      <c r="VJW96" s="47"/>
      <c r="VJX96" s="47"/>
      <c r="VJY96" s="47"/>
      <c r="VJZ96" s="47"/>
      <c r="VKA96" s="47"/>
      <c r="VKB96" s="47"/>
      <c r="VKC96" s="47"/>
      <c r="VKD96" s="47"/>
      <c r="VKE96" s="47"/>
      <c r="VKF96" s="47"/>
      <c r="VKG96" s="47"/>
      <c r="VKH96" s="47"/>
      <c r="VKI96" s="47"/>
      <c r="VKJ96" s="47"/>
      <c r="VKK96" s="47"/>
      <c r="VKL96" s="47"/>
      <c r="VKM96" s="47"/>
      <c r="VKN96" s="47"/>
      <c r="VKO96" s="47"/>
      <c r="VKP96" s="47"/>
      <c r="VKQ96" s="47"/>
      <c r="VKR96" s="47"/>
      <c r="VKS96" s="47"/>
      <c r="VKT96" s="47"/>
      <c r="VKU96" s="47"/>
      <c r="VKV96" s="47"/>
      <c r="VKW96" s="47"/>
      <c r="VKX96" s="47"/>
      <c r="VKY96" s="47"/>
      <c r="VKZ96" s="47"/>
      <c r="VLA96" s="47"/>
      <c r="VLB96" s="47"/>
      <c r="VLC96" s="47"/>
      <c r="VLD96" s="47"/>
      <c r="VLE96" s="47"/>
      <c r="VLF96" s="47"/>
      <c r="VLG96" s="47"/>
      <c r="VLH96" s="47"/>
      <c r="VLI96" s="47"/>
      <c r="VLJ96" s="47"/>
      <c r="VLK96" s="47"/>
      <c r="VLL96" s="47"/>
      <c r="VLM96" s="47"/>
      <c r="VLN96" s="47"/>
      <c r="VLO96" s="47"/>
      <c r="VLP96" s="47"/>
      <c r="VLQ96" s="47"/>
      <c r="VLR96" s="47"/>
      <c r="VLS96" s="47"/>
      <c r="VLT96" s="47"/>
      <c r="VLU96" s="47"/>
      <c r="VLV96" s="47"/>
      <c r="VLW96" s="47"/>
      <c r="VLX96" s="47"/>
      <c r="VLY96" s="47"/>
      <c r="VLZ96" s="47"/>
      <c r="VMA96" s="47"/>
      <c r="VMB96" s="47"/>
      <c r="VMC96" s="47"/>
      <c r="VMD96" s="47"/>
      <c r="VME96" s="47"/>
      <c r="VMF96" s="47"/>
      <c r="VMG96" s="47"/>
      <c r="VMH96" s="47"/>
      <c r="VMI96" s="47"/>
      <c r="VMJ96" s="47"/>
      <c r="VMK96" s="47"/>
      <c r="VML96" s="47"/>
      <c r="VMM96" s="47"/>
      <c r="VMN96" s="47"/>
      <c r="VMO96" s="47"/>
      <c r="VMP96" s="47"/>
      <c r="VMQ96" s="47"/>
      <c r="VMR96" s="47"/>
      <c r="VMS96" s="47"/>
      <c r="VMT96" s="47"/>
      <c r="VMU96" s="47"/>
      <c r="VMV96" s="47"/>
      <c r="VMW96" s="47"/>
      <c r="VMX96" s="47"/>
      <c r="VMY96" s="47"/>
      <c r="VMZ96" s="47"/>
      <c r="VNA96" s="47"/>
      <c r="VNB96" s="47"/>
      <c r="VNC96" s="47"/>
      <c r="VND96" s="47"/>
      <c r="VNE96" s="47"/>
      <c r="VNF96" s="47"/>
      <c r="VNG96" s="47"/>
      <c r="VNH96" s="47"/>
      <c r="VNI96" s="47"/>
      <c r="VNJ96" s="47"/>
      <c r="VNK96" s="47"/>
      <c r="VNL96" s="47"/>
      <c r="VNM96" s="47"/>
      <c r="VNN96" s="47"/>
      <c r="VNO96" s="47"/>
      <c r="VNP96" s="47"/>
      <c r="VNQ96" s="47"/>
      <c r="VNR96" s="47"/>
      <c r="VNS96" s="47"/>
      <c r="VNT96" s="47"/>
      <c r="VNU96" s="47"/>
      <c r="VNV96" s="47"/>
      <c r="VNW96" s="47"/>
      <c r="VNX96" s="47"/>
      <c r="VNY96" s="47"/>
      <c r="VNZ96" s="47"/>
      <c r="VOA96" s="47"/>
      <c r="VOB96" s="47"/>
      <c r="VOC96" s="47"/>
      <c r="VOD96" s="47"/>
      <c r="VOE96" s="47"/>
      <c r="VOF96" s="47"/>
      <c r="VOG96" s="47"/>
      <c r="VOH96" s="47"/>
      <c r="VOI96" s="47"/>
      <c r="VOJ96" s="47"/>
      <c r="VOK96" s="47"/>
      <c r="VOL96" s="47"/>
      <c r="VOM96" s="47"/>
      <c r="VON96" s="47"/>
      <c r="VOO96" s="47"/>
      <c r="VOP96" s="47"/>
      <c r="VOQ96" s="47"/>
      <c r="VOR96" s="47"/>
      <c r="VOS96" s="47"/>
      <c r="VOT96" s="47"/>
      <c r="VOU96" s="47"/>
      <c r="VOV96" s="47"/>
      <c r="VOW96" s="47"/>
      <c r="VOX96" s="47"/>
      <c r="VOY96" s="47"/>
      <c r="VOZ96" s="47"/>
      <c r="VPA96" s="47"/>
      <c r="VPB96" s="47"/>
      <c r="VPC96" s="47"/>
      <c r="VPD96" s="47"/>
      <c r="VPE96" s="47"/>
      <c r="VPF96" s="47"/>
      <c r="VPG96" s="47"/>
      <c r="VPH96" s="47"/>
      <c r="VPI96" s="47"/>
      <c r="VPJ96" s="47"/>
      <c r="VPK96" s="47"/>
      <c r="VPL96" s="47"/>
      <c r="VPM96" s="47"/>
      <c r="VPN96" s="47"/>
      <c r="VPO96" s="47"/>
      <c r="VPP96" s="47"/>
      <c r="VPQ96" s="47"/>
      <c r="VPR96" s="47"/>
      <c r="VPS96" s="47"/>
      <c r="VPT96" s="47"/>
      <c r="VPU96" s="47"/>
      <c r="VPV96" s="47"/>
      <c r="VPW96" s="47"/>
      <c r="VPX96" s="47"/>
      <c r="VPY96" s="47"/>
      <c r="VPZ96" s="47"/>
      <c r="VQA96" s="47"/>
      <c r="VQB96" s="47"/>
      <c r="VQC96" s="47"/>
      <c r="VQD96" s="47"/>
      <c r="VQE96" s="47"/>
      <c r="VQF96" s="47"/>
      <c r="VQG96" s="47"/>
      <c r="VQH96" s="47"/>
      <c r="VQI96" s="47"/>
      <c r="VQJ96" s="47"/>
      <c r="VQK96" s="47"/>
      <c r="VQL96" s="47"/>
      <c r="VQM96" s="47"/>
      <c r="VQN96" s="47"/>
      <c r="VQO96" s="47"/>
      <c r="VQP96" s="47"/>
      <c r="VQQ96" s="47"/>
      <c r="VQR96" s="47"/>
      <c r="VQS96" s="47"/>
      <c r="VQT96" s="47"/>
      <c r="VQU96" s="47"/>
      <c r="VQV96" s="47"/>
      <c r="VQW96" s="47"/>
      <c r="VQX96" s="47"/>
      <c r="VQY96" s="47"/>
      <c r="VQZ96" s="47"/>
      <c r="VRA96" s="47"/>
      <c r="VRB96" s="47"/>
      <c r="VRC96" s="47"/>
      <c r="VRD96" s="47"/>
      <c r="VRE96" s="47"/>
      <c r="VRF96" s="47"/>
      <c r="VRG96" s="47"/>
      <c r="VRH96" s="47"/>
      <c r="VRI96" s="47"/>
      <c r="VRJ96" s="47"/>
      <c r="VRK96" s="47"/>
      <c r="VRL96" s="47"/>
      <c r="VRM96" s="47"/>
      <c r="VRN96" s="47"/>
      <c r="VRO96" s="47"/>
      <c r="VRP96" s="47"/>
      <c r="VRQ96" s="47"/>
      <c r="VRR96" s="47"/>
      <c r="VRS96" s="47"/>
      <c r="VRT96" s="47"/>
      <c r="VRU96" s="47"/>
      <c r="VRV96" s="47"/>
      <c r="VRW96" s="47"/>
      <c r="VRX96" s="47"/>
      <c r="VRY96" s="47"/>
      <c r="VRZ96" s="47"/>
      <c r="VSA96" s="47"/>
      <c r="VSB96" s="47"/>
      <c r="VSC96" s="47"/>
      <c r="VSD96" s="47"/>
      <c r="VSE96" s="47"/>
      <c r="VSF96" s="47"/>
      <c r="VSG96" s="47"/>
      <c r="VSH96" s="47"/>
      <c r="VSI96" s="47"/>
      <c r="VSJ96" s="47"/>
      <c r="VSK96" s="47"/>
      <c r="VSL96" s="47"/>
      <c r="VSM96" s="47"/>
      <c r="VSN96" s="47"/>
      <c r="VSO96" s="47"/>
      <c r="VSP96" s="47"/>
      <c r="VSQ96" s="47"/>
      <c r="VSR96" s="47"/>
      <c r="VSS96" s="47"/>
      <c r="VST96" s="47"/>
      <c r="VSU96" s="47"/>
      <c r="VSV96" s="47"/>
      <c r="VSW96" s="47"/>
      <c r="VSX96" s="47"/>
      <c r="VSY96" s="47"/>
      <c r="VSZ96" s="47"/>
      <c r="VTA96" s="47"/>
      <c r="VTB96" s="47"/>
      <c r="VTC96" s="47"/>
      <c r="VTD96" s="47"/>
      <c r="VTE96" s="47"/>
      <c r="VTF96" s="47"/>
      <c r="VTG96" s="47"/>
      <c r="VTH96" s="47"/>
      <c r="VTI96" s="47"/>
      <c r="VTJ96" s="47"/>
      <c r="VTK96" s="47"/>
      <c r="VTL96" s="47"/>
      <c r="VTM96" s="47"/>
      <c r="VTN96" s="47"/>
      <c r="VTO96" s="47"/>
      <c r="VTP96" s="47"/>
      <c r="VTQ96" s="47"/>
      <c r="VTR96" s="47"/>
      <c r="VTS96" s="47"/>
      <c r="VTT96" s="47"/>
      <c r="VTU96" s="47"/>
      <c r="VTV96" s="47"/>
      <c r="VTW96" s="47"/>
      <c r="VTX96" s="47"/>
      <c r="VTY96" s="47"/>
      <c r="VTZ96" s="47"/>
      <c r="VUA96" s="47"/>
      <c r="VUB96" s="47"/>
      <c r="VUC96" s="47"/>
      <c r="VUD96" s="47"/>
      <c r="VUE96" s="47"/>
      <c r="VUF96" s="47"/>
      <c r="VUG96" s="47"/>
      <c r="VUH96" s="47"/>
      <c r="VUI96" s="47"/>
      <c r="VUJ96" s="47"/>
      <c r="VUK96" s="47"/>
      <c r="VUL96" s="47"/>
      <c r="VUM96" s="47"/>
      <c r="VUN96" s="47"/>
      <c r="VUO96" s="47"/>
      <c r="VUP96" s="47"/>
      <c r="VUQ96" s="47"/>
      <c r="VUR96" s="47"/>
      <c r="VUS96" s="47"/>
      <c r="VUT96" s="47"/>
      <c r="VUU96" s="47"/>
      <c r="VUV96" s="47"/>
      <c r="VUW96" s="47"/>
      <c r="VUX96" s="47"/>
      <c r="VUY96" s="47"/>
      <c r="VUZ96" s="47"/>
      <c r="VVA96" s="47"/>
      <c r="VVB96" s="47"/>
      <c r="VVC96" s="47"/>
      <c r="VVD96" s="47"/>
      <c r="VVE96" s="47"/>
      <c r="VVF96" s="47"/>
      <c r="VVG96" s="47"/>
      <c r="VVH96" s="47"/>
      <c r="VVI96" s="47"/>
      <c r="VVJ96" s="47"/>
      <c r="VVK96" s="47"/>
      <c r="VVL96" s="47"/>
      <c r="VVM96" s="47"/>
      <c r="VVN96" s="47"/>
      <c r="VVO96" s="47"/>
      <c r="VVP96" s="47"/>
      <c r="VVQ96" s="47"/>
      <c r="VVR96" s="47"/>
      <c r="VVS96" s="47"/>
      <c r="VVT96" s="47"/>
      <c r="VVU96" s="47"/>
      <c r="VVV96" s="47"/>
      <c r="VVW96" s="47"/>
      <c r="VVX96" s="47"/>
      <c r="VVY96" s="47"/>
      <c r="VVZ96" s="47"/>
      <c r="VWA96" s="47"/>
      <c r="VWB96" s="47"/>
      <c r="VWC96" s="47"/>
      <c r="VWD96" s="47"/>
      <c r="VWE96" s="47"/>
      <c r="VWF96" s="47"/>
      <c r="VWG96" s="47"/>
      <c r="VWH96" s="47"/>
      <c r="VWI96" s="47"/>
      <c r="VWJ96" s="47"/>
      <c r="VWK96" s="47"/>
      <c r="VWL96" s="47"/>
      <c r="VWM96" s="47"/>
      <c r="VWN96" s="47"/>
      <c r="VWO96" s="47"/>
      <c r="VWP96" s="47"/>
      <c r="VWQ96" s="47"/>
      <c r="VWR96" s="47"/>
      <c r="VWS96" s="47"/>
      <c r="VWT96" s="47"/>
      <c r="VWU96" s="47"/>
      <c r="VWV96" s="47"/>
      <c r="VWW96" s="47"/>
      <c r="VWX96" s="47"/>
      <c r="VWY96" s="47"/>
      <c r="VWZ96" s="47"/>
      <c r="VXA96" s="47"/>
      <c r="VXB96" s="47"/>
      <c r="VXC96" s="47"/>
      <c r="VXD96" s="47"/>
      <c r="VXE96" s="47"/>
      <c r="VXF96" s="47"/>
      <c r="VXG96" s="47"/>
      <c r="VXH96" s="47"/>
      <c r="VXI96" s="47"/>
      <c r="VXJ96" s="47"/>
      <c r="VXK96" s="47"/>
      <c r="VXL96" s="47"/>
      <c r="VXM96" s="47"/>
      <c r="VXN96" s="47"/>
      <c r="VXO96" s="47"/>
      <c r="VXP96" s="47"/>
      <c r="VXQ96" s="47"/>
      <c r="VXR96" s="47"/>
      <c r="VXS96" s="47"/>
      <c r="VXT96" s="47"/>
      <c r="VXU96" s="47"/>
      <c r="VXV96" s="47"/>
      <c r="VXW96" s="47"/>
      <c r="VXX96" s="47"/>
      <c r="VXY96" s="47"/>
      <c r="VXZ96" s="47"/>
      <c r="VYA96" s="47"/>
      <c r="VYB96" s="47"/>
      <c r="VYC96" s="47"/>
      <c r="VYD96" s="47"/>
      <c r="VYE96" s="47"/>
      <c r="VYF96" s="47"/>
      <c r="VYG96" s="47"/>
      <c r="VYH96" s="47"/>
      <c r="VYI96" s="47"/>
      <c r="VYJ96" s="47"/>
      <c r="VYK96" s="47"/>
      <c r="VYL96" s="47"/>
      <c r="VYM96" s="47"/>
      <c r="VYN96" s="47"/>
      <c r="VYO96" s="47"/>
      <c r="VYP96" s="47"/>
      <c r="VYQ96" s="47"/>
      <c r="VYR96" s="47"/>
      <c r="VYS96" s="47"/>
      <c r="VYT96" s="47"/>
      <c r="VYU96" s="47"/>
      <c r="VYV96" s="47"/>
      <c r="VYW96" s="47"/>
      <c r="VYX96" s="47"/>
      <c r="VYY96" s="47"/>
      <c r="VYZ96" s="47"/>
      <c r="VZA96" s="47"/>
      <c r="VZB96" s="47"/>
      <c r="VZC96" s="47"/>
      <c r="VZD96" s="47"/>
      <c r="VZE96" s="47"/>
      <c r="VZF96" s="47"/>
      <c r="VZG96" s="47"/>
      <c r="VZH96" s="47"/>
      <c r="VZI96" s="47"/>
      <c r="VZJ96" s="47"/>
      <c r="VZK96" s="47"/>
      <c r="VZL96" s="47"/>
      <c r="VZM96" s="47"/>
      <c r="VZN96" s="47"/>
      <c r="VZO96" s="47"/>
      <c r="VZP96" s="47"/>
      <c r="VZQ96" s="47"/>
      <c r="VZR96" s="47"/>
      <c r="VZS96" s="47"/>
      <c r="VZT96" s="47"/>
      <c r="VZU96" s="47"/>
      <c r="VZV96" s="47"/>
      <c r="VZW96" s="47"/>
      <c r="VZX96" s="47"/>
      <c r="VZY96" s="47"/>
      <c r="VZZ96" s="47"/>
      <c r="WAA96" s="47"/>
      <c r="WAB96" s="47"/>
      <c r="WAC96" s="47"/>
      <c r="WAD96" s="47"/>
      <c r="WAE96" s="47"/>
      <c r="WAF96" s="47"/>
      <c r="WAG96" s="47"/>
      <c r="WAH96" s="47"/>
      <c r="WAI96" s="47"/>
      <c r="WAJ96" s="47"/>
      <c r="WAK96" s="47"/>
      <c r="WAL96" s="47"/>
      <c r="WAM96" s="47"/>
      <c r="WAN96" s="47"/>
      <c r="WAO96" s="47"/>
      <c r="WAP96" s="47"/>
      <c r="WAQ96" s="47"/>
      <c r="WAR96" s="47"/>
      <c r="WAS96" s="47"/>
      <c r="WAT96" s="47"/>
      <c r="WAU96" s="47"/>
      <c r="WAV96" s="47"/>
      <c r="WAW96" s="47"/>
      <c r="WAX96" s="47"/>
      <c r="WAY96" s="47"/>
      <c r="WAZ96" s="47"/>
      <c r="WBA96" s="47"/>
      <c r="WBB96" s="47"/>
      <c r="WBC96" s="47"/>
      <c r="WBD96" s="47"/>
      <c r="WBE96" s="47"/>
      <c r="WBF96" s="47"/>
      <c r="WBG96" s="47"/>
      <c r="WBH96" s="47"/>
      <c r="WBI96" s="47"/>
      <c r="WBJ96" s="47"/>
      <c r="WBK96" s="47"/>
      <c r="WBL96" s="47"/>
      <c r="WBM96" s="47"/>
      <c r="WBN96" s="47"/>
      <c r="WBO96" s="47"/>
      <c r="WBP96" s="47"/>
      <c r="WBQ96" s="47"/>
      <c r="WBR96" s="47"/>
      <c r="WBS96" s="47"/>
      <c r="WBT96" s="47"/>
      <c r="WBU96" s="47"/>
      <c r="WBV96" s="47"/>
      <c r="WBW96" s="47"/>
      <c r="WBX96" s="47"/>
      <c r="WBY96" s="47"/>
      <c r="WBZ96" s="47"/>
      <c r="WCA96" s="47"/>
      <c r="WCB96" s="47"/>
      <c r="WCC96" s="47"/>
      <c r="WCD96" s="47"/>
      <c r="WCE96" s="47"/>
      <c r="WCF96" s="47"/>
      <c r="WCG96" s="47"/>
      <c r="WCH96" s="47"/>
      <c r="WCI96" s="47"/>
      <c r="WCJ96" s="47"/>
      <c r="WCK96" s="47"/>
      <c r="WCL96" s="47"/>
      <c r="WCM96" s="47"/>
      <c r="WCN96" s="47"/>
      <c r="WCO96" s="47"/>
      <c r="WCP96" s="47"/>
      <c r="WCQ96" s="47"/>
      <c r="WCR96" s="47"/>
      <c r="WCS96" s="47"/>
      <c r="WCT96" s="47"/>
      <c r="WCU96" s="47"/>
      <c r="WCV96" s="47"/>
      <c r="WCW96" s="47"/>
      <c r="WCX96" s="47"/>
      <c r="WCY96" s="47"/>
      <c r="WCZ96" s="47"/>
      <c r="WDA96" s="47"/>
      <c r="WDB96" s="47"/>
      <c r="WDC96" s="47"/>
      <c r="WDD96" s="47"/>
      <c r="WDE96" s="47"/>
      <c r="WDF96" s="47"/>
      <c r="WDG96" s="47"/>
      <c r="WDH96" s="47"/>
      <c r="WDI96" s="47"/>
      <c r="WDJ96" s="47"/>
      <c r="WDK96" s="47"/>
      <c r="WDL96" s="47"/>
      <c r="WDM96" s="47"/>
      <c r="WDN96" s="47"/>
      <c r="WDO96" s="47"/>
      <c r="WDP96" s="47"/>
      <c r="WDQ96" s="47"/>
      <c r="WDR96" s="47"/>
      <c r="WDS96" s="47"/>
      <c r="WDT96" s="47"/>
      <c r="WDU96" s="47"/>
      <c r="WDV96" s="47"/>
      <c r="WDW96" s="47"/>
      <c r="WDX96" s="47"/>
      <c r="WDY96" s="47"/>
      <c r="WDZ96" s="47"/>
      <c r="WEA96" s="47"/>
      <c r="WEB96" s="47"/>
      <c r="WEC96" s="47"/>
      <c r="WED96" s="47"/>
      <c r="WEE96" s="47"/>
      <c r="WEF96" s="47"/>
      <c r="WEG96" s="47"/>
      <c r="WEH96" s="47"/>
      <c r="WEI96" s="47"/>
      <c r="WEJ96" s="47"/>
      <c r="WEK96" s="47"/>
      <c r="WEL96" s="47"/>
      <c r="WEM96" s="47"/>
      <c r="WEN96" s="47"/>
      <c r="WEO96" s="47"/>
      <c r="WEP96" s="47"/>
      <c r="WEQ96" s="47"/>
      <c r="WER96" s="47"/>
      <c r="WES96" s="47"/>
      <c r="WET96" s="47"/>
      <c r="WEU96" s="47"/>
      <c r="WEV96" s="47"/>
      <c r="WEW96" s="47"/>
      <c r="WEX96" s="47"/>
      <c r="WEY96" s="47"/>
      <c r="WEZ96" s="47"/>
      <c r="WFA96" s="47"/>
      <c r="WFB96" s="47"/>
      <c r="WFC96" s="47"/>
      <c r="WFD96" s="47"/>
      <c r="WFE96" s="47"/>
      <c r="WFF96" s="47"/>
      <c r="WFG96" s="47"/>
      <c r="WFH96" s="47"/>
      <c r="WFI96" s="47"/>
      <c r="WFJ96" s="47"/>
      <c r="WFK96" s="47"/>
      <c r="WFL96" s="47"/>
      <c r="WFM96" s="47"/>
      <c r="WFN96" s="47"/>
      <c r="WFO96" s="47"/>
      <c r="WFP96" s="47"/>
      <c r="WFQ96" s="47"/>
      <c r="WFR96" s="47"/>
      <c r="WFS96" s="47"/>
      <c r="WFT96" s="47"/>
      <c r="WFU96" s="47"/>
      <c r="WFV96" s="47"/>
      <c r="WFW96" s="47"/>
      <c r="WFX96" s="47"/>
      <c r="WFY96" s="47"/>
      <c r="WFZ96" s="47"/>
      <c r="WGA96" s="47"/>
      <c r="WGB96" s="47"/>
      <c r="WGC96" s="47"/>
      <c r="WGD96" s="47"/>
      <c r="WGE96" s="47"/>
      <c r="WGF96" s="47"/>
      <c r="WGG96" s="47"/>
      <c r="WGH96" s="47"/>
      <c r="WGI96" s="47"/>
      <c r="WGJ96" s="47"/>
      <c r="WGK96" s="47"/>
      <c r="WGL96" s="47"/>
      <c r="WGM96" s="47"/>
      <c r="WGN96" s="47"/>
      <c r="WGO96" s="47"/>
      <c r="WGP96" s="47"/>
      <c r="WGQ96" s="47"/>
      <c r="WGR96" s="47"/>
      <c r="WGS96" s="47"/>
      <c r="WGT96" s="47"/>
      <c r="WGU96" s="47"/>
      <c r="WGV96" s="47"/>
      <c r="WGW96" s="47"/>
      <c r="WGX96" s="47"/>
      <c r="WGY96" s="47"/>
      <c r="WGZ96" s="47"/>
      <c r="WHA96" s="47"/>
      <c r="WHB96" s="47"/>
      <c r="WHC96" s="47"/>
      <c r="WHD96" s="47"/>
      <c r="WHE96" s="47"/>
      <c r="WHF96" s="47"/>
      <c r="WHG96" s="47"/>
      <c r="WHH96" s="47"/>
      <c r="WHI96" s="47"/>
      <c r="WHJ96" s="47"/>
      <c r="WHK96" s="47"/>
      <c r="WHL96" s="47"/>
      <c r="WHM96" s="47"/>
      <c r="WHN96" s="47"/>
      <c r="WHO96" s="47"/>
      <c r="WHP96" s="47"/>
      <c r="WHQ96" s="47"/>
      <c r="WHR96" s="47"/>
      <c r="WHS96" s="47"/>
      <c r="WHT96" s="47"/>
      <c r="WHU96" s="47"/>
      <c r="WHV96" s="47"/>
      <c r="WHW96" s="47"/>
      <c r="WHX96" s="47"/>
      <c r="WHY96" s="47"/>
      <c r="WHZ96" s="47"/>
      <c r="WIA96" s="47"/>
      <c r="WIB96" s="47"/>
      <c r="WIC96" s="47"/>
      <c r="WID96" s="47"/>
      <c r="WIE96" s="47"/>
      <c r="WIF96" s="47"/>
      <c r="WIG96" s="47"/>
      <c r="WIH96" s="47"/>
      <c r="WII96" s="47"/>
      <c r="WIJ96" s="47"/>
      <c r="WIK96" s="47"/>
      <c r="WIL96" s="47"/>
      <c r="WIM96" s="47"/>
      <c r="WIN96" s="47"/>
      <c r="WIO96" s="47"/>
      <c r="WIP96" s="47"/>
      <c r="WIQ96" s="47"/>
      <c r="WIR96" s="47"/>
      <c r="WIS96" s="47"/>
      <c r="WIT96" s="47"/>
      <c r="WIU96" s="47"/>
      <c r="WIV96" s="47"/>
      <c r="WIW96" s="47"/>
      <c r="WIX96" s="47"/>
      <c r="WIY96" s="47"/>
      <c r="WIZ96" s="47"/>
      <c r="WJA96" s="47"/>
      <c r="WJB96" s="47"/>
      <c r="WJC96" s="47"/>
      <c r="WJD96" s="47"/>
      <c r="WJE96" s="47"/>
      <c r="WJF96" s="47"/>
      <c r="WJG96" s="47"/>
      <c r="WJH96" s="47"/>
      <c r="WJI96" s="47"/>
      <c r="WJJ96" s="47"/>
      <c r="WJK96" s="47"/>
      <c r="WJL96" s="47"/>
      <c r="WJM96" s="47"/>
      <c r="WJN96" s="47"/>
      <c r="WJO96" s="47"/>
      <c r="WJP96" s="47"/>
      <c r="WJQ96" s="47"/>
      <c r="WJR96" s="47"/>
      <c r="WJS96" s="47"/>
      <c r="WJT96" s="47"/>
      <c r="WJU96" s="47"/>
      <c r="WJV96" s="47"/>
      <c r="WJW96" s="47"/>
      <c r="WJX96" s="47"/>
      <c r="WJY96" s="47"/>
      <c r="WJZ96" s="47"/>
      <c r="WKA96" s="47"/>
      <c r="WKB96" s="47"/>
      <c r="WKC96" s="47"/>
      <c r="WKD96" s="47"/>
      <c r="WKE96" s="47"/>
      <c r="WKF96" s="47"/>
      <c r="WKG96" s="47"/>
      <c r="WKH96" s="47"/>
      <c r="WKI96" s="47"/>
      <c r="WKJ96" s="47"/>
      <c r="WKK96" s="47"/>
      <c r="WKL96" s="47"/>
      <c r="WKM96" s="47"/>
      <c r="WKN96" s="47"/>
      <c r="WKO96" s="47"/>
      <c r="WKP96" s="47"/>
      <c r="WKQ96" s="47"/>
      <c r="WKR96" s="47"/>
      <c r="WKS96" s="47"/>
      <c r="WKT96" s="47"/>
      <c r="WKU96" s="47"/>
      <c r="WKV96" s="47"/>
      <c r="WKW96" s="47"/>
      <c r="WKX96" s="47"/>
      <c r="WKY96" s="47"/>
      <c r="WKZ96" s="47"/>
      <c r="WLA96" s="47"/>
      <c r="WLB96" s="47"/>
      <c r="WLC96" s="47"/>
      <c r="WLD96" s="47"/>
      <c r="WLE96" s="47"/>
      <c r="WLF96" s="47"/>
      <c r="WLG96" s="47"/>
      <c r="WLH96" s="47"/>
      <c r="WLI96" s="47"/>
      <c r="WLJ96" s="47"/>
      <c r="WLK96" s="47"/>
      <c r="WLL96" s="47"/>
      <c r="WLM96" s="47"/>
      <c r="WLN96" s="47"/>
      <c r="WLO96" s="47"/>
      <c r="WLP96" s="47"/>
      <c r="WLQ96" s="47"/>
      <c r="WLR96" s="47"/>
      <c r="WLS96" s="47"/>
      <c r="WLT96" s="47"/>
      <c r="WLU96" s="47"/>
      <c r="WLV96" s="47"/>
      <c r="WLW96" s="47"/>
      <c r="WLX96" s="47"/>
      <c r="WLY96" s="47"/>
      <c r="WLZ96" s="47"/>
      <c r="WMA96" s="47"/>
      <c r="WMB96" s="47"/>
      <c r="WMC96" s="47"/>
      <c r="WMD96" s="47"/>
      <c r="WME96" s="47"/>
      <c r="WMF96" s="47"/>
      <c r="WMG96" s="47"/>
      <c r="WMH96" s="47"/>
      <c r="WMI96" s="47"/>
      <c r="WMJ96" s="47"/>
      <c r="WMK96" s="47"/>
      <c r="WML96" s="47"/>
      <c r="WMM96" s="47"/>
      <c r="WMN96" s="47"/>
      <c r="WMO96" s="47"/>
      <c r="WMP96" s="47"/>
      <c r="WMQ96" s="47"/>
      <c r="WMR96" s="47"/>
      <c r="WMS96" s="47"/>
      <c r="WMT96" s="47"/>
      <c r="WMU96" s="47"/>
      <c r="WMV96" s="47"/>
      <c r="WMW96" s="47"/>
      <c r="WMX96" s="47"/>
      <c r="WMY96" s="47"/>
      <c r="WMZ96" s="47"/>
      <c r="WNA96" s="47"/>
      <c r="WNB96" s="47"/>
      <c r="WNC96" s="47"/>
      <c r="WND96" s="47"/>
      <c r="WNE96" s="47"/>
      <c r="WNF96" s="47"/>
      <c r="WNG96" s="47"/>
      <c r="WNH96" s="47"/>
      <c r="WNI96" s="47"/>
      <c r="WNJ96" s="47"/>
      <c r="WNK96" s="47"/>
      <c r="WNL96" s="47"/>
      <c r="WNM96" s="47"/>
      <c r="WNN96" s="47"/>
      <c r="WNO96" s="47"/>
      <c r="WNP96" s="47"/>
      <c r="WNQ96" s="47"/>
      <c r="WNR96" s="47"/>
      <c r="WNS96" s="47"/>
      <c r="WNT96" s="47"/>
      <c r="WNU96" s="47"/>
      <c r="WNV96" s="47"/>
      <c r="WNW96" s="47"/>
      <c r="WNX96" s="47"/>
      <c r="WNY96" s="47"/>
      <c r="WNZ96" s="47"/>
      <c r="WOA96" s="47"/>
      <c r="WOB96" s="47"/>
      <c r="WOC96" s="47"/>
      <c r="WOD96" s="47"/>
      <c r="WOE96" s="47"/>
      <c r="WOF96" s="47"/>
      <c r="WOG96" s="47"/>
      <c r="WOH96" s="47"/>
      <c r="WOI96" s="47"/>
      <c r="WOJ96" s="47"/>
      <c r="WOK96" s="47"/>
      <c r="WOL96" s="47"/>
      <c r="WOM96" s="47"/>
      <c r="WON96" s="47"/>
      <c r="WOO96" s="47"/>
      <c r="WOP96" s="47"/>
      <c r="WOQ96" s="47"/>
      <c r="WOR96" s="47"/>
      <c r="WOS96" s="47"/>
      <c r="WOT96" s="47"/>
      <c r="WOU96" s="47"/>
      <c r="WOV96" s="47"/>
      <c r="WOW96" s="47"/>
      <c r="WOX96" s="47"/>
      <c r="WOY96" s="47"/>
      <c r="WOZ96" s="47"/>
      <c r="WPA96" s="47"/>
      <c r="WPB96" s="47"/>
      <c r="WPC96" s="47"/>
      <c r="WPD96" s="47"/>
      <c r="WPE96" s="47"/>
      <c r="WPF96" s="47"/>
      <c r="WPG96" s="47"/>
      <c r="WPH96" s="47"/>
      <c r="WPI96" s="47"/>
      <c r="WPJ96" s="47"/>
      <c r="WPK96" s="47"/>
      <c r="WPL96" s="47"/>
      <c r="WPM96" s="47"/>
      <c r="WPN96" s="47"/>
      <c r="WPO96" s="47"/>
      <c r="WPP96" s="47"/>
      <c r="WPQ96" s="47"/>
      <c r="WPR96" s="47"/>
      <c r="WPS96" s="47"/>
      <c r="WPT96" s="47"/>
      <c r="WPU96" s="47"/>
      <c r="WPV96" s="47"/>
      <c r="WPW96" s="47"/>
      <c r="WPX96" s="47"/>
      <c r="WPY96" s="47"/>
      <c r="WPZ96" s="47"/>
      <c r="WQA96" s="47"/>
      <c r="WQB96" s="47"/>
      <c r="WQC96" s="47"/>
      <c r="WQD96" s="47"/>
      <c r="WQE96" s="47"/>
      <c r="WQF96" s="47"/>
      <c r="WQG96" s="47"/>
      <c r="WQH96" s="47"/>
      <c r="WQI96" s="47"/>
      <c r="WQJ96" s="47"/>
      <c r="WQK96" s="47"/>
      <c r="WQL96" s="47"/>
      <c r="WQM96" s="47"/>
      <c r="WQN96" s="47"/>
      <c r="WQO96" s="47"/>
      <c r="WQP96" s="47"/>
      <c r="WQQ96" s="47"/>
      <c r="WQR96" s="47"/>
      <c r="WQS96" s="47"/>
      <c r="WQT96" s="47"/>
      <c r="WQU96" s="47"/>
      <c r="WQV96" s="47"/>
      <c r="WQW96" s="47"/>
      <c r="WQX96" s="47"/>
      <c r="WQY96" s="47"/>
      <c r="WQZ96" s="47"/>
      <c r="WRA96" s="47"/>
      <c r="WRB96" s="47"/>
      <c r="WRC96" s="47"/>
      <c r="WRD96" s="47"/>
      <c r="WRE96" s="47"/>
      <c r="WRF96" s="47"/>
      <c r="WRG96" s="47"/>
      <c r="WRH96" s="47"/>
      <c r="WRI96" s="47"/>
      <c r="WRJ96" s="47"/>
      <c r="WRK96" s="47"/>
      <c r="WRL96" s="47"/>
      <c r="WRM96" s="47"/>
      <c r="WRN96" s="47"/>
      <c r="WRO96" s="47"/>
      <c r="WRP96" s="47"/>
      <c r="WRQ96" s="47"/>
      <c r="WRR96" s="47"/>
      <c r="WRS96" s="47"/>
      <c r="WRT96" s="47"/>
      <c r="WRU96" s="47"/>
      <c r="WRV96" s="47"/>
      <c r="WRW96" s="47"/>
      <c r="WRX96" s="47"/>
      <c r="WRY96" s="47"/>
      <c r="WRZ96" s="47"/>
      <c r="WSA96" s="47"/>
      <c r="WSB96" s="47"/>
      <c r="WSC96" s="47"/>
      <c r="WSD96" s="47"/>
      <c r="WSE96" s="47"/>
      <c r="WSF96" s="47"/>
      <c r="WSG96" s="47"/>
      <c r="WSH96" s="47"/>
      <c r="WSI96" s="47"/>
      <c r="WSJ96" s="47"/>
      <c r="WSK96" s="47"/>
      <c r="WSL96" s="47"/>
      <c r="WSM96" s="47"/>
      <c r="WSN96" s="47"/>
      <c r="WSO96" s="47"/>
      <c r="WSP96" s="47"/>
      <c r="WSQ96" s="47"/>
      <c r="WSR96" s="47"/>
      <c r="WSS96" s="47"/>
      <c r="WST96" s="47"/>
      <c r="WSU96" s="47"/>
      <c r="WSV96" s="47"/>
      <c r="WSW96" s="47"/>
      <c r="WSX96" s="47"/>
      <c r="WSY96" s="47"/>
      <c r="WSZ96" s="47"/>
      <c r="WTA96" s="47"/>
      <c r="WTB96" s="47"/>
      <c r="WTC96" s="47"/>
      <c r="WTD96" s="47"/>
      <c r="WTE96" s="47"/>
      <c r="WTF96" s="47"/>
      <c r="WTG96" s="47"/>
      <c r="WTH96" s="47"/>
      <c r="WTI96" s="47"/>
      <c r="WTJ96" s="47"/>
      <c r="WTK96" s="47"/>
      <c r="WTL96" s="47"/>
      <c r="WTM96" s="47"/>
      <c r="WTN96" s="47"/>
      <c r="WTO96" s="47"/>
      <c r="WTP96" s="47"/>
      <c r="WTQ96" s="47"/>
      <c r="WTR96" s="47"/>
      <c r="WTS96" s="47"/>
      <c r="WTT96" s="47"/>
      <c r="WTU96" s="47"/>
      <c r="WTV96" s="47"/>
      <c r="WTW96" s="47"/>
      <c r="WTX96" s="47"/>
      <c r="WTY96" s="47"/>
      <c r="WTZ96" s="47"/>
      <c r="WUA96" s="47"/>
      <c r="WUB96" s="47"/>
      <c r="WUC96" s="47"/>
      <c r="WUD96" s="47"/>
      <c r="WUE96" s="47"/>
      <c r="WUF96" s="47"/>
      <c r="WUG96" s="47"/>
      <c r="WUH96" s="47"/>
      <c r="WUI96" s="47"/>
      <c r="WUJ96" s="47"/>
      <c r="WUK96" s="47"/>
      <c r="WUL96" s="47"/>
      <c r="WUM96" s="47"/>
      <c r="WUN96" s="47"/>
      <c r="WUO96" s="47"/>
      <c r="WUP96" s="47"/>
      <c r="WUQ96" s="47"/>
      <c r="WUR96" s="47"/>
      <c r="WUS96" s="47"/>
      <c r="WUT96" s="47"/>
      <c r="WUU96" s="47"/>
      <c r="WUV96" s="47"/>
      <c r="WUW96" s="47"/>
      <c r="WUX96" s="47"/>
      <c r="WUY96" s="47"/>
      <c r="WUZ96" s="47"/>
      <c r="WVA96" s="47"/>
      <c r="WVB96" s="47"/>
      <c r="WVC96" s="47"/>
      <c r="WVD96" s="47"/>
      <c r="WVE96" s="47"/>
      <c r="WVF96" s="47"/>
      <c r="WVG96" s="47"/>
      <c r="WVH96" s="47"/>
      <c r="WVI96" s="47"/>
      <c r="WVJ96" s="47"/>
      <c r="WVK96" s="47"/>
      <c r="WVL96" s="47"/>
      <c r="WVM96" s="47"/>
      <c r="WVN96" s="47"/>
      <c r="WVO96" s="47"/>
      <c r="WVP96" s="47"/>
      <c r="WVQ96" s="47"/>
      <c r="WVR96" s="47"/>
      <c r="WVS96" s="47"/>
      <c r="WVT96" s="47"/>
      <c r="WVU96" s="47"/>
      <c r="WVV96" s="47"/>
      <c r="WVW96" s="47"/>
      <c r="WVX96" s="47"/>
      <c r="WVY96" s="47"/>
      <c r="WVZ96" s="47"/>
      <c r="WWA96" s="47"/>
      <c r="WWB96" s="47"/>
      <c r="WWC96" s="47"/>
      <c r="WWD96" s="47"/>
      <c r="WWE96" s="47"/>
      <c r="WWF96" s="47"/>
      <c r="WWG96" s="47"/>
      <c r="WWH96" s="47"/>
      <c r="WWI96" s="47"/>
      <c r="WWJ96" s="47"/>
      <c r="WWK96" s="47"/>
      <c r="WWL96" s="47"/>
      <c r="WWM96" s="47"/>
      <c r="WWN96" s="47"/>
      <c r="WWO96" s="47"/>
      <c r="WWP96" s="47"/>
      <c r="WWQ96" s="47"/>
      <c r="WWR96" s="47"/>
      <c r="WWS96" s="47"/>
      <c r="WWT96" s="47"/>
      <c r="WWU96" s="47"/>
      <c r="WWV96" s="47"/>
      <c r="WWW96" s="47"/>
      <c r="WWX96" s="47"/>
      <c r="WWY96" s="47"/>
      <c r="WWZ96" s="47"/>
      <c r="WXA96" s="47"/>
      <c r="WXB96" s="47"/>
      <c r="WXC96" s="47"/>
      <c r="WXD96" s="47"/>
      <c r="WXE96" s="47"/>
      <c r="WXF96" s="47"/>
      <c r="WXG96" s="47"/>
      <c r="WXH96" s="47"/>
      <c r="WXI96" s="47"/>
      <c r="WXJ96" s="47"/>
      <c r="WXK96" s="47"/>
      <c r="WXL96" s="47"/>
      <c r="WXM96" s="47"/>
      <c r="WXN96" s="47"/>
      <c r="WXO96" s="47"/>
      <c r="WXP96" s="47"/>
      <c r="WXQ96" s="47"/>
      <c r="WXR96" s="47"/>
      <c r="WXS96" s="47"/>
      <c r="WXT96" s="47"/>
      <c r="WXU96" s="47"/>
      <c r="WXV96" s="47"/>
      <c r="WXW96" s="47"/>
      <c r="WXX96" s="47"/>
      <c r="WXY96" s="47"/>
      <c r="WXZ96" s="47"/>
      <c r="WYA96" s="47"/>
      <c r="WYB96" s="47"/>
      <c r="WYC96" s="47"/>
      <c r="WYD96" s="47"/>
      <c r="WYE96" s="47"/>
      <c r="WYF96" s="47"/>
      <c r="WYG96" s="47"/>
      <c r="WYH96" s="47"/>
      <c r="WYI96" s="47"/>
      <c r="WYJ96" s="47"/>
      <c r="WYK96" s="47"/>
      <c r="WYL96" s="47"/>
      <c r="WYM96" s="47"/>
      <c r="WYN96" s="47"/>
      <c r="WYO96" s="47"/>
      <c r="WYP96" s="47"/>
      <c r="WYQ96" s="47"/>
      <c r="WYR96" s="47"/>
      <c r="WYS96" s="47"/>
      <c r="WYT96" s="47"/>
      <c r="WYU96" s="47"/>
      <c r="WYV96" s="47"/>
      <c r="WYW96" s="47"/>
      <c r="WYX96" s="47"/>
      <c r="WYY96" s="47"/>
      <c r="WYZ96" s="47"/>
      <c r="WZA96" s="47"/>
      <c r="WZB96" s="47"/>
      <c r="WZC96" s="47"/>
      <c r="WZD96" s="47"/>
      <c r="WZE96" s="47"/>
      <c r="WZF96" s="47"/>
      <c r="WZG96" s="47"/>
      <c r="WZH96" s="47"/>
      <c r="WZI96" s="47"/>
      <c r="WZJ96" s="47"/>
      <c r="WZK96" s="47"/>
      <c r="WZL96" s="47"/>
      <c r="WZM96" s="47"/>
      <c r="WZN96" s="47"/>
      <c r="WZO96" s="47"/>
      <c r="WZP96" s="47"/>
      <c r="WZQ96" s="47"/>
      <c r="WZR96" s="47"/>
      <c r="WZS96" s="47"/>
      <c r="WZT96" s="47"/>
      <c r="WZU96" s="47"/>
      <c r="WZV96" s="47"/>
      <c r="WZW96" s="47"/>
      <c r="WZX96" s="47"/>
      <c r="WZY96" s="47"/>
      <c r="WZZ96" s="47"/>
      <c r="XAA96" s="47"/>
      <c r="XAB96" s="47"/>
      <c r="XAC96" s="47"/>
      <c r="XAD96" s="47"/>
      <c r="XAE96" s="47"/>
      <c r="XAF96" s="47"/>
      <c r="XAG96" s="47"/>
      <c r="XAH96" s="47"/>
      <c r="XAI96" s="47"/>
      <c r="XAJ96" s="47"/>
      <c r="XAK96" s="47"/>
      <c r="XAL96" s="47"/>
      <c r="XAM96" s="47"/>
      <c r="XAN96" s="47"/>
      <c r="XAO96" s="47"/>
      <c r="XAP96" s="47"/>
      <c r="XAQ96" s="47"/>
      <c r="XAR96" s="47"/>
      <c r="XAS96" s="47"/>
      <c r="XAT96" s="47"/>
      <c r="XAU96" s="47"/>
      <c r="XAV96" s="47"/>
      <c r="XAW96" s="47"/>
      <c r="XAX96" s="47"/>
      <c r="XAY96" s="47"/>
      <c r="XAZ96" s="47"/>
      <c r="XBA96" s="47"/>
      <c r="XBB96" s="47"/>
      <c r="XBC96" s="47"/>
      <c r="XBD96" s="47"/>
      <c r="XBE96" s="47"/>
      <c r="XBF96" s="47"/>
      <c r="XBG96" s="47"/>
      <c r="XBH96" s="47"/>
      <c r="XBI96" s="47"/>
      <c r="XBJ96" s="47"/>
      <c r="XBK96" s="47"/>
      <c r="XBL96" s="47"/>
      <c r="XBM96" s="47"/>
      <c r="XBN96" s="47"/>
      <c r="XBO96" s="47"/>
      <c r="XBP96" s="47"/>
      <c r="XBQ96" s="47"/>
      <c r="XBR96" s="47"/>
      <c r="XBS96" s="47"/>
      <c r="XBT96" s="47"/>
      <c r="XBU96" s="47"/>
      <c r="XBV96" s="47"/>
      <c r="XBW96" s="47"/>
      <c r="XBX96" s="47"/>
      <c r="XBY96" s="47"/>
      <c r="XBZ96" s="47"/>
      <c r="XCA96" s="47"/>
      <c r="XCB96" s="47"/>
      <c r="XCC96" s="47"/>
      <c r="XCD96" s="47"/>
      <c r="XCE96" s="47"/>
      <c r="XCF96" s="47"/>
      <c r="XCG96" s="47"/>
      <c r="XCH96" s="47"/>
      <c r="XCI96" s="47"/>
      <c r="XCJ96" s="47"/>
      <c r="XCK96" s="47"/>
      <c r="XCL96" s="47"/>
      <c r="XCM96" s="47"/>
      <c r="XCN96" s="47"/>
      <c r="XCO96" s="47"/>
      <c r="XCP96" s="47"/>
      <c r="XCQ96" s="47"/>
      <c r="XCR96" s="47"/>
      <c r="XCS96" s="47"/>
      <c r="XCT96" s="47"/>
      <c r="XCU96" s="47"/>
      <c r="XCV96" s="47"/>
      <c r="XCW96" s="47"/>
      <c r="XCX96" s="47"/>
      <c r="XCY96" s="47"/>
      <c r="XCZ96" s="47"/>
      <c r="XDA96" s="47"/>
      <c r="XDB96" s="47"/>
      <c r="XDC96" s="47"/>
      <c r="XDD96" s="47"/>
      <c r="XDE96" s="47"/>
      <c r="XDF96" s="47"/>
      <c r="XDG96" s="47"/>
      <c r="XDH96" s="47"/>
      <c r="XDI96" s="47"/>
      <c r="XDJ96" s="47"/>
      <c r="XDK96" s="47"/>
      <c r="XDL96" s="47"/>
      <c r="XDM96" s="47"/>
      <c r="XDN96" s="47"/>
      <c r="XDO96" s="47"/>
      <c r="XDP96" s="47"/>
      <c r="XDQ96" s="47"/>
      <c r="XDR96" s="47"/>
      <c r="XDS96" s="47"/>
      <c r="XDT96" s="47"/>
      <c r="XDU96" s="47"/>
      <c r="XDV96" s="47"/>
      <c r="XDW96" s="47"/>
      <c r="XDX96" s="47"/>
      <c r="XDY96" s="47"/>
      <c r="XDZ96" s="47"/>
      <c r="XEA96" s="47"/>
      <c r="XEB96" s="47"/>
      <c r="XEC96" s="47"/>
      <c r="XED96" s="47"/>
      <c r="XEE96" s="47"/>
      <c r="XEF96" s="47"/>
      <c r="XEG96" s="47"/>
      <c r="XEH96" s="47"/>
      <c r="XEI96" s="47"/>
      <c r="XEJ96" s="47"/>
      <c r="XEK96" s="47"/>
      <c r="XEL96" s="47"/>
      <c r="XEM96" s="47"/>
      <c r="XEN96" s="47"/>
      <c r="XEO96" s="47"/>
      <c r="XEP96" s="47"/>
      <c r="XEQ96" s="47"/>
      <c r="XER96" s="47"/>
      <c r="XES96" s="47"/>
      <c r="XET96" s="47"/>
      <c r="XEU96" s="47"/>
      <c r="XEV96" s="47"/>
    </row>
    <row r="97" spans="2:28" outlineLevel="2" x14ac:dyDescent="0.15">
      <c r="B97" s="26" t="s">
        <v>102</v>
      </c>
      <c r="C97" s="23" t="s">
        <v>257</v>
      </c>
      <c r="F97" s="14" t="s">
        <v>13</v>
      </c>
      <c r="G97"/>
      <c r="H97"/>
      <c r="I97"/>
      <c r="J97"/>
      <c r="K97"/>
      <c r="L97"/>
      <c r="O97" s="131">
        <v>100</v>
      </c>
      <c r="P97" s="42">
        <f>O97+P96</f>
        <v>100</v>
      </c>
      <c r="Q97" s="42">
        <f t="shared" ref="Q97" si="25">P97+Q96</f>
        <v>135</v>
      </c>
      <c r="R97" s="42">
        <f t="shared" ref="R97" si="26">Q97+R96</f>
        <v>170</v>
      </c>
      <c r="S97" s="42">
        <f t="shared" ref="S97" si="27">R97+S96</f>
        <v>170</v>
      </c>
      <c r="T97" s="42">
        <f t="shared" ref="T97" si="28">S97+T96</f>
        <v>170</v>
      </c>
    </row>
    <row r="98" spans="2:28" outlineLevel="2" x14ac:dyDescent="0.15">
      <c r="B98"/>
      <c r="C98" s="20"/>
      <c r="D98" s="20"/>
      <c r="E98"/>
      <c r="F98"/>
      <c r="G98"/>
      <c r="H98"/>
      <c r="I98"/>
      <c r="J98"/>
      <c r="K98"/>
      <c r="L98"/>
      <c r="M98"/>
      <c r="N98"/>
      <c r="O98" s="25"/>
      <c r="P98" s="25"/>
      <c r="Q98" s="25"/>
      <c r="R98" s="25"/>
      <c r="S98" s="25"/>
      <c r="T98" s="25"/>
      <c r="AB98" s="22"/>
    </row>
    <row r="99" spans="2:28" outlineLevel="2" x14ac:dyDescent="0.15">
      <c r="B99" s="96" t="s">
        <v>245</v>
      </c>
      <c r="C99" s="108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AB99" s="22"/>
    </row>
    <row r="100" spans="2:28" outlineLevel="2" x14ac:dyDescent="0.15">
      <c r="B100" s="22" t="s">
        <v>98</v>
      </c>
      <c r="C100" s="23" t="s">
        <v>257</v>
      </c>
      <c r="F100" s="14" t="s">
        <v>14</v>
      </c>
      <c r="G100"/>
      <c r="H100"/>
      <c r="I100"/>
      <c r="J100"/>
      <c r="K100"/>
      <c r="L100"/>
      <c r="O100" s="131">
        <v>220</v>
      </c>
    </row>
    <row r="101" spans="2:28" outlineLevel="2" x14ac:dyDescent="0.15">
      <c r="B101" s="22" t="s">
        <v>99</v>
      </c>
      <c r="C101" s="23" t="s">
        <v>257</v>
      </c>
      <c r="F101" s="14" t="s">
        <v>15</v>
      </c>
      <c r="G101"/>
      <c r="H101"/>
      <c r="I101"/>
      <c r="J101"/>
      <c r="K101"/>
      <c r="L101"/>
      <c r="O101" s="131">
        <v>80</v>
      </c>
    </row>
    <row r="102" spans="2:28" outlineLevel="2" x14ac:dyDescent="0.15">
      <c r="B102" s="22" t="s">
        <v>102</v>
      </c>
      <c r="C102" s="23" t="s">
        <v>257</v>
      </c>
      <c r="F102" s="14" t="s">
        <v>16</v>
      </c>
      <c r="G102"/>
      <c r="H102"/>
      <c r="I102"/>
      <c r="J102"/>
      <c r="K102"/>
      <c r="L102"/>
      <c r="O102" s="131">
        <v>90</v>
      </c>
    </row>
    <row r="103" spans="2:28" outlineLevel="2" x14ac:dyDescent="0.15">
      <c r="B103"/>
      <c r="C103" s="20"/>
      <c r="D103" s="20"/>
      <c r="E103"/>
      <c r="F103"/>
      <c r="G103"/>
      <c r="H103"/>
      <c r="I103"/>
      <c r="J103"/>
      <c r="K103"/>
      <c r="L103"/>
      <c r="M103"/>
      <c r="N103"/>
      <c r="O103" s="25"/>
      <c r="AB103" s="22"/>
    </row>
    <row r="104" spans="2:28" outlineLevel="2" x14ac:dyDescent="0.15">
      <c r="B104" s="96" t="s">
        <v>319</v>
      </c>
      <c r="C104" s="108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AB104" s="22"/>
    </row>
    <row r="105" spans="2:28" outlineLevel="2" x14ac:dyDescent="0.15">
      <c r="B105" s="22" t="s">
        <v>98</v>
      </c>
      <c r="C105" s="23" t="s">
        <v>1</v>
      </c>
      <c r="F105" s="14" t="s">
        <v>219</v>
      </c>
      <c r="G105" s="47"/>
      <c r="H105" s="47"/>
      <c r="I105" s="47"/>
      <c r="J105" s="47"/>
      <c r="K105" s="47"/>
      <c r="L105" s="47"/>
      <c r="P105" s="68">
        <v>0.02</v>
      </c>
      <c r="Q105" s="68">
        <v>0.2</v>
      </c>
      <c r="R105" s="68">
        <v>0.05</v>
      </c>
      <c r="S105" s="68">
        <v>0.03</v>
      </c>
      <c r="T105" s="68">
        <v>0</v>
      </c>
    </row>
    <row r="106" spans="2:28" outlineLevel="2" x14ac:dyDescent="0.15">
      <c r="B106" s="22" t="s">
        <v>99</v>
      </c>
      <c r="C106" s="23" t="s">
        <v>1</v>
      </c>
      <c r="F106" s="14" t="s">
        <v>220</v>
      </c>
      <c r="G106"/>
      <c r="H106"/>
      <c r="I106"/>
      <c r="J106"/>
      <c r="K106"/>
      <c r="L106"/>
      <c r="P106" s="68">
        <v>0.03</v>
      </c>
      <c r="Q106" s="68">
        <v>0.2</v>
      </c>
      <c r="R106" s="68">
        <v>0.05</v>
      </c>
      <c r="S106" s="68">
        <v>0.03</v>
      </c>
      <c r="T106" s="68">
        <v>0</v>
      </c>
    </row>
    <row r="107" spans="2:28" outlineLevel="2" x14ac:dyDescent="0.15">
      <c r="B107" s="22" t="s">
        <v>102</v>
      </c>
      <c r="C107" s="23" t="s">
        <v>1</v>
      </c>
      <c r="F107" s="14" t="s">
        <v>221</v>
      </c>
      <c r="G107"/>
      <c r="H107"/>
      <c r="I107"/>
      <c r="J107"/>
      <c r="K107"/>
      <c r="L107"/>
      <c r="P107" s="68">
        <v>0.02</v>
      </c>
      <c r="Q107" s="68">
        <v>0.05</v>
      </c>
      <c r="R107" s="68">
        <v>0.2</v>
      </c>
      <c r="S107" s="68">
        <v>0.05</v>
      </c>
      <c r="T107" s="68">
        <v>0.03</v>
      </c>
    </row>
    <row r="108" spans="2:28" outlineLevel="2" x14ac:dyDescent="0.15">
      <c r="B108"/>
      <c r="C108" s="20"/>
      <c r="D108" s="20"/>
      <c r="E108"/>
      <c r="F108"/>
      <c r="G108"/>
      <c r="H108"/>
      <c r="I108"/>
      <c r="J108"/>
      <c r="K108"/>
      <c r="L108"/>
      <c r="M108"/>
      <c r="N108"/>
      <c r="O108" s="25"/>
      <c r="P108" s="25"/>
      <c r="Q108" s="25"/>
      <c r="R108" s="25"/>
      <c r="S108" s="25"/>
      <c r="T108" s="25"/>
      <c r="AB108" s="22"/>
    </row>
    <row r="109" spans="2:28" outlineLevel="2" x14ac:dyDescent="0.15">
      <c r="B109" s="96" t="s">
        <v>320</v>
      </c>
      <c r="C109" s="108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AB109" s="22"/>
    </row>
    <row r="110" spans="2:28" outlineLevel="2" x14ac:dyDescent="0.15">
      <c r="B110" s="22" t="s">
        <v>98</v>
      </c>
      <c r="C110" s="23" t="s">
        <v>248</v>
      </c>
      <c r="F110" s="14" t="s">
        <v>17</v>
      </c>
      <c r="G110"/>
      <c r="H110"/>
      <c r="I110"/>
      <c r="J110"/>
      <c r="K110"/>
      <c r="L110"/>
      <c r="O110" s="30">
        <v>18000</v>
      </c>
      <c r="P110" s="49"/>
    </row>
    <row r="111" spans="2:28" outlineLevel="2" x14ac:dyDescent="0.15">
      <c r="B111" s="22" t="s">
        <v>99</v>
      </c>
      <c r="C111" s="23" t="s">
        <v>248</v>
      </c>
      <c r="F111" s="14" t="s">
        <v>18</v>
      </c>
      <c r="G111"/>
      <c r="H111"/>
      <c r="I111"/>
      <c r="J111"/>
      <c r="K111"/>
      <c r="L111"/>
      <c r="O111" s="30">
        <v>11000</v>
      </c>
      <c r="P111" s="49"/>
    </row>
    <row r="112" spans="2:28" outlineLevel="2" x14ac:dyDescent="0.15">
      <c r="B112" s="22" t="s">
        <v>102</v>
      </c>
      <c r="C112" s="23" t="s">
        <v>250</v>
      </c>
      <c r="F112" s="14" t="s">
        <v>19</v>
      </c>
      <c r="G112"/>
      <c r="H112"/>
      <c r="I112"/>
      <c r="J112"/>
      <c r="K112"/>
      <c r="L112"/>
      <c r="O112" s="30">
        <v>260</v>
      </c>
      <c r="P112" s="49"/>
    </row>
    <row r="113" spans="1:28" outlineLevel="2" x14ac:dyDescent="0.15">
      <c r="B113"/>
      <c r="C113" s="20"/>
      <c r="D113" s="20"/>
      <c r="E113"/>
      <c r="F113"/>
      <c r="G113"/>
      <c r="H113"/>
      <c r="I113"/>
      <c r="J113"/>
      <c r="K113"/>
      <c r="L113"/>
      <c r="M113"/>
      <c r="N113"/>
      <c r="O113" s="25"/>
      <c r="AB113" s="22"/>
    </row>
    <row r="114" spans="1:28" outlineLevel="2" x14ac:dyDescent="0.15">
      <c r="B114" s="96" t="s">
        <v>321</v>
      </c>
      <c r="C114" s="108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AB114" s="22"/>
    </row>
    <row r="115" spans="1:28" outlineLevel="2" x14ac:dyDescent="0.15">
      <c r="B115" s="22" t="s">
        <v>98</v>
      </c>
      <c r="C115" s="23" t="s">
        <v>1</v>
      </c>
      <c r="F115" s="14" t="s">
        <v>222</v>
      </c>
      <c r="L115" s="22" t="str">
        <f ca="1">_xlfn.FORMULATEXT(Q115)</f>
        <v>=ВЫБОР($L$13;Q116;Q117;Q118)</v>
      </c>
      <c r="P115" s="55">
        <f>CHOOSE($L$13,P116,P117,P118)</f>
        <v>0.05</v>
      </c>
      <c r="Q115" s="55">
        <f t="shared" ref="Q115:T115" si="29">CHOOSE($L$13,Q116,Q117,Q118)</f>
        <v>0.04</v>
      </c>
      <c r="R115" s="55">
        <f t="shared" si="29"/>
        <v>0.04</v>
      </c>
      <c r="S115" s="55">
        <f t="shared" si="29"/>
        <v>0.03</v>
      </c>
      <c r="T115" s="55">
        <f t="shared" si="29"/>
        <v>0.02</v>
      </c>
    </row>
    <row r="116" spans="1:28" outlineLevel="2" x14ac:dyDescent="0.15">
      <c r="B116" s="26" t="s">
        <v>103</v>
      </c>
      <c r="C116" s="23" t="s">
        <v>1</v>
      </c>
      <c r="P116" s="68">
        <v>7.0000000000000007E-2</v>
      </c>
      <c r="Q116" s="68">
        <v>0.06</v>
      </c>
      <c r="R116" s="68">
        <v>0.06</v>
      </c>
      <c r="S116" s="68">
        <v>0.05</v>
      </c>
      <c r="T116" s="68">
        <v>0.04</v>
      </c>
    </row>
    <row r="117" spans="1:28" outlineLevel="2" x14ac:dyDescent="0.15">
      <c r="B117" s="26" t="s">
        <v>104</v>
      </c>
      <c r="C117" s="23" t="s">
        <v>1</v>
      </c>
      <c r="P117" s="68">
        <v>0.05</v>
      </c>
      <c r="Q117" s="68">
        <v>0.04</v>
      </c>
      <c r="R117" s="68">
        <v>0.04</v>
      </c>
      <c r="S117" s="68">
        <v>0.03</v>
      </c>
      <c r="T117" s="68">
        <v>0.02</v>
      </c>
    </row>
    <row r="118" spans="1:28" outlineLevel="2" x14ac:dyDescent="0.15">
      <c r="B118" s="26" t="s">
        <v>105</v>
      </c>
      <c r="C118" s="23" t="s">
        <v>1</v>
      </c>
      <c r="P118" s="68">
        <v>0.03</v>
      </c>
      <c r="Q118" s="68">
        <v>0.02</v>
      </c>
      <c r="R118" s="68">
        <v>0.02</v>
      </c>
      <c r="S118" s="68">
        <v>0.01</v>
      </c>
      <c r="T118" s="68">
        <v>0</v>
      </c>
    </row>
    <row r="119" spans="1:28" outlineLevel="2" x14ac:dyDescent="0.15">
      <c r="B119" s="22" t="s">
        <v>99</v>
      </c>
      <c r="C119" s="23" t="s">
        <v>1</v>
      </c>
      <c r="F119" s="14" t="s">
        <v>223</v>
      </c>
      <c r="L119" s="22" t="str">
        <f ca="1">_xlfn.FORMULATEXT(Q119)</f>
        <v>=ВЫБОР($L$13;Q120;Q121;Q122)</v>
      </c>
      <c r="P119" s="55">
        <f t="shared" ref="P119:T119" si="30">CHOOSE($L$13,P120,P121,P122)</f>
        <v>0.04</v>
      </c>
      <c r="Q119" s="55">
        <f t="shared" si="30"/>
        <v>0.04</v>
      </c>
      <c r="R119" s="55">
        <f t="shared" si="30"/>
        <v>0.03</v>
      </c>
      <c r="S119" s="55">
        <f t="shared" si="30"/>
        <v>0.02</v>
      </c>
      <c r="T119" s="55">
        <f t="shared" si="30"/>
        <v>0</v>
      </c>
    </row>
    <row r="120" spans="1:28" outlineLevel="2" x14ac:dyDescent="0.15">
      <c r="B120" s="26" t="s">
        <v>103</v>
      </c>
      <c r="C120" s="23" t="s">
        <v>1</v>
      </c>
      <c r="P120" s="68">
        <v>0.06</v>
      </c>
      <c r="Q120" s="68">
        <v>0.06</v>
      </c>
      <c r="R120" s="68">
        <v>0.05</v>
      </c>
      <c r="S120" s="68">
        <v>0.04</v>
      </c>
      <c r="T120" s="68">
        <v>0.02</v>
      </c>
    </row>
    <row r="121" spans="1:28" outlineLevel="2" x14ac:dyDescent="0.15">
      <c r="B121" s="26" t="s">
        <v>104</v>
      </c>
      <c r="C121" s="23" t="s">
        <v>1</v>
      </c>
      <c r="P121" s="68">
        <v>0.04</v>
      </c>
      <c r="Q121" s="68">
        <v>0.04</v>
      </c>
      <c r="R121" s="68">
        <v>0.03</v>
      </c>
      <c r="S121" s="68">
        <v>0.02</v>
      </c>
      <c r="T121" s="68">
        <v>0</v>
      </c>
    </row>
    <row r="122" spans="1:28" outlineLevel="2" x14ac:dyDescent="0.15">
      <c r="B122" s="26" t="s">
        <v>105</v>
      </c>
      <c r="C122" s="23" t="s">
        <v>1</v>
      </c>
      <c r="P122" s="68">
        <v>0.03</v>
      </c>
      <c r="Q122" s="68">
        <v>0.03</v>
      </c>
      <c r="R122" s="68">
        <v>0.01</v>
      </c>
      <c r="S122" s="68">
        <v>0.01</v>
      </c>
      <c r="T122" s="68">
        <v>0</v>
      </c>
    </row>
    <row r="123" spans="1:28" outlineLevel="2" x14ac:dyDescent="0.15">
      <c r="B123" s="22" t="s">
        <v>102</v>
      </c>
      <c r="C123" s="23" t="s">
        <v>1</v>
      </c>
      <c r="F123" s="14" t="s">
        <v>226</v>
      </c>
      <c r="L123" s="22" t="str">
        <f ca="1">_xlfn.FORMULATEXT(Q123)</f>
        <v>=ВЫБОР($L$13;Q124;Q125;Q126)</v>
      </c>
      <c r="P123" s="55">
        <f t="shared" ref="P123:T123" si="31">CHOOSE($L$13,P124,P125,P126)</f>
        <v>0.04</v>
      </c>
      <c r="Q123" s="55">
        <f t="shared" si="31"/>
        <v>0.03</v>
      </c>
      <c r="R123" s="55">
        <f t="shared" si="31"/>
        <v>0.02</v>
      </c>
      <c r="S123" s="55">
        <f t="shared" si="31"/>
        <v>0</v>
      </c>
      <c r="T123" s="55">
        <f t="shared" si="31"/>
        <v>0</v>
      </c>
    </row>
    <row r="124" spans="1:28" outlineLevel="2" x14ac:dyDescent="0.15">
      <c r="B124" s="26" t="s">
        <v>103</v>
      </c>
      <c r="C124" s="23" t="s">
        <v>1</v>
      </c>
      <c r="P124" s="68">
        <v>0.06</v>
      </c>
      <c r="Q124" s="68">
        <v>0.05</v>
      </c>
      <c r="R124" s="68">
        <v>0.04</v>
      </c>
      <c r="S124" s="68">
        <v>0.01</v>
      </c>
      <c r="T124" s="68">
        <v>0.01</v>
      </c>
    </row>
    <row r="125" spans="1:28" outlineLevel="2" x14ac:dyDescent="0.15">
      <c r="B125" s="26" t="s">
        <v>104</v>
      </c>
      <c r="C125" s="23" t="s">
        <v>1</v>
      </c>
      <c r="P125" s="68">
        <v>0.04</v>
      </c>
      <c r="Q125" s="68">
        <v>0.03</v>
      </c>
      <c r="R125" s="68">
        <v>0.02</v>
      </c>
      <c r="S125" s="68">
        <v>0</v>
      </c>
      <c r="T125" s="68">
        <v>0</v>
      </c>
    </row>
    <row r="126" spans="1:28" outlineLevel="2" x14ac:dyDescent="0.15">
      <c r="B126" s="26" t="s">
        <v>105</v>
      </c>
      <c r="C126" s="23" t="s">
        <v>1</v>
      </c>
      <c r="P126" s="68">
        <v>0.03</v>
      </c>
      <c r="Q126" s="68">
        <v>0.02</v>
      </c>
      <c r="R126" s="68">
        <v>0.01</v>
      </c>
      <c r="S126" s="68">
        <v>0</v>
      </c>
      <c r="T126" s="68">
        <v>0</v>
      </c>
    </row>
    <row r="127" spans="1:28" outlineLevel="1" x14ac:dyDescent="0.15"/>
    <row r="128" spans="1:28" outlineLevel="1" x14ac:dyDescent="0.15">
      <c r="A128" s="67">
        <v>2.1</v>
      </c>
      <c r="B128" s="18" t="s">
        <v>307</v>
      </c>
      <c r="C128" s="106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/>
      <c r="V128"/>
      <c r="W128"/>
      <c r="X128"/>
      <c r="Y128"/>
      <c r="Z128"/>
      <c r="AA128"/>
    </row>
    <row r="129" spans="2:28" outlineLevel="2" x14ac:dyDescent="0.15"/>
    <row r="130" spans="2:28" outlineLevel="2" x14ac:dyDescent="0.15">
      <c r="B130" s="96" t="s">
        <v>118</v>
      </c>
      <c r="C130" s="108"/>
      <c r="D130" s="17"/>
      <c r="E130" s="17"/>
      <c r="F130" s="17"/>
      <c r="G130" s="17"/>
      <c r="H130" s="17"/>
      <c r="I130" s="17"/>
      <c r="J130" s="17"/>
      <c r="K130" s="17"/>
      <c r="L130" s="17"/>
      <c r="AB130" s="22"/>
    </row>
    <row r="131" spans="2:28" outlineLevel="2" x14ac:dyDescent="0.15">
      <c r="B131" s="22" t="s">
        <v>119</v>
      </c>
    </row>
    <row r="132" spans="2:28" outlineLevel="2" x14ac:dyDescent="0.15">
      <c r="B132" s="26" t="s">
        <v>97</v>
      </c>
      <c r="C132" s="23" t="s">
        <v>254</v>
      </c>
      <c r="F132" s="14" t="s">
        <v>21</v>
      </c>
      <c r="L132" s="66">
        <v>1.0900000000000001</v>
      </c>
    </row>
    <row r="133" spans="2:28" outlineLevel="2" x14ac:dyDescent="0.15">
      <c r="B133" s="26" t="s">
        <v>100</v>
      </c>
      <c r="C133" s="23" t="s">
        <v>254</v>
      </c>
      <c r="F133" s="14" t="s">
        <v>22</v>
      </c>
      <c r="L133" s="66">
        <v>1.07</v>
      </c>
    </row>
    <row r="134" spans="2:28" outlineLevel="2" x14ac:dyDescent="0.15">
      <c r="B134" s="22" t="s">
        <v>120</v>
      </c>
    </row>
    <row r="135" spans="2:28" outlineLevel="2" x14ac:dyDescent="0.15">
      <c r="B135" s="26" t="s">
        <v>101</v>
      </c>
      <c r="C135" s="23" t="s">
        <v>254</v>
      </c>
      <c r="F135" s="14" t="s">
        <v>23</v>
      </c>
      <c r="L135" s="66">
        <v>1.08</v>
      </c>
    </row>
    <row r="136" spans="2:28" outlineLevel="2" x14ac:dyDescent="0.15">
      <c r="B136"/>
      <c r="C136" s="20"/>
      <c r="D136" s="20"/>
      <c r="E136"/>
      <c r="F136"/>
      <c r="G136"/>
      <c r="H136"/>
      <c r="I136"/>
      <c r="J136"/>
      <c r="K136"/>
      <c r="L136"/>
      <c r="AB136" s="22"/>
    </row>
    <row r="137" spans="2:28" outlineLevel="2" x14ac:dyDescent="0.15">
      <c r="B137" s="96" t="s">
        <v>121</v>
      </c>
      <c r="C137" s="108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AB137" s="22"/>
    </row>
    <row r="138" spans="2:28" outlineLevel="2" x14ac:dyDescent="0.15">
      <c r="B138" s="22" t="s">
        <v>122</v>
      </c>
      <c r="C138" s="23" t="s">
        <v>249</v>
      </c>
      <c r="F138" s="14" t="s">
        <v>24</v>
      </c>
      <c r="N138" s="17"/>
      <c r="O138" s="30">
        <v>11500</v>
      </c>
    </row>
    <row r="139" spans="2:28" outlineLevel="2" x14ac:dyDescent="0.15">
      <c r="B139" s="22" t="s">
        <v>123</v>
      </c>
      <c r="C139" s="23" t="s">
        <v>249</v>
      </c>
      <c r="F139" s="14" t="s">
        <v>25</v>
      </c>
      <c r="N139" s="17"/>
      <c r="O139" s="30">
        <v>7000</v>
      </c>
    </row>
    <row r="140" spans="2:28" outlineLevel="2" x14ac:dyDescent="0.15">
      <c r="B140"/>
      <c r="C140" s="20"/>
      <c r="D140" s="20"/>
      <c r="E140"/>
      <c r="F140"/>
      <c r="G140"/>
      <c r="H140"/>
      <c r="I140"/>
      <c r="J140"/>
      <c r="K140"/>
      <c r="L140"/>
      <c r="M140"/>
      <c r="N140" s="17"/>
      <c r="O140" s="25"/>
      <c r="AB140" s="22"/>
    </row>
    <row r="141" spans="2:28" outlineLevel="2" x14ac:dyDescent="0.15">
      <c r="B141" s="96" t="s">
        <v>124</v>
      </c>
      <c r="C141" s="108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AB141" s="22"/>
    </row>
    <row r="142" spans="2:28" outlineLevel="2" x14ac:dyDescent="0.15">
      <c r="B142" s="22" t="s">
        <v>122</v>
      </c>
      <c r="C142" s="23" t="s">
        <v>1</v>
      </c>
      <c r="F142" s="14" t="s">
        <v>227</v>
      </c>
      <c r="P142" s="55">
        <f>CHOOSE($L$13,P143,P144,P145)</f>
        <v>0.05</v>
      </c>
      <c r="Q142" s="55">
        <f t="shared" ref="Q142" si="32">CHOOSE($L$13,Q143,Q144,Q145)</f>
        <v>0.04</v>
      </c>
      <c r="R142" s="55">
        <f t="shared" ref="R142" si="33">CHOOSE($L$13,R143,R144,R145)</f>
        <v>0.04</v>
      </c>
      <c r="S142" s="55">
        <f t="shared" ref="S142" si="34">CHOOSE($L$13,S143,S144,S145)</f>
        <v>0.04</v>
      </c>
      <c r="T142" s="55">
        <f t="shared" ref="T142" si="35">CHOOSE($L$13,T143,T144,T145)</f>
        <v>0.04</v>
      </c>
    </row>
    <row r="143" spans="2:28" outlineLevel="2" x14ac:dyDescent="0.15">
      <c r="B143" s="26" t="s">
        <v>103</v>
      </c>
      <c r="C143" s="23" t="s">
        <v>1</v>
      </c>
      <c r="P143" s="68">
        <v>0.06</v>
      </c>
      <c r="Q143" s="68">
        <v>0.05</v>
      </c>
      <c r="R143" s="68">
        <v>0.05</v>
      </c>
      <c r="S143" s="68">
        <v>0.05</v>
      </c>
      <c r="T143" s="68">
        <v>0.05</v>
      </c>
    </row>
    <row r="144" spans="2:28" outlineLevel="2" x14ac:dyDescent="0.15">
      <c r="B144" s="26" t="s">
        <v>104</v>
      </c>
      <c r="C144" s="23" t="s">
        <v>1</v>
      </c>
      <c r="P144" s="68">
        <v>0.05</v>
      </c>
      <c r="Q144" s="68">
        <v>0.04</v>
      </c>
      <c r="R144" s="68">
        <v>0.04</v>
      </c>
      <c r="S144" s="68">
        <v>0.04</v>
      </c>
      <c r="T144" s="68">
        <v>0.04</v>
      </c>
    </row>
    <row r="145" spans="2:16376" outlineLevel="2" x14ac:dyDescent="0.15">
      <c r="B145" s="26" t="s">
        <v>105</v>
      </c>
      <c r="C145" s="23" t="s">
        <v>1</v>
      </c>
      <c r="P145" s="68">
        <v>0.04</v>
      </c>
      <c r="Q145" s="68">
        <v>0.03</v>
      </c>
      <c r="R145" s="68">
        <v>0.03</v>
      </c>
      <c r="S145" s="68">
        <v>0.03</v>
      </c>
      <c r="T145" s="68">
        <v>0.03</v>
      </c>
    </row>
    <row r="146" spans="2:16376" outlineLevel="2" x14ac:dyDescent="0.15">
      <c r="B146" s="22" t="s">
        <v>123</v>
      </c>
      <c r="C146" s="23" t="s">
        <v>1</v>
      </c>
      <c r="F146" s="14" t="s">
        <v>228</v>
      </c>
      <c r="P146" s="55">
        <f>CHOOSE($L$13,P147,P148,P149)</f>
        <v>0.04</v>
      </c>
      <c r="Q146" s="55">
        <f t="shared" ref="Q146" si="36">CHOOSE($L$13,Q147,Q148,Q149)</f>
        <v>0.03</v>
      </c>
      <c r="R146" s="55">
        <f t="shared" ref="R146" si="37">CHOOSE($L$13,R147,R148,R149)</f>
        <v>0.03</v>
      </c>
      <c r="S146" s="55">
        <f t="shared" ref="S146" si="38">CHOOSE($L$13,S147,S148,S149)</f>
        <v>0.03</v>
      </c>
      <c r="T146" s="55">
        <f t="shared" ref="T146" si="39">CHOOSE($L$13,T147,T148,T149)</f>
        <v>0.03</v>
      </c>
    </row>
    <row r="147" spans="2:16376" outlineLevel="2" x14ac:dyDescent="0.15">
      <c r="B147" s="26" t="s">
        <v>103</v>
      </c>
      <c r="C147" s="23" t="s">
        <v>1</v>
      </c>
      <c r="P147" s="68">
        <v>0.05</v>
      </c>
      <c r="Q147" s="68">
        <v>0.04</v>
      </c>
      <c r="R147" s="68">
        <v>0.04</v>
      </c>
      <c r="S147" s="68">
        <v>0.04</v>
      </c>
      <c r="T147" s="68">
        <v>0.04</v>
      </c>
    </row>
    <row r="148" spans="2:16376" outlineLevel="2" x14ac:dyDescent="0.15">
      <c r="B148" s="26" t="s">
        <v>104</v>
      </c>
      <c r="C148" s="23" t="s">
        <v>1</v>
      </c>
      <c r="P148" s="68">
        <v>0.04</v>
      </c>
      <c r="Q148" s="68">
        <v>0.03</v>
      </c>
      <c r="R148" s="68">
        <v>0.03</v>
      </c>
      <c r="S148" s="68">
        <v>0.03</v>
      </c>
      <c r="T148" s="68">
        <v>0.03</v>
      </c>
    </row>
    <row r="149" spans="2:16376" outlineLevel="2" x14ac:dyDescent="0.15">
      <c r="B149" s="26" t="s">
        <v>105</v>
      </c>
      <c r="C149" s="23" t="s">
        <v>1</v>
      </c>
      <c r="P149" s="68">
        <v>0.03</v>
      </c>
      <c r="Q149" s="68">
        <v>0.02</v>
      </c>
      <c r="R149" s="68">
        <v>0.02</v>
      </c>
      <c r="S149" s="68">
        <v>0.02</v>
      </c>
      <c r="T149" s="68">
        <v>0.02</v>
      </c>
    </row>
    <row r="150" spans="2:16376" outlineLevel="2" x14ac:dyDescent="0.15">
      <c r="B150"/>
      <c r="C150" s="20"/>
      <c r="D150" s="20"/>
      <c r="E150"/>
      <c r="F150"/>
      <c r="G150"/>
      <c r="H150"/>
      <c r="I150"/>
      <c r="J150"/>
      <c r="K150"/>
      <c r="L150"/>
      <c r="M150"/>
      <c r="N150"/>
      <c r="O150" s="25"/>
      <c r="P150" s="25"/>
      <c r="Q150" s="25"/>
      <c r="R150" s="25"/>
      <c r="S150" s="25"/>
      <c r="T150" s="25"/>
      <c r="AB150" s="22"/>
    </row>
    <row r="151" spans="2:16376" outlineLevel="2" x14ac:dyDescent="0.15">
      <c r="B151" s="138" t="s">
        <v>306</v>
      </c>
      <c r="C151" s="108"/>
      <c r="D151" s="17"/>
      <c r="E151" s="17"/>
      <c r="F151" s="14" t="s">
        <v>26</v>
      </c>
      <c r="G151" s="17"/>
      <c r="H151" s="17"/>
      <c r="I151" s="17"/>
      <c r="J151" s="17"/>
      <c r="K151" s="17"/>
      <c r="L151" s="17"/>
      <c r="M151" s="17"/>
      <c r="N151" s="17"/>
      <c r="O151" s="37">
        <f>SUM(O152:O154)</f>
        <v>295</v>
      </c>
      <c r="P151" s="37">
        <f t="shared" ref="P151:T151" si="40">SUM(P152:P154)</f>
        <v>320</v>
      </c>
      <c r="Q151" s="37">
        <f t="shared" si="40"/>
        <v>433</v>
      </c>
      <c r="R151" s="37">
        <f t="shared" si="40"/>
        <v>560</v>
      </c>
      <c r="S151" s="37">
        <f t="shared" si="40"/>
        <v>626</v>
      </c>
      <c r="T151" s="37">
        <f t="shared" si="40"/>
        <v>626</v>
      </c>
      <c r="AB151" s="22"/>
    </row>
    <row r="152" spans="2:16376" outlineLevel="2" x14ac:dyDescent="0.15">
      <c r="B152" s="22" t="s">
        <v>97</v>
      </c>
      <c r="C152" s="23" t="s">
        <v>252</v>
      </c>
      <c r="F152" s="14" t="s">
        <v>27</v>
      </c>
      <c r="O152" s="30">
        <v>150</v>
      </c>
      <c r="P152" s="30">
        <v>160</v>
      </c>
      <c r="Q152" s="30">
        <v>210</v>
      </c>
      <c r="R152" s="30">
        <v>257</v>
      </c>
      <c r="S152" s="30">
        <v>290</v>
      </c>
      <c r="T152" s="30">
        <v>290</v>
      </c>
    </row>
    <row r="153" spans="2:16376" outlineLevel="2" x14ac:dyDescent="0.15">
      <c r="B153" s="22" t="s">
        <v>100</v>
      </c>
      <c r="C153" s="23" t="s">
        <v>252</v>
      </c>
      <c r="F153" s="14" t="s">
        <v>28</v>
      </c>
      <c r="O153" s="30">
        <v>75</v>
      </c>
      <c r="P153" s="30">
        <v>85</v>
      </c>
      <c r="Q153" s="30">
        <v>130</v>
      </c>
      <c r="R153" s="30">
        <v>162</v>
      </c>
      <c r="S153" s="30">
        <v>195</v>
      </c>
      <c r="T153" s="30">
        <v>195</v>
      </c>
    </row>
    <row r="154" spans="2:16376" outlineLevel="2" x14ac:dyDescent="0.15">
      <c r="B154" s="22" t="s">
        <v>101</v>
      </c>
      <c r="C154" s="23" t="s">
        <v>252</v>
      </c>
      <c r="F154" s="14" t="s">
        <v>29</v>
      </c>
      <c r="O154" s="30">
        <v>70</v>
      </c>
      <c r="P154" s="30">
        <v>75</v>
      </c>
      <c r="Q154" s="30">
        <v>93</v>
      </c>
      <c r="R154" s="30">
        <v>141</v>
      </c>
      <c r="S154" s="30">
        <v>141</v>
      </c>
      <c r="T154" s="30">
        <v>141</v>
      </c>
    </row>
    <row r="155" spans="2:16376" outlineLevel="2" x14ac:dyDescent="0.15">
      <c r="D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  <c r="BJ155" s="22"/>
      <c r="BK155" s="22"/>
      <c r="BL155" s="22"/>
      <c r="BM155" s="22"/>
      <c r="BN155" s="22"/>
      <c r="BO155" s="22"/>
      <c r="BP155" s="22"/>
      <c r="BQ155" s="22"/>
      <c r="BR155" s="22"/>
      <c r="BS155" s="22"/>
      <c r="BT155" s="22"/>
      <c r="BU155" s="22"/>
      <c r="BV155" s="22"/>
      <c r="BW155" s="22"/>
      <c r="BX155" s="22"/>
      <c r="BY155" s="22"/>
      <c r="BZ155" s="22"/>
      <c r="CA155" s="22"/>
      <c r="CB155" s="22"/>
      <c r="CC155" s="22"/>
      <c r="CD155" s="22"/>
      <c r="CE155" s="22"/>
      <c r="CF155" s="22"/>
      <c r="CG155" s="22"/>
      <c r="CH155" s="22"/>
      <c r="CI155" s="22"/>
      <c r="CJ155" s="22"/>
      <c r="CK155" s="22"/>
      <c r="CL155" s="22"/>
      <c r="CM155" s="22"/>
      <c r="CN155" s="22"/>
      <c r="CO155" s="22"/>
      <c r="CP155" s="22"/>
      <c r="CQ155" s="22"/>
      <c r="CR155" s="22"/>
      <c r="CS155" s="22"/>
      <c r="CT155" s="22"/>
      <c r="CU155" s="22"/>
      <c r="CV155" s="22"/>
      <c r="CW155" s="22"/>
      <c r="CX155" s="22"/>
      <c r="CY155" s="22"/>
      <c r="CZ155" s="22"/>
      <c r="DA155" s="22"/>
      <c r="DB155" s="22"/>
      <c r="DC155" s="22"/>
      <c r="DD155" s="22"/>
      <c r="DE155" s="22"/>
      <c r="DF155" s="22"/>
      <c r="DG155" s="22"/>
      <c r="DH155" s="22"/>
      <c r="DI155" s="22"/>
      <c r="DJ155" s="22"/>
      <c r="DK155" s="22"/>
      <c r="DL155" s="22"/>
      <c r="DM155" s="22"/>
      <c r="DN155" s="22"/>
      <c r="DO155" s="22"/>
      <c r="DP155" s="22"/>
      <c r="DQ155" s="22"/>
      <c r="DR155" s="22"/>
      <c r="DS155" s="22"/>
      <c r="DT155" s="22"/>
      <c r="DU155" s="22"/>
      <c r="DV155" s="22"/>
      <c r="DW155" s="22"/>
      <c r="DX155" s="22"/>
      <c r="DY155" s="22"/>
      <c r="DZ155" s="22"/>
      <c r="EA155" s="22"/>
      <c r="EB155" s="22"/>
      <c r="EC155" s="22"/>
      <c r="ED155" s="22"/>
      <c r="EE155" s="22"/>
      <c r="EF155" s="22"/>
      <c r="EG155" s="22"/>
      <c r="EH155" s="22"/>
      <c r="EI155" s="22"/>
      <c r="EJ155" s="22"/>
      <c r="EK155" s="22"/>
      <c r="EL155" s="22"/>
      <c r="EM155" s="22"/>
      <c r="EN155" s="22"/>
      <c r="EO155" s="22"/>
      <c r="EP155" s="22"/>
      <c r="EQ155" s="22"/>
      <c r="ER155" s="22"/>
      <c r="ES155" s="22"/>
      <c r="ET155" s="22"/>
      <c r="EU155" s="22"/>
      <c r="EV155" s="22"/>
      <c r="EW155" s="22"/>
      <c r="EX155" s="22"/>
      <c r="EY155" s="22"/>
      <c r="EZ155" s="22"/>
      <c r="FA155" s="22"/>
      <c r="FB155" s="22"/>
      <c r="FC155" s="22"/>
      <c r="FD155" s="22"/>
      <c r="FE155" s="22"/>
      <c r="FF155" s="22"/>
      <c r="FG155" s="22"/>
      <c r="FH155" s="22"/>
      <c r="FI155" s="22"/>
      <c r="FJ155" s="22"/>
      <c r="FK155" s="22"/>
      <c r="FL155" s="22"/>
      <c r="FM155" s="22"/>
      <c r="FN155" s="22"/>
      <c r="FO155" s="22"/>
      <c r="FP155" s="22"/>
      <c r="FQ155" s="22"/>
      <c r="FR155" s="22"/>
      <c r="FS155" s="22"/>
      <c r="FT155" s="22"/>
      <c r="FU155" s="22"/>
      <c r="FV155" s="22"/>
      <c r="FW155" s="22"/>
      <c r="FX155" s="22"/>
      <c r="FY155" s="22"/>
      <c r="FZ155" s="22"/>
      <c r="GA155" s="22"/>
      <c r="GB155" s="22"/>
      <c r="GC155" s="22"/>
      <c r="GD155" s="22"/>
      <c r="GE155" s="22"/>
      <c r="GF155" s="22"/>
      <c r="GG155" s="22"/>
      <c r="GH155" s="22"/>
      <c r="GI155" s="22"/>
      <c r="GJ155" s="22"/>
      <c r="GK155" s="22"/>
      <c r="GL155" s="22"/>
      <c r="GM155" s="22"/>
      <c r="GN155" s="22"/>
      <c r="GO155" s="22"/>
      <c r="GP155" s="22"/>
      <c r="GQ155" s="22"/>
      <c r="GR155" s="22"/>
      <c r="GS155" s="22"/>
      <c r="GT155" s="22"/>
      <c r="GU155" s="22"/>
      <c r="GV155" s="22"/>
      <c r="GW155" s="22"/>
      <c r="GX155" s="22"/>
      <c r="GY155" s="22"/>
      <c r="GZ155" s="22"/>
      <c r="HA155" s="22"/>
      <c r="HB155" s="22"/>
      <c r="HC155" s="22"/>
      <c r="HD155" s="22"/>
      <c r="HE155" s="22"/>
      <c r="HF155" s="22"/>
      <c r="HG155" s="22"/>
      <c r="HH155" s="22"/>
      <c r="HI155" s="22"/>
      <c r="HJ155" s="22"/>
      <c r="HK155" s="22"/>
      <c r="HL155" s="22"/>
      <c r="HM155" s="22"/>
      <c r="HN155" s="22"/>
      <c r="HO155" s="22"/>
      <c r="HP155" s="22"/>
      <c r="HQ155" s="22"/>
      <c r="HR155" s="22"/>
      <c r="HS155" s="22"/>
      <c r="HT155" s="22"/>
      <c r="HU155" s="22"/>
      <c r="HV155" s="22"/>
      <c r="HW155" s="22"/>
      <c r="HX155" s="22"/>
      <c r="HY155" s="22"/>
      <c r="HZ155" s="22"/>
      <c r="IA155" s="22"/>
      <c r="IB155" s="22"/>
      <c r="IC155" s="22"/>
      <c r="ID155" s="22"/>
      <c r="IE155" s="22"/>
      <c r="IF155" s="22"/>
      <c r="IG155" s="22"/>
      <c r="IH155" s="22"/>
      <c r="II155" s="22"/>
      <c r="IJ155" s="22"/>
      <c r="IK155" s="22"/>
      <c r="IL155" s="22"/>
      <c r="IM155" s="22"/>
      <c r="IN155" s="22"/>
      <c r="IO155" s="22"/>
      <c r="IP155" s="22"/>
      <c r="IQ155" s="22"/>
      <c r="IR155" s="22"/>
      <c r="IS155" s="22"/>
      <c r="IT155" s="22"/>
      <c r="IU155" s="22"/>
      <c r="IV155" s="22"/>
      <c r="IW155" s="22"/>
      <c r="IX155" s="22"/>
      <c r="IY155" s="22"/>
      <c r="IZ155" s="22"/>
      <c r="JA155" s="22"/>
      <c r="JB155" s="22"/>
      <c r="JC155" s="22"/>
      <c r="JD155" s="22"/>
      <c r="JE155" s="22"/>
      <c r="JF155" s="22"/>
      <c r="JG155" s="22"/>
      <c r="JH155" s="22"/>
      <c r="JI155" s="22"/>
      <c r="JJ155" s="22"/>
      <c r="JK155" s="22"/>
      <c r="JL155" s="22"/>
      <c r="JM155" s="22"/>
      <c r="JN155" s="22"/>
      <c r="JO155" s="22"/>
      <c r="JP155" s="22"/>
      <c r="JQ155" s="22"/>
      <c r="JR155" s="22"/>
      <c r="JS155" s="22"/>
      <c r="JT155" s="22"/>
      <c r="JU155" s="22"/>
      <c r="JV155" s="22"/>
      <c r="JW155" s="22"/>
      <c r="JX155" s="22"/>
      <c r="JY155" s="22"/>
      <c r="JZ155" s="22"/>
      <c r="KA155" s="22"/>
      <c r="KB155" s="22"/>
      <c r="KC155" s="22"/>
      <c r="KD155" s="22"/>
      <c r="KE155" s="22"/>
      <c r="KF155" s="22"/>
      <c r="KG155" s="22"/>
      <c r="KH155" s="22"/>
      <c r="KI155" s="22"/>
      <c r="KJ155" s="22"/>
      <c r="KK155" s="22"/>
      <c r="KL155" s="22"/>
      <c r="KM155" s="22"/>
      <c r="KN155" s="22"/>
      <c r="KO155" s="22"/>
      <c r="KP155" s="22"/>
      <c r="KQ155" s="22"/>
      <c r="KR155" s="22"/>
      <c r="KS155" s="22"/>
      <c r="KT155" s="22"/>
      <c r="KU155" s="22"/>
      <c r="KV155" s="22"/>
      <c r="KW155" s="22"/>
      <c r="KX155" s="22"/>
      <c r="KY155" s="22"/>
      <c r="KZ155" s="22"/>
      <c r="LA155" s="22"/>
      <c r="LB155" s="22"/>
      <c r="LC155" s="22"/>
      <c r="LD155" s="22"/>
      <c r="LE155" s="22"/>
      <c r="LF155" s="22"/>
      <c r="LG155" s="22"/>
      <c r="LH155" s="22"/>
      <c r="LI155" s="22"/>
      <c r="LJ155" s="22"/>
      <c r="LK155" s="22"/>
      <c r="LL155" s="22"/>
      <c r="LM155" s="22"/>
      <c r="LN155" s="22"/>
      <c r="LO155" s="22"/>
      <c r="LP155" s="22"/>
      <c r="LQ155" s="22"/>
      <c r="LR155" s="22"/>
      <c r="LS155" s="22"/>
      <c r="LT155" s="22"/>
      <c r="LU155" s="22"/>
      <c r="LV155" s="22"/>
      <c r="LW155" s="22"/>
      <c r="LX155" s="22"/>
      <c r="LY155" s="22"/>
      <c r="LZ155" s="22"/>
      <c r="MA155" s="22"/>
      <c r="MB155" s="22"/>
      <c r="MC155" s="22"/>
      <c r="MD155" s="22"/>
      <c r="ME155" s="22"/>
      <c r="MF155" s="22"/>
      <c r="MG155" s="22"/>
      <c r="MH155" s="22"/>
      <c r="MI155" s="22"/>
      <c r="MJ155" s="22"/>
      <c r="MK155" s="22"/>
      <c r="ML155" s="22"/>
      <c r="MM155" s="22"/>
      <c r="MN155" s="22"/>
      <c r="MO155" s="22"/>
      <c r="MP155" s="22"/>
      <c r="MQ155" s="22"/>
      <c r="MR155" s="22"/>
      <c r="MS155" s="22"/>
      <c r="MT155" s="22"/>
      <c r="MU155" s="22"/>
      <c r="MV155" s="22"/>
      <c r="MW155" s="22"/>
      <c r="MX155" s="22"/>
      <c r="MY155" s="22"/>
      <c r="MZ155" s="22"/>
      <c r="NA155" s="22"/>
      <c r="NB155" s="22"/>
      <c r="NC155" s="22"/>
      <c r="ND155" s="22"/>
      <c r="NE155" s="22"/>
      <c r="NF155" s="22"/>
      <c r="NG155" s="22"/>
      <c r="NH155" s="22"/>
      <c r="NI155" s="22"/>
      <c r="NJ155" s="22"/>
      <c r="NK155" s="22"/>
      <c r="NL155" s="22"/>
      <c r="NM155" s="22"/>
      <c r="NN155" s="22"/>
      <c r="NO155" s="22"/>
      <c r="NP155" s="22"/>
      <c r="NQ155" s="22"/>
      <c r="NR155" s="22"/>
      <c r="NS155" s="22"/>
      <c r="NT155" s="22"/>
      <c r="NU155" s="22"/>
      <c r="NV155" s="22"/>
      <c r="NW155" s="22"/>
      <c r="NX155" s="22"/>
      <c r="NY155" s="22"/>
      <c r="NZ155" s="22"/>
      <c r="OA155" s="22"/>
      <c r="OB155" s="22"/>
      <c r="OC155" s="22"/>
      <c r="OD155" s="22"/>
      <c r="OE155" s="22"/>
      <c r="OF155" s="22"/>
      <c r="OG155" s="22"/>
      <c r="OH155" s="22"/>
      <c r="OI155" s="22"/>
      <c r="OJ155" s="22"/>
      <c r="OK155" s="22"/>
      <c r="OL155" s="22"/>
      <c r="OM155" s="22"/>
      <c r="ON155" s="22"/>
      <c r="OO155" s="22"/>
      <c r="OP155" s="22"/>
      <c r="OQ155" s="22"/>
      <c r="OR155" s="22"/>
      <c r="OS155" s="22"/>
      <c r="OT155" s="22"/>
      <c r="OU155" s="22"/>
      <c r="OV155" s="22"/>
      <c r="OW155" s="22"/>
      <c r="OX155" s="22"/>
      <c r="OY155" s="22"/>
      <c r="OZ155" s="22"/>
      <c r="PA155" s="22"/>
      <c r="PB155" s="22"/>
      <c r="PC155" s="22"/>
      <c r="PD155" s="22"/>
      <c r="PE155" s="22"/>
      <c r="PF155" s="22"/>
      <c r="PG155" s="22"/>
      <c r="PH155" s="22"/>
      <c r="PI155" s="22"/>
      <c r="PJ155" s="22"/>
      <c r="PK155" s="22"/>
      <c r="PL155" s="22"/>
      <c r="PM155" s="22"/>
      <c r="PN155" s="22"/>
      <c r="PO155" s="22"/>
      <c r="PP155" s="22"/>
      <c r="PQ155" s="22"/>
      <c r="PR155" s="22"/>
      <c r="PS155" s="22"/>
      <c r="PT155" s="22"/>
      <c r="PU155" s="22"/>
      <c r="PV155" s="22"/>
      <c r="PW155" s="22"/>
      <c r="PX155" s="22"/>
      <c r="PY155" s="22"/>
      <c r="PZ155" s="22"/>
      <c r="QA155" s="22"/>
      <c r="QB155" s="22"/>
      <c r="QC155" s="22"/>
      <c r="QD155" s="22"/>
      <c r="QE155" s="22"/>
      <c r="QF155" s="22"/>
      <c r="QG155" s="22"/>
      <c r="QH155" s="22"/>
      <c r="QI155" s="22"/>
      <c r="QJ155" s="22"/>
      <c r="QK155" s="22"/>
      <c r="QL155" s="22"/>
      <c r="QM155" s="22"/>
      <c r="QN155" s="22"/>
      <c r="QO155" s="22"/>
      <c r="QP155" s="22"/>
      <c r="QQ155" s="22"/>
      <c r="QR155" s="22"/>
      <c r="QS155" s="22"/>
      <c r="QT155" s="22"/>
      <c r="QU155" s="22"/>
      <c r="QV155" s="22"/>
      <c r="QW155" s="22"/>
      <c r="QX155" s="22"/>
      <c r="QY155" s="22"/>
      <c r="QZ155" s="22"/>
      <c r="RA155" s="22"/>
      <c r="RB155" s="22"/>
      <c r="RC155" s="22"/>
      <c r="RD155" s="22"/>
      <c r="RE155" s="22"/>
      <c r="RF155" s="22"/>
      <c r="RG155" s="22"/>
      <c r="RH155" s="22"/>
      <c r="RI155" s="22"/>
      <c r="RJ155" s="22"/>
      <c r="RK155" s="22"/>
      <c r="RL155" s="22"/>
      <c r="RM155" s="22"/>
      <c r="RN155" s="22"/>
      <c r="RO155" s="22"/>
      <c r="RP155" s="22"/>
      <c r="RQ155" s="22"/>
      <c r="RR155" s="22"/>
      <c r="RS155" s="22"/>
      <c r="RT155" s="22"/>
      <c r="RU155" s="22"/>
      <c r="RV155" s="22"/>
      <c r="RW155" s="22"/>
      <c r="RX155" s="22"/>
      <c r="RY155" s="22"/>
      <c r="RZ155" s="22"/>
      <c r="SA155" s="22"/>
      <c r="SB155" s="22"/>
      <c r="SC155" s="22"/>
      <c r="SD155" s="22"/>
      <c r="SE155" s="22"/>
      <c r="SF155" s="22"/>
      <c r="SG155" s="22"/>
      <c r="SH155" s="22"/>
      <c r="SI155" s="22"/>
      <c r="SJ155" s="22"/>
      <c r="SK155" s="22"/>
      <c r="SL155" s="22"/>
      <c r="SM155" s="22"/>
      <c r="SN155" s="22"/>
      <c r="SO155" s="22"/>
      <c r="SP155" s="22"/>
      <c r="SQ155" s="22"/>
      <c r="SR155" s="22"/>
      <c r="SS155" s="22"/>
      <c r="ST155" s="22"/>
      <c r="SU155" s="22"/>
      <c r="SV155" s="22"/>
      <c r="SW155" s="22"/>
      <c r="SX155" s="22"/>
      <c r="SY155" s="22"/>
      <c r="SZ155" s="22"/>
      <c r="TA155" s="22"/>
      <c r="TB155" s="22"/>
      <c r="TC155" s="22"/>
      <c r="TD155" s="22"/>
      <c r="TE155" s="22"/>
      <c r="TF155" s="22"/>
      <c r="TG155" s="22"/>
      <c r="TH155" s="22"/>
      <c r="TI155" s="22"/>
      <c r="TJ155" s="22"/>
      <c r="TK155" s="22"/>
      <c r="TL155" s="22"/>
      <c r="TM155" s="22"/>
      <c r="TN155" s="22"/>
      <c r="TO155" s="22"/>
      <c r="TP155" s="22"/>
      <c r="TQ155" s="22"/>
      <c r="TR155" s="22"/>
      <c r="TS155" s="22"/>
      <c r="TT155" s="22"/>
      <c r="TU155" s="22"/>
      <c r="TV155" s="22"/>
      <c r="TW155" s="22"/>
      <c r="TX155" s="22"/>
      <c r="TY155" s="22"/>
      <c r="TZ155" s="22"/>
      <c r="UA155" s="22"/>
      <c r="UB155" s="22"/>
      <c r="UC155" s="22"/>
      <c r="UD155" s="22"/>
      <c r="UE155" s="22"/>
      <c r="UF155" s="22"/>
      <c r="UG155" s="22"/>
      <c r="UH155" s="22"/>
      <c r="UI155" s="22"/>
      <c r="UJ155" s="22"/>
      <c r="UK155" s="22"/>
      <c r="UL155" s="22"/>
      <c r="UM155" s="22"/>
      <c r="UN155" s="22"/>
      <c r="UO155" s="22"/>
      <c r="UP155" s="22"/>
      <c r="UQ155" s="22"/>
      <c r="UR155" s="22"/>
      <c r="US155" s="22"/>
      <c r="UT155" s="22"/>
      <c r="UU155" s="22"/>
      <c r="UV155" s="22"/>
      <c r="UW155" s="22"/>
      <c r="UX155" s="22"/>
      <c r="UY155" s="22"/>
      <c r="UZ155" s="22"/>
      <c r="VA155" s="22"/>
      <c r="VB155" s="22"/>
      <c r="VC155" s="22"/>
      <c r="VD155" s="22"/>
      <c r="VE155" s="22"/>
      <c r="VF155" s="22"/>
      <c r="VG155" s="22"/>
      <c r="VH155" s="22"/>
      <c r="VI155" s="22"/>
      <c r="VJ155" s="22"/>
      <c r="VK155" s="22"/>
      <c r="VL155" s="22"/>
      <c r="VM155" s="22"/>
      <c r="VN155" s="22"/>
      <c r="VO155" s="22"/>
      <c r="VP155" s="22"/>
      <c r="VQ155" s="22"/>
      <c r="VR155" s="22"/>
      <c r="VS155" s="22"/>
      <c r="VT155" s="22"/>
      <c r="VU155" s="22"/>
      <c r="VV155" s="22"/>
      <c r="VW155" s="22"/>
      <c r="VX155" s="22"/>
      <c r="VY155" s="22"/>
      <c r="VZ155" s="22"/>
      <c r="WA155" s="22"/>
      <c r="WB155" s="22"/>
      <c r="WC155" s="22"/>
      <c r="WD155" s="22"/>
      <c r="WE155" s="22"/>
      <c r="WF155" s="22"/>
      <c r="WG155" s="22"/>
      <c r="WH155" s="22"/>
      <c r="WI155" s="22"/>
      <c r="WJ155" s="22"/>
      <c r="WK155" s="22"/>
      <c r="WL155" s="22"/>
      <c r="WM155" s="22"/>
      <c r="WN155" s="22"/>
      <c r="WO155" s="22"/>
      <c r="WP155" s="22"/>
      <c r="WQ155" s="22"/>
      <c r="WR155" s="22"/>
      <c r="WS155" s="22"/>
      <c r="WT155" s="22"/>
      <c r="WU155" s="22"/>
      <c r="WV155" s="22"/>
      <c r="WW155" s="22"/>
      <c r="WX155" s="22"/>
      <c r="WY155" s="22"/>
      <c r="WZ155" s="22"/>
      <c r="XA155" s="22"/>
      <c r="XB155" s="22"/>
      <c r="XC155" s="22"/>
      <c r="XD155" s="22"/>
      <c r="XE155" s="22"/>
      <c r="XF155" s="22"/>
      <c r="XG155" s="22"/>
      <c r="XH155" s="22"/>
      <c r="XI155" s="22"/>
      <c r="XJ155" s="22"/>
      <c r="XK155" s="22"/>
      <c r="XL155" s="22"/>
      <c r="XM155" s="22"/>
      <c r="XN155" s="22"/>
      <c r="XO155" s="22"/>
      <c r="XP155" s="22"/>
      <c r="XQ155" s="22"/>
      <c r="XR155" s="22"/>
      <c r="XS155" s="22"/>
      <c r="XT155" s="22"/>
      <c r="XU155" s="22"/>
      <c r="XV155" s="22"/>
      <c r="XW155" s="22"/>
      <c r="XX155" s="22"/>
      <c r="XY155" s="22"/>
      <c r="XZ155" s="22"/>
      <c r="YA155" s="22"/>
      <c r="YB155" s="22"/>
      <c r="YC155" s="22"/>
      <c r="YD155" s="22"/>
      <c r="YE155" s="22"/>
      <c r="YF155" s="22"/>
      <c r="YG155" s="22"/>
      <c r="YH155" s="22"/>
      <c r="YI155" s="22"/>
      <c r="YJ155" s="22"/>
      <c r="YK155" s="22"/>
      <c r="YL155" s="22"/>
      <c r="YM155" s="22"/>
      <c r="YN155" s="22"/>
      <c r="YO155" s="22"/>
      <c r="YP155" s="22"/>
      <c r="YQ155" s="22"/>
      <c r="YR155" s="22"/>
      <c r="YS155" s="22"/>
      <c r="YT155" s="22"/>
      <c r="YU155" s="22"/>
      <c r="YV155" s="22"/>
      <c r="YW155" s="22"/>
      <c r="YX155" s="22"/>
      <c r="YY155" s="22"/>
      <c r="YZ155" s="22"/>
      <c r="ZA155" s="22"/>
      <c r="ZB155" s="22"/>
      <c r="ZC155" s="22"/>
      <c r="ZD155" s="22"/>
      <c r="ZE155" s="22"/>
      <c r="ZF155" s="22"/>
      <c r="ZG155" s="22"/>
      <c r="ZH155" s="22"/>
      <c r="ZI155" s="22"/>
      <c r="ZJ155" s="22"/>
      <c r="ZK155" s="22"/>
      <c r="ZL155" s="22"/>
      <c r="ZM155" s="22"/>
      <c r="ZN155" s="22"/>
      <c r="ZO155" s="22"/>
      <c r="ZP155" s="22"/>
      <c r="ZQ155" s="22"/>
      <c r="ZR155" s="22"/>
      <c r="ZS155" s="22"/>
      <c r="ZT155" s="22"/>
      <c r="ZU155" s="22"/>
      <c r="ZV155" s="22"/>
      <c r="ZW155" s="22"/>
      <c r="ZX155" s="22"/>
      <c r="ZY155" s="22"/>
      <c r="ZZ155" s="22"/>
      <c r="AAA155" s="22"/>
      <c r="AAB155" s="22"/>
      <c r="AAC155" s="22"/>
      <c r="AAD155" s="22"/>
      <c r="AAE155" s="22"/>
      <c r="AAF155" s="22"/>
      <c r="AAG155" s="22"/>
      <c r="AAH155" s="22"/>
      <c r="AAI155" s="22"/>
      <c r="AAJ155" s="22"/>
      <c r="AAK155" s="22"/>
      <c r="AAL155" s="22"/>
      <c r="AAM155" s="22"/>
      <c r="AAN155" s="22"/>
      <c r="AAO155" s="22"/>
      <c r="AAP155" s="22"/>
      <c r="AAQ155" s="22"/>
      <c r="AAR155" s="22"/>
      <c r="AAS155" s="22"/>
      <c r="AAT155" s="22"/>
      <c r="AAU155" s="22"/>
      <c r="AAV155" s="22"/>
      <c r="AAW155" s="22"/>
      <c r="AAX155" s="22"/>
      <c r="AAY155" s="22"/>
      <c r="AAZ155" s="22"/>
      <c r="ABA155" s="22"/>
      <c r="ABB155" s="22"/>
      <c r="ABC155" s="22"/>
      <c r="ABD155" s="22"/>
      <c r="ABE155" s="22"/>
      <c r="ABF155" s="22"/>
      <c r="ABG155" s="22"/>
      <c r="ABH155" s="22"/>
      <c r="ABI155" s="22"/>
      <c r="ABJ155" s="22"/>
      <c r="ABK155" s="22"/>
      <c r="ABL155" s="22"/>
      <c r="ABM155" s="22"/>
      <c r="ABN155" s="22"/>
      <c r="ABO155" s="22"/>
      <c r="ABP155" s="22"/>
      <c r="ABQ155" s="22"/>
      <c r="ABR155" s="22"/>
      <c r="ABS155" s="22"/>
      <c r="ABT155" s="22"/>
      <c r="ABU155" s="22"/>
      <c r="ABV155" s="22"/>
      <c r="ABW155" s="22"/>
      <c r="ABX155" s="22"/>
      <c r="ABY155" s="22"/>
      <c r="ABZ155" s="22"/>
      <c r="ACA155" s="22"/>
      <c r="ACB155" s="22"/>
      <c r="ACC155" s="22"/>
      <c r="ACD155" s="22"/>
      <c r="ACE155" s="22"/>
      <c r="ACF155" s="22"/>
      <c r="ACG155" s="22"/>
      <c r="ACH155" s="22"/>
      <c r="ACI155" s="22"/>
      <c r="ACJ155" s="22"/>
      <c r="ACK155" s="22"/>
      <c r="ACL155" s="22"/>
      <c r="ACM155" s="22"/>
      <c r="ACN155" s="22"/>
      <c r="ACO155" s="22"/>
      <c r="ACP155" s="22"/>
      <c r="ACQ155" s="22"/>
      <c r="ACR155" s="22"/>
      <c r="ACS155" s="22"/>
      <c r="ACT155" s="22"/>
      <c r="ACU155" s="22"/>
      <c r="ACV155" s="22"/>
      <c r="ACW155" s="22"/>
      <c r="ACX155" s="22"/>
      <c r="ACY155" s="22"/>
      <c r="ACZ155" s="22"/>
      <c r="ADA155" s="22"/>
      <c r="ADB155" s="22"/>
      <c r="ADC155" s="22"/>
      <c r="ADD155" s="22"/>
      <c r="ADE155" s="22"/>
      <c r="ADF155" s="22"/>
      <c r="ADG155" s="22"/>
      <c r="ADH155" s="22"/>
      <c r="ADI155" s="22"/>
      <c r="ADJ155" s="22"/>
      <c r="ADK155" s="22"/>
      <c r="ADL155" s="22"/>
      <c r="ADM155" s="22"/>
      <c r="ADN155" s="22"/>
      <c r="ADO155" s="22"/>
      <c r="ADP155" s="22"/>
      <c r="ADQ155" s="22"/>
      <c r="ADR155" s="22"/>
      <c r="ADS155" s="22"/>
      <c r="ADT155" s="22"/>
      <c r="ADU155" s="22"/>
      <c r="ADV155" s="22"/>
      <c r="ADW155" s="22"/>
      <c r="ADX155" s="22"/>
      <c r="ADY155" s="22"/>
      <c r="ADZ155" s="22"/>
      <c r="AEA155" s="22"/>
      <c r="AEB155" s="22"/>
      <c r="AEC155" s="22"/>
      <c r="AED155" s="22"/>
      <c r="AEE155" s="22"/>
      <c r="AEF155" s="22"/>
      <c r="AEG155" s="22"/>
      <c r="AEH155" s="22"/>
      <c r="AEI155" s="22"/>
      <c r="AEJ155" s="22"/>
      <c r="AEK155" s="22"/>
      <c r="AEL155" s="22"/>
      <c r="AEM155" s="22"/>
      <c r="AEN155" s="22"/>
      <c r="AEO155" s="22"/>
      <c r="AEP155" s="22"/>
      <c r="AEQ155" s="22"/>
      <c r="AER155" s="22"/>
      <c r="AES155" s="22"/>
      <c r="AET155" s="22"/>
      <c r="AEU155" s="22"/>
      <c r="AEV155" s="22"/>
      <c r="AEW155" s="22"/>
      <c r="AEX155" s="22"/>
      <c r="AEY155" s="22"/>
      <c r="AEZ155" s="22"/>
      <c r="AFA155" s="22"/>
      <c r="AFB155" s="22"/>
      <c r="AFC155" s="22"/>
      <c r="AFD155" s="22"/>
      <c r="AFE155" s="22"/>
      <c r="AFF155" s="22"/>
      <c r="AFG155" s="22"/>
      <c r="AFH155" s="22"/>
      <c r="AFI155" s="22"/>
      <c r="AFJ155" s="22"/>
      <c r="AFK155" s="22"/>
      <c r="AFL155" s="22"/>
      <c r="AFM155" s="22"/>
      <c r="AFN155" s="22"/>
      <c r="AFO155" s="22"/>
      <c r="AFP155" s="22"/>
      <c r="AFQ155" s="22"/>
      <c r="AFR155" s="22"/>
      <c r="AFS155" s="22"/>
      <c r="AFT155" s="22"/>
      <c r="AFU155" s="22"/>
      <c r="AFV155" s="22"/>
      <c r="AFW155" s="22"/>
      <c r="AFX155" s="22"/>
      <c r="AFY155" s="22"/>
      <c r="AFZ155" s="22"/>
      <c r="AGA155" s="22"/>
      <c r="AGB155" s="22"/>
      <c r="AGC155" s="22"/>
      <c r="AGD155" s="22"/>
      <c r="AGE155" s="22"/>
      <c r="AGF155" s="22"/>
      <c r="AGG155" s="22"/>
      <c r="AGH155" s="22"/>
      <c r="AGI155" s="22"/>
      <c r="AGJ155" s="22"/>
      <c r="AGK155" s="22"/>
      <c r="AGL155" s="22"/>
      <c r="AGM155" s="22"/>
      <c r="AGN155" s="22"/>
      <c r="AGO155" s="22"/>
      <c r="AGP155" s="22"/>
      <c r="AGQ155" s="22"/>
      <c r="AGR155" s="22"/>
      <c r="AGS155" s="22"/>
      <c r="AGT155" s="22"/>
      <c r="AGU155" s="22"/>
      <c r="AGV155" s="22"/>
      <c r="AGW155" s="22"/>
      <c r="AGX155" s="22"/>
      <c r="AGY155" s="22"/>
      <c r="AGZ155" s="22"/>
      <c r="AHA155" s="22"/>
      <c r="AHB155" s="22"/>
      <c r="AHC155" s="22"/>
      <c r="AHD155" s="22"/>
      <c r="AHE155" s="22"/>
      <c r="AHF155" s="22"/>
      <c r="AHG155" s="22"/>
      <c r="AHH155" s="22"/>
      <c r="AHI155" s="22"/>
      <c r="AHJ155" s="22"/>
      <c r="AHK155" s="22"/>
      <c r="AHL155" s="22"/>
      <c r="AHM155" s="22"/>
      <c r="AHN155" s="22"/>
      <c r="AHO155" s="22"/>
      <c r="AHP155" s="22"/>
      <c r="AHQ155" s="22"/>
      <c r="AHR155" s="22"/>
      <c r="AHS155" s="22"/>
      <c r="AHT155" s="22"/>
      <c r="AHU155" s="22"/>
      <c r="AHV155" s="22"/>
      <c r="AHW155" s="22"/>
      <c r="AHX155" s="22"/>
      <c r="AHY155" s="22"/>
      <c r="AHZ155" s="22"/>
      <c r="AIA155" s="22"/>
      <c r="AIB155" s="22"/>
      <c r="AIC155" s="22"/>
      <c r="AID155" s="22"/>
      <c r="AIE155" s="22"/>
      <c r="AIF155" s="22"/>
      <c r="AIG155" s="22"/>
      <c r="AIH155" s="22"/>
      <c r="AII155" s="22"/>
      <c r="AIJ155" s="22"/>
      <c r="AIK155" s="22"/>
      <c r="AIL155" s="22"/>
      <c r="AIM155" s="22"/>
      <c r="AIN155" s="22"/>
      <c r="AIO155" s="22"/>
      <c r="AIP155" s="22"/>
      <c r="AIQ155" s="22"/>
      <c r="AIR155" s="22"/>
      <c r="AIS155" s="22"/>
      <c r="AIT155" s="22"/>
      <c r="AIU155" s="22"/>
      <c r="AIV155" s="22"/>
      <c r="AIW155" s="22"/>
      <c r="AIX155" s="22"/>
      <c r="AIY155" s="22"/>
      <c r="AIZ155" s="22"/>
      <c r="AJA155" s="22"/>
      <c r="AJB155" s="22"/>
      <c r="AJC155" s="22"/>
      <c r="AJD155" s="22"/>
      <c r="AJE155" s="22"/>
      <c r="AJF155" s="22"/>
      <c r="AJG155" s="22"/>
      <c r="AJH155" s="22"/>
      <c r="AJI155" s="22"/>
      <c r="AJJ155" s="22"/>
      <c r="AJK155" s="22"/>
      <c r="AJL155" s="22"/>
      <c r="AJM155" s="22"/>
      <c r="AJN155" s="22"/>
      <c r="AJO155" s="22"/>
      <c r="AJP155" s="22"/>
      <c r="AJQ155" s="22"/>
      <c r="AJR155" s="22"/>
      <c r="AJS155" s="22"/>
      <c r="AJT155" s="22"/>
      <c r="AJU155" s="22"/>
      <c r="AJV155" s="22"/>
      <c r="AJW155" s="22"/>
      <c r="AJX155" s="22"/>
      <c r="AJY155" s="22"/>
      <c r="AJZ155" s="22"/>
      <c r="AKA155" s="22"/>
      <c r="AKB155" s="22"/>
      <c r="AKC155" s="22"/>
      <c r="AKD155" s="22"/>
      <c r="AKE155" s="22"/>
      <c r="AKF155" s="22"/>
      <c r="AKG155" s="22"/>
      <c r="AKH155" s="22"/>
      <c r="AKI155" s="22"/>
      <c r="AKJ155" s="22"/>
      <c r="AKK155" s="22"/>
      <c r="AKL155" s="22"/>
      <c r="AKM155" s="22"/>
      <c r="AKN155" s="22"/>
      <c r="AKO155" s="22"/>
      <c r="AKP155" s="22"/>
      <c r="AKQ155" s="22"/>
      <c r="AKR155" s="22"/>
      <c r="AKS155" s="22"/>
      <c r="AKT155" s="22"/>
      <c r="AKU155" s="22"/>
      <c r="AKV155" s="22"/>
      <c r="AKW155" s="22"/>
      <c r="AKX155" s="22"/>
      <c r="AKY155" s="22"/>
      <c r="AKZ155" s="22"/>
      <c r="ALA155" s="22"/>
      <c r="ALB155" s="22"/>
      <c r="ALC155" s="22"/>
      <c r="ALD155" s="22"/>
      <c r="ALE155" s="22"/>
      <c r="ALF155" s="22"/>
      <c r="ALG155" s="22"/>
      <c r="ALH155" s="22"/>
      <c r="ALI155" s="22"/>
      <c r="ALJ155" s="22"/>
      <c r="ALK155" s="22"/>
      <c r="ALL155" s="22"/>
      <c r="ALM155" s="22"/>
      <c r="ALN155" s="22"/>
      <c r="ALO155" s="22"/>
      <c r="ALP155" s="22"/>
      <c r="ALQ155" s="22"/>
      <c r="ALR155" s="22"/>
      <c r="ALS155" s="22"/>
      <c r="ALT155" s="22"/>
      <c r="ALU155" s="22"/>
      <c r="ALV155" s="22"/>
      <c r="ALW155" s="22"/>
      <c r="ALX155" s="22"/>
      <c r="ALY155" s="22"/>
      <c r="ALZ155" s="22"/>
      <c r="AMA155" s="22"/>
      <c r="AMB155" s="22"/>
      <c r="AMC155" s="22"/>
      <c r="AMD155" s="22"/>
      <c r="AME155" s="22"/>
      <c r="AMF155" s="22"/>
      <c r="AMG155" s="22"/>
      <c r="AMH155" s="22"/>
      <c r="AMI155" s="22"/>
      <c r="AMJ155" s="22"/>
      <c r="AMK155" s="22"/>
      <c r="AML155" s="22"/>
      <c r="AMM155" s="22"/>
      <c r="AMN155" s="22"/>
      <c r="AMO155" s="22"/>
      <c r="AMP155" s="22"/>
      <c r="AMQ155" s="22"/>
      <c r="AMR155" s="22"/>
      <c r="AMS155" s="22"/>
      <c r="AMT155" s="22"/>
      <c r="AMU155" s="22"/>
      <c r="AMV155" s="22"/>
      <c r="AMW155" s="22"/>
      <c r="AMX155" s="22"/>
      <c r="AMY155" s="22"/>
      <c r="AMZ155" s="22"/>
      <c r="ANA155" s="22"/>
      <c r="ANB155" s="22"/>
      <c r="ANC155" s="22"/>
      <c r="AND155" s="22"/>
      <c r="ANE155" s="22"/>
      <c r="ANF155" s="22"/>
      <c r="ANG155" s="22"/>
      <c r="ANH155" s="22"/>
      <c r="ANI155" s="22"/>
      <c r="ANJ155" s="22"/>
      <c r="ANK155" s="22"/>
      <c r="ANL155" s="22"/>
      <c r="ANM155" s="22"/>
      <c r="ANN155" s="22"/>
      <c r="ANO155" s="22"/>
      <c r="ANP155" s="22"/>
      <c r="ANQ155" s="22"/>
      <c r="ANR155" s="22"/>
      <c r="ANS155" s="22"/>
      <c r="ANT155" s="22"/>
      <c r="ANU155" s="22"/>
      <c r="ANV155" s="22"/>
      <c r="ANW155" s="22"/>
      <c r="ANX155" s="22"/>
      <c r="ANY155" s="22"/>
      <c r="ANZ155" s="22"/>
      <c r="AOA155" s="22"/>
      <c r="AOB155" s="22"/>
      <c r="AOC155" s="22"/>
      <c r="AOD155" s="22"/>
      <c r="AOE155" s="22"/>
      <c r="AOF155" s="22"/>
      <c r="AOG155" s="22"/>
      <c r="AOH155" s="22"/>
      <c r="AOI155" s="22"/>
      <c r="AOJ155" s="22"/>
      <c r="AOK155" s="22"/>
      <c r="AOL155" s="22"/>
      <c r="AOM155" s="22"/>
      <c r="AON155" s="22"/>
      <c r="AOO155" s="22"/>
      <c r="AOP155" s="22"/>
      <c r="AOQ155" s="22"/>
      <c r="AOR155" s="22"/>
      <c r="AOS155" s="22"/>
      <c r="AOT155" s="22"/>
      <c r="AOU155" s="22"/>
      <c r="AOV155" s="22"/>
      <c r="AOW155" s="22"/>
      <c r="AOX155" s="22"/>
      <c r="AOY155" s="22"/>
      <c r="AOZ155" s="22"/>
      <c r="APA155" s="22"/>
      <c r="APB155" s="22"/>
      <c r="APC155" s="22"/>
      <c r="APD155" s="22"/>
      <c r="APE155" s="22"/>
      <c r="APF155" s="22"/>
      <c r="APG155" s="22"/>
      <c r="APH155" s="22"/>
      <c r="API155" s="22"/>
      <c r="APJ155" s="22"/>
      <c r="APK155" s="22"/>
      <c r="APL155" s="22"/>
      <c r="APM155" s="22"/>
      <c r="APN155" s="22"/>
      <c r="APO155" s="22"/>
      <c r="APP155" s="22"/>
      <c r="APQ155" s="22"/>
      <c r="APR155" s="22"/>
      <c r="APS155" s="22"/>
      <c r="APT155" s="22"/>
      <c r="APU155" s="22"/>
      <c r="APV155" s="22"/>
      <c r="APW155" s="22"/>
      <c r="APX155" s="22"/>
      <c r="APY155" s="22"/>
      <c r="APZ155" s="22"/>
      <c r="AQA155" s="22"/>
      <c r="AQB155" s="22"/>
      <c r="AQC155" s="22"/>
      <c r="AQD155" s="22"/>
      <c r="AQE155" s="22"/>
      <c r="AQF155" s="22"/>
      <c r="AQG155" s="22"/>
      <c r="AQH155" s="22"/>
      <c r="AQI155" s="22"/>
      <c r="AQJ155" s="22"/>
      <c r="AQK155" s="22"/>
      <c r="AQL155" s="22"/>
      <c r="AQM155" s="22"/>
      <c r="AQN155" s="22"/>
      <c r="AQO155" s="22"/>
      <c r="AQP155" s="22"/>
      <c r="AQQ155" s="22"/>
      <c r="AQR155" s="22"/>
      <c r="AQS155" s="22"/>
      <c r="AQT155" s="22"/>
      <c r="AQU155" s="22"/>
      <c r="AQV155" s="22"/>
      <c r="AQW155" s="22"/>
      <c r="AQX155" s="22"/>
      <c r="AQY155" s="22"/>
      <c r="AQZ155" s="22"/>
      <c r="ARA155" s="22"/>
      <c r="ARB155" s="22"/>
      <c r="ARC155" s="22"/>
      <c r="ARD155" s="22"/>
      <c r="ARE155" s="22"/>
      <c r="ARF155" s="22"/>
      <c r="ARG155" s="22"/>
      <c r="ARH155" s="22"/>
      <c r="ARI155" s="22"/>
      <c r="ARJ155" s="22"/>
      <c r="ARK155" s="22"/>
      <c r="ARL155" s="22"/>
      <c r="ARM155" s="22"/>
      <c r="ARN155" s="22"/>
      <c r="ARO155" s="22"/>
      <c r="ARP155" s="22"/>
      <c r="ARQ155" s="22"/>
      <c r="ARR155" s="22"/>
      <c r="ARS155" s="22"/>
      <c r="ART155" s="22"/>
      <c r="ARU155" s="22"/>
      <c r="ARV155" s="22"/>
      <c r="ARW155" s="22"/>
      <c r="ARX155" s="22"/>
      <c r="ARY155" s="22"/>
      <c r="ARZ155" s="22"/>
      <c r="ASA155" s="22"/>
      <c r="ASB155" s="22"/>
      <c r="ASC155" s="22"/>
      <c r="ASD155" s="22"/>
      <c r="ASE155" s="22"/>
      <c r="ASF155" s="22"/>
      <c r="ASG155" s="22"/>
      <c r="ASH155" s="22"/>
      <c r="ASI155" s="22"/>
      <c r="ASJ155" s="22"/>
      <c r="ASK155" s="22"/>
      <c r="ASL155" s="22"/>
      <c r="ASM155" s="22"/>
      <c r="ASN155" s="22"/>
      <c r="ASO155" s="22"/>
      <c r="ASP155" s="22"/>
      <c r="ASQ155" s="22"/>
      <c r="ASR155" s="22"/>
      <c r="ASS155" s="22"/>
      <c r="AST155" s="22"/>
      <c r="ASU155" s="22"/>
      <c r="ASV155" s="22"/>
      <c r="ASW155" s="22"/>
      <c r="ASX155" s="22"/>
      <c r="ASY155" s="22"/>
      <c r="ASZ155" s="22"/>
      <c r="ATA155" s="22"/>
      <c r="ATB155" s="22"/>
      <c r="ATC155" s="22"/>
      <c r="ATD155" s="22"/>
      <c r="ATE155" s="22"/>
      <c r="ATF155" s="22"/>
      <c r="ATG155" s="22"/>
      <c r="ATH155" s="22"/>
      <c r="ATI155" s="22"/>
      <c r="ATJ155" s="22"/>
      <c r="ATK155" s="22"/>
      <c r="ATL155" s="22"/>
      <c r="ATM155" s="22"/>
      <c r="ATN155" s="22"/>
      <c r="ATO155" s="22"/>
      <c r="ATP155" s="22"/>
      <c r="ATQ155" s="22"/>
      <c r="ATR155" s="22"/>
      <c r="ATS155" s="22"/>
      <c r="ATT155" s="22"/>
      <c r="ATU155" s="22"/>
      <c r="ATV155" s="22"/>
      <c r="ATW155" s="22"/>
      <c r="ATX155" s="22"/>
      <c r="ATY155" s="22"/>
      <c r="ATZ155" s="22"/>
      <c r="AUA155" s="22"/>
      <c r="AUB155" s="22"/>
      <c r="AUC155" s="22"/>
      <c r="AUD155" s="22"/>
      <c r="AUE155" s="22"/>
      <c r="AUF155" s="22"/>
      <c r="AUG155" s="22"/>
      <c r="AUH155" s="22"/>
      <c r="AUI155" s="22"/>
      <c r="AUJ155" s="22"/>
      <c r="AUK155" s="22"/>
      <c r="AUL155" s="22"/>
      <c r="AUM155" s="22"/>
      <c r="AUN155" s="22"/>
      <c r="AUO155" s="22"/>
      <c r="AUP155" s="22"/>
      <c r="AUQ155" s="22"/>
      <c r="AUR155" s="22"/>
      <c r="AUS155" s="22"/>
      <c r="AUT155" s="22"/>
      <c r="AUU155" s="22"/>
      <c r="AUV155" s="22"/>
      <c r="AUW155" s="22"/>
      <c r="AUX155" s="22"/>
      <c r="AUY155" s="22"/>
      <c r="AUZ155" s="22"/>
      <c r="AVA155" s="22"/>
      <c r="AVB155" s="22"/>
      <c r="AVC155" s="22"/>
      <c r="AVD155" s="22"/>
      <c r="AVE155" s="22"/>
      <c r="AVF155" s="22"/>
      <c r="AVG155" s="22"/>
      <c r="AVH155" s="22"/>
      <c r="AVI155" s="22"/>
      <c r="AVJ155" s="22"/>
      <c r="AVK155" s="22"/>
      <c r="AVL155" s="22"/>
      <c r="AVM155" s="22"/>
      <c r="AVN155" s="22"/>
      <c r="AVO155" s="22"/>
      <c r="AVP155" s="22"/>
      <c r="AVQ155" s="22"/>
      <c r="AVR155" s="22"/>
      <c r="AVS155" s="22"/>
      <c r="AVT155" s="22"/>
      <c r="AVU155" s="22"/>
      <c r="AVV155" s="22"/>
      <c r="AVW155" s="22"/>
      <c r="AVX155" s="22"/>
      <c r="AVY155" s="22"/>
      <c r="AVZ155" s="22"/>
      <c r="AWA155" s="22"/>
      <c r="AWB155" s="22"/>
      <c r="AWC155" s="22"/>
      <c r="AWD155" s="22"/>
      <c r="AWE155" s="22"/>
      <c r="AWF155" s="22"/>
      <c r="AWG155" s="22"/>
      <c r="AWH155" s="22"/>
      <c r="AWI155" s="22"/>
      <c r="AWJ155" s="22"/>
      <c r="AWK155" s="22"/>
      <c r="AWL155" s="22"/>
      <c r="AWM155" s="22"/>
      <c r="AWN155" s="22"/>
      <c r="AWO155" s="22"/>
      <c r="AWP155" s="22"/>
      <c r="AWQ155" s="22"/>
      <c r="AWR155" s="22"/>
      <c r="AWS155" s="22"/>
      <c r="AWT155" s="22"/>
      <c r="AWU155" s="22"/>
      <c r="AWV155" s="22"/>
      <c r="AWW155" s="22"/>
      <c r="AWX155" s="22"/>
      <c r="AWY155" s="22"/>
      <c r="AWZ155" s="22"/>
      <c r="AXA155" s="22"/>
      <c r="AXB155" s="22"/>
      <c r="AXC155" s="22"/>
      <c r="AXD155" s="22"/>
      <c r="AXE155" s="22"/>
      <c r="AXF155" s="22"/>
      <c r="AXG155" s="22"/>
      <c r="AXH155" s="22"/>
      <c r="AXI155" s="22"/>
      <c r="AXJ155" s="22"/>
      <c r="AXK155" s="22"/>
      <c r="AXL155" s="22"/>
      <c r="AXM155" s="22"/>
      <c r="AXN155" s="22"/>
      <c r="AXO155" s="22"/>
      <c r="AXP155" s="22"/>
      <c r="AXQ155" s="22"/>
      <c r="AXR155" s="22"/>
      <c r="AXS155" s="22"/>
      <c r="AXT155" s="22"/>
      <c r="AXU155" s="22"/>
      <c r="AXV155" s="22"/>
      <c r="AXW155" s="22"/>
      <c r="AXX155" s="22"/>
      <c r="AXY155" s="22"/>
      <c r="AXZ155" s="22"/>
      <c r="AYA155" s="22"/>
      <c r="AYB155" s="22"/>
      <c r="AYC155" s="22"/>
      <c r="AYD155" s="22"/>
      <c r="AYE155" s="22"/>
      <c r="AYF155" s="22"/>
      <c r="AYG155" s="22"/>
      <c r="AYH155" s="22"/>
      <c r="AYI155" s="22"/>
      <c r="AYJ155" s="22"/>
      <c r="AYK155" s="22"/>
      <c r="AYL155" s="22"/>
      <c r="AYM155" s="22"/>
      <c r="AYN155" s="22"/>
      <c r="AYO155" s="22"/>
      <c r="AYP155" s="22"/>
      <c r="AYQ155" s="22"/>
      <c r="AYR155" s="22"/>
      <c r="AYS155" s="22"/>
      <c r="AYT155" s="22"/>
      <c r="AYU155" s="22"/>
      <c r="AYV155" s="22"/>
      <c r="AYW155" s="22"/>
      <c r="AYX155" s="22"/>
      <c r="AYY155" s="22"/>
      <c r="AYZ155" s="22"/>
      <c r="AZA155" s="22"/>
      <c r="AZB155" s="22"/>
      <c r="AZC155" s="22"/>
      <c r="AZD155" s="22"/>
      <c r="AZE155" s="22"/>
      <c r="AZF155" s="22"/>
      <c r="AZG155" s="22"/>
      <c r="AZH155" s="22"/>
      <c r="AZI155" s="22"/>
      <c r="AZJ155" s="22"/>
      <c r="AZK155" s="22"/>
      <c r="AZL155" s="22"/>
      <c r="AZM155" s="22"/>
      <c r="AZN155" s="22"/>
      <c r="AZO155" s="22"/>
      <c r="AZP155" s="22"/>
      <c r="AZQ155" s="22"/>
      <c r="AZR155" s="22"/>
      <c r="AZS155" s="22"/>
      <c r="AZT155" s="22"/>
      <c r="AZU155" s="22"/>
      <c r="AZV155" s="22"/>
      <c r="AZW155" s="22"/>
      <c r="AZX155" s="22"/>
      <c r="AZY155" s="22"/>
      <c r="AZZ155" s="22"/>
      <c r="BAA155" s="22"/>
      <c r="BAB155" s="22"/>
      <c r="BAC155" s="22"/>
      <c r="BAD155" s="22"/>
      <c r="BAE155" s="22"/>
      <c r="BAF155" s="22"/>
      <c r="BAG155" s="22"/>
      <c r="BAH155" s="22"/>
      <c r="BAI155" s="22"/>
      <c r="BAJ155" s="22"/>
      <c r="BAK155" s="22"/>
      <c r="BAL155" s="22"/>
      <c r="BAM155" s="22"/>
      <c r="BAN155" s="22"/>
      <c r="BAO155" s="22"/>
      <c r="BAP155" s="22"/>
      <c r="BAQ155" s="22"/>
      <c r="BAR155" s="22"/>
      <c r="BAS155" s="22"/>
      <c r="BAT155" s="22"/>
      <c r="BAU155" s="22"/>
      <c r="BAV155" s="22"/>
      <c r="BAW155" s="22"/>
      <c r="BAX155" s="22"/>
      <c r="BAY155" s="22"/>
      <c r="BAZ155" s="22"/>
      <c r="BBA155" s="22"/>
      <c r="BBB155" s="22"/>
      <c r="BBC155" s="22"/>
      <c r="BBD155" s="22"/>
      <c r="BBE155" s="22"/>
      <c r="BBF155" s="22"/>
      <c r="BBG155" s="22"/>
      <c r="BBH155" s="22"/>
      <c r="BBI155" s="22"/>
      <c r="BBJ155" s="22"/>
      <c r="BBK155" s="22"/>
      <c r="BBL155" s="22"/>
      <c r="BBM155" s="22"/>
      <c r="BBN155" s="22"/>
      <c r="BBO155" s="22"/>
      <c r="BBP155" s="22"/>
      <c r="BBQ155" s="22"/>
      <c r="BBR155" s="22"/>
      <c r="BBS155" s="22"/>
      <c r="BBT155" s="22"/>
      <c r="BBU155" s="22"/>
      <c r="BBV155" s="22"/>
      <c r="BBW155" s="22"/>
      <c r="BBX155" s="22"/>
      <c r="BBY155" s="22"/>
      <c r="BBZ155" s="22"/>
      <c r="BCA155" s="22"/>
      <c r="BCB155" s="22"/>
      <c r="BCC155" s="22"/>
      <c r="BCD155" s="22"/>
      <c r="BCE155" s="22"/>
      <c r="BCF155" s="22"/>
      <c r="BCG155" s="22"/>
      <c r="BCH155" s="22"/>
      <c r="BCI155" s="22"/>
      <c r="BCJ155" s="22"/>
      <c r="BCK155" s="22"/>
      <c r="BCL155" s="22"/>
      <c r="BCM155" s="22"/>
      <c r="BCN155" s="22"/>
      <c r="BCO155" s="22"/>
      <c r="BCP155" s="22"/>
      <c r="BCQ155" s="22"/>
      <c r="BCR155" s="22"/>
      <c r="BCS155" s="22"/>
      <c r="BCT155" s="22"/>
      <c r="BCU155" s="22"/>
      <c r="BCV155" s="22"/>
      <c r="BCW155" s="22"/>
      <c r="BCX155" s="22"/>
      <c r="BCY155" s="22"/>
      <c r="BCZ155" s="22"/>
      <c r="BDA155" s="22"/>
      <c r="BDB155" s="22"/>
      <c r="BDC155" s="22"/>
      <c r="BDD155" s="22"/>
      <c r="BDE155" s="22"/>
      <c r="BDF155" s="22"/>
      <c r="BDG155" s="22"/>
      <c r="BDH155" s="22"/>
      <c r="BDI155" s="22"/>
      <c r="BDJ155" s="22"/>
      <c r="BDK155" s="22"/>
      <c r="BDL155" s="22"/>
      <c r="BDM155" s="22"/>
      <c r="BDN155" s="22"/>
      <c r="BDO155" s="22"/>
      <c r="BDP155" s="22"/>
      <c r="BDQ155" s="22"/>
      <c r="BDR155" s="22"/>
      <c r="BDS155" s="22"/>
      <c r="BDT155" s="22"/>
      <c r="BDU155" s="22"/>
      <c r="BDV155" s="22"/>
      <c r="BDW155" s="22"/>
      <c r="BDX155" s="22"/>
      <c r="BDY155" s="22"/>
      <c r="BDZ155" s="22"/>
      <c r="BEA155" s="22"/>
      <c r="BEB155" s="22"/>
      <c r="BEC155" s="22"/>
      <c r="BED155" s="22"/>
      <c r="BEE155" s="22"/>
      <c r="BEF155" s="22"/>
      <c r="BEG155" s="22"/>
      <c r="BEH155" s="22"/>
      <c r="BEI155" s="22"/>
      <c r="BEJ155" s="22"/>
      <c r="BEK155" s="22"/>
      <c r="BEL155" s="22"/>
      <c r="BEM155" s="22"/>
      <c r="BEN155" s="22"/>
      <c r="BEO155" s="22"/>
      <c r="BEP155" s="22"/>
      <c r="BEQ155" s="22"/>
      <c r="BER155" s="22"/>
      <c r="BES155" s="22"/>
      <c r="BET155" s="22"/>
      <c r="BEU155" s="22"/>
      <c r="BEV155" s="22"/>
      <c r="BEW155" s="22"/>
      <c r="BEX155" s="22"/>
      <c r="BEY155" s="22"/>
      <c r="BEZ155" s="22"/>
      <c r="BFA155" s="22"/>
      <c r="BFB155" s="22"/>
      <c r="BFC155" s="22"/>
      <c r="BFD155" s="22"/>
      <c r="BFE155" s="22"/>
      <c r="BFF155" s="22"/>
      <c r="BFG155" s="22"/>
      <c r="BFH155" s="22"/>
      <c r="BFI155" s="22"/>
      <c r="BFJ155" s="22"/>
      <c r="BFK155" s="22"/>
      <c r="BFL155" s="22"/>
      <c r="BFM155" s="22"/>
      <c r="BFN155" s="22"/>
      <c r="BFO155" s="22"/>
      <c r="BFP155" s="22"/>
      <c r="BFQ155" s="22"/>
      <c r="BFR155" s="22"/>
      <c r="BFS155" s="22"/>
      <c r="BFT155" s="22"/>
      <c r="BFU155" s="22"/>
      <c r="BFV155" s="22"/>
      <c r="BFW155" s="22"/>
      <c r="BFX155" s="22"/>
      <c r="BFY155" s="22"/>
      <c r="BFZ155" s="22"/>
      <c r="BGA155" s="22"/>
      <c r="BGB155" s="22"/>
      <c r="BGC155" s="22"/>
      <c r="BGD155" s="22"/>
      <c r="BGE155" s="22"/>
      <c r="BGF155" s="22"/>
      <c r="BGG155" s="22"/>
      <c r="BGH155" s="22"/>
      <c r="BGI155" s="22"/>
      <c r="BGJ155" s="22"/>
      <c r="BGK155" s="22"/>
      <c r="BGL155" s="22"/>
      <c r="BGM155" s="22"/>
      <c r="BGN155" s="22"/>
      <c r="BGO155" s="22"/>
      <c r="BGP155" s="22"/>
      <c r="BGQ155" s="22"/>
      <c r="BGR155" s="22"/>
      <c r="BGS155" s="22"/>
      <c r="BGT155" s="22"/>
      <c r="BGU155" s="22"/>
      <c r="BGV155" s="22"/>
      <c r="BGW155" s="22"/>
      <c r="BGX155" s="22"/>
      <c r="BGY155" s="22"/>
      <c r="BGZ155" s="22"/>
      <c r="BHA155" s="22"/>
      <c r="BHB155" s="22"/>
      <c r="BHC155" s="22"/>
      <c r="BHD155" s="22"/>
      <c r="BHE155" s="22"/>
      <c r="BHF155" s="22"/>
      <c r="BHG155" s="22"/>
      <c r="BHH155" s="22"/>
      <c r="BHI155" s="22"/>
      <c r="BHJ155" s="22"/>
      <c r="BHK155" s="22"/>
      <c r="BHL155" s="22"/>
      <c r="BHM155" s="22"/>
      <c r="BHN155" s="22"/>
      <c r="BHO155" s="22"/>
      <c r="BHP155" s="22"/>
      <c r="BHQ155" s="22"/>
      <c r="BHR155" s="22"/>
      <c r="BHS155" s="22"/>
      <c r="BHT155" s="22"/>
      <c r="BHU155" s="22"/>
      <c r="BHV155" s="22"/>
      <c r="BHW155" s="22"/>
      <c r="BHX155" s="22"/>
      <c r="BHY155" s="22"/>
      <c r="BHZ155" s="22"/>
      <c r="BIA155" s="22"/>
      <c r="BIB155" s="22"/>
      <c r="BIC155" s="22"/>
      <c r="BID155" s="22"/>
      <c r="BIE155" s="22"/>
      <c r="BIF155" s="22"/>
      <c r="BIG155" s="22"/>
      <c r="BIH155" s="22"/>
      <c r="BII155" s="22"/>
      <c r="BIJ155" s="22"/>
      <c r="BIK155" s="22"/>
      <c r="BIL155" s="22"/>
      <c r="BIM155" s="22"/>
      <c r="BIN155" s="22"/>
      <c r="BIO155" s="22"/>
      <c r="BIP155" s="22"/>
      <c r="BIQ155" s="22"/>
      <c r="BIR155" s="22"/>
      <c r="BIS155" s="22"/>
      <c r="BIT155" s="22"/>
      <c r="BIU155" s="22"/>
      <c r="BIV155" s="22"/>
      <c r="BIW155" s="22"/>
      <c r="BIX155" s="22"/>
      <c r="BIY155" s="22"/>
      <c r="BIZ155" s="22"/>
      <c r="BJA155" s="22"/>
      <c r="BJB155" s="22"/>
      <c r="BJC155" s="22"/>
      <c r="BJD155" s="22"/>
      <c r="BJE155" s="22"/>
      <c r="BJF155" s="22"/>
      <c r="BJG155" s="22"/>
      <c r="BJH155" s="22"/>
      <c r="BJI155" s="22"/>
      <c r="BJJ155" s="22"/>
      <c r="BJK155" s="22"/>
      <c r="BJL155" s="22"/>
      <c r="BJM155" s="22"/>
      <c r="BJN155" s="22"/>
      <c r="BJO155" s="22"/>
      <c r="BJP155" s="22"/>
      <c r="BJQ155" s="22"/>
      <c r="BJR155" s="22"/>
      <c r="BJS155" s="22"/>
      <c r="BJT155" s="22"/>
      <c r="BJU155" s="22"/>
      <c r="BJV155" s="22"/>
      <c r="BJW155" s="22"/>
      <c r="BJX155" s="22"/>
      <c r="BJY155" s="22"/>
      <c r="BJZ155" s="22"/>
      <c r="BKA155" s="22"/>
      <c r="BKB155" s="22"/>
      <c r="BKC155" s="22"/>
      <c r="BKD155" s="22"/>
      <c r="BKE155" s="22"/>
      <c r="BKF155" s="22"/>
      <c r="BKG155" s="22"/>
      <c r="BKH155" s="22"/>
      <c r="BKI155" s="22"/>
      <c r="BKJ155" s="22"/>
      <c r="BKK155" s="22"/>
      <c r="BKL155" s="22"/>
      <c r="BKM155" s="22"/>
      <c r="BKN155" s="22"/>
      <c r="BKO155" s="22"/>
      <c r="BKP155" s="22"/>
      <c r="BKQ155" s="22"/>
      <c r="BKR155" s="22"/>
      <c r="BKS155" s="22"/>
      <c r="BKT155" s="22"/>
      <c r="BKU155" s="22"/>
      <c r="BKV155" s="22"/>
      <c r="BKW155" s="22"/>
      <c r="BKX155" s="22"/>
      <c r="BKY155" s="22"/>
      <c r="BKZ155" s="22"/>
      <c r="BLA155" s="22"/>
      <c r="BLB155" s="22"/>
      <c r="BLC155" s="22"/>
      <c r="BLD155" s="22"/>
      <c r="BLE155" s="22"/>
      <c r="BLF155" s="22"/>
      <c r="BLG155" s="22"/>
      <c r="BLH155" s="22"/>
      <c r="BLI155" s="22"/>
      <c r="BLJ155" s="22"/>
      <c r="BLK155" s="22"/>
      <c r="BLL155" s="22"/>
      <c r="BLM155" s="22"/>
      <c r="BLN155" s="22"/>
      <c r="BLO155" s="22"/>
      <c r="BLP155" s="22"/>
      <c r="BLQ155" s="22"/>
      <c r="BLR155" s="22"/>
      <c r="BLS155" s="22"/>
      <c r="BLT155" s="22"/>
      <c r="BLU155" s="22"/>
      <c r="BLV155" s="22"/>
      <c r="BLW155" s="22"/>
      <c r="BLX155" s="22"/>
      <c r="BLY155" s="22"/>
      <c r="BLZ155" s="22"/>
      <c r="BMA155" s="22"/>
      <c r="BMB155" s="22"/>
      <c r="BMC155" s="22"/>
      <c r="BMD155" s="22"/>
      <c r="BME155" s="22"/>
      <c r="BMF155" s="22"/>
      <c r="BMG155" s="22"/>
      <c r="BMH155" s="22"/>
      <c r="BMI155" s="22"/>
      <c r="BMJ155" s="22"/>
      <c r="BMK155" s="22"/>
      <c r="BML155" s="22"/>
      <c r="BMM155" s="22"/>
      <c r="BMN155" s="22"/>
      <c r="BMO155" s="22"/>
      <c r="BMP155" s="22"/>
      <c r="BMQ155" s="22"/>
      <c r="BMR155" s="22"/>
      <c r="BMS155" s="22"/>
      <c r="BMT155" s="22"/>
      <c r="BMU155" s="22"/>
      <c r="BMV155" s="22"/>
      <c r="BMW155" s="22"/>
      <c r="BMX155" s="22"/>
      <c r="BMY155" s="22"/>
      <c r="BMZ155" s="22"/>
      <c r="BNA155" s="22"/>
      <c r="BNB155" s="22"/>
      <c r="BNC155" s="22"/>
      <c r="BND155" s="22"/>
      <c r="BNE155" s="22"/>
      <c r="BNF155" s="22"/>
      <c r="BNG155" s="22"/>
      <c r="BNH155" s="22"/>
      <c r="BNI155" s="22"/>
      <c r="BNJ155" s="22"/>
      <c r="BNK155" s="22"/>
      <c r="BNL155" s="22"/>
      <c r="BNM155" s="22"/>
      <c r="BNN155" s="22"/>
      <c r="BNO155" s="22"/>
      <c r="BNP155" s="22"/>
      <c r="BNQ155" s="22"/>
      <c r="BNR155" s="22"/>
      <c r="BNS155" s="22"/>
      <c r="BNT155" s="22"/>
      <c r="BNU155" s="22"/>
      <c r="BNV155" s="22"/>
      <c r="BNW155" s="22"/>
      <c r="BNX155" s="22"/>
      <c r="BNY155" s="22"/>
      <c r="BNZ155" s="22"/>
      <c r="BOA155" s="22"/>
      <c r="BOB155" s="22"/>
      <c r="BOC155" s="22"/>
      <c r="BOD155" s="22"/>
      <c r="BOE155" s="22"/>
      <c r="BOF155" s="22"/>
      <c r="BOG155" s="22"/>
      <c r="BOH155" s="22"/>
      <c r="BOI155" s="22"/>
      <c r="BOJ155" s="22"/>
      <c r="BOK155" s="22"/>
      <c r="BOL155" s="22"/>
      <c r="BOM155" s="22"/>
      <c r="BON155" s="22"/>
      <c r="BOO155" s="22"/>
      <c r="BOP155" s="22"/>
      <c r="BOQ155" s="22"/>
      <c r="BOR155" s="22"/>
      <c r="BOS155" s="22"/>
      <c r="BOT155" s="22"/>
      <c r="BOU155" s="22"/>
      <c r="BOV155" s="22"/>
      <c r="BOW155" s="22"/>
      <c r="BOX155" s="22"/>
      <c r="BOY155" s="22"/>
      <c r="BOZ155" s="22"/>
      <c r="BPA155" s="22"/>
      <c r="BPB155" s="22"/>
      <c r="BPC155" s="22"/>
      <c r="BPD155" s="22"/>
      <c r="BPE155" s="22"/>
      <c r="BPF155" s="22"/>
      <c r="BPG155" s="22"/>
      <c r="BPH155" s="22"/>
      <c r="BPI155" s="22"/>
      <c r="BPJ155" s="22"/>
      <c r="BPK155" s="22"/>
      <c r="BPL155" s="22"/>
      <c r="BPM155" s="22"/>
      <c r="BPN155" s="22"/>
      <c r="BPO155" s="22"/>
      <c r="BPP155" s="22"/>
      <c r="BPQ155" s="22"/>
      <c r="BPR155" s="22"/>
      <c r="BPS155" s="22"/>
      <c r="BPT155" s="22"/>
      <c r="BPU155" s="22"/>
      <c r="BPV155" s="22"/>
      <c r="BPW155" s="22"/>
      <c r="BPX155" s="22"/>
      <c r="BPY155" s="22"/>
      <c r="BPZ155" s="22"/>
      <c r="BQA155" s="22"/>
      <c r="BQB155" s="22"/>
      <c r="BQC155" s="22"/>
      <c r="BQD155" s="22"/>
      <c r="BQE155" s="22"/>
      <c r="BQF155" s="22"/>
      <c r="BQG155" s="22"/>
      <c r="BQH155" s="22"/>
      <c r="BQI155" s="22"/>
      <c r="BQJ155" s="22"/>
      <c r="BQK155" s="22"/>
      <c r="BQL155" s="22"/>
      <c r="BQM155" s="22"/>
      <c r="BQN155" s="22"/>
      <c r="BQO155" s="22"/>
      <c r="BQP155" s="22"/>
      <c r="BQQ155" s="22"/>
      <c r="BQR155" s="22"/>
      <c r="BQS155" s="22"/>
      <c r="BQT155" s="22"/>
      <c r="BQU155" s="22"/>
      <c r="BQV155" s="22"/>
      <c r="BQW155" s="22"/>
      <c r="BQX155" s="22"/>
      <c r="BQY155" s="22"/>
      <c r="BQZ155" s="22"/>
      <c r="BRA155" s="22"/>
      <c r="BRB155" s="22"/>
      <c r="BRC155" s="22"/>
      <c r="BRD155" s="22"/>
      <c r="BRE155" s="22"/>
      <c r="BRF155" s="22"/>
      <c r="BRG155" s="22"/>
      <c r="BRH155" s="22"/>
      <c r="BRI155" s="22"/>
      <c r="BRJ155" s="22"/>
      <c r="BRK155" s="22"/>
      <c r="BRL155" s="22"/>
      <c r="BRM155" s="22"/>
      <c r="BRN155" s="22"/>
      <c r="BRO155" s="22"/>
      <c r="BRP155" s="22"/>
      <c r="BRQ155" s="22"/>
      <c r="BRR155" s="22"/>
      <c r="BRS155" s="22"/>
      <c r="BRT155" s="22"/>
      <c r="BRU155" s="22"/>
      <c r="BRV155" s="22"/>
      <c r="BRW155" s="22"/>
      <c r="BRX155" s="22"/>
      <c r="BRY155" s="22"/>
      <c r="BRZ155" s="22"/>
      <c r="BSA155" s="22"/>
      <c r="BSB155" s="22"/>
      <c r="BSC155" s="22"/>
      <c r="BSD155" s="22"/>
      <c r="BSE155" s="22"/>
      <c r="BSF155" s="22"/>
      <c r="BSG155" s="22"/>
      <c r="BSH155" s="22"/>
      <c r="BSI155" s="22"/>
      <c r="BSJ155" s="22"/>
      <c r="BSK155" s="22"/>
      <c r="BSL155" s="22"/>
      <c r="BSM155" s="22"/>
      <c r="BSN155" s="22"/>
      <c r="BSO155" s="22"/>
      <c r="BSP155" s="22"/>
      <c r="BSQ155" s="22"/>
      <c r="BSR155" s="22"/>
      <c r="BSS155" s="22"/>
      <c r="BST155" s="22"/>
      <c r="BSU155" s="22"/>
      <c r="BSV155" s="22"/>
      <c r="BSW155" s="22"/>
      <c r="BSX155" s="22"/>
      <c r="BSY155" s="22"/>
      <c r="BSZ155" s="22"/>
      <c r="BTA155" s="22"/>
      <c r="BTB155" s="22"/>
      <c r="BTC155" s="22"/>
      <c r="BTD155" s="22"/>
      <c r="BTE155" s="22"/>
      <c r="BTF155" s="22"/>
      <c r="BTG155" s="22"/>
      <c r="BTH155" s="22"/>
      <c r="BTI155" s="22"/>
      <c r="BTJ155" s="22"/>
      <c r="BTK155" s="22"/>
      <c r="BTL155" s="22"/>
      <c r="BTM155" s="22"/>
      <c r="BTN155" s="22"/>
      <c r="BTO155" s="22"/>
      <c r="BTP155" s="22"/>
      <c r="BTQ155" s="22"/>
      <c r="BTR155" s="22"/>
      <c r="BTS155" s="22"/>
      <c r="BTT155" s="22"/>
      <c r="BTU155" s="22"/>
      <c r="BTV155" s="22"/>
      <c r="BTW155" s="22"/>
      <c r="BTX155" s="22"/>
      <c r="BTY155" s="22"/>
      <c r="BTZ155" s="22"/>
      <c r="BUA155" s="22"/>
      <c r="BUB155" s="22"/>
      <c r="BUC155" s="22"/>
      <c r="BUD155" s="22"/>
      <c r="BUE155" s="22"/>
      <c r="BUF155" s="22"/>
      <c r="BUG155" s="22"/>
      <c r="BUH155" s="22"/>
      <c r="BUI155" s="22"/>
      <c r="BUJ155" s="22"/>
      <c r="BUK155" s="22"/>
      <c r="BUL155" s="22"/>
      <c r="BUM155" s="22"/>
      <c r="BUN155" s="22"/>
      <c r="BUO155" s="22"/>
      <c r="BUP155" s="22"/>
      <c r="BUQ155" s="22"/>
      <c r="BUR155" s="22"/>
      <c r="BUS155" s="22"/>
      <c r="BUT155" s="22"/>
      <c r="BUU155" s="22"/>
      <c r="BUV155" s="22"/>
      <c r="BUW155" s="22"/>
      <c r="BUX155" s="22"/>
      <c r="BUY155" s="22"/>
      <c r="BUZ155" s="22"/>
      <c r="BVA155" s="22"/>
      <c r="BVB155" s="22"/>
      <c r="BVC155" s="22"/>
      <c r="BVD155" s="22"/>
      <c r="BVE155" s="22"/>
      <c r="BVF155" s="22"/>
      <c r="BVG155" s="22"/>
      <c r="BVH155" s="22"/>
      <c r="BVI155" s="22"/>
      <c r="BVJ155" s="22"/>
      <c r="BVK155" s="22"/>
      <c r="BVL155" s="22"/>
      <c r="BVM155" s="22"/>
      <c r="BVN155" s="22"/>
      <c r="BVO155" s="22"/>
      <c r="BVP155" s="22"/>
      <c r="BVQ155" s="22"/>
      <c r="BVR155" s="22"/>
      <c r="BVS155" s="22"/>
      <c r="BVT155" s="22"/>
      <c r="BVU155" s="22"/>
      <c r="BVV155" s="22"/>
      <c r="BVW155" s="22"/>
      <c r="BVX155" s="22"/>
      <c r="BVY155" s="22"/>
      <c r="BVZ155" s="22"/>
      <c r="BWA155" s="22"/>
      <c r="BWB155" s="22"/>
      <c r="BWC155" s="22"/>
      <c r="BWD155" s="22"/>
      <c r="BWE155" s="22"/>
      <c r="BWF155" s="22"/>
      <c r="BWG155" s="22"/>
      <c r="BWH155" s="22"/>
      <c r="BWI155" s="22"/>
      <c r="BWJ155" s="22"/>
      <c r="BWK155" s="22"/>
      <c r="BWL155" s="22"/>
      <c r="BWM155" s="22"/>
      <c r="BWN155" s="22"/>
      <c r="BWO155" s="22"/>
      <c r="BWP155" s="22"/>
      <c r="BWQ155" s="22"/>
      <c r="BWR155" s="22"/>
      <c r="BWS155" s="22"/>
      <c r="BWT155" s="22"/>
      <c r="BWU155" s="22"/>
      <c r="BWV155" s="22"/>
      <c r="BWW155" s="22"/>
      <c r="BWX155" s="22"/>
      <c r="BWY155" s="22"/>
      <c r="BWZ155" s="22"/>
      <c r="BXA155" s="22"/>
      <c r="BXB155" s="22"/>
      <c r="BXC155" s="22"/>
      <c r="BXD155" s="22"/>
      <c r="BXE155" s="22"/>
      <c r="BXF155" s="22"/>
      <c r="BXG155" s="22"/>
      <c r="BXH155" s="22"/>
      <c r="BXI155" s="22"/>
      <c r="BXJ155" s="22"/>
      <c r="BXK155" s="22"/>
      <c r="BXL155" s="22"/>
      <c r="BXM155" s="22"/>
      <c r="BXN155" s="22"/>
      <c r="BXO155" s="22"/>
      <c r="BXP155" s="22"/>
      <c r="BXQ155" s="22"/>
      <c r="BXR155" s="22"/>
      <c r="BXS155" s="22"/>
      <c r="BXT155" s="22"/>
      <c r="BXU155" s="22"/>
      <c r="BXV155" s="22"/>
      <c r="BXW155" s="22"/>
      <c r="BXX155" s="22"/>
      <c r="BXY155" s="22"/>
      <c r="BXZ155" s="22"/>
      <c r="BYA155" s="22"/>
      <c r="BYB155" s="22"/>
      <c r="BYC155" s="22"/>
      <c r="BYD155" s="22"/>
      <c r="BYE155" s="22"/>
      <c r="BYF155" s="22"/>
      <c r="BYG155" s="22"/>
      <c r="BYH155" s="22"/>
      <c r="BYI155" s="22"/>
      <c r="BYJ155" s="22"/>
      <c r="BYK155" s="22"/>
      <c r="BYL155" s="22"/>
      <c r="BYM155" s="22"/>
      <c r="BYN155" s="22"/>
      <c r="BYO155" s="22"/>
      <c r="BYP155" s="22"/>
      <c r="BYQ155" s="22"/>
      <c r="BYR155" s="22"/>
      <c r="BYS155" s="22"/>
      <c r="BYT155" s="22"/>
      <c r="BYU155" s="22"/>
      <c r="BYV155" s="22"/>
      <c r="BYW155" s="22"/>
      <c r="BYX155" s="22"/>
      <c r="BYY155" s="22"/>
      <c r="BYZ155" s="22"/>
      <c r="BZA155" s="22"/>
      <c r="BZB155" s="22"/>
      <c r="BZC155" s="22"/>
      <c r="BZD155" s="22"/>
      <c r="BZE155" s="22"/>
      <c r="BZF155" s="22"/>
      <c r="BZG155" s="22"/>
      <c r="BZH155" s="22"/>
      <c r="BZI155" s="22"/>
      <c r="BZJ155" s="22"/>
      <c r="BZK155" s="22"/>
      <c r="BZL155" s="22"/>
      <c r="BZM155" s="22"/>
      <c r="BZN155" s="22"/>
      <c r="BZO155" s="22"/>
      <c r="BZP155" s="22"/>
      <c r="BZQ155" s="22"/>
      <c r="BZR155" s="22"/>
      <c r="BZS155" s="22"/>
      <c r="BZT155" s="22"/>
      <c r="BZU155" s="22"/>
      <c r="BZV155" s="22"/>
      <c r="BZW155" s="22"/>
      <c r="BZX155" s="22"/>
      <c r="BZY155" s="22"/>
      <c r="BZZ155" s="22"/>
      <c r="CAA155" s="22"/>
      <c r="CAB155" s="22"/>
      <c r="CAC155" s="22"/>
      <c r="CAD155" s="22"/>
      <c r="CAE155" s="22"/>
      <c r="CAF155" s="22"/>
      <c r="CAG155" s="22"/>
      <c r="CAH155" s="22"/>
      <c r="CAI155" s="22"/>
      <c r="CAJ155" s="22"/>
      <c r="CAK155" s="22"/>
      <c r="CAL155" s="22"/>
      <c r="CAM155" s="22"/>
      <c r="CAN155" s="22"/>
      <c r="CAO155" s="22"/>
      <c r="CAP155" s="22"/>
      <c r="CAQ155" s="22"/>
      <c r="CAR155" s="22"/>
      <c r="CAS155" s="22"/>
      <c r="CAT155" s="22"/>
      <c r="CAU155" s="22"/>
      <c r="CAV155" s="22"/>
      <c r="CAW155" s="22"/>
      <c r="CAX155" s="22"/>
      <c r="CAY155" s="22"/>
      <c r="CAZ155" s="22"/>
      <c r="CBA155" s="22"/>
      <c r="CBB155" s="22"/>
      <c r="CBC155" s="22"/>
      <c r="CBD155" s="22"/>
      <c r="CBE155" s="22"/>
      <c r="CBF155" s="22"/>
      <c r="CBG155" s="22"/>
      <c r="CBH155" s="22"/>
      <c r="CBI155" s="22"/>
      <c r="CBJ155" s="22"/>
      <c r="CBK155" s="22"/>
      <c r="CBL155" s="22"/>
      <c r="CBM155" s="22"/>
      <c r="CBN155" s="22"/>
      <c r="CBO155" s="22"/>
      <c r="CBP155" s="22"/>
      <c r="CBQ155" s="22"/>
      <c r="CBR155" s="22"/>
      <c r="CBS155" s="22"/>
      <c r="CBT155" s="22"/>
      <c r="CBU155" s="22"/>
      <c r="CBV155" s="22"/>
      <c r="CBW155" s="22"/>
      <c r="CBX155" s="22"/>
      <c r="CBY155" s="22"/>
      <c r="CBZ155" s="22"/>
      <c r="CCA155" s="22"/>
      <c r="CCB155" s="22"/>
      <c r="CCC155" s="22"/>
      <c r="CCD155" s="22"/>
      <c r="CCE155" s="22"/>
      <c r="CCF155" s="22"/>
      <c r="CCG155" s="22"/>
      <c r="CCH155" s="22"/>
      <c r="CCI155" s="22"/>
      <c r="CCJ155" s="22"/>
      <c r="CCK155" s="22"/>
      <c r="CCL155" s="22"/>
      <c r="CCM155" s="22"/>
      <c r="CCN155" s="22"/>
      <c r="CCO155" s="22"/>
      <c r="CCP155" s="22"/>
      <c r="CCQ155" s="22"/>
      <c r="CCR155" s="22"/>
      <c r="CCS155" s="22"/>
      <c r="CCT155" s="22"/>
      <c r="CCU155" s="22"/>
      <c r="CCV155" s="22"/>
      <c r="CCW155" s="22"/>
      <c r="CCX155" s="22"/>
      <c r="CCY155" s="22"/>
      <c r="CCZ155" s="22"/>
      <c r="CDA155" s="22"/>
      <c r="CDB155" s="22"/>
      <c r="CDC155" s="22"/>
      <c r="CDD155" s="22"/>
      <c r="CDE155" s="22"/>
      <c r="CDF155" s="22"/>
      <c r="CDG155" s="22"/>
      <c r="CDH155" s="22"/>
      <c r="CDI155" s="22"/>
      <c r="CDJ155" s="22"/>
      <c r="CDK155" s="22"/>
      <c r="CDL155" s="22"/>
      <c r="CDM155" s="22"/>
      <c r="CDN155" s="22"/>
      <c r="CDO155" s="22"/>
      <c r="CDP155" s="22"/>
      <c r="CDQ155" s="22"/>
      <c r="CDR155" s="22"/>
      <c r="CDS155" s="22"/>
      <c r="CDT155" s="22"/>
      <c r="CDU155" s="22"/>
      <c r="CDV155" s="22"/>
      <c r="CDW155" s="22"/>
      <c r="CDX155" s="22"/>
      <c r="CDY155" s="22"/>
      <c r="CDZ155" s="22"/>
      <c r="CEA155" s="22"/>
      <c r="CEB155" s="22"/>
      <c r="CEC155" s="22"/>
      <c r="CED155" s="22"/>
      <c r="CEE155" s="22"/>
      <c r="CEF155" s="22"/>
      <c r="CEG155" s="22"/>
      <c r="CEH155" s="22"/>
      <c r="CEI155" s="22"/>
      <c r="CEJ155" s="22"/>
      <c r="CEK155" s="22"/>
      <c r="CEL155" s="22"/>
      <c r="CEM155" s="22"/>
      <c r="CEN155" s="22"/>
      <c r="CEO155" s="22"/>
      <c r="CEP155" s="22"/>
      <c r="CEQ155" s="22"/>
      <c r="CER155" s="22"/>
      <c r="CES155" s="22"/>
      <c r="CET155" s="22"/>
      <c r="CEU155" s="22"/>
      <c r="CEV155" s="22"/>
      <c r="CEW155" s="22"/>
      <c r="CEX155" s="22"/>
      <c r="CEY155" s="22"/>
      <c r="CEZ155" s="22"/>
      <c r="CFA155" s="22"/>
      <c r="CFB155" s="22"/>
      <c r="CFC155" s="22"/>
      <c r="CFD155" s="22"/>
      <c r="CFE155" s="22"/>
      <c r="CFF155" s="22"/>
      <c r="CFG155" s="22"/>
      <c r="CFH155" s="22"/>
      <c r="CFI155" s="22"/>
      <c r="CFJ155" s="22"/>
      <c r="CFK155" s="22"/>
      <c r="CFL155" s="22"/>
      <c r="CFM155" s="22"/>
      <c r="CFN155" s="22"/>
      <c r="CFO155" s="22"/>
      <c r="CFP155" s="22"/>
      <c r="CFQ155" s="22"/>
      <c r="CFR155" s="22"/>
      <c r="CFS155" s="22"/>
      <c r="CFT155" s="22"/>
      <c r="CFU155" s="22"/>
      <c r="CFV155" s="22"/>
      <c r="CFW155" s="22"/>
      <c r="CFX155" s="22"/>
      <c r="CFY155" s="22"/>
      <c r="CFZ155" s="22"/>
      <c r="CGA155" s="22"/>
      <c r="CGB155" s="22"/>
      <c r="CGC155" s="22"/>
      <c r="CGD155" s="22"/>
      <c r="CGE155" s="22"/>
      <c r="CGF155" s="22"/>
      <c r="CGG155" s="22"/>
      <c r="CGH155" s="22"/>
      <c r="CGI155" s="22"/>
      <c r="CGJ155" s="22"/>
      <c r="CGK155" s="22"/>
      <c r="CGL155" s="22"/>
      <c r="CGM155" s="22"/>
      <c r="CGN155" s="22"/>
      <c r="CGO155" s="22"/>
      <c r="CGP155" s="22"/>
      <c r="CGQ155" s="22"/>
      <c r="CGR155" s="22"/>
      <c r="CGS155" s="22"/>
      <c r="CGT155" s="22"/>
      <c r="CGU155" s="22"/>
      <c r="CGV155" s="22"/>
      <c r="CGW155" s="22"/>
      <c r="CGX155" s="22"/>
      <c r="CGY155" s="22"/>
      <c r="CGZ155" s="22"/>
      <c r="CHA155" s="22"/>
      <c r="CHB155" s="22"/>
      <c r="CHC155" s="22"/>
      <c r="CHD155" s="22"/>
      <c r="CHE155" s="22"/>
      <c r="CHF155" s="22"/>
      <c r="CHG155" s="22"/>
      <c r="CHH155" s="22"/>
      <c r="CHI155" s="22"/>
      <c r="CHJ155" s="22"/>
      <c r="CHK155" s="22"/>
      <c r="CHL155" s="22"/>
      <c r="CHM155" s="22"/>
      <c r="CHN155" s="22"/>
      <c r="CHO155" s="22"/>
      <c r="CHP155" s="22"/>
      <c r="CHQ155" s="22"/>
      <c r="CHR155" s="22"/>
      <c r="CHS155" s="22"/>
      <c r="CHT155" s="22"/>
      <c r="CHU155" s="22"/>
      <c r="CHV155" s="22"/>
      <c r="CHW155" s="22"/>
      <c r="CHX155" s="22"/>
      <c r="CHY155" s="22"/>
      <c r="CHZ155" s="22"/>
      <c r="CIA155" s="22"/>
      <c r="CIB155" s="22"/>
      <c r="CIC155" s="22"/>
      <c r="CID155" s="22"/>
      <c r="CIE155" s="22"/>
      <c r="CIF155" s="22"/>
      <c r="CIG155" s="22"/>
      <c r="CIH155" s="22"/>
      <c r="CII155" s="22"/>
      <c r="CIJ155" s="22"/>
      <c r="CIK155" s="22"/>
      <c r="CIL155" s="22"/>
      <c r="CIM155" s="22"/>
      <c r="CIN155" s="22"/>
      <c r="CIO155" s="22"/>
      <c r="CIP155" s="22"/>
      <c r="CIQ155" s="22"/>
      <c r="CIR155" s="22"/>
      <c r="CIS155" s="22"/>
      <c r="CIT155" s="22"/>
      <c r="CIU155" s="22"/>
      <c r="CIV155" s="22"/>
      <c r="CIW155" s="22"/>
      <c r="CIX155" s="22"/>
      <c r="CIY155" s="22"/>
      <c r="CIZ155" s="22"/>
      <c r="CJA155" s="22"/>
      <c r="CJB155" s="22"/>
      <c r="CJC155" s="22"/>
      <c r="CJD155" s="22"/>
      <c r="CJE155" s="22"/>
      <c r="CJF155" s="22"/>
      <c r="CJG155" s="22"/>
      <c r="CJH155" s="22"/>
      <c r="CJI155" s="22"/>
      <c r="CJJ155" s="22"/>
      <c r="CJK155" s="22"/>
      <c r="CJL155" s="22"/>
      <c r="CJM155" s="22"/>
      <c r="CJN155" s="22"/>
      <c r="CJO155" s="22"/>
      <c r="CJP155" s="22"/>
      <c r="CJQ155" s="22"/>
      <c r="CJR155" s="22"/>
      <c r="CJS155" s="22"/>
      <c r="CJT155" s="22"/>
      <c r="CJU155" s="22"/>
      <c r="CJV155" s="22"/>
      <c r="CJW155" s="22"/>
      <c r="CJX155" s="22"/>
      <c r="CJY155" s="22"/>
      <c r="CJZ155" s="22"/>
      <c r="CKA155" s="22"/>
      <c r="CKB155" s="22"/>
      <c r="CKC155" s="22"/>
      <c r="CKD155" s="22"/>
      <c r="CKE155" s="22"/>
      <c r="CKF155" s="22"/>
      <c r="CKG155" s="22"/>
      <c r="CKH155" s="22"/>
      <c r="CKI155" s="22"/>
      <c r="CKJ155" s="22"/>
      <c r="CKK155" s="22"/>
      <c r="CKL155" s="22"/>
      <c r="CKM155" s="22"/>
      <c r="CKN155" s="22"/>
      <c r="CKO155" s="22"/>
      <c r="CKP155" s="22"/>
      <c r="CKQ155" s="22"/>
      <c r="CKR155" s="22"/>
      <c r="CKS155" s="22"/>
      <c r="CKT155" s="22"/>
      <c r="CKU155" s="22"/>
      <c r="CKV155" s="22"/>
      <c r="CKW155" s="22"/>
      <c r="CKX155" s="22"/>
      <c r="CKY155" s="22"/>
      <c r="CKZ155" s="22"/>
      <c r="CLA155" s="22"/>
      <c r="CLB155" s="22"/>
      <c r="CLC155" s="22"/>
      <c r="CLD155" s="22"/>
      <c r="CLE155" s="22"/>
      <c r="CLF155" s="22"/>
      <c r="CLG155" s="22"/>
      <c r="CLH155" s="22"/>
      <c r="CLI155" s="22"/>
      <c r="CLJ155" s="22"/>
      <c r="CLK155" s="22"/>
      <c r="CLL155" s="22"/>
      <c r="CLM155" s="22"/>
      <c r="CLN155" s="22"/>
      <c r="CLO155" s="22"/>
      <c r="CLP155" s="22"/>
      <c r="CLQ155" s="22"/>
      <c r="CLR155" s="22"/>
      <c r="CLS155" s="22"/>
      <c r="CLT155" s="22"/>
      <c r="CLU155" s="22"/>
      <c r="CLV155" s="22"/>
      <c r="CLW155" s="22"/>
      <c r="CLX155" s="22"/>
      <c r="CLY155" s="22"/>
      <c r="CLZ155" s="22"/>
      <c r="CMA155" s="22"/>
      <c r="CMB155" s="22"/>
      <c r="CMC155" s="22"/>
      <c r="CMD155" s="22"/>
      <c r="CME155" s="22"/>
      <c r="CMF155" s="22"/>
      <c r="CMG155" s="22"/>
      <c r="CMH155" s="22"/>
      <c r="CMI155" s="22"/>
      <c r="CMJ155" s="22"/>
      <c r="CMK155" s="22"/>
      <c r="CML155" s="22"/>
      <c r="CMM155" s="22"/>
      <c r="CMN155" s="22"/>
      <c r="CMO155" s="22"/>
      <c r="CMP155" s="22"/>
      <c r="CMQ155" s="22"/>
      <c r="CMR155" s="22"/>
      <c r="CMS155" s="22"/>
      <c r="CMT155" s="22"/>
      <c r="CMU155" s="22"/>
      <c r="CMV155" s="22"/>
      <c r="CMW155" s="22"/>
      <c r="CMX155" s="22"/>
      <c r="CMY155" s="22"/>
      <c r="CMZ155" s="22"/>
      <c r="CNA155" s="22"/>
      <c r="CNB155" s="22"/>
      <c r="CNC155" s="22"/>
      <c r="CND155" s="22"/>
      <c r="CNE155" s="22"/>
      <c r="CNF155" s="22"/>
      <c r="CNG155" s="22"/>
      <c r="CNH155" s="22"/>
      <c r="CNI155" s="22"/>
      <c r="CNJ155" s="22"/>
      <c r="CNK155" s="22"/>
      <c r="CNL155" s="22"/>
      <c r="CNM155" s="22"/>
      <c r="CNN155" s="22"/>
      <c r="CNO155" s="22"/>
      <c r="CNP155" s="22"/>
      <c r="CNQ155" s="22"/>
      <c r="CNR155" s="22"/>
      <c r="CNS155" s="22"/>
      <c r="CNT155" s="22"/>
      <c r="CNU155" s="22"/>
      <c r="CNV155" s="22"/>
      <c r="CNW155" s="22"/>
      <c r="CNX155" s="22"/>
      <c r="CNY155" s="22"/>
      <c r="CNZ155" s="22"/>
      <c r="COA155" s="22"/>
      <c r="COB155" s="22"/>
      <c r="COC155" s="22"/>
      <c r="COD155" s="22"/>
      <c r="COE155" s="22"/>
      <c r="COF155" s="22"/>
      <c r="COG155" s="22"/>
      <c r="COH155" s="22"/>
      <c r="COI155" s="22"/>
      <c r="COJ155" s="22"/>
      <c r="COK155" s="22"/>
      <c r="COL155" s="22"/>
      <c r="COM155" s="22"/>
      <c r="CON155" s="22"/>
      <c r="COO155" s="22"/>
      <c r="COP155" s="22"/>
      <c r="COQ155" s="22"/>
      <c r="COR155" s="22"/>
      <c r="COS155" s="22"/>
      <c r="COT155" s="22"/>
      <c r="COU155" s="22"/>
      <c r="COV155" s="22"/>
      <c r="COW155" s="22"/>
      <c r="COX155" s="22"/>
      <c r="COY155" s="22"/>
      <c r="COZ155" s="22"/>
      <c r="CPA155" s="22"/>
      <c r="CPB155" s="22"/>
      <c r="CPC155" s="22"/>
      <c r="CPD155" s="22"/>
      <c r="CPE155" s="22"/>
      <c r="CPF155" s="22"/>
      <c r="CPG155" s="22"/>
      <c r="CPH155" s="22"/>
      <c r="CPI155" s="22"/>
      <c r="CPJ155" s="22"/>
      <c r="CPK155" s="22"/>
      <c r="CPL155" s="22"/>
      <c r="CPM155" s="22"/>
      <c r="CPN155" s="22"/>
      <c r="CPO155" s="22"/>
      <c r="CPP155" s="22"/>
      <c r="CPQ155" s="22"/>
      <c r="CPR155" s="22"/>
      <c r="CPS155" s="22"/>
      <c r="CPT155" s="22"/>
      <c r="CPU155" s="22"/>
      <c r="CPV155" s="22"/>
      <c r="CPW155" s="22"/>
      <c r="CPX155" s="22"/>
      <c r="CPY155" s="22"/>
      <c r="CPZ155" s="22"/>
      <c r="CQA155" s="22"/>
      <c r="CQB155" s="22"/>
      <c r="CQC155" s="22"/>
      <c r="CQD155" s="22"/>
      <c r="CQE155" s="22"/>
      <c r="CQF155" s="22"/>
      <c r="CQG155" s="22"/>
      <c r="CQH155" s="22"/>
      <c r="CQI155" s="22"/>
      <c r="CQJ155" s="22"/>
      <c r="CQK155" s="22"/>
      <c r="CQL155" s="22"/>
      <c r="CQM155" s="22"/>
      <c r="CQN155" s="22"/>
      <c r="CQO155" s="22"/>
      <c r="CQP155" s="22"/>
      <c r="CQQ155" s="22"/>
      <c r="CQR155" s="22"/>
      <c r="CQS155" s="22"/>
      <c r="CQT155" s="22"/>
      <c r="CQU155" s="22"/>
      <c r="CQV155" s="22"/>
      <c r="CQW155" s="22"/>
      <c r="CQX155" s="22"/>
      <c r="CQY155" s="22"/>
      <c r="CQZ155" s="22"/>
      <c r="CRA155" s="22"/>
      <c r="CRB155" s="22"/>
      <c r="CRC155" s="22"/>
      <c r="CRD155" s="22"/>
      <c r="CRE155" s="22"/>
      <c r="CRF155" s="22"/>
      <c r="CRG155" s="22"/>
      <c r="CRH155" s="22"/>
      <c r="CRI155" s="22"/>
      <c r="CRJ155" s="22"/>
      <c r="CRK155" s="22"/>
      <c r="CRL155" s="22"/>
      <c r="CRM155" s="22"/>
      <c r="CRN155" s="22"/>
      <c r="CRO155" s="22"/>
      <c r="CRP155" s="22"/>
      <c r="CRQ155" s="22"/>
      <c r="CRR155" s="22"/>
      <c r="CRS155" s="22"/>
      <c r="CRT155" s="22"/>
      <c r="CRU155" s="22"/>
      <c r="CRV155" s="22"/>
      <c r="CRW155" s="22"/>
      <c r="CRX155" s="22"/>
      <c r="CRY155" s="22"/>
      <c r="CRZ155" s="22"/>
      <c r="CSA155" s="22"/>
      <c r="CSB155" s="22"/>
      <c r="CSC155" s="22"/>
      <c r="CSD155" s="22"/>
      <c r="CSE155" s="22"/>
      <c r="CSF155" s="22"/>
      <c r="CSG155" s="22"/>
      <c r="CSH155" s="22"/>
      <c r="CSI155" s="22"/>
      <c r="CSJ155" s="22"/>
      <c r="CSK155" s="22"/>
      <c r="CSL155" s="22"/>
      <c r="CSM155" s="22"/>
      <c r="CSN155" s="22"/>
      <c r="CSO155" s="22"/>
      <c r="CSP155" s="22"/>
      <c r="CSQ155" s="22"/>
      <c r="CSR155" s="22"/>
      <c r="CSS155" s="22"/>
      <c r="CST155" s="22"/>
      <c r="CSU155" s="22"/>
      <c r="CSV155" s="22"/>
      <c r="CSW155" s="22"/>
      <c r="CSX155" s="22"/>
      <c r="CSY155" s="22"/>
      <c r="CSZ155" s="22"/>
      <c r="CTA155" s="22"/>
      <c r="CTB155" s="22"/>
      <c r="CTC155" s="22"/>
      <c r="CTD155" s="22"/>
      <c r="CTE155" s="22"/>
      <c r="CTF155" s="22"/>
      <c r="CTG155" s="22"/>
      <c r="CTH155" s="22"/>
      <c r="CTI155" s="22"/>
      <c r="CTJ155" s="22"/>
      <c r="CTK155" s="22"/>
      <c r="CTL155" s="22"/>
      <c r="CTM155" s="22"/>
      <c r="CTN155" s="22"/>
      <c r="CTO155" s="22"/>
      <c r="CTP155" s="22"/>
      <c r="CTQ155" s="22"/>
      <c r="CTR155" s="22"/>
      <c r="CTS155" s="22"/>
      <c r="CTT155" s="22"/>
      <c r="CTU155" s="22"/>
      <c r="CTV155" s="22"/>
      <c r="CTW155" s="22"/>
      <c r="CTX155" s="22"/>
      <c r="CTY155" s="22"/>
      <c r="CTZ155" s="22"/>
      <c r="CUA155" s="22"/>
      <c r="CUB155" s="22"/>
      <c r="CUC155" s="22"/>
      <c r="CUD155" s="22"/>
      <c r="CUE155" s="22"/>
      <c r="CUF155" s="22"/>
      <c r="CUG155" s="22"/>
      <c r="CUH155" s="22"/>
      <c r="CUI155" s="22"/>
      <c r="CUJ155" s="22"/>
      <c r="CUK155" s="22"/>
      <c r="CUL155" s="22"/>
      <c r="CUM155" s="22"/>
      <c r="CUN155" s="22"/>
      <c r="CUO155" s="22"/>
      <c r="CUP155" s="22"/>
      <c r="CUQ155" s="22"/>
      <c r="CUR155" s="22"/>
      <c r="CUS155" s="22"/>
      <c r="CUT155" s="22"/>
      <c r="CUU155" s="22"/>
      <c r="CUV155" s="22"/>
      <c r="CUW155" s="22"/>
      <c r="CUX155" s="22"/>
      <c r="CUY155" s="22"/>
      <c r="CUZ155" s="22"/>
      <c r="CVA155" s="22"/>
      <c r="CVB155" s="22"/>
      <c r="CVC155" s="22"/>
      <c r="CVD155" s="22"/>
      <c r="CVE155" s="22"/>
      <c r="CVF155" s="22"/>
      <c r="CVG155" s="22"/>
      <c r="CVH155" s="22"/>
      <c r="CVI155" s="22"/>
      <c r="CVJ155" s="22"/>
      <c r="CVK155" s="22"/>
      <c r="CVL155" s="22"/>
      <c r="CVM155" s="22"/>
      <c r="CVN155" s="22"/>
      <c r="CVO155" s="22"/>
      <c r="CVP155" s="22"/>
      <c r="CVQ155" s="22"/>
      <c r="CVR155" s="22"/>
      <c r="CVS155" s="22"/>
      <c r="CVT155" s="22"/>
      <c r="CVU155" s="22"/>
      <c r="CVV155" s="22"/>
      <c r="CVW155" s="22"/>
      <c r="CVX155" s="22"/>
      <c r="CVY155" s="22"/>
      <c r="CVZ155" s="22"/>
      <c r="CWA155" s="22"/>
      <c r="CWB155" s="22"/>
      <c r="CWC155" s="22"/>
      <c r="CWD155" s="22"/>
      <c r="CWE155" s="22"/>
      <c r="CWF155" s="22"/>
      <c r="CWG155" s="22"/>
      <c r="CWH155" s="22"/>
      <c r="CWI155" s="22"/>
      <c r="CWJ155" s="22"/>
      <c r="CWK155" s="22"/>
      <c r="CWL155" s="22"/>
      <c r="CWM155" s="22"/>
      <c r="CWN155" s="22"/>
      <c r="CWO155" s="22"/>
      <c r="CWP155" s="22"/>
      <c r="CWQ155" s="22"/>
      <c r="CWR155" s="22"/>
      <c r="CWS155" s="22"/>
      <c r="CWT155" s="22"/>
      <c r="CWU155" s="22"/>
      <c r="CWV155" s="22"/>
      <c r="CWW155" s="22"/>
      <c r="CWX155" s="22"/>
      <c r="CWY155" s="22"/>
      <c r="CWZ155" s="22"/>
      <c r="CXA155" s="22"/>
      <c r="CXB155" s="22"/>
      <c r="CXC155" s="22"/>
      <c r="CXD155" s="22"/>
      <c r="CXE155" s="22"/>
      <c r="CXF155" s="22"/>
      <c r="CXG155" s="22"/>
      <c r="CXH155" s="22"/>
      <c r="CXI155" s="22"/>
      <c r="CXJ155" s="22"/>
      <c r="CXK155" s="22"/>
      <c r="CXL155" s="22"/>
      <c r="CXM155" s="22"/>
      <c r="CXN155" s="22"/>
      <c r="CXO155" s="22"/>
      <c r="CXP155" s="22"/>
      <c r="CXQ155" s="22"/>
      <c r="CXR155" s="22"/>
      <c r="CXS155" s="22"/>
      <c r="CXT155" s="22"/>
      <c r="CXU155" s="22"/>
      <c r="CXV155" s="22"/>
      <c r="CXW155" s="22"/>
      <c r="CXX155" s="22"/>
      <c r="CXY155" s="22"/>
      <c r="CXZ155" s="22"/>
      <c r="CYA155" s="22"/>
      <c r="CYB155" s="22"/>
      <c r="CYC155" s="22"/>
      <c r="CYD155" s="22"/>
      <c r="CYE155" s="22"/>
      <c r="CYF155" s="22"/>
      <c r="CYG155" s="22"/>
      <c r="CYH155" s="22"/>
      <c r="CYI155" s="22"/>
      <c r="CYJ155" s="22"/>
      <c r="CYK155" s="22"/>
      <c r="CYL155" s="22"/>
      <c r="CYM155" s="22"/>
      <c r="CYN155" s="22"/>
      <c r="CYO155" s="22"/>
      <c r="CYP155" s="22"/>
      <c r="CYQ155" s="22"/>
      <c r="CYR155" s="22"/>
      <c r="CYS155" s="22"/>
      <c r="CYT155" s="22"/>
      <c r="CYU155" s="22"/>
      <c r="CYV155" s="22"/>
      <c r="CYW155" s="22"/>
      <c r="CYX155" s="22"/>
      <c r="CYY155" s="22"/>
      <c r="CYZ155" s="22"/>
      <c r="CZA155" s="22"/>
      <c r="CZB155" s="22"/>
      <c r="CZC155" s="22"/>
      <c r="CZD155" s="22"/>
      <c r="CZE155" s="22"/>
      <c r="CZF155" s="22"/>
      <c r="CZG155" s="22"/>
      <c r="CZH155" s="22"/>
      <c r="CZI155" s="22"/>
      <c r="CZJ155" s="22"/>
      <c r="CZK155" s="22"/>
      <c r="CZL155" s="22"/>
      <c r="CZM155" s="22"/>
      <c r="CZN155" s="22"/>
      <c r="CZO155" s="22"/>
      <c r="CZP155" s="22"/>
      <c r="CZQ155" s="22"/>
      <c r="CZR155" s="22"/>
      <c r="CZS155" s="22"/>
      <c r="CZT155" s="22"/>
      <c r="CZU155" s="22"/>
      <c r="CZV155" s="22"/>
      <c r="CZW155" s="22"/>
      <c r="CZX155" s="22"/>
      <c r="CZY155" s="22"/>
      <c r="CZZ155" s="22"/>
      <c r="DAA155" s="22"/>
      <c r="DAB155" s="22"/>
      <c r="DAC155" s="22"/>
      <c r="DAD155" s="22"/>
      <c r="DAE155" s="22"/>
      <c r="DAF155" s="22"/>
      <c r="DAG155" s="22"/>
      <c r="DAH155" s="22"/>
      <c r="DAI155" s="22"/>
      <c r="DAJ155" s="22"/>
      <c r="DAK155" s="22"/>
      <c r="DAL155" s="22"/>
      <c r="DAM155" s="22"/>
      <c r="DAN155" s="22"/>
      <c r="DAO155" s="22"/>
      <c r="DAP155" s="22"/>
      <c r="DAQ155" s="22"/>
      <c r="DAR155" s="22"/>
      <c r="DAS155" s="22"/>
      <c r="DAT155" s="22"/>
      <c r="DAU155" s="22"/>
      <c r="DAV155" s="22"/>
      <c r="DAW155" s="22"/>
      <c r="DAX155" s="22"/>
      <c r="DAY155" s="22"/>
      <c r="DAZ155" s="22"/>
      <c r="DBA155" s="22"/>
      <c r="DBB155" s="22"/>
      <c r="DBC155" s="22"/>
      <c r="DBD155" s="22"/>
      <c r="DBE155" s="22"/>
      <c r="DBF155" s="22"/>
      <c r="DBG155" s="22"/>
      <c r="DBH155" s="22"/>
      <c r="DBI155" s="22"/>
      <c r="DBJ155" s="22"/>
      <c r="DBK155" s="22"/>
      <c r="DBL155" s="22"/>
      <c r="DBM155" s="22"/>
      <c r="DBN155" s="22"/>
      <c r="DBO155" s="22"/>
      <c r="DBP155" s="22"/>
      <c r="DBQ155" s="22"/>
      <c r="DBR155" s="22"/>
      <c r="DBS155" s="22"/>
      <c r="DBT155" s="22"/>
      <c r="DBU155" s="22"/>
      <c r="DBV155" s="22"/>
      <c r="DBW155" s="22"/>
      <c r="DBX155" s="22"/>
      <c r="DBY155" s="22"/>
      <c r="DBZ155" s="22"/>
      <c r="DCA155" s="22"/>
      <c r="DCB155" s="22"/>
      <c r="DCC155" s="22"/>
      <c r="DCD155" s="22"/>
      <c r="DCE155" s="22"/>
      <c r="DCF155" s="22"/>
      <c r="DCG155" s="22"/>
      <c r="DCH155" s="22"/>
      <c r="DCI155" s="22"/>
      <c r="DCJ155" s="22"/>
      <c r="DCK155" s="22"/>
      <c r="DCL155" s="22"/>
      <c r="DCM155" s="22"/>
      <c r="DCN155" s="22"/>
      <c r="DCO155" s="22"/>
      <c r="DCP155" s="22"/>
      <c r="DCQ155" s="22"/>
      <c r="DCR155" s="22"/>
      <c r="DCS155" s="22"/>
      <c r="DCT155" s="22"/>
      <c r="DCU155" s="22"/>
      <c r="DCV155" s="22"/>
      <c r="DCW155" s="22"/>
      <c r="DCX155" s="22"/>
      <c r="DCY155" s="22"/>
      <c r="DCZ155" s="22"/>
      <c r="DDA155" s="22"/>
      <c r="DDB155" s="22"/>
      <c r="DDC155" s="22"/>
      <c r="DDD155" s="22"/>
      <c r="DDE155" s="22"/>
      <c r="DDF155" s="22"/>
      <c r="DDG155" s="22"/>
      <c r="DDH155" s="22"/>
      <c r="DDI155" s="22"/>
      <c r="DDJ155" s="22"/>
      <c r="DDK155" s="22"/>
      <c r="DDL155" s="22"/>
      <c r="DDM155" s="22"/>
      <c r="DDN155" s="22"/>
      <c r="DDO155" s="22"/>
      <c r="DDP155" s="22"/>
      <c r="DDQ155" s="22"/>
      <c r="DDR155" s="22"/>
      <c r="DDS155" s="22"/>
      <c r="DDT155" s="22"/>
      <c r="DDU155" s="22"/>
      <c r="DDV155" s="22"/>
      <c r="DDW155" s="22"/>
      <c r="DDX155" s="22"/>
      <c r="DDY155" s="22"/>
      <c r="DDZ155" s="22"/>
      <c r="DEA155" s="22"/>
      <c r="DEB155" s="22"/>
      <c r="DEC155" s="22"/>
      <c r="DED155" s="22"/>
      <c r="DEE155" s="22"/>
      <c r="DEF155" s="22"/>
      <c r="DEG155" s="22"/>
      <c r="DEH155" s="22"/>
      <c r="DEI155" s="22"/>
      <c r="DEJ155" s="22"/>
      <c r="DEK155" s="22"/>
      <c r="DEL155" s="22"/>
      <c r="DEM155" s="22"/>
      <c r="DEN155" s="22"/>
      <c r="DEO155" s="22"/>
      <c r="DEP155" s="22"/>
      <c r="DEQ155" s="22"/>
      <c r="DER155" s="22"/>
      <c r="DES155" s="22"/>
      <c r="DET155" s="22"/>
      <c r="DEU155" s="22"/>
      <c r="DEV155" s="22"/>
      <c r="DEW155" s="22"/>
      <c r="DEX155" s="22"/>
      <c r="DEY155" s="22"/>
      <c r="DEZ155" s="22"/>
      <c r="DFA155" s="22"/>
      <c r="DFB155" s="22"/>
      <c r="DFC155" s="22"/>
      <c r="DFD155" s="22"/>
      <c r="DFE155" s="22"/>
      <c r="DFF155" s="22"/>
      <c r="DFG155" s="22"/>
      <c r="DFH155" s="22"/>
      <c r="DFI155" s="22"/>
      <c r="DFJ155" s="22"/>
      <c r="DFK155" s="22"/>
      <c r="DFL155" s="22"/>
      <c r="DFM155" s="22"/>
      <c r="DFN155" s="22"/>
      <c r="DFO155" s="22"/>
      <c r="DFP155" s="22"/>
      <c r="DFQ155" s="22"/>
      <c r="DFR155" s="22"/>
      <c r="DFS155" s="22"/>
      <c r="DFT155" s="22"/>
      <c r="DFU155" s="22"/>
      <c r="DFV155" s="22"/>
      <c r="DFW155" s="22"/>
      <c r="DFX155" s="22"/>
      <c r="DFY155" s="22"/>
      <c r="DFZ155" s="22"/>
      <c r="DGA155" s="22"/>
      <c r="DGB155" s="22"/>
      <c r="DGC155" s="22"/>
      <c r="DGD155" s="22"/>
      <c r="DGE155" s="22"/>
      <c r="DGF155" s="22"/>
      <c r="DGG155" s="22"/>
      <c r="DGH155" s="22"/>
      <c r="DGI155" s="22"/>
      <c r="DGJ155" s="22"/>
      <c r="DGK155" s="22"/>
      <c r="DGL155" s="22"/>
      <c r="DGM155" s="22"/>
      <c r="DGN155" s="22"/>
      <c r="DGO155" s="22"/>
      <c r="DGP155" s="22"/>
      <c r="DGQ155" s="22"/>
      <c r="DGR155" s="22"/>
      <c r="DGS155" s="22"/>
      <c r="DGT155" s="22"/>
      <c r="DGU155" s="22"/>
      <c r="DGV155" s="22"/>
      <c r="DGW155" s="22"/>
      <c r="DGX155" s="22"/>
      <c r="DGY155" s="22"/>
      <c r="DGZ155" s="22"/>
      <c r="DHA155" s="22"/>
      <c r="DHB155" s="22"/>
      <c r="DHC155" s="22"/>
      <c r="DHD155" s="22"/>
      <c r="DHE155" s="22"/>
      <c r="DHF155" s="22"/>
      <c r="DHG155" s="22"/>
      <c r="DHH155" s="22"/>
      <c r="DHI155" s="22"/>
      <c r="DHJ155" s="22"/>
      <c r="DHK155" s="22"/>
      <c r="DHL155" s="22"/>
      <c r="DHM155" s="22"/>
      <c r="DHN155" s="22"/>
      <c r="DHO155" s="22"/>
      <c r="DHP155" s="22"/>
      <c r="DHQ155" s="22"/>
      <c r="DHR155" s="22"/>
      <c r="DHS155" s="22"/>
      <c r="DHT155" s="22"/>
      <c r="DHU155" s="22"/>
      <c r="DHV155" s="22"/>
      <c r="DHW155" s="22"/>
      <c r="DHX155" s="22"/>
      <c r="DHY155" s="22"/>
      <c r="DHZ155" s="22"/>
      <c r="DIA155" s="22"/>
      <c r="DIB155" s="22"/>
      <c r="DIC155" s="22"/>
      <c r="DID155" s="22"/>
      <c r="DIE155" s="22"/>
      <c r="DIF155" s="22"/>
      <c r="DIG155" s="22"/>
      <c r="DIH155" s="22"/>
      <c r="DII155" s="22"/>
      <c r="DIJ155" s="22"/>
      <c r="DIK155" s="22"/>
      <c r="DIL155" s="22"/>
      <c r="DIM155" s="22"/>
      <c r="DIN155" s="22"/>
      <c r="DIO155" s="22"/>
      <c r="DIP155" s="22"/>
      <c r="DIQ155" s="22"/>
      <c r="DIR155" s="22"/>
      <c r="DIS155" s="22"/>
      <c r="DIT155" s="22"/>
      <c r="DIU155" s="22"/>
      <c r="DIV155" s="22"/>
      <c r="DIW155" s="22"/>
      <c r="DIX155" s="22"/>
      <c r="DIY155" s="22"/>
      <c r="DIZ155" s="22"/>
      <c r="DJA155" s="22"/>
      <c r="DJB155" s="22"/>
      <c r="DJC155" s="22"/>
      <c r="DJD155" s="22"/>
      <c r="DJE155" s="22"/>
      <c r="DJF155" s="22"/>
      <c r="DJG155" s="22"/>
      <c r="DJH155" s="22"/>
      <c r="DJI155" s="22"/>
      <c r="DJJ155" s="22"/>
      <c r="DJK155" s="22"/>
      <c r="DJL155" s="22"/>
      <c r="DJM155" s="22"/>
      <c r="DJN155" s="22"/>
      <c r="DJO155" s="22"/>
      <c r="DJP155" s="22"/>
      <c r="DJQ155" s="22"/>
      <c r="DJR155" s="22"/>
      <c r="DJS155" s="22"/>
      <c r="DJT155" s="22"/>
      <c r="DJU155" s="22"/>
      <c r="DJV155" s="22"/>
      <c r="DJW155" s="22"/>
      <c r="DJX155" s="22"/>
      <c r="DJY155" s="22"/>
      <c r="DJZ155" s="22"/>
      <c r="DKA155" s="22"/>
      <c r="DKB155" s="22"/>
      <c r="DKC155" s="22"/>
      <c r="DKD155" s="22"/>
      <c r="DKE155" s="22"/>
      <c r="DKF155" s="22"/>
      <c r="DKG155" s="22"/>
      <c r="DKH155" s="22"/>
      <c r="DKI155" s="22"/>
      <c r="DKJ155" s="22"/>
      <c r="DKK155" s="22"/>
      <c r="DKL155" s="22"/>
      <c r="DKM155" s="22"/>
      <c r="DKN155" s="22"/>
      <c r="DKO155" s="22"/>
      <c r="DKP155" s="22"/>
      <c r="DKQ155" s="22"/>
      <c r="DKR155" s="22"/>
      <c r="DKS155" s="22"/>
      <c r="DKT155" s="22"/>
      <c r="DKU155" s="22"/>
      <c r="DKV155" s="22"/>
      <c r="DKW155" s="22"/>
      <c r="DKX155" s="22"/>
      <c r="DKY155" s="22"/>
      <c r="DKZ155" s="22"/>
      <c r="DLA155" s="22"/>
      <c r="DLB155" s="22"/>
      <c r="DLC155" s="22"/>
      <c r="DLD155" s="22"/>
      <c r="DLE155" s="22"/>
      <c r="DLF155" s="22"/>
      <c r="DLG155" s="22"/>
      <c r="DLH155" s="22"/>
      <c r="DLI155" s="22"/>
      <c r="DLJ155" s="22"/>
      <c r="DLK155" s="22"/>
      <c r="DLL155" s="22"/>
      <c r="DLM155" s="22"/>
      <c r="DLN155" s="22"/>
      <c r="DLO155" s="22"/>
      <c r="DLP155" s="22"/>
      <c r="DLQ155" s="22"/>
      <c r="DLR155" s="22"/>
      <c r="DLS155" s="22"/>
      <c r="DLT155" s="22"/>
      <c r="DLU155" s="22"/>
      <c r="DLV155" s="22"/>
      <c r="DLW155" s="22"/>
      <c r="DLX155" s="22"/>
      <c r="DLY155" s="22"/>
      <c r="DLZ155" s="22"/>
      <c r="DMA155" s="22"/>
      <c r="DMB155" s="22"/>
      <c r="DMC155" s="22"/>
      <c r="DMD155" s="22"/>
      <c r="DME155" s="22"/>
      <c r="DMF155" s="22"/>
      <c r="DMG155" s="22"/>
      <c r="DMH155" s="22"/>
      <c r="DMI155" s="22"/>
      <c r="DMJ155" s="22"/>
      <c r="DMK155" s="22"/>
      <c r="DML155" s="22"/>
      <c r="DMM155" s="22"/>
      <c r="DMN155" s="22"/>
      <c r="DMO155" s="22"/>
      <c r="DMP155" s="22"/>
      <c r="DMQ155" s="22"/>
      <c r="DMR155" s="22"/>
      <c r="DMS155" s="22"/>
      <c r="DMT155" s="22"/>
      <c r="DMU155" s="22"/>
      <c r="DMV155" s="22"/>
      <c r="DMW155" s="22"/>
      <c r="DMX155" s="22"/>
      <c r="DMY155" s="22"/>
      <c r="DMZ155" s="22"/>
      <c r="DNA155" s="22"/>
      <c r="DNB155" s="22"/>
      <c r="DNC155" s="22"/>
      <c r="DND155" s="22"/>
      <c r="DNE155" s="22"/>
      <c r="DNF155" s="22"/>
      <c r="DNG155" s="22"/>
      <c r="DNH155" s="22"/>
      <c r="DNI155" s="22"/>
      <c r="DNJ155" s="22"/>
      <c r="DNK155" s="22"/>
      <c r="DNL155" s="22"/>
      <c r="DNM155" s="22"/>
      <c r="DNN155" s="22"/>
      <c r="DNO155" s="22"/>
      <c r="DNP155" s="22"/>
      <c r="DNQ155" s="22"/>
      <c r="DNR155" s="22"/>
      <c r="DNS155" s="22"/>
      <c r="DNT155" s="22"/>
      <c r="DNU155" s="22"/>
      <c r="DNV155" s="22"/>
      <c r="DNW155" s="22"/>
      <c r="DNX155" s="22"/>
      <c r="DNY155" s="22"/>
      <c r="DNZ155" s="22"/>
      <c r="DOA155" s="22"/>
      <c r="DOB155" s="22"/>
      <c r="DOC155" s="22"/>
      <c r="DOD155" s="22"/>
      <c r="DOE155" s="22"/>
      <c r="DOF155" s="22"/>
      <c r="DOG155" s="22"/>
      <c r="DOH155" s="22"/>
      <c r="DOI155" s="22"/>
      <c r="DOJ155" s="22"/>
      <c r="DOK155" s="22"/>
      <c r="DOL155" s="22"/>
      <c r="DOM155" s="22"/>
      <c r="DON155" s="22"/>
      <c r="DOO155" s="22"/>
      <c r="DOP155" s="22"/>
      <c r="DOQ155" s="22"/>
      <c r="DOR155" s="22"/>
      <c r="DOS155" s="22"/>
      <c r="DOT155" s="22"/>
      <c r="DOU155" s="22"/>
      <c r="DOV155" s="22"/>
      <c r="DOW155" s="22"/>
      <c r="DOX155" s="22"/>
      <c r="DOY155" s="22"/>
      <c r="DOZ155" s="22"/>
      <c r="DPA155" s="22"/>
      <c r="DPB155" s="22"/>
      <c r="DPC155" s="22"/>
      <c r="DPD155" s="22"/>
      <c r="DPE155" s="22"/>
      <c r="DPF155" s="22"/>
      <c r="DPG155" s="22"/>
      <c r="DPH155" s="22"/>
      <c r="DPI155" s="22"/>
      <c r="DPJ155" s="22"/>
      <c r="DPK155" s="22"/>
      <c r="DPL155" s="22"/>
      <c r="DPM155" s="22"/>
      <c r="DPN155" s="22"/>
      <c r="DPO155" s="22"/>
      <c r="DPP155" s="22"/>
      <c r="DPQ155" s="22"/>
      <c r="DPR155" s="22"/>
      <c r="DPS155" s="22"/>
      <c r="DPT155" s="22"/>
      <c r="DPU155" s="22"/>
      <c r="DPV155" s="22"/>
      <c r="DPW155" s="22"/>
      <c r="DPX155" s="22"/>
      <c r="DPY155" s="22"/>
      <c r="DPZ155" s="22"/>
      <c r="DQA155" s="22"/>
      <c r="DQB155" s="22"/>
      <c r="DQC155" s="22"/>
      <c r="DQD155" s="22"/>
      <c r="DQE155" s="22"/>
      <c r="DQF155" s="22"/>
      <c r="DQG155" s="22"/>
      <c r="DQH155" s="22"/>
      <c r="DQI155" s="22"/>
      <c r="DQJ155" s="22"/>
      <c r="DQK155" s="22"/>
      <c r="DQL155" s="22"/>
      <c r="DQM155" s="22"/>
      <c r="DQN155" s="22"/>
      <c r="DQO155" s="22"/>
      <c r="DQP155" s="22"/>
      <c r="DQQ155" s="22"/>
      <c r="DQR155" s="22"/>
      <c r="DQS155" s="22"/>
      <c r="DQT155" s="22"/>
      <c r="DQU155" s="22"/>
      <c r="DQV155" s="22"/>
      <c r="DQW155" s="22"/>
      <c r="DQX155" s="22"/>
      <c r="DQY155" s="22"/>
      <c r="DQZ155" s="22"/>
      <c r="DRA155" s="22"/>
      <c r="DRB155" s="22"/>
      <c r="DRC155" s="22"/>
      <c r="DRD155" s="22"/>
      <c r="DRE155" s="22"/>
      <c r="DRF155" s="22"/>
      <c r="DRG155" s="22"/>
      <c r="DRH155" s="22"/>
      <c r="DRI155" s="22"/>
      <c r="DRJ155" s="22"/>
      <c r="DRK155" s="22"/>
      <c r="DRL155" s="22"/>
      <c r="DRM155" s="22"/>
      <c r="DRN155" s="22"/>
      <c r="DRO155" s="22"/>
      <c r="DRP155" s="22"/>
      <c r="DRQ155" s="22"/>
      <c r="DRR155" s="22"/>
      <c r="DRS155" s="22"/>
      <c r="DRT155" s="22"/>
      <c r="DRU155" s="22"/>
      <c r="DRV155" s="22"/>
      <c r="DRW155" s="22"/>
      <c r="DRX155" s="22"/>
      <c r="DRY155" s="22"/>
      <c r="DRZ155" s="22"/>
      <c r="DSA155" s="22"/>
      <c r="DSB155" s="22"/>
      <c r="DSC155" s="22"/>
      <c r="DSD155" s="22"/>
      <c r="DSE155" s="22"/>
      <c r="DSF155" s="22"/>
      <c r="DSG155" s="22"/>
      <c r="DSH155" s="22"/>
      <c r="DSI155" s="22"/>
      <c r="DSJ155" s="22"/>
      <c r="DSK155" s="22"/>
      <c r="DSL155" s="22"/>
      <c r="DSM155" s="22"/>
      <c r="DSN155" s="22"/>
      <c r="DSO155" s="22"/>
      <c r="DSP155" s="22"/>
      <c r="DSQ155" s="22"/>
      <c r="DSR155" s="22"/>
      <c r="DSS155" s="22"/>
      <c r="DST155" s="22"/>
      <c r="DSU155" s="22"/>
      <c r="DSV155" s="22"/>
      <c r="DSW155" s="22"/>
      <c r="DSX155" s="22"/>
      <c r="DSY155" s="22"/>
      <c r="DSZ155" s="22"/>
      <c r="DTA155" s="22"/>
      <c r="DTB155" s="22"/>
      <c r="DTC155" s="22"/>
      <c r="DTD155" s="22"/>
      <c r="DTE155" s="22"/>
      <c r="DTF155" s="22"/>
      <c r="DTG155" s="22"/>
      <c r="DTH155" s="22"/>
      <c r="DTI155" s="22"/>
      <c r="DTJ155" s="22"/>
      <c r="DTK155" s="22"/>
      <c r="DTL155" s="22"/>
      <c r="DTM155" s="22"/>
      <c r="DTN155" s="22"/>
      <c r="DTO155" s="22"/>
      <c r="DTP155" s="22"/>
      <c r="DTQ155" s="22"/>
      <c r="DTR155" s="22"/>
      <c r="DTS155" s="22"/>
      <c r="DTT155" s="22"/>
      <c r="DTU155" s="22"/>
      <c r="DTV155" s="22"/>
      <c r="DTW155" s="22"/>
      <c r="DTX155" s="22"/>
      <c r="DTY155" s="22"/>
      <c r="DTZ155" s="22"/>
      <c r="DUA155" s="22"/>
      <c r="DUB155" s="22"/>
      <c r="DUC155" s="22"/>
      <c r="DUD155" s="22"/>
      <c r="DUE155" s="22"/>
      <c r="DUF155" s="22"/>
      <c r="DUG155" s="22"/>
      <c r="DUH155" s="22"/>
      <c r="DUI155" s="22"/>
      <c r="DUJ155" s="22"/>
      <c r="DUK155" s="22"/>
      <c r="DUL155" s="22"/>
      <c r="DUM155" s="22"/>
      <c r="DUN155" s="22"/>
      <c r="DUO155" s="22"/>
      <c r="DUP155" s="22"/>
      <c r="DUQ155" s="22"/>
      <c r="DUR155" s="22"/>
      <c r="DUS155" s="22"/>
      <c r="DUT155" s="22"/>
      <c r="DUU155" s="22"/>
      <c r="DUV155" s="22"/>
      <c r="DUW155" s="22"/>
      <c r="DUX155" s="22"/>
      <c r="DUY155" s="22"/>
      <c r="DUZ155" s="22"/>
      <c r="DVA155" s="22"/>
      <c r="DVB155" s="22"/>
      <c r="DVC155" s="22"/>
      <c r="DVD155" s="22"/>
      <c r="DVE155" s="22"/>
      <c r="DVF155" s="22"/>
      <c r="DVG155" s="22"/>
      <c r="DVH155" s="22"/>
      <c r="DVI155" s="22"/>
      <c r="DVJ155" s="22"/>
      <c r="DVK155" s="22"/>
      <c r="DVL155" s="22"/>
      <c r="DVM155" s="22"/>
      <c r="DVN155" s="22"/>
      <c r="DVO155" s="22"/>
      <c r="DVP155" s="22"/>
      <c r="DVQ155" s="22"/>
      <c r="DVR155" s="22"/>
      <c r="DVS155" s="22"/>
      <c r="DVT155" s="22"/>
      <c r="DVU155" s="22"/>
      <c r="DVV155" s="22"/>
      <c r="DVW155" s="22"/>
      <c r="DVX155" s="22"/>
      <c r="DVY155" s="22"/>
      <c r="DVZ155" s="22"/>
      <c r="DWA155" s="22"/>
      <c r="DWB155" s="22"/>
      <c r="DWC155" s="22"/>
      <c r="DWD155" s="22"/>
      <c r="DWE155" s="22"/>
      <c r="DWF155" s="22"/>
      <c r="DWG155" s="22"/>
      <c r="DWH155" s="22"/>
      <c r="DWI155" s="22"/>
      <c r="DWJ155" s="22"/>
      <c r="DWK155" s="22"/>
      <c r="DWL155" s="22"/>
      <c r="DWM155" s="22"/>
      <c r="DWN155" s="22"/>
      <c r="DWO155" s="22"/>
      <c r="DWP155" s="22"/>
      <c r="DWQ155" s="22"/>
      <c r="DWR155" s="22"/>
      <c r="DWS155" s="22"/>
      <c r="DWT155" s="22"/>
      <c r="DWU155" s="22"/>
      <c r="DWV155" s="22"/>
      <c r="DWW155" s="22"/>
      <c r="DWX155" s="22"/>
      <c r="DWY155" s="22"/>
      <c r="DWZ155" s="22"/>
      <c r="DXA155" s="22"/>
      <c r="DXB155" s="22"/>
      <c r="DXC155" s="22"/>
      <c r="DXD155" s="22"/>
      <c r="DXE155" s="22"/>
      <c r="DXF155" s="22"/>
      <c r="DXG155" s="22"/>
      <c r="DXH155" s="22"/>
      <c r="DXI155" s="22"/>
      <c r="DXJ155" s="22"/>
      <c r="DXK155" s="22"/>
      <c r="DXL155" s="22"/>
      <c r="DXM155" s="22"/>
      <c r="DXN155" s="22"/>
      <c r="DXO155" s="22"/>
      <c r="DXP155" s="22"/>
      <c r="DXQ155" s="22"/>
      <c r="DXR155" s="22"/>
      <c r="DXS155" s="22"/>
      <c r="DXT155" s="22"/>
      <c r="DXU155" s="22"/>
      <c r="DXV155" s="22"/>
      <c r="DXW155" s="22"/>
      <c r="DXX155" s="22"/>
      <c r="DXY155" s="22"/>
      <c r="DXZ155" s="22"/>
      <c r="DYA155" s="22"/>
      <c r="DYB155" s="22"/>
      <c r="DYC155" s="22"/>
      <c r="DYD155" s="22"/>
      <c r="DYE155" s="22"/>
      <c r="DYF155" s="22"/>
      <c r="DYG155" s="22"/>
      <c r="DYH155" s="22"/>
      <c r="DYI155" s="22"/>
      <c r="DYJ155" s="22"/>
      <c r="DYK155" s="22"/>
      <c r="DYL155" s="22"/>
      <c r="DYM155" s="22"/>
      <c r="DYN155" s="22"/>
      <c r="DYO155" s="22"/>
      <c r="DYP155" s="22"/>
      <c r="DYQ155" s="22"/>
      <c r="DYR155" s="22"/>
      <c r="DYS155" s="22"/>
      <c r="DYT155" s="22"/>
      <c r="DYU155" s="22"/>
      <c r="DYV155" s="22"/>
      <c r="DYW155" s="22"/>
      <c r="DYX155" s="22"/>
      <c r="DYY155" s="22"/>
      <c r="DYZ155" s="22"/>
      <c r="DZA155" s="22"/>
      <c r="DZB155" s="22"/>
      <c r="DZC155" s="22"/>
      <c r="DZD155" s="22"/>
      <c r="DZE155" s="22"/>
      <c r="DZF155" s="22"/>
      <c r="DZG155" s="22"/>
      <c r="DZH155" s="22"/>
      <c r="DZI155" s="22"/>
      <c r="DZJ155" s="22"/>
      <c r="DZK155" s="22"/>
      <c r="DZL155" s="22"/>
      <c r="DZM155" s="22"/>
      <c r="DZN155" s="22"/>
      <c r="DZO155" s="22"/>
      <c r="DZP155" s="22"/>
      <c r="DZQ155" s="22"/>
      <c r="DZR155" s="22"/>
      <c r="DZS155" s="22"/>
      <c r="DZT155" s="22"/>
      <c r="DZU155" s="22"/>
      <c r="DZV155" s="22"/>
      <c r="DZW155" s="22"/>
      <c r="DZX155" s="22"/>
      <c r="DZY155" s="22"/>
      <c r="DZZ155" s="22"/>
      <c r="EAA155" s="22"/>
      <c r="EAB155" s="22"/>
      <c r="EAC155" s="22"/>
      <c r="EAD155" s="22"/>
      <c r="EAE155" s="22"/>
      <c r="EAF155" s="22"/>
      <c r="EAG155" s="22"/>
      <c r="EAH155" s="22"/>
      <c r="EAI155" s="22"/>
      <c r="EAJ155" s="22"/>
      <c r="EAK155" s="22"/>
      <c r="EAL155" s="22"/>
      <c r="EAM155" s="22"/>
      <c r="EAN155" s="22"/>
      <c r="EAO155" s="22"/>
      <c r="EAP155" s="22"/>
      <c r="EAQ155" s="22"/>
      <c r="EAR155" s="22"/>
      <c r="EAS155" s="22"/>
      <c r="EAT155" s="22"/>
      <c r="EAU155" s="22"/>
      <c r="EAV155" s="22"/>
      <c r="EAW155" s="22"/>
      <c r="EAX155" s="22"/>
      <c r="EAY155" s="22"/>
      <c r="EAZ155" s="22"/>
      <c r="EBA155" s="22"/>
      <c r="EBB155" s="22"/>
      <c r="EBC155" s="22"/>
      <c r="EBD155" s="22"/>
      <c r="EBE155" s="22"/>
      <c r="EBF155" s="22"/>
      <c r="EBG155" s="22"/>
      <c r="EBH155" s="22"/>
      <c r="EBI155" s="22"/>
      <c r="EBJ155" s="22"/>
      <c r="EBK155" s="22"/>
      <c r="EBL155" s="22"/>
      <c r="EBM155" s="22"/>
      <c r="EBN155" s="22"/>
      <c r="EBO155" s="22"/>
      <c r="EBP155" s="22"/>
      <c r="EBQ155" s="22"/>
      <c r="EBR155" s="22"/>
      <c r="EBS155" s="22"/>
      <c r="EBT155" s="22"/>
      <c r="EBU155" s="22"/>
      <c r="EBV155" s="22"/>
      <c r="EBW155" s="22"/>
      <c r="EBX155" s="22"/>
      <c r="EBY155" s="22"/>
      <c r="EBZ155" s="22"/>
      <c r="ECA155" s="22"/>
      <c r="ECB155" s="22"/>
      <c r="ECC155" s="22"/>
      <c r="ECD155" s="22"/>
      <c r="ECE155" s="22"/>
      <c r="ECF155" s="22"/>
      <c r="ECG155" s="22"/>
      <c r="ECH155" s="22"/>
      <c r="ECI155" s="22"/>
      <c r="ECJ155" s="22"/>
      <c r="ECK155" s="22"/>
      <c r="ECL155" s="22"/>
      <c r="ECM155" s="22"/>
      <c r="ECN155" s="22"/>
      <c r="ECO155" s="22"/>
      <c r="ECP155" s="22"/>
      <c r="ECQ155" s="22"/>
      <c r="ECR155" s="22"/>
      <c r="ECS155" s="22"/>
      <c r="ECT155" s="22"/>
      <c r="ECU155" s="22"/>
      <c r="ECV155" s="22"/>
      <c r="ECW155" s="22"/>
      <c r="ECX155" s="22"/>
      <c r="ECY155" s="22"/>
      <c r="ECZ155" s="22"/>
      <c r="EDA155" s="22"/>
      <c r="EDB155" s="22"/>
      <c r="EDC155" s="22"/>
      <c r="EDD155" s="22"/>
      <c r="EDE155" s="22"/>
      <c r="EDF155" s="22"/>
      <c r="EDG155" s="22"/>
      <c r="EDH155" s="22"/>
      <c r="EDI155" s="22"/>
      <c r="EDJ155" s="22"/>
      <c r="EDK155" s="22"/>
      <c r="EDL155" s="22"/>
      <c r="EDM155" s="22"/>
      <c r="EDN155" s="22"/>
      <c r="EDO155" s="22"/>
      <c r="EDP155" s="22"/>
      <c r="EDQ155" s="22"/>
      <c r="EDR155" s="22"/>
      <c r="EDS155" s="22"/>
      <c r="EDT155" s="22"/>
      <c r="EDU155" s="22"/>
      <c r="EDV155" s="22"/>
      <c r="EDW155" s="22"/>
      <c r="EDX155" s="22"/>
      <c r="EDY155" s="22"/>
      <c r="EDZ155" s="22"/>
      <c r="EEA155" s="22"/>
      <c r="EEB155" s="22"/>
      <c r="EEC155" s="22"/>
      <c r="EED155" s="22"/>
      <c r="EEE155" s="22"/>
      <c r="EEF155" s="22"/>
      <c r="EEG155" s="22"/>
      <c r="EEH155" s="22"/>
      <c r="EEI155" s="22"/>
      <c r="EEJ155" s="22"/>
      <c r="EEK155" s="22"/>
      <c r="EEL155" s="22"/>
      <c r="EEM155" s="22"/>
      <c r="EEN155" s="22"/>
      <c r="EEO155" s="22"/>
      <c r="EEP155" s="22"/>
      <c r="EEQ155" s="22"/>
      <c r="EER155" s="22"/>
      <c r="EES155" s="22"/>
      <c r="EET155" s="22"/>
      <c r="EEU155" s="22"/>
      <c r="EEV155" s="22"/>
      <c r="EEW155" s="22"/>
      <c r="EEX155" s="22"/>
      <c r="EEY155" s="22"/>
      <c r="EEZ155" s="22"/>
      <c r="EFA155" s="22"/>
      <c r="EFB155" s="22"/>
      <c r="EFC155" s="22"/>
      <c r="EFD155" s="22"/>
      <c r="EFE155" s="22"/>
      <c r="EFF155" s="22"/>
      <c r="EFG155" s="22"/>
      <c r="EFH155" s="22"/>
      <c r="EFI155" s="22"/>
      <c r="EFJ155" s="22"/>
      <c r="EFK155" s="22"/>
      <c r="EFL155" s="22"/>
      <c r="EFM155" s="22"/>
      <c r="EFN155" s="22"/>
      <c r="EFO155" s="22"/>
      <c r="EFP155" s="22"/>
      <c r="EFQ155" s="22"/>
      <c r="EFR155" s="22"/>
      <c r="EFS155" s="22"/>
      <c r="EFT155" s="22"/>
      <c r="EFU155" s="22"/>
      <c r="EFV155" s="22"/>
      <c r="EFW155" s="22"/>
      <c r="EFX155" s="22"/>
      <c r="EFY155" s="22"/>
      <c r="EFZ155" s="22"/>
      <c r="EGA155" s="22"/>
      <c r="EGB155" s="22"/>
      <c r="EGC155" s="22"/>
      <c r="EGD155" s="22"/>
      <c r="EGE155" s="22"/>
      <c r="EGF155" s="22"/>
      <c r="EGG155" s="22"/>
      <c r="EGH155" s="22"/>
      <c r="EGI155" s="22"/>
      <c r="EGJ155" s="22"/>
      <c r="EGK155" s="22"/>
      <c r="EGL155" s="22"/>
      <c r="EGM155" s="22"/>
      <c r="EGN155" s="22"/>
      <c r="EGO155" s="22"/>
      <c r="EGP155" s="22"/>
      <c r="EGQ155" s="22"/>
      <c r="EGR155" s="22"/>
      <c r="EGS155" s="22"/>
      <c r="EGT155" s="22"/>
      <c r="EGU155" s="22"/>
      <c r="EGV155" s="22"/>
      <c r="EGW155" s="22"/>
      <c r="EGX155" s="22"/>
      <c r="EGY155" s="22"/>
      <c r="EGZ155" s="22"/>
      <c r="EHA155" s="22"/>
      <c r="EHB155" s="22"/>
      <c r="EHC155" s="22"/>
      <c r="EHD155" s="22"/>
      <c r="EHE155" s="22"/>
      <c r="EHF155" s="22"/>
      <c r="EHG155" s="22"/>
      <c r="EHH155" s="22"/>
      <c r="EHI155" s="22"/>
      <c r="EHJ155" s="22"/>
      <c r="EHK155" s="22"/>
      <c r="EHL155" s="22"/>
      <c r="EHM155" s="22"/>
      <c r="EHN155" s="22"/>
      <c r="EHO155" s="22"/>
      <c r="EHP155" s="22"/>
      <c r="EHQ155" s="22"/>
      <c r="EHR155" s="22"/>
      <c r="EHS155" s="22"/>
      <c r="EHT155" s="22"/>
      <c r="EHU155" s="22"/>
      <c r="EHV155" s="22"/>
      <c r="EHW155" s="22"/>
      <c r="EHX155" s="22"/>
      <c r="EHY155" s="22"/>
      <c r="EHZ155" s="22"/>
      <c r="EIA155" s="22"/>
      <c r="EIB155" s="22"/>
      <c r="EIC155" s="22"/>
      <c r="EID155" s="22"/>
      <c r="EIE155" s="22"/>
      <c r="EIF155" s="22"/>
      <c r="EIG155" s="22"/>
      <c r="EIH155" s="22"/>
      <c r="EII155" s="22"/>
      <c r="EIJ155" s="22"/>
      <c r="EIK155" s="22"/>
      <c r="EIL155" s="22"/>
      <c r="EIM155" s="22"/>
      <c r="EIN155" s="22"/>
      <c r="EIO155" s="22"/>
      <c r="EIP155" s="22"/>
      <c r="EIQ155" s="22"/>
      <c r="EIR155" s="22"/>
      <c r="EIS155" s="22"/>
      <c r="EIT155" s="22"/>
      <c r="EIU155" s="22"/>
      <c r="EIV155" s="22"/>
      <c r="EIW155" s="22"/>
      <c r="EIX155" s="22"/>
      <c r="EIY155" s="22"/>
      <c r="EIZ155" s="22"/>
      <c r="EJA155" s="22"/>
      <c r="EJB155" s="22"/>
      <c r="EJC155" s="22"/>
      <c r="EJD155" s="22"/>
      <c r="EJE155" s="22"/>
      <c r="EJF155" s="22"/>
      <c r="EJG155" s="22"/>
      <c r="EJH155" s="22"/>
      <c r="EJI155" s="22"/>
      <c r="EJJ155" s="22"/>
      <c r="EJK155" s="22"/>
      <c r="EJL155" s="22"/>
      <c r="EJM155" s="22"/>
      <c r="EJN155" s="22"/>
      <c r="EJO155" s="22"/>
      <c r="EJP155" s="22"/>
      <c r="EJQ155" s="22"/>
      <c r="EJR155" s="22"/>
      <c r="EJS155" s="22"/>
      <c r="EJT155" s="22"/>
      <c r="EJU155" s="22"/>
      <c r="EJV155" s="22"/>
      <c r="EJW155" s="22"/>
      <c r="EJX155" s="22"/>
      <c r="EJY155" s="22"/>
      <c r="EJZ155" s="22"/>
      <c r="EKA155" s="22"/>
      <c r="EKB155" s="22"/>
      <c r="EKC155" s="22"/>
      <c r="EKD155" s="22"/>
      <c r="EKE155" s="22"/>
      <c r="EKF155" s="22"/>
      <c r="EKG155" s="22"/>
      <c r="EKH155" s="22"/>
      <c r="EKI155" s="22"/>
      <c r="EKJ155" s="22"/>
      <c r="EKK155" s="22"/>
      <c r="EKL155" s="22"/>
      <c r="EKM155" s="22"/>
      <c r="EKN155" s="22"/>
      <c r="EKO155" s="22"/>
      <c r="EKP155" s="22"/>
      <c r="EKQ155" s="22"/>
      <c r="EKR155" s="22"/>
      <c r="EKS155" s="22"/>
      <c r="EKT155" s="22"/>
      <c r="EKU155" s="22"/>
      <c r="EKV155" s="22"/>
      <c r="EKW155" s="22"/>
      <c r="EKX155" s="22"/>
      <c r="EKY155" s="22"/>
      <c r="EKZ155" s="22"/>
      <c r="ELA155" s="22"/>
      <c r="ELB155" s="22"/>
      <c r="ELC155" s="22"/>
      <c r="ELD155" s="22"/>
      <c r="ELE155" s="22"/>
      <c r="ELF155" s="22"/>
      <c r="ELG155" s="22"/>
      <c r="ELH155" s="22"/>
      <c r="ELI155" s="22"/>
      <c r="ELJ155" s="22"/>
      <c r="ELK155" s="22"/>
      <c r="ELL155" s="22"/>
      <c r="ELM155" s="22"/>
      <c r="ELN155" s="22"/>
      <c r="ELO155" s="22"/>
      <c r="ELP155" s="22"/>
      <c r="ELQ155" s="22"/>
      <c r="ELR155" s="22"/>
      <c r="ELS155" s="22"/>
      <c r="ELT155" s="22"/>
      <c r="ELU155" s="22"/>
      <c r="ELV155" s="22"/>
      <c r="ELW155" s="22"/>
      <c r="ELX155" s="22"/>
      <c r="ELY155" s="22"/>
      <c r="ELZ155" s="22"/>
      <c r="EMA155" s="22"/>
      <c r="EMB155" s="22"/>
      <c r="EMC155" s="22"/>
      <c r="EMD155" s="22"/>
      <c r="EME155" s="22"/>
      <c r="EMF155" s="22"/>
      <c r="EMG155" s="22"/>
      <c r="EMH155" s="22"/>
      <c r="EMI155" s="22"/>
      <c r="EMJ155" s="22"/>
      <c r="EMK155" s="22"/>
      <c r="EML155" s="22"/>
      <c r="EMM155" s="22"/>
      <c r="EMN155" s="22"/>
      <c r="EMO155" s="22"/>
      <c r="EMP155" s="22"/>
      <c r="EMQ155" s="22"/>
      <c r="EMR155" s="22"/>
      <c r="EMS155" s="22"/>
      <c r="EMT155" s="22"/>
      <c r="EMU155" s="22"/>
      <c r="EMV155" s="22"/>
      <c r="EMW155" s="22"/>
      <c r="EMX155" s="22"/>
      <c r="EMY155" s="22"/>
      <c r="EMZ155" s="22"/>
      <c r="ENA155" s="22"/>
      <c r="ENB155" s="22"/>
      <c r="ENC155" s="22"/>
      <c r="END155" s="22"/>
      <c r="ENE155" s="22"/>
      <c r="ENF155" s="22"/>
      <c r="ENG155" s="22"/>
      <c r="ENH155" s="22"/>
      <c r="ENI155" s="22"/>
      <c r="ENJ155" s="22"/>
      <c r="ENK155" s="22"/>
      <c r="ENL155" s="22"/>
      <c r="ENM155" s="22"/>
      <c r="ENN155" s="22"/>
      <c r="ENO155" s="22"/>
      <c r="ENP155" s="22"/>
      <c r="ENQ155" s="22"/>
      <c r="ENR155" s="22"/>
      <c r="ENS155" s="22"/>
      <c r="ENT155" s="22"/>
      <c r="ENU155" s="22"/>
      <c r="ENV155" s="22"/>
      <c r="ENW155" s="22"/>
      <c r="ENX155" s="22"/>
      <c r="ENY155" s="22"/>
      <c r="ENZ155" s="22"/>
      <c r="EOA155" s="22"/>
      <c r="EOB155" s="22"/>
      <c r="EOC155" s="22"/>
      <c r="EOD155" s="22"/>
      <c r="EOE155" s="22"/>
      <c r="EOF155" s="22"/>
      <c r="EOG155" s="22"/>
      <c r="EOH155" s="22"/>
      <c r="EOI155" s="22"/>
      <c r="EOJ155" s="22"/>
      <c r="EOK155" s="22"/>
      <c r="EOL155" s="22"/>
      <c r="EOM155" s="22"/>
      <c r="EON155" s="22"/>
      <c r="EOO155" s="22"/>
      <c r="EOP155" s="22"/>
      <c r="EOQ155" s="22"/>
      <c r="EOR155" s="22"/>
      <c r="EOS155" s="22"/>
      <c r="EOT155" s="22"/>
      <c r="EOU155" s="22"/>
      <c r="EOV155" s="22"/>
      <c r="EOW155" s="22"/>
      <c r="EOX155" s="22"/>
      <c r="EOY155" s="22"/>
      <c r="EOZ155" s="22"/>
      <c r="EPA155" s="22"/>
      <c r="EPB155" s="22"/>
      <c r="EPC155" s="22"/>
      <c r="EPD155" s="22"/>
      <c r="EPE155" s="22"/>
      <c r="EPF155" s="22"/>
      <c r="EPG155" s="22"/>
      <c r="EPH155" s="22"/>
      <c r="EPI155" s="22"/>
      <c r="EPJ155" s="22"/>
      <c r="EPK155" s="22"/>
      <c r="EPL155" s="22"/>
      <c r="EPM155" s="22"/>
      <c r="EPN155" s="22"/>
      <c r="EPO155" s="22"/>
      <c r="EPP155" s="22"/>
      <c r="EPQ155" s="22"/>
      <c r="EPR155" s="22"/>
      <c r="EPS155" s="22"/>
      <c r="EPT155" s="22"/>
      <c r="EPU155" s="22"/>
      <c r="EPV155" s="22"/>
      <c r="EPW155" s="22"/>
      <c r="EPX155" s="22"/>
      <c r="EPY155" s="22"/>
      <c r="EPZ155" s="22"/>
      <c r="EQA155" s="22"/>
      <c r="EQB155" s="22"/>
      <c r="EQC155" s="22"/>
      <c r="EQD155" s="22"/>
      <c r="EQE155" s="22"/>
      <c r="EQF155" s="22"/>
      <c r="EQG155" s="22"/>
      <c r="EQH155" s="22"/>
      <c r="EQI155" s="22"/>
      <c r="EQJ155" s="22"/>
      <c r="EQK155" s="22"/>
      <c r="EQL155" s="22"/>
      <c r="EQM155" s="22"/>
      <c r="EQN155" s="22"/>
      <c r="EQO155" s="22"/>
      <c r="EQP155" s="22"/>
      <c r="EQQ155" s="22"/>
      <c r="EQR155" s="22"/>
      <c r="EQS155" s="22"/>
      <c r="EQT155" s="22"/>
      <c r="EQU155" s="22"/>
      <c r="EQV155" s="22"/>
      <c r="EQW155" s="22"/>
      <c r="EQX155" s="22"/>
      <c r="EQY155" s="22"/>
      <c r="EQZ155" s="22"/>
      <c r="ERA155" s="22"/>
      <c r="ERB155" s="22"/>
      <c r="ERC155" s="22"/>
      <c r="ERD155" s="22"/>
      <c r="ERE155" s="22"/>
      <c r="ERF155" s="22"/>
      <c r="ERG155" s="22"/>
      <c r="ERH155" s="22"/>
      <c r="ERI155" s="22"/>
      <c r="ERJ155" s="22"/>
      <c r="ERK155" s="22"/>
      <c r="ERL155" s="22"/>
      <c r="ERM155" s="22"/>
      <c r="ERN155" s="22"/>
      <c r="ERO155" s="22"/>
      <c r="ERP155" s="22"/>
      <c r="ERQ155" s="22"/>
      <c r="ERR155" s="22"/>
      <c r="ERS155" s="22"/>
      <c r="ERT155" s="22"/>
      <c r="ERU155" s="22"/>
      <c r="ERV155" s="22"/>
      <c r="ERW155" s="22"/>
      <c r="ERX155" s="22"/>
      <c r="ERY155" s="22"/>
      <c r="ERZ155" s="22"/>
      <c r="ESA155" s="22"/>
      <c r="ESB155" s="22"/>
      <c r="ESC155" s="22"/>
      <c r="ESD155" s="22"/>
      <c r="ESE155" s="22"/>
      <c r="ESF155" s="22"/>
      <c r="ESG155" s="22"/>
      <c r="ESH155" s="22"/>
      <c r="ESI155" s="22"/>
      <c r="ESJ155" s="22"/>
      <c r="ESK155" s="22"/>
      <c r="ESL155" s="22"/>
      <c r="ESM155" s="22"/>
      <c r="ESN155" s="22"/>
      <c r="ESO155" s="22"/>
      <c r="ESP155" s="22"/>
      <c r="ESQ155" s="22"/>
      <c r="ESR155" s="22"/>
      <c r="ESS155" s="22"/>
      <c r="EST155" s="22"/>
      <c r="ESU155" s="22"/>
      <c r="ESV155" s="22"/>
      <c r="ESW155" s="22"/>
      <c r="ESX155" s="22"/>
      <c r="ESY155" s="22"/>
      <c r="ESZ155" s="22"/>
      <c r="ETA155" s="22"/>
      <c r="ETB155" s="22"/>
      <c r="ETC155" s="22"/>
      <c r="ETD155" s="22"/>
      <c r="ETE155" s="22"/>
      <c r="ETF155" s="22"/>
      <c r="ETG155" s="22"/>
      <c r="ETH155" s="22"/>
      <c r="ETI155" s="22"/>
      <c r="ETJ155" s="22"/>
      <c r="ETK155" s="22"/>
      <c r="ETL155" s="22"/>
      <c r="ETM155" s="22"/>
      <c r="ETN155" s="22"/>
      <c r="ETO155" s="22"/>
      <c r="ETP155" s="22"/>
      <c r="ETQ155" s="22"/>
      <c r="ETR155" s="22"/>
      <c r="ETS155" s="22"/>
      <c r="ETT155" s="22"/>
      <c r="ETU155" s="22"/>
      <c r="ETV155" s="22"/>
      <c r="ETW155" s="22"/>
      <c r="ETX155" s="22"/>
      <c r="ETY155" s="22"/>
      <c r="ETZ155" s="22"/>
      <c r="EUA155" s="22"/>
      <c r="EUB155" s="22"/>
      <c r="EUC155" s="22"/>
      <c r="EUD155" s="22"/>
      <c r="EUE155" s="22"/>
      <c r="EUF155" s="22"/>
      <c r="EUG155" s="22"/>
      <c r="EUH155" s="22"/>
      <c r="EUI155" s="22"/>
      <c r="EUJ155" s="22"/>
      <c r="EUK155" s="22"/>
      <c r="EUL155" s="22"/>
      <c r="EUM155" s="22"/>
      <c r="EUN155" s="22"/>
      <c r="EUO155" s="22"/>
      <c r="EUP155" s="22"/>
      <c r="EUQ155" s="22"/>
      <c r="EUR155" s="22"/>
      <c r="EUS155" s="22"/>
      <c r="EUT155" s="22"/>
      <c r="EUU155" s="22"/>
      <c r="EUV155" s="22"/>
      <c r="EUW155" s="22"/>
      <c r="EUX155" s="22"/>
      <c r="EUY155" s="22"/>
      <c r="EUZ155" s="22"/>
      <c r="EVA155" s="22"/>
      <c r="EVB155" s="22"/>
      <c r="EVC155" s="22"/>
      <c r="EVD155" s="22"/>
      <c r="EVE155" s="22"/>
      <c r="EVF155" s="22"/>
      <c r="EVG155" s="22"/>
      <c r="EVH155" s="22"/>
      <c r="EVI155" s="22"/>
      <c r="EVJ155" s="22"/>
      <c r="EVK155" s="22"/>
      <c r="EVL155" s="22"/>
      <c r="EVM155" s="22"/>
      <c r="EVN155" s="22"/>
      <c r="EVO155" s="22"/>
      <c r="EVP155" s="22"/>
      <c r="EVQ155" s="22"/>
      <c r="EVR155" s="22"/>
      <c r="EVS155" s="22"/>
      <c r="EVT155" s="22"/>
      <c r="EVU155" s="22"/>
      <c r="EVV155" s="22"/>
      <c r="EVW155" s="22"/>
      <c r="EVX155" s="22"/>
      <c r="EVY155" s="22"/>
      <c r="EVZ155" s="22"/>
      <c r="EWA155" s="22"/>
      <c r="EWB155" s="22"/>
      <c r="EWC155" s="22"/>
      <c r="EWD155" s="22"/>
      <c r="EWE155" s="22"/>
      <c r="EWF155" s="22"/>
      <c r="EWG155" s="22"/>
      <c r="EWH155" s="22"/>
      <c r="EWI155" s="22"/>
      <c r="EWJ155" s="22"/>
      <c r="EWK155" s="22"/>
      <c r="EWL155" s="22"/>
      <c r="EWM155" s="22"/>
      <c r="EWN155" s="22"/>
      <c r="EWO155" s="22"/>
      <c r="EWP155" s="22"/>
      <c r="EWQ155" s="22"/>
      <c r="EWR155" s="22"/>
      <c r="EWS155" s="22"/>
      <c r="EWT155" s="22"/>
      <c r="EWU155" s="22"/>
      <c r="EWV155" s="22"/>
      <c r="EWW155" s="22"/>
      <c r="EWX155" s="22"/>
      <c r="EWY155" s="22"/>
      <c r="EWZ155" s="22"/>
      <c r="EXA155" s="22"/>
      <c r="EXB155" s="22"/>
      <c r="EXC155" s="22"/>
      <c r="EXD155" s="22"/>
      <c r="EXE155" s="22"/>
      <c r="EXF155" s="22"/>
      <c r="EXG155" s="22"/>
      <c r="EXH155" s="22"/>
      <c r="EXI155" s="22"/>
      <c r="EXJ155" s="22"/>
      <c r="EXK155" s="22"/>
      <c r="EXL155" s="22"/>
      <c r="EXM155" s="22"/>
      <c r="EXN155" s="22"/>
      <c r="EXO155" s="22"/>
      <c r="EXP155" s="22"/>
      <c r="EXQ155" s="22"/>
      <c r="EXR155" s="22"/>
      <c r="EXS155" s="22"/>
      <c r="EXT155" s="22"/>
      <c r="EXU155" s="22"/>
      <c r="EXV155" s="22"/>
      <c r="EXW155" s="22"/>
      <c r="EXX155" s="22"/>
      <c r="EXY155" s="22"/>
      <c r="EXZ155" s="22"/>
      <c r="EYA155" s="22"/>
      <c r="EYB155" s="22"/>
      <c r="EYC155" s="22"/>
      <c r="EYD155" s="22"/>
      <c r="EYE155" s="22"/>
      <c r="EYF155" s="22"/>
      <c r="EYG155" s="22"/>
      <c r="EYH155" s="22"/>
      <c r="EYI155" s="22"/>
      <c r="EYJ155" s="22"/>
      <c r="EYK155" s="22"/>
      <c r="EYL155" s="22"/>
      <c r="EYM155" s="22"/>
      <c r="EYN155" s="22"/>
      <c r="EYO155" s="22"/>
      <c r="EYP155" s="22"/>
      <c r="EYQ155" s="22"/>
      <c r="EYR155" s="22"/>
      <c r="EYS155" s="22"/>
      <c r="EYT155" s="22"/>
      <c r="EYU155" s="22"/>
      <c r="EYV155" s="22"/>
      <c r="EYW155" s="22"/>
      <c r="EYX155" s="22"/>
      <c r="EYY155" s="22"/>
      <c r="EYZ155" s="22"/>
      <c r="EZA155" s="22"/>
      <c r="EZB155" s="22"/>
      <c r="EZC155" s="22"/>
      <c r="EZD155" s="22"/>
      <c r="EZE155" s="22"/>
      <c r="EZF155" s="22"/>
      <c r="EZG155" s="22"/>
      <c r="EZH155" s="22"/>
      <c r="EZI155" s="22"/>
      <c r="EZJ155" s="22"/>
      <c r="EZK155" s="22"/>
      <c r="EZL155" s="22"/>
      <c r="EZM155" s="22"/>
      <c r="EZN155" s="22"/>
      <c r="EZO155" s="22"/>
      <c r="EZP155" s="22"/>
      <c r="EZQ155" s="22"/>
      <c r="EZR155" s="22"/>
      <c r="EZS155" s="22"/>
      <c r="EZT155" s="22"/>
      <c r="EZU155" s="22"/>
      <c r="EZV155" s="22"/>
      <c r="EZW155" s="22"/>
      <c r="EZX155" s="22"/>
      <c r="EZY155" s="22"/>
      <c r="EZZ155" s="22"/>
      <c r="FAA155" s="22"/>
      <c r="FAB155" s="22"/>
      <c r="FAC155" s="22"/>
      <c r="FAD155" s="22"/>
      <c r="FAE155" s="22"/>
      <c r="FAF155" s="22"/>
      <c r="FAG155" s="22"/>
      <c r="FAH155" s="22"/>
      <c r="FAI155" s="22"/>
      <c r="FAJ155" s="22"/>
      <c r="FAK155" s="22"/>
      <c r="FAL155" s="22"/>
      <c r="FAM155" s="22"/>
      <c r="FAN155" s="22"/>
      <c r="FAO155" s="22"/>
      <c r="FAP155" s="22"/>
      <c r="FAQ155" s="22"/>
      <c r="FAR155" s="22"/>
      <c r="FAS155" s="22"/>
      <c r="FAT155" s="22"/>
      <c r="FAU155" s="22"/>
      <c r="FAV155" s="22"/>
      <c r="FAW155" s="22"/>
      <c r="FAX155" s="22"/>
      <c r="FAY155" s="22"/>
      <c r="FAZ155" s="22"/>
      <c r="FBA155" s="22"/>
      <c r="FBB155" s="22"/>
      <c r="FBC155" s="22"/>
      <c r="FBD155" s="22"/>
      <c r="FBE155" s="22"/>
      <c r="FBF155" s="22"/>
      <c r="FBG155" s="22"/>
      <c r="FBH155" s="22"/>
      <c r="FBI155" s="22"/>
      <c r="FBJ155" s="22"/>
      <c r="FBK155" s="22"/>
      <c r="FBL155" s="22"/>
      <c r="FBM155" s="22"/>
      <c r="FBN155" s="22"/>
      <c r="FBO155" s="22"/>
      <c r="FBP155" s="22"/>
      <c r="FBQ155" s="22"/>
      <c r="FBR155" s="22"/>
      <c r="FBS155" s="22"/>
      <c r="FBT155" s="22"/>
      <c r="FBU155" s="22"/>
      <c r="FBV155" s="22"/>
      <c r="FBW155" s="22"/>
      <c r="FBX155" s="22"/>
      <c r="FBY155" s="22"/>
      <c r="FBZ155" s="22"/>
      <c r="FCA155" s="22"/>
      <c r="FCB155" s="22"/>
      <c r="FCC155" s="22"/>
      <c r="FCD155" s="22"/>
      <c r="FCE155" s="22"/>
      <c r="FCF155" s="22"/>
      <c r="FCG155" s="22"/>
      <c r="FCH155" s="22"/>
      <c r="FCI155" s="22"/>
      <c r="FCJ155" s="22"/>
      <c r="FCK155" s="22"/>
      <c r="FCL155" s="22"/>
      <c r="FCM155" s="22"/>
      <c r="FCN155" s="22"/>
      <c r="FCO155" s="22"/>
      <c r="FCP155" s="22"/>
      <c r="FCQ155" s="22"/>
      <c r="FCR155" s="22"/>
      <c r="FCS155" s="22"/>
      <c r="FCT155" s="22"/>
      <c r="FCU155" s="22"/>
      <c r="FCV155" s="22"/>
      <c r="FCW155" s="22"/>
      <c r="FCX155" s="22"/>
      <c r="FCY155" s="22"/>
      <c r="FCZ155" s="22"/>
      <c r="FDA155" s="22"/>
      <c r="FDB155" s="22"/>
      <c r="FDC155" s="22"/>
      <c r="FDD155" s="22"/>
      <c r="FDE155" s="22"/>
      <c r="FDF155" s="22"/>
      <c r="FDG155" s="22"/>
      <c r="FDH155" s="22"/>
      <c r="FDI155" s="22"/>
      <c r="FDJ155" s="22"/>
      <c r="FDK155" s="22"/>
      <c r="FDL155" s="22"/>
      <c r="FDM155" s="22"/>
      <c r="FDN155" s="22"/>
      <c r="FDO155" s="22"/>
      <c r="FDP155" s="22"/>
      <c r="FDQ155" s="22"/>
      <c r="FDR155" s="22"/>
      <c r="FDS155" s="22"/>
      <c r="FDT155" s="22"/>
      <c r="FDU155" s="22"/>
      <c r="FDV155" s="22"/>
      <c r="FDW155" s="22"/>
      <c r="FDX155" s="22"/>
      <c r="FDY155" s="22"/>
      <c r="FDZ155" s="22"/>
      <c r="FEA155" s="22"/>
      <c r="FEB155" s="22"/>
      <c r="FEC155" s="22"/>
      <c r="FED155" s="22"/>
      <c r="FEE155" s="22"/>
      <c r="FEF155" s="22"/>
      <c r="FEG155" s="22"/>
      <c r="FEH155" s="22"/>
      <c r="FEI155" s="22"/>
      <c r="FEJ155" s="22"/>
      <c r="FEK155" s="22"/>
      <c r="FEL155" s="22"/>
      <c r="FEM155" s="22"/>
      <c r="FEN155" s="22"/>
      <c r="FEO155" s="22"/>
      <c r="FEP155" s="22"/>
      <c r="FEQ155" s="22"/>
      <c r="FER155" s="22"/>
      <c r="FES155" s="22"/>
      <c r="FET155" s="22"/>
      <c r="FEU155" s="22"/>
      <c r="FEV155" s="22"/>
      <c r="FEW155" s="22"/>
      <c r="FEX155" s="22"/>
      <c r="FEY155" s="22"/>
      <c r="FEZ155" s="22"/>
      <c r="FFA155" s="22"/>
      <c r="FFB155" s="22"/>
      <c r="FFC155" s="22"/>
      <c r="FFD155" s="22"/>
      <c r="FFE155" s="22"/>
      <c r="FFF155" s="22"/>
      <c r="FFG155" s="22"/>
      <c r="FFH155" s="22"/>
      <c r="FFI155" s="22"/>
      <c r="FFJ155" s="22"/>
      <c r="FFK155" s="22"/>
      <c r="FFL155" s="22"/>
      <c r="FFM155" s="22"/>
      <c r="FFN155" s="22"/>
      <c r="FFO155" s="22"/>
      <c r="FFP155" s="22"/>
      <c r="FFQ155" s="22"/>
      <c r="FFR155" s="22"/>
      <c r="FFS155" s="22"/>
      <c r="FFT155" s="22"/>
      <c r="FFU155" s="22"/>
      <c r="FFV155" s="22"/>
      <c r="FFW155" s="22"/>
      <c r="FFX155" s="22"/>
      <c r="FFY155" s="22"/>
      <c r="FFZ155" s="22"/>
      <c r="FGA155" s="22"/>
      <c r="FGB155" s="22"/>
      <c r="FGC155" s="22"/>
      <c r="FGD155" s="22"/>
      <c r="FGE155" s="22"/>
      <c r="FGF155" s="22"/>
      <c r="FGG155" s="22"/>
      <c r="FGH155" s="22"/>
      <c r="FGI155" s="22"/>
      <c r="FGJ155" s="22"/>
      <c r="FGK155" s="22"/>
      <c r="FGL155" s="22"/>
      <c r="FGM155" s="22"/>
      <c r="FGN155" s="22"/>
      <c r="FGO155" s="22"/>
      <c r="FGP155" s="22"/>
      <c r="FGQ155" s="22"/>
      <c r="FGR155" s="22"/>
      <c r="FGS155" s="22"/>
      <c r="FGT155" s="22"/>
      <c r="FGU155" s="22"/>
      <c r="FGV155" s="22"/>
      <c r="FGW155" s="22"/>
      <c r="FGX155" s="22"/>
      <c r="FGY155" s="22"/>
      <c r="FGZ155" s="22"/>
      <c r="FHA155" s="22"/>
      <c r="FHB155" s="22"/>
      <c r="FHC155" s="22"/>
      <c r="FHD155" s="22"/>
      <c r="FHE155" s="22"/>
      <c r="FHF155" s="22"/>
      <c r="FHG155" s="22"/>
      <c r="FHH155" s="22"/>
      <c r="FHI155" s="22"/>
      <c r="FHJ155" s="22"/>
      <c r="FHK155" s="22"/>
      <c r="FHL155" s="22"/>
      <c r="FHM155" s="22"/>
      <c r="FHN155" s="22"/>
      <c r="FHO155" s="22"/>
      <c r="FHP155" s="22"/>
      <c r="FHQ155" s="22"/>
      <c r="FHR155" s="22"/>
      <c r="FHS155" s="22"/>
      <c r="FHT155" s="22"/>
      <c r="FHU155" s="22"/>
      <c r="FHV155" s="22"/>
      <c r="FHW155" s="22"/>
      <c r="FHX155" s="22"/>
      <c r="FHY155" s="22"/>
      <c r="FHZ155" s="22"/>
      <c r="FIA155" s="22"/>
      <c r="FIB155" s="22"/>
      <c r="FIC155" s="22"/>
      <c r="FID155" s="22"/>
      <c r="FIE155" s="22"/>
      <c r="FIF155" s="22"/>
      <c r="FIG155" s="22"/>
      <c r="FIH155" s="22"/>
      <c r="FII155" s="22"/>
      <c r="FIJ155" s="22"/>
      <c r="FIK155" s="22"/>
      <c r="FIL155" s="22"/>
      <c r="FIM155" s="22"/>
      <c r="FIN155" s="22"/>
      <c r="FIO155" s="22"/>
      <c r="FIP155" s="22"/>
      <c r="FIQ155" s="22"/>
      <c r="FIR155" s="22"/>
      <c r="FIS155" s="22"/>
      <c r="FIT155" s="22"/>
      <c r="FIU155" s="22"/>
      <c r="FIV155" s="22"/>
      <c r="FIW155" s="22"/>
      <c r="FIX155" s="22"/>
      <c r="FIY155" s="22"/>
      <c r="FIZ155" s="22"/>
      <c r="FJA155" s="22"/>
      <c r="FJB155" s="22"/>
      <c r="FJC155" s="22"/>
      <c r="FJD155" s="22"/>
      <c r="FJE155" s="22"/>
      <c r="FJF155" s="22"/>
      <c r="FJG155" s="22"/>
      <c r="FJH155" s="22"/>
      <c r="FJI155" s="22"/>
      <c r="FJJ155" s="22"/>
      <c r="FJK155" s="22"/>
      <c r="FJL155" s="22"/>
      <c r="FJM155" s="22"/>
      <c r="FJN155" s="22"/>
      <c r="FJO155" s="22"/>
      <c r="FJP155" s="22"/>
      <c r="FJQ155" s="22"/>
      <c r="FJR155" s="22"/>
      <c r="FJS155" s="22"/>
      <c r="FJT155" s="22"/>
      <c r="FJU155" s="22"/>
      <c r="FJV155" s="22"/>
      <c r="FJW155" s="22"/>
      <c r="FJX155" s="22"/>
      <c r="FJY155" s="22"/>
      <c r="FJZ155" s="22"/>
      <c r="FKA155" s="22"/>
      <c r="FKB155" s="22"/>
      <c r="FKC155" s="22"/>
      <c r="FKD155" s="22"/>
      <c r="FKE155" s="22"/>
      <c r="FKF155" s="22"/>
      <c r="FKG155" s="22"/>
      <c r="FKH155" s="22"/>
      <c r="FKI155" s="22"/>
      <c r="FKJ155" s="22"/>
      <c r="FKK155" s="22"/>
      <c r="FKL155" s="22"/>
      <c r="FKM155" s="22"/>
      <c r="FKN155" s="22"/>
      <c r="FKO155" s="22"/>
      <c r="FKP155" s="22"/>
      <c r="FKQ155" s="22"/>
      <c r="FKR155" s="22"/>
      <c r="FKS155" s="22"/>
      <c r="FKT155" s="22"/>
      <c r="FKU155" s="22"/>
      <c r="FKV155" s="22"/>
      <c r="FKW155" s="22"/>
      <c r="FKX155" s="22"/>
      <c r="FKY155" s="22"/>
      <c r="FKZ155" s="22"/>
      <c r="FLA155" s="22"/>
      <c r="FLB155" s="22"/>
      <c r="FLC155" s="22"/>
      <c r="FLD155" s="22"/>
      <c r="FLE155" s="22"/>
      <c r="FLF155" s="22"/>
      <c r="FLG155" s="22"/>
      <c r="FLH155" s="22"/>
      <c r="FLI155" s="22"/>
      <c r="FLJ155" s="22"/>
      <c r="FLK155" s="22"/>
      <c r="FLL155" s="22"/>
      <c r="FLM155" s="22"/>
      <c r="FLN155" s="22"/>
      <c r="FLO155" s="22"/>
      <c r="FLP155" s="22"/>
      <c r="FLQ155" s="22"/>
      <c r="FLR155" s="22"/>
      <c r="FLS155" s="22"/>
      <c r="FLT155" s="22"/>
      <c r="FLU155" s="22"/>
      <c r="FLV155" s="22"/>
      <c r="FLW155" s="22"/>
      <c r="FLX155" s="22"/>
      <c r="FLY155" s="22"/>
      <c r="FLZ155" s="22"/>
      <c r="FMA155" s="22"/>
      <c r="FMB155" s="22"/>
      <c r="FMC155" s="22"/>
      <c r="FMD155" s="22"/>
      <c r="FME155" s="22"/>
      <c r="FMF155" s="22"/>
      <c r="FMG155" s="22"/>
      <c r="FMH155" s="22"/>
      <c r="FMI155" s="22"/>
      <c r="FMJ155" s="22"/>
      <c r="FMK155" s="22"/>
      <c r="FML155" s="22"/>
      <c r="FMM155" s="22"/>
      <c r="FMN155" s="22"/>
      <c r="FMO155" s="22"/>
      <c r="FMP155" s="22"/>
      <c r="FMQ155" s="22"/>
      <c r="FMR155" s="22"/>
      <c r="FMS155" s="22"/>
      <c r="FMT155" s="22"/>
      <c r="FMU155" s="22"/>
      <c r="FMV155" s="22"/>
      <c r="FMW155" s="22"/>
      <c r="FMX155" s="22"/>
      <c r="FMY155" s="22"/>
      <c r="FMZ155" s="22"/>
      <c r="FNA155" s="22"/>
      <c r="FNB155" s="22"/>
      <c r="FNC155" s="22"/>
      <c r="FND155" s="22"/>
      <c r="FNE155" s="22"/>
      <c r="FNF155" s="22"/>
      <c r="FNG155" s="22"/>
      <c r="FNH155" s="22"/>
      <c r="FNI155" s="22"/>
      <c r="FNJ155" s="22"/>
      <c r="FNK155" s="22"/>
      <c r="FNL155" s="22"/>
      <c r="FNM155" s="22"/>
      <c r="FNN155" s="22"/>
      <c r="FNO155" s="22"/>
      <c r="FNP155" s="22"/>
      <c r="FNQ155" s="22"/>
      <c r="FNR155" s="22"/>
      <c r="FNS155" s="22"/>
      <c r="FNT155" s="22"/>
      <c r="FNU155" s="22"/>
      <c r="FNV155" s="22"/>
      <c r="FNW155" s="22"/>
      <c r="FNX155" s="22"/>
      <c r="FNY155" s="22"/>
      <c r="FNZ155" s="22"/>
      <c r="FOA155" s="22"/>
      <c r="FOB155" s="22"/>
      <c r="FOC155" s="22"/>
      <c r="FOD155" s="22"/>
      <c r="FOE155" s="22"/>
      <c r="FOF155" s="22"/>
      <c r="FOG155" s="22"/>
      <c r="FOH155" s="22"/>
      <c r="FOI155" s="22"/>
      <c r="FOJ155" s="22"/>
      <c r="FOK155" s="22"/>
      <c r="FOL155" s="22"/>
      <c r="FOM155" s="22"/>
      <c r="FON155" s="22"/>
      <c r="FOO155" s="22"/>
      <c r="FOP155" s="22"/>
      <c r="FOQ155" s="22"/>
      <c r="FOR155" s="22"/>
      <c r="FOS155" s="22"/>
      <c r="FOT155" s="22"/>
      <c r="FOU155" s="22"/>
      <c r="FOV155" s="22"/>
      <c r="FOW155" s="22"/>
      <c r="FOX155" s="22"/>
      <c r="FOY155" s="22"/>
      <c r="FOZ155" s="22"/>
      <c r="FPA155" s="22"/>
      <c r="FPB155" s="22"/>
      <c r="FPC155" s="22"/>
      <c r="FPD155" s="22"/>
      <c r="FPE155" s="22"/>
      <c r="FPF155" s="22"/>
      <c r="FPG155" s="22"/>
      <c r="FPH155" s="22"/>
      <c r="FPI155" s="22"/>
      <c r="FPJ155" s="22"/>
      <c r="FPK155" s="22"/>
      <c r="FPL155" s="22"/>
      <c r="FPM155" s="22"/>
      <c r="FPN155" s="22"/>
      <c r="FPO155" s="22"/>
      <c r="FPP155" s="22"/>
      <c r="FPQ155" s="22"/>
      <c r="FPR155" s="22"/>
      <c r="FPS155" s="22"/>
      <c r="FPT155" s="22"/>
      <c r="FPU155" s="22"/>
      <c r="FPV155" s="22"/>
      <c r="FPW155" s="22"/>
      <c r="FPX155" s="22"/>
      <c r="FPY155" s="22"/>
      <c r="FPZ155" s="22"/>
      <c r="FQA155" s="22"/>
      <c r="FQB155" s="22"/>
      <c r="FQC155" s="22"/>
      <c r="FQD155" s="22"/>
      <c r="FQE155" s="22"/>
      <c r="FQF155" s="22"/>
      <c r="FQG155" s="22"/>
      <c r="FQH155" s="22"/>
      <c r="FQI155" s="22"/>
      <c r="FQJ155" s="22"/>
      <c r="FQK155" s="22"/>
      <c r="FQL155" s="22"/>
      <c r="FQM155" s="22"/>
      <c r="FQN155" s="22"/>
      <c r="FQO155" s="22"/>
      <c r="FQP155" s="22"/>
      <c r="FQQ155" s="22"/>
      <c r="FQR155" s="22"/>
      <c r="FQS155" s="22"/>
      <c r="FQT155" s="22"/>
      <c r="FQU155" s="22"/>
      <c r="FQV155" s="22"/>
      <c r="FQW155" s="22"/>
      <c r="FQX155" s="22"/>
      <c r="FQY155" s="22"/>
      <c r="FQZ155" s="22"/>
      <c r="FRA155" s="22"/>
      <c r="FRB155" s="22"/>
      <c r="FRC155" s="22"/>
      <c r="FRD155" s="22"/>
      <c r="FRE155" s="22"/>
      <c r="FRF155" s="22"/>
      <c r="FRG155" s="22"/>
      <c r="FRH155" s="22"/>
      <c r="FRI155" s="22"/>
      <c r="FRJ155" s="22"/>
      <c r="FRK155" s="22"/>
      <c r="FRL155" s="22"/>
      <c r="FRM155" s="22"/>
      <c r="FRN155" s="22"/>
      <c r="FRO155" s="22"/>
      <c r="FRP155" s="22"/>
      <c r="FRQ155" s="22"/>
      <c r="FRR155" s="22"/>
      <c r="FRS155" s="22"/>
      <c r="FRT155" s="22"/>
      <c r="FRU155" s="22"/>
      <c r="FRV155" s="22"/>
      <c r="FRW155" s="22"/>
      <c r="FRX155" s="22"/>
      <c r="FRY155" s="22"/>
      <c r="FRZ155" s="22"/>
      <c r="FSA155" s="22"/>
      <c r="FSB155" s="22"/>
      <c r="FSC155" s="22"/>
      <c r="FSD155" s="22"/>
      <c r="FSE155" s="22"/>
      <c r="FSF155" s="22"/>
      <c r="FSG155" s="22"/>
      <c r="FSH155" s="22"/>
      <c r="FSI155" s="22"/>
      <c r="FSJ155" s="22"/>
      <c r="FSK155" s="22"/>
      <c r="FSL155" s="22"/>
      <c r="FSM155" s="22"/>
      <c r="FSN155" s="22"/>
      <c r="FSO155" s="22"/>
      <c r="FSP155" s="22"/>
      <c r="FSQ155" s="22"/>
      <c r="FSR155" s="22"/>
      <c r="FSS155" s="22"/>
      <c r="FST155" s="22"/>
      <c r="FSU155" s="22"/>
      <c r="FSV155" s="22"/>
      <c r="FSW155" s="22"/>
      <c r="FSX155" s="22"/>
      <c r="FSY155" s="22"/>
      <c r="FSZ155" s="22"/>
      <c r="FTA155" s="22"/>
      <c r="FTB155" s="22"/>
      <c r="FTC155" s="22"/>
      <c r="FTD155" s="22"/>
      <c r="FTE155" s="22"/>
      <c r="FTF155" s="22"/>
      <c r="FTG155" s="22"/>
      <c r="FTH155" s="22"/>
      <c r="FTI155" s="22"/>
      <c r="FTJ155" s="22"/>
      <c r="FTK155" s="22"/>
      <c r="FTL155" s="22"/>
      <c r="FTM155" s="22"/>
      <c r="FTN155" s="22"/>
      <c r="FTO155" s="22"/>
      <c r="FTP155" s="22"/>
      <c r="FTQ155" s="22"/>
      <c r="FTR155" s="22"/>
      <c r="FTS155" s="22"/>
      <c r="FTT155" s="22"/>
      <c r="FTU155" s="22"/>
      <c r="FTV155" s="22"/>
      <c r="FTW155" s="22"/>
      <c r="FTX155" s="22"/>
      <c r="FTY155" s="22"/>
      <c r="FTZ155" s="22"/>
      <c r="FUA155" s="22"/>
      <c r="FUB155" s="22"/>
      <c r="FUC155" s="22"/>
      <c r="FUD155" s="22"/>
      <c r="FUE155" s="22"/>
      <c r="FUF155" s="22"/>
      <c r="FUG155" s="22"/>
      <c r="FUH155" s="22"/>
      <c r="FUI155" s="22"/>
      <c r="FUJ155" s="22"/>
      <c r="FUK155" s="22"/>
      <c r="FUL155" s="22"/>
      <c r="FUM155" s="22"/>
      <c r="FUN155" s="22"/>
      <c r="FUO155" s="22"/>
      <c r="FUP155" s="22"/>
      <c r="FUQ155" s="22"/>
      <c r="FUR155" s="22"/>
      <c r="FUS155" s="22"/>
      <c r="FUT155" s="22"/>
      <c r="FUU155" s="22"/>
      <c r="FUV155" s="22"/>
      <c r="FUW155" s="22"/>
      <c r="FUX155" s="22"/>
      <c r="FUY155" s="22"/>
      <c r="FUZ155" s="22"/>
      <c r="FVA155" s="22"/>
      <c r="FVB155" s="22"/>
      <c r="FVC155" s="22"/>
      <c r="FVD155" s="22"/>
      <c r="FVE155" s="22"/>
      <c r="FVF155" s="22"/>
      <c r="FVG155" s="22"/>
      <c r="FVH155" s="22"/>
      <c r="FVI155" s="22"/>
      <c r="FVJ155" s="22"/>
      <c r="FVK155" s="22"/>
      <c r="FVL155" s="22"/>
      <c r="FVM155" s="22"/>
      <c r="FVN155" s="22"/>
      <c r="FVO155" s="22"/>
      <c r="FVP155" s="22"/>
      <c r="FVQ155" s="22"/>
      <c r="FVR155" s="22"/>
      <c r="FVS155" s="22"/>
      <c r="FVT155" s="22"/>
      <c r="FVU155" s="22"/>
      <c r="FVV155" s="22"/>
      <c r="FVW155" s="22"/>
      <c r="FVX155" s="22"/>
      <c r="FVY155" s="22"/>
      <c r="FVZ155" s="22"/>
      <c r="FWA155" s="22"/>
      <c r="FWB155" s="22"/>
      <c r="FWC155" s="22"/>
      <c r="FWD155" s="22"/>
      <c r="FWE155" s="22"/>
      <c r="FWF155" s="22"/>
      <c r="FWG155" s="22"/>
      <c r="FWH155" s="22"/>
      <c r="FWI155" s="22"/>
      <c r="FWJ155" s="22"/>
      <c r="FWK155" s="22"/>
      <c r="FWL155" s="22"/>
      <c r="FWM155" s="22"/>
      <c r="FWN155" s="22"/>
      <c r="FWO155" s="22"/>
      <c r="FWP155" s="22"/>
      <c r="FWQ155" s="22"/>
      <c r="FWR155" s="22"/>
      <c r="FWS155" s="22"/>
      <c r="FWT155" s="22"/>
      <c r="FWU155" s="22"/>
      <c r="FWV155" s="22"/>
      <c r="FWW155" s="22"/>
      <c r="FWX155" s="22"/>
      <c r="FWY155" s="22"/>
      <c r="FWZ155" s="22"/>
      <c r="FXA155" s="22"/>
      <c r="FXB155" s="22"/>
      <c r="FXC155" s="22"/>
      <c r="FXD155" s="22"/>
      <c r="FXE155" s="22"/>
      <c r="FXF155" s="22"/>
      <c r="FXG155" s="22"/>
      <c r="FXH155" s="22"/>
      <c r="FXI155" s="22"/>
      <c r="FXJ155" s="22"/>
      <c r="FXK155" s="22"/>
      <c r="FXL155" s="22"/>
      <c r="FXM155" s="22"/>
      <c r="FXN155" s="22"/>
      <c r="FXO155" s="22"/>
      <c r="FXP155" s="22"/>
      <c r="FXQ155" s="22"/>
      <c r="FXR155" s="22"/>
      <c r="FXS155" s="22"/>
      <c r="FXT155" s="22"/>
      <c r="FXU155" s="22"/>
      <c r="FXV155" s="22"/>
      <c r="FXW155" s="22"/>
      <c r="FXX155" s="22"/>
      <c r="FXY155" s="22"/>
      <c r="FXZ155" s="22"/>
      <c r="FYA155" s="22"/>
      <c r="FYB155" s="22"/>
      <c r="FYC155" s="22"/>
      <c r="FYD155" s="22"/>
      <c r="FYE155" s="22"/>
      <c r="FYF155" s="22"/>
      <c r="FYG155" s="22"/>
      <c r="FYH155" s="22"/>
      <c r="FYI155" s="22"/>
      <c r="FYJ155" s="22"/>
      <c r="FYK155" s="22"/>
      <c r="FYL155" s="22"/>
      <c r="FYM155" s="22"/>
      <c r="FYN155" s="22"/>
      <c r="FYO155" s="22"/>
      <c r="FYP155" s="22"/>
      <c r="FYQ155" s="22"/>
      <c r="FYR155" s="22"/>
      <c r="FYS155" s="22"/>
      <c r="FYT155" s="22"/>
      <c r="FYU155" s="22"/>
      <c r="FYV155" s="22"/>
      <c r="FYW155" s="22"/>
      <c r="FYX155" s="22"/>
      <c r="FYY155" s="22"/>
      <c r="FYZ155" s="22"/>
      <c r="FZA155" s="22"/>
      <c r="FZB155" s="22"/>
      <c r="FZC155" s="22"/>
      <c r="FZD155" s="22"/>
      <c r="FZE155" s="22"/>
      <c r="FZF155" s="22"/>
      <c r="FZG155" s="22"/>
      <c r="FZH155" s="22"/>
      <c r="FZI155" s="22"/>
      <c r="FZJ155" s="22"/>
      <c r="FZK155" s="22"/>
      <c r="FZL155" s="22"/>
      <c r="FZM155" s="22"/>
      <c r="FZN155" s="22"/>
      <c r="FZO155" s="22"/>
      <c r="FZP155" s="22"/>
      <c r="FZQ155" s="22"/>
      <c r="FZR155" s="22"/>
      <c r="FZS155" s="22"/>
      <c r="FZT155" s="22"/>
      <c r="FZU155" s="22"/>
      <c r="FZV155" s="22"/>
      <c r="FZW155" s="22"/>
      <c r="FZX155" s="22"/>
      <c r="FZY155" s="22"/>
      <c r="FZZ155" s="22"/>
      <c r="GAA155" s="22"/>
      <c r="GAB155" s="22"/>
      <c r="GAC155" s="22"/>
      <c r="GAD155" s="22"/>
      <c r="GAE155" s="22"/>
      <c r="GAF155" s="22"/>
      <c r="GAG155" s="22"/>
      <c r="GAH155" s="22"/>
      <c r="GAI155" s="22"/>
      <c r="GAJ155" s="22"/>
      <c r="GAK155" s="22"/>
      <c r="GAL155" s="22"/>
      <c r="GAM155" s="22"/>
      <c r="GAN155" s="22"/>
      <c r="GAO155" s="22"/>
      <c r="GAP155" s="22"/>
      <c r="GAQ155" s="22"/>
      <c r="GAR155" s="22"/>
      <c r="GAS155" s="22"/>
      <c r="GAT155" s="22"/>
      <c r="GAU155" s="22"/>
      <c r="GAV155" s="22"/>
      <c r="GAW155" s="22"/>
      <c r="GAX155" s="22"/>
      <c r="GAY155" s="22"/>
      <c r="GAZ155" s="22"/>
      <c r="GBA155" s="22"/>
      <c r="GBB155" s="22"/>
      <c r="GBC155" s="22"/>
      <c r="GBD155" s="22"/>
      <c r="GBE155" s="22"/>
      <c r="GBF155" s="22"/>
      <c r="GBG155" s="22"/>
      <c r="GBH155" s="22"/>
      <c r="GBI155" s="22"/>
      <c r="GBJ155" s="22"/>
      <c r="GBK155" s="22"/>
      <c r="GBL155" s="22"/>
      <c r="GBM155" s="22"/>
      <c r="GBN155" s="22"/>
      <c r="GBO155" s="22"/>
      <c r="GBP155" s="22"/>
      <c r="GBQ155" s="22"/>
      <c r="GBR155" s="22"/>
      <c r="GBS155" s="22"/>
      <c r="GBT155" s="22"/>
      <c r="GBU155" s="22"/>
      <c r="GBV155" s="22"/>
      <c r="GBW155" s="22"/>
      <c r="GBX155" s="22"/>
      <c r="GBY155" s="22"/>
      <c r="GBZ155" s="22"/>
      <c r="GCA155" s="22"/>
      <c r="GCB155" s="22"/>
      <c r="GCC155" s="22"/>
      <c r="GCD155" s="22"/>
      <c r="GCE155" s="22"/>
      <c r="GCF155" s="22"/>
      <c r="GCG155" s="22"/>
      <c r="GCH155" s="22"/>
      <c r="GCI155" s="22"/>
      <c r="GCJ155" s="22"/>
      <c r="GCK155" s="22"/>
      <c r="GCL155" s="22"/>
      <c r="GCM155" s="22"/>
      <c r="GCN155" s="22"/>
      <c r="GCO155" s="22"/>
      <c r="GCP155" s="22"/>
      <c r="GCQ155" s="22"/>
      <c r="GCR155" s="22"/>
      <c r="GCS155" s="22"/>
      <c r="GCT155" s="22"/>
      <c r="GCU155" s="22"/>
      <c r="GCV155" s="22"/>
      <c r="GCW155" s="22"/>
      <c r="GCX155" s="22"/>
      <c r="GCY155" s="22"/>
      <c r="GCZ155" s="22"/>
      <c r="GDA155" s="22"/>
      <c r="GDB155" s="22"/>
      <c r="GDC155" s="22"/>
      <c r="GDD155" s="22"/>
      <c r="GDE155" s="22"/>
      <c r="GDF155" s="22"/>
      <c r="GDG155" s="22"/>
      <c r="GDH155" s="22"/>
      <c r="GDI155" s="22"/>
      <c r="GDJ155" s="22"/>
      <c r="GDK155" s="22"/>
      <c r="GDL155" s="22"/>
      <c r="GDM155" s="22"/>
      <c r="GDN155" s="22"/>
      <c r="GDO155" s="22"/>
      <c r="GDP155" s="22"/>
      <c r="GDQ155" s="22"/>
      <c r="GDR155" s="22"/>
      <c r="GDS155" s="22"/>
      <c r="GDT155" s="22"/>
      <c r="GDU155" s="22"/>
      <c r="GDV155" s="22"/>
      <c r="GDW155" s="22"/>
      <c r="GDX155" s="22"/>
      <c r="GDY155" s="22"/>
      <c r="GDZ155" s="22"/>
      <c r="GEA155" s="22"/>
      <c r="GEB155" s="22"/>
      <c r="GEC155" s="22"/>
      <c r="GED155" s="22"/>
      <c r="GEE155" s="22"/>
      <c r="GEF155" s="22"/>
      <c r="GEG155" s="22"/>
      <c r="GEH155" s="22"/>
      <c r="GEI155" s="22"/>
      <c r="GEJ155" s="22"/>
      <c r="GEK155" s="22"/>
      <c r="GEL155" s="22"/>
      <c r="GEM155" s="22"/>
      <c r="GEN155" s="22"/>
      <c r="GEO155" s="22"/>
      <c r="GEP155" s="22"/>
      <c r="GEQ155" s="22"/>
      <c r="GER155" s="22"/>
      <c r="GES155" s="22"/>
      <c r="GET155" s="22"/>
      <c r="GEU155" s="22"/>
      <c r="GEV155" s="22"/>
      <c r="GEW155" s="22"/>
      <c r="GEX155" s="22"/>
      <c r="GEY155" s="22"/>
      <c r="GEZ155" s="22"/>
      <c r="GFA155" s="22"/>
      <c r="GFB155" s="22"/>
      <c r="GFC155" s="22"/>
      <c r="GFD155" s="22"/>
      <c r="GFE155" s="22"/>
      <c r="GFF155" s="22"/>
      <c r="GFG155" s="22"/>
      <c r="GFH155" s="22"/>
      <c r="GFI155" s="22"/>
      <c r="GFJ155" s="22"/>
      <c r="GFK155" s="22"/>
      <c r="GFL155" s="22"/>
      <c r="GFM155" s="22"/>
      <c r="GFN155" s="22"/>
      <c r="GFO155" s="22"/>
      <c r="GFP155" s="22"/>
      <c r="GFQ155" s="22"/>
      <c r="GFR155" s="22"/>
      <c r="GFS155" s="22"/>
      <c r="GFT155" s="22"/>
      <c r="GFU155" s="22"/>
      <c r="GFV155" s="22"/>
      <c r="GFW155" s="22"/>
      <c r="GFX155" s="22"/>
      <c r="GFY155" s="22"/>
      <c r="GFZ155" s="22"/>
      <c r="GGA155" s="22"/>
      <c r="GGB155" s="22"/>
      <c r="GGC155" s="22"/>
      <c r="GGD155" s="22"/>
      <c r="GGE155" s="22"/>
      <c r="GGF155" s="22"/>
      <c r="GGG155" s="22"/>
      <c r="GGH155" s="22"/>
      <c r="GGI155" s="22"/>
      <c r="GGJ155" s="22"/>
      <c r="GGK155" s="22"/>
      <c r="GGL155" s="22"/>
      <c r="GGM155" s="22"/>
      <c r="GGN155" s="22"/>
      <c r="GGO155" s="22"/>
      <c r="GGP155" s="22"/>
      <c r="GGQ155" s="22"/>
      <c r="GGR155" s="22"/>
      <c r="GGS155" s="22"/>
      <c r="GGT155" s="22"/>
      <c r="GGU155" s="22"/>
      <c r="GGV155" s="22"/>
      <c r="GGW155" s="22"/>
      <c r="GGX155" s="22"/>
      <c r="GGY155" s="22"/>
      <c r="GGZ155" s="22"/>
      <c r="GHA155" s="22"/>
      <c r="GHB155" s="22"/>
      <c r="GHC155" s="22"/>
      <c r="GHD155" s="22"/>
      <c r="GHE155" s="22"/>
      <c r="GHF155" s="22"/>
      <c r="GHG155" s="22"/>
      <c r="GHH155" s="22"/>
      <c r="GHI155" s="22"/>
      <c r="GHJ155" s="22"/>
      <c r="GHK155" s="22"/>
      <c r="GHL155" s="22"/>
      <c r="GHM155" s="22"/>
      <c r="GHN155" s="22"/>
      <c r="GHO155" s="22"/>
      <c r="GHP155" s="22"/>
      <c r="GHQ155" s="22"/>
      <c r="GHR155" s="22"/>
      <c r="GHS155" s="22"/>
      <c r="GHT155" s="22"/>
      <c r="GHU155" s="22"/>
      <c r="GHV155" s="22"/>
      <c r="GHW155" s="22"/>
      <c r="GHX155" s="22"/>
      <c r="GHY155" s="22"/>
      <c r="GHZ155" s="22"/>
      <c r="GIA155" s="22"/>
      <c r="GIB155" s="22"/>
      <c r="GIC155" s="22"/>
      <c r="GID155" s="22"/>
      <c r="GIE155" s="22"/>
      <c r="GIF155" s="22"/>
      <c r="GIG155" s="22"/>
      <c r="GIH155" s="22"/>
      <c r="GII155" s="22"/>
      <c r="GIJ155" s="22"/>
      <c r="GIK155" s="22"/>
      <c r="GIL155" s="22"/>
      <c r="GIM155" s="22"/>
      <c r="GIN155" s="22"/>
      <c r="GIO155" s="22"/>
      <c r="GIP155" s="22"/>
      <c r="GIQ155" s="22"/>
      <c r="GIR155" s="22"/>
      <c r="GIS155" s="22"/>
      <c r="GIT155" s="22"/>
      <c r="GIU155" s="22"/>
      <c r="GIV155" s="22"/>
      <c r="GIW155" s="22"/>
      <c r="GIX155" s="22"/>
      <c r="GIY155" s="22"/>
      <c r="GIZ155" s="22"/>
      <c r="GJA155" s="22"/>
      <c r="GJB155" s="22"/>
      <c r="GJC155" s="22"/>
      <c r="GJD155" s="22"/>
      <c r="GJE155" s="22"/>
      <c r="GJF155" s="22"/>
      <c r="GJG155" s="22"/>
      <c r="GJH155" s="22"/>
      <c r="GJI155" s="22"/>
      <c r="GJJ155" s="22"/>
      <c r="GJK155" s="22"/>
      <c r="GJL155" s="22"/>
      <c r="GJM155" s="22"/>
      <c r="GJN155" s="22"/>
      <c r="GJO155" s="22"/>
      <c r="GJP155" s="22"/>
      <c r="GJQ155" s="22"/>
      <c r="GJR155" s="22"/>
      <c r="GJS155" s="22"/>
      <c r="GJT155" s="22"/>
      <c r="GJU155" s="22"/>
      <c r="GJV155" s="22"/>
      <c r="GJW155" s="22"/>
      <c r="GJX155" s="22"/>
      <c r="GJY155" s="22"/>
      <c r="GJZ155" s="22"/>
      <c r="GKA155" s="22"/>
      <c r="GKB155" s="22"/>
      <c r="GKC155" s="22"/>
      <c r="GKD155" s="22"/>
      <c r="GKE155" s="22"/>
      <c r="GKF155" s="22"/>
      <c r="GKG155" s="22"/>
      <c r="GKH155" s="22"/>
      <c r="GKI155" s="22"/>
      <c r="GKJ155" s="22"/>
      <c r="GKK155" s="22"/>
      <c r="GKL155" s="22"/>
      <c r="GKM155" s="22"/>
      <c r="GKN155" s="22"/>
      <c r="GKO155" s="22"/>
      <c r="GKP155" s="22"/>
      <c r="GKQ155" s="22"/>
      <c r="GKR155" s="22"/>
      <c r="GKS155" s="22"/>
      <c r="GKT155" s="22"/>
      <c r="GKU155" s="22"/>
      <c r="GKV155" s="22"/>
      <c r="GKW155" s="22"/>
      <c r="GKX155" s="22"/>
      <c r="GKY155" s="22"/>
      <c r="GKZ155" s="22"/>
      <c r="GLA155" s="22"/>
      <c r="GLB155" s="22"/>
      <c r="GLC155" s="22"/>
      <c r="GLD155" s="22"/>
      <c r="GLE155" s="22"/>
      <c r="GLF155" s="22"/>
      <c r="GLG155" s="22"/>
      <c r="GLH155" s="22"/>
      <c r="GLI155" s="22"/>
      <c r="GLJ155" s="22"/>
      <c r="GLK155" s="22"/>
      <c r="GLL155" s="22"/>
      <c r="GLM155" s="22"/>
      <c r="GLN155" s="22"/>
      <c r="GLO155" s="22"/>
      <c r="GLP155" s="22"/>
      <c r="GLQ155" s="22"/>
      <c r="GLR155" s="22"/>
      <c r="GLS155" s="22"/>
      <c r="GLT155" s="22"/>
      <c r="GLU155" s="22"/>
      <c r="GLV155" s="22"/>
      <c r="GLW155" s="22"/>
      <c r="GLX155" s="22"/>
      <c r="GLY155" s="22"/>
      <c r="GLZ155" s="22"/>
      <c r="GMA155" s="22"/>
      <c r="GMB155" s="22"/>
      <c r="GMC155" s="22"/>
      <c r="GMD155" s="22"/>
      <c r="GME155" s="22"/>
      <c r="GMF155" s="22"/>
      <c r="GMG155" s="22"/>
      <c r="GMH155" s="22"/>
      <c r="GMI155" s="22"/>
      <c r="GMJ155" s="22"/>
      <c r="GMK155" s="22"/>
      <c r="GML155" s="22"/>
      <c r="GMM155" s="22"/>
      <c r="GMN155" s="22"/>
      <c r="GMO155" s="22"/>
      <c r="GMP155" s="22"/>
      <c r="GMQ155" s="22"/>
      <c r="GMR155" s="22"/>
      <c r="GMS155" s="22"/>
      <c r="GMT155" s="22"/>
      <c r="GMU155" s="22"/>
      <c r="GMV155" s="22"/>
      <c r="GMW155" s="22"/>
      <c r="GMX155" s="22"/>
      <c r="GMY155" s="22"/>
      <c r="GMZ155" s="22"/>
      <c r="GNA155" s="22"/>
      <c r="GNB155" s="22"/>
      <c r="GNC155" s="22"/>
      <c r="GND155" s="22"/>
      <c r="GNE155" s="22"/>
      <c r="GNF155" s="22"/>
      <c r="GNG155" s="22"/>
      <c r="GNH155" s="22"/>
      <c r="GNI155" s="22"/>
      <c r="GNJ155" s="22"/>
      <c r="GNK155" s="22"/>
      <c r="GNL155" s="22"/>
      <c r="GNM155" s="22"/>
      <c r="GNN155" s="22"/>
      <c r="GNO155" s="22"/>
      <c r="GNP155" s="22"/>
      <c r="GNQ155" s="22"/>
      <c r="GNR155" s="22"/>
      <c r="GNS155" s="22"/>
      <c r="GNT155" s="22"/>
      <c r="GNU155" s="22"/>
      <c r="GNV155" s="22"/>
      <c r="GNW155" s="22"/>
      <c r="GNX155" s="22"/>
      <c r="GNY155" s="22"/>
      <c r="GNZ155" s="22"/>
      <c r="GOA155" s="22"/>
      <c r="GOB155" s="22"/>
      <c r="GOC155" s="22"/>
      <c r="GOD155" s="22"/>
      <c r="GOE155" s="22"/>
      <c r="GOF155" s="22"/>
      <c r="GOG155" s="22"/>
      <c r="GOH155" s="22"/>
      <c r="GOI155" s="22"/>
      <c r="GOJ155" s="22"/>
      <c r="GOK155" s="22"/>
      <c r="GOL155" s="22"/>
      <c r="GOM155" s="22"/>
      <c r="GON155" s="22"/>
      <c r="GOO155" s="22"/>
      <c r="GOP155" s="22"/>
      <c r="GOQ155" s="22"/>
      <c r="GOR155" s="22"/>
      <c r="GOS155" s="22"/>
      <c r="GOT155" s="22"/>
      <c r="GOU155" s="22"/>
      <c r="GOV155" s="22"/>
      <c r="GOW155" s="22"/>
      <c r="GOX155" s="22"/>
      <c r="GOY155" s="22"/>
      <c r="GOZ155" s="22"/>
      <c r="GPA155" s="22"/>
      <c r="GPB155" s="22"/>
      <c r="GPC155" s="22"/>
      <c r="GPD155" s="22"/>
      <c r="GPE155" s="22"/>
      <c r="GPF155" s="22"/>
      <c r="GPG155" s="22"/>
      <c r="GPH155" s="22"/>
      <c r="GPI155" s="22"/>
      <c r="GPJ155" s="22"/>
      <c r="GPK155" s="22"/>
      <c r="GPL155" s="22"/>
      <c r="GPM155" s="22"/>
      <c r="GPN155" s="22"/>
      <c r="GPO155" s="22"/>
      <c r="GPP155" s="22"/>
      <c r="GPQ155" s="22"/>
      <c r="GPR155" s="22"/>
      <c r="GPS155" s="22"/>
      <c r="GPT155" s="22"/>
      <c r="GPU155" s="22"/>
      <c r="GPV155" s="22"/>
      <c r="GPW155" s="22"/>
      <c r="GPX155" s="22"/>
      <c r="GPY155" s="22"/>
      <c r="GPZ155" s="22"/>
      <c r="GQA155" s="22"/>
      <c r="GQB155" s="22"/>
      <c r="GQC155" s="22"/>
      <c r="GQD155" s="22"/>
      <c r="GQE155" s="22"/>
      <c r="GQF155" s="22"/>
      <c r="GQG155" s="22"/>
      <c r="GQH155" s="22"/>
      <c r="GQI155" s="22"/>
      <c r="GQJ155" s="22"/>
      <c r="GQK155" s="22"/>
      <c r="GQL155" s="22"/>
      <c r="GQM155" s="22"/>
      <c r="GQN155" s="22"/>
      <c r="GQO155" s="22"/>
      <c r="GQP155" s="22"/>
      <c r="GQQ155" s="22"/>
      <c r="GQR155" s="22"/>
      <c r="GQS155" s="22"/>
      <c r="GQT155" s="22"/>
      <c r="GQU155" s="22"/>
      <c r="GQV155" s="22"/>
      <c r="GQW155" s="22"/>
      <c r="GQX155" s="22"/>
      <c r="GQY155" s="22"/>
      <c r="GQZ155" s="22"/>
      <c r="GRA155" s="22"/>
      <c r="GRB155" s="22"/>
      <c r="GRC155" s="22"/>
      <c r="GRD155" s="22"/>
      <c r="GRE155" s="22"/>
      <c r="GRF155" s="22"/>
      <c r="GRG155" s="22"/>
      <c r="GRH155" s="22"/>
      <c r="GRI155" s="22"/>
      <c r="GRJ155" s="22"/>
      <c r="GRK155" s="22"/>
      <c r="GRL155" s="22"/>
      <c r="GRM155" s="22"/>
      <c r="GRN155" s="22"/>
      <c r="GRO155" s="22"/>
      <c r="GRP155" s="22"/>
      <c r="GRQ155" s="22"/>
      <c r="GRR155" s="22"/>
      <c r="GRS155" s="22"/>
      <c r="GRT155" s="22"/>
      <c r="GRU155" s="22"/>
      <c r="GRV155" s="22"/>
      <c r="GRW155" s="22"/>
      <c r="GRX155" s="22"/>
      <c r="GRY155" s="22"/>
      <c r="GRZ155" s="22"/>
      <c r="GSA155" s="22"/>
      <c r="GSB155" s="22"/>
      <c r="GSC155" s="22"/>
      <c r="GSD155" s="22"/>
      <c r="GSE155" s="22"/>
      <c r="GSF155" s="22"/>
      <c r="GSG155" s="22"/>
      <c r="GSH155" s="22"/>
      <c r="GSI155" s="22"/>
      <c r="GSJ155" s="22"/>
      <c r="GSK155" s="22"/>
      <c r="GSL155" s="22"/>
      <c r="GSM155" s="22"/>
      <c r="GSN155" s="22"/>
      <c r="GSO155" s="22"/>
      <c r="GSP155" s="22"/>
      <c r="GSQ155" s="22"/>
      <c r="GSR155" s="22"/>
      <c r="GSS155" s="22"/>
      <c r="GST155" s="22"/>
      <c r="GSU155" s="22"/>
      <c r="GSV155" s="22"/>
      <c r="GSW155" s="22"/>
      <c r="GSX155" s="22"/>
      <c r="GSY155" s="22"/>
      <c r="GSZ155" s="22"/>
      <c r="GTA155" s="22"/>
      <c r="GTB155" s="22"/>
      <c r="GTC155" s="22"/>
      <c r="GTD155" s="22"/>
      <c r="GTE155" s="22"/>
      <c r="GTF155" s="22"/>
      <c r="GTG155" s="22"/>
      <c r="GTH155" s="22"/>
      <c r="GTI155" s="22"/>
      <c r="GTJ155" s="22"/>
      <c r="GTK155" s="22"/>
      <c r="GTL155" s="22"/>
      <c r="GTM155" s="22"/>
      <c r="GTN155" s="22"/>
      <c r="GTO155" s="22"/>
      <c r="GTP155" s="22"/>
      <c r="GTQ155" s="22"/>
      <c r="GTR155" s="22"/>
      <c r="GTS155" s="22"/>
      <c r="GTT155" s="22"/>
      <c r="GTU155" s="22"/>
      <c r="GTV155" s="22"/>
      <c r="GTW155" s="22"/>
      <c r="GTX155" s="22"/>
      <c r="GTY155" s="22"/>
      <c r="GTZ155" s="22"/>
      <c r="GUA155" s="22"/>
      <c r="GUB155" s="22"/>
      <c r="GUC155" s="22"/>
      <c r="GUD155" s="22"/>
      <c r="GUE155" s="22"/>
      <c r="GUF155" s="22"/>
      <c r="GUG155" s="22"/>
      <c r="GUH155" s="22"/>
      <c r="GUI155" s="22"/>
      <c r="GUJ155" s="22"/>
      <c r="GUK155" s="22"/>
      <c r="GUL155" s="22"/>
      <c r="GUM155" s="22"/>
      <c r="GUN155" s="22"/>
      <c r="GUO155" s="22"/>
      <c r="GUP155" s="22"/>
      <c r="GUQ155" s="22"/>
      <c r="GUR155" s="22"/>
      <c r="GUS155" s="22"/>
      <c r="GUT155" s="22"/>
      <c r="GUU155" s="22"/>
      <c r="GUV155" s="22"/>
      <c r="GUW155" s="22"/>
      <c r="GUX155" s="22"/>
      <c r="GUY155" s="22"/>
      <c r="GUZ155" s="22"/>
      <c r="GVA155" s="22"/>
      <c r="GVB155" s="22"/>
      <c r="GVC155" s="22"/>
      <c r="GVD155" s="22"/>
      <c r="GVE155" s="22"/>
      <c r="GVF155" s="22"/>
      <c r="GVG155" s="22"/>
      <c r="GVH155" s="22"/>
      <c r="GVI155" s="22"/>
      <c r="GVJ155" s="22"/>
      <c r="GVK155" s="22"/>
      <c r="GVL155" s="22"/>
      <c r="GVM155" s="22"/>
      <c r="GVN155" s="22"/>
      <c r="GVO155" s="22"/>
      <c r="GVP155" s="22"/>
      <c r="GVQ155" s="22"/>
      <c r="GVR155" s="22"/>
      <c r="GVS155" s="22"/>
      <c r="GVT155" s="22"/>
      <c r="GVU155" s="22"/>
      <c r="GVV155" s="22"/>
      <c r="GVW155" s="22"/>
      <c r="GVX155" s="22"/>
      <c r="GVY155" s="22"/>
      <c r="GVZ155" s="22"/>
      <c r="GWA155" s="22"/>
      <c r="GWB155" s="22"/>
      <c r="GWC155" s="22"/>
      <c r="GWD155" s="22"/>
      <c r="GWE155" s="22"/>
      <c r="GWF155" s="22"/>
      <c r="GWG155" s="22"/>
      <c r="GWH155" s="22"/>
      <c r="GWI155" s="22"/>
      <c r="GWJ155" s="22"/>
      <c r="GWK155" s="22"/>
      <c r="GWL155" s="22"/>
      <c r="GWM155" s="22"/>
      <c r="GWN155" s="22"/>
      <c r="GWO155" s="22"/>
      <c r="GWP155" s="22"/>
      <c r="GWQ155" s="22"/>
      <c r="GWR155" s="22"/>
      <c r="GWS155" s="22"/>
      <c r="GWT155" s="22"/>
      <c r="GWU155" s="22"/>
      <c r="GWV155" s="22"/>
      <c r="GWW155" s="22"/>
      <c r="GWX155" s="22"/>
      <c r="GWY155" s="22"/>
      <c r="GWZ155" s="22"/>
      <c r="GXA155" s="22"/>
      <c r="GXB155" s="22"/>
      <c r="GXC155" s="22"/>
      <c r="GXD155" s="22"/>
      <c r="GXE155" s="22"/>
      <c r="GXF155" s="22"/>
      <c r="GXG155" s="22"/>
      <c r="GXH155" s="22"/>
      <c r="GXI155" s="22"/>
      <c r="GXJ155" s="22"/>
      <c r="GXK155" s="22"/>
      <c r="GXL155" s="22"/>
      <c r="GXM155" s="22"/>
      <c r="GXN155" s="22"/>
      <c r="GXO155" s="22"/>
      <c r="GXP155" s="22"/>
      <c r="GXQ155" s="22"/>
      <c r="GXR155" s="22"/>
      <c r="GXS155" s="22"/>
      <c r="GXT155" s="22"/>
      <c r="GXU155" s="22"/>
      <c r="GXV155" s="22"/>
      <c r="GXW155" s="22"/>
      <c r="GXX155" s="22"/>
      <c r="GXY155" s="22"/>
      <c r="GXZ155" s="22"/>
      <c r="GYA155" s="22"/>
      <c r="GYB155" s="22"/>
      <c r="GYC155" s="22"/>
      <c r="GYD155" s="22"/>
      <c r="GYE155" s="22"/>
      <c r="GYF155" s="22"/>
      <c r="GYG155" s="22"/>
      <c r="GYH155" s="22"/>
      <c r="GYI155" s="22"/>
      <c r="GYJ155" s="22"/>
      <c r="GYK155" s="22"/>
      <c r="GYL155" s="22"/>
      <c r="GYM155" s="22"/>
      <c r="GYN155" s="22"/>
      <c r="GYO155" s="22"/>
      <c r="GYP155" s="22"/>
      <c r="GYQ155" s="22"/>
      <c r="GYR155" s="22"/>
      <c r="GYS155" s="22"/>
      <c r="GYT155" s="22"/>
      <c r="GYU155" s="22"/>
      <c r="GYV155" s="22"/>
      <c r="GYW155" s="22"/>
      <c r="GYX155" s="22"/>
      <c r="GYY155" s="22"/>
      <c r="GYZ155" s="22"/>
      <c r="GZA155" s="22"/>
      <c r="GZB155" s="22"/>
      <c r="GZC155" s="22"/>
      <c r="GZD155" s="22"/>
      <c r="GZE155" s="22"/>
      <c r="GZF155" s="22"/>
      <c r="GZG155" s="22"/>
      <c r="GZH155" s="22"/>
      <c r="GZI155" s="22"/>
      <c r="GZJ155" s="22"/>
      <c r="GZK155" s="22"/>
      <c r="GZL155" s="22"/>
      <c r="GZM155" s="22"/>
      <c r="GZN155" s="22"/>
      <c r="GZO155" s="22"/>
      <c r="GZP155" s="22"/>
      <c r="GZQ155" s="22"/>
      <c r="GZR155" s="22"/>
      <c r="GZS155" s="22"/>
      <c r="GZT155" s="22"/>
      <c r="GZU155" s="22"/>
      <c r="GZV155" s="22"/>
      <c r="GZW155" s="22"/>
      <c r="GZX155" s="22"/>
      <c r="GZY155" s="22"/>
      <c r="GZZ155" s="22"/>
      <c r="HAA155" s="22"/>
      <c r="HAB155" s="22"/>
      <c r="HAC155" s="22"/>
      <c r="HAD155" s="22"/>
      <c r="HAE155" s="22"/>
      <c r="HAF155" s="22"/>
      <c r="HAG155" s="22"/>
      <c r="HAH155" s="22"/>
      <c r="HAI155" s="22"/>
      <c r="HAJ155" s="22"/>
      <c r="HAK155" s="22"/>
      <c r="HAL155" s="22"/>
      <c r="HAM155" s="22"/>
      <c r="HAN155" s="22"/>
      <c r="HAO155" s="22"/>
      <c r="HAP155" s="22"/>
      <c r="HAQ155" s="22"/>
      <c r="HAR155" s="22"/>
      <c r="HAS155" s="22"/>
      <c r="HAT155" s="22"/>
      <c r="HAU155" s="22"/>
      <c r="HAV155" s="22"/>
      <c r="HAW155" s="22"/>
      <c r="HAX155" s="22"/>
      <c r="HAY155" s="22"/>
      <c r="HAZ155" s="22"/>
      <c r="HBA155" s="22"/>
      <c r="HBB155" s="22"/>
      <c r="HBC155" s="22"/>
      <c r="HBD155" s="22"/>
      <c r="HBE155" s="22"/>
      <c r="HBF155" s="22"/>
      <c r="HBG155" s="22"/>
      <c r="HBH155" s="22"/>
      <c r="HBI155" s="22"/>
      <c r="HBJ155" s="22"/>
      <c r="HBK155" s="22"/>
      <c r="HBL155" s="22"/>
      <c r="HBM155" s="22"/>
      <c r="HBN155" s="22"/>
      <c r="HBO155" s="22"/>
      <c r="HBP155" s="22"/>
      <c r="HBQ155" s="22"/>
      <c r="HBR155" s="22"/>
      <c r="HBS155" s="22"/>
      <c r="HBT155" s="22"/>
      <c r="HBU155" s="22"/>
      <c r="HBV155" s="22"/>
      <c r="HBW155" s="22"/>
      <c r="HBX155" s="22"/>
      <c r="HBY155" s="22"/>
      <c r="HBZ155" s="22"/>
      <c r="HCA155" s="22"/>
      <c r="HCB155" s="22"/>
      <c r="HCC155" s="22"/>
      <c r="HCD155" s="22"/>
      <c r="HCE155" s="22"/>
      <c r="HCF155" s="22"/>
      <c r="HCG155" s="22"/>
      <c r="HCH155" s="22"/>
      <c r="HCI155" s="22"/>
      <c r="HCJ155" s="22"/>
      <c r="HCK155" s="22"/>
      <c r="HCL155" s="22"/>
      <c r="HCM155" s="22"/>
      <c r="HCN155" s="22"/>
      <c r="HCO155" s="22"/>
      <c r="HCP155" s="22"/>
      <c r="HCQ155" s="22"/>
      <c r="HCR155" s="22"/>
      <c r="HCS155" s="22"/>
      <c r="HCT155" s="22"/>
      <c r="HCU155" s="22"/>
      <c r="HCV155" s="22"/>
      <c r="HCW155" s="22"/>
      <c r="HCX155" s="22"/>
      <c r="HCY155" s="22"/>
      <c r="HCZ155" s="22"/>
      <c r="HDA155" s="22"/>
      <c r="HDB155" s="22"/>
      <c r="HDC155" s="22"/>
      <c r="HDD155" s="22"/>
      <c r="HDE155" s="22"/>
      <c r="HDF155" s="22"/>
      <c r="HDG155" s="22"/>
      <c r="HDH155" s="22"/>
      <c r="HDI155" s="22"/>
      <c r="HDJ155" s="22"/>
      <c r="HDK155" s="22"/>
      <c r="HDL155" s="22"/>
      <c r="HDM155" s="22"/>
      <c r="HDN155" s="22"/>
      <c r="HDO155" s="22"/>
      <c r="HDP155" s="22"/>
      <c r="HDQ155" s="22"/>
      <c r="HDR155" s="22"/>
      <c r="HDS155" s="22"/>
      <c r="HDT155" s="22"/>
      <c r="HDU155" s="22"/>
      <c r="HDV155" s="22"/>
      <c r="HDW155" s="22"/>
      <c r="HDX155" s="22"/>
      <c r="HDY155" s="22"/>
      <c r="HDZ155" s="22"/>
      <c r="HEA155" s="22"/>
      <c r="HEB155" s="22"/>
      <c r="HEC155" s="22"/>
      <c r="HED155" s="22"/>
      <c r="HEE155" s="22"/>
      <c r="HEF155" s="22"/>
      <c r="HEG155" s="22"/>
      <c r="HEH155" s="22"/>
      <c r="HEI155" s="22"/>
      <c r="HEJ155" s="22"/>
      <c r="HEK155" s="22"/>
      <c r="HEL155" s="22"/>
      <c r="HEM155" s="22"/>
      <c r="HEN155" s="22"/>
      <c r="HEO155" s="22"/>
      <c r="HEP155" s="22"/>
      <c r="HEQ155" s="22"/>
      <c r="HER155" s="22"/>
      <c r="HES155" s="22"/>
      <c r="HET155" s="22"/>
      <c r="HEU155" s="22"/>
      <c r="HEV155" s="22"/>
      <c r="HEW155" s="22"/>
      <c r="HEX155" s="22"/>
      <c r="HEY155" s="22"/>
      <c r="HEZ155" s="22"/>
      <c r="HFA155" s="22"/>
      <c r="HFB155" s="22"/>
      <c r="HFC155" s="22"/>
      <c r="HFD155" s="22"/>
      <c r="HFE155" s="22"/>
      <c r="HFF155" s="22"/>
      <c r="HFG155" s="22"/>
      <c r="HFH155" s="22"/>
      <c r="HFI155" s="22"/>
      <c r="HFJ155" s="22"/>
      <c r="HFK155" s="22"/>
      <c r="HFL155" s="22"/>
      <c r="HFM155" s="22"/>
      <c r="HFN155" s="22"/>
      <c r="HFO155" s="22"/>
      <c r="HFP155" s="22"/>
      <c r="HFQ155" s="22"/>
      <c r="HFR155" s="22"/>
      <c r="HFS155" s="22"/>
      <c r="HFT155" s="22"/>
      <c r="HFU155" s="22"/>
      <c r="HFV155" s="22"/>
      <c r="HFW155" s="22"/>
      <c r="HFX155" s="22"/>
      <c r="HFY155" s="22"/>
      <c r="HFZ155" s="22"/>
      <c r="HGA155" s="22"/>
      <c r="HGB155" s="22"/>
      <c r="HGC155" s="22"/>
      <c r="HGD155" s="22"/>
      <c r="HGE155" s="22"/>
      <c r="HGF155" s="22"/>
      <c r="HGG155" s="22"/>
      <c r="HGH155" s="22"/>
      <c r="HGI155" s="22"/>
      <c r="HGJ155" s="22"/>
      <c r="HGK155" s="22"/>
      <c r="HGL155" s="22"/>
      <c r="HGM155" s="22"/>
      <c r="HGN155" s="22"/>
      <c r="HGO155" s="22"/>
      <c r="HGP155" s="22"/>
      <c r="HGQ155" s="22"/>
      <c r="HGR155" s="22"/>
      <c r="HGS155" s="22"/>
      <c r="HGT155" s="22"/>
      <c r="HGU155" s="22"/>
      <c r="HGV155" s="22"/>
      <c r="HGW155" s="22"/>
      <c r="HGX155" s="22"/>
      <c r="HGY155" s="22"/>
      <c r="HGZ155" s="22"/>
      <c r="HHA155" s="22"/>
      <c r="HHB155" s="22"/>
      <c r="HHC155" s="22"/>
      <c r="HHD155" s="22"/>
      <c r="HHE155" s="22"/>
      <c r="HHF155" s="22"/>
      <c r="HHG155" s="22"/>
      <c r="HHH155" s="22"/>
      <c r="HHI155" s="22"/>
      <c r="HHJ155" s="22"/>
      <c r="HHK155" s="22"/>
      <c r="HHL155" s="22"/>
      <c r="HHM155" s="22"/>
      <c r="HHN155" s="22"/>
      <c r="HHO155" s="22"/>
      <c r="HHP155" s="22"/>
      <c r="HHQ155" s="22"/>
      <c r="HHR155" s="22"/>
      <c r="HHS155" s="22"/>
      <c r="HHT155" s="22"/>
      <c r="HHU155" s="22"/>
      <c r="HHV155" s="22"/>
      <c r="HHW155" s="22"/>
      <c r="HHX155" s="22"/>
      <c r="HHY155" s="22"/>
      <c r="HHZ155" s="22"/>
      <c r="HIA155" s="22"/>
      <c r="HIB155" s="22"/>
      <c r="HIC155" s="22"/>
      <c r="HID155" s="22"/>
      <c r="HIE155" s="22"/>
      <c r="HIF155" s="22"/>
      <c r="HIG155" s="22"/>
      <c r="HIH155" s="22"/>
      <c r="HII155" s="22"/>
      <c r="HIJ155" s="22"/>
      <c r="HIK155" s="22"/>
      <c r="HIL155" s="22"/>
      <c r="HIM155" s="22"/>
      <c r="HIN155" s="22"/>
      <c r="HIO155" s="22"/>
      <c r="HIP155" s="22"/>
      <c r="HIQ155" s="22"/>
      <c r="HIR155" s="22"/>
      <c r="HIS155" s="22"/>
      <c r="HIT155" s="22"/>
      <c r="HIU155" s="22"/>
      <c r="HIV155" s="22"/>
      <c r="HIW155" s="22"/>
      <c r="HIX155" s="22"/>
      <c r="HIY155" s="22"/>
      <c r="HIZ155" s="22"/>
      <c r="HJA155" s="22"/>
      <c r="HJB155" s="22"/>
      <c r="HJC155" s="22"/>
      <c r="HJD155" s="22"/>
      <c r="HJE155" s="22"/>
      <c r="HJF155" s="22"/>
      <c r="HJG155" s="22"/>
      <c r="HJH155" s="22"/>
      <c r="HJI155" s="22"/>
      <c r="HJJ155" s="22"/>
      <c r="HJK155" s="22"/>
      <c r="HJL155" s="22"/>
      <c r="HJM155" s="22"/>
      <c r="HJN155" s="22"/>
      <c r="HJO155" s="22"/>
      <c r="HJP155" s="22"/>
      <c r="HJQ155" s="22"/>
      <c r="HJR155" s="22"/>
      <c r="HJS155" s="22"/>
      <c r="HJT155" s="22"/>
      <c r="HJU155" s="22"/>
      <c r="HJV155" s="22"/>
      <c r="HJW155" s="22"/>
      <c r="HJX155" s="22"/>
      <c r="HJY155" s="22"/>
      <c r="HJZ155" s="22"/>
      <c r="HKA155" s="22"/>
      <c r="HKB155" s="22"/>
      <c r="HKC155" s="22"/>
      <c r="HKD155" s="22"/>
      <c r="HKE155" s="22"/>
      <c r="HKF155" s="22"/>
      <c r="HKG155" s="22"/>
      <c r="HKH155" s="22"/>
      <c r="HKI155" s="22"/>
      <c r="HKJ155" s="22"/>
      <c r="HKK155" s="22"/>
      <c r="HKL155" s="22"/>
      <c r="HKM155" s="22"/>
      <c r="HKN155" s="22"/>
      <c r="HKO155" s="22"/>
      <c r="HKP155" s="22"/>
      <c r="HKQ155" s="22"/>
      <c r="HKR155" s="22"/>
      <c r="HKS155" s="22"/>
      <c r="HKT155" s="22"/>
      <c r="HKU155" s="22"/>
      <c r="HKV155" s="22"/>
      <c r="HKW155" s="22"/>
      <c r="HKX155" s="22"/>
      <c r="HKY155" s="22"/>
      <c r="HKZ155" s="22"/>
      <c r="HLA155" s="22"/>
      <c r="HLB155" s="22"/>
      <c r="HLC155" s="22"/>
      <c r="HLD155" s="22"/>
      <c r="HLE155" s="22"/>
      <c r="HLF155" s="22"/>
      <c r="HLG155" s="22"/>
      <c r="HLH155" s="22"/>
      <c r="HLI155" s="22"/>
      <c r="HLJ155" s="22"/>
      <c r="HLK155" s="22"/>
      <c r="HLL155" s="22"/>
      <c r="HLM155" s="22"/>
      <c r="HLN155" s="22"/>
      <c r="HLO155" s="22"/>
      <c r="HLP155" s="22"/>
      <c r="HLQ155" s="22"/>
      <c r="HLR155" s="22"/>
      <c r="HLS155" s="22"/>
      <c r="HLT155" s="22"/>
      <c r="HLU155" s="22"/>
      <c r="HLV155" s="22"/>
      <c r="HLW155" s="22"/>
      <c r="HLX155" s="22"/>
      <c r="HLY155" s="22"/>
      <c r="HLZ155" s="22"/>
      <c r="HMA155" s="22"/>
      <c r="HMB155" s="22"/>
      <c r="HMC155" s="22"/>
      <c r="HMD155" s="22"/>
      <c r="HME155" s="22"/>
      <c r="HMF155" s="22"/>
      <c r="HMG155" s="22"/>
      <c r="HMH155" s="22"/>
      <c r="HMI155" s="22"/>
      <c r="HMJ155" s="22"/>
      <c r="HMK155" s="22"/>
      <c r="HML155" s="22"/>
      <c r="HMM155" s="22"/>
      <c r="HMN155" s="22"/>
      <c r="HMO155" s="22"/>
      <c r="HMP155" s="22"/>
      <c r="HMQ155" s="22"/>
      <c r="HMR155" s="22"/>
      <c r="HMS155" s="22"/>
      <c r="HMT155" s="22"/>
      <c r="HMU155" s="22"/>
      <c r="HMV155" s="22"/>
      <c r="HMW155" s="22"/>
      <c r="HMX155" s="22"/>
      <c r="HMY155" s="22"/>
      <c r="HMZ155" s="22"/>
      <c r="HNA155" s="22"/>
      <c r="HNB155" s="22"/>
      <c r="HNC155" s="22"/>
      <c r="HND155" s="22"/>
      <c r="HNE155" s="22"/>
      <c r="HNF155" s="22"/>
      <c r="HNG155" s="22"/>
      <c r="HNH155" s="22"/>
      <c r="HNI155" s="22"/>
      <c r="HNJ155" s="22"/>
      <c r="HNK155" s="22"/>
      <c r="HNL155" s="22"/>
      <c r="HNM155" s="22"/>
      <c r="HNN155" s="22"/>
      <c r="HNO155" s="22"/>
      <c r="HNP155" s="22"/>
      <c r="HNQ155" s="22"/>
      <c r="HNR155" s="22"/>
      <c r="HNS155" s="22"/>
      <c r="HNT155" s="22"/>
      <c r="HNU155" s="22"/>
      <c r="HNV155" s="22"/>
      <c r="HNW155" s="22"/>
      <c r="HNX155" s="22"/>
      <c r="HNY155" s="22"/>
      <c r="HNZ155" s="22"/>
      <c r="HOA155" s="22"/>
      <c r="HOB155" s="22"/>
      <c r="HOC155" s="22"/>
      <c r="HOD155" s="22"/>
      <c r="HOE155" s="22"/>
      <c r="HOF155" s="22"/>
      <c r="HOG155" s="22"/>
      <c r="HOH155" s="22"/>
      <c r="HOI155" s="22"/>
      <c r="HOJ155" s="22"/>
      <c r="HOK155" s="22"/>
      <c r="HOL155" s="22"/>
      <c r="HOM155" s="22"/>
      <c r="HON155" s="22"/>
      <c r="HOO155" s="22"/>
      <c r="HOP155" s="22"/>
      <c r="HOQ155" s="22"/>
      <c r="HOR155" s="22"/>
      <c r="HOS155" s="22"/>
      <c r="HOT155" s="22"/>
      <c r="HOU155" s="22"/>
      <c r="HOV155" s="22"/>
      <c r="HOW155" s="22"/>
      <c r="HOX155" s="22"/>
      <c r="HOY155" s="22"/>
      <c r="HOZ155" s="22"/>
      <c r="HPA155" s="22"/>
      <c r="HPB155" s="22"/>
      <c r="HPC155" s="22"/>
      <c r="HPD155" s="22"/>
      <c r="HPE155" s="22"/>
      <c r="HPF155" s="22"/>
      <c r="HPG155" s="22"/>
      <c r="HPH155" s="22"/>
      <c r="HPI155" s="22"/>
      <c r="HPJ155" s="22"/>
      <c r="HPK155" s="22"/>
      <c r="HPL155" s="22"/>
      <c r="HPM155" s="22"/>
      <c r="HPN155" s="22"/>
      <c r="HPO155" s="22"/>
      <c r="HPP155" s="22"/>
      <c r="HPQ155" s="22"/>
      <c r="HPR155" s="22"/>
      <c r="HPS155" s="22"/>
      <c r="HPT155" s="22"/>
      <c r="HPU155" s="22"/>
      <c r="HPV155" s="22"/>
      <c r="HPW155" s="22"/>
      <c r="HPX155" s="22"/>
      <c r="HPY155" s="22"/>
      <c r="HPZ155" s="22"/>
      <c r="HQA155" s="22"/>
      <c r="HQB155" s="22"/>
      <c r="HQC155" s="22"/>
      <c r="HQD155" s="22"/>
      <c r="HQE155" s="22"/>
      <c r="HQF155" s="22"/>
      <c r="HQG155" s="22"/>
      <c r="HQH155" s="22"/>
      <c r="HQI155" s="22"/>
      <c r="HQJ155" s="22"/>
      <c r="HQK155" s="22"/>
      <c r="HQL155" s="22"/>
      <c r="HQM155" s="22"/>
      <c r="HQN155" s="22"/>
      <c r="HQO155" s="22"/>
      <c r="HQP155" s="22"/>
      <c r="HQQ155" s="22"/>
      <c r="HQR155" s="22"/>
      <c r="HQS155" s="22"/>
      <c r="HQT155" s="22"/>
      <c r="HQU155" s="22"/>
      <c r="HQV155" s="22"/>
      <c r="HQW155" s="22"/>
      <c r="HQX155" s="22"/>
      <c r="HQY155" s="22"/>
      <c r="HQZ155" s="22"/>
      <c r="HRA155" s="22"/>
      <c r="HRB155" s="22"/>
      <c r="HRC155" s="22"/>
      <c r="HRD155" s="22"/>
      <c r="HRE155" s="22"/>
      <c r="HRF155" s="22"/>
      <c r="HRG155" s="22"/>
      <c r="HRH155" s="22"/>
      <c r="HRI155" s="22"/>
      <c r="HRJ155" s="22"/>
      <c r="HRK155" s="22"/>
      <c r="HRL155" s="22"/>
      <c r="HRM155" s="22"/>
      <c r="HRN155" s="22"/>
      <c r="HRO155" s="22"/>
      <c r="HRP155" s="22"/>
      <c r="HRQ155" s="22"/>
      <c r="HRR155" s="22"/>
      <c r="HRS155" s="22"/>
      <c r="HRT155" s="22"/>
      <c r="HRU155" s="22"/>
      <c r="HRV155" s="22"/>
      <c r="HRW155" s="22"/>
      <c r="HRX155" s="22"/>
      <c r="HRY155" s="22"/>
      <c r="HRZ155" s="22"/>
      <c r="HSA155" s="22"/>
      <c r="HSB155" s="22"/>
      <c r="HSC155" s="22"/>
      <c r="HSD155" s="22"/>
      <c r="HSE155" s="22"/>
      <c r="HSF155" s="22"/>
      <c r="HSG155" s="22"/>
      <c r="HSH155" s="22"/>
      <c r="HSI155" s="22"/>
      <c r="HSJ155" s="22"/>
      <c r="HSK155" s="22"/>
      <c r="HSL155" s="22"/>
      <c r="HSM155" s="22"/>
      <c r="HSN155" s="22"/>
      <c r="HSO155" s="22"/>
      <c r="HSP155" s="22"/>
      <c r="HSQ155" s="22"/>
      <c r="HSR155" s="22"/>
      <c r="HSS155" s="22"/>
      <c r="HST155" s="22"/>
      <c r="HSU155" s="22"/>
      <c r="HSV155" s="22"/>
      <c r="HSW155" s="22"/>
      <c r="HSX155" s="22"/>
      <c r="HSY155" s="22"/>
      <c r="HSZ155" s="22"/>
      <c r="HTA155" s="22"/>
      <c r="HTB155" s="22"/>
      <c r="HTC155" s="22"/>
      <c r="HTD155" s="22"/>
      <c r="HTE155" s="22"/>
      <c r="HTF155" s="22"/>
      <c r="HTG155" s="22"/>
      <c r="HTH155" s="22"/>
      <c r="HTI155" s="22"/>
      <c r="HTJ155" s="22"/>
      <c r="HTK155" s="22"/>
      <c r="HTL155" s="22"/>
      <c r="HTM155" s="22"/>
      <c r="HTN155" s="22"/>
      <c r="HTO155" s="22"/>
      <c r="HTP155" s="22"/>
      <c r="HTQ155" s="22"/>
      <c r="HTR155" s="22"/>
      <c r="HTS155" s="22"/>
      <c r="HTT155" s="22"/>
      <c r="HTU155" s="22"/>
      <c r="HTV155" s="22"/>
      <c r="HTW155" s="22"/>
      <c r="HTX155" s="22"/>
      <c r="HTY155" s="22"/>
      <c r="HTZ155" s="22"/>
      <c r="HUA155" s="22"/>
      <c r="HUB155" s="22"/>
      <c r="HUC155" s="22"/>
      <c r="HUD155" s="22"/>
      <c r="HUE155" s="22"/>
      <c r="HUF155" s="22"/>
      <c r="HUG155" s="22"/>
      <c r="HUH155" s="22"/>
      <c r="HUI155" s="22"/>
      <c r="HUJ155" s="22"/>
      <c r="HUK155" s="22"/>
      <c r="HUL155" s="22"/>
      <c r="HUM155" s="22"/>
      <c r="HUN155" s="22"/>
      <c r="HUO155" s="22"/>
      <c r="HUP155" s="22"/>
      <c r="HUQ155" s="22"/>
      <c r="HUR155" s="22"/>
      <c r="HUS155" s="22"/>
      <c r="HUT155" s="22"/>
      <c r="HUU155" s="22"/>
      <c r="HUV155" s="22"/>
      <c r="HUW155" s="22"/>
      <c r="HUX155" s="22"/>
      <c r="HUY155" s="22"/>
      <c r="HUZ155" s="22"/>
      <c r="HVA155" s="22"/>
      <c r="HVB155" s="22"/>
      <c r="HVC155" s="22"/>
      <c r="HVD155" s="22"/>
      <c r="HVE155" s="22"/>
      <c r="HVF155" s="22"/>
      <c r="HVG155" s="22"/>
      <c r="HVH155" s="22"/>
      <c r="HVI155" s="22"/>
      <c r="HVJ155" s="22"/>
      <c r="HVK155" s="22"/>
      <c r="HVL155" s="22"/>
      <c r="HVM155" s="22"/>
      <c r="HVN155" s="22"/>
      <c r="HVO155" s="22"/>
      <c r="HVP155" s="22"/>
      <c r="HVQ155" s="22"/>
      <c r="HVR155" s="22"/>
      <c r="HVS155" s="22"/>
      <c r="HVT155" s="22"/>
      <c r="HVU155" s="22"/>
      <c r="HVV155" s="22"/>
      <c r="HVW155" s="22"/>
      <c r="HVX155" s="22"/>
      <c r="HVY155" s="22"/>
      <c r="HVZ155" s="22"/>
      <c r="HWA155" s="22"/>
      <c r="HWB155" s="22"/>
      <c r="HWC155" s="22"/>
      <c r="HWD155" s="22"/>
      <c r="HWE155" s="22"/>
      <c r="HWF155" s="22"/>
      <c r="HWG155" s="22"/>
      <c r="HWH155" s="22"/>
      <c r="HWI155" s="22"/>
      <c r="HWJ155" s="22"/>
      <c r="HWK155" s="22"/>
      <c r="HWL155" s="22"/>
      <c r="HWM155" s="22"/>
      <c r="HWN155" s="22"/>
      <c r="HWO155" s="22"/>
      <c r="HWP155" s="22"/>
      <c r="HWQ155" s="22"/>
      <c r="HWR155" s="22"/>
      <c r="HWS155" s="22"/>
      <c r="HWT155" s="22"/>
      <c r="HWU155" s="22"/>
      <c r="HWV155" s="22"/>
      <c r="HWW155" s="22"/>
      <c r="HWX155" s="22"/>
      <c r="HWY155" s="22"/>
      <c r="HWZ155" s="22"/>
      <c r="HXA155" s="22"/>
      <c r="HXB155" s="22"/>
      <c r="HXC155" s="22"/>
      <c r="HXD155" s="22"/>
      <c r="HXE155" s="22"/>
      <c r="HXF155" s="22"/>
      <c r="HXG155" s="22"/>
      <c r="HXH155" s="22"/>
      <c r="HXI155" s="22"/>
      <c r="HXJ155" s="22"/>
      <c r="HXK155" s="22"/>
      <c r="HXL155" s="22"/>
      <c r="HXM155" s="22"/>
      <c r="HXN155" s="22"/>
      <c r="HXO155" s="22"/>
      <c r="HXP155" s="22"/>
      <c r="HXQ155" s="22"/>
      <c r="HXR155" s="22"/>
      <c r="HXS155" s="22"/>
      <c r="HXT155" s="22"/>
      <c r="HXU155" s="22"/>
      <c r="HXV155" s="22"/>
      <c r="HXW155" s="22"/>
      <c r="HXX155" s="22"/>
      <c r="HXY155" s="22"/>
      <c r="HXZ155" s="22"/>
      <c r="HYA155" s="22"/>
      <c r="HYB155" s="22"/>
      <c r="HYC155" s="22"/>
      <c r="HYD155" s="22"/>
      <c r="HYE155" s="22"/>
      <c r="HYF155" s="22"/>
      <c r="HYG155" s="22"/>
      <c r="HYH155" s="22"/>
      <c r="HYI155" s="22"/>
      <c r="HYJ155" s="22"/>
      <c r="HYK155" s="22"/>
      <c r="HYL155" s="22"/>
      <c r="HYM155" s="22"/>
      <c r="HYN155" s="22"/>
      <c r="HYO155" s="22"/>
      <c r="HYP155" s="22"/>
      <c r="HYQ155" s="22"/>
      <c r="HYR155" s="22"/>
      <c r="HYS155" s="22"/>
      <c r="HYT155" s="22"/>
      <c r="HYU155" s="22"/>
      <c r="HYV155" s="22"/>
      <c r="HYW155" s="22"/>
      <c r="HYX155" s="22"/>
      <c r="HYY155" s="22"/>
      <c r="HYZ155" s="22"/>
      <c r="HZA155" s="22"/>
      <c r="HZB155" s="22"/>
      <c r="HZC155" s="22"/>
      <c r="HZD155" s="22"/>
      <c r="HZE155" s="22"/>
      <c r="HZF155" s="22"/>
      <c r="HZG155" s="22"/>
      <c r="HZH155" s="22"/>
      <c r="HZI155" s="22"/>
      <c r="HZJ155" s="22"/>
      <c r="HZK155" s="22"/>
      <c r="HZL155" s="22"/>
      <c r="HZM155" s="22"/>
      <c r="HZN155" s="22"/>
      <c r="HZO155" s="22"/>
      <c r="HZP155" s="22"/>
      <c r="HZQ155" s="22"/>
      <c r="HZR155" s="22"/>
      <c r="HZS155" s="22"/>
      <c r="HZT155" s="22"/>
      <c r="HZU155" s="22"/>
      <c r="HZV155" s="22"/>
      <c r="HZW155" s="22"/>
      <c r="HZX155" s="22"/>
      <c r="HZY155" s="22"/>
      <c r="HZZ155" s="22"/>
      <c r="IAA155" s="22"/>
      <c r="IAB155" s="22"/>
      <c r="IAC155" s="22"/>
      <c r="IAD155" s="22"/>
      <c r="IAE155" s="22"/>
      <c r="IAF155" s="22"/>
      <c r="IAG155" s="22"/>
      <c r="IAH155" s="22"/>
      <c r="IAI155" s="22"/>
      <c r="IAJ155" s="22"/>
      <c r="IAK155" s="22"/>
      <c r="IAL155" s="22"/>
      <c r="IAM155" s="22"/>
      <c r="IAN155" s="22"/>
      <c r="IAO155" s="22"/>
      <c r="IAP155" s="22"/>
      <c r="IAQ155" s="22"/>
      <c r="IAR155" s="22"/>
      <c r="IAS155" s="22"/>
      <c r="IAT155" s="22"/>
      <c r="IAU155" s="22"/>
      <c r="IAV155" s="22"/>
      <c r="IAW155" s="22"/>
      <c r="IAX155" s="22"/>
      <c r="IAY155" s="22"/>
      <c r="IAZ155" s="22"/>
      <c r="IBA155" s="22"/>
      <c r="IBB155" s="22"/>
      <c r="IBC155" s="22"/>
      <c r="IBD155" s="22"/>
      <c r="IBE155" s="22"/>
      <c r="IBF155" s="22"/>
      <c r="IBG155" s="22"/>
      <c r="IBH155" s="22"/>
      <c r="IBI155" s="22"/>
      <c r="IBJ155" s="22"/>
      <c r="IBK155" s="22"/>
      <c r="IBL155" s="22"/>
      <c r="IBM155" s="22"/>
      <c r="IBN155" s="22"/>
      <c r="IBO155" s="22"/>
      <c r="IBP155" s="22"/>
      <c r="IBQ155" s="22"/>
      <c r="IBR155" s="22"/>
      <c r="IBS155" s="22"/>
      <c r="IBT155" s="22"/>
      <c r="IBU155" s="22"/>
      <c r="IBV155" s="22"/>
      <c r="IBW155" s="22"/>
      <c r="IBX155" s="22"/>
      <c r="IBY155" s="22"/>
      <c r="IBZ155" s="22"/>
      <c r="ICA155" s="22"/>
      <c r="ICB155" s="22"/>
      <c r="ICC155" s="22"/>
      <c r="ICD155" s="22"/>
      <c r="ICE155" s="22"/>
      <c r="ICF155" s="22"/>
      <c r="ICG155" s="22"/>
      <c r="ICH155" s="22"/>
      <c r="ICI155" s="22"/>
      <c r="ICJ155" s="22"/>
      <c r="ICK155" s="22"/>
      <c r="ICL155" s="22"/>
      <c r="ICM155" s="22"/>
      <c r="ICN155" s="22"/>
      <c r="ICO155" s="22"/>
      <c r="ICP155" s="22"/>
      <c r="ICQ155" s="22"/>
      <c r="ICR155" s="22"/>
      <c r="ICS155" s="22"/>
      <c r="ICT155" s="22"/>
      <c r="ICU155" s="22"/>
      <c r="ICV155" s="22"/>
      <c r="ICW155" s="22"/>
      <c r="ICX155" s="22"/>
      <c r="ICY155" s="22"/>
      <c r="ICZ155" s="22"/>
      <c r="IDA155" s="22"/>
      <c r="IDB155" s="22"/>
      <c r="IDC155" s="22"/>
      <c r="IDD155" s="22"/>
      <c r="IDE155" s="22"/>
      <c r="IDF155" s="22"/>
      <c r="IDG155" s="22"/>
      <c r="IDH155" s="22"/>
      <c r="IDI155" s="22"/>
      <c r="IDJ155" s="22"/>
      <c r="IDK155" s="22"/>
      <c r="IDL155" s="22"/>
      <c r="IDM155" s="22"/>
      <c r="IDN155" s="22"/>
      <c r="IDO155" s="22"/>
      <c r="IDP155" s="22"/>
      <c r="IDQ155" s="22"/>
      <c r="IDR155" s="22"/>
      <c r="IDS155" s="22"/>
      <c r="IDT155" s="22"/>
      <c r="IDU155" s="22"/>
      <c r="IDV155" s="22"/>
      <c r="IDW155" s="22"/>
      <c r="IDX155" s="22"/>
      <c r="IDY155" s="22"/>
      <c r="IDZ155" s="22"/>
      <c r="IEA155" s="22"/>
      <c r="IEB155" s="22"/>
      <c r="IEC155" s="22"/>
      <c r="IED155" s="22"/>
      <c r="IEE155" s="22"/>
      <c r="IEF155" s="22"/>
      <c r="IEG155" s="22"/>
      <c r="IEH155" s="22"/>
      <c r="IEI155" s="22"/>
      <c r="IEJ155" s="22"/>
      <c r="IEK155" s="22"/>
      <c r="IEL155" s="22"/>
      <c r="IEM155" s="22"/>
      <c r="IEN155" s="22"/>
      <c r="IEO155" s="22"/>
      <c r="IEP155" s="22"/>
      <c r="IEQ155" s="22"/>
      <c r="IER155" s="22"/>
      <c r="IES155" s="22"/>
      <c r="IET155" s="22"/>
      <c r="IEU155" s="22"/>
      <c r="IEV155" s="22"/>
      <c r="IEW155" s="22"/>
      <c r="IEX155" s="22"/>
      <c r="IEY155" s="22"/>
      <c r="IEZ155" s="22"/>
      <c r="IFA155" s="22"/>
      <c r="IFB155" s="22"/>
      <c r="IFC155" s="22"/>
      <c r="IFD155" s="22"/>
      <c r="IFE155" s="22"/>
      <c r="IFF155" s="22"/>
      <c r="IFG155" s="22"/>
      <c r="IFH155" s="22"/>
      <c r="IFI155" s="22"/>
      <c r="IFJ155" s="22"/>
      <c r="IFK155" s="22"/>
      <c r="IFL155" s="22"/>
      <c r="IFM155" s="22"/>
      <c r="IFN155" s="22"/>
      <c r="IFO155" s="22"/>
      <c r="IFP155" s="22"/>
      <c r="IFQ155" s="22"/>
      <c r="IFR155" s="22"/>
      <c r="IFS155" s="22"/>
      <c r="IFT155" s="22"/>
      <c r="IFU155" s="22"/>
      <c r="IFV155" s="22"/>
      <c r="IFW155" s="22"/>
      <c r="IFX155" s="22"/>
      <c r="IFY155" s="22"/>
      <c r="IFZ155" s="22"/>
      <c r="IGA155" s="22"/>
      <c r="IGB155" s="22"/>
      <c r="IGC155" s="22"/>
      <c r="IGD155" s="22"/>
      <c r="IGE155" s="22"/>
      <c r="IGF155" s="22"/>
      <c r="IGG155" s="22"/>
      <c r="IGH155" s="22"/>
      <c r="IGI155" s="22"/>
      <c r="IGJ155" s="22"/>
      <c r="IGK155" s="22"/>
      <c r="IGL155" s="22"/>
      <c r="IGM155" s="22"/>
      <c r="IGN155" s="22"/>
      <c r="IGO155" s="22"/>
      <c r="IGP155" s="22"/>
      <c r="IGQ155" s="22"/>
      <c r="IGR155" s="22"/>
      <c r="IGS155" s="22"/>
      <c r="IGT155" s="22"/>
      <c r="IGU155" s="22"/>
      <c r="IGV155" s="22"/>
      <c r="IGW155" s="22"/>
      <c r="IGX155" s="22"/>
      <c r="IGY155" s="22"/>
      <c r="IGZ155" s="22"/>
      <c r="IHA155" s="22"/>
      <c r="IHB155" s="22"/>
      <c r="IHC155" s="22"/>
      <c r="IHD155" s="22"/>
      <c r="IHE155" s="22"/>
      <c r="IHF155" s="22"/>
      <c r="IHG155" s="22"/>
      <c r="IHH155" s="22"/>
      <c r="IHI155" s="22"/>
      <c r="IHJ155" s="22"/>
      <c r="IHK155" s="22"/>
      <c r="IHL155" s="22"/>
      <c r="IHM155" s="22"/>
      <c r="IHN155" s="22"/>
      <c r="IHO155" s="22"/>
      <c r="IHP155" s="22"/>
      <c r="IHQ155" s="22"/>
      <c r="IHR155" s="22"/>
      <c r="IHS155" s="22"/>
      <c r="IHT155" s="22"/>
      <c r="IHU155" s="22"/>
      <c r="IHV155" s="22"/>
      <c r="IHW155" s="22"/>
      <c r="IHX155" s="22"/>
      <c r="IHY155" s="22"/>
      <c r="IHZ155" s="22"/>
      <c r="IIA155" s="22"/>
      <c r="IIB155" s="22"/>
      <c r="IIC155" s="22"/>
      <c r="IID155" s="22"/>
      <c r="IIE155" s="22"/>
      <c r="IIF155" s="22"/>
      <c r="IIG155" s="22"/>
      <c r="IIH155" s="22"/>
      <c r="III155" s="22"/>
      <c r="IIJ155" s="22"/>
      <c r="IIK155" s="22"/>
      <c r="IIL155" s="22"/>
      <c r="IIM155" s="22"/>
      <c r="IIN155" s="22"/>
      <c r="IIO155" s="22"/>
      <c r="IIP155" s="22"/>
      <c r="IIQ155" s="22"/>
      <c r="IIR155" s="22"/>
      <c r="IIS155" s="22"/>
      <c r="IIT155" s="22"/>
      <c r="IIU155" s="22"/>
      <c r="IIV155" s="22"/>
      <c r="IIW155" s="22"/>
      <c r="IIX155" s="22"/>
      <c r="IIY155" s="22"/>
      <c r="IIZ155" s="22"/>
      <c r="IJA155" s="22"/>
      <c r="IJB155" s="22"/>
      <c r="IJC155" s="22"/>
      <c r="IJD155" s="22"/>
      <c r="IJE155" s="22"/>
      <c r="IJF155" s="22"/>
      <c r="IJG155" s="22"/>
      <c r="IJH155" s="22"/>
      <c r="IJI155" s="22"/>
      <c r="IJJ155" s="22"/>
      <c r="IJK155" s="22"/>
      <c r="IJL155" s="22"/>
      <c r="IJM155" s="22"/>
      <c r="IJN155" s="22"/>
      <c r="IJO155" s="22"/>
      <c r="IJP155" s="22"/>
      <c r="IJQ155" s="22"/>
      <c r="IJR155" s="22"/>
      <c r="IJS155" s="22"/>
      <c r="IJT155" s="22"/>
      <c r="IJU155" s="22"/>
      <c r="IJV155" s="22"/>
      <c r="IJW155" s="22"/>
      <c r="IJX155" s="22"/>
      <c r="IJY155" s="22"/>
      <c r="IJZ155" s="22"/>
      <c r="IKA155" s="22"/>
      <c r="IKB155" s="22"/>
      <c r="IKC155" s="22"/>
      <c r="IKD155" s="22"/>
      <c r="IKE155" s="22"/>
      <c r="IKF155" s="22"/>
      <c r="IKG155" s="22"/>
      <c r="IKH155" s="22"/>
      <c r="IKI155" s="22"/>
      <c r="IKJ155" s="22"/>
      <c r="IKK155" s="22"/>
      <c r="IKL155" s="22"/>
      <c r="IKM155" s="22"/>
      <c r="IKN155" s="22"/>
      <c r="IKO155" s="22"/>
      <c r="IKP155" s="22"/>
      <c r="IKQ155" s="22"/>
      <c r="IKR155" s="22"/>
      <c r="IKS155" s="22"/>
      <c r="IKT155" s="22"/>
      <c r="IKU155" s="22"/>
      <c r="IKV155" s="22"/>
      <c r="IKW155" s="22"/>
      <c r="IKX155" s="22"/>
      <c r="IKY155" s="22"/>
      <c r="IKZ155" s="22"/>
      <c r="ILA155" s="22"/>
      <c r="ILB155" s="22"/>
      <c r="ILC155" s="22"/>
      <c r="ILD155" s="22"/>
      <c r="ILE155" s="22"/>
      <c r="ILF155" s="22"/>
      <c r="ILG155" s="22"/>
      <c r="ILH155" s="22"/>
      <c r="ILI155" s="22"/>
      <c r="ILJ155" s="22"/>
      <c r="ILK155" s="22"/>
      <c r="ILL155" s="22"/>
      <c r="ILM155" s="22"/>
      <c r="ILN155" s="22"/>
      <c r="ILO155" s="22"/>
      <c r="ILP155" s="22"/>
      <c r="ILQ155" s="22"/>
      <c r="ILR155" s="22"/>
      <c r="ILS155" s="22"/>
      <c r="ILT155" s="22"/>
      <c r="ILU155" s="22"/>
      <c r="ILV155" s="22"/>
      <c r="ILW155" s="22"/>
      <c r="ILX155" s="22"/>
      <c r="ILY155" s="22"/>
      <c r="ILZ155" s="22"/>
      <c r="IMA155" s="22"/>
      <c r="IMB155" s="22"/>
      <c r="IMC155" s="22"/>
      <c r="IMD155" s="22"/>
      <c r="IME155" s="22"/>
      <c r="IMF155" s="22"/>
      <c r="IMG155" s="22"/>
      <c r="IMH155" s="22"/>
      <c r="IMI155" s="22"/>
      <c r="IMJ155" s="22"/>
      <c r="IMK155" s="22"/>
      <c r="IML155" s="22"/>
      <c r="IMM155" s="22"/>
      <c r="IMN155" s="22"/>
      <c r="IMO155" s="22"/>
      <c r="IMP155" s="22"/>
      <c r="IMQ155" s="22"/>
      <c r="IMR155" s="22"/>
      <c r="IMS155" s="22"/>
      <c r="IMT155" s="22"/>
      <c r="IMU155" s="22"/>
      <c r="IMV155" s="22"/>
      <c r="IMW155" s="22"/>
      <c r="IMX155" s="22"/>
      <c r="IMY155" s="22"/>
      <c r="IMZ155" s="22"/>
      <c r="INA155" s="22"/>
      <c r="INB155" s="22"/>
      <c r="INC155" s="22"/>
      <c r="IND155" s="22"/>
      <c r="INE155" s="22"/>
      <c r="INF155" s="22"/>
      <c r="ING155" s="22"/>
      <c r="INH155" s="22"/>
      <c r="INI155" s="22"/>
      <c r="INJ155" s="22"/>
      <c r="INK155" s="22"/>
      <c r="INL155" s="22"/>
      <c r="INM155" s="22"/>
      <c r="INN155" s="22"/>
      <c r="INO155" s="22"/>
      <c r="INP155" s="22"/>
      <c r="INQ155" s="22"/>
      <c r="INR155" s="22"/>
      <c r="INS155" s="22"/>
      <c r="INT155" s="22"/>
      <c r="INU155" s="22"/>
      <c r="INV155" s="22"/>
      <c r="INW155" s="22"/>
      <c r="INX155" s="22"/>
      <c r="INY155" s="22"/>
      <c r="INZ155" s="22"/>
      <c r="IOA155" s="22"/>
      <c r="IOB155" s="22"/>
      <c r="IOC155" s="22"/>
      <c r="IOD155" s="22"/>
      <c r="IOE155" s="22"/>
      <c r="IOF155" s="22"/>
      <c r="IOG155" s="22"/>
      <c r="IOH155" s="22"/>
      <c r="IOI155" s="22"/>
      <c r="IOJ155" s="22"/>
      <c r="IOK155" s="22"/>
      <c r="IOL155" s="22"/>
      <c r="IOM155" s="22"/>
      <c r="ION155" s="22"/>
      <c r="IOO155" s="22"/>
      <c r="IOP155" s="22"/>
      <c r="IOQ155" s="22"/>
      <c r="IOR155" s="22"/>
      <c r="IOS155" s="22"/>
      <c r="IOT155" s="22"/>
      <c r="IOU155" s="22"/>
      <c r="IOV155" s="22"/>
      <c r="IOW155" s="22"/>
      <c r="IOX155" s="22"/>
      <c r="IOY155" s="22"/>
      <c r="IOZ155" s="22"/>
      <c r="IPA155" s="22"/>
      <c r="IPB155" s="22"/>
      <c r="IPC155" s="22"/>
      <c r="IPD155" s="22"/>
      <c r="IPE155" s="22"/>
      <c r="IPF155" s="22"/>
      <c r="IPG155" s="22"/>
      <c r="IPH155" s="22"/>
      <c r="IPI155" s="22"/>
      <c r="IPJ155" s="22"/>
      <c r="IPK155" s="22"/>
      <c r="IPL155" s="22"/>
      <c r="IPM155" s="22"/>
      <c r="IPN155" s="22"/>
      <c r="IPO155" s="22"/>
      <c r="IPP155" s="22"/>
      <c r="IPQ155" s="22"/>
      <c r="IPR155" s="22"/>
      <c r="IPS155" s="22"/>
      <c r="IPT155" s="22"/>
      <c r="IPU155" s="22"/>
      <c r="IPV155" s="22"/>
      <c r="IPW155" s="22"/>
      <c r="IPX155" s="22"/>
      <c r="IPY155" s="22"/>
      <c r="IPZ155" s="22"/>
      <c r="IQA155" s="22"/>
      <c r="IQB155" s="22"/>
      <c r="IQC155" s="22"/>
      <c r="IQD155" s="22"/>
      <c r="IQE155" s="22"/>
      <c r="IQF155" s="22"/>
      <c r="IQG155" s="22"/>
      <c r="IQH155" s="22"/>
      <c r="IQI155" s="22"/>
      <c r="IQJ155" s="22"/>
      <c r="IQK155" s="22"/>
      <c r="IQL155" s="22"/>
      <c r="IQM155" s="22"/>
      <c r="IQN155" s="22"/>
      <c r="IQO155" s="22"/>
      <c r="IQP155" s="22"/>
      <c r="IQQ155" s="22"/>
      <c r="IQR155" s="22"/>
      <c r="IQS155" s="22"/>
      <c r="IQT155" s="22"/>
      <c r="IQU155" s="22"/>
      <c r="IQV155" s="22"/>
      <c r="IQW155" s="22"/>
      <c r="IQX155" s="22"/>
      <c r="IQY155" s="22"/>
      <c r="IQZ155" s="22"/>
      <c r="IRA155" s="22"/>
      <c r="IRB155" s="22"/>
      <c r="IRC155" s="22"/>
      <c r="IRD155" s="22"/>
      <c r="IRE155" s="22"/>
      <c r="IRF155" s="22"/>
      <c r="IRG155" s="22"/>
      <c r="IRH155" s="22"/>
      <c r="IRI155" s="22"/>
      <c r="IRJ155" s="22"/>
      <c r="IRK155" s="22"/>
      <c r="IRL155" s="22"/>
      <c r="IRM155" s="22"/>
      <c r="IRN155" s="22"/>
      <c r="IRO155" s="22"/>
      <c r="IRP155" s="22"/>
      <c r="IRQ155" s="22"/>
      <c r="IRR155" s="22"/>
      <c r="IRS155" s="22"/>
      <c r="IRT155" s="22"/>
      <c r="IRU155" s="22"/>
      <c r="IRV155" s="22"/>
      <c r="IRW155" s="22"/>
      <c r="IRX155" s="22"/>
      <c r="IRY155" s="22"/>
      <c r="IRZ155" s="22"/>
      <c r="ISA155" s="22"/>
      <c r="ISB155" s="22"/>
      <c r="ISC155" s="22"/>
      <c r="ISD155" s="22"/>
      <c r="ISE155" s="22"/>
      <c r="ISF155" s="22"/>
      <c r="ISG155" s="22"/>
      <c r="ISH155" s="22"/>
      <c r="ISI155" s="22"/>
      <c r="ISJ155" s="22"/>
      <c r="ISK155" s="22"/>
      <c r="ISL155" s="22"/>
      <c r="ISM155" s="22"/>
      <c r="ISN155" s="22"/>
      <c r="ISO155" s="22"/>
      <c r="ISP155" s="22"/>
      <c r="ISQ155" s="22"/>
      <c r="ISR155" s="22"/>
      <c r="ISS155" s="22"/>
      <c r="IST155" s="22"/>
      <c r="ISU155" s="22"/>
      <c r="ISV155" s="22"/>
      <c r="ISW155" s="22"/>
      <c r="ISX155" s="22"/>
      <c r="ISY155" s="22"/>
      <c r="ISZ155" s="22"/>
      <c r="ITA155" s="22"/>
      <c r="ITB155" s="22"/>
      <c r="ITC155" s="22"/>
      <c r="ITD155" s="22"/>
      <c r="ITE155" s="22"/>
      <c r="ITF155" s="22"/>
      <c r="ITG155" s="22"/>
      <c r="ITH155" s="22"/>
      <c r="ITI155" s="22"/>
      <c r="ITJ155" s="22"/>
      <c r="ITK155" s="22"/>
      <c r="ITL155" s="22"/>
      <c r="ITM155" s="22"/>
      <c r="ITN155" s="22"/>
      <c r="ITO155" s="22"/>
      <c r="ITP155" s="22"/>
      <c r="ITQ155" s="22"/>
      <c r="ITR155" s="22"/>
      <c r="ITS155" s="22"/>
      <c r="ITT155" s="22"/>
      <c r="ITU155" s="22"/>
      <c r="ITV155" s="22"/>
      <c r="ITW155" s="22"/>
      <c r="ITX155" s="22"/>
      <c r="ITY155" s="22"/>
      <c r="ITZ155" s="22"/>
      <c r="IUA155" s="22"/>
      <c r="IUB155" s="22"/>
      <c r="IUC155" s="22"/>
      <c r="IUD155" s="22"/>
      <c r="IUE155" s="22"/>
      <c r="IUF155" s="22"/>
      <c r="IUG155" s="22"/>
      <c r="IUH155" s="22"/>
      <c r="IUI155" s="22"/>
      <c r="IUJ155" s="22"/>
      <c r="IUK155" s="22"/>
      <c r="IUL155" s="22"/>
      <c r="IUM155" s="22"/>
      <c r="IUN155" s="22"/>
      <c r="IUO155" s="22"/>
      <c r="IUP155" s="22"/>
      <c r="IUQ155" s="22"/>
      <c r="IUR155" s="22"/>
      <c r="IUS155" s="22"/>
      <c r="IUT155" s="22"/>
      <c r="IUU155" s="22"/>
      <c r="IUV155" s="22"/>
      <c r="IUW155" s="22"/>
      <c r="IUX155" s="22"/>
      <c r="IUY155" s="22"/>
      <c r="IUZ155" s="22"/>
      <c r="IVA155" s="22"/>
      <c r="IVB155" s="22"/>
      <c r="IVC155" s="22"/>
      <c r="IVD155" s="22"/>
      <c r="IVE155" s="22"/>
      <c r="IVF155" s="22"/>
      <c r="IVG155" s="22"/>
      <c r="IVH155" s="22"/>
      <c r="IVI155" s="22"/>
      <c r="IVJ155" s="22"/>
      <c r="IVK155" s="22"/>
      <c r="IVL155" s="22"/>
      <c r="IVM155" s="22"/>
      <c r="IVN155" s="22"/>
      <c r="IVO155" s="22"/>
      <c r="IVP155" s="22"/>
      <c r="IVQ155" s="22"/>
      <c r="IVR155" s="22"/>
      <c r="IVS155" s="22"/>
      <c r="IVT155" s="22"/>
      <c r="IVU155" s="22"/>
      <c r="IVV155" s="22"/>
      <c r="IVW155" s="22"/>
      <c r="IVX155" s="22"/>
      <c r="IVY155" s="22"/>
      <c r="IVZ155" s="22"/>
      <c r="IWA155" s="22"/>
      <c r="IWB155" s="22"/>
      <c r="IWC155" s="22"/>
      <c r="IWD155" s="22"/>
      <c r="IWE155" s="22"/>
      <c r="IWF155" s="22"/>
      <c r="IWG155" s="22"/>
      <c r="IWH155" s="22"/>
      <c r="IWI155" s="22"/>
      <c r="IWJ155" s="22"/>
      <c r="IWK155" s="22"/>
      <c r="IWL155" s="22"/>
      <c r="IWM155" s="22"/>
      <c r="IWN155" s="22"/>
      <c r="IWO155" s="22"/>
      <c r="IWP155" s="22"/>
      <c r="IWQ155" s="22"/>
      <c r="IWR155" s="22"/>
      <c r="IWS155" s="22"/>
      <c r="IWT155" s="22"/>
      <c r="IWU155" s="22"/>
      <c r="IWV155" s="22"/>
      <c r="IWW155" s="22"/>
      <c r="IWX155" s="22"/>
      <c r="IWY155" s="22"/>
      <c r="IWZ155" s="22"/>
      <c r="IXA155" s="22"/>
      <c r="IXB155" s="22"/>
      <c r="IXC155" s="22"/>
      <c r="IXD155" s="22"/>
      <c r="IXE155" s="22"/>
      <c r="IXF155" s="22"/>
      <c r="IXG155" s="22"/>
      <c r="IXH155" s="22"/>
      <c r="IXI155" s="22"/>
      <c r="IXJ155" s="22"/>
      <c r="IXK155" s="22"/>
      <c r="IXL155" s="22"/>
      <c r="IXM155" s="22"/>
      <c r="IXN155" s="22"/>
      <c r="IXO155" s="22"/>
      <c r="IXP155" s="22"/>
      <c r="IXQ155" s="22"/>
      <c r="IXR155" s="22"/>
      <c r="IXS155" s="22"/>
      <c r="IXT155" s="22"/>
      <c r="IXU155" s="22"/>
      <c r="IXV155" s="22"/>
      <c r="IXW155" s="22"/>
      <c r="IXX155" s="22"/>
      <c r="IXY155" s="22"/>
      <c r="IXZ155" s="22"/>
      <c r="IYA155" s="22"/>
      <c r="IYB155" s="22"/>
      <c r="IYC155" s="22"/>
      <c r="IYD155" s="22"/>
      <c r="IYE155" s="22"/>
      <c r="IYF155" s="22"/>
      <c r="IYG155" s="22"/>
      <c r="IYH155" s="22"/>
      <c r="IYI155" s="22"/>
      <c r="IYJ155" s="22"/>
      <c r="IYK155" s="22"/>
      <c r="IYL155" s="22"/>
      <c r="IYM155" s="22"/>
      <c r="IYN155" s="22"/>
      <c r="IYO155" s="22"/>
      <c r="IYP155" s="22"/>
      <c r="IYQ155" s="22"/>
      <c r="IYR155" s="22"/>
      <c r="IYS155" s="22"/>
      <c r="IYT155" s="22"/>
      <c r="IYU155" s="22"/>
      <c r="IYV155" s="22"/>
      <c r="IYW155" s="22"/>
      <c r="IYX155" s="22"/>
      <c r="IYY155" s="22"/>
      <c r="IYZ155" s="22"/>
      <c r="IZA155" s="22"/>
      <c r="IZB155" s="22"/>
      <c r="IZC155" s="22"/>
      <c r="IZD155" s="22"/>
      <c r="IZE155" s="22"/>
      <c r="IZF155" s="22"/>
      <c r="IZG155" s="22"/>
      <c r="IZH155" s="22"/>
      <c r="IZI155" s="22"/>
      <c r="IZJ155" s="22"/>
      <c r="IZK155" s="22"/>
      <c r="IZL155" s="22"/>
      <c r="IZM155" s="22"/>
      <c r="IZN155" s="22"/>
      <c r="IZO155" s="22"/>
      <c r="IZP155" s="22"/>
      <c r="IZQ155" s="22"/>
      <c r="IZR155" s="22"/>
      <c r="IZS155" s="22"/>
      <c r="IZT155" s="22"/>
      <c r="IZU155" s="22"/>
      <c r="IZV155" s="22"/>
      <c r="IZW155" s="22"/>
      <c r="IZX155" s="22"/>
      <c r="IZY155" s="22"/>
      <c r="IZZ155" s="22"/>
      <c r="JAA155" s="22"/>
      <c r="JAB155" s="22"/>
      <c r="JAC155" s="22"/>
      <c r="JAD155" s="22"/>
      <c r="JAE155" s="22"/>
      <c r="JAF155" s="22"/>
      <c r="JAG155" s="22"/>
      <c r="JAH155" s="22"/>
      <c r="JAI155" s="22"/>
      <c r="JAJ155" s="22"/>
      <c r="JAK155" s="22"/>
      <c r="JAL155" s="22"/>
      <c r="JAM155" s="22"/>
      <c r="JAN155" s="22"/>
      <c r="JAO155" s="22"/>
      <c r="JAP155" s="22"/>
      <c r="JAQ155" s="22"/>
      <c r="JAR155" s="22"/>
      <c r="JAS155" s="22"/>
      <c r="JAT155" s="22"/>
      <c r="JAU155" s="22"/>
      <c r="JAV155" s="22"/>
      <c r="JAW155" s="22"/>
      <c r="JAX155" s="22"/>
      <c r="JAY155" s="22"/>
      <c r="JAZ155" s="22"/>
      <c r="JBA155" s="22"/>
      <c r="JBB155" s="22"/>
      <c r="JBC155" s="22"/>
      <c r="JBD155" s="22"/>
      <c r="JBE155" s="22"/>
      <c r="JBF155" s="22"/>
      <c r="JBG155" s="22"/>
      <c r="JBH155" s="22"/>
      <c r="JBI155" s="22"/>
      <c r="JBJ155" s="22"/>
      <c r="JBK155" s="22"/>
      <c r="JBL155" s="22"/>
      <c r="JBM155" s="22"/>
      <c r="JBN155" s="22"/>
      <c r="JBO155" s="22"/>
      <c r="JBP155" s="22"/>
      <c r="JBQ155" s="22"/>
      <c r="JBR155" s="22"/>
      <c r="JBS155" s="22"/>
      <c r="JBT155" s="22"/>
      <c r="JBU155" s="22"/>
      <c r="JBV155" s="22"/>
      <c r="JBW155" s="22"/>
      <c r="JBX155" s="22"/>
      <c r="JBY155" s="22"/>
      <c r="JBZ155" s="22"/>
      <c r="JCA155" s="22"/>
      <c r="JCB155" s="22"/>
      <c r="JCC155" s="22"/>
      <c r="JCD155" s="22"/>
      <c r="JCE155" s="22"/>
      <c r="JCF155" s="22"/>
      <c r="JCG155" s="22"/>
      <c r="JCH155" s="22"/>
      <c r="JCI155" s="22"/>
      <c r="JCJ155" s="22"/>
      <c r="JCK155" s="22"/>
      <c r="JCL155" s="22"/>
      <c r="JCM155" s="22"/>
      <c r="JCN155" s="22"/>
      <c r="JCO155" s="22"/>
      <c r="JCP155" s="22"/>
      <c r="JCQ155" s="22"/>
      <c r="JCR155" s="22"/>
      <c r="JCS155" s="22"/>
      <c r="JCT155" s="22"/>
      <c r="JCU155" s="22"/>
      <c r="JCV155" s="22"/>
      <c r="JCW155" s="22"/>
      <c r="JCX155" s="22"/>
      <c r="JCY155" s="22"/>
      <c r="JCZ155" s="22"/>
      <c r="JDA155" s="22"/>
      <c r="JDB155" s="22"/>
      <c r="JDC155" s="22"/>
      <c r="JDD155" s="22"/>
      <c r="JDE155" s="22"/>
      <c r="JDF155" s="22"/>
      <c r="JDG155" s="22"/>
      <c r="JDH155" s="22"/>
      <c r="JDI155" s="22"/>
      <c r="JDJ155" s="22"/>
      <c r="JDK155" s="22"/>
      <c r="JDL155" s="22"/>
      <c r="JDM155" s="22"/>
      <c r="JDN155" s="22"/>
      <c r="JDO155" s="22"/>
      <c r="JDP155" s="22"/>
      <c r="JDQ155" s="22"/>
      <c r="JDR155" s="22"/>
      <c r="JDS155" s="22"/>
      <c r="JDT155" s="22"/>
      <c r="JDU155" s="22"/>
      <c r="JDV155" s="22"/>
      <c r="JDW155" s="22"/>
      <c r="JDX155" s="22"/>
      <c r="JDY155" s="22"/>
      <c r="JDZ155" s="22"/>
      <c r="JEA155" s="22"/>
      <c r="JEB155" s="22"/>
      <c r="JEC155" s="22"/>
      <c r="JED155" s="22"/>
      <c r="JEE155" s="22"/>
      <c r="JEF155" s="22"/>
      <c r="JEG155" s="22"/>
      <c r="JEH155" s="22"/>
      <c r="JEI155" s="22"/>
      <c r="JEJ155" s="22"/>
      <c r="JEK155" s="22"/>
      <c r="JEL155" s="22"/>
      <c r="JEM155" s="22"/>
      <c r="JEN155" s="22"/>
      <c r="JEO155" s="22"/>
      <c r="JEP155" s="22"/>
      <c r="JEQ155" s="22"/>
      <c r="JER155" s="22"/>
      <c r="JES155" s="22"/>
      <c r="JET155" s="22"/>
      <c r="JEU155" s="22"/>
      <c r="JEV155" s="22"/>
      <c r="JEW155" s="22"/>
      <c r="JEX155" s="22"/>
      <c r="JEY155" s="22"/>
      <c r="JEZ155" s="22"/>
      <c r="JFA155" s="22"/>
      <c r="JFB155" s="22"/>
      <c r="JFC155" s="22"/>
      <c r="JFD155" s="22"/>
      <c r="JFE155" s="22"/>
      <c r="JFF155" s="22"/>
      <c r="JFG155" s="22"/>
      <c r="JFH155" s="22"/>
      <c r="JFI155" s="22"/>
      <c r="JFJ155" s="22"/>
      <c r="JFK155" s="22"/>
      <c r="JFL155" s="22"/>
      <c r="JFM155" s="22"/>
      <c r="JFN155" s="22"/>
      <c r="JFO155" s="22"/>
      <c r="JFP155" s="22"/>
      <c r="JFQ155" s="22"/>
      <c r="JFR155" s="22"/>
      <c r="JFS155" s="22"/>
      <c r="JFT155" s="22"/>
      <c r="JFU155" s="22"/>
      <c r="JFV155" s="22"/>
      <c r="JFW155" s="22"/>
      <c r="JFX155" s="22"/>
      <c r="JFY155" s="22"/>
      <c r="JFZ155" s="22"/>
      <c r="JGA155" s="22"/>
      <c r="JGB155" s="22"/>
      <c r="JGC155" s="22"/>
      <c r="JGD155" s="22"/>
      <c r="JGE155" s="22"/>
      <c r="JGF155" s="22"/>
      <c r="JGG155" s="22"/>
      <c r="JGH155" s="22"/>
      <c r="JGI155" s="22"/>
      <c r="JGJ155" s="22"/>
      <c r="JGK155" s="22"/>
      <c r="JGL155" s="22"/>
      <c r="JGM155" s="22"/>
      <c r="JGN155" s="22"/>
      <c r="JGO155" s="22"/>
      <c r="JGP155" s="22"/>
      <c r="JGQ155" s="22"/>
      <c r="JGR155" s="22"/>
      <c r="JGS155" s="22"/>
      <c r="JGT155" s="22"/>
      <c r="JGU155" s="22"/>
      <c r="JGV155" s="22"/>
      <c r="JGW155" s="22"/>
      <c r="JGX155" s="22"/>
      <c r="JGY155" s="22"/>
      <c r="JGZ155" s="22"/>
      <c r="JHA155" s="22"/>
      <c r="JHB155" s="22"/>
      <c r="JHC155" s="22"/>
      <c r="JHD155" s="22"/>
      <c r="JHE155" s="22"/>
      <c r="JHF155" s="22"/>
      <c r="JHG155" s="22"/>
      <c r="JHH155" s="22"/>
      <c r="JHI155" s="22"/>
      <c r="JHJ155" s="22"/>
      <c r="JHK155" s="22"/>
      <c r="JHL155" s="22"/>
      <c r="JHM155" s="22"/>
      <c r="JHN155" s="22"/>
      <c r="JHO155" s="22"/>
      <c r="JHP155" s="22"/>
      <c r="JHQ155" s="22"/>
      <c r="JHR155" s="22"/>
      <c r="JHS155" s="22"/>
      <c r="JHT155" s="22"/>
      <c r="JHU155" s="22"/>
      <c r="JHV155" s="22"/>
      <c r="JHW155" s="22"/>
      <c r="JHX155" s="22"/>
      <c r="JHY155" s="22"/>
      <c r="JHZ155" s="22"/>
      <c r="JIA155" s="22"/>
      <c r="JIB155" s="22"/>
      <c r="JIC155" s="22"/>
      <c r="JID155" s="22"/>
      <c r="JIE155" s="22"/>
      <c r="JIF155" s="22"/>
      <c r="JIG155" s="22"/>
      <c r="JIH155" s="22"/>
      <c r="JII155" s="22"/>
      <c r="JIJ155" s="22"/>
      <c r="JIK155" s="22"/>
      <c r="JIL155" s="22"/>
      <c r="JIM155" s="22"/>
      <c r="JIN155" s="22"/>
      <c r="JIO155" s="22"/>
      <c r="JIP155" s="22"/>
      <c r="JIQ155" s="22"/>
      <c r="JIR155" s="22"/>
      <c r="JIS155" s="22"/>
      <c r="JIT155" s="22"/>
      <c r="JIU155" s="22"/>
      <c r="JIV155" s="22"/>
      <c r="JIW155" s="22"/>
      <c r="JIX155" s="22"/>
      <c r="JIY155" s="22"/>
      <c r="JIZ155" s="22"/>
      <c r="JJA155" s="22"/>
      <c r="JJB155" s="22"/>
      <c r="JJC155" s="22"/>
      <c r="JJD155" s="22"/>
      <c r="JJE155" s="22"/>
      <c r="JJF155" s="22"/>
      <c r="JJG155" s="22"/>
      <c r="JJH155" s="22"/>
      <c r="JJI155" s="22"/>
      <c r="JJJ155" s="22"/>
      <c r="JJK155" s="22"/>
      <c r="JJL155" s="22"/>
      <c r="JJM155" s="22"/>
      <c r="JJN155" s="22"/>
      <c r="JJO155" s="22"/>
      <c r="JJP155" s="22"/>
      <c r="JJQ155" s="22"/>
      <c r="JJR155" s="22"/>
      <c r="JJS155" s="22"/>
      <c r="JJT155" s="22"/>
      <c r="JJU155" s="22"/>
      <c r="JJV155" s="22"/>
      <c r="JJW155" s="22"/>
      <c r="JJX155" s="22"/>
      <c r="JJY155" s="22"/>
      <c r="JJZ155" s="22"/>
      <c r="JKA155" s="22"/>
      <c r="JKB155" s="22"/>
      <c r="JKC155" s="22"/>
      <c r="JKD155" s="22"/>
      <c r="JKE155" s="22"/>
      <c r="JKF155" s="22"/>
      <c r="JKG155" s="22"/>
      <c r="JKH155" s="22"/>
      <c r="JKI155" s="22"/>
      <c r="JKJ155" s="22"/>
      <c r="JKK155" s="22"/>
      <c r="JKL155" s="22"/>
      <c r="JKM155" s="22"/>
      <c r="JKN155" s="22"/>
      <c r="JKO155" s="22"/>
      <c r="JKP155" s="22"/>
      <c r="JKQ155" s="22"/>
      <c r="JKR155" s="22"/>
      <c r="JKS155" s="22"/>
      <c r="JKT155" s="22"/>
      <c r="JKU155" s="22"/>
      <c r="JKV155" s="22"/>
      <c r="JKW155" s="22"/>
      <c r="JKX155" s="22"/>
      <c r="JKY155" s="22"/>
      <c r="JKZ155" s="22"/>
      <c r="JLA155" s="22"/>
      <c r="JLB155" s="22"/>
      <c r="JLC155" s="22"/>
      <c r="JLD155" s="22"/>
      <c r="JLE155" s="22"/>
      <c r="JLF155" s="22"/>
      <c r="JLG155" s="22"/>
      <c r="JLH155" s="22"/>
      <c r="JLI155" s="22"/>
      <c r="JLJ155" s="22"/>
      <c r="JLK155" s="22"/>
      <c r="JLL155" s="22"/>
      <c r="JLM155" s="22"/>
      <c r="JLN155" s="22"/>
      <c r="JLO155" s="22"/>
      <c r="JLP155" s="22"/>
      <c r="JLQ155" s="22"/>
      <c r="JLR155" s="22"/>
      <c r="JLS155" s="22"/>
      <c r="JLT155" s="22"/>
      <c r="JLU155" s="22"/>
      <c r="JLV155" s="22"/>
      <c r="JLW155" s="22"/>
      <c r="JLX155" s="22"/>
      <c r="JLY155" s="22"/>
      <c r="JLZ155" s="22"/>
      <c r="JMA155" s="22"/>
      <c r="JMB155" s="22"/>
      <c r="JMC155" s="22"/>
      <c r="JMD155" s="22"/>
      <c r="JME155" s="22"/>
      <c r="JMF155" s="22"/>
      <c r="JMG155" s="22"/>
      <c r="JMH155" s="22"/>
      <c r="JMI155" s="22"/>
      <c r="JMJ155" s="22"/>
      <c r="JMK155" s="22"/>
      <c r="JML155" s="22"/>
      <c r="JMM155" s="22"/>
      <c r="JMN155" s="22"/>
      <c r="JMO155" s="22"/>
      <c r="JMP155" s="22"/>
      <c r="JMQ155" s="22"/>
      <c r="JMR155" s="22"/>
      <c r="JMS155" s="22"/>
      <c r="JMT155" s="22"/>
      <c r="JMU155" s="22"/>
      <c r="JMV155" s="22"/>
      <c r="JMW155" s="22"/>
      <c r="JMX155" s="22"/>
      <c r="JMY155" s="22"/>
      <c r="JMZ155" s="22"/>
      <c r="JNA155" s="22"/>
      <c r="JNB155" s="22"/>
      <c r="JNC155" s="22"/>
      <c r="JND155" s="22"/>
      <c r="JNE155" s="22"/>
      <c r="JNF155" s="22"/>
      <c r="JNG155" s="22"/>
      <c r="JNH155" s="22"/>
      <c r="JNI155" s="22"/>
      <c r="JNJ155" s="22"/>
      <c r="JNK155" s="22"/>
      <c r="JNL155" s="22"/>
      <c r="JNM155" s="22"/>
      <c r="JNN155" s="22"/>
      <c r="JNO155" s="22"/>
      <c r="JNP155" s="22"/>
      <c r="JNQ155" s="22"/>
      <c r="JNR155" s="22"/>
      <c r="JNS155" s="22"/>
      <c r="JNT155" s="22"/>
      <c r="JNU155" s="22"/>
      <c r="JNV155" s="22"/>
      <c r="JNW155" s="22"/>
      <c r="JNX155" s="22"/>
      <c r="JNY155" s="22"/>
      <c r="JNZ155" s="22"/>
      <c r="JOA155" s="22"/>
      <c r="JOB155" s="22"/>
      <c r="JOC155" s="22"/>
      <c r="JOD155" s="22"/>
      <c r="JOE155" s="22"/>
      <c r="JOF155" s="22"/>
      <c r="JOG155" s="22"/>
      <c r="JOH155" s="22"/>
      <c r="JOI155" s="22"/>
      <c r="JOJ155" s="22"/>
      <c r="JOK155" s="22"/>
      <c r="JOL155" s="22"/>
      <c r="JOM155" s="22"/>
      <c r="JON155" s="22"/>
      <c r="JOO155" s="22"/>
      <c r="JOP155" s="22"/>
      <c r="JOQ155" s="22"/>
      <c r="JOR155" s="22"/>
      <c r="JOS155" s="22"/>
      <c r="JOT155" s="22"/>
      <c r="JOU155" s="22"/>
      <c r="JOV155" s="22"/>
      <c r="JOW155" s="22"/>
      <c r="JOX155" s="22"/>
      <c r="JOY155" s="22"/>
      <c r="JOZ155" s="22"/>
      <c r="JPA155" s="22"/>
      <c r="JPB155" s="22"/>
      <c r="JPC155" s="22"/>
      <c r="JPD155" s="22"/>
      <c r="JPE155" s="22"/>
      <c r="JPF155" s="22"/>
      <c r="JPG155" s="22"/>
      <c r="JPH155" s="22"/>
      <c r="JPI155" s="22"/>
      <c r="JPJ155" s="22"/>
      <c r="JPK155" s="22"/>
      <c r="JPL155" s="22"/>
      <c r="JPM155" s="22"/>
      <c r="JPN155" s="22"/>
      <c r="JPO155" s="22"/>
      <c r="JPP155" s="22"/>
      <c r="JPQ155" s="22"/>
      <c r="JPR155" s="22"/>
      <c r="JPS155" s="22"/>
      <c r="JPT155" s="22"/>
      <c r="JPU155" s="22"/>
      <c r="JPV155" s="22"/>
      <c r="JPW155" s="22"/>
      <c r="JPX155" s="22"/>
      <c r="JPY155" s="22"/>
      <c r="JPZ155" s="22"/>
      <c r="JQA155" s="22"/>
      <c r="JQB155" s="22"/>
      <c r="JQC155" s="22"/>
      <c r="JQD155" s="22"/>
      <c r="JQE155" s="22"/>
      <c r="JQF155" s="22"/>
      <c r="JQG155" s="22"/>
      <c r="JQH155" s="22"/>
      <c r="JQI155" s="22"/>
      <c r="JQJ155" s="22"/>
      <c r="JQK155" s="22"/>
      <c r="JQL155" s="22"/>
      <c r="JQM155" s="22"/>
      <c r="JQN155" s="22"/>
      <c r="JQO155" s="22"/>
      <c r="JQP155" s="22"/>
      <c r="JQQ155" s="22"/>
      <c r="JQR155" s="22"/>
      <c r="JQS155" s="22"/>
      <c r="JQT155" s="22"/>
      <c r="JQU155" s="22"/>
      <c r="JQV155" s="22"/>
      <c r="JQW155" s="22"/>
      <c r="JQX155" s="22"/>
      <c r="JQY155" s="22"/>
      <c r="JQZ155" s="22"/>
      <c r="JRA155" s="22"/>
      <c r="JRB155" s="22"/>
      <c r="JRC155" s="22"/>
      <c r="JRD155" s="22"/>
      <c r="JRE155" s="22"/>
      <c r="JRF155" s="22"/>
      <c r="JRG155" s="22"/>
      <c r="JRH155" s="22"/>
      <c r="JRI155" s="22"/>
      <c r="JRJ155" s="22"/>
      <c r="JRK155" s="22"/>
      <c r="JRL155" s="22"/>
      <c r="JRM155" s="22"/>
      <c r="JRN155" s="22"/>
      <c r="JRO155" s="22"/>
      <c r="JRP155" s="22"/>
      <c r="JRQ155" s="22"/>
      <c r="JRR155" s="22"/>
      <c r="JRS155" s="22"/>
      <c r="JRT155" s="22"/>
      <c r="JRU155" s="22"/>
      <c r="JRV155" s="22"/>
      <c r="JRW155" s="22"/>
      <c r="JRX155" s="22"/>
      <c r="JRY155" s="22"/>
      <c r="JRZ155" s="22"/>
      <c r="JSA155" s="22"/>
      <c r="JSB155" s="22"/>
      <c r="JSC155" s="22"/>
      <c r="JSD155" s="22"/>
      <c r="JSE155" s="22"/>
      <c r="JSF155" s="22"/>
      <c r="JSG155" s="22"/>
      <c r="JSH155" s="22"/>
      <c r="JSI155" s="22"/>
      <c r="JSJ155" s="22"/>
      <c r="JSK155" s="22"/>
      <c r="JSL155" s="22"/>
      <c r="JSM155" s="22"/>
      <c r="JSN155" s="22"/>
      <c r="JSO155" s="22"/>
      <c r="JSP155" s="22"/>
      <c r="JSQ155" s="22"/>
      <c r="JSR155" s="22"/>
      <c r="JSS155" s="22"/>
      <c r="JST155" s="22"/>
      <c r="JSU155" s="22"/>
      <c r="JSV155" s="22"/>
      <c r="JSW155" s="22"/>
      <c r="JSX155" s="22"/>
      <c r="JSY155" s="22"/>
      <c r="JSZ155" s="22"/>
      <c r="JTA155" s="22"/>
      <c r="JTB155" s="22"/>
      <c r="JTC155" s="22"/>
      <c r="JTD155" s="22"/>
      <c r="JTE155" s="22"/>
      <c r="JTF155" s="22"/>
      <c r="JTG155" s="22"/>
      <c r="JTH155" s="22"/>
      <c r="JTI155" s="22"/>
      <c r="JTJ155" s="22"/>
      <c r="JTK155" s="22"/>
      <c r="JTL155" s="22"/>
      <c r="JTM155" s="22"/>
      <c r="JTN155" s="22"/>
      <c r="JTO155" s="22"/>
      <c r="JTP155" s="22"/>
      <c r="JTQ155" s="22"/>
      <c r="JTR155" s="22"/>
      <c r="JTS155" s="22"/>
      <c r="JTT155" s="22"/>
      <c r="JTU155" s="22"/>
      <c r="JTV155" s="22"/>
      <c r="JTW155" s="22"/>
      <c r="JTX155" s="22"/>
      <c r="JTY155" s="22"/>
      <c r="JTZ155" s="22"/>
      <c r="JUA155" s="22"/>
      <c r="JUB155" s="22"/>
      <c r="JUC155" s="22"/>
      <c r="JUD155" s="22"/>
      <c r="JUE155" s="22"/>
      <c r="JUF155" s="22"/>
      <c r="JUG155" s="22"/>
      <c r="JUH155" s="22"/>
      <c r="JUI155" s="22"/>
      <c r="JUJ155" s="22"/>
      <c r="JUK155" s="22"/>
      <c r="JUL155" s="22"/>
      <c r="JUM155" s="22"/>
      <c r="JUN155" s="22"/>
      <c r="JUO155" s="22"/>
      <c r="JUP155" s="22"/>
      <c r="JUQ155" s="22"/>
      <c r="JUR155" s="22"/>
      <c r="JUS155" s="22"/>
      <c r="JUT155" s="22"/>
      <c r="JUU155" s="22"/>
      <c r="JUV155" s="22"/>
      <c r="JUW155" s="22"/>
      <c r="JUX155" s="22"/>
      <c r="JUY155" s="22"/>
      <c r="JUZ155" s="22"/>
      <c r="JVA155" s="22"/>
      <c r="JVB155" s="22"/>
      <c r="JVC155" s="22"/>
      <c r="JVD155" s="22"/>
      <c r="JVE155" s="22"/>
      <c r="JVF155" s="22"/>
      <c r="JVG155" s="22"/>
      <c r="JVH155" s="22"/>
      <c r="JVI155" s="22"/>
      <c r="JVJ155" s="22"/>
      <c r="JVK155" s="22"/>
      <c r="JVL155" s="22"/>
      <c r="JVM155" s="22"/>
      <c r="JVN155" s="22"/>
      <c r="JVO155" s="22"/>
      <c r="JVP155" s="22"/>
      <c r="JVQ155" s="22"/>
      <c r="JVR155" s="22"/>
      <c r="JVS155" s="22"/>
      <c r="JVT155" s="22"/>
      <c r="JVU155" s="22"/>
      <c r="JVV155" s="22"/>
      <c r="JVW155" s="22"/>
      <c r="JVX155" s="22"/>
      <c r="JVY155" s="22"/>
      <c r="JVZ155" s="22"/>
      <c r="JWA155" s="22"/>
      <c r="JWB155" s="22"/>
      <c r="JWC155" s="22"/>
      <c r="JWD155" s="22"/>
      <c r="JWE155" s="22"/>
      <c r="JWF155" s="22"/>
      <c r="JWG155" s="22"/>
      <c r="JWH155" s="22"/>
      <c r="JWI155" s="22"/>
      <c r="JWJ155" s="22"/>
      <c r="JWK155" s="22"/>
      <c r="JWL155" s="22"/>
      <c r="JWM155" s="22"/>
      <c r="JWN155" s="22"/>
      <c r="JWO155" s="22"/>
      <c r="JWP155" s="22"/>
      <c r="JWQ155" s="22"/>
      <c r="JWR155" s="22"/>
      <c r="JWS155" s="22"/>
      <c r="JWT155" s="22"/>
      <c r="JWU155" s="22"/>
      <c r="JWV155" s="22"/>
      <c r="JWW155" s="22"/>
      <c r="JWX155" s="22"/>
      <c r="JWY155" s="22"/>
      <c r="JWZ155" s="22"/>
      <c r="JXA155" s="22"/>
      <c r="JXB155" s="22"/>
      <c r="JXC155" s="22"/>
      <c r="JXD155" s="22"/>
      <c r="JXE155" s="22"/>
      <c r="JXF155" s="22"/>
      <c r="JXG155" s="22"/>
      <c r="JXH155" s="22"/>
      <c r="JXI155" s="22"/>
      <c r="JXJ155" s="22"/>
      <c r="JXK155" s="22"/>
      <c r="JXL155" s="22"/>
      <c r="JXM155" s="22"/>
      <c r="JXN155" s="22"/>
      <c r="JXO155" s="22"/>
      <c r="JXP155" s="22"/>
      <c r="JXQ155" s="22"/>
      <c r="JXR155" s="22"/>
      <c r="JXS155" s="22"/>
      <c r="JXT155" s="22"/>
      <c r="JXU155" s="22"/>
      <c r="JXV155" s="22"/>
      <c r="JXW155" s="22"/>
      <c r="JXX155" s="22"/>
      <c r="JXY155" s="22"/>
      <c r="JXZ155" s="22"/>
      <c r="JYA155" s="22"/>
      <c r="JYB155" s="22"/>
      <c r="JYC155" s="22"/>
      <c r="JYD155" s="22"/>
      <c r="JYE155" s="22"/>
      <c r="JYF155" s="22"/>
      <c r="JYG155" s="22"/>
      <c r="JYH155" s="22"/>
      <c r="JYI155" s="22"/>
      <c r="JYJ155" s="22"/>
      <c r="JYK155" s="22"/>
      <c r="JYL155" s="22"/>
      <c r="JYM155" s="22"/>
      <c r="JYN155" s="22"/>
      <c r="JYO155" s="22"/>
      <c r="JYP155" s="22"/>
      <c r="JYQ155" s="22"/>
      <c r="JYR155" s="22"/>
      <c r="JYS155" s="22"/>
      <c r="JYT155" s="22"/>
      <c r="JYU155" s="22"/>
      <c r="JYV155" s="22"/>
      <c r="JYW155" s="22"/>
      <c r="JYX155" s="22"/>
      <c r="JYY155" s="22"/>
      <c r="JYZ155" s="22"/>
      <c r="JZA155" s="22"/>
      <c r="JZB155" s="22"/>
      <c r="JZC155" s="22"/>
      <c r="JZD155" s="22"/>
      <c r="JZE155" s="22"/>
      <c r="JZF155" s="22"/>
      <c r="JZG155" s="22"/>
      <c r="JZH155" s="22"/>
      <c r="JZI155" s="22"/>
      <c r="JZJ155" s="22"/>
      <c r="JZK155" s="22"/>
      <c r="JZL155" s="22"/>
      <c r="JZM155" s="22"/>
      <c r="JZN155" s="22"/>
      <c r="JZO155" s="22"/>
      <c r="JZP155" s="22"/>
      <c r="JZQ155" s="22"/>
      <c r="JZR155" s="22"/>
      <c r="JZS155" s="22"/>
      <c r="JZT155" s="22"/>
      <c r="JZU155" s="22"/>
      <c r="JZV155" s="22"/>
      <c r="JZW155" s="22"/>
      <c r="JZX155" s="22"/>
      <c r="JZY155" s="22"/>
      <c r="JZZ155" s="22"/>
      <c r="KAA155" s="22"/>
      <c r="KAB155" s="22"/>
      <c r="KAC155" s="22"/>
      <c r="KAD155" s="22"/>
      <c r="KAE155" s="22"/>
      <c r="KAF155" s="22"/>
      <c r="KAG155" s="22"/>
      <c r="KAH155" s="22"/>
      <c r="KAI155" s="22"/>
      <c r="KAJ155" s="22"/>
      <c r="KAK155" s="22"/>
      <c r="KAL155" s="22"/>
      <c r="KAM155" s="22"/>
      <c r="KAN155" s="22"/>
      <c r="KAO155" s="22"/>
      <c r="KAP155" s="22"/>
      <c r="KAQ155" s="22"/>
      <c r="KAR155" s="22"/>
      <c r="KAS155" s="22"/>
      <c r="KAT155" s="22"/>
      <c r="KAU155" s="22"/>
      <c r="KAV155" s="22"/>
      <c r="KAW155" s="22"/>
      <c r="KAX155" s="22"/>
      <c r="KAY155" s="22"/>
      <c r="KAZ155" s="22"/>
      <c r="KBA155" s="22"/>
      <c r="KBB155" s="22"/>
      <c r="KBC155" s="22"/>
      <c r="KBD155" s="22"/>
      <c r="KBE155" s="22"/>
      <c r="KBF155" s="22"/>
      <c r="KBG155" s="22"/>
      <c r="KBH155" s="22"/>
      <c r="KBI155" s="22"/>
      <c r="KBJ155" s="22"/>
      <c r="KBK155" s="22"/>
      <c r="KBL155" s="22"/>
      <c r="KBM155" s="22"/>
      <c r="KBN155" s="22"/>
      <c r="KBO155" s="22"/>
      <c r="KBP155" s="22"/>
      <c r="KBQ155" s="22"/>
      <c r="KBR155" s="22"/>
      <c r="KBS155" s="22"/>
      <c r="KBT155" s="22"/>
      <c r="KBU155" s="22"/>
      <c r="KBV155" s="22"/>
      <c r="KBW155" s="22"/>
      <c r="KBX155" s="22"/>
      <c r="KBY155" s="22"/>
      <c r="KBZ155" s="22"/>
      <c r="KCA155" s="22"/>
      <c r="KCB155" s="22"/>
      <c r="KCC155" s="22"/>
      <c r="KCD155" s="22"/>
      <c r="KCE155" s="22"/>
      <c r="KCF155" s="22"/>
      <c r="KCG155" s="22"/>
      <c r="KCH155" s="22"/>
      <c r="KCI155" s="22"/>
      <c r="KCJ155" s="22"/>
      <c r="KCK155" s="22"/>
      <c r="KCL155" s="22"/>
      <c r="KCM155" s="22"/>
      <c r="KCN155" s="22"/>
      <c r="KCO155" s="22"/>
      <c r="KCP155" s="22"/>
      <c r="KCQ155" s="22"/>
      <c r="KCR155" s="22"/>
      <c r="KCS155" s="22"/>
      <c r="KCT155" s="22"/>
      <c r="KCU155" s="22"/>
      <c r="KCV155" s="22"/>
      <c r="KCW155" s="22"/>
      <c r="KCX155" s="22"/>
      <c r="KCY155" s="22"/>
      <c r="KCZ155" s="22"/>
      <c r="KDA155" s="22"/>
      <c r="KDB155" s="22"/>
      <c r="KDC155" s="22"/>
      <c r="KDD155" s="22"/>
      <c r="KDE155" s="22"/>
      <c r="KDF155" s="22"/>
      <c r="KDG155" s="22"/>
      <c r="KDH155" s="22"/>
      <c r="KDI155" s="22"/>
      <c r="KDJ155" s="22"/>
      <c r="KDK155" s="22"/>
      <c r="KDL155" s="22"/>
      <c r="KDM155" s="22"/>
      <c r="KDN155" s="22"/>
      <c r="KDO155" s="22"/>
      <c r="KDP155" s="22"/>
      <c r="KDQ155" s="22"/>
      <c r="KDR155" s="22"/>
      <c r="KDS155" s="22"/>
      <c r="KDT155" s="22"/>
      <c r="KDU155" s="22"/>
      <c r="KDV155" s="22"/>
      <c r="KDW155" s="22"/>
      <c r="KDX155" s="22"/>
      <c r="KDY155" s="22"/>
      <c r="KDZ155" s="22"/>
      <c r="KEA155" s="22"/>
      <c r="KEB155" s="22"/>
      <c r="KEC155" s="22"/>
      <c r="KED155" s="22"/>
      <c r="KEE155" s="22"/>
      <c r="KEF155" s="22"/>
      <c r="KEG155" s="22"/>
      <c r="KEH155" s="22"/>
      <c r="KEI155" s="22"/>
      <c r="KEJ155" s="22"/>
      <c r="KEK155" s="22"/>
      <c r="KEL155" s="22"/>
      <c r="KEM155" s="22"/>
      <c r="KEN155" s="22"/>
      <c r="KEO155" s="22"/>
      <c r="KEP155" s="22"/>
      <c r="KEQ155" s="22"/>
      <c r="KER155" s="22"/>
      <c r="KES155" s="22"/>
      <c r="KET155" s="22"/>
      <c r="KEU155" s="22"/>
      <c r="KEV155" s="22"/>
      <c r="KEW155" s="22"/>
      <c r="KEX155" s="22"/>
      <c r="KEY155" s="22"/>
      <c r="KEZ155" s="22"/>
      <c r="KFA155" s="22"/>
      <c r="KFB155" s="22"/>
      <c r="KFC155" s="22"/>
      <c r="KFD155" s="22"/>
      <c r="KFE155" s="22"/>
      <c r="KFF155" s="22"/>
      <c r="KFG155" s="22"/>
      <c r="KFH155" s="22"/>
      <c r="KFI155" s="22"/>
      <c r="KFJ155" s="22"/>
      <c r="KFK155" s="22"/>
      <c r="KFL155" s="22"/>
      <c r="KFM155" s="22"/>
      <c r="KFN155" s="22"/>
      <c r="KFO155" s="22"/>
      <c r="KFP155" s="22"/>
      <c r="KFQ155" s="22"/>
      <c r="KFR155" s="22"/>
      <c r="KFS155" s="22"/>
      <c r="KFT155" s="22"/>
      <c r="KFU155" s="22"/>
      <c r="KFV155" s="22"/>
      <c r="KFW155" s="22"/>
      <c r="KFX155" s="22"/>
      <c r="KFY155" s="22"/>
      <c r="KFZ155" s="22"/>
      <c r="KGA155" s="22"/>
      <c r="KGB155" s="22"/>
      <c r="KGC155" s="22"/>
      <c r="KGD155" s="22"/>
      <c r="KGE155" s="22"/>
      <c r="KGF155" s="22"/>
      <c r="KGG155" s="22"/>
      <c r="KGH155" s="22"/>
      <c r="KGI155" s="22"/>
      <c r="KGJ155" s="22"/>
      <c r="KGK155" s="22"/>
      <c r="KGL155" s="22"/>
      <c r="KGM155" s="22"/>
      <c r="KGN155" s="22"/>
      <c r="KGO155" s="22"/>
      <c r="KGP155" s="22"/>
      <c r="KGQ155" s="22"/>
      <c r="KGR155" s="22"/>
      <c r="KGS155" s="22"/>
      <c r="KGT155" s="22"/>
      <c r="KGU155" s="22"/>
      <c r="KGV155" s="22"/>
      <c r="KGW155" s="22"/>
      <c r="KGX155" s="22"/>
      <c r="KGY155" s="22"/>
      <c r="KGZ155" s="22"/>
      <c r="KHA155" s="22"/>
      <c r="KHB155" s="22"/>
      <c r="KHC155" s="22"/>
      <c r="KHD155" s="22"/>
      <c r="KHE155" s="22"/>
      <c r="KHF155" s="22"/>
      <c r="KHG155" s="22"/>
      <c r="KHH155" s="22"/>
      <c r="KHI155" s="22"/>
      <c r="KHJ155" s="22"/>
      <c r="KHK155" s="22"/>
      <c r="KHL155" s="22"/>
      <c r="KHM155" s="22"/>
      <c r="KHN155" s="22"/>
      <c r="KHO155" s="22"/>
      <c r="KHP155" s="22"/>
      <c r="KHQ155" s="22"/>
      <c r="KHR155" s="22"/>
      <c r="KHS155" s="22"/>
      <c r="KHT155" s="22"/>
      <c r="KHU155" s="22"/>
      <c r="KHV155" s="22"/>
      <c r="KHW155" s="22"/>
      <c r="KHX155" s="22"/>
      <c r="KHY155" s="22"/>
      <c r="KHZ155" s="22"/>
      <c r="KIA155" s="22"/>
      <c r="KIB155" s="22"/>
      <c r="KIC155" s="22"/>
      <c r="KID155" s="22"/>
      <c r="KIE155" s="22"/>
      <c r="KIF155" s="22"/>
      <c r="KIG155" s="22"/>
      <c r="KIH155" s="22"/>
      <c r="KII155" s="22"/>
      <c r="KIJ155" s="22"/>
      <c r="KIK155" s="22"/>
      <c r="KIL155" s="22"/>
      <c r="KIM155" s="22"/>
      <c r="KIN155" s="22"/>
      <c r="KIO155" s="22"/>
      <c r="KIP155" s="22"/>
      <c r="KIQ155" s="22"/>
      <c r="KIR155" s="22"/>
      <c r="KIS155" s="22"/>
      <c r="KIT155" s="22"/>
      <c r="KIU155" s="22"/>
      <c r="KIV155" s="22"/>
      <c r="KIW155" s="22"/>
      <c r="KIX155" s="22"/>
      <c r="KIY155" s="22"/>
      <c r="KIZ155" s="22"/>
      <c r="KJA155" s="22"/>
      <c r="KJB155" s="22"/>
      <c r="KJC155" s="22"/>
      <c r="KJD155" s="22"/>
      <c r="KJE155" s="22"/>
      <c r="KJF155" s="22"/>
      <c r="KJG155" s="22"/>
      <c r="KJH155" s="22"/>
      <c r="KJI155" s="22"/>
      <c r="KJJ155" s="22"/>
      <c r="KJK155" s="22"/>
      <c r="KJL155" s="22"/>
      <c r="KJM155" s="22"/>
      <c r="KJN155" s="22"/>
      <c r="KJO155" s="22"/>
      <c r="KJP155" s="22"/>
      <c r="KJQ155" s="22"/>
      <c r="KJR155" s="22"/>
      <c r="KJS155" s="22"/>
      <c r="KJT155" s="22"/>
      <c r="KJU155" s="22"/>
      <c r="KJV155" s="22"/>
      <c r="KJW155" s="22"/>
      <c r="KJX155" s="22"/>
      <c r="KJY155" s="22"/>
      <c r="KJZ155" s="22"/>
      <c r="KKA155" s="22"/>
      <c r="KKB155" s="22"/>
      <c r="KKC155" s="22"/>
      <c r="KKD155" s="22"/>
      <c r="KKE155" s="22"/>
      <c r="KKF155" s="22"/>
      <c r="KKG155" s="22"/>
      <c r="KKH155" s="22"/>
      <c r="KKI155" s="22"/>
      <c r="KKJ155" s="22"/>
      <c r="KKK155" s="22"/>
      <c r="KKL155" s="22"/>
      <c r="KKM155" s="22"/>
      <c r="KKN155" s="22"/>
      <c r="KKO155" s="22"/>
      <c r="KKP155" s="22"/>
      <c r="KKQ155" s="22"/>
      <c r="KKR155" s="22"/>
      <c r="KKS155" s="22"/>
      <c r="KKT155" s="22"/>
      <c r="KKU155" s="22"/>
      <c r="KKV155" s="22"/>
      <c r="KKW155" s="22"/>
      <c r="KKX155" s="22"/>
      <c r="KKY155" s="22"/>
      <c r="KKZ155" s="22"/>
      <c r="KLA155" s="22"/>
      <c r="KLB155" s="22"/>
      <c r="KLC155" s="22"/>
      <c r="KLD155" s="22"/>
      <c r="KLE155" s="22"/>
      <c r="KLF155" s="22"/>
      <c r="KLG155" s="22"/>
      <c r="KLH155" s="22"/>
      <c r="KLI155" s="22"/>
      <c r="KLJ155" s="22"/>
      <c r="KLK155" s="22"/>
      <c r="KLL155" s="22"/>
      <c r="KLM155" s="22"/>
      <c r="KLN155" s="22"/>
      <c r="KLO155" s="22"/>
      <c r="KLP155" s="22"/>
      <c r="KLQ155" s="22"/>
      <c r="KLR155" s="22"/>
      <c r="KLS155" s="22"/>
      <c r="KLT155" s="22"/>
      <c r="KLU155" s="22"/>
      <c r="KLV155" s="22"/>
      <c r="KLW155" s="22"/>
      <c r="KLX155" s="22"/>
      <c r="KLY155" s="22"/>
      <c r="KLZ155" s="22"/>
      <c r="KMA155" s="22"/>
      <c r="KMB155" s="22"/>
      <c r="KMC155" s="22"/>
      <c r="KMD155" s="22"/>
      <c r="KME155" s="22"/>
      <c r="KMF155" s="22"/>
      <c r="KMG155" s="22"/>
      <c r="KMH155" s="22"/>
      <c r="KMI155" s="22"/>
      <c r="KMJ155" s="22"/>
      <c r="KMK155" s="22"/>
      <c r="KML155" s="22"/>
      <c r="KMM155" s="22"/>
      <c r="KMN155" s="22"/>
      <c r="KMO155" s="22"/>
      <c r="KMP155" s="22"/>
      <c r="KMQ155" s="22"/>
      <c r="KMR155" s="22"/>
      <c r="KMS155" s="22"/>
      <c r="KMT155" s="22"/>
      <c r="KMU155" s="22"/>
      <c r="KMV155" s="22"/>
      <c r="KMW155" s="22"/>
      <c r="KMX155" s="22"/>
      <c r="KMY155" s="22"/>
      <c r="KMZ155" s="22"/>
      <c r="KNA155" s="22"/>
      <c r="KNB155" s="22"/>
      <c r="KNC155" s="22"/>
      <c r="KND155" s="22"/>
      <c r="KNE155" s="22"/>
      <c r="KNF155" s="22"/>
      <c r="KNG155" s="22"/>
      <c r="KNH155" s="22"/>
      <c r="KNI155" s="22"/>
      <c r="KNJ155" s="22"/>
      <c r="KNK155" s="22"/>
      <c r="KNL155" s="22"/>
      <c r="KNM155" s="22"/>
      <c r="KNN155" s="22"/>
      <c r="KNO155" s="22"/>
      <c r="KNP155" s="22"/>
      <c r="KNQ155" s="22"/>
      <c r="KNR155" s="22"/>
      <c r="KNS155" s="22"/>
      <c r="KNT155" s="22"/>
      <c r="KNU155" s="22"/>
      <c r="KNV155" s="22"/>
      <c r="KNW155" s="22"/>
      <c r="KNX155" s="22"/>
      <c r="KNY155" s="22"/>
      <c r="KNZ155" s="22"/>
      <c r="KOA155" s="22"/>
      <c r="KOB155" s="22"/>
      <c r="KOC155" s="22"/>
      <c r="KOD155" s="22"/>
      <c r="KOE155" s="22"/>
      <c r="KOF155" s="22"/>
      <c r="KOG155" s="22"/>
      <c r="KOH155" s="22"/>
      <c r="KOI155" s="22"/>
      <c r="KOJ155" s="22"/>
      <c r="KOK155" s="22"/>
      <c r="KOL155" s="22"/>
      <c r="KOM155" s="22"/>
      <c r="KON155" s="22"/>
      <c r="KOO155" s="22"/>
      <c r="KOP155" s="22"/>
      <c r="KOQ155" s="22"/>
      <c r="KOR155" s="22"/>
      <c r="KOS155" s="22"/>
      <c r="KOT155" s="22"/>
      <c r="KOU155" s="22"/>
      <c r="KOV155" s="22"/>
      <c r="KOW155" s="22"/>
      <c r="KOX155" s="22"/>
      <c r="KOY155" s="22"/>
      <c r="KOZ155" s="22"/>
      <c r="KPA155" s="22"/>
      <c r="KPB155" s="22"/>
      <c r="KPC155" s="22"/>
      <c r="KPD155" s="22"/>
      <c r="KPE155" s="22"/>
      <c r="KPF155" s="22"/>
      <c r="KPG155" s="22"/>
      <c r="KPH155" s="22"/>
      <c r="KPI155" s="22"/>
      <c r="KPJ155" s="22"/>
      <c r="KPK155" s="22"/>
      <c r="KPL155" s="22"/>
      <c r="KPM155" s="22"/>
      <c r="KPN155" s="22"/>
      <c r="KPO155" s="22"/>
      <c r="KPP155" s="22"/>
      <c r="KPQ155" s="22"/>
      <c r="KPR155" s="22"/>
      <c r="KPS155" s="22"/>
      <c r="KPT155" s="22"/>
      <c r="KPU155" s="22"/>
      <c r="KPV155" s="22"/>
      <c r="KPW155" s="22"/>
      <c r="KPX155" s="22"/>
      <c r="KPY155" s="22"/>
      <c r="KPZ155" s="22"/>
      <c r="KQA155" s="22"/>
      <c r="KQB155" s="22"/>
      <c r="KQC155" s="22"/>
      <c r="KQD155" s="22"/>
      <c r="KQE155" s="22"/>
      <c r="KQF155" s="22"/>
      <c r="KQG155" s="22"/>
      <c r="KQH155" s="22"/>
      <c r="KQI155" s="22"/>
      <c r="KQJ155" s="22"/>
      <c r="KQK155" s="22"/>
      <c r="KQL155" s="22"/>
      <c r="KQM155" s="22"/>
      <c r="KQN155" s="22"/>
      <c r="KQO155" s="22"/>
      <c r="KQP155" s="22"/>
      <c r="KQQ155" s="22"/>
      <c r="KQR155" s="22"/>
      <c r="KQS155" s="22"/>
      <c r="KQT155" s="22"/>
      <c r="KQU155" s="22"/>
      <c r="KQV155" s="22"/>
      <c r="KQW155" s="22"/>
      <c r="KQX155" s="22"/>
      <c r="KQY155" s="22"/>
      <c r="KQZ155" s="22"/>
      <c r="KRA155" s="22"/>
      <c r="KRB155" s="22"/>
      <c r="KRC155" s="22"/>
      <c r="KRD155" s="22"/>
      <c r="KRE155" s="22"/>
      <c r="KRF155" s="22"/>
      <c r="KRG155" s="22"/>
      <c r="KRH155" s="22"/>
      <c r="KRI155" s="22"/>
      <c r="KRJ155" s="22"/>
      <c r="KRK155" s="22"/>
      <c r="KRL155" s="22"/>
      <c r="KRM155" s="22"/>
      <c r="KRN155" s="22"/>
      <c r="KRO155" s="22"/>
      <c r="KRP155" s="22"/>
      <c r="KRQ155" s="22"/>
      <c r="KRR155" s="22"/>
      <c r="KRS155" s="22"/>
      <c r="KRT155" s="22"/>
      <c r="KRU155" s="22"/>
      <c r="KRV155" s="22"/>
      <c r="KRW155" s="22"/>
      <c r="KRX155" s="22"/>
      <c r="KRY155" s="22"/>
      <c r="KRZ155" s="22"/>
      <c r="KSA155" s="22"/>
      <c r="KSB155" s="22"/>
      <c r="KSC155" s="22"/>
      <c r="KSD155" s="22"/>
      <c r="KSE155" s="22"/>
      <c r="KSF155" s="22"/>
      <c r="KSG155" s="22"/>
      <c r="KSH155" s="22"/>
      <c r="KSI155" s="22"/>
      <c r="KSJ155" s="22"/>
      <c r="KSK155" s="22"/>
      <c r="KSL155" s="22"/>
      <c r="KSM155" s="22"/>
      <c r="KSN155" s="22"/>
      <c r="KSO155" s="22"/>
      <c r="KSP155" s="22"/>
      <c r="KSQ155" s="22"/>
      <c r="KSR155" s="22"/>
      <c r="KSS155" s="22"/>
      <c r="KST155" s="22"/>
      <c r="KSU155" s="22"/>
      <c r="KSV155" s="22"/>
      <c r="KSW155" s="22"/>
      <c r="KSX155" s="22"/>
      <c r="KSY155" s="22"/>
      <c r="KSZ155" s="22"/>
      <c r="KTA155" s="22"/>
      <c r="KTB155" s="22"/>
      <c r="KTC155" s="22"/>
      <c r="KTD155" s="22"/>
      <c r="KTE155" s="22"/>
      <c r="KTF155" s="22"/>
      <c r="KTG155" s="22"/>
      <c r="KTH155" s="22"/>
      <c r="KTI155" s="22"/>
      <c r="KTJ155" s="22"/>
      <c r="KTK155" s="22"/>
      <c r="KTL155" s="22"/>
      <c r="KTM155" s="22"/>
      <c r="KTN155" s="22"/>
      <c r="KTO155" s="22"/>
      <c r="KTP155" s="22"/>
      <c r="KTQ155" s="22"/>
      <c r="KTR155" s="22"/>
      <c r="KTS155" s="22"/>
      <c r="KTT155" s="22"/>
      <c r="KTU155" s="22"/>
      <c r="KTV155" s="22"/>
      <c r="KTW155" s="22"/>
      <c r="KTX155" s="22"/>
      <c r="KTY155" s="22"/>
      <c r="KTZ155" s="22"/>
      <c r="KUA155" s="22"/>
      <c r="KUB155" s="22"/>
      <c r="KUC155" s="22"/>
      <c r="KUD155" s="22"/>
      <c r="KUE155" s="22"/>
      <c r="KUF155" s="22"/>
      <c r="KUG155" s="22"/>
      <c r="KUH155" s="22"/>
      <c r="KUI155" s="22"/>
      <c r="KUJ155" s="22"/>
      <c r="KUK155" s="22"/>
      <c r="KUL155" s="22"/>
      <c r="KUM155" s="22"/>
      <c r="KUN155" s="22"/>
      <c r="KUO155" s="22"/>
      <c r="KUP155" s="22"/>
      <c r="KUQ155" s="22"/>
      <c r="KUR155" s="22"/>
      <c r="KUS155" s="22"/>
      <c r="KUT155" s="22"/>
      <c r="KUU155" s="22"/>
      <c r="KUV155" s="22"/>
      <c r="KUW155" s="22"/>
      <c r="KUX155" s="22"/>
      <c r="KUY155" s="22"/>
      <c r="KUZ155" s="22"/>
      <c r="KVA155" s="22"/>
      <c r="KVB155" s="22"/>
      <c r="KVC155" s="22"/>
      <c r="KVD155" s="22"/>
      <c r="KVE155" s="22"/>
      <c r="KVF155" s="22"/>
      <c r="KVG155" s="22"/>
      <c r="KVH155" s="22"/>
      <c r="KVI155" s="22"/>
      <c r="KVJ155" s="22"/>
      <c r="KVK155" s="22"/>
      <c r="KVL155" s="22"/>
      <c r="KVM155" s="22"/>
      <c r="KVN155" s="22"/>
      <c r="KVO155" s="22"/>
      <c r="KVP155" s="22"/>
      <c r="KVQ155" s="22"/>
      <c r="KVR155" s="22"/>
      <c r="KVS155" s="22"/>
      <c r="KVT155" s="22"/>
      <c r="KVU155" s="22"/>
      <c r="KVV155" s="22"/>
      <c r="KVW155" s="22"/>
      <c r="KVX155" s="22"/>
      <c r="KVY155" s="22"/>
      <c r="KVZ155" s="22"/>
      <c r="KWA155" s="22"/>
      <c r="KWB155" s="22"/>
      <c r="KWC155" s="22"/>
      <c r="KWD155" s="22"/>
      <c r="KWE155" s="22"/>
      <c r="KWF155" s="22"/>
      <c r="KWG155" s="22"/>
      <c r="KWH155" s="22"/>
      <c r="KWI155" s="22"/>
      <c r="KWJ155" s="22"/>
      <c r="KWK155" s="22"/>
      <c r="KWL155" s="22"/>
      <c r="KWM155" s="22"/>
      <c r="KWN155" s="22"/>
      <c r="KWO155" s="22"/>
      <c r="KWP155" s="22"/>
      <c r="KWQ155" s="22"/>
      <c r="KWR155" s="22"/>
      <c r="KWS155" s="22"/>
      <c r="KWT155" s="22"/>
      <c r="KWU155" s="22"/>
      <c r="KWV155" s="22"/>
      <c r="KWW155" s="22"/>
      <c r="KWX155" s="22"/>
      <c r="KWY155" s="22"/>
      <c r="KWZ155" s="22"/>
      <c r="KXA155" s="22"/>
      <c r="KXB155" s="22"/>
      <c r="KXC155" s="22"/>
      <c r="KXD155" s="22"/>
      <c r="KXE155" s="22"/>
      <c r="KXF155" s="22"/>
      <c r="KXG155" s="22"/>
      <c r="KXH155" s="22"/>
      <c r="KXI155" s="22"/>
      <c r="KXJ155" s="22"/>
      <c r="KXK155" s="22"/>
      <c r="KXL155" s="22"/>
      <c r="KXM155" s="22"/>
      <c r="KXN155" s="22"/>
      <c r="KXO155" s="22"/>
      <c r="KXP155" s="22"/>
      <c r="KXQ155" s="22"/>
      <c r="KXR155" s="22"/>
      <c r="KXS155" s="22"/>
      <c r="KXT155" s="22"/>
      <c r="KXU155" s="22"/>
      <c r="KXV155" s="22"/>
      <c r="KXW155" s="22"/>
      <c r="KXX155" s="22"/>
      <c r="KXY155" s="22"/>
      <c r="KXZ155" s="22"/>
      <c r="KYA155" s="22"/>
      <c r="KYB155" s="22"/>
      <c r="KYC155" s="22"/>
      <c r="KYD155" s="22"/>
      <c r="KYE155" s="22"/>
      <c r="KYF155" s="22"/>
      <c r="KYG155" s="22"/>
      <c r="KYH155" s="22"/>
      <c r="KYI155" s="22"/>
      <c r="KYJ155" s="22"/>
      <c r="KYK155" s="22"/>
      <c r="KYL155" s="22"/>
      <c r="KYM155" s="22"/>
      <c r="KYN155" s="22"/>
      <c r="KYO155" s="22"/>
      <c r="KYP155" s="22"/>
      <c r="KYQ155" s="22"/>
      <c r="KYR155" s="22"/>
      <c r="KYS155" s="22"/>
      <c r="KYT155" s="22"/>
      <c r="KYU155" s="22"/>
      <c r="KYV155" s="22"/>
      <c r="KYW155" s="22"/>
      <c r="KYX155" s="22"/>
      <c r="KYY155" s="22"/>
      <c r="KYZ155" s="22"/>
      <c r="KZA155" s="22"/>
      <c r="KZB155" s="22"/>
      <c r="KZC155" s="22"/>
      <c r="KZD155" s="22"/>
      <c r="KZE155" s="22"/>
      <c r="KZF155" s="22"/>
      <c r="KZG155" s="22"/>
      <c r="KZH155" s="22"/>
      <c r="KZI155" s="22"/>
      <c r="KZJ155" s="22"/>
      <c r="KZK155" s="22"/>
      <c r="KZL155" s="22"/>
      <c r="KZM155" s="22"/>
      <c r="KZN155" s="22"/>
      <c r="KZO155" s="22"/>
      <c r="KZP155" s="22"/>
      <c r="KZQ155" s="22"/>
      <c r="KZR155" s="22"/>
      <c r="KZS155" s="22"/>
      <c r="KZT155" s="22"/>
      <c r="KZU155" s="22"/>
      <c r="KZV155" s="22"/>
      <c r="KZW155" s="22"/>
      <c r="KZX155" s="22"/>
      <c r="KZY155" s="22"/>
      <c r="KZZ155" s="22"/>
      <c r="LAA155" s="22"/>
      <c r="LAB155" s="22"/>
      <c r="LAC155" s="22"/>
      <c r="LAD155" s="22"/>
      <c r="LAE155" s="22"/>
      <c r="LAF155" s="22"/>
      <c r="LAG155" s="22"/>
      <c r="LAH155" s="22"/>
      <c r="LAI155" s="22"/>
      <c r="LAJ155" s="22"/>
      <c r="LAK155" s="22"/>
      <c r="LAL155" s="22"/>
      <c r="LAM155" s="22"/>
      <c r="LAN155" s="22"/>
      <c r="LAO155" s="22"/>
      <c r="LAP155" s="22"/>
      <c r="LAQ155" s="22"/>
      <c r="LAR155" s="22"/>
      <c r="LAS155" s="22"/>
      <c r="LAT155" s="22"/>
      <c r="LAU155" s="22"/>
      <c r="LAV155" s="22"/>
      <c r="LAW155" s="22"/>
      <c r="LAX155" s="22"/>
      <c r="LAY155" s="22"/>
      <c r="LAZ155" s="22"/>
      <c r="LBA155" s="22"/>
      <c r="LBB155" s="22"/>
      <c r="LBC155" s="22"/>
      <c r="LBD155" s="22"/>
      <c r="LBE155" s="22"/>
      <c r="LBF155" s="22"/>
      <c r="LBG155" s="22"/>
      <c r="LBH155" s="22"/>
      <c r="LBI155" s="22"/>
      <c r="LBJ155" s="22"/>
      <c r="LBK155" s="22"/>
      <c r="LBL155" s="22"/>
      <c r="LBM155" s="22"/>
      <c r="LBN155" s="22"/>
      <c r="LBO155" s="22"/>
      <c r="LBP155" s="22"/>
      <c r="LBQ155" s="22"/>
      <c r="LBR155" s="22"/>
      <c r="LBS155" s="22"/>
      <c r="LBT155" s="22"/>
      <c r="LBU155" s="22"/>
      <c r="LBV155" s="22"/>
      <c r="LBW155" s="22"/>
      <c r="LBX155" s="22"/>
      <c r="LBY155" s="22"/>
      <c r="LBZ155" s="22"/>
      <c r="LCA155" s="22"/>
      <c r="LCB155" s="22"/>
      <c r="LCC155" s="22"/>
      <c r="LCD155" s="22"/>
      <c r="LCE155" s="22"/>
      <c r="LCF155" s="22"/>
      <c r="LCG155" s="22"/>
      <c r="LCH155" s="22"/>
      <c r="LCI155" s="22"/>
      <c r="LCJ155" s="22"/>
      <c r="LCK155" s="22"/>
      <c r="LCL155" s="22"/>
      <c r="LCM155" s="22"/>
      <c r="LCN155" s="22"/>
      <c r="LCO155" s="22"/>
      <c r="LCP155" s="22"/>
      <c r="LCQ155" s="22"/>
      <c r="LCR155" s="22"/>
      <c r="LCS155" s="22"/>
      <c r="LCT155" s="22"/>
      <c r="LCU155" s="22"/>
      <c r="LCV155" s="22"/>
      <c r="LCW155" s="22"/>
      <c r="LCX155" s="22"/>
      <c r="LCY155" s="22"/>
      <c r="LCZ155" s="22"/>
      <c r="LDA155" s="22"/>
      <c r="LDB155" s="22"/>
      <c r="LDC155" s="22"/>
      <c r="LDD155" s="22"/>
      <c r="LDE155" s="22"/>
      <c r="LDF155" s="22"/>
      <c r="LDG155" s="22"/>
      <c r="LDH155" s="22"/>
      <c r="LDI155" s="22"/>
      <c r="LDJ155" s="22"/>
      <c r="LDK155" s="22"/>
      <c r="LDL155" s="22"/>
      <c r="LDM155" s="22"/>
      <c r="LDN155" s="22"/>
      <c r="LDO155" s="22"/>
      <c r="LDP155" s="22"/>
      <c r="LDQ155" s="22"/>
      <c r="LDR155" s="22"/>
      <c r="LDS155" s="22"/>
      <c r="LDT155" s="22"/>
      <c r="LDU155" s="22"/>
      <c r="LDV155" s="22"/>
      <c r="LDW155" s="22"/>
      <c r="LDX155" s="22"/>
      <c r="LDY155" s="22"/>
      <c r="LDZ155" s="22"/>
      <c r="LEA155" s="22"/>
      <c r="LEB155" s="22"/>
      <c r="LEC155" s="22"/>
      <c r="LED155" s="22"/>
      <c r="LEE155" s="22"/>
      <c r="LEF155" s="22"/>
      <c r="LEG155" s="22"/>
      <c r="LEH155" s="22"/>
      <c r="LEI155" s="22"/>
      <c r="LEJ155" s="22"/>
      <c r="LEK155" s="22"/>
      <c r="LEL155" s="22"/>
      <c r="LEM155" s="22"/>
      <c r="LEN155" s="22"/>
      <c r="LEO155" s="22"/>
      <c r="LEP155" s="22"/>
      <c r="LEQ155" s="22"/>
      <c r="LER155" s="22"/>
      <c r="LES155" s="22"/>
      <c r="LET155" s="22"/>
      <c r="LEU155" s="22"/>
      <c r="LEV155" s="22"/>
      <c r="LEW155" s="22"/>
      <c r="LEX155" s="22"/>
      <c r="LEY155" s="22"/>
      <c r="LEZ155" s="22"/>
      <c r="LFA155" s="22"/>
      <c r="LFB155" s="22"/>
      <c r="LFC155" s="22"/>
      <c r="LFD155" s="22"/>
      <c r="LFE155" s="22"/>
      <c r="LFF155" s="22"/>
      <c r="LFG155" s="22"/>
      <c r="LFH155" s="22"/>
      <c r="LFI155" s="22"/>
      <c r="LFJ155" s="22"/>
      <c r="LFK155" s="22"/>
      <c r="LFL155" s="22"/>
      <c r="LFM155" s="22"/>
      <c r="LFN155" s="22"/>
      <c r="LFO155" s="22"/>
      <c r="LFP155" s="22"/>
      <c r="LFQ155" s="22"/>
      <c r="LFR155" s="22"/>
      <c r="LFS155" s="22"/>
      <c r="LFT155" s="22"/>
      <c r="LFU155" s="22"/>
      <c r="LFV155" s="22"/>
      <c r="LFW155" s="22"/>
      <c r="LFX155" s="22"/>
      <c r="LFY155" s="22"/>
      <c r="LFZ155" s="22"/>
      <c r="LGA155" s="22"/>
      <c r="LGB155" s="22"/>
      <c r="LGC155" s="22"/>
      <c r="LGD155" s="22"/>
      <c r="LGE155" s="22"/>
      <c r="LGF155" s="22"/>
      <c r="LGG155" s="22"/>
      <c r="LGH155" s="22"/>
      <c r="LGI155" s="22"/>
      <c r="LGJ155" s="22"/>
      <c r="LGK155" s="22"/>
      <c r="LGL155" s="22"/>
      <c r="LGM155" s="22"/>
      <c r="LGN155" s="22"/>
      <c r="LGO155" s="22"/>
      <c r="LGP155" s="22"/>
      <c r="LGQ155" s="22"/>
      <c r="LGR155" s="22"/>
      <c r="LGS155" s="22"/>
      <c r="LGT155" s="22"/>
      <c r="LGU155" s="22"/>
      <c r="LGV155" s="22"/>
      <c r="LGW155" s="22"/>
      <c r="LGX155" s="22"/>
      <c r="LGY155" s="22"/>
      <c r="LGZ155" s="22"/>
      <c r="LHA155" s="22"/>
      <c r="LHB155" s="22"/>
      <c r="LHC155" s="22"/>
      <c r="LHD155" s="22"/>
      <c r="LHE155" s="22"/>
      <c r="LHF155" s="22"/>
      <c r="LHG155" s="22"/>
      <c r="LHH155" s="22"/>
      <c r="LHI155" s="22"/>
      <c r="LHJ155" s="22"/>
      <c r="LHK155" s="22"/>
      <c r="LHL155" s="22"/>
      <c r="LHM155" s="22"/>
      <c r="LHN155" s="22"/>
      <c r="LHO155" s="22"/>
      <c r="LHP155" s="22"/>
      <c r="LHQ155" s="22"/>
      <c r="LHR155" s="22"/>
      <c r="LHS155" s="22"/>
      <c r="LHT155" s="22"/>
      <c r="LHU155" s="22"/>
      <c r="LHV155" s="22"/>
      <c r="LHW155" s="22"/>
      <c r="LHX155" s="22"/>
      <c r="LHY155" s="22"/>
      <c r="LHZ155" s="22"/>
      <c r="LIA155" s="22"/>
      <c r="LIB155" s="22"/>
      <c r="LIC155" s="22"/>
      <c r="LID155" s="22"/>
      <c r="LIE155" s="22"/>
      <c r="LIF155" s="22"/>
      <c r="LIG155" s="22"/>
      <c r="LIH155" s="22"/>
      <c r="LII155" s="22"/>
      <c r="LIJ155" s="22"/>
      <c r="LIK155" s="22"/>
      <c r="LIL155" s="22"/>
      <c r="LIM155" s="22"/>
      <c r="LIN155" s="22"/>
      <c r="LIO155" s="22"/>
      <c r="LIP155" s="22"/>
      <c r="LIQ155" s="22"/>
      <c r="LIR155" s="22"/>
      <c r="LIS155" s="22"/>
      <c r="LIT155" s="22"/>
      <c r="LIU155" s="22"/>
      <c r="LIV155" s="22"/>
      <c r="LIW155" s="22"/>
      <c r="LIX155" s="22"/>
      <c r="LIY155" s="22"/>
      <c r="LIZ155" s="22"/>
      <c r="LJA155" s="22"/>
      <c r="LJB155" s="22"/>
      <c r="LJC155" s="22"/>
      <c r="LJD155" s="22"/>
      <c r="LJE155" s="22"/>
      <c r="LJF155" s="22"/>
      <c r="LJG155" s="22"/>
      <c r="LJH155" s="22"/>
      <c r="LJI155" s="22"/>
      <c r="LJJ155" s="22"/>
      <c r="LJK155" s="22"/>
      <c r="LJL155" s="22"/>
      <c r="LJM155" s="22"/>
      <c r="LJN155" s="22"/>
      <c r="LJO155" s="22"/>
      <c r="LJP155" s="22"/>
      <c r="LJQ155" s="22"/>
      <c r="LJR155" s="22"/>
      <c r="LJS155" s="22"/>
      <c r="LJT155" s="22"/>
      <c r="LJU155" s="22"/>
      <c r="LJV155" s="22"/>
      <c r="LJW155" s="22"/>
      <c r="LJX155" s="22"/>
      <c r="LJY155" s="22"/>
      <c r="LJZ155" s="22"/>
      <c r="LKA155" s="22"/>
      <c r="LKB155" s="22"/>
      <c r="LKC155" s="22"/>
      <c r="LKD155" s="22"/>
      <c r="LKE155" s="22"/>
      <c r="LKF155" s="22"/>
      <c r="LKG155" s="22"/>
      <c r="LKH155" s="22"/>
      <c r="LKI155" s="22"/>
      <c r="LKJ155" s="22"/>
      <c r="LKK155" s="22"/>
      <c r="LKL155" s="22"/>
      <c r="LKM155" s="22"/>
      <c r="LKN155" s="22"/>
      <c r="LKO155" s="22"/>
      <c r="LKP155" s="22"/>
      <c r="LKQ155" s="22"/>
      <c r="LKR155" s="22"/>
      <c r="LKS155" s="22"/>
      <c r="LKT155" s="22"/>
      <c r="LKU155" s="22"/>
      <c r="LKV155" s="22"/>
      <c r="LKW155" s="22"/>
      <c r="LKX155" s="22"/>
      <c r="LKY155" s="22"/>
      <c r="LKZ155" s="22"/>
      <c r="LLA155" s="22"/>
      <c r="LLB155" s="22"/>
      <c r="LLC155" s="22"/>
      <c r="LLD155" s="22"/>
      <c r="LLE155" s="22"/>
      <c r="LLF155" s="22"/>
      <c r="LLG155" s="22"/>
      <c r="LLH155" s="22"/>
      <c r="LLI155" s="22"/>
      <c r="LLJ155" s="22"/>
      <c r="LLK155" s="22"/>
      <c r="LLL155" s="22"/>
      <c r="LLM155" s="22"/>
      <c r="LLN155" s="22"/>
      <c r="LLO155" s="22"/>
      <c r="LLP155" s="22"/>
      <c r="LLQ155" s="22"/>
      <c r="LLR155" s="22"/>
      <c r="LLS155" s="22"/>
      <c r="LLT155" s="22"/>
      <c r="LLU155" s="22"/>
      <c r="LLV155" s="22"/>
      <c r="LLW155" s="22"/>
      <c r="LLX155" s="22"/>
      <c r="LLY155" s="22"/>
      <c r="LLZ155" s="22"/>
      <c r="LMA155" s="22"/>
      <c r="LMB155" s="22"/>
      <c r="LMC155" s="22"/>
      <c r="LMD155" s="22"/>
      <c r="LME155" s="22"/>
      <c r="LMF155" s="22"/>
      <c r="LMG155" s="22"/>
      <c r="LMH155" s="22"/>
      <c r="LMI155" s="22"/>
      <c r="LMJ155" s="22"/>
      <c r="LMK155" s="22"/>
      <c r="LML155" s="22"/>
      <c r="LMM155" s="22"/>
      <c r="LMN155" s="22"/>
      <c r="LMO155" s="22"/>
      <c r="LMP155" s="22"/>
      <c r="LMQ155" s="22"/>
      <c r="LMR155" s="22"/>
      <c r="LMS155" s="22"/>
      <c r="LMT155" s="22"/>
      <c r="LMU155" s="22"/>
      <c r="LMV155" s="22"/>
      <c r="LMW155" s="22"/>
      <c r="LMX155" s="22"/>
      <c r="LMY155" s="22"/>
      <c r="LMZ155" s="22"/>
      <c r="LNA155" s="22"/>
      <c r="LNB155" s="22"/>
      <c r="LNC155" s="22"/>
      <c r="LND155" s="22"/>
      <c r="LNE155" s="22"/>
      <c r="LNF155" s="22"/>
      <c r="LNG155" s="22"/>
      <c r="LNH155" s="22"/>
      <c r="LNI155" s="22"/>
      <c r="LNJ155" s="22"/>
      <c r="LNK155" s="22"/>
      <c r="LNL155" s="22"/>
      <c r="LNM155" s="22"/>
      <c r="LNN155" s="22"/>
      <c r="LNO155" s="22"/>
      <c r="LNP155" s="22"/>
      <c r="LNQ155" s="22"/>
      <c r="LNR155" s="22"/>
      <c r="LNS155" s="22"/>
      <c r="LNT155" s="22"/>
      <c r="LNU155" s="22"/>
      <c r="LNV155" s="22"/>
      <c r="LNW155" s="22"/>
      <c r="LNX155" s="22"/>
      <c r="LNY155" s="22"/>
      <c r="LNZ155" s="22"/>
      <c r="LOA155" s="22"/>
      <c r="LOB155" s="22"/>
      <c r="LOC155" s="22"/>
      <c r="LOD155" s="22"/>
      <c r="LOE155" s="22"/>
      <c r="LOF155" s="22"/>
      <c r="LOG155" s="22"/>
      <c r="LOH155" s="22"/>
      <c r="LOI155" s="22"/>
      <c r="LOJ155" s="22"/>
      <c r="LOK155" s="22"/>
      <c r="LOL155" s="22"/>
      <c r="LOM155" s="22"/>
      <c r="LON155" s="22"/>
      <c r="LOO155" s="22"/>
      <c r="LOP155" s="22"/>
      <c r="LOQ155" s="22"/>
      <c r="LOR155" s="22"/>
      <c r="LOS155" s="22"/>
      <c r="LOT155" s="22"/>
      <c r="LOU155" s="22"/>
      <c r="LOV155" s="22"/>
      <c r="LOW155" s="22"/>
      <c r="LOX155" s="22"/>
      <c r="LOY155" s="22"/>
      <c r="LOZ155" s="22"/>
      <c r="LPA155" s="22"/>
      <c r="LPB155" s="22"/>
      <c r="LPC155" s="22"/>
      <c r="LPD155" s="22"/>
      <c r="LPE155" s="22"/>
      <c r="LPF155" s="22"/>
      <c r="LPG155" s="22"/>
      <c r="LPH155" s="22"/>
      <c r="LPI155" s="22"/>
      <c r="LPJ155" s="22"/>
      <c r="LPK155" s="22"/>
      <c r="LPL155" s="22"/>
      <c r="LPM155" s="22"/>
      <c r="LPN155" s="22"/>
      <c r="LPO155" s="22"/>
      <c r="LPP155" s="22"/>
      <c r="LPQ155" s="22"/>
      <c r="LPR155" s="22"/>
      <c r="LPS155" s="22"/>
      <c r="LPT155" s="22"/>
      <c r="LPU155" s="22"/>
      <c r="LPV155" s="22"/>
      <c r="LPW155" s="22"/>
      <c r="LPX155" s="22"/>
      <c r="LPY155" s="22"/>
      <c r="LPZ155" s="22"/>
      <c r="LQA155" s="22"/>
      <c r="LQB155" s="22"/>
      <c r="LQC155" s="22"/>
      <c r="LQD155" s="22"/>
      <c r="LQE155" s="22"/>
      <c r="LQF155" s="22"/>
      <c r="LQG155" s="22"/>
      <c r="LQH155" s="22"/>
      <c r="LQI155" s="22"/>
      <c r="LQJ155" s="22"/>
      <c r="LQK155" s="22"/>
      <c r="LQL155" s="22"/>
      <c r="LQM155" s="22"/>
      <c r="LQN155" s="22"/>
      <c r="LQO155" s="22"/>
      <c r="LQP155" s="22"/>
      <c r="LQQ155" s="22"/>
      <c r="LQR155" s="22"/>
      <c r="LQS155" s="22"/>
      <c r="LQT155" s="22"/>
      <c r="LQU155" s="22"/>
      <c r="LQV155" s="22"/>
      <c r="LQW155" s="22"/>
      <c r="LQX155" s="22"/>
      <c r="LQY155" s="22"/>
      <c r="LQZ155" s="22"/>
      <c r="LRA155" s="22"/>
      <c r="LRB155" s="22"/>
      <c r="LRC155" s="22"/>
      <c r="LRD155" s="22"/>
      <c r="LRE155" s="22"/>
      <c r="LRF155" s="22"/>
      <c r="LRG155" s="22"/>
      <c r="LRH155" s="22"/>
      <c r="LRI155" s="22"/>
      <c r="LRJ155" s="22"/>
      <c r="LRK155" s="22"/>
      <c r="LRL155" s="22"/>
      <c r="LRM155" s="22"/>
      <c r="LRN155" s="22"/>
      <c r="LRO155" s="22"/>
      <c r="LRP155" s="22"/>
      <c r="LRQ155" s="22"/>
      <c r="LRR155" s="22"/>
      <c r="LRS155" s="22"/>
      <c r="LRT155" s="22"/>
      <c r="LRU155" s="22"/>
      <c r="LRV155" s="22"/>
      <c r="LRW155" s="22"/>
      <c r="LRX155" s="22"/>
      <c r="LRY155" s="22"/>
      <c r="LRZ155" s="22"/>
      <c r="LSA155" s="22"/>
      <c r="LSB155" s="22"/>
      <c r="LSC155" s="22"/>
      <c r="LSD155" s="22"/>
      <c r="LSE155" s="22"/>
      <c r="LSF155" s="22"/>
      <c r="LSG155" s="22"/>
      <c r="LSH155" s="22"/>
      <c r="LSI155" s="22"/>
      <c r="LSJ155" s="22"/>
      <c r="LSK155" s="22"/>
      <c r="LSL155" s="22"/>
      <c r="LSM155" s="22"/>
      <c r="LSN155" s="22"/>
      <c r="LSO155" s="22"/>
      <c r="LSP155" s="22"/>
      <c r="LSQ155" s="22"/>
      <c r="LSR155" s="22"/>
      <c r="LSS155" s="22"/>
      <c r="LST155" s="22"/>
      <c r="LSU155" s="22"/>
      <c r="LSV155" s="22"/>
      <c r="LSW155" s="22"/>
      <c r="LSX155" s="22"/>
      <c r="LSY155" s="22"/>
      <c r="LSZ155" s="22"/>
      <c r="LTA155" s="22"/>
      <c r="LTB155" s="22"/>
      <c r="LTC155" s="22"/>
      <c r="LTD155" s="22"/>
      <c r="LTE155" s="22"/>
      <c r="LTF155" s="22"/>
      <c r="LTG155" s="22"/>
      <c r="LTH155" s="22"/>
      <c r="LTI155" s="22"/>
      <c r="LTJ155" s="22"/>
      <c r="LTK155" s="22"/>
      <c r="LTL155" s="22"/>
      <c r="LTM155" s="22"/>
      <c r="LTN155" s="22"/>
      <c r="LTO155" s="22"/>
      <c r="LTP155" s="22"/>
      <c r="LTQ155" s="22"/>
      <c r="LTR155" s="22"/>
      <c r="LTS155" s="22"/>
      <c r="LTT155" s="22"/>
      <c r="LTU155" s="22"/>
      <c r="LTV155" s="22"/>
      <c r="LTW155" s="22"/>
      <c r="LTX155" s="22"/>
      <c r="LTY155" s="22"/>
      <c r="LTZ155" s="22"/>
      <c r="LUA155" s="22"/>
      <c r="LUB155" s="22"/>
      <c r="LUC155" s="22"/>
      <c r="LUD155" s="22"/>
      <c r="LUE155" s="22"/>
      <c r="LUF155" s="22"/>
      <c r="LUG155" s="22"/>
      <c r="LUH155" s="22"/>
      <c r="LUI155" s="22"/>
      <c r="LUJ155" s="22"/>
      <c r="LUK155" s="22"/>
      <c r="LUL155" s="22"/>
      <c r="LUM155" s="22"/>
      <c r="LUN155" s="22"/>
      <c r="LUO155" s="22"/>
      <c r="LUP155" s="22"/>
      <c r="LUQ155" s="22"/>
      <c r="LUR155" s="22"/>
      <c r="LUS155" s="22"/>
      <c r="LUT155" s="22"/>
      <c r="LUU155" s="22"/>
      <c r="LUV155" s="22"/>
      <c r="LUW155" s="22"/>
      <c r="LUX155" s="22"/>
      <c r="LUY155" s="22"/>
      <c r="LUZ155" s="22"/>
      <c r="LVA155" s="22"/>
      <c r="LVB155" s="22"/>
      <c r="LVC155" s="22"/>
      <c r="LVD155" s="22"/>
      <c r="LVE155" s="22"/>
      <c r="LVF155" s="22"/>
      <c r="LVG155" s="22"/>
      <c r="LVH155" s="22"/>
      <c r="LVI155" s="22"/>
      <c r="LVJ155" s="22"/>
      <c r="LVK155" s="22"/>
      <c r="LVL155" s="22"/>
      <c r="LVM155" s="22"/>
      <c r="LVN155" s="22"/>
      <c r="LVO155" s="22"/>
      <c r="LVP155" s="22"/>
      <c r="LVQ155" s="22"/>
      <c r="LVR155" s="22"/>
      <c r="LVS155" s="22"/>
      <c r="LVT155" s="22"/>
      <c r="LVU155" s="22"/>
      <c r="LVV155" s="22"/>
      <c r="LVW155" s="22"/>
      <c r="LVX155" s="22"/>
      <c r="LVY155" s="22"/>
      <c r="LVZ155" s="22"/>
      <c r="LWA155" s="22"/>
      <c r="LWB155" s="22"/>
      <c r="LWC155" s="22"/>
      <c r="LWD155" s="22"/>
      <c r="LWE155" s="22"/>
      <c r="LWF155" s="22"/>
      <c r="LWG155" s="22"/>
      <c r="LWH155" s="22"/>
      <c r="LWI155" s="22"/>
      <c r="LWJ155" s="22"/>
      <c r="LWK155" s="22"/>
      <c r="LWL155" s="22"/>
      <c r="LWM155" s="22"/>
      <c r="LWN155" s="22"/>
      <c r="LWO155" s="22"/>
      <c r="LWP155" s="22"/>
      <c r="LWQ155" s="22"/>
      <c r="LWR155" s="22"/>
      <c r="LWS155" s="22"/>
      <c r="LWT155" s="22"/>
      <c r="LWU155" s="22"/>
      <c r="LWV155" s="22"/>
      <c r="LWW155" s="22"/>
      <c r="LWX155" s="22"/>
      <c r="LWY155" s="22"/>
      <c r="LWZ155" s="22"/>
      <c r="LXA155" s="22"/>
      <c r="LXB155" s="22"/>
      <c r="LXC155" s="22"/>
      <c r="LXD155" s="22"/>
      <c r="LXE155" s="22"/>
      <c r="LXF155" s="22"/>
      <c r="LXG155" s="22"/>
      <c r="LXH155" s="22"/>
      <c r="LXI155" s="22"/>
      <c r="LXJ155" s="22"/>
      <c r="LXK155" s="22"/>
      <c r="LXL155" s="22"/>
      <c r="LXM155" s="22"/>
      <c r="LXN155" s="22"/>
      <c r="LXO155" s="22"/>
      <c r="LXP155" s="22"/>
      <c r="LXQ155" s="22"/>
      <c r="LXR155" s="22"/>
      <c r="LXS155" s="22"/>
      <c r="LXT155" s="22"/>
      <c r="LXU155" s="22"/>
      <c r="LXV155" s="22"/>
      <c r="LXW155" s="22"/>
      <c r="LXX155" s="22"/>
      <c r="LXY155" s="22"/>
      <c r="LXZ155" s="22"/>
      <c r="LYA155" s="22"/>
      <c r="LYB155" s="22"/>
      <c r="LYC155" s="22"/>
      <c r="LYD155" s="22"/>
      <c r="LYE155" s="22"/>
      <c r="LYF155" s="22"/>
      <c r="LYG155" s="22"/>
      <c r="LYH155" s="22"/>
      <c r="LYI155" s="22"/>
      <c r="LYJ155" s="22"/>
      <c r="LYK155" s="22"/>
      <c r="LYL155" s="22"/>
      <c r="LYM155" s="22"/>
      <c r="LYN155" s="22"/>
      <c r="LYO155" s="22"/>
      <c r="LYP155" s="22"/>
      <c r="LYQ155" s="22"/>
      <c r="LYR155" s="22"/>
      <c r="LYS155" s="22"/>
      <c r="LYT155" s="22"/>
      <c r="LYU155" s="22"/>
      <c r="LYV155" s="22"/>
      <c r="LYW155" s="22"/>
      <c r="LYX155" s="22"/>
      <c r="LYY155" s="22"/>
      <c r="LYZ155" s="22"/>
      <c r="LZA155" s="22"/>
      <c r="LZB155" s="22"/>
      <c r="LZC155" s="22"/>
      <c r="LZD155" s="22"/>
      <c r="LZE155" s="22"/>
      <c r="LZF155" s="22"/>
      <c r="LZG155" s="22"/>
      <c r="LZH155" s="22"/>
      <c r="LZI155" s="22"/>
      <c r="LZJ155" s="22"/>
      <c r="LZK155" s="22"/>
      <c r="LZL155" s="22"/>
      <c r="LZM155" s="22"/>
      <c r="LZN155" s="22"/>
      <c r="LZO155" s="22"/>
      <c r="LZP155" s="22"/>
      <c r="LZQ155" s="22"/>
      <c r="LZR155" s="22"/>
      <c r="LZS155" s="22"/>
      <c r="LZT155" s="22"/>
      <c r="LZU155" s="22"/>
      <c r="LZV155" s="22"/>
      <c r="LZW155" s="22"/>
      <c r="LZX155" s="22"/>
      <c r="LZY155" s="22"/>
      <c r="LZZ155" s="22"/>
      <c r="MAA155" s="22"/>
      <c r="MAB155" s="22"/>
      <c r="MAC155" s="22"/>
      <c r="MAD155" s="22"/>
      <c r="MAE155" s="22"/>
      <c r="MAF155" s="22"/>
      <c r="MAG155" s="22"/>
      <c r="MAH155" s="22"/>
      <c r="MAI155" s="22"/>
      <c r="MAJ155" s="22"/>
      <c r="MAK155" s="22"/>
      <c r="MAL155" s="22"/>
      <c r="MAM155" s="22"/>
      <c r="MAN155" s="22"/>
      <c r="MAO155" s="22"/>
      <c r="MAP155" s="22"/>
      <c r="MAQ155" s="22"/>
      <c r="MAR155" s="22"/>
      <c r="MAS155" s="22"/>
      <c r="MAT155" s="22"/>
      <c r="MAU155" s="22"/>
      <c r="MAV155" s="22"/>
      <c r="MAW155" s="22"/>
      <c r="MAX155" s="22"/>
      <c r="MAY155" s="22"/>
      <c r="MAZ155" s="22"/>
      <c r="MBA155" s="22"/>
      <c r="MBB155" s="22"/>
      <c r="MBC155" s="22"/>
      <c r="MBD155" s="22"/>
      <c r="MBE155" s="22"/>
      <c r="MBF155" s="22"/>
      <c r="MBG155" s="22"/>
      <c r="MBH155" s="22"/>
      <c r="MBI155" s="22"/>
      <c r="MBJ155" s="22"/>
      <c r="MBK155" s="22"/>
      <c r="MBL155" s="22"/>
      <c r="MBM155" s="22"/>
      <c r="MBN155" s="22"/>
      <c r="MBO155" s="22"/>
      <c r="MBP155" s="22"/>
      <c r="MBQ155" s="22"/>
      <c r="MBR155" s="22"/>
      <c r="MBS155" s="22"/>
      <c r="MBT155" s="22"/>
      <c r="MBU155" s="22"/>
      <c r="MBV155" s="22"/>
      <c r="MBW155" s="22"/>
      <c r="MBX155" s="22"/>
      <c r="MBY155" s="22"/>
      <c r="MBZ155" s="22"/>
      <c r="MCA155" s="22"/>
      <c r="MCB155" s="22"/>
      <c r="MCC155" s="22"/>
      <c r="MCD155" s="22"/>
      <c r="MCE155" s="22"/>
      <c r="MCF155" s="22"/>
      <c r="MCG155" s="22"/>
      <c r="MCH155" s="22"/>
      <c r="MCI155" s="22"/>
      <c r="MCJ155" s="22"/>
      <c r="MCK155" s="22"/>
      <c r="MCL155" s="22"/>
      <c r="MCM155" s="22"/>
      <c r="MCN155" s="22"/>
      <c r="MCO155" s="22"/>
      <c r="MCP155" s="22"/>
      <c r="MCQ155" s="22"/>
      <c r="MCR155" s="22"/>
      <c r="MCS155" s="22"/>
      <c r="MCT155" s="22"/>
      <c r="MCU155" s="22"/>
      <c r="MCV155" s="22"/>
      <c r="MCW155" s="22"/>
      <c r="MCX155" s="22"/>
      <c r="MCY155" s="22"/>
      <c r="MCZ155" s="22"/>
      <c r="MDA155" s="22"/>
      <c r="MDB155" s="22"/>
      <c r="MDC155" s="22"/>
      <c r="MDD155" s="22"/>
      <c r="MDE155" s="22"/>
      <c r="MDF155" s="22"/>
      <c r="MDG155" s="22"/>
      <c r="MDH155" s="22"/>
      <c r="MDI155" s="22"/>
      <c r="MDJ155" s="22"/>
      <c r="MDK155" s="22"/>
      <c r="MDL155" s="22"/>
      <c r="MDM155" s="22"/>
      <c r="MDN155" s="22"/>
      <c r="MDO155" s="22"/>
      <c r="MDP155" s="22"/>
      <c r="MDQ155" s="22"/>
      <c r="MDR155" s="22"/>
      <c r="MDS155" s="22"/>
      <c r="MDT155" s="22"/>
      <c r="MDU155" s="22"/>
      <c r="MDV155" s="22"/>
      <c r="MDW155" s="22"/>
      <c r="MDX155" s="22"/>
      <c r="MDY155" s="22"/>
      <c r="MDZ155" s="22"/>
      <c r="MEA155" s="22"/>
      <c r="MEB155" s="22"/>
      <c r="MEC155" s="22"/>
      <c r="MED155" s="22"/>
      <c r="MEE155" s="22"/>
      <c r="MEF155" s="22"/>
      <c r="MEG155" s="22"/>
      <c r="MEH155" s="22"/>
      <c r="MEI155" s="22"/>
      <c r="MEJ155" s="22"/>
      <c r="MEK155" s="22"/>
      <c r="MEL155" s="22"/>
      <c r="MEM155" s="22"/>
      <c r="MEN155" s="22"/>
      <c r="MEO155" s="22"/>
      <c r="MEP155" s="22"/>
      <c r="MEQ155" s="22"/>
      <c r="MER155" s="22"/>
      <c r="MES155" s="22"/>
      <c r="MET155" s="22"/>
      <c r="MEU155" s="22"/>
      <c r="MEV155" s="22"/>
      <c r="MEW155" s="22"/>
      <c r="MEX155" s="22"/>
      <c r="MEY155" s="22"/>
      <c r="MEZ155" s="22"/>
      <c r="MFA155" s="22"/>
      <c r="MFB155" s="22"/>
      <c r="MFC155" s="22"/>
      <c r="MFD155" s="22"/>
      <c r="MFE155" s="22"/>
      <c r="MFF155" s="22"/>
      <c r="MFG155" s="22"/>
      <c r="MFH155" s="22"/>
      <c r="MFI155" s="22"/>
      <c r="MFJ155" s="22"/>
      <c r="MFK155" s="22"/>
      <c r="MFL155" s="22"/>
      <c r="MFM155" s="22"/>
      <c r="MFN155" s="22"/>
      <c r="MFO155" s="22"/>
      <c r="MFP155" s="22"/>
      <c r="MFQ155" s="22"/>
      <c r="MFR155" s="22"/>
      <c r="MFS155" s="22"/>
      <c r="MFT155" s="22"/>
      <c r="MFU155" s="22"/>
      <c r="MFV155" s="22"/>
      <c r="MFW155" s="22"/>
      <c r="MFX155" s="22"/>
      <c r="MFY155" s="22"/>
      <c r="MFZ155" s="22"/>
      <c r="MGA155" s="22"/>
      <c r="MGB155" s="22"/>
      <c r="MGC155" s="22"/>
      <c r="MGD155" s="22"/>
      <c r="MGE155" s="22"/>
      <c r="MGF155" s="22"/>
      <c r="MGG155" s="22"/>
      <c r="MGH155" s="22"/>
      <c r="MGI155" s="22"/>
      <c r="MGJ155" s="22"/>
      <c r="MGK155" s="22"/>
      <c r="MGL155" s="22"/>
      <c r="MGM155" s="22"/>
      <c r="MGN155" s="22"/>
      <c r="MGO155" s="22"/>
      <c r="MGP155" s="22"/>
      <c r="MGQ155" s="22"/>
      <c r="MGR155" s="22"/>
      <c r="MGS155" s="22"/>
      <c r="MGT155" s="22"/>
      <c r="MGU155" s="22"/>
      <c r="MGV155" s="22"/>
      <c r="MGW155" s="22"/>
      <c r="MGX155" s="22"/>
      <c r="MGY155" s="22"/>
      <c r="MGZ155" s="22"/>
      <c r="MHA155" s="22"/>
      <c r="MHB155" s="22"/>
      <c r="MHC155" s="22"/>
      <c r="MHD155" s="22"/>
      <c r="MHE155" s="22"/>
      <c r="MHF155" s="22"/>
      <c r="MHG155" s="22"/>
      <c r="MHH155" s="22"/>
      <c r="MHI155" s="22"/>
      <c r="MHJ155" s="22"/>
      <c r="MHK155" s="22"/>
      <c r="MHL155" s="22"/>
      <c r="MHM155" s="22"/>
      <c r="MHN155" s="22"/>
      <c r="MHO155" s="22"/>
      <c r="MHP155" s="22"/>
      <c r="MHQ155" s="22"/>
      <c r="MHR155" s="22"/>
      <c r="MHS155" s="22"/>
      <c r="MHT155" s="22"/>
      <c r="MHU155" s="22"/>
      <c r="MHV155" s="22"/>
      <c r="MHW155" s="22"/>
      <c r="MHX155" s="22"/>
      <c r="MHY155" s="22"/>
      <c r="MHZ155" s="22"/>
      <c r="MIA155" s="22"/>
      <c r="MIB155" s="22"/>
      <c r="MIC155" s="22"/>
      <c r="MID155" s="22"/>
      <c r="MIE155" s="22"/>
      <c r="MIF155" s="22"/>
      <c r="MIG155" s="22"/>
      <c r="MIH155" s="22"/>
      <c r="MII155" s="22"/>
      <c r="MIJ155" s="22"/>
      <c r="MIK155" s="22"/>
      <c r="MIL155" s="22"/>
      <c r="MIM155" s="22"/>
      <c r="MIN155" s="22"/>
      <c r="MIO155" s="22"/>
      <c r="MIP155" s="22"/>
      <c r="MIQ155" s="22"/>
      <c r="MIR155" s="22"/>
      <c r="MIS155" s="22"/>
      <c r="MIT155" s="22"/>
      <c r="MIU155" s="22"/>
      <c r="MIV155" s="22"/>
      <c r="MIW155" s="22"/>
      <c r="MIX155" s="22"/>
      <c r="MIY155" s="22"/>
      <c r="MIZ155" s="22"/>
      <c r="MJA155" s="22"/>
      <c r="MJB155" s="22"/>
      <c r="MJC155" s="22"/>
      <c r="MJD155" s="22"/>
      <c r="MJE155" s="22"/>
      <c r="MJF155" s="22"/>
      <c r="MJG155" s="22"/>
      <c r="MJH155" s="22"/>
      <c r="MJI155" s="22"/>
      <c r="MJJ155" s="22"/>
      <c r="MJK155" s="22"/>
      <c r="MJL155" s="22"/>
      <c r="MJM155" s="22"/>
      <c r="MJN155" s="22"/>
      <c r="MJO155" s="22"/>
      <c r="MJP155" s="22"/>
      <c r="MJQ155" s="22"/>
      <c r="MJR155" s="22"/>
      <c r="MJS155" s="22"/>
      <c r="MJT155" s="22"/>
      <c r="MJU155" s="22"/>
      <c r="MJV155" s="22"/>
      <c r="MJW155" s="22"/>
      <c r="MJX155" s="22"/>
      <c r="MJY155" s="22"/>
      <c r="MJZ155" s="22"/>
      <c r="MKA155" s="22"/>
      <c r="MKB155" s="22"/>
      <c r="MKC155" s="22"/>
      <c r="MKD155" s="22"/>
      <c r="MKE155" s="22"/>
      <c r="MKF155" s="22"/>
      <c r="MKG155" s="22"/>
      <c r="MKH155" s="22"/>
      <c r="MKI155" s="22"/>
      <c r="MKJ155" s="22"/>
      <c r="MKK155" s="22"/>
      <c r="MKL155" s="22"/>
      <c r="MKM155" s="22"/>
      <c r="MKN155" s="22"/>
      <c r="MKO155" s="22"/>
      <c r="MKP155" s="22"/>
      <c r="MKQ155" s="22"/>
      <c r="MKR155" s="22"/>
      <c r="MKS155" s="22"/>
      <c r="MKT155" s="22"/>
      <c r="MKU155" s="22"/>
      <c r="MKV155" s="22"/>
      <c r="MKW155" s="22"/>
      <c r="MKX155" s="22"/>
      <c r="MKY155" s="22"/>
      <c r="MKZ155" s="22"/>
      <c r="MLA155" s="22"/>
      <c r="MLB155" s="22"/>
      <c r="MLC155" s="22"/>
      <c r="MLD155" s="22"/>
      <c r="MLE155" s="22"/>
      <c r="MLF155" s="22"/>
      <c r="MLG155" s="22"/>
      <c r="MLH155" s="22"/>
      <c r="MLI155" s="22"/>
      <c r="MLJ155" s="22"/>
      <c r="MLK155" s="22"/>
      <c r="MLL155" s="22"/>
      <c r="MLM155" s="22"/>
      <c r="MLN155" s="22"/>
      <c r="MLO155" s="22"/>
      <c r="MLP155" s="22"/>
      <c r="MLQ155" s="22"/>
      <c r="MLR155" s="22"/>
      <c r="MLS155" s="22"/>
      <c r="MLT155" s="22"/>
      <c r="MLU155" s="22"/>
      <c r="MLV155" s="22"/>
      <c r="MLW155" s="22"/>
      <c r="MLX155" s="22"/>
      <c r="MLY155" s="22"/>
      <c r="MLZ155" s="22"/>
      <c r="MMA155" s="22"/>
      <c r="MMB155" s="22"/>
      <c r="MMC155" s="22"/>
      <c r="MMD155" s="22"/>
      <c r="MME155" s="22"/>
      <c r="MMF155" s="22"/>
      <c r="MMG155" s="22"/>
      <c r="MMH155" s="22"/>
      <c r="MMI155" s="22"/>
      <c r="MMJ155" s="22"/>
      <c r="MMK155" s="22"/>
      <c r="MML155" s="22"/>
      <c r="MMM155" s="22"/>
      <c r="MMN155" s="22"/>
      <c r="MMO155" s="22"/>
      <c r="MMP155" s="22"/>
      <c r="MMQ155" s="22"/>
      <c r="MMR155" s="22"/>
      <c r="MMS155" s="22"/>
      <c r="MMT155" s="22"/>
      <c r="MMU155" s="22"/>
      <c r="MMV155" s="22"/>
      <c r="MMW155" s="22"/>
      <c r="MMX155" s="22"/>
      <c r="MMY155" s="22"/>
      <c r="MMZ155" s="22"/>
      <c r="MNA155" s="22"/>
      <c r="MNB155" s="22"/>
      <c r="MNC155" s="22"/>
      <c r="MND155" s="22"/>
      <c r="MNE155" s="22"/>
      <c r="MNF155" s="22"/>
      <c r="MNG155" s="22"/>
      <c r="MNH155" s="22"/>
      <c r="MNI155" s="22"/>
      <c r="MNJ155" s="22"/>
      <c r="MNK155" s="22"/>
      <c r="MNL155" s="22"/>
      <c r="MNM155" s="22"/>
      <c r="MNN155" s="22"/>
      <c r="MNO155" s="22"/>
      <c r="MNP155" s="22"/>
      <c r="MNQ155" s="22"/>
      <c r="MNR155" s="22"/>
      <c r="MNS155" s="22"/>
      <c r="MNT155" s="22"/>
      <c r="MNU155" s="22"/>
      <c r="MNV155" s="22"/>
      <c r="MNW155" s="22"/>
      <c r="MNX155" s="22"/>
      <c r="MNY155" s="22"/>
      <c r="MNZ155" s="22"/>
      <c r="MOA155" s="22"/>
      <c r="MOB155" s="22"/>
      <c r="MOC155" s="22"/>
      <c r="MOD155" s="22"/>
      <c r="MOE155" s="22"/>
      <c r="MOF155" s="22"/>
      <c r="MOG155" s="22"/>
      <c r="MOH155" s="22"/>
      <c r="MOI155" s="22"/>
      <c r="MOJ155" s="22"/>
      <c r="MOK155" s="22"/>
      <c r="MOL155" s="22"/>
      <c r="MOM155" s="22"/>
      <c r="MON155" s="22"/>
      <c r="MOO155" s="22"/>
      <c r="MOP155" s="22"/>
      <c r="MOQ155" s="22"/>
      <c r="MOR155" s="22"/>
      <c r="MOS155" s="22"/>
      <c r="MOT155" s="22"/>
      <c r="MOU155" s="22"/>
      <c r="MOV155" s="22"/>
      <c r="MOW155" s="22"/>
      <c r="MOX155" s="22"/>
      <c r="MOY155" s="22"/>
      <c r="MOZ155" s="22"/>
      <c r="MPA155" s="22"/>
      <c r="MPB155" s="22"/>
      <c r="MPC155" s="22"/>
      <c r="MPD155" s="22"/>
      <c r="MPE155" s="22"/>
      <c r="MPF155" s="22"/>
      <c r="MPG155" s="22"/>
      <c r="MPH155" s="22"/>
      <c r="MPI155" s="22"/>
      <c r="MPJ155" s="22"/>
      <c r="MPK155" s="22"/>
      <c r="MPL155" s="22"/>
      <c r="MPM155" s="22"/>
      <c r="MPN155" s="22"/>
      <c r="MPO155" s="22"/>
      <c r="MPP155" s="22"/>
      <c r="MPQ155" s="22"/>
      <c r="MPR155" s="22"/>
      <c r="MPS155" s="22"/>
      <c r="MPT155" s="22"/>
      <c r="MPU155" s="22"/>
      <c r="MPV155" s="22"/>
      <c r="MPW155" s="22"/>
      <c r="MPX155" s="22"/>
      <c r="MPY155" s="22"/>
      <c r="MPZ155" s="22"/>
      <c r="MQA155" s="22"/>
      <c r="MQB155" s="22"/>
      <c r="MQC155" s="22"/>
      <c r="MQD155" s="22"/>
      <c r="MQE155" s="22"/>
      <c r="MQF155" s="22"/>
      <c r="MQG155" s="22"/>
      <c r="MQH155" s="22"/>
      <c r="MQI155" s="22"/>
      <c r="MQJ155" s="22"/>
      <c r="MQK155" s="22"/>
      <c r="MQL155" s="22"/>
      <c r="MQM155" s="22"/>
      <c r="MQN155" s="22"/>
      <c r="MQO155" s="22"/>
      <c r="MQP155" s="22"/>
      <c r="MQQ155" s="22"/>
      <c r="MQR155" s="22"/>
      <c r="MQS155" s="22"/>
      <c r="MQT155" s="22"/>
      <c r="MQU155" s="22"/>
      <c r="MQV155" s="22"/>
      <c r="MQW155" s="22"/>
      <c r="MQX155" s="22"/>
      <c r="MQY155" s="22"/>
      <c r="MQZ155" s="22"/>
      <c r="MRA155" s="22"/>
      <c r="MRB155" s="22"/>
      <c r="MRC155" s="22"/>
      <c r="MRD155" s="22"/>
      <c r="MRE155" s="22"/>
      <c r="MRF155" s="22"/>
      <c r="MRG155" s="22"/>
      <c r="MRH155" s="22"/>
      <c r="MRI155" s="22"/>
      <c r="MRJ155" s="22"/>
      <c r="MRK155" s="22"/>
      <c r="MRL155" s="22"/>
      <c r="MRM155" s="22"/>
      <c r="MRN155" s="22"/>
      <c r="MRO155" s="22"/>
      <c r="MRP155" s="22"/>
      <c r="MRQ155" s="22"/>
      <c r="MRR155" s="22"/>
      <c r="MRS155" s="22"/>
      <c r="MRT155" s="22"/>
      <c r="MRU155" s="22"/>
      <c r="MRV155" s="22"/>
      <c r="MRW155" s="22"/>
      <c r="MRX155" s="22"/>
      <c r="MRY155" s="22"/>
      <c r="MRZ155" s="22"/>
      <c r="MSA155" s="22"/>
      <c r="MSB155" s="22"/>
      <c r="MSC155" s="22"/>
      <c r="MSD155" s="22"/>
      <c r="MSE155" s="22"/>
      <c r="MSF155" s="22"/>
      <c r="MSG155" s="22"/>
      <c r="MSH155" s="22"/>
      <c r="MSI155" s="22"/>
      <c r="MSJ155" s="22"/>
      <c r="MSK155" s="22"/>
      <c r="MSL155" s="22"/>
      <c r="MSM155" s="22"/>
      <c r="MSN155" s="22"/>
      <c r="MSO155" s="22"/>
      <c r="MSP155" s="22"/>
      <c r="MSQ155" s="22"/>
      <c r="MSR155" s="22"/>
      <c r="MSS155" s="22"/>
      <c r="MST155" s="22"/>
      <c r="MSU155" s="22"/>
      <c r="MSV155" s="22"/>
      <c r="MSW155" s="22"/>
      <c r="MSX155" s="22"/>
      <c r="MSY155" s="22"/>
      <c r="MSZ155" s="22"/>
      <c r="MTA155" s="22"/>
      <c r="MTB155" s="22"/>
      <c r="MTC155" s="22"/>
      <c r="MTD155" s="22"/>
      <c r="MTE155" s="22"/>
      <c r="MTF155" s="22"/>
      <c r="MTG155" s="22"/>
      <c r="MTH155" s="22"/>
      <c r="MTI155" s="22"/>
      <c r="MTJ155" s="22"/>
      <c r="MTK155" s="22"/>
      <c r="MTL155" s="22"/>
      <c r="MTM155" s="22"/>
      <c r="MTN155" s="22"/>
      <c r="MTO155" s="22"/>
      <c r="MTP155" s="22"/>
      <c r="MTQ155" s="22"/>
      <c r="MTR155" s="22"/>
      <c r="MTS155" s="22"/>
      <c r="MTT155" s="22"/>
      <c r="MTU155" s="22"/>
      <c r="MTV155" s="22"/>
      <c r="MTW155" s="22"/>
      <c r="MTX155" s="22"/>
      <c r="MTY155" s="22"/>
      <c r="MTZ155" s="22"/>
      <c r="MUA155" s="22"/>
      <c r="MUB155" s="22"/>
      <c r="MUC155" s="22"/>
      <c r="MUD155" s="22"/>
      <c r="MUE155" s="22"/>
      <c r="MUF155" s="22"/>
      <c r="MUG155" s="22"/>
      <c r="MUH155" s="22"/>
      <c r="MUI155" s="22"/>
      <c r="MUJ155" s="22"/>
      <c r="MUK155" s="22"/>
      <c r="MUL155" s="22"/>
      <c r="MUM155" s="22"/>
      <c r="MUN155" s="22"/>
      <c r="MUO155" s="22"/>
      <c r="MUP155" s="22"/>
      <c r="MUQ155" s="22"/>
      <c r="MUR155" s="22"/>
      <c r="MUS155" s="22"/>
      <c r="MUT155" s="22"/>
      <c r="MUU155" s="22"/>
      <c r="MUV155" s="22"/>
      <c r="MUW155" s="22"/>
      <c r="MUX155" s="22"/>
      <c r="MUY155" s="22"/>
      <c r="MUZ155" s="22"/>
      <c r="MVA155" s="22"/>
      <c r="MVB155" s="22"/>
      <c r="MVC155" s="22"/>
      <c r="MVD155" s="22"/>
      <c r="MVE155" s="22"/>
      <c r="MVF155" s="22"/>
      <c r="MVG155" s="22"/>
      <c r="MVH155" s="22"/>
      <c r="MVI155" s="22"/>
      <c r="MVJ155" s="22"/>
      <c r="MVK155" s="22"/>
      <c r="MVL155" s="22"/>
      <c r="MVM155" s="22"/>
      <c r="MVN155" s="22"/>
      <c r="MVO155" s="22"/>
      <c r="MVP155" s="22"/>
      <c r="MVQ155" s="22"/>
      <c r="MVR155" s="22"/>
      <c r="MVS155" s="22"/>
      <c r="MVT155" s="22"/>
      <c r="MVU155" s="22"/>
      <c r="MVV155" s="22"/>
      <c r="MVW155" s="22"/>
      <c r="MVX155" s="22"/>
      <c r="MVY155" s="22"/>
      <c r="MVZ155" s="22"/>
      <c r="MWA155" s="22"/>
      <c r="MWB155" s="22"/>
      <c r="MWC155" s="22"/>
      <c r="MWD155" s="22"/>
      <c r="MWE155" s="22"/>
      <c r="MWF155" s="22"/>
      <c r="MWG155" s="22"/>
      <c r="MWH155" s="22"/>
      <c r="MWI155" s="22"/>
      <c r="MWJ155" s="22"/>
      <c r="MWK155" s="22"/>
      <c r="MWL155" s="22"/>
      <c r="MWM155" s="22"/>
      <c r="MWN155" s="22"/>
      <c r="MWO155" s="22"/>
      <c r="MWP155" s="22"/>
      <c r="MWQ155" s="22"/>
      <c r="MWR155" s="22"/>
      <c r="MWS155" s="22"/>
      <c r="MWT155" s="22"/>
      <c r="MWU155" s="22"/>
      <c r="MWV155" s="22"/>
      <c r="MWW155" s="22"/>
      <c r="MWX155" s="22"/>
      <c r="MWY155" s="22"/>
      <c r="MWZ155" s="22"/>
      <c r="MXA155" s="22"/>
      <c r="MXB155" s="22"/>
      <c r="MXC155" s="22"/>
      <c r="MXD155" s="22"/>
      <c r="MXE155" s="22"/>
      <c r="MXF155" s="22"/>
      <c r="MXG155" s="22"/>
      <c r="MXH155" s="22"/>
      <c r="MXI155" s="22"/>
      <c r="MXJ155" s="22"/>
      <c r="MXK155" s="22"/>
      <c r="MXL155" s="22"/>
      <c r="MXM155" s="22"/>
      <c r="MXN155" s="22"/>
      <c r="MXO155" s="22"/>
      <c r="MXP155" s="22"/>
      <c r="MXQ155" s="22"/>
      <c r="MXR155" s="22"/>
      <c r="MXS155" s="22"/>
      <c r="MXT155" s="22"/>
      <c r="MXU155" s="22"/>
      <c r="MXV155" s="22"/>
      <c r="MXW155" s="22"/>
      <c r="MXX155" s="22"/>
      <c r="MXY155" s="22"/>
      <c r="MXZ155" s="22"/>
      <c r="MYA155" s="22"/>
      <c r="MYB155" s="22"/>
      <c r="MYC155" s="22"/>
      <c r="MYD155" s="22"/>
      <c r="MYE155" s="22"/>
      <c r="MYF155" s="22"/>
      <c r="MYG155" s="22"/>
      <c r="MYH155" s="22"/>
      <c r="MYI155" s="22"/>
      <c r="MYJ155" s="22"/>
      <c r="MYK155" s="22"/>
      <c r="MYL155" s="22"/>
      <c r="MYM155" s="22"/>
      <c r="MYN155" s="22"/>
      <c r="MYO155" s="22"/>
      <c r="MYP155" s="22"/>
      <c r="MYQ155" s="22"/>
      <c r="MYR155" s="22"/>
      <c r="MYS155" s="22"/>
      <c r="MYT155" s="22"/>
      <c r="MYU155" s="22"/>
      <c r="MYV155" s="22"/>
      <c r="MYW155" s="22"/>
      <c r="MYX155" s="22"/>
      <c r="MYY155" s="22"/>
      <c r="MYZ155" s="22"/>
      <c r="MZA155" s="22"/>
      <c r="MZB155" s="22"/>
      <c r="MZC155" s="22"/>
      <c r="MZD155" s="22"/>
      <c r="MZE155" s="22"/>
      <c r="MZF155" s="22"/>
      <c r="MZG155" s="22"/>
      <c r="MZH155" s="22"/>
      <c r="MZI155" s="22"/>
      <c r="MZJ155" s="22"/>
      <c r="MZK155" s="22"/>
      <c r="MZL155" s="22"/>
      <c r="MZM155" s="22"/>
      <c r="MZN155" s="22"/>
      <c r="MZO155" s="22"/>
      <c r="MZP155" s="22"/>
      <c r="MZQ155" s="22"/>
      <c r="MZR155" s="22"/>
      <c r="MZS155" s="22"/>
      <c r="MZT155" s="22"/>
      <c r="MZU155" s="22"/>
      <c r="MZV155" s="22"/>
      <c r="MZW155" s="22"/>
      <c r="MZX155" s="22"/>
      <c r="MZY155" s="22"/>
      <c r="MZZ155" s="22"/>
      <c r="NAA155" s="22"/>
      <c r="NAB155" s="22"/>
      <c r="NAC155" s="22"/>
      <c r="NAD155" s="22"/>
      <c r="NAE155" s="22"/>
      <c r="NAF155" s="22"/>
      <c r="NAG155" s="22"/>
      <c r="NAH155" s="22"/>
      <c r="NAI155" s="22"/>
      <c r="NAJ155" s="22"/>
      <c r="NAK155" s="22"/>
      <c r="NAL155" s="22"/>
      <c r="NAM155" s="22"/>
      <c r="NAN155" s="22"/>
      <c r="NAO155" s="22"/>
      <c r="NAP155" s="22"/>
      <c r="NAQ155" s="22"/>
      <c r="NAR155" s="22"/>
      <c r="NAS155" s="22"/>
      <c r="NAT155" s="22"/>
      <c r="NAU155" s="22"/>
      <c r="NAV155" s="22"/>
      <c r="NAW155" s="22"/>
      <c r="NAX155" s="22"/>
      <c r="NAY155" s="22"/>
      <c r="NAZ155" s="22"/>
      <c r="NBA155" s="22"/>
      <c r="NBB155" s="22"/>
      <c r="NBC155" s="22"/>
      <c r="NBD155" s="22"/>
      <c r="NBE155" s="22"/>
      <c r="NBF155" s="22"/>
      <c r="NBG155" s="22"/>
      <c r="NBH155" s="22"/>
      <c r="NBI155" s="22"/>
      <c r="NBJ155" s="22"/>
      <c r="NBK155" s="22"/>
      <c r="NBL155" s="22"/>
      <c r="NBM155" s="22"/>
      <c r="NBN155" s="22"/>
      <c r="NBO155" s="22"/>
      <c r="NBP155" s="22"/>
      <c r="NBQ155" s="22"/>
      <c r="NBR155" s="22"/>
      <c r="NBS155" s="22"/>
      <c r="NBT155" s="22"/>
      <c r="NBU155" s="22"/>
      <c r="NBV155" s="22"/>
      <c r="NBW155" s="22"/>
      <c r="NBX155" s="22"/>
      <c r="NBY155" s="22"/>
      <c r="NBZ155" s="22"/>
      <c r="NCA155" s="22"/>
      <c r="NCB155" s="22"/>
      <c r="NCC155" s="22"/>
      <c r="NCD155" s="22"/>
      <c r="NCE155" s="22"/>
      <c r="NCF155" s="22"/>
      <c r="NCG155" s="22"/>
      <c r="NCH155" s="22"/>
      <c r="NCI155" s="22"/>
      <c r="NCJ155" s="22"/>
      <c r="NCK155" s="22"/>
      <c r="NCL155" s="22"/>
      <c r="NCM155" s="22"/>
      <c r="NCN155" s="22"/>
      <c r="NCO155" s="22"/>
      <c r="NCP155" s="22"/>
      <c r="NCQ155" s="22"/>
      <c r="NCR155" s="22"/>
      <c r="NCS155" s="22"/>
      <c r="NCT155" s="22"/>
      <c r="NCU155" s="22"/>
      <c r="NCV155" s="22"/>
      <c r="NCW155" s="22"/>
      <c r="NCX155" s="22"/>
      <c r="NCY155" s="22"/>
      <c r="NCZ155" s="22"/>
      <c r="NDA155" s="22"/>
      <c r="NDB155" s="22"/>
      <c r="NDC155" s="22"/>
      <c r="NDD155" s="22"/>
      <c r="NDE155" s="22"/>
      <c r="NDF155" s="22"/>
      <c r="NDG155" s="22"/>
      <c r="NDH155" s="22"/>
      <c r="NDI155" s="22"/>
      <c r="NDJ155" s="22"/>
      <c r="NDK155" s="22"/>
      <c r="NDL155" s="22"/>
      <c r="NDM155" s="22"/>
      <c r="NDN155" s="22"/>
      <c r="NDO155" s="22"/>
      <c r="NDP155" s="22"/>
      <c r="NDQ155" s="22"/>
      <c r="NDR155" s="22"/>
      <c r="NDS155" s="22"/>
      <c r="NDT155" s="22"/>
      <c r="NDU155" s="22"/>
      <c r="NDV155" s="22"/>
      <c r="NDW155" s="22"/>
      <c r="NDX155" s="22"/>
      <c r="NDY155" s="22"/>
      <c r="NDZ155" s="22"/>
      <c r="NEA155" s="22"/>
      <c r="NEB155" s="22"/>
      <c r="NEC155" s="22"/>
      <c r="NED155" s="22"/>
      <c r="NEE155" s="22"/>
      <c r="NEF155" s="22"/>
      <c r="NEG155" s="22"/>
      <c r="NEH155" s="22"/>
      <c r="NEI155" s="22"/>
      <c r="NEJ155" s="22"/>
      <c r="NEK155" s="22"/>
      <c r="NEL155" s="22"/>
      <c r="NEM155" s="22"/>
      <c r="NEN155" s="22"/>
      <c r="NEO155" s="22"/>
      <c r="NEP155" s="22"/>
      <c r="NEQ155" s="22"/>
      <c r="NER155" s="22"/>
      <c r="NES155" s="22"/>
      <c r="NET155" s="22"/>
      <c r="NEU155" s="22"/>
      <c r="NEV155" s="22"/>
      <c r="NEW155" s="22"/>
      <c r="NEX155" s="22"/>
      <c r="NEY155" s="22"/>
      <c r="NEZ155" s="22"/>
      <c r="NFA155" s="22"/>
      <c r="NFB155" s="22"/>
      <c r="NFC155" s="22"/>
      <c r="NFD155" s="22"/>
      <c r="NFE155" s="22"/>
      <c r="NFF155" s="22"/>
      <c r="NFG155" s="22"/>
      <c r="NFH155" s="22"/>
      <c r="NFI155" s="22"/>
      <c r="NFJ155" s="22"/>
      <c r="NFK155" s="22"/>
      <c r="NFL155" s="22"/>
      <c r="NFM155" s="22"/>
      <c r="NFN155" s="22"/>
      <c r="NFO155" s="22"/>
      <c r="NFP155" s="22"/>
      <c r="NFQ155" s="22"/>
      <c r="NFR155" s="22"/>
      <c r="NFS155" s="22"/>
      <c r="NFT155" s="22"/>
      <c r="NFU155" s="22"/>
      <c r="NFV155" s="22"/>
      <c r="NFW155" s="22"/>
      <c r="NFX155" s="22"/>
      <c r="NFY155" s="22"/>
      <c r="NFZ155" s="22"/>
      <c r="NGA155" s="22"/>
      <c r="NGB155" s="22"/>
      <c r="NGC155" s="22"/>
      <c r="NGD155" s="22"/>
      <c r="NGE155" s="22"/>
      <c r="NGF155" s="22"/>
      <c r="NGG155" s="22"/>
      <c r="NGH155" s="22"/>
      <c r="NGI155" s="22"/>
      <c r="NGJ155" s="22"/>
      <c r="NGK155" s="22"/>
      <c r="NGL155" s="22"/>
      <c r="NGM155" s="22"/>
      <c r="NGN155" s="22"/>
      <c r="NGO155" s="22"/>
      <c r="NGP155" s="22"/>
      <c r="NGQ155" s="22"/>
      <c r="NGR155" s="22"/>
      <c r="NGS155" s="22"/>
      <c r="NGT155" s="22"/>
      <c r="NGU155" s="22"/>
      <c r="NGV155" s="22"/>
      <c r="NGW155" s="22"/>
      <c r="NGX155" s="22"/>
      <c r="NGY155" s="22"/>
      <c r="NGZ155" s="22"/>
      <c r="NHA155" s="22"/>
      <c r="NHB155" s="22"/>
      <c r="NHC155" s="22"/>
      <c r="NHD155" s="22"/>
      <c r="NHE155" s="22"/>
      <c r="NHF155" s="22"/>
      <c r="NHG155" s="22"/>
      <c r="NHH155" s="22"/>
      <c r="NHI155" s="22"/>
      <c r="NHJ155" s="22"/>
      <c r="NHK155" s="22"/>
      <c r="NHL155" s="22"/>
      <c r="NHM155" s="22"/>
      <c r="NHN155" s="22"/>
      <c r="NHO155" s="22"/>
      <c r="NHP155" s="22"/>
      <c r="NHQ155" s="22"/>
      <c r="NHR155" s="22"/>
      <c r="NHS155" s="22"/>
      <c r="NHT155" s="22"/>
      <c r="NHU155" s="22"/>
      <c r="NHV155" s="22"/>
      <c r="NHW155" s="22"/>
      <c r="NHX155" s="22"/>
      <c r="NHY155" s="22"/>
      <c r="NHZ155" s="22"/>
      <c r="NIA155" s="22"/>
      <c r="NIB155" s="22"/>
      <c r="NIC155" s="22"/>
      <c r="NID155" s="22"/>
      <c r="NIE155" s="22"/>
      <c r="NIF155" s="22"/>
      <c r="NIG155" s="22"/>
      <c r="NIH155" s="22"/>
      <c r="NII155" s="22"/>
      <c r="NIJ155" s="22"/>
      <c r="NIK155" s="22"/>
      <c r="NIL155" s="22"/>
      <c r="NIM155" s="22"/>
      <c r="NIN155" s="22"/>
      <c r="NIO155" s="22"/>
      <c r="NIP155" s="22"/>
      <c r="NIQ155" s="22"/>
      <c r="NIR155" s="22"/>
      <c r="NIS155" s="22"/>
      <c r="NIT155" s="22"/>
      <c r="NIU155" s="22"/>
      <c r="NIV155" s="22"/>
      <c r="NIW155" s="22"/>
      <c r="NIX155" s="22"/>
      <c r="NIY155" s="22"/>
      <c r="NIZ155" s="22"/>
      <c r="NJA155" s="22"/>
      <c r="NJB155" s="22"/>
      <c r="NJC155" s="22"/>
      <c r="NJD155" s="22"/>
      <c r="NJE155" s="22"/>
      <c r="NJF155" s="22"/>
      <c r="NJG155" s="22"/>
      <c r="NJH155" s="22"/>
      <c r="NJI155" s="22"/>
      <c r="NJJ155" s="22"/>
      <c r="NJK155" s="22"/>
      <c r="NJL155" s="22"/>
      <c r="NJM155" s="22"/>
      <c r="NJN155" s="22"/>
      <c r="NJO155" s="22"/>
      <c r="NJP155" s="22"/>
      <c r="NJQ155" s="22"/>
      <c r="NJR155" s="22"/>
      <c r="NJS155" s="22"/>
      <c r="NJT155" s="22"/>
      <c r="NJU155" s="22"/>
      <c r="NJV155" s="22"/>
      <c r="NJW155" s="22"/>
      <c r="NJX155" s="22"/>
      <c r="NJY155" s="22"/>
      <c r="NJZ155" s="22"/>
      <c r="NKA155" s="22"/>
      <c r="NKB155" s="22"/>
      <c r="NKC155" s="22"/>
      <c r="NKD155" s="22"/>
      <c r="NKE155" s="22"/>
      <c r="NKF155" s="22"/>
      <c r="NKG155" s="22"/>
      <c r="NKH155" s="22"/>
      <c r="NKI155" s="22"/>
      <c r="NKJ155" s="22"/>
      <c r="NKK155" s="22"/>
      <c r="NKL155" s="22"/>
      <c r="NKM155" s="22"/>
      <c r="NKN155" s="22"/>
      <c r="NKO155" s="22"/>
      <c r="NKP155" s="22"/>
      <c r="NKQ155" s="22"/>
      <c r="NKR155" s="22"/>
      <c r="NKS155" s="22"/>
      <c r="NKT155" s="22"/>
      <c r="NKU155" s="22"/>
      <c r="NKV155" s="22"/>
      <c r="NKW155" s="22"/>
      <c r="NKX155" s="22"/>
      <c r="NKY155" s="22"/>
      <c r="NKZ155" s="22"/>
      <c r="NLA155" s="22"/>
      <c r="NLB155" s="22"/>
      <c r="NLC155" s="22"/>
      <c r="NLD155" s="22"/>
      <c r="NLE155" s="22"/>
      <c r="NLF155" s="22"/>
      <c r="NLG155" s="22"/>
      <c r="NLH155" s="22"/>
      <c r="NLI155" s="22"/>
      <c r="NLJ155" s="22"/>
      <c r="NLK155" s="22"/>
      <c r="NLL155" s="22"/>
      <c r="NLM155" s="22"/>
      <c r="NLN155" s="22"/>
      <c r="NLO155" s="22"/>
      <c r="NLP155" s="22"/>
      <c r="NLQ155" s="22"/>
      <c r="NLR155" s="22"/>
      <c r="NLS155" s="22"/>
      <c r="NLT155" s="22"/>
      <c r="NLU155" s="22"/>
      <c r="NLV155" s="22"/>
      <c r="NLW155" s="22"/>
      <c r="NLX155" s="22"/>
      <c r="NLY155" s="22"/>
      <c r="NLZ155" s="22"/>
      <c r="NMA155" s="22"/>
      <c r="NMB155" s="22"/>
      <c r="NMC155" s="22"/>
      <c r="NMD155" s="22"/>
      <c r="NME155" s="22"/>
      <c r="NMF155" s="22"/>
      <c r="NMG155" s="22"/>
      <c r="NMH155" s="22"/>
      <c r="NMI155" s="22"/>
      <c r="NMJ155" s="22"/>
      <c r="NMK155" s="22"/>
      <c r="NML155" s="22"/>
      <c r="NMM155" s="22"/>
      <c r="NMN155" s="22"/>
      <c r="NMO155" s="22"/>
      <c r="NMP155" s="22"/>
      <c r="NMQ155" s="22"/>
      <c r="NMR155" s="22"/>
      <c r="NMS155" s="22"/>
      <c r="NMT155" s="22"/>
      <c r="NMU155" s="22"/>
      <c r="NMV155" s="22"/>
      <c r="NMW155" s="22"/>
      <c r="NMX155" s="22"/>
      <c r="NMY155" s="22"/>
      <c r="NMZ155" s="22"/>
      <c r="NNA155" s="22"/>
      <c r="NNB155" s="22"/>
      <c r="NNC155" s="22"/>
      <c r="NND155" s="22"/>
      <c r="NNE155" s="22"/>
      <c r="NNF155" s="22"/>
      <c r="NNG155" s="22"/>
      <c r="NNH155" s="22"/>
      <c r="NNI155" s="22"/>
      <c r="NNJ155" s="22"/>
      <c r="NNK155" s="22"/>
      <c r="NNL155" s="22"/>
      <c r="NNM155" s="22"/>
      <c r="NNN155" s="22"/>
      <c r="NNO155" s="22"/>
      <c r="NNP155" s="22"/>
      <c r="NNQ155" s="22"/>
      <c r="NNR155" s="22"/>
      <c r="NNS155" s="22"/>
      <c r="NNT155" s="22"/>
      <c r="NNU155" s="22"/>
      <c r="NNV155" s="22"/>
      <c r="NNW155" s="22"/>
      <c r="NNX155" s="22"/>
      <c r="NNY155" s="22"/>
      <c r="NNZ155" s="22"/>
      <c r="NOA155" s="22"/>
      <c r="NOB155" s="22"/>
      <c r="NOC155" s="22"/>
      <c r="NOD155" s="22"/>
      <c r="NOE155" s="22"/>
      <c r="NOF155" s="22"/>
      <c r="NOG155" s="22"/>
      <c r="NOH155" s="22"/>
      <c r="NOI155" s="22"/>
      <c r="NOJ155" s="22"/>
      <c r="NOK155" s="22"/>
      <c r="NOL155" s="22"/>
      <c r="NOM155" s="22"/>
      <c r="NON155" s="22"/>
      <c r="NOO155" s="22"/>
      <c r="NOP155" s="22"/>
      <c r="NOQ155" s="22"/>
      <c r="NOR155" s="22"/>
      <c r="NOS155" s="22"/>
      <c r="NOT155" s="22"/>
      <c r="NOU155" s="22"/>
      <c r="NOV155" s="22"/>
      <c r="NOW155" s="22"/>
      <c r="NOX155" s="22"/>
      <c r="NOY155" s="22"/>
      <c r="NOZ155" s="22"/>
      <c r="NPA155" s="22"/>
      <c r="NPB155" s="22"/>
      <c r="NPC155" s="22"/>
      <c r="NPD155" s="22"/>
      <c r="NPE155" s="22"/>
      <c r="NPF155" s="22"/>
      <c r="NPG155" s="22"/>
      <c r="NPH155" s="22"/>
      <c r="NPI155" s="22"/>
      <c r="NPJ155" s="22"/>
      <c r="NPK155" s="22"/>
      <c r="NPL155" s="22"/>
      <c r="NPM155" s="22"/>
      <c r="NPN155" s="22"/>
      <c r="NPO155" s="22"/>
      <c r="NPP155" s="22"/>
      <c r="NPQ155" s="22"/>
      <c r="NPR155" s="22"/>
      <c r="NPS155" s="22"/>
      <c r="NPT155" s="22"/>
      <c r="NPU155" s="22"/>
      <c r="NPV155" s="22"/>
      <c r="NPW155" s="22"/>
      <c r="NPX155" s="22"/>
      <c r="NPY155" s="22"/>
      <c r="NPZ155" s="22"/>
      <c r="NQA155" s="22"/>
      <c r="NQB155" s="22"/>
      <c r="NQC155" s="22"/>
      <c r="NQD155" s="22"/>
      <c r="NQE155" s="22"/>
      <c r="NQF155" s="22"/>
      <c r="NQG155" s="22"/>
      <c r="NQH155" s="22"/>
      <c r="NQI155" s="22"/>
      <c r="NQJ155" s="22"/>
      <c r="NQK155" s="22"/>
      <c r="NQL155" s="22"/>
      <c r="NQM155" s="22"/>
      <c r="NQN155" s="22"/>
      <c r="NQO155" s="22"/>
      <c r="NQP155" s="22"/>
      <c r="NQQ155" s="22"/>
      <c r="NQR155" s="22"/>
      <c r="NQS155" s="22"/>
      <c r="NQT155" s="22"/>
      <c r="NQU155" s="22"/>
      <c r="NQV155" s="22"/>
      <c r="NQW155" s="22"/>
      <c r="NQX155" s="22"/>
      <c r="NQY155" s="22"/>
      <c r="NQZ155" s="22"/>
      <c r="NRA155" s="22"/>
      <c r="NRB155" s="22"/>
      <c r="NRC155" s="22"/>
      <c r="NRD155" s="22"/>
      <c r="NRE155" s="22"/>
      <c r="NRF155" s="22"/>
      <c r="NRG155" s="22"/>
      <c r="NRH155" s="22"/>
      <c r="NRI155" s="22"/>
      <c r="NRJ155" s="22"/>
      <c r="NRK155" s="22"/>
      <c r="NRL155" s="22"/>
      <c r="NRM155" s="22"/>
      <c r="NRN155" s="22"/>
      <c r="NRO155" s="22"/>
      <c r="NRP155" s="22"/>
      <c r="NRQ155" s="22"/>
      <c r="NRR155" s="22"/>
      <c r="NRS155" s="22"/>
      <c r="NRT155" s="22"/>
      <c r="NRU155" s="22"/>
      <c r="NRV155" s="22"/>
      <c r="NRW155" s="22"/>
      <c r="NRX155" s="22"/>
      <c r="NRY155" s="22"/>
      <c r="NRZ155" s="22"/>
      <c r="NSA155" s="22"/>
      <c r="NSB155" s="22"/>
      <c r="NSC155" s="22"/>
      <c r="NSD155" s="22"/>
      <c r="NSE155" s="22"/>
      <c r="NSF155" s="22"/>
      <c r="NSG155" s="22"/>
      <c r="NSH155" s="22"/>
      <c r="NSI155" s="22"/>
      <c r="NSJ155" s="22"/>
      <c r="NSK155" s="22"/>
      <c r="NSL155" s="22"/>
      <c r="NSM155" s="22"/>
      <c r="NSN155" s="22"/>
      <c r="NSO155" s="22"/>
      <c r="NSP155" s="22"/>
      <c r="NSQ155" s="22"/>
      <c r="NSR155" s="22"/>
      <c r="NSS155" s="22"/>
      <c r="NST155" s="22"/>
      <c r="NSU155" s="22"/>
      <c r="NSV155" s="22"/>
      <c r="NSW155" s="22"/>
      <c r="NSX155" s="22"/>
      <c r="NSY155" s="22"/>
      <c r="NSZ155" s="22"/>
      <c r="NTA155" s="22"/>
      <c r="NTB155" s="22"/>
      <c r="NTC155" s="22"/>
      <c r="NTD155" s="22"/>
      <c r="NTE155" s="22"/>
      <c r="NTF155" s="22"/>
      <c r="NTG155" s="22"/>
      <c r="NTH155" s="22"/>
      <c r="NTI155" s="22"/>
      <c r="NTJ155" s="22"/>
      <c r="NTK155" s="22"/>
      <c r="NTL155" s="22"/>
      <c r="NTM155" s="22"/>
      <c r="NTN155" s="22"/>
      <c r="NTO155" s="22"/>
      <c r="NTP155" s="22"/>
      <c r="NTQ155" s="22"/>
      <c r="NTR155" s="22"/>
      <c r="NTS155" s="22"/>
      <c r="NTT155" s="22"/>
      <c r="NTU155" s="22"/>
      <c r="NTV155" s="22"/>
      <c r="NTW155" s="22"/>
      <c r="NTX155" s="22"/>
      <c r="NTY155" s="22"/>
      <c r="NTZ155" s="22"/>
      <c r="NUA155" s="22"/>
      <c r="NUB155" s="22"/>
      <c r="NUC155" s="22"/>
      <c r="NUD155" s="22"/>
      <c r="NUE155" s="22"/>
      <c r="NUF155" s="22"/>
      <c r="NUG155" s="22"/>
      <c r="NUH155" s="22"/>
      <c r="NUI155" s="22"/>
      <c r="NUJ155" s="22"/>
      <c r="NUK155" s="22"/>
      <c r="NUL155" s="22"/>
      <c r="NUM155" s="22"/>
      <c r="NUN155" s="22"/>
      <c r="NUO155" s="22"/>
      <c r="NUP155" s="22"/>
      <c r="NUQ155" s="22"/>
      <c r="NUR155" s="22"/>
      <c r="NUS155" s="22"/>
      <c r="NUT155" s="22"/>
      <c r="NUU155" s="22"/>
      <c r="NUV155" s="22"/>
      <c r="NUW155" s="22"/>
      <c r="NUX155" s="22"/>
      <c r="NUY155" s="22"/>
      <c r="NUZ155" s="22"/>
      <c r="NVA155" s="22"/>
      <c r="NVB155" s="22"/>
      <c r="NVC155" s="22"/>
      <c r="NVD155" s="22"/>
      <c r="NVE155" s="22"/>
      <c r="NVF155" s="22"/>
      <c r="NVG155" s="22"/>
      <c r="NVH155" s="22"/>
      <c r="NVI155" s="22"/>
      <c r="NVJ155" s="22"/>
      <c r="NVK155" s="22"/>
      <c r="NVL155" s="22"/>
      <c r="NVM155" s="22"/>
      <c r="NVN155" s="22"/>
      <c r="NVO155" s="22"/>
      <c r="NVP155" s="22"/>
      <c r="NVQ155" s="22"/>
      <c r="NVR155" s="22"/>
      <c r="NVS155" s="22"/>
      <c r="NVT155" s="22"/>
      <c r="NVU155" s="22"/>
      <c r="NVV155" s="22"/>
      <c r="NVW155" s="22"/>
      <c r="NVX155" s="22"/>
      <c r="NVY155" s="22"/>
      <c r="NVZ155" s="22"/>
      <c r="NWA155" s="22"/>
      <c r="NWB155" s="22"/>
      <c r="NWC155" s="22"/>
      <c r="NWD155" s="22"/>
      <c r="NWE155" s="22"/>
      <c r="NWF155" s="22"/>
      <c r="NWG155" s="22"/>
      <c r="NWH155" s="22"/>
      <c r="NWI155" s="22"/>
      <c r="NWJ155" s="22"/>
      <c r="NWK155" s="22"/>
      <c r="NWL155" s="22"/>
      <c r="NWM155" s="22"/>
      <c r="NWN155" s="22"/>
      <c r="NWO155" s="22"/>
      <c r="NWP155" s="22"/>
      <c r="NWQ155" s="22"/>
      <c r="NWR155" s="22"/>
      <c r="NWS155" s="22"/>
      <c r="NWT155" s="22"/>
      <c r="NWU155" s="22"/>
      <c r="NWV155" s="22"/>
      <c r="NWW155" s="22"/>
      <c r="NWX155" s="22"/>
      <c r="NWY155" s="22"/>
      <c r="NWZ155" s="22"/>
      <c r="NXA155" s="22"/>
      <c r="NXB155" s="22"/>
      <c r="NXC155" s="22"/>
      <c r="NXD155" s="22"/>
      <c r="NXE155" s="22"/>
      <c r="NXF155" s="22"/>
      <c r="NXG155" s="22"/>
      <c r="NXH155" s="22"/>
      <c r="NXI155" s="22"/>
      <c r="NXJ155" s="22"/>
      <c r="NXK155" s="22"/>
      <c r="NXL155" s="22"/>
      <c r="NXM155" s="22"/>
      <c r="NXN155" s="22"/>
      <c r="NXO155" s="22"/>
      <c r="NXP155" s="22"/>
      <c r="NXQ155" s="22"/>
      <c r="NXR155" s="22"/>
      <c r="NXS155" s="22"/>
      <c r="NXT155" s="22"/>
      <c r="NXU155" s="22"/>
      <c r="NXV155" s="22"/>
      <c r="NXW155" s="22"/>
      <c r="NXX155" s="22"/>
      <c r="NXY155" s="22"/>
      <c r="NXZ155" s="22"/>
      <c r="NYA155" s="22"/>
      <c r="NYB155" s="22"/>
      <c r="NYC155" s="22"/>
      <c r="NYD155" s="22"/>
      <c r="NYE155" s="22"/>
      <c r="NYF155" s="22"/>
      <c r="NYG155" s="22"/>
      <c r="NYH155" s="22"/>
      <c r="NYI155" s="22"/>
      <c r="NYJ155" s="22"/>
      <c r="NYK155" s="22"/>
      <c r="NYL155" s="22"/>
      <c r="NYM155" s="22"/>
      <c r="NYN155" s="22"/>
      <c r="NYO155" s="22"/>
      <c r="NYP155" s="22"/>
      <c r="NYQ155" s="22"/>
      <c r="NYR155" s="22"/>
      <c r="NYS155" s="22"/>
      <c r="NYT155" s="22"/>
      <c r="NYU155" s="22"/>
      <c r="NYV155" s="22"/>
      <c r="NYW155" s="22"/>
      <c r="NYX155" s="22"/>
      <c r="NYY155" s="22"/>
      <c r="NYZ155" s="22"/>
      <c r="NZA155" s="22"/>
      <c r="NZB155" s="22"/>
      <c r="NZC155" s="22"/>
      <c r="NZD155" s="22"/>
      <c r="NZE155" s="22"/>
      <c r="NZF155" s="22"/>
      <c r="NZG155" s="22"/>
      <c r="NZH155" s="22"/>
      <c r="NZI155" s="22"/>
      <c r="NZJ155" s="22"/>
      <c r="NZK155" s="22"/>
      <c r="NZL155" s="22"/>
      <c r="NZM155" s="22"/>
      <c r="NZN155" s="22"/>
      <c r="NZO155" s="22"/>
      <c r="NZP155" s="22"/>
      <c r="NZQ155" s="22"/>
      <c r="NZR155" s="22"/>
      <c r="NZS155" s="22"/>
      <c r="NZT155" s="22"/>
      <c r="NZU155" s="22"/>
      <c r="NZV155" s="22"/>
      <c r="NZW155" s="22"/>
      <c r="NZX155" s="22"/>
      <c r="NZY155" s="22"/>
      <c r="NZZ155" s="22"/>
      <c r="OAA155" s="22"/>
      <c r="OAB155" s="22"/>
      <c r="OAC155" s="22"/>
      <c r="OAD155" s="22"/>
      <c r="OAE155" s="22"/>
      <c r="OAF155" s="22"/>
      <c r="OAG155" s="22"/>
      <c r="OAH155" s="22"/>
      <c r="OAI155" s="22"/>
      <c r="OAJ155" s="22"/>
      <c r="OAK155" s="22"/>
      <c r="OAL155" s="22"/>
      <c r="OAM155" s="22"/>
      <c r="OAN155" s="22"/>
      <c r="OAO155" s="22"/>
      <c r="OAP155" s="22"/>
      <c r="OAQ155" s="22"/>
      <c r="OAR155" s="22"/>
      <c r="OAS155" s="22"/>
      <c r="OAT155" s="22"/>
      <c r="OAU155" s="22"/>
      <c r="OAV155" s="22"/>
      <c r="OAW155" s="22"/>
      <c r="OAX155" s="22"/>
      <c r="OAY155" s="22"/>
      <c r="OAZ155" s="22"/>
      <c r="OBA155" s="22"/>
      <c r="OBB155" s="22"/>
      <c r="OBC155" s="22"/>
      <c r="OBD155" s="22"/>
      <c r="OBE155" s="22"/>
      <c r="OBF155" s="22"/>
      <c r="OBG155" s="22"/>
      <c r="OBH155" s="22"/>
      <c r="OBI155" s="22"/>
      <c r="OBJ155" s="22"/>
      <c r="OBK155" s="22"/>
      <c r="OBL155" s="22"/>
      <c r="OBM155" s="22"/>
      <c r="OBN155" s="22"/>
      <c r="OBO155" s="22"/>
      <c r="OBP155" s="22"/>
      <c r="OBQ155" s="22"/>
      <c r="OBR155" s="22"/>
      <c r="OBS155" s="22"/>
      <c r="OBT155" s="22"/>
      <c r="OBU155" s="22"/>
      <c r="OBV155" s="22"/>
      <c r="OBW155" s="22"/>
      <c r="OBX155" s="22"/>
      <c r="OBY155" s="22"/>
      <c r="OBZ155" s="22"/>
      <c r="OCA155" s="22"/>
      <c r="OCB155" s="22"/>
      <c r="OCC155" s="22"/>
      <c r="OCD155" s="22"/>
      <c r="OCE155" s="22"/>
      <c r="OCF155" s="22"/>
      <c r="OCG155" s="22"/>
      <c r="OCH155" s="22"/>
      <c r="OCI155" s="22"/>
      <c r="OCJ155" s="22"/>
      <c r="OCK155" s="22"/>
      <c r="OCL155" s="22"/>
      <c r="OCM155" s="22"/>
      <c r="OCN155" s="22"/>
      <c r="OCO155" s="22"/>
      <c r="OCP155" s="22"/>
      <c r="OCQ155" s="22"/>
      <c r="OCR155" s="22"/>
      <c r="OCS155" s="22"/>
      <c r="OCT155" s="22"/>
      <c r="OCU155" s="22"/>
      <c r="OCV155" s="22"/>
      <c r="OCW155" s="22"/>
      <c r="OCX155" s="22"/>
      <c r="OCY155" s="22"/>
      <c r="OCZ155" s="22"/>
      <c r="ODA155" s="22"/>
      <c r="ODB155" s="22"/>
      <c r="ODC155" s="22"/>
      <c r="ODD155" s="22"/>
      <c r="ODE155" s="22"/>
      <c r="ODF155" s="22"/>
      <c r="ODG155" s="22"/>
      <c r="ODH155" s="22"/>
      <c r="ODI155" s="22"/>
      <c r="ODJ155" s="22"/>
      <c r="ODK155" s="22"/>
      <c r="ODL155" s="22"/>
      <c r="ODM155" s="22"/>
      <c r="ODN155" s="22"/>
      <c r="ODO155" s="22"/>
      <c r="ODP155" s="22"/>
      <c r="ODQ155" s="22"/>
      <c r="ODR155" s="22"/>
      <c r="ODS155" s="22"/>
      <c r="ODT155" s="22"/>
      <c r="ODU155" s="22"/>
      <c r="ODV155" s="22"/>
      <c r="ODW155" s="22"/>
      <c r="ODX155" s="22"/>
      <c r="ODY155" s="22"/>
      <c r="ODZ155" s="22"/>
      <c r="OEA155" s="22"/>
      <c r="OEB155" s="22"/>
      <c r="OEC155" s="22"/>
      <c r="OED155" s="22"/>
      <c r="OEE155" s="22"/>
      <c r="OEF155" s="22"/>
      <c r="OEG155" s="22"/>
      <c r="OEH155" s="22"/>
      <c r="OEI155" s="22"/>
      <c r="OEJ155" s="22"/>
      <c r="OEK155" s="22"/>
      <c r="OEL155" s="22"/>
      <c r="OEM155" s="22"/>
      <c r="OEN155" s="22"/>
      <c r="OEO155" s="22"/>
      <c r="OEP155" s="22"/>
      <c r="OEQ155" s="22"/>
      <c r="OER155" s="22"/>
      <c r="OES155" s="22"/>
      <c r="OET155" s="22"/>
      <c r="OEU155" s="22"/>
      <c r="OEV155" s="22"/>
      <c r="OEW155" s="22"/>
      <c r="OEX155" s="22"/>
      <c r="OEY155" s="22"/>
      <c r="OEZ155" s="22"/>
      <c r="OFA155" s="22"/>
      <c r="OFB155" s="22"/>
      <c r="OFC155" s="22"/>
      <c r="OFD155" s="22"/>
      <c r="OFE155" s="22"/>
      <c r="OFF155" s="22"/>
      <c r="OFG155" s="22"/>
      <c r="OFH155" s="22"/>
      <c r="OFI155" s="22"/>
      <c r="OFJ155" s="22"/>
      <c r="OFK155" s="22"/>
      <c r="OFL155" s="22"/>
      <c r="OFM155" s="22"/>
      <c r="OFN155" s="22"/>
      <c r="OFO155" s="22"/>
      <c r="OFP155" s="22"/>
      <c r="OFQ155" s="22"/>
      <c r="OFR155" s="22"/>
      <c r="OFS155" s="22"/>
      <c r="OFT155" s="22"/>
      <c r="OFU155" s="22"/>
      <c r="OFV155" s="22"/>
      <c r="OFW155" s="22"/>
      <c r="OFX155" s="22"/>
      <c r="OFY155" s="22"/>
      <c r="OFZ155" s="22"/>
      <c r="OGA155" s="22"/>
      <c r="OGB155" s="22"/>
      <c r="OGC155" s="22"/>
      <c r="OGD155" s="22"/>
      <c r="OGE155" s="22"/>
      <c r="OGF155" s="22"/>
      <c r="OGG155" s="22"/>
      <c r="OGH155" s="22"/>
      <c r="OGI155" s="22"/>
      <c r="OGJ155" s="22"/>
      <c r="OGK155" s="22"/>
      <c r="OGL155" s="22"/>
      <c r="OGM155" s="22"/>
      <c r="OGN155" s="22"/>
      <c r="OGO155" s="22"/>
      <c r="OGP155" s="22"/>
      <c r="OGQ155" s="22"/>
      <c r="OGR155" s="22"/>
      <c r="OGS155" s="22"/>
      <c r="OGT155" s="22"/>
      <c r="OGU155" s="22"/>
      <c r="OGV155" s="22"/>
      <c r="OGW155" s="22"/>
      <c r="OGX155" s="22"/>
      <c r="OGY155" s="22"/>
      <c r="OGZ155" s="22"/>
      <c r="OHA155" s="22"/>
      <c r="OHB155" s="22"/>
      <c r="OHC155" s="22"/>
      <c r="OHD155" s="22"/>
      <c r="OHE155" s="22"/>
      <c r="OHF155" s="22"/>
      <c r="OHG155" s="22"/>
      <c r="OHH155" s="22"/>
      <c r="OHI155" s="22"/>
      <c r="OHJ155" s="22"/>
      <c r="OHK155" s="22"/>
      <c r="OHL155" s="22"/>
      <c r="OHM155" s="22"/>
      <c r="OHN155" s="22"/>
      <c r="OHO155" s="22"/>
      <c r="OHP155" s="22"/>
      <c r="OHQ155" s="22"/>
      <c r="OHR155" s="22"/>
      <c r="OHS155" s="22"/>
      <c r="OHT155" s="22"/>
      <c r="OHU155" s="22"/>
      <c r="OHV155" s="22"/>
      <c r="OHW155" s="22"/>
      <c r="OHX155" s="22"/>
      <c r="OHY155" s="22"/>
      <c r="OHZ155" s="22"/>
      <c r="OIA155" s="22"/>
      <c r="OIB155" s="22"/>
      <c r="OIC155" s="22"/>
      <c r="OID155" s="22"/>
      <c r="OIE155" s="22"/>
      <c r="OIF155" s="22"/>
      <c r="OIG155" s="22"/>
      <c r="OIH155" s="22"/>
      <c r="OII155" s="22"/>
      <c r="OIJ155" s="22"/>
      <c r="OIK155" s="22"/>
      <c r="OIL155" s="22"/>
      <c r="OIM155" s="22"/>
      <c r="OIN155" s="22"/>
      <c r="OIO155" s="22"/>
      <c r="OIP155" s="22"/>
      <c r="OIQ155" s="22"/>
      <c r="OIR155" s="22"/>
      <c r="OIS155" s="22"/>
      <c r="OIT155" s="22"/>
      <c r="OIU155" s="22"/>
      <c r="OIV155" s="22"/>
      <c r="OIW155" s="22"/>
      <c r="OIX155" s="22"/>
      <c r="OIY155" s="22"/>
      <c r="OIZ155" s="22"/>
      <c r="OJA155" s="22"/>
      <c r="OJB155" s="22"/>
      <c r="OJC155" s="22"/>
      <c r="OJD155" s="22"/>
      <c r="OJE155" s="22"/>
      <c r="OJF155" s="22"/>
      <c r="OJG155" s="22"/>
      <c r="OJH155" s="22"/>
      <c r="OJI155" s="22"/>
      <c r="OJJ155" s="22"/>
      <c r="OJK155" s="22"/>
      <c r="OJL155" s="22"/>
      <c r="OJM155" s="22"/>
      <c r="OJN155" s="22"/>
      <c r="OJO155" s="22"/>
      <c r="OJP155" s="22"/>
      <c r="OJQ155" s="22"/>
      <c r="OJR155" s="22"/>
      <c r="OJS155" s="22"/>
      <c r="OJT155" s="22"/>
      <c r="OJU155" s="22"/>
      <c r="OJV155" s="22"/>
      <c r="OJW155" s="22"/>
      <c r="OJX155" s="22"/>
      <c r="OJY155" s="22"/>
      <c r="OJZ155" s="22"/>
      <c r="OKA155" s="22"/>
      <c r="OKB155" s="22"/>
      <c r="OKC155" s="22"/>
      <c r="OKD155" s="22"/>
      <c r="OKE155" s="22"/>
      <c r="OKF155" s="22"/>
      <c r="OKG155" s="22"/>
      <c r="OKH155" s="22"/>
      <c r="OKI155" s="22"/>
      <c r="OKJ155" s="22"/>
      <c r="OKK155" s="22"/>
      <c r="OKL155" s="22"/>
      <c r="OKM155" s="22"/>
      <c r="OKN155" s="22"/>
      <c r="OKO155" s="22"/>
      <c r="OKP155" s="22"/>
      <c r="OKQ155" s="22"/>
      <c r="OKR155" s="22"/>
      <c r="OKS155" s="22"/>
      <c r="OKT155" s="22"/>
      <c r="OKU155" s="22"/>
      <c r="OKV155" s="22"/>
      <c r="OKW155" s="22"/>
      <c r="OKX155" s="22"/>
      <c r="OKY155" s="22"/>
      <c r="OKZ155" s="22"/>
      <c r="OLA155" s="22"/>
      <c r="OLB155" s="22"/>
      <c r="OLC155" s="22"/>
      <c r="OLD155" s="22"/>
      <c r="OLE155" s="22"/>
      <c r="OLF155" s="22"/>
      <c r="OLG155" s="22"/>
      <c r="OLH155" s="22"/>
      <c r="OLI155" s="22"/>
      <c r="OLJ155" s="22"/>
      <c r="OLK155" s="22"/>
      <c r="OLL155" s="22"/>
      <c r="OLM155" s="22"/>
      <c r="OLN155" s="22"/>
      <c r="OLO155" s="22"/>
      <c r="OLP155" s="22"/>
      <c r="OLQ155" s="22"/>
      <c r="OLR155" s="22"/>
      <c r="OLS155" s="22"/>
      <c r="OLT155" s="22"/>
      <c r="OLU155" s="22"/>
      <c r="OLV155" s="22"/>
      <c r="OLW155" s="22"/>
      <c r="OLX155" s="22"/>
      <c r="OLY155" s="22"/>
      <c r="OLZ155" s="22"/>
      <c r="OMA155" s="22"/>
      <c r="OMB155" s="22"/>
      <c r="OMC155" s="22"/>
      <c r="OMD155" s="22"/>
      <c r="OME155" s="22"/>
      <c r="OMF155" s="22"/>
      <c r="OMG155" s="22"/>
      <c r="OMH155" s="22"/>
      <c r="OMI155" s="22"/>
      <c r="OMJ155" s="22"/>
      <c r="OMK155" s="22"/>
      <c r="OML155" s="22"/>
      <c r="OMM155" s="22"/>
      <c r="OMN155" s="22"/>
      <c r="OMO155" s="22"/>
      <c r="OMP155" s="22"/>
      <c r="OMQ155" s="22"/>
      <c r="OMR155" s="22"/>
      <c r="OMS155" s="22"/>
      <c r="OMT155" s="22"/>
      <c r="OMU155" s="22"/>
      <c r="OMV155" s="22"/>
      <c r="OMW155" s="22"/>
      <c r="OMX155" s="22"/>
      <c r="OMY155" s="22"/>
      <c r="OMZ155" s="22"/>
      <c r="ONA155" s="22"/>
      <c r="ONB155" s="22"/>
      <c r="ONC155" s="22"/>
      <c r="OND155" s="22"/>
      <c r="ONE155" s="22"/>
      <c r="ONF155" s="22"/>
      <c r="ONG155" s="22"/>
      <c r="ONH155" s="22"/>
      <c r="ONI155" s="22"/>
      <c r="ONJ155" s="22"/>
      <c r="ONK155" s="22"/>
      <c r="ONL155" s="22"/>
      <c r="ONM155" s="22"/>
      <c r="ONN155" s="22"/>
      <c r="ONO155" s="22"/>
      <c r="ONP155" s="22"/>
      <c r="ONQ155" s="22"/>
      <c r="ONR155" s="22"/>
      <c r="ONS155" s="22"/>
      <c r="ONT155" s="22"/>
      <c r="ONU155" s="22"/>
      <c r="ONV155" s="22"/>
      <c r="ONW155" s="22"/>
      <c r="ONX155" s="22"/>
      <c r="ONY155" s="22"/>
      <c r="ONZ155" s="22"/>
      <c r="OOA155" s="22"/>
      <c r="OOB155" s="22"/>
      <c r="OOC155" s="22"/>
      <c r="OOD155" s="22"/>
      <c r="OOE155" s="22"/>
      <c r="OOF155" s="22"/>
      <c r="OOG155" s="22"/>
      <c r="OOH155" s="22"/>
      <c r="OOI155" s="22"/>
      <c r="OOJ155" s="22"/>
      <c r="OOK155" s="22"/>
      <c r="OOL155" s="22"/>
      <c r="OOM155" s="22"/>
      <c r="OON155" s="22"/>
      <c r="OOO155" s="22"/>
      <c r="OOP155" s="22"/>
      <c r="OOQ155" s="22"/>
      <c r="OOR155" s="22"/>
      <c r="OOS155" s="22"/>
      <c r="OOT155" s="22"/>
      <c r="OOU155" s="22"/>
      <c r="OOV155" s="22"/>
      <c r="OOW155" s="22"/>
      <c r="OOX155" s="22"/>
      <c r="OOY155" s="22"/>
      <c r="OOZ155" s="22"/>
      <c r="OPA155" s="22"/>
      <c r="OPB155" s="22"/>
      <c r="OPC155" s="22"/>
      <c r="OPD155" s="22"/>
      <c r="OPE155" s="22"/>
      <c r="OPF155" s="22"/>
      <c r="OPG155" s="22"/>
      <c r="OPH155" s="22"/>
      <c r="OPI155" s="22"/>
      <c r="OPJ155" s="22"/>
      <c r="OPK155" s="22"/>
      <c r="OPL155" s="22"/>
      <c r="OPM155" s="22"/>
      <c r="OPN155" s="22"/>
      <c r="OPO155" s="22"/>
      <c r="OPP155" s="22"/>
      <c r="OPQ155" s="22"/>
      <c r="OPR155" s="22"/>
      <c r="OPS155" s="22"/>
      <c r="OPT155" s="22"/>
      <c r="OPU155" s="22"/>
      <c r="OPV155" s="22"/>
      <c r="OPW155" s="22"/>
      <c r="OPX155" s="22"/>
      <c r="OPY155" s="22"/>
      <c r="OPZ155" s="22"/>
      <c r="OQA155" s="22"/>
      <c r="OQB155" s="22"/>
      <c r="OQC155" s="22"/>
      <c r="OQD155" s="22"/>
      <c r="OQE155" s="22"/>
      <c r="OQF155" s="22"/>
      <c r="OQG155" s="22"/>
      <c r="OQH155" s="22"/>
      <c r="OQI155" s="22"/>
      <c r="OQJ155" s="22"/>
      <c r="OQK155" s="22"/>
      <c r="OQL155" s="22"/>
      <c r="OQM155" s="22"/>
      <c r="OQN155" s="22"/>
      <c r="OQO155" s="22"/>
      <c r="OQP155" s="22"/>
      <c r="OQQ155" s="22"/>
      <c r="OQR155" s="22"/>
      <c r="OQS155" s="22"/>
      <c r="OQT155" s="22"/>
      <c r="OQU155" s="22"/>
      <c r="OQV155" s="22"/>
      <c r="OQW155" s="22"/>
      <c r="OQX155" s="22"/>
      <c r="OQY155" s="22"/>
      <c r="OQZ155" s="22"/>
      <c r="ORA155" s="22"/>
      <c r="ORB155" s="22"/>
      <c r="ORC155" s="22"/>
      <c r="ORD155" s="22"/>
      <c r="ORE155" s="22"/>
      <c r="ORF155" s="22"/>
      <c r="ORG155" s="22"/>
      <c r="ORH155" s="22"/>
      <c r="ORI155" s="22"/>
      <c r="ORJ155" s="22"/>
      <c r="ORK155" s="22"/>
      <c r="ORL155" s="22"/>
      <c r="ORM155" s="22"/>
      <c r="ORN155" s="22"/>
      <c r="ORO155" s="22"/>
      <c r="ORP155" s="22"/>
      <c r="ORQ155" s="22"/>
      <c r="ORR155" s="22"/>
      <c r="ORS155" s="22"/>
      <c r="ORT155" s="22"/>
      <c r="ORU155" s="22"/>
      <c r="ORV155" s="22"/>
      <c r="ORW155" s="22"/>
      <c r="ORX155" s="22"/>
      <c r="ORY155" s="22"/>
      <c r="ORZ155" s="22"/>
      <c r="OSA155" s="22"/>
      <c r="OSB155" s="22"/>
      <c r="OSC155" s="22"/>
      <c r="OSD155" s="22"/>
      <c r="OSE155" s="22"/>
      <c r="OSF155" s="22"/>
      <c r="OSG155" s="22"/>
      <c r="OSH155" s="22"/>
      <c r="OSI155" s="22"/>
      <c r="OSJ155" s="22"/>
      <c r="OSK155" s="22"/>
      <c r="OSL155" s="22"/>
      <c r="OSM155" s="22"/>
      <c r="OSN155" s="22"/>
      <c r="OSO155" s="22"/>
      <c r="OSP155" s="22"/>
      <c r="OSQ155" s="22"/>
      <c r="OSR155" s="22"/>
      <c r="OSS155" s="22"/>
      <c r="OST155" s="22"/>
      <c r="OSU155" s="22"/>
      <c r="OSV155" s="22"/>
      <c r="OSW155" s="22"/>
      <c r="OSX155" s="22"/>
      <c r="OSY155" s="22"/>
      <c r="OSZ155" s="22"/>
      <c r="OTA155" s="22"/>
      <c r="OTB155" s="22"/>
      <c r="OTC155" s="22"/>
      <c r="OTD155" s="22"/>
      <c r="OTE155" s="22"/>
      <c r="OTF155" s="22"/>
      <c r="OTG155" s="22"/>
      <c r="OTH155" s="22"/>
      <c r="OTI155" s="22"/>
      <c r="OTJ155" s="22"/>
      <c r="OTK155" s="22"/>
      <c r="OTL155" s="22"/>
      <c r="OTM155" s="22"/>
      <c r="OTN155" s="22"/>
      <c r="OTO155" s="22"/>
      <c r="OTP155" s="22"/>
      <c r="OTQ155" s="22"/>
      <c r="OTR155" s="22"/>
      <c r="OTS155" s="22"/>
      <c r="OTT155" s="22"/>
      <c r="OTU155" s="22"/>
      <c r="OTV155" s="22"/>
      <c r="OTW155" s="22"/>
      <c r="OTX155" s="22"/>
      <c r="OTY155" s="22"/>
      <c r="OTZ155" s="22"/>
      <c r="OUA155" s="22"/>
      <c r="OUB155" s="22"/>
      <c r="OUC155" s="22"/>
      <c r="OUD155" s="22"/>
      <c r="OUE155" s="22"/>
      <c r="OUF155" s="22"/>
      <c r="OUG155" s="22"/>
      <c r="OUH155" s="22"/>
      <c r="OUI155" s="22"/>
      <c r="OUJ155" s="22"/>
      <c r="OUK155" s="22"/>
      <c r="OUL155" s="22"/>
      <c r="OUM155" s="22"/>
      <c r="OUN155" s="22"/>
      <c r="OUO155" s="22"/>
      <c r="OUP155" s="22"/>
      <c r="OUQ155" s="22"/>
      <c r="OUR155" s="22"/>
      <c r="OUS155" s="22"/>
      <c r="OUT155" s="22"/>
      <c r="OUU155" s="22"/>
      <c r="OUV155" s="22"/>
      <c r="OUW155" s="22"/>
      <c r="OUX155" s="22"/>
      <c r="OUY155" s="22"/>
      <c r="OUZ155" s="22"/>
      <c r="OVA155" s="22"/>
      <c r="OVB155" s="22"/>
      <c r="OVC155" s="22"/>
      <c r="OVD155" s="22"/>
      <c r="OVE155" s="22"/>
      <c r="OVF155" s="22"/>
      <c r="OVG155" s="22"/>
      <c r="OVH155" s="22"/>
      <c r="OVI155" s="22"/>
      <c r="OVJ155" s="22"/>
      <c r="OVK155" s="22"/>
      <c r="OVL155" s="22"/>
      <c r="OVM155" s="22"/>
      <c r="OVN155" s="22"/>
      <c r="OVO155" s="22"/>
      <c r="OVP155" s="22"/>
      <c r="OVQ155" s="22"/>
      <c r="OVR155" s="22"/>
      <c r="OVS155" s="22"/>
      <c r="OVT155" s="22"/>
      <c r="OVU155" s="22"/>
      <c r="OVV155" s="22"/>
      <c r="OVW155" s="22"/>
      <c r="OVX155" s="22"/>
      <c r="OVY155" s="22"/>
      <c r="OVZ155" s="22"/>
      <c r="OWA155" s="22"/>
      <c r="OWB155" s="22"/>
      <c r="OWC155" s="22"/>
      <c r="OWD155" s="22"/>
      <c r="OWE155" s="22"/>
      <c r="OWF155" s="22"/>
      <c r="OWG155" s="22"/>
      <c r="OWH155" s="22"/>
      <c r="OWI155" s="22"/>
      <c r="OWJ155" s="22"/>
      <c r="OWK155" s="22"/>
      <c r="OWL155" s="22"/>
      <c r="OWM155" s="22"/>
      <c r="OWN155" s="22"/>
      <c r="OWO155" s="22"/>
      <c r="OWP155" s="22"/>
      <c r="OWQ155" s="22"/>
      <c r="OWR155" s="22"/>
      <c r="OWS155" s="22"/>
      <c r="OWT155" s="22"/>
      <c r="OWU155" s="22"/>
      <c r="OWV155" s="22"/>
      <c r="OWW155" s="22"/>
      <c r="OWX155" s="22"/>
      <c r="OWY155" s="22"/>
      <c r="OWZ155" s="22"/>
      <c r="OXA155" s="22"/>
      <c r="OXB155" s="22"/>
      <c r="OXC155" s="22"/>
      <c r="OXD155" s="22"/>
      <c r="OXE155" s="22"/>
      <c r="OXF155" s="22"/>
      <c r="OXG155" s="22"/>
      <c r="OXH155" s="22"/>
      <c r="OXI155" s="22"/>
      <c r="OXJ155" s="22"/>
      <c r="OXK155" s="22"/>
      <c r="OXL155" s="22"/>
      <c r="OXM155" s="22"/>
      <c r="OXN155" s="22"/>
      <c r="OXO155" s="22"/>
      <c r="OXP155" s="22"/>
      <c r="OXQ155" s="22"/>
      <c r="OXR155" s="22"/>
      <c r="OXS155" s="22"/>
      <c r="OXT155" s="22"/>
      <c r="OXU155" s="22"/>
      <c r="OXV155" s="22"/>
      <c r="OXW155" s="22"/>
      <c r="OXX155" s="22"/>
      <c r="OXY155" s="22"/>
      <c r="OXZ155" s="22"/>
      <c r="OYA155" s="22"/>
      <c r="OYB155" s="22"/>
      <c r="OYC155" s="22"/>
      <c r="OYD155" s="22"/>
      <c r="OYE155" s="22"/>
      <c r="OYF155" s="22"/>
      <c r="OYG155" s="22"/>
      <c r="OYH155" s="22"/>
      <c r="OYI155" s="22"/>
      <c r="OYJ155" s="22"/>
      <c r="OYK155" s="22"/>
      <c r="OYL155" s="22"/>
      <c r="OYM155" s="22"/>
      <c r="OYN155" s="22"/>
      <c r="OYO155" s="22"/>
      <c r="OYP155" s="22"/>
      <c r="OYQ155" s="22"/>
      <c r="OYR155" s="22"/>
      <c r="OYS155" s="22"/>
      <c r="OYT155" s="22"/>
      <c r="OYU155" s="22"/>
      <c r="OYV155" s="22"/>
      <c r="OYW155" s="22"/>
      <c r="OYX155" s="22"/>
      <c r="OYY155" s="22"/>
      <c r="OYZ155" s="22"/>
      <c r="OZA155" s="22"/>
      <c r="OZB155" s="22"/>
      <c r="OZC155" s="22"/>
      <c r="OZD155" s="22"/>
      <c r="OZE155" s="22"/>
      <c r="OZF155" s="22"/>
      <c r="OZG155" s="22"/>
      <c r="OZH155" s="22"/>
      <c r="OZI155" s="22"/>
      <c r="OZJ155" s="22"/>
      <c r="OZK155" s="22"/>
      <c r="OZL155" s="22"/>
      <c r="OZM155" s="22"/>
      <c r="OZN155" s="22"/>
      <c r="OZO155" s="22"/>
      <c r="OZP155" s="22"/>
      <c r="OZQ155" s="22"/>
      <c r="OZR155" s="22"/>
      <c r="OZS155" s="22"/>
      <c r="OZT155" s="22"/>
      <c r="OZU155" s="22"/>
      <c r="OZV155" s="22"/>
      <c r="OZW155" s="22"/>
      <c r="OZX155" s="22"/>
      <c r="OZY155" s="22"/>
      <c r="OZZ155" s="22"/>
      <c r="PAA155" s="22"/>
      <c r="PAB155" s="22"/>
      <c r="PAC155" s="22"/>
      <c r="PAD155" s="22"/>
      <c r="PAE155" s="22"/>
      <c r="PAF155" s="22"/>
      <c r="PAG155" s="22"/>
      <c r="PAH155" s="22"/>
      <c r="PAI155" s="22"/>
      <c r="PAJ155" s="22"/>
      <c r="PAK155" s="22"/>
      <c r="PAL155" s="22"/>
      <c r="PAM155" s="22"/>
      <c r="PAN155" s="22"/>
      <c r="PAO155" s="22"/>
      <c r="PAP155" s="22"/>
      <c r="PAQ155" s="22"/>
      <c r="PAR155" s="22"/>
      <c r="PAS155" s="22"/>
      <c r="PAT155" s="22"/>
      <c r="PAU155" s="22"/>
      <c r="PAV155" s="22"/>
      <c r="PAW155" s="22"/>
      <c r="PAX155" s="22"/>
      <c r="PAY155" s="22"/>
      <c r="PAZ155" s="22"/>
      <c r="PBA155" s="22"/>
      <c r="PBB155" s="22"/>
      <c r="PBC155" s="22"/>
      <c r="PBD155" s="22"/>
      <c r="PBE155" s="22"/>
      <c r="PBF155" s="22"/>
      <c r="PBG155" s="22"/>
      <c r="PBH155" s="22"/>
      <c r="PBI155" s="22"/>
      <c r="PBJ155" s="22"/>
      <c r="PBK155" s="22"/>
      <c r="PBL155" s="22"/>
      <c r="PBM155" s="22"/>
      <c r="PBN155" s="22"/>
      <c r="PBO155" s="22"/>
      <c r="PBP155" s="22"/>
      <c r="PBQ155" s="22"/>
      <c r="PBR155" s="22"/>
      <c r="PBS155" s="22"/>
      <c r="PBT155" s="22"/>
      <c r="PBU155" s="22"/>
      <c r="PBV155" s="22"/>
      <c r="PBW155" s="22"/>
      <c r="PBX155" s="22"/>
      <c r="PBY155" s="22"/>
      <c r="PBZ155" s="22"/>
      <c r="PCA155" s="22"/>
      <c r="PCB155" s="22"/>
      <c r="PCC155" s="22"/>
      <c r="PCD155" s="22"/>
      <c r="PCE155" s="22"/>
      <c r="PCF155" s="22"/>
      <c r="PCG155" s="22"/>
      <c r="PCH155" s="22"/>
      <c r="PCI155" s="22"/>
      <c r="PCJ155" s="22"/>
      <c r="PCK155" s="22"/>
      <c r="PCL155" s="22"/>
      <c r="PCM155" s="22"/>
      <c r="PCN155" s="22"/>
      <c r="PCO155" s="22"/>
      <c r="PCP155" s="22"/>
      <c r="PCQ155" s="22"/>
      <c r="PCR155" s="22"/>
      <c r="PCS155" s="22"/>
      <c r="PCT155" s="22"/>
      <c r="PCU155" s="22"/>
      <c r="PCV155" s="22"/>
      <c r="PCW155" s="22"/>
      <c r="PCX155" s="22"/>
      <c r="PCY155" s="22"/>
      <c r="PCZ155" s="22"/>
      <c r="PDA155" s="22"/>
      <c r="PDB155" s="22"/>
      <c r="PDC155" s="22"/>
      <c r="PDD155" s="22"/>
      <c r="PDE155" s="22"/>
      <c r="PDF155" s="22"/>
      <c r="PDG155" s="22"/>
      <c r="PDH155" s="22"/>
      <c r="PDI155" s="22"/>
      <c r="PDJ155" s="22"/>
      <c r="PDK155" s="22"/>
      <c r="PDL155" s="22"/>
      <c r="PDM155" s="22"/>
      <c r="PDN155" s="22"/>
      <c r="PDO155" s="22"/>
      <c r="PDP155" s="22"/>
      <c r="PDQ155" s="22"/>
      <c r="PDR155" s="22"/>
      <c r="PDS155" s="22"/>
      <c r="PDT155" s="22"/>
      <c r="PDU155" s="22"/>
      <c r="PDV155" s="22"/>
      <c r="PDW155" s="22"/>
      <c r="PDX155" s="22"/>
      <c r="PDY155" s="22"/>
      <c r="PDZ155" s="22"/>
      <c r="PEA155" s="22"/>
      <c r="PEB155" s="22"/>
      <c r="PEC155" s="22"/>
      <c r="PED155" s="22"/>
      <c r="PEE155" s="22"/>
      <c r="PEF155" s="22"/>
      <c r="PEG155" s="22"/>
      <c r="PEH155" s="22"/>
      <c r="PEI155" s="22"/>
      <c r="PEJ155" s="22"/>
      <c r="PEK155" s="22"/>
      <c r="PEL155" s="22"/>
      <c r="PEM155" s="22"/>
      <c r="PEN155" s="22"/>
      <c r="PEO155" s="22"/>
      <c r="PEP155" s="22"/>
      <c r="PEQ155" s="22"/>
      <c r="PER155" s="22"/>
      <c r="PES155" s="22"/>
      <c r="PET155" s="22"/>
      <c r="PEU155" s="22"/>
      <c r="PEV155" s="22"/>
      <c r="PEW155" s="22"/>
      <c r="PEX155" s="22"/>
      <c r="PEY155" s="22"/>
      <c r="PEZ155" s="22"/>
      <c r="PFA155" s="22"/>
      <c r="PFB155" s="22"/>
      <c r="PFC155" s="22"/>
      <c r="PFD155" s="22"/>
      <c r="PFE155" s="22"/>
      <c r="PFF155" s="22"/>
      <c r="PFG155" s="22"/>
      <c r="PFH155" s="22"/>
      <c r="PFI155" s="22"/>
      <c r="PFJ155" s="22"/>
      <c r="PFK155" s="22"/>
      <c r="PFL155" s="22"/>
      <c r="PFM155" s="22"/>
      <c r="PFN155" s="22"/>
      <c r="PFO155" s="22"/>
      <c r="PFP155" s="22"/>
      <c r="PFQ155" s="22"/>
      <c r="PFR155" s="22"/>
      <c r="PFS155" s="22"/>
      <c r="PFT155" s="22"/>
      <c r="PFU155" s="22"/>
      <c r="PFV155" s="22"/>
      <c r="PFW155" s="22"/>
      <c r="PFX155" s="22"/>
      <c r="PFY155" s="22"/>
      <c r="PFZ155" s="22"/>
      <c r="PGA155" s="22"/>
      <c r="PGB155" s="22"/>
      <c r="PGC155" s="22"/>
      <c r="PGD155" s="22"/>
      <c r="PGE155" s="22"/>
      <c r="PGF155" s="22"/>
      <c r="PGG155" s="22"/>
      <c r="PGH155" s="22"/>
      <c r="PGI155" s="22"/>
      <c r="PGJ155" s="22"/>
      <c r="PGK155" s="22"/>
      <c r="PGL155" s="22"/>
      <c r="PGM155" s="22"/>
      <c r="PGN155" s="22"/>
      <c r="PGO155" s="22"/>
      <c r="PGP155" s="22"/>
      <c r="PGQ155" s="22"/>
      <c r="PGR155" s="22"/>
      <c r="PGS155" s="22"/>
      <c r="PGT155" s="22"/>
      <c r="PGU155" s="22"/>
      <c r="PGV155" s="22"/>
      <c r="PGW155" s="22"/>
      <c r="PGX155" s="22"/>
      <c r="PGY155" s="22"/>
      <c r="PGZ155" s="22"/>
      <c r="PHA155" s="22"/>
      <c r="PHB155" s="22"/>
      <c r="PHC155" s="22"/>
      <c r="PHD155" s="22"/>
      <c r="PHE155" s="22"/>
      <c r="PHF155" s="22"/>
      <c r="PHG155" s="22"/>
      <c r="PHH155" s="22"/>
      <c r="PHI155" s="22"/>
      <c r="PHJ155" s="22"/>
      <c r="PHK155" s="22"/>
      <c r="PHL155" s="22"/>
      <c r="PHM155" s="22"/>
      <c r="PHN155" s="22"/>
      <c r="PHO155" s="22"/>
      <c r="PHP155" s="22"/>
      <c r="PHQ155" s="22"/>
      <c r="PHR155" s="22"/>
      <c r="PHS155" s="22"/>
      <c r="PHT155" s="22"/>
      <c r="PHU155" s="22"/>
      <c r="PHV155" s="22"/>
      <c r="PHW155" s="22"/>
      <c r="PHX155" s="22"/>
      <c r="PHY155" s="22"/>
      <c r="PHZ155" s="22"/>
      <c r="PIA155" s="22"/>
      <c r="PIB155" s="22"/>
      <c r="PIC155" s="22"/>
      <c r="PID155" s="22"/>
      <c r="PIE155" s="22"/>
      <c r="PIF155" s="22"/>
      <c r="PIG155" s="22"/>
      <c r="PIH155" s="22"/>
      <c r="PII155" s="22"/>
      <c r="PIJ155" s="22"/>
      <c r="PIK155" s="22"/>
      <c r="PIL155" s="22"/>
      <c r="PIM155" s="22"/>
      <c r="PIN155" s="22"/>
      <c r="PIO155" s="22"/>
      <c r="PIP155" s="22"/>
      <c r="PIQ155" s="22"/>
      <c r="PIR155" s="22"/>
      <c r="PIS155" s="22"/>
      <c r="PIT155" s="22"/>
      <c r="PIU155" s="22"/>
      <c r="PIV155" s="22"/>
      <c r="PIW155" s="22"/>
      <c r="PIX155" s="22"/>
      <c r="PIY155" s="22"/>
      <c r="PIZ155" s="22"/>
      <c r="PJA155" s="22"/>
      <c r="PJB155" s="22"/>
      <c r="PJC155" s="22"/>
      <c r="PJD155" s="22"/>
      <c r="PJE155" s="22"/>
      <c r="PJF155" s="22"/>
      <c r="PJG155" s="22"/>
      <c r="PJH155" s="22"/>
      <c r="PJI155" s="22"/>
      <c r="PJJ155" s="22"/>
      <c r="PJK155" s="22"/>
      <c r="PJL155" s="22"/>
      <c r="PJM155" s="22"/>
      <c r="PJN155" s="22"/>
      <c r="PJO155" s="22"/>
      <c r="PJP155" s="22"/>
      <c r="PJQ155" s="22"/>
      <c r="PJR155" s="22"/>
      <c r="PJS155" s="22"/>
      <c r="PJT155" s="22"/>
      <c r="PJU155" s="22"/>
      <c r="PJV155" s="22"/>
      <c r="PJW155" s="22"/>
      <c r="PJX155" s="22"/>
      <c r="PJY155" s="22"/>
      <c r="PJZ155" s="22"/>
      <c r="PKA155" s="22"/>
      <c r="PKB155" s="22"/>
      <c r="PKC155" s="22"/>
      <c r="PKD155" s="22"/>
      <c r="PKE155" s="22"/>
      <c r="PKF155" s="22"/>
      <c r="PKG155" s="22"/>
      <c r="PKH155" s="22"/>
      <c r="PKI155" s="22"/>
      <c r="PKJ155" s="22"/>
      <c r="PKK155" s="22"/>
      <c r="PKL155" s="22"/>
      <c r="PKM155" s="22"/>
      <c r="PKN155" s="22"/>
      <c r="PKO155" s="22"/>
      <c r="PKP155" s="22"/>
      <c r="PKQ155" s="22"/>
      <c r="PKR155" s="22"/>
      <c r="PKS155" s="22"/>
      <c r="PKT155" s="22"/>
      <c r="PKU155" s="22"/>
      <c r="PKV155" s="22"/>
      <c r="PKW155" s="22"/>
      <c r="PKX155" s="22"/>
      <c r="PKY155" s="22"/>
      <c r="PKZ155" s="22"/>
      <c r="PLA155" s="22"/>
      <c r="PLB155" s="22"/>
      <c r="PLC155" s="22"/>
      <c r="PLD155" s="22"/>
      <c r="PLE155" s="22"/>
      <c r="PLF155" s="22"/>
      <c r="PLG155" s="22"/>
      <c r="PLH155" s="22"/>
      <c r="PLI155" s="22"/>
      <c r="PLJ155" s="22"/>
      <c r="PLK155" s="22"/>
      <c r="PLL155" s="22"/>
      <c r="PLM155" s="22"/>
      <c r="PLN155" s="22"/>
      <c r="PLO155" s="22"/>
      <c r="PLP155" s="22"/>
      <c r="PLQ155" s="22"/>
      <c r="PLR155" s="22"/>
      <c r="PLS155" s="22"/>
      <c r="PLT155" s="22"/>
      <c r="PLU155" s="22"/>
      <c r="PLV155" s="22"/>
      <c r="PLW155" s="22"/>
      <c r="PLX155" s="22"/>
      <c r="PLY155" s="22"/>
      <c r="PLZ155" s="22"/>
      <c r="PMA155" s="22"/>
      <c r="PMB155" s="22"/>
      <c r="PMC155" s="22"/>
      <c r="PMD155" s="22"/>
      <c r="PME155" s="22"/>
      <c r="PMF155" s="22"/>
      <c r="PMG155" s="22"/>
      <c r="PMH155" s="22"/>
      <c r="PMI155" s="22"/>
      <c r="PMJ155" s="22"/>
      <c r="PMK155" s="22"/>
      <c r="PML155" s="22"/>
      <c r="PMM155" s="22"/>
      <c r="PMN155" s="22"/>
      <c r="PMO155" s="22"/>
      <c r="PMP155" s="22"/>
      <c r="PMQ155" s="22"/>
      <c r="PMR155" s="22"/>
      <c r="PMS155" s="22"/>
      <c r="PMT155" s="22"/>
      <c r="PMU155" s="22"/>
      <c r="PMV155" s="22"/>
      <c r="PMW155" s="22"/>
      <c r="PMX155" s="22"/>
      <c r="PMY155" s="22"/>
      <c r="PMZ155" s="22"/>
      <c r="PNA155" s="22"/>
      <c r="PNB155" s="22"/>
      <c r="PNC155" s="22"/>
      <c r="PND155" s="22"/>
      <c r="PNE155" s="22"/>
      <c r="PNF155" s="22"/>
      <c r="PNG155" s="22"/>
      <c r="PNH155" s="22"/>
      <c r="PNI155" s="22"/>
      <c r="PNJ155" s="22"/>
      <c r="PNK155" s="22"/>
      <c r="PNL155" s="22"/>
      <c r="PNM155" s="22"/>
      <c r="PNN155" s="22"/>
      <c r="PNO155" s="22"/>
      <c r="PNP155" s="22"/>
      <c r="PNQ155" s="22"/>
      <c r="PNR155" s="22"/>
      <c r="PNS155" s="22"/>
      <c r="PNT155" s="22"/>
      <c r="PNU155" s="22"/>
      <c r="PNV155" s="22"/>
      <c r="PNW155" s="22"/>
      <c r="PNX155" s="22"/>
      <c r="PNY155" s="22"/>
      <c r="PNZ155" s="22"/>
      <c r="POA155" s="22"/>
      <c r="POB155" s="22"/>
      <c r="POC155" s="22"/>
      <c r="POD155" s="22"/>
      <c r="POE155" s="22"/>
      <c r="POF155" s="22"/>
      <c r="POG155" s="22"/>
      <c r="POH155" s="22"/>
      <c r="POI155" s="22"/>
      <c r="POJ155" s="22"/>
      <c r="POK155" s="22"/>
      <c r="POL155" s="22"/>
      <c r="POM155" s="22"/>
      <c r="PON155" s="22"/>
      <c r="POO155" s="22"/>
      <c r="POP155" s="22"/>
      <c r="POQ155" s="22"/>
      <c r="POR155" s="22"/>
      <c r="POS155" s="22"/>
      <c r="POT155" s="22"/>
      <c r="POU155" s="22"/>
      <c r="POV155" s="22"/>
      <c r="POW155" s="22"/>
      <c r="POX155" s="22"/>
      <c r="POY155" s="22"/>
      <c r="POZ155" s="22"/>
      <c r="PPA155" s="22"/>
      <c r="PPB155" s="22"/>
      <c r="PPC155" s="22"/>
      <c r="PPD155" s="22"/>
      <c r="PPE155" s="22"/>
      <c r="PPF155" s="22"/>
      <c r="PPG155" s="22"/>
      <c r="PPH155" s="22"/>
      <c r="PPI155" s="22"/>
      <c r="PPJ155" s="22"/>
      <c r="PPK155" s="22"/>
      <c r="PPL155" s="22"/>
      <c r="PPM155" s="22"/>
      <c r="PPN155" s="22"/>
      <c r="PPO155" s="22"/>
      <c r="PPP155" s="22"/>
      <c r="PPQ155" s="22"/>
      <c r="PPR155" s="22"/>
      <c r="PPS155" s="22"/>
      <c r="PPT155" s="22"/>
      <c r="PPU155" s="22"/>
      <c r="PPV155" s="22"/>
      <c r="PPW155" s="22"/>
      <c r="PPX155" s="22"/>
      <c r="PPY155" s="22"/>
      <c r="PPZ155" s="22"/>
      <c r="PQA155" s="22"/>
      <c r="PQB155" s="22"/>
      <c r="PQC155" s="22"/>
      <c r="PQD155" s="22"/>
      <c r="PQE155" s="22"/>
      <c r="PQF155" s="22"/>
      <c r="PQG155" s="22"/>
      <c r="PQH155" s="22"/>
      <c r="PQI155" s="22"/>
      <c r="PQJ155" s="22"/>
      <c r="PQK155" s="22"/>
      <c r="PQL155" s="22"/>
      <c r="PQM155" s="22"/>
      <c r="PQN155" s="22"/>
      <c r="PQO155" s="22"/>
      <c r="PQP155" s="22"/>
      <c r="PQQ155" s="22"/>
      <c r="PQR155" s="22"/>
      <c r="PQS155" s="22"/>
      <c r="PQT155" s="22"/>
      <c r="PQU155" s="22"/>
      <c r="PQV155" s="22"/>
      <c r="PQW155" s="22"/>
      <c r="PQX155" s="22"/>
      <c r="PQY155" s="22"/>
      <c r="PQZ155" s="22"/>
      <c r="PRA155" s="22"/>
      <c r="PRB155" s="22"/>
      <c r="PRC155" s="22"/>
      <c r="PRD155" s="22"/>
      <c r="PRE155" s="22"/>
      <c r="PRF155" s="22"/>
      <c r="PRG155" s="22"/>
      <c r="PRH155" s="22"/>
      <c r="PRI155" s="22"/>
      <c r="PRJ155" s="22"/>
      <c r="PRK155" s="22"/>
      <c r="PRL155" s="22"/>
      <c r="PRM155" s="22"/>
      <c r="PRN155" s="22"/>
      <c r="PRO155" s="22"/>
      <c r="PRP155" s="22"/>
      <c r="PRQ155" s="22"/>
      <c r="PRR155" s="22"/>
      <c r="PRS155" s="22"/>
      <c r="PRT155" s="22"/>
      <c r="PRU155" s="22"/>
      <c r="PRV155" s="22"/>
      <c r="PRW155" s="22"/>
      <c r="PRX155" s="22"/>
      <c r="PRY155" s="22"/>
      <c r="PRZ155" s="22"/>
      <c r="PSA155" s="22"/>
      <c r="PSB155" s="22"/>
      <c r="PSC155" s="22"/>
      <c r="PSD155" s="22"/>
      <c r="PSE155" s="22"/>
      <c r="PSF155" s="22"/>
      <c r="PSG155" s="22"/>
      <c r="PSH155" s="22"/>
      <c r="PSI155" s="22"/>
      <c r="PSJ155" s="22"/>
      <c r="PSK155" s="22"/>
      <c r="PSL155" s="22"/>
      <c r="PSM155" s="22"/>
      <c r="PSN155" s="22"/>
      <c r="PSO155" s="22"/>
      <c r="PSP155" s="22"/>
      <c r="PSQ155" s="22"/>
      <c r="PSR155" s="22"/>
      <c r="PSS155" s="22"/>
      <c r="PST155" s="22"/>
      <c r="PSU155" s="22"/>
      <c r="PSV155" s="22"/>
      <c r="PSW155" s="22"/>
      <c r="PSX155" s="22"/>
      <c r="PSY155" s="22"/>
      <c r="PSZ155" s="22"/>
      <c r="PTA155" s="22"/>
      <c r="PTB155" s="22"/>
      <c r="PTC155" s="22"/>
      <c r="PTD155" s="22"/>
      <c r="PTE155" s="22"/>
      <c r="PTF155" s="22"/>
      <c r="PTG155" s="22"/>
      <c r="PTH155" s="22"/>
      <c r="PTI155" s="22"/>
      <c r="PTJ155" s="22"/>
      <c r="PTK155" s="22"/>
      <c r="PTL155" s="22"/>
      <c r="PTM155" s="22"/>
      <c r="PTN155" s="22"/>
      <c r="PTO155" s="22"/>
      <c r="PTP155" s="22"/>
      <c r="PTQ155" s="22"/>
      <c r="PTR155" s="22"/>
      <c r="PTS155" s="22"/>
      <c r="PTT155" s="22"/>
      <c r="PTU155" s="22"/>
      <c r="PTV155" s="22"/>
      <c r="PTW155" s="22"/>
      <c r="PTX155" s="22"/>
      <c r="PTY155" s="22"/>
      <c r="PTZ155" s="22"/>
      <c r="PUA155" s="22"/>
      <c r="PUB155" s="22"/>
      <c r="PUC155" s="22"/>
      <c r="PUD155" s="22"/>
      <c r="PUE155" s="22"/>
      <c r="PUF155" s="22"/>
      <c r="PUG155" s="22"/>
      <c r="PUH155" s="22"/>
      <c r="PUI155" s="22"/>
      <c r="PUJ155" s="22"/>
      <c r="PUK155" s="22"/>
      <c r="PUL155" s="22"/>
      <c r="PUM155" s="22"/>
      <c r="PUN155" s="22"/>
      <c r="PUO155" s="22"/>
      <c r="PUP155" s="22"/>
      <c r="PUQ155" s="22"/>
      <c r="PUR155" s="22"/>
      <c r="PUS155" s="22"/>
      <c r="PUT155" s="22"/>
      <c r="PUU155" s="22"/>
      <c r="PUV155" s="22"/>
      <c r="PUW155" s="22"/>
      <c r="PUX155" s="22"/>
      <c r="PUY155" s="22"/>
      <c r="PUZ155" s="22"/>
      <c r="PVA155" s="22"/>
      <c r="PVB155" s="22"/>
      <c r="PVC155" s="22"/>
      <c r="PVD155" s="22"/>
      <c r="PVE155" s="22"/>
      <c r="PVF155" s="22"/>
      <c r="PVG155" s="22"/>
      <c r="PVH155" s="22"/>
      <c r="PVI155" s="22"/>
      <c r="PVJ155" s="22"/>
      <c r="PVK155" s="22"/>
      <c r="PVL155" s="22"/>
      <c r="PVM155" s="22"/>
      <c r="PVN155" s="22"/>
      <c r="PVO155" s="22"/>
      <c r="PVP155" s="22"/>
      <c r="PVQ155" s="22"/>
      <c r="PVR155" s="22"/>
      <c r="PVS155" s="22"/>
      <c r="PVT155" s="22"/>
      <c r="PVU155" s="22"/>
      <c r="PVV155" s="22"/>
      <c r="PVW155" s="22"/>
      <c r="PVX155" s="22"/>
      <c r="PVY155" s="22"/>
      <c r="PVZ155" s="22"/>
      <c r="PWA155" s="22"/>
      <c r="PWB155" s="22"/>
      <c r="PWC155" s="22"/>
      <c r="PWD155" s="22"/>
      <c r="PWE155" s="22"/>
      <c r="PWF155" s="22"/>
      <c r="PWG155" s="22"/>
      <c r="PWH155" s="22"/>
      <c r="PWI155" s="22"/>
      <c r="PWJ155" s="22"/>
      <c r="PWK155" s="22"/>
      <c r="PWL155" s="22"/>
      <c r="PWM155" s="22"/>
      <c r="PWN155" s="22"/>
      <c r="PWO155" s="22"/>
      <c r="PWP155" s="22"/>
      <c r="PWQ155" s="22"/>
      <c r="PWR155" s="22"/>
      <c r="PWS155" s="22"/>
      <c r="PWT155" s="22"/>
      <c r="PWU155" s="22"/>
      <c r="PWV155" s="22"/>
      <c r="PWW155" s="22"/>
      <c r="PWX155" s="22"/>
      <c r="PWY155" s="22"/>
      <c r="PWZ155" s="22"/>
      <c r="PXA155" s="22"/>
      <c r="PXB155" s="22"/>
      <c r="PXC155" s="22"/>
      <c r="PXD155" s="22"/>
      <c r="PXE155" s="22"/>
      <c r="PXF155" s="22"/>
      <c r="PXG155" s="22"/>
      <c r="PXH155" s="22"/>
      <c r="PXI155" s="22"/>
      <c r="PXJ155" s="22"/>
      <c r="PXK155" s="22"/>
      <c r="PXL155" s="22"/>
      <c r="PXM155" s="22"/>
      <c r="PXN155" s="22"/>
      <c r="PXO155" s="22"/>
      <c r="PXP155" s="22"/>
      <c r="PXQ155" s="22"/>
      <c r="PXR155" s="22"/>
      <c r="PXS155" s="22"/>
      <c r="PXT155" s="22"/>
      <c r="PXU155" s="22"/>
      <c r="PXV155" s="22"/>
      <c r="PXW155" s="22"/>
      <c r="PXX155" s="22"/>
      <c r="PXY155" s="22"/>
      <c r="PXZ155" s="22"/>
      <c r="PYA155" s="22"/>
      <c r="PYB155" s="22"/>
      <c r="PYC155" s="22"/>
      <c r="PYD155" s="22"/>
      <c r="PYE155" s="22"/>
      <c r="PYF155" s="22"/>
      <c r="PYG155" s="22"/>
      <c r="PYH155" s="22"/>
      <c r="PYI155" s="22"/>
      <c r="PYJ155" s="22"/>
      <c r="PYK155" s="22"/>
      <c r="PYL155" s="22"/>
      <c r="PYM155" s="22"/>
      <c r="PYN155" s="22"/>
      <c r="PYO155" s="22"/>
      <c r="PYP155" s="22"/>
      <c r="PYQ155" s="22"/>
      <c r="PYR155" s="22"/>
      <c r="PYS155" s="22"/>
      <c r="PYT155" s="22"/>
      <c r="PYU155" s="22"/>
      <c r="PYV155" s="22"/>
      <c r="PYW155" s="22"/>
      <c r="PYX155" s="22"/>
      <c r="PYY155" s="22"/>
      <c r="PYZ155" s="22"/>
      <c r="PZA155" s="22"/>
      <c r="PZB155" s="22"/>
      <c r="PZC155" s="22"/>
      <c r="PZD155" s="22"/>
      <c r="PZE155" s="22"/>
      <c r="PZF155" s="22"/>
      <c r="PZG155" s="22"/>
      <c r="PZH155" s="22"/>
      <c r="PZI155" s="22"/>
      <c r="PZJ155" s="22"/>
      <c r="PZK155" s="22"/>
      <c r="PZL155" s="22"/>
      <c r="PZM155" s="22"/>
      <c r="PZN155" s="22"/>
      <c r="PZO155" s="22"/>
      <c r="PZP155" s="22"/>
      <c r="PZQ155" s="22"/>
      <c r="PZR155" s="22"/>
      <c r="PZS155" s="22"/>
      <c r="PZT155" s="22"/>
      <c r="PZU155" s="22"/>
      <c r="PZV155" s="22"/>
      <c r="PZW155" s="22"/>
      <c r="PZX155" s="22"/>
      <c r="PZY155" s="22"/>
      <c r="PZZ155" s="22"/>
      <c r="QAA155" s="22"/>
      <c r="QAB155" s="22"/>
      <c r="QAC155" s="22"/>
      <c r="QAD155" s="22"/>
      <c r="QAE155" s="22"/>
      <c r="QAF155" s="22"/>
      <c r="QAG155" s="22"/>
      <c r="QAH155" s="22"/>
      <c r="QAI155" s="22"/>
      <c r="QAJ155" s="22"/>
      <c r="QAK155" s="22"/>
      <c r="QAL155" s="22"/>
      <c r="QAM155" s="22"/>
      <c r="QAN155" s="22"/>
      <c r="QAO155" s="22"/>
      <c r="QAP155" s="22"/>
      <c r="QAQ155" s="22"/>
      <c r="QAR155" s="22"/>
      <c r="QAS155" s="22"/>
      <c r="QAT155" s="22"/>
      <c r="QAU155" s="22"/>
      <c r="QAV155" s="22"/>
      <c r="QAW155" s="22"/>
      <c r="QAX155" s="22"/>
      <c r="QAY155" s="22"/>
      <c r="QAZ155" s="22"/>
      <c r="QBA155" s="22"/>
      <c r="QBB155" s="22"/>
      <c r="QBC155" s="22"/>
      <c r="QBD155" s="22"/>
      <c r="QBE155" s="22"/>
      <c r="QBF155" s="22"/>
      <c r="QBG155" s="22"/>
      <c r="QBH155" s="22"/>
      <c r="QBI155" s="22"/>
      <c r="QBJ155" s="22"/>
      <c r="QBK155" s="22"/>
      <c r="QBL155" s="22"/>
      <c r="QBM155" s="22"/>
      <c r="QBN155" s="22"/>
      <c r="QBO155" s="22"/>
      <c r="QBP155" s="22"/>
      <c r="QBQ155" s="22"/>
      <c r="QBR155" s="22"/>
      <c r="QBS155" s="22"/>
      <c r="QBT155" s="22"/>
      <c r="QBU155" s="22"/>
      <c r="QBV155" s="22"/>
      <c r="QBW155" s="22"/>
      <c r="QBX155" s="22"/>
      <c r="QBY155" s="22"/>
      <c r="QBZ155" s="22"/>
      <c r="QCA155" s="22"/>
      <c r="QCB155" s="22"/>
      <c r="QCC155" s="22"/>
      <c r="QCD155" s="22"/>
      <c r="QCE155" s="22"/>
      <c r="QCF155" s="22"/>
      <c r="QCG155" s="22"/>
      <c r="QCH155" s="22"/>
      <c r="QCI155" s="22"/>
      <c r="QCJ155" s="22"/>
      <c r="QCK155" s="22"/>
      <c r="QCL155" s="22"/>
      <c r="QCM155" s="22"/>
      <c r="QCN155" s="22"/>
      <c r="QCO155" s="22"/>
      <c r="QCP155" s="22"/>
      <c r="QCQ155" s="22"/>
      <c r="QCR155" s="22"/>
      <c r="QCS155" s="22"/>
      <c r="QCT155" s="22"/>
      <c r="QCU155" s="22"/>
      <c r="QCV155" s="22"/>
      <c r="QCW155" s="22"/>
      <c r="QCX155" s="22"/>
      <c r="QCY155" s="22"/>
      <c r="QCZ155" s="22"/>
      <c r="QDA155" s="22"/>
      <c r="QDB155" s="22"/>
      <c r="QDC155" s="22"/>
      <c r="QDD155" s="22"/>
      <c r="QDE155" s="22"/>
      <c r="QDF155" s="22"/>
      <c r="QDG155" s="22"/>
      <c r="QDH155" s="22"/>
      <c r="QDI155" s="22"/>
      <c r="QDJ155" s="22"/>
      <c r="QDK155" s="22"/>
      <c r="QDL155" s="22"/>
      <c r="QDM155" s="22"/>
      <c r="QDN155" s="22"/>
      <c r="QDO155" s="22"/>
      <c r="QDP155" s="22"/>
      <c r="QDQ155" s="22"/>
      <c r="QDR155" s="22"/>
      <c r="QDS155" s="22"/>
      <c r="QDT155" s="22"/>
      <c r="QDU155" s="22"/>
      <c r="QDV155" s="22"/>
      <c r="QDW155" s="22"/>
      <c r="QDX155" s="22"/>
      <c r="QDY155" s="22"/>
      <c r="QDZ155" s="22"/>
      <c r="QEA155" s="22"/>
      <c r="QEB155" s="22"/>
      <c r="QEC155" s="22"/>
      <c r="QED155" s="22"/>
      <c r="QEE155" s="22"/>
      <c r="QEF155" s="22"/>
      <c r="QEG155" s="22"/>
      <c r="QEH155" s="22"/>
      <c r="QEI155" s="22"/>
      <c r="QEJ155" s="22"/>
      <c r="QEK155" s="22"/>
      <c r="QEL155" s="22"/>
      <c r="QEM155" s="22"/>
      <c r="QEN155" s="22"/>
      <c r="QEO155" s="22"/>
      <c r="QEP155" s="22"/>
      <c r="QEQ155" s="22"/>
      <c r="QER155" s="22"/>
      <c r="QES155" s="22"/>
      <c r="QET155" s="22"/>
      <c r="QEU155" s="22"/>
      <c r="QEV155" s="22"/>
      <c r="QEW155" s="22"/>
      <c r="QEX155" s="22"/>
      <c r="QEY155" s="22"/>
      <c r="QEZ155" s="22"/>
      <c r="QFA155" s="22"/>
      <c r="QFB155" s="22"/>
      <c r="QFC155" s="22"/>
      <c r="QFD155" s="22"/>
      <c r="QFE155" s="22"/>
      <c r="QFF155" s="22"/>
      <c r="QFG155" s="22"/>
      <c r="QFH155" s="22"/>
      <c r="QFI155" s="22"/>
      <c r="QFJ155" s="22"/>
      <c r="QFK155" s="22"/>
      <c r="QFL155" s="22"/>
      <c r="QFM155" s="22"/>
      <c r="QFN155" s="22"/>
      <c r="QFO155" s="22"/>
      <c r="QFP155" s="22"/>
      <c r="QFQ155" s="22"/>
      <c r="QFR155" s="22"/>
      <c r="QFS155" s="22"/>
      <c r="QFT155" s="22"/>
      <c r="QFU155" s="22"/>
      <c r="QFV155" s="22"/>
      <c r="QFW155" s="22"/>
      <c r="QFX155" s="22"/>
      <c r="QFY155" s="22"/>
      <c r="QFZ155" s="22"/>
      <c r="QGA155" s="22"/>
      <c r="QGB155" s="22"/>
      <c r="QGC155" s="22"/>
      <c r="QGD155" s="22"/>
      <c r="QGE155" s="22"/>
      <c r="QGF155" s="22"/>
      <c r="QGG155" s="22"/>
      <c r="QGH155" s="22"/>
      <c r="QGI155" s="22"/>
      <c r="QGJ155" s="22"/>
      <c r="QGK155" s="22"/>
      <c r="QGL155" s="22"/>
      <c r="QGM155" s="22"/>
      <c r="QGN155" s="22"/>
      <c r="QGO155" s="22"/>
      <c r="QGP155" s="22"/>
      <c r="QGQ155" s="22"/>
      <c r="QGR155" s="22"/>
      <c r="QGS155" s="22"/>
      <c r="QGT155" s="22"/>
      <c r="QGU155" s="22"/>
      <c r="QGV155" s="22"/>
      <c r="QGW155" s="22"/>
      <c r="QGX155" s="22"/>
      <c r="QGY155" s="22"/>
      <c r="QGZ155" s="22"/>
      <c r="QHA155" s="22"/>
      <c r="QHB155" s="22"/>
      <c r="QHC155" s="22"/>
      <c r="QHD155" s="22"/>
      <c r="QHE155" s="22"/>
      <c r="QHF155" s="22"/>
      <c r="QHG155" s="22"/>
      <c r="QHH155" s="22"/>
      <c r="QHI155" s="22"/>
      <c r="QHJ155" s="22"/>
      <c r="QHK155" s="22"/>
      <c r="QHL155" s="22"/>
      <c r="QHM155" s="22"/>
      <c r="QHN155" s="22"/>
      <c r="QHO155" s="22"/>
      <c r="QHP155" s="22"/>
      <c r="QHQ155" s="22"/>
      <c r="QHR155" s="22"/>
      <c r="QHS155" s="22"/>
      <c r="QHT155" s="22"/>
      <c r="QHU155" s="22"/>
      <c r="QHV155" s="22"/>
      <c r="QHW155" s="22"/>
      <c r="QHX155" s="22"/>
      <c r="QHY155" s="22"/>
      <c r="QHZ155" s="22"/>
      <c r="QIA155" s="22"/>
      <c r="QIB155" s="22"/>
      <c r="QIC155" s="22"/>
      <c r="QID155" s="22"/>
      <c r="QIE155" s="22"/>
      <c r="QIF155" s="22"/>
      <c r="QIG155" s="22"/>
      <c r="QIH155" s="22"/>
      <c r="QII155" s="22"/>
      <c r="QIJ155" s="22"/>
      <c r="QIK155" s="22"/>
      <c r="QIL155" s="22"/>
      <c r="QIM155" s="22"/>
      <c r="QIN155" s="22"/>
      <c r="QIO155" s="22"/>
      <c r="QIP155" s="22"/>
      <c r="QIQ155" s="22"/>
      <c r="QIR155" s="22"/>
      <c r="QIS155" s="22"/>
      <c r="QIT155" s="22"/>
      <c r="QIU155" s="22"/>
      <c r="QIV155" s="22"/>
      <c r="QIW155" s="22"/>
      <c r="QIX155" s="22"/>
      <c r="QIY155" s="22"/>
      <c r="QIZ155" s="22"/>
      <c r="QJA155" s="22"/>
      <c r="QJB155" s="22"/>
      <c r="QJC155" s="22"/>
      <c r="QJD155" s="22"/>
      <c r="QJE155" s="22"/>
      <c r="QJF155" s="22"/>
      <c r="QJG155" s="22"/>
      <c r="QJH155" s="22"/>
      <c r="QJI155" s="22"/>
      <c r="QJJ155" s="22"/>
      <c r="QJK155" s="22"/>
      <c r="QJL155" s="22"/>
      <c r="QJM155" s="22"/>
      <c r="QJN155" s="22"/>
      <c r="QJO155" s="22"/>
      <c r="QJP155" s="22"/>
      <c r="QJQ155" s="22"/>
      <c r="QJR155" s="22"/>
      <c r="QJS155" s="22"/>
      <c r="QJT155" s="22"/>
      <c r="QJU155" s="22"/>
      <c r="QJV155" s="22"/>
      <c r="QJW155" s="22"/>
      <c r="QJX155" s="22"/>
      <c r="QJY155" s="22"/>
      <c r="QJZ155" s="22"/>
      <c r="QKA155" s="22"/>
      <c r="QKB155" s="22"/>
      <c r="QKC155" s="22"/>
      <c r="QKD155" s="22"/>
      <c r="QKE155" s="22"/>
      <c r="QKF155" s="22"/>
      <c r="QKG155" s="22"/>
      <c r="QKH155" s="22"/>
      <c r="QKI155" s="22"/>
      <c r="QKJ155" s="22"/>
      <c r="QKK155" s="22"/>
      <c r="QKL155" s="22"/>
      <c r="QKM155" s="22"/>
      <c r="QKN155" s="22"/>
      <c r="QKO155" s="22"/>
      <c r="QKP155" s="22"/>
      <c r="QKQ155" s="22"/>
      <c r="QKR155" s="22"/>
      <c r="QKS155" s="22"/>
      <c r="QKT155" s="22"/>
      <c r="QKU155" s="22"/>
      <c r="QKV155" s="22"/>
      <c r="QKW155" s="22"/>
      <c r="QKX155" s="22"/>
      <c r="QKY155" s="22"/>
      <c r="QKZ155" s="22"/>
      <c r="QLA155" s="22"/>
      <c r="QLB155" s="22"/>
      <c r="QLC155" s="22"/>
      <c r="QLD155" s="22"/>
      <c r="QLE155" s="22"/>
      <c r="QLF155" s="22"/>
      <c r="QLG155" s="22"/>
      <c r="QLH155" s="22"/>
      <c r="QLI155" s="22"/>
      <c r="QLJ155" s="22"/>
      <c r="QLK155" s="22"/>
      <c r="QLL155" s="22"/>
      <c r="QLM155" s="22"/>
      <c r="QLN155" s="22"/>
      <c r="QLO155" s="22"/>
      <c r="QLP155" s="22"/>
      <c r="QLQ155" s="22"/>
      <c r="QLR155" s="22"/>
      <c r="QLS155" s="22"/>
      <c r="QLT155" s="22"/>
      <c r="QLU155" s="22"/>
      <c r="QLV155" s="22"/>
      <c r="QLW155" s="22"/>
      <c r="QLX155" s="22"/>
      <c r="QLY155" s="22"/>
      <c r="QLZ155" s="22"/>
      <c r="QMA155" s="22"/>
      <c r="QMB155" s="22"/>
      <c r="QMC155" s="22"/>
      <c r="QMD155" s="22"/>
      <c r="QME155" s="22"/>
      <c r="QMF155" s="22"/>
      <c r="QMG155" s="22"/>
      <c r="QMH155" s="22"/>
      <c r="QMI155" s="22"/>
      <c r="QMJ155" s="22"/>
      <c r="QMK155" s="22"/>
      <c r="QML155" s="22"/>
      <c r="QMM155" s="22"/>
      <c r="QMN155" s="22"/>
      <c r="QMO155" s="22"/>
      <c r="QMP155" s="22"/>
      <c r="QMQ155" s="22"/>
      <c r="QMR155" s="22"/>
      <c r="QMS155" s="22"/>
      <c r="QMT155" s="22"/>
      <c r="QMU155" s="22"/>
      <c r="QMV155" s="22"/>
      <c r="QMW155" s="22"/>
      <c r="QMX155" s="22"/>
      <c r="QMY155" s="22"/>
      <c r="QMZ155" s="22"/>
      <c r="QNA155" s="22"/>
      <c r="QNB155" s="22"/>
      <c r="QNC155" s="22"/>
      <c r="QND155" s="22"/>
      <c r="QNE155" s="22"/>
      <c r="QNF155" s="22"/>
      <c r="QNG155" s="22"/>
      <c r="QNH155" s="22"/>
      <c r="QNI155" s="22"/>
      <c r="QNJ155" s="22"/>
      <c r="QNK155" s="22"/>
      <c r="QNL155" s="22"/>
      <c r="QNM155" s="22"/>
      <c r="QNN155" s="22"/>
      <c r="QNO155" s="22"/>
      <c r="QNP155" s="22"/>
      <c r="QNQ155" s="22"/>
      <c r="QNR155" s="22"/>
      <c r="QNS155" s="22"/>
      <c r="QNT155" s="22"/>
      <c r="QNU155" s="22"/>
      <c r="QNV155" s="22"/>
      <c r="QNW155" s="22"/>
      <c r="QNX155" s="22"/>
      <c r="QNY155" s="22"/>
      <c r="QNZ155" s="22"/>
      <c r="QOA155" s="22"/>
      <c r="QOB155" s="22"/>
      <c r="QOC155" s="22"/>
      <c r="QOD155" s="22"/>
      <c r="QOE155" s="22"/>
      <c r="QOF155" s="22"/>
      <c r="QOG155" s="22"/>
      <c r="QOH155" s="22"/>
      <c r="QOI155" s="22"/>
      <c r="QOJ155" s="22"/>
      <c r="QOK155" s="22"/>
      <c r="QOL155" s="22"/>
      <c r="QOM155" s="22"/>
      <c r="QON155" s="22"/>
      <c r="QOO155" s="22"/>
      <c r="QOP155" s="22"/>
      <c r="QOQ155" s="22"/>
      <c r="QOR155" s="22"/>
      <c r="QOS155" s="22"/>
      <c r="QOT155" s="22"/>
      <c r="QOU155" s="22"/>
      <c r="QOV155" s="22"/>
      <c r="QOW155" s="22"/>
      <c r="QOX155" s="22"/>
      <c r="QOY155" s="22"/>
      <c r="QOZ155" s="22"/>
      <c r="QPA155" s="22"/>
      <c r="QPB155" s="22"/>
      <c r="QPC155" s="22"/>
      <c r="QPD155" s="22"/>
      <c r="QPE155" s="22"/>
      <c r="QPF155" s="22"/>
      <c r="QPG155" s="22"/>
      <c r="QPH155" s="22"/>
      <c r="QPI155" s="22"/>
      <c r="QPJ155" s="22"/>
      <c r="QPK155" s="22"/>
      <c r="QPL155" s="22"/>
      <c r="QPM155" s="22"/>
      <c r="QPN155" s="22"/>
      <c r="QPO155" s="22"/>
      <c r="QPP155" s="22"/>
      <c r="QPQ155" s="22"/>
      <c r="QPR155" s="22"/>
      <c r="QPS155" s="22"/>
      <c r="QPT155" s="22"/>
      <c r="QPU155" s="22"/>
      <c r="QPV155" s="22"/>
      <c r="QPW155" s="22"/>
      <c r="QPX155" s="22"/>
      <c r="QPY155" s="22"/>
      <c r="QPZ155" s="22"/>
      <c r="QQA155" s="22"/>
      <c r="QQB155" s="22"/>
      <c r="QQC155" s="22"/>
      <c r="QQD155" s="22"/>
      <c r="QQE155" s="22"/>
      <c r="QQF155" s="22"/>
      <c r="QQG155" s="22"/>
      <c r="QQH155" s="22"/>
      <c r="QQI155" s="22"/>
      <c r="QQJ155" s="22"/>
      <c r="QQK155" s="22"/>
      <c r="QQL155" s="22"/>
      <c r="QQM155" s="22"/>
      <c r="QQN155" s="22"/>
      <c r="QQO155" s="22"/>
      <c r="QQP155" s="22"/>
      <c r="QQQ155" s="22"/>
      <c r="QQR155" s="22"/>
      <c r="QQS155" s="22"/>
      <c r="QQT155" s="22"/>
      <c r="QQU155" s="22"/>
      <c r="QQV155" s="22"/>
      <c r="QQW155" s="22"/>
      <c r="QQX155" s="22"/>
      <c r="QQY155" s="22"/>
      <c r="QQZ155" s="22"/>
      <c r="QRA155" s="22"/>
      <c r="QRB155" s="22"/>
      <c r="QRC155" s="22"/>
      <c r="QRD155" s="22"/>
      <c r="QRE155" s="22"/>
      <c r="QRF155" s="22"/>
      <c r="QRG155" s="22"/>
      <c r="QRH155" s="22"/>
      <c r="QRI155" s="22"/>
      <c r="QRJ155" s="22"/>
      <c r="QRK155" s="22"/>
      <c r="QRL155" s="22"/>
      <c r="QRM155" s="22"/>
      <c r="QRN155" s="22"/>
      <c r="QRO155" s="22"/>
      <c r="QRP155" s="22"/>
      <c r="QRQ155" s="22"/>
      <c r="QRR155" s="22"/>
      <c r="QRS155" s="22"/>
      <c r="QRT155" s="22"/>
      <c r="QRU155" s="22"/>
      <c r="QRV155" s="22"/>
      <c r="QRW155" s="22"/>
      <c r="QRX155" s="22"/>
      <c r="QRY155" s="22"/>
      <c r="QRZ155" s="22"/>
      <c r="QSA155" s="22"/>
      <c r="QSB155" s="22"/>
      <c r="QSC155" s="22"/>
      <c r="QSD155" s="22"/>
      <c r="QSE155" s="22"/>
      <c r="QSF155" s="22"/>
      <c r="QSG155" s="22"/>
      <c r="QSH155" s="22"/>
      <c r="QSI155" s="22"/>
      <c r="QSJ155" s="22"/>
      <c r="QSK155" s="22"/>
      <c r="QSL155" s="22"/>
      <c r="QSM155" s="22"/>
      <c r="QSN155" s="22"/>
      <c r="QSO155" s="22"/>
      <c r="QSP155" s="22"/>
      <c r="QSQ155" s="22"/>
      <c r="QSR155" s="22"/>
      <c r="QSS155" s="22"/>
      <c r="QST155" s="22"/>
      <c r="QSU155" s="22"/>
      <c r="QSV155" s="22"/>
      <c r="QSW155" s="22"/>
      <c r="QSX155" s="22"/>
      <c r="QSY155" s="22"/>
      <c r="QSZ155" s="22"/>
      <c r="QTA155" s="22"/>
      <c r="QTB155" s="22"/>
      <c r="QTC155" s="22"/>
      <c r="QTD155" s="22"/>
      <c r="QTE155" s="22"/>
      <c r="QTF155" s="22"/>
      <c r="QTG155" s="22"/>
      <c r="QTH155" s="22"/>
      <c r="QTI155" s="22"/>
      <c r="QTJ155" s="22"/>
      <c r="QTK155" s="22"/>
      <c r="QTL155" s="22"/>
      <c r="QTM155" s="22"/>
      <c r="QTN155" s="22"/>
      <c r="QTO155" s="22"/>
      <c r="QTP155" s="22"/>
      <c r="QTQ155" s="22"/>
      <c r="QTR155" s="22"/>
      <c r="QTS155" s="22"/>
      <c r="QTT155" s="22"/>
      <c r="QTU155" s="22"/>
      <c r="QTV155" s="22"/>
      <c r="QTW155" s="22"/>
      <c r="QTX155" s="22"/>
      <c r="QTY155" s="22"/>
      <c r="QTZ155" s="22"/>
      <c r="QUA155" s="22"/>
      <c r="QUB155" s="22"/>
      <c r="QUC155" s="22"/>
      <c r="QUD155" s="22"/>
      <c r="QUE155" s="22"/>
      <c r="QUF155" s="22"/>
      <c r="QUG155" s="22"/>
      <c r="QUH155" s="22"/>
      <c r="QUI155" s="22"/>
      <c r="QUJ155" s="22"/>
      <c r="QUK155" s="22"/>
      <c r="QUL155" s="22"/>
      <c r="QUM155" s="22"/>
      <c r="QUN155" s="22"/>
      <c r="QUO155" s="22"/>
      <c r="QUP155" s="22"/>
      <c r="QUQ155" s="22"/>
      <c r="QUR155" s="22"/>
      <c r="QUS155" s="22"/>
      <c r="QUT155" s="22"/>
      <c r="QUU155" s="22"/>
      <c r="QUV155" s="22"/>
      <c r="QUW155" s="22"/>
      <c r="QUX155" s="22"/>
      <c r="QUY155" s="22"/>
      <c r="QUZ155" s="22"/>
      <c r="QVA155" s="22"/>
      <c r="QVB155" s="22"/>
      <c r="QVC155" s="22"/>
      <c r="QVD155" s="22"/>
      <c r="QVE155" s="22"/>
      <c r="QVF155" s="22"/>
      <c r="QVG155" s="22"/>
      <c r="QVH155" s="22"/>
      <c r="QVI155" s="22"/>
      <c r="QVJ155" s="22"/>
      <c r="QVK155" s="22"/>
      <c r="QVL155" s="22"/>
      <c r="QVM155" s="22"/>
      <c r="QVN155" s="22"/>
      <c r="QVO155" s="22"/>
      <c r="QVP155" s="22"/>
      <c r="QVQ155" s="22"/>
      <c r="QVR155" s="22"/>
      <c r="QVS155" s="22"/>
      <c r="QVT155" s="22"/>
      <c r="QVU155" s="22"/>
      <c r="QVV155" s="22"/>
      <c r="QVW155" s="22"/>
      <c r="QVX155" s="22"/>
      <c r="QVY155" s="22"/>
      <c r="QVZ155" s="22"/>
      <c r="QWA155" s="22"/>
      <c r="QWB155" s="22"/>
      <c r="QWC155" s="22"/>
      <c r="QWD155" s="22"/>
      <c r="QWE155" s="22"/>
      <c r="QWF155" s="22"/>
      <c r="QWG155" s="22"/>
      <c r="QWH155" s="22"/>
      <c r="QWI155" s="22"/>
      <c r="QWJ155" s="22"/>
      <c r="QWK155" s="22"/>
      <c r="QWL155" s="22"/>
      <c r="QWM155" s="22"/>
      <c r="QWN155" s="22"/>
      <c r="QWO155" s="22"/>
      <c r="QWP155" s="22"/>
      <c r="QWQ155" s="22"/>
      <c r="QWR155" s="22"/>
      <c r="QWS155" s="22"/>
      <c r="QWT155" s="22"/>
      <c r="QWU155" s="22"/>
      <c r="QWV155" s="22"/>
      <c r="QWW155" s="22"/>
      <c r="QWX155" s="22"/>
      <c r="QWY155" s="22"/>
      <c r="QWZ155" s="22"/>
      <c r="QXA155" s="22"/>
      <c r="QXB155" s="22"/>
      <c r="QXC155" s="22"/>
      <c r="QXD155" s="22"/>
      <c r="QXE155" s="22"/>
      <c r="QXF155" s="22"/>
      <c r="QXG155" s="22"/>
      <c r="QXH155" s="22"/>
      <c r="QXI155" s="22"/>
      <c r="QXJ155" s="22"/>
      <c r="QXK155" s="22"/>
      <c r="QXL155" s="22"/>
      <c r="QXM155" s="22"/>
      <c r="QXN155" s="22"/>
      <c r="QXO155" s="22"/>
      <c r="QXP155" s="22"/>
      <c r="QXQ155" s="22"/>
      <c r="QXR155" s="22"/>
      <c r="QXS155" s="22"/>
      <c r="QXT155" s="22"/>
      <c r="QXU155" s="22"/>
      <c r="QXV155" s="22"/>
      <c r="QXW155" s="22"/>
      <c r="QXX155" s="22"/>
      <c r="QXY155" s="22"/>
      <c r="QXZ155" s="22"/>
      <c r="QYA155" s="22"/>
      <c r="QYB155" s="22"/>
      <c r="QYC155" s="22"/>
      <c r="QYD155" s="22"/>
      <c r="QYE155" s="22"/>
      <c r="QYF155" s="22"/>
      <c r="QYG155" s="22"/>
      <c r="QYH155" s="22"/>
      <c r="QYI155" s="22"/>
      <c r="QYJ155" s="22"/>
      <c r="QYK155" s="22"/>
      <c r="QYL155" s="22"/>
      <c r="QYM155" s="22"/>
      <c r="QYN155" s="22"/>
      <c r="QYO155" s="22"/>
      <c r="QYP155" s="22"/>
      <c r="QYQ155" s="22"/>
      <c r="QYR155" s="22"/>
      <c r="QYS155" s="22"/>
      <c r="QYT155" s="22"/>
      <c r="QYU155" s="22"/>
      <c r="QYV155" s="22"/>
      <c r="QYW155" s="22"/>
      <c r="QYX155" s="22"/>
      <c r="QYY155" s="22"/>
      <c r="QYZ155" s="22"/>
      <c r="QZA155" s="22"/>
      <c r="QZB155" s="22"/>
      <c r="QZC155" s="22"/>
      <c r="QZD155" s="22"/>
      <c r="QZE155" s="22"/>
      <c r="QZF155" s="22"/>
      <c r="QZG155" s="22"/>
      <c r="QZH155" s="22"/>
      <c r="QZI155" s="22"/>
      <c r="QZJ155" s="22"/>
      <c r="QZK155" s="22"/>
      <c r="QZL155" s="22"/>
      <c r="QZM155" s="22"/>
      <c r="QZN155" s="22"/>
      <c r="QZO155" s="22"/>
      <c r="QZP155" s="22"/>
      <c r="QZQ155" s="22"/>
      <c r="QZR155" s="22"/>
      <c r="QZS155" s="22"/>
      <c r="QZT155" s="22"/>
      <c r="QZU155" s="22"/>
      <c r="QZV155" s="22"/>
      <c r="QZW155" s="22"/>
      <c r="QZX155" s="22"/>
      <c r="QZY155" s="22"/>
      <c r="QZZ155" s="22"/>
      <c r="RAA155" s="22"/>
      <c r="RAB155" s="22"/>
      <c r="RAC155" s="22"/>
      <c r="RAD155" s="22"/>
      <c r="RAE155" s="22"/>
      <c r="RAF155" s="22"/>
      <c r="RAG155" s="22"/>
      <c r="RAH155" s="22"/>
      <c r="RAI155" s="22"/>
      <c r="RAJ155" s="22"/>
      <c r="RAK155" s="22"/>
      <c r="RAL155" s="22"/>
      <c r="RAM155" s="22"/>
      <c r="RAN155" s="22"/>
      <c r="RAO155" s="22"/>
      <c r="RAP155" s="22"/>
      <c r="RAQ155" s="22"/>
      <c r="RAR155" s="22"/>
      <c r="RAS155" s="22"/>
      <c r="RAT155" s="22"/>
      <c r="RAU155" s="22"/>
      <c r="RAV155" s="22"/>
      <c r="RAW155" s="22"/>
      <c r="RAX155" s="22"/>
      <c r="RAY155" s="22"/>
      <c r="RAZ155" s="22"/>
      <c r="RBA155" s="22"/>
      <c r="RBB155" s="22"/>
      <c r="RBC155" s="22"/>
      <c r="RBD155" s="22"/>
      <c r="RBE155" s="22"/>
      <c r="RBF155" s="22"/>
      <c r="RBG155" s="22"/>
      <c r="RBH155" s="22"/>
      <c r="RBI155" s="22"/>
      <c r="RBJ155" s="22"/>
      <c r="RBK155" s="22"/>
      <c r="RBL155" s="22"/>
      <c r="RBM155" s="22"/>
      <c r="RBN155" s="22"/>
      <c r="RBO155" s="22"/>
      <c r="RBP155" s="22"/>
      <c r="RBQ155" s="22"/>
      <c r="RBR155" s="22"/>
      <c r="RBS155" s="22"/>
      <c r="RBT155" s="22"/>
      <c r="RBU155" s="22"/>
      <c r="RBV155" s="22"/>
      <c r="RBW155" s="22"/>
      <c r="RBX155" s="22"/>
      <c r="RBY155" s="22"/>
      <c r="RBZ155" s="22"/>
      <c r="RCA155" s="22"/>
      <c r="RCB155" s="22"/>
      <c r="RCC155" s="22"/>
      <c r="RCD155" s="22"/>
      <c r="RCE155" s="22"/>
      <c r="RCF155" s="22"/>
      <c r="RCG155" s="22"/>
      <c r="RCH155" s="22"/>
      <c r="RCI155" s="22"/>
      <c r="RCJ155" s="22"/>
      <c r="RCK155" s="22"/>
      <c r="RCL155" s="22"/>
      <c r="RCM155" s="22"/>
      <c r="RCN155" s="22"/>
      <c r="RCO155" s="22"/>
      <c r="RCP155" s="22"/>
      <c r="RCQ155" s="22"/>
      <c r="RCR155" s="22"/>
      <c r="RCS155" s="22"/>
      <c r="RCT155" s="22"/>
      <c r="RCU155" s="22"/>
      <c r="RCV155" s="22"/>
      <c r="RCW155" s="22"/>
      <c r="RCX155" s="22"/>
      <c r="RCY155" s="22"/>
      <c r="RCZ155" s="22"/>
      <c r="RDA155" s="22"/>
      <c r="RDB155" s="22"/>
      <c r="RDC155" s="22"/>
      <c r="RDD155" s="22"/>
      <c r="RDE155" s="22"/>
      <c r="RDF155" s="22"/>
      <c r="RDG155" s="22"/>
      <c r="RDH155" s="22"/>
      <c r="RDI155" s="22"/>
      <c r="RDJ155" s="22"/>
      <c r="RDK155" s="22"/>
      <c r="RDL155" s="22"/>
      <c r="RDM155" s="22"/>
      <c r="RDN155" s="22"/>
      <c r="RDO155" s="22"/>
      <c r="RDP155" s="22"/>
      <c r="RDQ155" s="22"/>
      <c r="RDR155" s="22"/>
      <c r="RDS155" s="22"/>
      <c r="RDT155" s="22"/>
      <c r="RDU155" s="22"/>
      <c r="RDV155" s="22"/>
      <c r="RDW155" s="22"/>
      <c r="RDX155" s="22"/>
      <c r="RDY155" s="22"/>
      <c r="RDZ155" s="22"/>
      <c r="REA155" s="22"/>
      <c r="REB155" s="22"/>
      <c r="REC155" s="22"/>
      <c r="RED155" s="22"/>
      <c r="REE155" s="22"/>
      <c r="REF155" s="22"/>
      <c r="REG155" s="22"/>
      <c r="REH155" s="22"/>
      <c r="REI155" s="22"/>
      <c r="REJ155" s="22"/>
      <c r="REK155" s="22"/>
      <c r="REL155" s="22"/>
      <c r="REM155" s="22"/>
      <c r="REN155" s="22"/>
      <c r="REO155" s="22"/>
      <c r="REP155" s="22"/>
      <c r="REQ155" s="22"/>
      <c r="RER155" s="22"/>
      <c r="RES155" s="22"/>
      <c r="RET155" s="22"/>
      <c r="REU155" s="22"/>
      <c r="REV155" s="22"/>
      <c r="REW155" s="22"/>
      <c r="REX155" s="22"/>
      <c r="REY155" s="22"/>
      <c r="REZ155" s="22"/>
      <c r="RFA155" s="22"/>
      <c r="RFB155" s="22"/>
      <c r="RFC155" s="22"/>
      <c r="RFD155" s="22"/>
      <c r="RFE155" s="22"/>
      <c r="RFF155" s="22"/>
      <c r="RFG155" s="22"/>
      <c r="RFH155" s="22"/>
      <c r="RFI155" s="22"/>
      <c r="RFJ155" s="22"/>
      <c r="RFK155" s="22"/>
      <c r="RFL155" s="22"/>
      <c r="RFM155" s="22"/>
      <c r="RFN155" s="22"/>
      <c r="RFO155" s="22"/>
      <c r="RFP155" s="22"/>
      <c r="RFQ155" s="22"/>
      <c r="RFR155" s="22"/>
      <c r="RFS155" s="22"/>
      <c r="RFT155" s="22"/>
      <c r="RFU155" s="22"/>
      <c r="RFV155" s="22"/>
      <c r="RFW155" s="22"/>
      <c r="RFX155" s="22"/>
      <c r="RFY155" s="22"/>
      <c r="RFZ155" s="22"/>
      <c r="RGA155" s="22"/>
      <c r="RGB155" s="22"/>
      <c r="RGC155" s="22"/>
      <c r="RGD155" s="22"/>
      <c r="RGE155" s="22"/>
      <c r="RGF155" s="22"/>
      <c r="RGG155" s="22"/>
      <c r="RGH155" s="22"/>
      <c r="RGI155" s="22"/>
      <c r="RGJ155" s="22"/>
      <c r="RGK155" s="22"/>
      <c r="RGL155" s="22"/>
      <c r="RGM155" s="22"/>
      <c r="RGN155" s="22"/>
      <c r="RGO155" s="22"/>
      <c r="RGP155" s="22"/>
      <c r="RGQ155" s="22"/>
      <c r="RGR155" s="22"/>
      <c r="RGS155" s="22"/>
      <c r="RGT155" s="22"/>
      <c r="RGU155" s="22"/>
      <c r="RGV155" s="22"/>
      <c r="RGW155" s="22"/>
      <c r="RGX155" s="22"/>
      <c r="RGY155" s="22"/>
      <c r="RGZ155" s="22"/>
      <c r="RHA155" s="22"/>
      <c r="RHB155" s="22"/>
      <c r="RHC155" s="22"/>
      <c r="RHD155" s="22"/>
      <c r="RHE155" s="22"/>
      <c r="RHF155" s="22"/>
      <c r="RHG155" s="22"/>
      <c r="RHH155" s="22"/>
      <c r="RHI155" s="22"/>
      <c r="RHJ155" s="22"/>
      <c r="RHK155" s="22"/>
      <c r="RHL155" s="22"/>
      <c r="RHM155" s="22"/>
      <c r="RHN155" s="22"/>
      <c r="RHO155" s="22"/>
      <c r="RHP155" s="22"/>
      <c r="RHQ155" s="22"/>
      <c r="RHR155" s="22"/>
      <c r="RHS155" s="22"/>
      <c r="RHT155" s="22"/>
      <c r="RHU155" s="22"/>
      <c r="RHV155" s="22"/>
      <c r="RHW155" s="22"/>
      <c r="RHX155" s="22"/>
      <c r="RHY155" s="22"/>
      <c r="RHZ155" s="22"/>
      <c r="RIA155" s="22"/>
      <c r="RIB155" s="22"/>
      <c r="RIC155" s="22"/>
      <c r="RID155" s="22"/>
      <c r="RIE155" s="22"/>
      <c r="RIF155" s="22"/>
      <c r="RIG155" s="22"/>
      <c r="RIH155" s="22"/>
      <c r="RII155" s="22"/>
      <c r="RIJ155" s="22"/>
      <c r="RIK155" s="22"/>
      <c r="RIL155" s="22"/>
      <c r="RIM155" s="22"/>
      <c r="RIN155" s="22"/>
      <c r="RIO155" s="22"/>
      <c r="RIP155" s="22"/>
      <c r="RIQ155" s="22"/>
      <c r="RIR155" s="22"/>
      <c r="RIS155" s="22"/>
      <c r="RIT155" s="22"/>
      <c r="RIU155" s="22"/>
      <c r="RIV155" s="22"/>
      <c r="RIW155" s="22"/>
      <c r="RIX155" s="22"/>
      <c r="RIY155" s="22"/>
      <c r="RIZ155" s="22"/>
      <c r="RJA155" s="22"/>
      <c r="RJB155" s="22"/>
      <c r="RJC155" s="22"/>
      <c r="RJD155" s="22"/>
      <c r="RJE155" s="22"/>
      <c r="RJF155" s="22"/>
      <c r="RJG155" s="22"/>
      <c r="RJH155" s="22"/>
      <c r="RJI155" s="22"/>
      <c r="RJJ155" s="22"/>
      <c r="RJK155" s="22"/>
      <c r="RJL155" s="22"/>
      <c r="RJM155" s="22"/>
      <c r="RJN155" s="22"/>
      <c r="RJO155" s="22"/>
      <c r="RJP155" s="22"/>
      <c r="RJQ155" s="22"/>
      <c r="RJR155" s="22"/>
      <c r="RJS155" s="22"/>
      <c r="RJT155" s="22"/>
      <c r="RJU155" s="22"/>
      <c r="RJV155" s="22"/>
      <c r="RJW155" s="22"/>
      <c r="RJX155" s="22"/>
      <c r="RJY155" s="22"/>
      <c r="RJZ155" s="22"/>
      <c r="RKA155" s="22"/>
      <c r="RKB155" s="22"/>
      <c r="RKC155" s="22"/>
      <c r="RKD155" s="22"/>
      <c r="RKE155" s="22"/>
      <c r="RKF155" s="22"/>
      <c r="RKG155" s="22"/>
      <c r="RKH155" s="22"/>
      <c r="RKI155" s="22"/>
      <c r="RKJ155" s="22"/>
      <c r="RKK155" s="22"/>
      <c r="RKL155" s="22"/>
      <c r="RKM155" s="22"/>
      <c r="RKN155" s="22"/>
      <c r="RKO155" s="22"/>
      <c r="RKP155" s="22"/>
      <c r="RKQ155" s="22"/>
      <c r="RKR155" s="22"/>
      <c r="RKS155" s="22"/>
      <c r="RKT155" s="22"/>
      <c r="RKU155" s="22"/>
      <c r="RKV155" s="22"/>
      <c r="RKW155" s="22"/>
      <c r="RKX155" s="22"/>
      <c r="RKY155" s="22"/>
      <c r="RKZ155" s="22"/>
      <c r="RLA155" s="22"/>
      <c r="RLB155" s="22"/>
      <c r="RLC155" s="22"/>
      <c r="RLD155" s="22"/>
      <c r="RLE155" s="22"/>
      <c r="RLF155" s="22"/>
      <c r="RLG155" s="22"/>
      <c r="RLH155" s="22"/>
      <c r="RLI155" s="22"/>
      <c r="RLJ155" s="22"/>
      <c r="RLK155" s="22"/>
      <c r="RLL155" s="22"/>
      <c r="RLM155" s="22"/>
      <c r="RLN155" s="22"/>
      <c r="RLO155" s="22"/>
      <c r="RLP155" s="22"/>
      <c r="RLQ155" s="22"/>
      <c r="RLR155" s="22"/>
      <c r="RLS155" s="22"/>
      <c r="RLT155" s="22"/>
      <c r="RLU155" s="22"/>
      <c r="RLV155" s="22"/>
      <c r="RLW155" s="22"/>
      <c r="RLX155" s="22"/>
      <c r="RLY155" s="22"/>
      <c r="RLZ155" s="22"/>
      <c r="RMA155" s="22"/>
      <c r="RMB155" s="22"/>
      <c r="RMC155" s="22"/>
      <c r="RMD155" s="22"/>
      <c r="RME155" s="22"/>
      <c r="RMF155" s="22"/>
      <c r="RMG155" s="22"/>
      <c r="RMH155" s="22"/>
      <c r="RMI155" s="22"/>
      <c r="RMJ155" s="22"/>
      <c r="RMK155" s="22"/>
      <c r="RML155" s="22"/>
      <c r="RMM155" s="22"/>
      <c r="RMN155" s="22"/>
      <c r="RMO155" s="22"/>
      <c r="RMP155" s="22"/>
      <c r="RMQ155" s="22"/>
      <c r="RMR155" s="22"/>
      <c r="RMS155" s="22"/>
      <c r="RMT155" s="22"/>
      <c r="RMU155" s="22"/>
      <c r="RMV155" s="22"/>
      <c r="RMW155" s="22"/>
      <c r="RMX155" s="22"/>
      <c r="RMY155" s="22"/>
      <c r="RMZ155" s="22"/>
      <c r="RNA155" s="22"/>
      <c r="RNB155" s="22"/>
      <c r="RNC155" s="22"/>
      <c r="RND155" s="22"/>
      <c r="RNE155" s="22"/>
      <c r="RNF155" s="22"/>
      <c r="RNG155" s="22"/>
      <c r="RNH155" s="22"/>
      <c r="RNI155" s="22"/>
      <c r="RNJ155" s="22"/>
      <c r="RNK155" s="22"/>
      <c r="RNL155" s="22"/>
      <c r="RNM155" s="22"/>
      <c r="RNN155" s="22"/>
      <c r="RNO155" s="22"/>
      <c r="RNP155" s="22"/>
      <c r="RNQ155" s="22"/>
      <c r="RNR155" s="22"/>
      <c r="RNS155" s="22"/>
      <c r="RNT155" s="22"/>
      <c r="RNU155" s="22"/>
      <c r="RNV155" s="22"/>
      <c r="RNW155" s="22"/>
      <c r="RNX155" s="22"/>
      <c r="RNY155" s="22"/>
      <c r="RNZ155" s="22"/>
      <c r="ROA155" s="22"/>
      <c r="ROB155" s="22"/>
      <c r="ROC155" s="22"/>
      <c r="ROD155" s="22"/>
      <c r="ROE155" s="22"/>
      <c r="ROF155" s="22"/>
      <c r="ROG155" s="22"/>
      <c r="ROH155" s="22"/>
      <c r="ROI155" s="22"/>
      <c r="ROJ155" s="22"/>
      <c r="ROK155" s="22"/>
      <c r="ROL155" s="22"/>
      <c r="ROM155" s="22"/>
      <c r="RON155" s="22"/>
      <c r="ROO155" s="22"/>
      <c r="ROP155" s="22"/>
      <c r="ROQ155" s="22"/>
      <c r="ROR155" s="22"/>
      <c r="ROS155" s="22"/>
      <c r="ROT155" s="22"/>
      <c r="ROU155" s="22"/>
      <c r="ROV155" s="22"/>
      <c r="ROW155" s="22"/>
      <c r="ROX155" s="22"/>
      <c r="ROY155" s="22"/>
      <c r="ROZ155" s="22"/>
      <c r="RPA155" s="22"/>
      <c r="RPB155" s="22"/>
      <c r="RPC155" s="22"/>
      <c r="RPD155" s="22"/>
      <c r="RPE155" s="22"/>
      <c r="RPF155" s="22"/>
      <c r="RPG155" s="22"/>
      <c r="RPH155" s="22"/>
      <c r="RPI155" s="22"/>
      <c r="RPJ155" s="22"/>
      <c r="RPK155" s="22"/>
      <c r="RPL155" s="22"/>
      <c r="RPM155" s="22"/>
      <c r="RPN155" s="22"/>
      <c r="RPO155" s="22"/>
      <c r="RPP155" s="22"/>
      <c r="RPQ155" s="22"/>
      <c r="RPR155" s="22"/>
      <c r="RPS155" s="22"/>
      <c r="RPT155" s="22"/>
      <c r="RPU155" s="22"/>
      <c r="RPV155" s="22"/>
      <c r="RPW155" s="22"/>
      <c r="RPX155" s="22"/>
      <c r="RPY155" s="22"/>
      <c r="RPZ155" s="22"/>
      <c r="RQA155" s="22"/>
      <c r="RQB155" s="22"/>
      <c r="RQC155" s="22"/>
      <c r="RQD155" s="22"/>
      <c r="RQE155" s="22"/>
      <c r="RQF155" s="22"/>
      <c r="RQG155" s="22"/>
      <c r="RQH155" s="22"/>
      <c r="RQI155" s="22"/>
      <c r="RQJ155" s="22"/>
      <c r="RQK155" s="22"/>
      <c r="RQL155" s="22"/>
      <c r="RQM155" s="22"/>
      <c r="RQN155" s="22"/>
      <c r="RQO155" s="22"/>
      <c r="RQP155" s="22"/>
      <c r="RQQ155" s="22"/>
      <c r="RQR155" s="22"/>
      <c r="RQS155" s="22"/>
      <c r="RQT155" s="22"/>
      <c r="RQU155" s="22"/>
      <c r="RQV155" s="22"/>
      <c r="RQW155" s="22"/>
      <c r="RQX155" s="22"/>
      <c r="RQY155" s="22"/>
      <c r="RQZ155" s="22"/>
      <c r="RRA155" s="22"/>
      <c r="RRB155" s="22"/>
      <c r="RRC155" s="22"/>
      <c r="RRD155" s="22"/>
      <c r="RRE155" s="22"/>
      <c r="RRF155" s="22"/>
      <c r="RRG155" s="22"/>
      <c r="RRH155" s="22"/>
      <c r="RRI155" s="22"/>
      <c r="RRJ155" s="22"/>
      <c r="RRK155" s="22"/>
      <c r="RRL155" s="22"/>
      <c r="RRM155" s="22"/>
      <c r="RRN155" s="22"/>
      <c r="RRO155" s="22"/>
      <c r="RRP155" s="22"/>
      <c r="RRQ155" s="22"/>
      <c r="RRR155" s="22"/>
      <c r="RRS155" s="22"/>
      <c r="RRT155" s="22"/>
      <c r="RRU155" s="22"/>
      <c r="RRV155" s="22"/>
      <c r="RRW155" s="22"/>
      <c r="RRX155" s="22"/>
      <c r="RRY155" s="22"/>
      <c r="RRZ155" s="22"/>
      <c r="RSA155" s="22"/>
      <c r="RSB155" s="22"/>
      <c r="RSC155" s="22"/>
      <c r="RSD155" s="22"/>
      <c r="RSE155" s="22"/>
      <c r="RSF155" s="22"/>
      <c r="RSG155" s="22"/>
      <c r="RSH155" s="22"/>
      <c r="RSI155" s="22"/>
      <c r="RSJ155" s="22"/>
      <c r="RSK155" s="22"/>
      <c r="RSL155" s="22"/>
      <c r="RSM155" s="22"/>
      <c r="RSN155" s="22"/>
      <c r="RSO155" s="22"/>
      <c r="RSP155" s="22"/>
      <c r="RSQ155" s="22"/>
      <c r="RSR155" s="22"/>
      <c r="RSS155" s="22"/>
      <c r="RST155" s="22"/>
      <c r="RSU155" s="22"/>
      <c r="RSV155" s="22"/>
      <c r="RSW155" s="22"/>
      <c r="RSX155" s="22"/>
      <c r="RSY155" s="22"/>
      <c r="RSZ155" s="22"/>
      <c r="RTA155" s="22"/>
      <c r="RTB155" s="22"/>
      <c r="RTC155" s="22"/>
      <c r="RTD155" s="22"/>
      <c r="RTE155" s="22"/>
      <c r="RTF155" s="22"/>
      <c r="RTG155" s="22"/>
      <c r="RTH155" s="22"/>
      <c r="RTI155" s="22"/>
      <c r="RTJ155" s="22"/>
      <c r="RTK155" s="22"/>
      <c r="RTL155" s="22"/>
      <c r="RTM155" s="22"/>
      <c r="RTN155" s="22"/>
      <c r="RTO155" s="22"/>
      <c r="RTP155" s="22"/>
      <c r="RTQ155" s="22"/>
      <c r="RTR155" s="22"/>
      <c r="RTS155" s="22"/>
      <c r="RTT155" s="22"/>
      <c r="RTU155" s="22"/>
      <c r="RTV155" s="22"/>
      <c r="RTW155" s="22"/>
      <c r="RTX155" s="22"/>
      <c r="RTY155" s="22"/>
      <c r="RTZ155" s="22"/>
      <c r="RUA155" s="22"/>
      <c r="RUB155" s="22"/>
      <c r="RUC155" s="22"/>
      <c r="RUD155" s="22"/>
      <c r="RUE155" s="22"/>
      <c r="RUF155" s="22"/>
      <c r="RUG155" s="22"/>
      <c r="RUH155" s="22"/>
      <c r="RUI155" s="22"/>
      <c r="RUJ155" s="22"/>
      <c r="RUK155" s="22"/>
      <c r="RUL155" s="22"/>
      <c r="RUM155" s="22"/>
      <c r="RUN155" s="22"/>
      <c r="RUO155" s="22"/>
      <c r="RUP155" s="22"/>
      <c r="RUQ155" s="22"/>
      <c r="RUR155" s="22"/>
      <c r="RUS155" s="22"/>
      <c r="RUT155" s="22"/>
      <c r="RUU155" s="22"/>
      <c r="RUV155" s="22"/>
      <c r="RUW155" s="22"/>
      <c r="RUX155" s="22"/>
      <c r="RUY155" s="22"/>
      <c r="RUZ155" s="22"/>
      <c r="RVA155" s="22"/>
      <c r="RVB155" s="22"/>
      <c r="RVC155" s="22"/>
      <c r="RVD155" s="22"/>
      <c r="RVE155" s="22"/>
      <c r="RVF155" s="22"/>
      <c r="RVG155" s="22"/>
      <c r="RVH155" s="22"/>
      <c r="RVI155" s="22"/>
      <c r="RVJ155" s="22"/>
      <c r="RVK155" s="22"/>
      <c r="RVL155" s="22"/>
      <c r="RVM155" s="22"/>
      <c r="RVN155" s="22"/>
      <c r="RVO155" s="22"/>
      <c r="RVP155" s="22"/>
      <c r="RVQ155" s="22"/>
      <c r="RVR155" s="22"/>
      <c r="RVS155" s="22"/>
      <c r="RVT155" s="22"/>
      <c r="RVU155" s="22"/>
      <c r="RVV155" s="22"/>
      <c r="RVW155" s="22"/>
      <c r="RVX155" s="22"/>
      <c r="RVY155" s="22"/>
      <c r="RVZ155" s="22"/>
      <c r="RWA155" s="22"/>
      <c r="RWB155" s="22"/>
      <c r="RWC155" s="22"/>
      <c r="RWD155" s="22"/>
      <c r="RWE155" s="22"/>
      <c r="RWF155" s="22"/>
      <c r="RWG155" s="22"/>
      <c r="RWH155" s="22"/>
      <c r="RWI155" s="22"/>
      <c r="RWJ155" s="22"/>
      <c r="RWK155" s="22"/>
      <c r="RWL155" s="22"/>
      <c r="RWM155" s="22"/>
      <c r="RWN155" s="22"/>
      <c r="RWO155" s="22"/>
      <c r="RWP155" s="22"/>
      <c r="RWQ155" s="22"/>
      <c r="RWR155" s="22"/>
      <c r="RWS155" s="22"/>
      <c r="RWT155" s="22"/>
      <c r="RWU155" s="22"/>
      <c r="RWV155" s="22"/>
      <c r="RWW155" s="22"/>
      <c r="RWX155" s="22"/>
      <c r="RWY155" s="22"/>
      <c r="RWZ155" s="22"/>
      <c r="RXA155" s="22"/>
      <c r="RXB155" s="22"/>
      <c r="RXC155" s="22"/>
      <c r="RXD155" s="22"/>
      <c r="RXE155" s="22"/>
      <c r="RXF155" s="22"/>
      <c r="RXG155" s="22"/>
      <c r="RXH155" s="22"/>
      <c r="RXI155" s="22"/>
      <c r="RXJ155" s="22"/>
      <c r="RXK155" s="22"/>
      <c r="RXL155" s="22"/>
      <c r="RXM155" s="22"/>
      <c r="RXN155" s="22"/>
      <c r="RXO155" s="22"/>
      <c r="RXP155" s="22"/>
      <c r="RXQ155" s="22"/>
      <c r="RXR155" s="22"/>
      <c r="RXS155" s="22"/>
      <c r="RXT155" s="22"/>
      <c r="RXU155" s="22"/>
      <c r="RXV155" s="22"/>
      <c r="RXW155" s="22"/>
      <c r="RXX155" s="22"/>
      <c r="RXY155" s="22"/>
      <c r="RXZ155" s="22"/>
      <c r="RYA155" s="22"/>
      <c r="RYB155" s="22"/>
      <c r="RYC155" s="22"/>
      <c r="RYD155" s="22"/>
      <c r="RYE155" s="22"/>
      <c r="RYF155" s="22"/>
      <c r="RYG155" s="22"/>
      <c r="RYH155" s="22"/>
      <c r="RYI155" s="22"/>
      <c r="RYJ155" s="22"/>
      <c r="RYK155" s="22"/>
      <c r="RYL155" s="22"/>
      <c r="RYM155" s="22"/>
      <c r="RYN155" s="22"/>
      <c r="RYO155" s="22"/>
      <c r="RYP155" s="22"/>
      <c r="RYQ155" s="22"/>
      <c r="RYR155" s="22"/>
      <c r="RYS155" s="22"/>
      <c r="RYT155" s="22"/>
      <c r="RYU155" s="22"/>
      <c r="RYV155" s="22"/>
      <c r="RYW155" s="22"/>
      <c r="RYX155" s="22"/>
      <c r="RYY155" s="22"/>
      <c r="RYZ155" s="22"/>
      <c r="RZA155" s="22"/>
      <c r="RZB155" s="22"/>
      <c r="RZC155" s="22"/>
      <c r="RZD155" s="22"/>
      <c r="RZE155" s="22"/>
      <c r="RZF155" s="22"/>
      <c r="RZG155" s="22"/>
      <c r="RZH155" s="22"/>
      <c r="RZI155" s="22"/>
      <c r="RZJ155" s="22"/>
      <c r="RZK155" s="22"/>
      <c r="RZL155" s="22"/>
      <c r="RZM155" s="22"/>
      <c r="RZN155" s="22"/>
      <c r="RZO155" s="22"/>
      <c r="RZP155" s="22"/>
      <c r="RZQ155" s="22"/>
      <c r="RZR155" s="22"/>
      <c r="RZS155" s="22"/>
      <c r="RZT155" s="22"/>
      <c r="RZU155" s="22"/>
      <c r="RZV155" s="22"/>
      <c r="RZW155" s="22"/>
      <c r="RZX155" s="22"/>
      <c r="RZY155" s="22"/>
      <c r="RZZ155" s="22"/>
      <c r="SAA155" s="22"/>
      <c r="SAB155" s="22"/>
      <c r="SAC155" s="22"/>
      <c r="SAD155" s="22"/>
      <c r="SAE155" s="22"/>
      <c r="SAF155" s="22"/>
      <c r="SAG155" s="22"/>
      <c r="SAH155" s="22"/>
      <c r="SAI155" s="22"/>
      <c r="SAJ155" s="22"/>
      <c r="SAK155" s="22"/>
      <c r="SAL155" s="22"/>
      <c r="SAM155" s="22"/>
      <c r="SAN155" s="22"/>
      <c r="SAO155" s="22"/>
      <c r="SAP155" s="22"/>
      <c r="SAQ155" s="22"/>
      <c r="SAR155" s="22"/>
      <c r="SAS155" s="22"/>
      <c r="SAT155" s="22"/>
      <c r="SAU155" s="22"/>
      <c r="SAV155" s="22"/>
      <c r="SAW155" s="22"/>
      <c r="SAX155" s="22"/>
      <c r="SAY155" s="22"/>
      <c r="SAZ155" s="22"/>
      <c r="SBA155" s="22"/>
      <c r="SBB155" s="22"/>
      <c r="SBC155" s="22"/>
      <c r="SBD155" s="22"/>
      <c r="SBE155" s="22"/>
      <c r="SBF155" s="22"/>
      <c r="SBG155" s="22"/>
      <c r="SBH155" s="22"/>
      <c r="SBI155" s="22"/>
      <c r="SBJ155" s="22"/>
      <c r="SBK155" s="22"/>
      <c r="SBL155" s="22"/>
      <c r="SBM155" s="22"/>
      <c r="SBN155" s="22"/>
      <c r="SBO155" s="22"/>
      <c r="SBP155" s="22"/>
      <c r="SBQ155" s="22"/>
      <c r="SBR155" s="22"/>
      <c r="SBS155" s="22"/>
      <c r="SBT155" s="22"/>
      <c r="SBU155" s="22"/>
      <c r="SBV155" s="22"/>
      <c r="SBW155" s="22"/>
      <c r="SBX155" s="22"/>
      <c r="SBY155" s="22"/>
      <c r="SBZ155" s="22"/>
      <c r="SCA155" s="22"/>
      <c r="SCB155" s="22"/>
      <c r="SCC155" s="22"/>
      <c r="SCD155" s="22"/>
      <c r="SCE155" s="22"/>
      <c r="SCF155" s="22"/>
      <c r="SCG155" s="22"/>
      <c r="SCH155" s="22"/>
      <c r="SCI155" s="22"/>
      <c r="SCJ155" s="22"/>
      <c r="SCK155" s="22"/>
      <c r="SCL155" s="22"/>
      <c r="SCM155" s="22"/>
      <c r="SCN155" s="22"/>
      <c r="SCO155" s="22"/>
      <c r="SCP155" s="22"/>
      <c r="SCQ155" s="22"/>
      <c r="SCR155" s="22"/>
      <c r="SCS155" s="22"/>
      <c r="SCT155" s="22"/>
      <c r="SCU155" s="22"/>
      <c r="SCV155" s="22"/>
      <c r="SCW155" s="22"/>
      <c r="SCX155" s="22"/>
      <c r="SCY155" s="22"/>
      <c r="SCZ155" s="22"/>
      <c r="SDA155" s="22"/>
      <c r="SDB155" s="22"/>
      <c r="SDC155" s="22"/>
      <c r="SDD155" s="22"/>
      <c r="SDE155" s="22"/>
      <c r="SDF155" s="22"/>
      <c r="SDG155" s="22"/>
      <c r="SDH155" s="22"/>
      <c r="SDI155" s="22"/>
      <c r="SDJ155" s="22"/>
      <c r="SDK155" s="22"/>
      <c r="SDL155" s="22"/>
      <c r="SDM155" s="22"/>
      <c r="SDN155" s="22"/>
      <c r="SDO155" s="22"/>
      <c r="SDP155" s="22"/>
      <c r="SDQ155" s="22"/>
      <c r="SDR155" s="22"/>
      <c r="SDS155" s="22"/>
      <c r="SDT155" s="22"/>
      <c r="SDU155" s="22"/>
      <c r="SDV155" s="22"/>
      <c r="SDW155" s="22"/>
      <c r="SDX155" s="22"/>
      <c r="SDY155" s="22"/>
      <c r="SDZ155" s="22"/>
      <c r="SEA155" s="22"/>
      <c r="SEB155" s="22"/>
      <c r="SEC155" s="22"/>
      <c r="SED155" s="22"/>
      <c r="SEE155" s="22"/>
      <c r="SEF155" s="22"/>
      <c r="SEG155" s="22"/>
      <c r="SEH155" s="22"/>
      <c r="SEI155" s="22"/>
      <c r="SEJ155" s="22"/>
      <c r="SEK155" s="22"/>
      <c r="SEL155" s="22"/>
      <c r="SEM155" s="22"/>
      <c r="SEN155" s="22"/>
      <c r="SEO155" s="22"/>
      <c r="SEP155" s="22"/>
      <c r="SEQ155" s="22"/>
      <c r="SER155" s="22"/>
      <c r="SES155" s="22"/>
      <c r="SET155" s="22"/>
      <c r="SEU155" s="22"/>
      <c r="SEV155" s="22"/>
      <c r="SEW155" s="22"/>
      <c r="SEX155" s="22"/>
      <c r="SEY155" s="22"/>
      <c r="SEZ155" s="22"/>
      <c r="SFA155" s="22"/>
      <c r="SFB155" s="22"/>
      <c r="SFC155" s="22"/>
      <c r="SFD155" s="22"/>
      <c r="SFE155" s="22"/>
      <c r="SFF155" s="22"/>
      <c r="SFG155" s="22"/>
      <c r="SFH155" s="22"/>
      <c r="SFI155" s="22"/>
      <c r="SFJ155" s="22"/>
      <c r="SFK155" s="22"/>
      <c r="SFL155" s="22"/>
      <c r="SFM155" s="22"/>
      <c r="SFN155" s="22"/>
      <c r="SFO155" s="22"/>
      <c r="SFP155" s="22"/>
      <c r="SFQ155" s="22"/>
      <c r="SFR155" s="22"/>
      <c r="SFS155" s="22"/>
      <c r="SFT155" s="22"/>
      <c r="SFU155" s="22"/>
      <c r="SFV155" s="22"/>
      <c r="SFW155" s="22"/>
      <c r="SFX155" s="22"/>
      <c r="SFY155" s="22"/>
      <c r="SFZ155" s="22"/>
      <c r="SGA155" s="22"/>
      <c r="SGB155" s="22"/>
      <c r="SGC155" s="22"/>
      <c r="SGD155" s="22"/>
      <c r="SGE155" s="22"/>
      <c r="SGF155" s="22"/>
      <c r="SGG155" s="22"/>
      <c r="SGH155" s="22"/>
      <c r="SGI155" s="22"/>
      <c r="SGJ155" s="22"/>
      <c r="SGK155" s="22"/>
      <c r="SGL155" s="22"/>
      <c r="SGM155" s="22"/>
      <c r="SGN155" s="22"/>
      <c r="SGO155" s="22"/>
      <c r="SGP155" s="22"/>
      <c r="SGQ155" s="22"/>
      <c r="SGR155" s="22"/>
      <c r="SGS155" s="22"/>
      <c r="SGT155" s="22"/>
      <c r="SGU155" s="22"/>
      <c r="SGV155" s="22"/>
      <c r="SGW155" s="22"/>
      <c r="SGX155" s="22"/>
      <c r="SGY155" s="22"/>
      <c r="SGZ155" s="22"/>
      <c r="SHA155" s="22"/>
      <c r="SHB155" s="22"/>
      <c r="SHC155" s="22"/>
      <c r="SHD155" s="22"/>
      <c r="SHE155" s="22"/>
      <c r="SHF155" s="22"/>
      <c r="SHG155" s="22"/>
      <c r="SHH155" s="22"/>
      <c r="SHI155" s="22"/>
      <c r="SHJ155" s="22"/>
      <c r="SHK155" s="22"/>
      <c r="SHL155" s="22"/>
      <c r="SHM155" s="22"/>
      <c r="SHN155" s="22"/>
      <c r="SHO155" s="22"/>
      <c r="SHP155" s="22"/>
      <c r="SHQ155" s="22"/>
      <c r="SHR155" s="22"/>
      <c r="SHS155" s="22"/>
      <c r="SHT155" s="22"/>
      <c r="SHU155" s="22"/>
      <c r="SHV155" s="22"/>
      <c r="SHW155" s="22"/>
      <c r="SHX155" s="22"/>
      <c r="SHY155" s="22"/>
      <c r="SHZ155" s="22"/>
      <c r="SIA155" s="22"/>
      <c r="SIB155" s="22"/>
      <c r="SIC155" s="22"/>
      <c r="SID155" s="22"/>
      <c r="SIE155" s="22"/>
      <c r="SIF155" s="22"/>
      <c r="SIG155" s="22"/>
      <c r="SIH155" s="22"/>
      <c r="SII155" s="22"/>
      <c r="SIJ155" s="22"/>
      <c r="SIK155" s="22"/>
      <c r="SIL155" s="22"/>
      <c r="SIM155" s="22"/>
      <c r="SIN155" s="22"/>
      <c r="SIO155" s="22"/>
      <c r="SIP155" s="22"/>
      <c r="SIQ155" s="22"/>
      <c r="SIR155" s="22"/>
      <c r="SIS155" s="22"/>
      <c r="SIT155" s="22"/>
      <c r="SIU155" s="22"/>
      <c r="SIV155" s="22"/>
      <c r="SIW155" s="22"/>
      <c r="SIX155" s="22"/>
      <c r="SIY155" s="22"/>
      <c r="SIZ155" s="22"/>
      <c r="SJA155" s="22"/>
      <c r="SJB155" s="22"/>
      <c r="SJC155" s="22"/>
      <c r="SJD155" s="22"/>
      <c r="SJE155" s="22"/>
      <c r="SJF155" s="22"/>
      <c r="SJG155" s="22"/>
      <c r="SJH155" s="22"/>
      <c r="SJI155" s="22"/>
      <c r="SJJ155" s="22"/>
      <c r="SJK155" s="22"/>
      <c r="SJL155" s="22"/>
      <c r="SJM155" s="22"/>
      <c r="SJN155" s="22"/>
      <c r="SJO155" s="22"/>
      <c r="SJP155" s="22"/>
      <c r="SJQ155" s="22"/>
      <c r="SJR155" s="22"/>
      <c r="SJS155" s="22"/>
      <c r="SJT155" s="22"/>
      <c r="SJU155" s="22"/>
      <c r="SJV155" s="22"/>
      <c r="SJW155" s="22"/>
      <c r="SJX155" s="22"/>
      <c r="SJY155" s="22"/>
      <c r="SJZ155" s="22"/>
      <c r="SKA155" s="22"/>
      <c r="SKB155" s="22"/>
      <c r="SKC155" s="22"/>
      <c r="SKD155" s="22"/>
      <c r="SKE155" s="22"/>
      <c r="SKF155" s="22"/>
      <c r="SKG155" s="22"/>
      <c r="SKH155" s="22"/>
      <c r="SKI155" s="22"/>
      <c r="SKJ155" s="22"/>
      <c r="SKK155" s="22"/>
      <c r="SKL155" s="22"/>
      <c r="SKM155" s="22"/>
      <c r="SKN155" s="22"/>
      <c r="SKO155" s="22"/>
      <c r="SKP155" s="22"/>
      <c r="SKQ155" s="22"/>
      <c r="SKR155" s="22"/>
      <c r="SKS155" s="22"/>
      <c r="SKT155" s="22"/>
      <c r="SKU155" s="22"/>
      <c r="SKV155" s="22"/>
      <c r="SKW155" s="22"/>
      <c r="SKX155" s="22"/>
      <c r="SKY155" s="22"/>
      <c r="SKZ155" s="22"/>
      <c r="SLA155" s="22"/>
      <c r="SLB155" s="22"/>
      <c r="SLC155" s="22"/>
      <c r="SLD155" s="22"/>
      <c r="SLE155" s="22"/>
      <c r="SLF155" s="22"/>
      <c r="SLG155" s="22"/>
      <c r="SLH155" s="22"/>
      <c r="SLI155" s="22"/>
      <c r="SLJ155" s="22"/>
      <c r="SLK155" s="22"/>
      <c r="SLL155" s="22"/>
      <c r="SLM155" s="22"/>
      <c r="SLN155" s="22"/>
      <c r="SLO155" s="22"/>
      <c r="SLP155" s="22"/>
      <c r="SLQ155" s="22"/>
      <c r="SLR155" s="22"/>
      <c r="SLS155" s="22"/>
      <c r="SLT155" s="22"/>
      <c r="SLU155" s="22"/>
      <c r="SLV155" s="22"/>
      <c r="SLW155" s="22"/>
      <c r="SLX155" s="22"/>
      <c r="SLY155" s="22"/>
      <c r="SLZ155" s="22"/>
      <c r="SMA155" s="22"/>
      <c r="SMB155" s="22"/>
      <c r="SMC155" s="22"/>
      <c r="SMD155" s="22"/>
      <c r="SME155" s="22"/>
      <c r="SMF155" s="22"/>
      <c r="SMG155" s="22"/>
      <c r="SMH155" s="22"/>
      <c r="SMI155" s="22"/>
      <c r="SMJ155" s="22"/>
      <c r="SMK155" s="22"/>
      <c r="SML155" s="22"/>
      <c r="SMM155" s="22"/>
      <c r="SMN155" s="22"/>
      <c r="SMO155" s="22"/>
      <c r="SMP155" s="22"/>
      <c r="SMQ155" s="22"/>
      <c r="SMR155" s="22"/>
      <c r="SMS155" s="22"/>
      <c r="SMT155" s="22"/>
      <c r="SMU155" s="22"/>
      <c r="SMV155" s="22"/>
      <c r="SMW155" s="22"/>
      <c r="SMX155" s="22"/>
      <c r="SMY155" s="22"/>
      <c r="SMZ155" s="22"/>
      <c r="SNA155" s="22"/>
      <c r="SNB155" s="22"/>
      <c r="SNC155" s="22"/>
      <c r="SND155" s="22"/>
      <c r="SNE155" s="22"/>
      <c r="SNF155" s="22"/>
      <c r="SNG155" s="22"/>
      <c r="SNH155" s="22"/>
      <c r="SNI155" s="22"/>
      <c r="SNJ155" s="22"/>
      <c r="SNK155" s="22"/>
      <c r="SNL155" s="22"/>
      <c r="SNM155" s="22"/>
      <c r="SNN155" s="22"/>
      <c r="SNO155" s="22"/>
      <c r="SNP155" s="22"/>
      <c r="SNQ155" s="22"/>
      <c r="SNR155" s="22"/>
      <c r="SNS155" s="22"/>
      <c r="SNT155" s="22"/>
      <c r="SNU155" s="22"/>
      <c r="SNV155" s="22"/>
      <c r="SNW155" s="22"/>
      <c r="SNX155" s="22"/>
      <c r="SNY155" s="22"/>
      <c r="SNZ155" s="22"/>
      <c r="SOA155" s="22"/>
      <c r="SOB155" s="22"/>
      <c r="SOC155" s="22"/>
      <c r="SOD155" s="22"/>
      <c r="SOE155" s="22"/>
      <c r="SOF155" s="22"/>
      <c r="SOG155" s="22"/>
      <c r="SOH155" s="22"/>
      <c r="SOI155" s="22"/>
      <c r="SOJ155" s="22"/>
      <c r="SOK155" s="22"/>
      <c r="SOL155" s="22"/>
      <c r="SOM155" s="22"/>
      <c r="SON155" s="22"/>
      <c r="SOO155" s="22"/>
      <c r="SOP155" s="22"/>
      <c r="SOQ155" s="22"/>
      <c r="SOR155" s="22"/>
      <c r="SOS155" s="22"/>
      <c r="SOT155" s="22"/>
      <c r="SOU155" s="22"/>
      <c r="SOV155" s="22"/>
      <c r="SOW155" s="22"/>
      <c r="SOX155" s="22"/>
      <c r="SOY155" s="22"/>
      <c r="SOZ155" s="22"/>
      <c r="SPA155" s="22"/>
      <c r="SPB155" s="22"/>
      <c r="SPC155" s="22"/>
      <c r="SPD155" s="22"/>
      <c r="SPE155" s="22"/>
      <c r="SPF155" s="22"/>
      <c r="SPG155" s="22"/>
      <c r="SPH155" s="22"/>
      <c r="SPI155" s="22"/>
      <c r="SPJ155" s="22"/>
      <c r="SPK155" s="22"/>
      <c r="SPL155" s="22"/>
      <c r="SPM155" s="22"/>
      <c r="SPN155" s="22"/>
      <c r="SPO155" s="22"/>
      <c r="SPP155" s="22"/>
      <c r="SPQ155" s="22"/>
      <c r="SPR155" s="22"/>
      <c r="SPS155" s="22"/>
      <c r="SPT155" s="22"/>
      <c r="SPU155" s="22"/>
      <c r="SPV155" s="22"/>
      <c r="SPW155" s="22"/>
      <c r="SPX155" s="22"/>
      <c r="SPY155" s="22"/>
      <c r="SPZ155" s="22"/>
      <c r="SQA155" s="22"/>
      <c r="SQB155" s="22"/>
      <c r="SQC155" s="22"/>
      <c r="SQD155" s="22"/>
      <c r="SQE155" s="22"/>
      <c r="SQF155" s="22"/>
      <c r="SQG155" s="22"/>
      <c r="SQH155" s="22"/>
      <c r="SQI155" s="22"/>
      <c r="SQJ155" s="22"/>
      <c r="SQK155" s="22"/>
      <c r="SQL155" s="22"/>
      <c r="SQM155" s="22"/>
      <c r="SQN155" s="22"/>
      <c r="SQO155" s="22"/>
      <c r="SQP155" s="22"/>
      <c r="SQQ155" s="22"/>
      <c r="SQR155" s="22"/>
      <c r="SQS155" s="22"/>
      <c r="SQT155" s="22"/>
      <c r="SQU155" s="22"/>
      <c r="SQV155" s="22"/>
      <c r="SQW155" s="22"/>
      <c r="SQX155" s="22"/>
      <c r="SQY155" s="22"/>
      <c r="SQZ155" s="22"/>
      <c r="SRA155" s="22"/>
      <c r="SRB155" s="22"/>
      <c r="SRC155" s="22"/>
      <c r="SRD155" s="22"/>
      <c r="SRE155" s="22"/>
      <c r="SRF155" s="22"/>
      <c r="SRG155" s="22"/>
      <c r="SRH155" s="22"/>
      <c r="SRI155" s="22"/>
      <c r="SRJ155" s="22"/>
      <c r="SRK155" s="22"/>
      <c r="SRL155" s="22"/>
      <c r="SRM155" s="22"/>
      <c r="SRN155" s="22"/>
      <c r="SRO155" s="22"/>
      <c r="SRP155" s="22"/>
      <c r="SRQ155" s="22"/>
      <c r="SRR155" s="22"/>
      <c r="SRS155" s="22"/>
      <c r="SRT155" s="22"/>
      <c r="SRU155" s="22"/>
      <c r="SRV155" s="22"/>
      <c r="SRW155" s="22"/>
      <c r="SRX155" s="22"/>
      <c r="SRY155" s="22"/>
      <c r="SRZ155" s="22"/>
      <c r="SSA155" s="22"/>
      <c r="SSB155" s="22"/>
      <c r="SSC155" s="22"/>
      <c r="SSD155" s="22"/>
      <c r="SSE155" s="22"/>
      <c r="SSF155" s="22"/>
      <c r="SSG155" s="22"/>
      <c r="SSH155" s="22"/>
      <c r="SSI155" s="22"/>
      <c r="SSJ155" s="22"/>
      <c r="SSK155" s="22"/>
      <c r="SSL155" s="22"/>
      <c r="SSM155" s="22"/>
      <c r="SSN155" s="22"/>
      <c r="SSO155" s="22"/>
      <c r="SSP155" s="22"/>
      <c r="SSQ155" s="22"/>
      <c r="SSR155" s="22"/>
      <c r="SSS155" s="22"/>
      <c r="SST155" s="22"/>
      <c r="SSU155" s="22"/>
      <c r="SSV155" s="22"/>
      <c r="SSW155" s="22"/>
      <c r="SSX155" s="22"/>
      <c r="SSY155" s="22"/>
      <c r="SSZ155" s="22"/>
      <c r="STA155" s="22"/>
      <c r="STB155" s="22"/>
      <c r="STC155" s="22"/>
      <c r="STD155" s="22"/>
      <c r="STE155" s="22"/>
      <c r="STF155" s="22"/>
      <c r="STG155" s="22"/>
      <c r="STH155" s="22"/>
      <c r="STI155" s="22"/>
      <c r="STJ155" s="22"/>
      <c r="STK155" s="22"/>
      <c r="STL155" s="22"/>
      <c r="STM155" s="22"/>
      <c r="STN155" s="22"/>
      <c r="STO155" s="22"/>
      <c r="STP155" s="22"/>
      <c r="STQ155" s="22"/>
      <c r="STR155" s="22"/>
      <c r="STS155" s="22"/>
      <c r="STT155" s="22"/>
      <c r="STU155" s="22"/>
      <c r="STV155" s="22"/>
      <c r="STW155" s="22"/>
      <c r="STX155" s="22"/>
      <c r="STY155" s="22"/>
      <c r="STZ155" s="22"/>
      <c r="SUA155" s="22"/>
      <c r="SUB155" s="22"/>
      <c r="SUC155" s="22"/>
      <c r="SUD155" s="22"/>
      <c r="SUE155" s="22"/>
      <c r="SUF155" s="22"/>
      <c r="SUG155" s="22"/>
      <c r="SUH155" s="22"/>
      <c r="SUI155" s="22"/>
      <c r="SUJ155" s="22"/>
      <c r="SUK155" s="22"/>
      <c r="SUL155" s="22"/>
      <c r="SUM155" s="22"/>
      <c r="SUN155" s="22"/>
      <c r="SUO155" s="22"/>
      <c r="SUP155" s="22"/>
      <c r="SUQ155" s="22"/>
      <c r="SUR155" s="22"/>
      <c r="SUS155" s="22"/>
      <c r="SUT155" s="22"/>
      <c r="SUU155" s="22"/>
      <c r="SUV155" s="22"/>
      <c r="SUW155" s="22"/>
      <c r="SUX155" s="22"/>
      <c r="SUY155" s="22"/>
      <c r="SUZ155" s="22"/>
      <c r="SVA155" s="22"/>
      <c r="SVB155" s="22"/>
      <c r="SVC155" s="22"/>
      <c r="SVD155" s="22"/>
      <c r="SVE155" s="22"/>
      <c r="SVF155" s="22"/>
      <c r="SVG155" s="22"/>
      <c r="SVH155" s="22"/>
      <c r="SVI155" s="22"/>
      <c r="SVJ155" s="22"/>
      <c r="SVK155" s="22"/>
      <c r="SVL155" s="22"/>
      <c r="SVM155" s="22"/>
      <c r="SVN155" s="22"/>
      <c r="SVO155" s="22"/>
      <c r="SVP155" s="22"/>
      <c r="SVQ155" s="22"/>
      <c r="SVR155" s="22"/>
      <c r="SVS155" s="22"/>
      <c r="SVT155" s="22"/>
      <c r="SVU155" s="22"/>
      <c r="SVV155" s="22"/>
      <c r="SVW155" s="22"/>
      <c r="SVX155" s="22"/>
      <c r="SVY155" s="22"/>
      <c r="SVZ155" s="22"/>
      <c r="SWA155" s="22"/>
      <c r="SWB155" s="22"/>
      <c r="SWC155" s="22"/>
      <c r="SWD155" s="22"/>
      <c r="SWE155" s="22"/>
      <c r="SWF155" s="22"/>
      <c r="SWG155" s="22"/>
      <c r="SWH155" s="22"/>
      <c r="SWI155" s="22"/>
      <c r="SWJ155" s="22"/>
      <c r="SWK155" s="22"/>
      <c r="SWL155" s="22"/>
      <c r="SWM155" s="22"/>
      <c r="SWN155" s="22"/>
      <c r="SWO155" s="22"/>
      <c r="SWP155" s="22"/>
      <c r="SWQ155" s="22"/>
      <c r="SWR155" s="22"/>
      <c r="SWS155" s="22"/>
      <c r="SWT155" s="22"/>
      <c r="SWU155" s="22"/>
      <c r="SWV155" s="22"/>
      <c r="SWW155" s="22"/>
      <c r="SWX155" s="22"/>
      <c r="SWY155" s="22"/>
      <c r="SWZ155" s="22"/>
      <c r="SXA155" s="22"/>
      <c r="SXB155" s="22"/>
      <c r="SXC155" s="22"/>
      <c r="SXD155" s="22"/>
      <c r="SXE155" s="22"/>
      <c r="SXF155" s="22"/>
      <c r="SXG155" s="22"/>
      <c r="SXH155" s="22"/>
      <c r="SXI155" s="22"/>
      <c r="SXJ155" s="22"/>
      <c r="SXK155" s="22"/>
      <c r="SXL155" s="22"/>
      <c r="SXM155" s="22"/>
      <c r="SXN155" s="22"/>
      <c r="SXO155" s="22"/>
      <c r="SXP155" s="22"/>
      <c r="SXQ155" s="22"/>
      <c r="SXR155" s="22"/>
      <c r="SXS155" s="22"/>
      <c r="SXT155" s="22"/>
      <c r="SXU155" s="22"/>
      <c r="SXV155" s="22"/>
      <c r="SXW155" s="22"/>
      <c r="SXX155" s="22"/>
      <c r="SXY155" s="22"/>
      <c r="SXZ155" s="22"/>
      <c r="SYA155" s="22"/>
      <c r="SYB155" s="22"/>
      <c r="SYC155" s="22"/>
      <c r="SYD155" s="22"/>
      <c r="SYE155" s="22"/>
      <c r="SYF155" s="22"/>
      <c r="SYG155" s="22"/>
      <c r="SYH155" s="22"/>
      <c r="SYI155" s="22"/>
      <c r="SYJ155" s="22"/>
      <c r="SYK155" s="22"/>
      <c r="SYL155" s="22"/>
      <c r="SYM155" s="22"/>
      <c r="SYN155" s="22"/>
      <c r="SYO155" s="22"/>
      <c r="SYP155" s="22"/>
      <c r="SYQ155" s="22"/>
      <c r="SYR155" s="22"/>
      <c r="SYS155" s="22"/>
      <c r="SYT155" s="22"/>
      <c r="SYU155" s="22"/>
      <c r="SYV155" s="22"/>
      <c r="SYW155" s="22"/>
      <c r="SYX155" s="22"/>
      <c r="SYY155" s="22"/>
      <c r="SYZ155" s="22"/>
      <c r="SZA155" s="22"/>
      <c r="SZB155" s="22"/>
      <c r="SZC155" s="22"/>
      <c r="SZD155" s="22"/>
      <c r="SZE155" s="22"/>
      <c r="SZF155" s="22"/>
      <c r="SZG155" s="22"/>
      <c r="SZH155" s="22"/>
      <c r="SZI155" s="22"/>
      <c r="SZJ155" s="22"/>
      <c r="SZK155" s="22"/>
      <c r="SZL155" s="22"/>
      <c r="SZM155" s="22"/>
      <c r="SZN155" s="22"/>
      <c r="SZO155" s="22"/>
      <c r="SZP155" s="22"/>
      <c r="SZQ155" s="22"/>
      <c r="SZR155" s="22"/>
      <c r="SZS155" s="22"/>
      <c r="SZT155" s="22"/>
      <c r="SZU155" s="22"/>
      <c r="SZV155" s="22"/>
      <c r="SZW155" s="22"/>
      <c r="SZX155" s="22"/>
      <c r="SZY155" s="22"/>
      <c r="SZZ155" s="22"/>
      <c r="TAA155" s="22"/>
      <c r="TAB155" s="22"/>
      <c r="TAC155" s="22"/>
      <c r="TAD155" s="22"/>
      <c r="TAE155" s="22"/>
      <c r="TAF155" s="22"/>
      <c r="TAG155" s="22"/>
      <c r="TAH155" s="22"/>
      <c r="TAI155" s="22"/>
      <c r="TAJ155" s="22"/>
      <c r="TAK155" s="22"/>
      <c r="TAL155" s="22"/>
      <c r="TAM155" s="22"/>
      <c r="TAN155" s="22"/>
      <c r="TAO155" s="22"/>
      <c r="TAP155" s="22"/>
      <c r="TAQ155" s="22"/>
      <c r="TAR155" s="22"/>
      <c r="TAS155" s="22"/>
      <c r="TAT155" s="22"/>
      <c r="TAU155" s="22"/>
      <c r="TAV155" s="22"/>
      <c r="TAW155" s="22"/>
      <c r="TAX155" s="22"/>
      <c r="TAY155" s="22"/>
      <c r="TAZ155" s="22"/>
      <c r="TBA155" s="22"/>
      <c r="TBB155" s="22"/>
      <c r="TBC155" s="22"/>
      <c r="TBD155" s="22"/>
      <c r="TBE155" s="22"/>
      <c r="TBF155" s="22"/>
      <c r="TBG155" s="22"/>
      <c r="TBH155" s="22"/>
      <c r="TBI155" s="22"/>
      <c r="TBJ155" s="22"/>
      <c r="TBK155" s="22"/>
      <c r="TBL155" s="22"/>
      <c r="TBM155" s="22"/>
      <c r="TBN155" s="22"/>
      <c r="TBO155" s="22"/>
      <c r="TBP155" s="22"/>
      <c r="TBQ155" s="22"/>
      <c r="TBR155" s="22"/>
      <c r="TBS155" s="22"/>
      <c r="TBT155" s="22"/>
      <c r="TBU155" s="22"/>
      <c r="TBV155" s="22"/>
      <c r="TBW155" s="22"/>
      <c r="TBX155" s="22"/>
      <c r="TBY155" s="22"/>
      <c r="TBZ155" s="22"/>
      <c r="TCA155" s="22"/>
      <c r="TCB155" s="22"/>
      <c r="TCC155" s="22"/>
      <c r="TCD155" s="22"/>
      <c r="TCE155" s="22"/>
      <c r="TCF155" s="22"/>
      <c r="TCG155" s="22"/>
      <c r="TCH155" s="22"/>
      <c r="TCI155" s="22"/>
      <c r="TCJ155" s="22"/>
      <c r="TCK155" s="22"/>
      <c r="TCL155" s="22"/>
      <c r="TCM155" s="22"/>
      <c r="TCN155" s="22"/>
      <c r="TCO155" s="22"/>
      <c r="TCP155" s="22"/>
      <c r="TCQ155" s="22"/>
      <c r="TCR155" s="22"/>
      <c r="TCS155" s="22"/>
      <c r="TCT155" s="22"/>
      <c r="TCU155" s="22"/>
      <c r="TCV155" s="22"/>
      <c r="TCW155" s="22"/>
      <c r="TCX155" s="22"/>
      <c r="TCY155" s="22"/>
      <c r="TCZ155" s="22"/>
      <c r="TDA155" s="22"/>
      <c r="TDB155" s="22"/>
      <c r="TDC155" s="22"/>
      <c r="TDD155" s="22"/>
      <c r="TDE155" s="22"/>
      <c r="TDF155" s="22"/>
      <c r="TDG155" s="22"/>
      <c r="TDH155" s="22"/>
      <c r="TDI155" s="22"/>
      <c r="TDJ155" s="22"/>
      <c r="TDK155" s="22"/>
      <c r="TDL155" s="22"/>
      <c r="TDM155" s="22"/>
      <c r="TDN155" s="22"/>
      <c r="TDO155" s="22"/>
      <c r="TDP155" s="22"/>
      <c r="TDQ155" s="22"/>
      <c r="TDR155" s="22"/>
      <c r="TDS155" s="22"/>
      <c r="TDT155" s="22"/>
      <c r="TDU155" s="22"/>
      <c r="TDV155" s="22"/>
      <c r="TDW155" s="22"/>
      <c r="TDX155" s="22"/>
      <c r="TDY155" s="22"/>
      <c r="TDZ155" s="22"/>
      <c r="TEA155" s="22"/>
      <c r="TEB155" s="22"/>
      <c r="TEC155" s="22"/>
      <c r="TED155" s="22"/>
      <c r="TEE155" s="22"/>
      <c r="TEF155" s="22"/>
      <c r="TEG155" s="22"/>
      <c r="TEH155" s="22"/>
      <c r="TEI155" s="22"/>
      <c r="TEJ155" s="22"/>
      <c r="TEK155" s="22"/>
      <c r="TEL155" s="22"/>
      <c r="TEM155" s="22"/>
      <c r="TEN155" s="22"/>
      <c r="TEO155" s="22"/>
      <c r="TEP155" s="22"/>
      <c r="TEQ155" s="22"/>
      <c r="TER155" s="22"/>
      <c r="TES155" s="22"/>
      <c r="TET155" s="22"/>
      <c r="TEU155" s="22"/>
      <c r="TEV155" s="22"/>
      <c r="TEW155" s="22"/>
      <c r="TEX155" s="22"/>
      <c r="TEY155" s="22"/>
      <c r="TEZ155" s="22"/>
      <c r="TFA155" s="22"/>
      <c r="TFB155" s="22"/>
      <c r="TFC155" s="22"/>
      <c r="TFD155" s="22"/>
      <c r="TFE155" s="22"/>
      <c r="TFF155" s="22"/>
      <c r="TFG155" s="22"/>
      <c r="TFH155" s="22"/>
      <c r="TFI155" s="22"/>
      <c r="TFJ155" s="22"/>
      <c r="TFK155" s="22"/>
      <c r="TFL155" s="22"/>
      <c r="TFM155" s="22"/>
      <c r="TFN155" s="22"/>
      <c r="TFO155" s="22"/>
      <c r="TFP155" s="22"/>
      <c r="TFQ155" s="22"/>
      <c r="TFR155" s="22"/>
      <c r="TFS155" s="22"/>
      <c r="TFT155" s="22"/>
      <c r="TFU155" s="22"/>
      <c r="TFV155" s="22"/>
      <c r="TFW155" s="22"/>
      <c r="TFX155" s="22"/>
      <c r="TFY155" s="22"/>
      <c r="TFZ155" s="22"/>
      <c r="TGA155" s="22"/>
      <c r="TGB155" s="22"/>
      <c r="TGC155" s="22"/>
      <c r="TGD155" s="22"/>
      <c r="TGE155" s="22"/>
      <c r="TGF155" s="22"/>
      <c r="TGG155" s="22"/>
      <c r="TGH155" s="22"/>
      <c r="TGI155" s="22"/>
      <c r="TGJ155" s="22"/>
      <c r="TGK155" s="22"/>
      <c r="TGL155" s="22"/>
      <c r="TGM155" s="22"/>
      <c r="TGN155" s="22"/>
      <c r="TGO155" s="22"/>
      <c r="TGP155" s="22"/>
      <c r="TGQ155" s="22"/>
      <c r="TGR155" s="22"/>
      <c r="TGS155" s="22"/>
      <c r="TGT155" s="22"/>
      <c r="TGU155" s="22"/>
      <c r="TGV155" s="22"/>
      <c r="TGW155" s="22"/>
      <c r="TGX155" s="22"/>
      <c r="TGY155" s="22"/>
      <c r="TGZ155" s="22"/>
      <c r="THA155" s="22"/>
      <c r="THB155" s="22"/>
      <c r="THC155" s="22"/>
      <c r="THD155" s="22"/>
      <c r="THE155" s="22"/>
      <c r="THF155" s="22"/>
      <c r="THG155" s="22"/>
      <c r="THH155" s="22"/>
      <c r="THI155" s="22"/>
      <c r="THJ155" s="22"/>
      <c r="THK155" s="22"/>
      <c r="THL155" s="22"/>
      <c r="THM155" s="22"/>
      <c r="THN155" s="22"/>
      <c r="THO155" s="22"/>
      <c r="THP155" s="22"/>
      <c r="THQ155" s="22"/>
      <c r="THR155" s="22"/>
      <c r="THS155" s="22"/>
      <c r="THT155" s="22"/>
      <c r="THU155" s="22"/>
      <c r="THV155" s="22"/>
      <c r="THW155" s="22"/>
      <c r="THX155" s="22"/>
      <c r="THY155" s="22"/>
      <c r="THZ155" s="22"/>
      <c r="TIA155" s="22"/>
      <c r="TIB155" s="22"/>
      <c r="TIC155" s="22"/>
      <c r="TID155" s="22"/>
      <c r="TIE155" s="22"/>
      <c r="TIF155" s="22"/>
      <c r="TIG155" s="22"/>
      <c r="TIH155" s="22"/>
      <c r="TII155" s="22"/>
      <c r="TIJ155" s="22"/>
      <c r="TIK155" s="22"/>
      <c r="TIL155" s="22"/>
      <c r="TIM155" s="22"/>
      <c r="TIN155" s="22"/>
      <c r="TIO155" s="22"/>
      <c r="TIP155" s="22"/>
      <c r="TIQ155" s="22"/>
      <c r="TIR155" s="22"/>
      <c r="TIS155" s="22"/>
      <c r="TIT155" s="22"/>
      <c r="TIU155" s="22"/>
      <c r="TIV155" s="22"/>
      <c r="TIW155" s="22"/>
      <c r="TIX155" s="22"/>
      <c r="TIY155" s="22"/>
      <c r="TIZ155" s="22"/>
      <c r="TJA155" s="22"/>
      <c r="TJB155" s="22"/>
      <c r="TJC155" s="22"/>
      <c r="TJD155" s="22"/>
      <c r="TJE155" s="22"/>
      <c r="TJF155" s="22"/>
      <c r="TJG155" s="22"/>
      <c r="TJH155" s="22"/>
      <c r="TJI155" s="22"/>
      <c r="TJJ155" s="22"/>
      <c r="TJK155" s="22"/>
      <c r="TJL155" s="22"/>
      <c r="TJM155" s="22"/>
      <c r="TJN155" s="22"/>
      <c r="TJO155" s="22"/>
      <c r="TJP155" s="22"/>
      <c r="TJQ155" s="22"/>
      <c r="TJR155" s="22"/>
      <c r="TJS155" s="22"/>
      <c r="TJT155" s="22"/>
      <c r="TJU155" s="22"/>
      <c r="TJV155" s="22"/>
      <c r="TJW155" s="22"/>
      <c r="TJX155" s="22"/>
      <c r="TJY155" s="22"/>
      <c r="TJZ155" s="22"/>
      <c r="TKA155" s="22"/>
      <c r="TKB155" s="22"/>
      <c r="TKC155" s="22"/>
      <c r="TKD155" s="22"/>
      <c r="TKE155" s="22"/>
      <c r="TKF155" s="22"/>
      <c r="TKG155" s="22"/>
      <c r="TKH155" s="22"/>
      <c r="TKI155" s="22"/>
      <c r="TKJ155" s="22"/>
      <c r="TKK155" s="22"/>
      <c r="TKL155" s="22"/>
      <c r="TKM155" s="22"/>
      <c r="TKN155" s="22"/>
      <c r="TKO155" s="22"/>
      <c r="TKP155" s="22"/>
      <c r="TKQ155" s="22"/>
      <c r="TKR155" s="22"/>
      <c r="TKS155" s="22"/>
      <c r="TKT155" s="22"/>
      <c r="TKU155" s="22"/>
      <c r="TKV155" s="22"/>
      <c r="TKW155" s="22"/>
      <c r="TKX155" s="22"/>
      <c r="TKY155" s="22"/>
      <c r="TKZ155" s="22"/>
      <c r="TLA155" s="22"/>
      <c r="TLB155" s="22"/>
      <c r="TLC155" s="22"/>
      <c r="TLD155" s="22"/>
      <c r="TLE155" s="22"/>
      <c r="TLF155" s="22"/>
      <c r="TLG155" s="22"/>
      <c r="TLH155" s="22"/>
      <c r="TLI155" s="22"/>
      <c r="TLJ155" s="22"/>
      <c r="TLK155" s="22"/>
      <c r="TLL155" s="22"/>
      <c r="TLM155" s="22"/>
      <c r="TLN155" s="22"/>
      <c r="TLO155" s="22"/>
      <c r="TLP155" s="22"/>
      <c r="TLQ155" s="22"/>
      <c r="TLR155" s="22"/>
      <c r="TLS155" s="22"/>
      <c r="TLT155" s="22"/>
      <c r="TLU155" s="22"/>
      <c r="TLV155" s="22"/>
      <c r="TLW155" s="22"/>
      <c r="TLX155" s="22"/>
      <c r="TLY155" s="22"/>
      <c r="TLZ155" s="22"/>
      <c r="TMA155" s="22"/>
      <c r="TMB155" s="22"/>
      <c r="TMC155" s="22"/>
      <c r="TMD155" s="22"/>
      <c r="TME155" s="22"/>
      <c r="TMF155" s="22"/>
      <c r="TMG155" s="22"/>
      <c r="TMH155" s="22"/>
      <c r="TMI155" s="22"/>
      <c r="TMJ155" s="22"/>
      <c r="TMK155" s="22"/>
      <c r="TML155" s="22"/>
      <c r="TMM155" s="22"/>
      <c r="TMN155" s="22"/>
      <c r="TMO155" s="22"/>
      <c r="TMP155" s="22"/>
      <c r="TMQ155" s="22"/>
      <c r="TMR155" s="22"/>
      <c r="TMS155" s="22"/>
      <c r="TMT155" s="22"/>
      <c r="TMU155" s="22"/>
      <c r="TMV155" s="22"/>
      <c r="TMW155" s="22"/>
      <c r="TMX155" s="22"/>
      <c r="TMY155" s="22"/>
      <c r="TMZ155" s="22"/>
      <c r="TNA155" s="22"/>
      <c r="TNB155" s="22"/>
      <c r="TNC155" s="22"/>
      <c r="TND155" s="22"/>
      <c r="TNE155" s="22"/>
      <c r="TNF155" s="22"/>
      <c r="TNG155" s="22"/>
      <c r="TNH155" s="22"/>
      <c r="TNI155" s="22"/>
      <c r="TNJ155" s="22"/>
      <c r="TNK155" s="22"/>
      <c r="TNL155" s="22"/>
      <c r="TNM155" s="22"/>
      <c r="TNN155" s="22"/>
      <c r="TNO155" s="22"/>
      <c r="TNP155" s="22"/>
      <c r="TNQ155" s="22"/>
      <c r="TNR155" s="22"/>
      <c r="TNS155" s="22"/>
      <c r="TNT155" s="22"/>
      <c r="TNU155" s="22"/>
      <c r="TNV155" s="22"/>
      <c r="TNW155" s="22"/>
      <c r="TNX155" s="22"/>
      <c r="TNY155" s="22"/>
      <c r="TNZ155" s="22"/>
      <c r="TOA155" s="22"/>
      <c r="TOB155" s="22"/>
      <c r="TOC155" s="22"/>
      <c r="TOD155" s="22"/>
      <c r="TOE155" s="22"/>
      <c r="TOF155" s="22"/>
      <c r="TOG155" s="22"/>
      <c r="TOH155" s="22"/>
      <c r="TOI155" s="22"/>
      <c r="TOJ155" s="22"/>
      <c r="TOK155" s="22"/>
      <c r="TOL155" s="22"/>
      <c r="TOM155" s="22"/>
      <c r="TON155" s="22"/>
      <c r="TOO155" s="22"/>
      <c r="TOP155" s="22"/>
      <c r="TOQ155" s="22"/>
      <c r="TOR155" s="22"/>
      <c r="TOS155" s="22"/>
      <c r="TOT155" s="22"/>
      <c r="TOU155" s="22"/>
      <c r="TOV155" s="22"/>
      <c r="TOW155" s="22"/>
      <c r="TOX155" s="22"/>
      <c r="TOY155" s="22"/>
      <c r="TOZ155" s="22"/>
      <c r="TPA155" s="22"/>
      <c r="TPB155" s="22"/>
      <c r="TPC155" s="22"/>
      <c r="TPD155" s="22"/>
      <c r="TPE155" s="22"/>
      <c r="TPF155" s="22"/>
      <c r="TPG155" s="22"/>
      <c r="TPH155" s="22"/>
      <c r="TPI155" s="22"/>
      <c r="TPJ155" s="22"/>
      <c r="TPK155" s="22"/>
      <c r="TPL155" s="22"/>
      <c r="TPM155" s="22"/>
      <c r="TPN155" s="22"/>
      <c r="TPO155" s="22"/>
      <c r="TPP155" s="22"/>
      <c r="TPQ155" s="22"/>
      <c r="TPR155" s="22"/>
      <c r="TPS155" s="22"/>
      <c r="TPT155" s="22"/>
      <c r="TPU155" s="22"/>
      <c r="TPV155" s="22"/>
      <c r="TPW155" s="22"/>
      <c r="TPX155" s="22"/>
      <c r="TPY155" s="22"/>
      <c r="TPZ155" s="22"/>
      <c r="TQA155" s="22"/>
      <c r="TQB155" s="22"/>
      <c r="TQC155" s="22"/>
      <c r="TQD155" s="22"/>
      <c r="TQE155" s="22"/>
      <c r="TQF155" s="22"/>
      <c r="TQG155" s="22"/>
      <c r="TQH155" s="22"/>
      <c r="TQI155" s="22"/>
      <c r="TQJ155" s="22"/>
      <c r="TQK155" s="22"/>
      <c r="TQL155" s="22"/>
      <c r="TQM155" s="22"/>
      <c r="TQN155" s="22"/>
      <c r="TQO155" s="22"/>
      <c r="TQP155" s="22"/>
      <c r="TQQ155" s="22"/>
      <c r="TQR155" s="22"/>
      <c r="TQS155" s="22"/>
      <c r="TQT155" s="22"/>
      <c r="TQU155" s="22"/>
      <c r="TQV155" s="22"/>
      <c r="TQW155" s="22"/>
      <c r="TQX155" s="22"/>
      <c r="TQY155" s="22"/>
      <c r="TQZ155" s="22"/>
      <c r="TRA155" s="22"/>
      <c r="TRB155" s="22"/>
      <c r="TRC155" s="22"/>
      <c r="TRD155" s="22"/>
      <c r="TRE155" s="22"/>
      <c r="TRF155" s="22"/>
      <c r="TRG155" s="22"/>
      <c r="TRH155" s="22"/>
      <c r="TRI155" s="22"/>
      <c r="TRJ155" s="22"/>
      <c r="TRK155" s="22"/>
      <c r="TRL155" s="22"/>
      <c r="TRM155" s="22"/>
      <c r="TRN155" s="22"/>
      <c r="TRO155" s="22"/>
      <c r="TRP155" s="22"/>
      <c r="TRQ155" s="22"/>
      <c r="TRR155" s="22"/>
      <c r="TRS155" s="22"/>
      <c r="TRT155" s="22"/>
      <c r="TRU155" s="22"/>
      <c r="TRV155" s="22"/>
      <c r="TRW155" s="22"/>
      <c r="TRX155" s="22"/>
      <c r="TRY155" s="22"/>
      <c r="TRZ155" s="22"/>
      <c r="TSA155" s="22"/>
      <c r="TSB155" s="22"/>
      <c r="TSC155" s="22"/>
      <c r="TSD155" s="22"/>
      <c r="TSE155" s="22"/>
      <c r="TSF155" s="22"/>
      <c r="TSG155" s="22"/>
      <c r="TSH155" s="22"/>
      <c r="TSI155" s="22"/>
      <c r="TSJ155" s="22"/>
      <c r="TSK155" s="22"/>
      <c r="TSL155" s="22"/>
      <c r="TSM155" s="22"/>
      <c r="TSN155" s="22"/>
      <c r="TSO155" s="22"/>
      <c r="TSP155" s="22"/>
      <c r="TSQ155" s="22"/>
      <c r="TSR155" s="22"/>
      <c r="TSS155" s="22"/>
      <c r="TST155" s="22"/>
      <c r="TSU155" s="22"/>
      <c r="TSV155" s="22"/>
      <c r="TSW155" s="22"/>
      <c r="TSX155" s="22"/>
      <c r="TSY155" s="22"/>
      <c r="TSZ155" s="22"/>
      <c r="TTA155" s="22"/>
      <c r="TTB155" s="22"/>
      <c r="TTC155" s="22"/>
      <c r="TTD155" s="22"/>
      <c r="TTE155" s="22"/>
      <c r="TTF155" s="22"/>
      <c r="TTG155" s="22"/>
      <c r="TTH155" s="22"/>
      <c r="TTI155" s="22"/>
      <c r="TTJ155" s="22"/>
      <c r="TTK155" s="22"/>
      <c r="TTL155" s="22"/>
      <c r="TTM155" s="22"/>
      <c r="TTN155" s="22"/>
      <c r="TTO155" s="22"/>
      <c r="TTP155" s="22"/>
      <c r="TTQ155" s="22"/>
      <c r="TTR155" s="22"/>
      <c r="TTS155" s="22"/>
      <c r="TTT155" s="22"/>
      <c r="TTU155" s="22"/>
      <c r="TTV155" s="22"/>
      <c r="TTW155" s="22"/>
      <c r="TTX155" s="22"/>
      <c r="TTY155" s="22"/>
      <c r="TTZ155" s="22"/>
      <c r="TUA155" s="22"/>
      <c r="TUB155" s="22"/>
      <c r="TUC155" s="22"/>
      <c r="TUD155" s="22"/>
      <c r="TUE155" s="22"/>
      <c r="TUF155" s="22"/>
      <c r="TUG155" s="22"/>
      <c r="TUH155" s="22"/>
      <c r="TUI155" s="22"/>
      <c r="TUJ155" s="22"/>
      <c r="TUK155" s="22"/>
      <c r="TUL155" s="22"/>
      <c r="TUM155" s="22"/>
      <c r="TUN155" s="22"/>
      <c r="TUO155" s="22"/>
      <c r="TUP155" s="22"/>
      <c r="TUQ155" s="22"/>
      <c r="TUR155" s="22"/>
      <c r="TUS155" s="22"/>
      <c r="TUT155" s="22"/>
      <c r="TUU155" s="22"/>
      <c r="TUV155" s="22"/>
      <c r="TUW155" s="22"/>
      <c r="TUX155" s="22"/>
      <c r="TUY155" s="22"/>
      <c r="TUZ155" s="22"/>
      <c r="TVA155" s="22"/>
      <c r="TVB155" s="22"/>
      <c r="TVC155" s="22"/>
      <c r="TVD155" s="22"/>
      <c r="TVE155" s="22"/>
      <c r="TVF155" s="22"/>
      <c r="TVG155" s="22"/>
      <c r="TVH155" s="22"/>
      <c r="TVI155" s="22"/>
      <c r="TVJ155" s="22"/>
      <c r="TVK155" s="22"/>
      <c r="TVL155" s="22"/>
      <c r="TVM155" s="22"/>
      <c r="TVN155" s="22"/>
      <c r="TVO155" s="22"/>
      <c r="TVP155" s="22"/>
      <c r="TVQ155" s="22"/>
      <c r="TVR155" s="22"/>
      <c r="TVS155" s="22"/>
      <c r="TVT155" s="22"/>
      <c r="TVU155" s="22"/>
      <c r="TVV155" s="22"/>
      <c r="TVW155" s="22"/>
      <c r="TVX155" s="22"/>
      <c r="TVY155" s="22"/>
      <c r="TVZ155" s="22"/>
      <c r="TWA155" s="22"/>
      <c r="TWB155" s="22"/>
      <c r="TWC155" s="22"/>
      <c r="TWD155" s="22"/>
      <c r="TWE155" s="22"/>
      <c r="TWF155" s="22"/>
      <c r="TWG155" s="22"/>
      <c r="TWH155" s="22"/>
      <c r="TWI155" s="22"/>
      <c r="TWJ155" s="22"/>
      <c r="TWK155" s="22"/>
      <c r="TWL155" s="22"/>
      <c r="TWM155" s="22"/>
      <c r="TWN155" s="22"/>
      <c r="TWO155" s="22"/>
      <c r="TWP155" s="22"/>
      <c r="TWQ155" s="22"/>
      <c r="TWR155" s="22"/>
      <c r="TWS155" s="22"/>
      <c r="TWT155" s="22"/>
      <c r="TWU155" s="22"/>
      <c r="TWV155" s="22"/>
      <c r="TWW155" s="22"/>
      <c r="TWX155" s="22"/>
      <c r="TWY155" s="22"/>
      <c r="TWZ155" s="22"/>
      <c r="TXA155" s="22"/>
      <c r="TXB155" s="22"/>
      <c r="TXC155" s="22"/>
      <c r="TXD155" s="22"/>
      <c r="TXE155" s="22"/>
      <c r="TXF155" s="22"/>
      <c r="TXG155" s="22"/>
      <c r="TXH155" s="22"/>
      <c r="TXI155" s="22"/>
      <c r="TXJ155" s="22"/>
      <c r="TXK155" s="22"/>
      <c r="TXL155" s="22"/>
      <c r="TXM155" s="22"/>
      <c r="TXN155" s="22"/>
      <c r="TXO155" s="22"/>
      <c r="TXP155" s="22"/>
      <c r="TXQ155" s="22"/>
      <c r="TXR155" s="22"/>
      <c r="TXS155" s="22"/>
      <c r="TXT155" s="22"/>
      <c r="TXU155" s="22"/>
      <c r="TXV155" s="22"/>
      <c r="TXW155" s="22"/>
      <c r="TXX155" s="22"/>
      <c r="TXY155" s="22"/>
      <c r="TXZ155" s="22"/>
      <c r="TYA155" s="22"/>
      <c r="TYB155" s="22"/>
      <c r="TYC155" s="22"/>
      <c r="TYD155" s="22"/>
      <c r="TYE155" s="22"/>
      <c r="TYF155" s="22"/>
      <c r="TYG155" s="22"/>
      <c r="TYH155" s="22"/>
      <c r="TYI155" s="22"/>
      <c r="TYJ155" s="22"/>
      <c r="TYK155" s="22"/>
      <c r="TYL155" s="22"/>
      <c r="TYM155" s="22"/>
      <c r="TYN155" s="22"/>
      <c r="TYO155" s="22"/>
      <c r="TYP155" s="22"/>
      <c r="TYQ155" s="22"/>
      <c r="TYR155" s="22"/>
      <c r="TYS155" s="22"/>
      <c r="TYT155" s="22"/>
      <c r="TYU155" s="22"/>
      <c r="TYV155" s="22"/>
      <c r="TYW155" s="22"/>
      <c r="TYX155" s="22"/>
      <c r="TYY155" s="22"/>
      <c r="TYZ155" s="22"/>
      <c r="TZA155" s="22"/>
      <c r="TZB155" s="22"/>
      <c r="TZC155" s="22"/>
      <c r="TZD155" s="22"/>
      <c r="TZE155" s="22"/>
      <c r="TZF155" s="22"/>
      <c r="TZG155" s="22"/>
      <c r="TZH155" s="22"/>
      <c r="TZI155" s="22"/>
      <c r="TZJ155" s="22"/>
      <c r="TZK155" s="22"/>
      <c r="TZL155" s="22"/>
      <c r="TZM155" s="22"/>
      <c r="TZN155" s="22"/>
      <c r="TZO155" s="22"/>
      <c r="TZP155" s="22"/>
      <c r="TZQ155" s="22"/>
      <c r="TZR155" s="22"/>
      <c r="TZS155" s="22"/>
      <c r="TZT155" s="22"/>
      <c r="TZU155" s="22"/>
      <c r="TZV155" s="22"/>
      <c r="TZW155" s="22"/>
      <c r="TZX155" s="22"/>
      <c r="TZY155" s="22"/>
      <c r="TZZ155" s="22"/>
      <c r="UAA155" s="22"/>
      <c r="UAB155" s="22"/>
      <c r="UAC155" s="22"/>
      <c r="UAD155" s="22"/>
      <c r="UAE155" s="22"/>
      <c r="UAF155" s="22"/>
      <c r="UAG155" s="22"/>
      <c r="UAH155" s="22"/>
      <c r="UAI155" s="22"/>
      <c r="UAJ155" s="22"/>
      <c r="UAK155" s="22"/>
      <c r="UAL155" s="22"/>
      <c r="UAM155" s="22"/>
      <c r="UAN155" s="22"/>
      <c r="UAO155" s="22"/>
      <c r="UAP155" s="22"/>
      <c r="UAQ155" s="22"/>
      <c r="UAR155" s="22"/>
      <c r="UAS155" s="22"/>
      <c r="UAT155" s="22"/>
      <c r="UAU155" s="22"/>
      <c r="UAV155" s="22"/>
      <c r="UAW155" s="22"/>
      <c r="UAX155" s="22"/>
      <c r="UAY155" s="22"/>
      <c r="UAZ155" s="22"/>
      <c r="UBA155" s="22"/>
      <c r="UBB155" s="22"/>
      <c r="UBC155" s="22"/>
      <c r="UBD155" s="22"/>
      <c r="UBE155" s="22"/>
      <c r="UBF155" s="22"/>
      <c r="UBG155" s="22"/>
      <c r="UBH155" s="22"/>
      <c r="UBI155" s="22"/>
      <c r="UBJ155" s="22"/>
      <c r="UBK155" s="22"/>
      <c r="UBL155" s="22"/>
      <c r="UBM155" s="22"/>
      <c r="UBN155" s="22"/>
      <c r="UBO155" s="22"/>
      <c r="UBP155" s="22"/>
      <c r="UBQ155" s="22"/>
      <c r="UBR155" s="22"/>
      <c r="UBS155" s="22"/>
      <c r="UBT155" s="22"/>
      <c r="UBU155" s="22"/>
      <c r="UBV155" s="22"/>
      <c r="UBW155" s="22"/>
      <c r="UBX155" s="22"/>
      <c r="UBY155" s="22"/>
      <c r="UBZ155" s="22"/>
      <c r="UCA155" s="22"/>
      <c r="UCB155" s="22"/>
      <c r="UCC155" s="22"/>
      <c r="UCD155" s="22"/>
      <c r="UCE155" s="22"/>
      <c r="UCF155" s="22"/>
      <c r="UCG155" s="22"/>
      <c r="UCH155" s="22"/>
      <c r="UCI155" s="22"/>
      <c r="UCJ155" s="22"/>
      <c r="UCK155" s="22"/>
      <c r="UCL155" s="22"/>
      <c r="UCM155" s="22"/>
      <c r="UCN155" s="22"/>
      <c r="UCO155" s="22"/>
      <c r="UCP155" s="22"/>
      <c r="UCQ155" s="22"/>
      <c r="UCR155" s="22"/>
      <c r="UCS155" s="22"/>
      <c r="UCT155" s="22"/>
      <c r="UCU155" s="22"/>
      <c r="UCV155" s="22"/>
      <c r="UCW155" s="22"/>
      <c r="UCX155" s="22"/>
      <c r="UCY155" s="22"/>
      <c r="UCZ155" s="22"/>
      <c r="UDA155" s="22"/>
      <c r="UDB155" s="22"/>
      <c r="UDC155" s="22"/>
      <c r="UDD155" s="22"/>
      <c r="UDE155" s="22"/>
      <c r="UDF155" s="22"/>
      <c r="UDG155" s="22"/>
      <c r="UDH155" s="22"/>
      <c r="UDI155" s="22"/>
      <c r="UDJ155" s="22"/>
      <c r="UDK155" s="22"/>
      <c r="UDL155" s="22"/>
      <c r="UDM155" s="22"/>
      <c r="UDN155" s="22"/>
      <c r="UDO155" s="22"/>
      <c r="UDP155" s="22"/>
      <c r="UDQ155" s="22"/>
      <c r="UDR155" s="22"/>
      <c r="UDS155" s="22"/>
      <c r="UDT155" s="22"/>
      <c r="UDU155" s="22"/>
      <c r="UDV155" s="22"/>
      <c r="UDW155" s="22"/>
      <c r="UDX155" s="22"/>
      <c r="UDY155" s="22"/>
      <c r="UDZ155" s="22"/>
      <c r="UEA155" s="22"/>
      <c r="UEB155" s="22"/>
      <c r="UEC155" s="22"/>
      <c r="UED155" s="22"/>
      <c r="UEE155" s="22"/>
      <c r="UEF155" s="22"/>
      <c r="UEG155" s="22"/>
      <c r="UEH155" s="22"/>
      <c r="UEI155" s="22"/>
      <c r="UEJ155" s="22"/>
      <c r="UEK155" s="22"/>
      <c r="UEL155" s="22"/>
      <c r="UEM155" s="22"/>
      <c r="UEN155" s="22"/>
      <c r="UEO155" s="22"/>
      <c r="UEP155" s="22"/>
      <c r="UEQ155" s="22"/>
      <c r="UER155" s="22"/>
      <c r="UES155" s="22"/>
      <c r="UET155" s="22"/>
      <c r="UEU155" s="22"/>
      <c r="UEV155" s="22"/>
      <c r="UEW155" s="22"/>
      <c r="UEX155" s="22"/>
      <c r="UEY155" s="22"/>
      <c r="UEZ155" s="22"/>
      <c r="UFA155" s="22"/>
      <c r="UFB155" s="22"/>
      <c r="UFC155" s="22"/>
      <c r="UFD155" s="22"/>
      <c r="UFE155" s="22"/>
      <c r="UFF155" s="22"/>
      <c r="UFG155" s="22"/>
      <c r="UFH155" s="22"/>
      <c r="UFI155" s="22"/>
      <c r="UFJ155" s="22"/>
      <c r="UFK155" s="22"/>
      <c r="UFL155" s="22"/>
      <c r="UFM155" s="22"/>
      <c r="UFN155" s="22"/>
      <c r="UFO155" s="22"/>
      <c r="UFP155" s="22"/>
      <c r="UFQ155" s="22"/>
      <c r="UFR155" s="22"/>
      <c r="UFS155" s="22"/>
      <c r="UFT155" s="22"/>
      <c r="UFU155" s="22"/>
      <c r="UFV155" s="22"/>
      <c r="UFW155" s="22"/>
      <c r="UFX155" s="22"/>
      <c r="UFY155" s="22"/>
      <c r="UFZ155" s="22"/>
      <c r="UGA155" s="22"/>
      <c r="UGB155" s="22"/>
      <c r="UGC155" s="22"/>
      <c r="UGD155" s="22"/>
      <c r="UGE155" s="22"/>
      <c r="UGF155" s="22"/>
      <c r="UGG155" s="22"/>
      <c r="UGH155" s="22"/>
      <c r="UGI155" s="22"/>
      <c r="UGJ155" s="22"/>
      <c r="UGK155" s="22"/>
      <c r="UGL155" s="22"/>
      <c r="UGM155" s="22"/>
      <c r="UGN155" s="22"/>
      <c r="UGO155" s="22"/>
      <c r="UGP155" s="22"/>
      <c r="UGQ155" s="22"/>
      <c r="UGR155" s="22"/>
      <c r="UGS155" s="22"/>
      <c r="UGT155" s="22"/>
      <c r="UGU155" s="22"/>
      <c r="UGV155" s="22"/>
      <c r="UGW155" s="22"/>
      <c r="UGX155" s="22"/>
      <c r="UGY155" s="22"/>
      <c r="UGZ155" s="22"/>
      <c r="UHA155" s="22"/>
      <c r="UHB155" s="22"/>
      <c r="UHC155" s="22"/>
      <c r="UHD155" s="22"/>
      <c r="UHE155" s="22"/>
      <c r="UHF155" s="22"/>
      <c r="UHG155" s="22"/>
      <c r="UHH155" s="22"/>
      <c r="UHI155" s="22"/>
      <c r="UHJ155" s="22"/>
      <c r="UHK155" s="22"/>
      <c r="UHL155" s="22"/>
      <c r="UHM155" s="22"/>
      <c r="UHN155" s="22"/>
      <c r="UHO155" s="22"/>
      <c r="UHP155" s="22"/>
      <c r="UHQ155" s="22"/>
      <c r="UHR155" s="22"/>
      <c r="UHS155" s="22"/>
      <c r="UHT155" s="22"/>
      <c r="UHU155" s="22"/>
      <c r="UHV155" s="22"/>
      <c r="UHW155" s="22"/>
      <c r="UHX155" s="22"/>
      <c r="UHY155" s="22"/>
      <c r="UHZ155" s="22"/>
      <c r="UIA155" s="22"/>
      <c r="UIB155" s="22"/>
      <c r="UIC155" s="22"/>
      <c r="UID155" s="22"/>
      <c r="UIE155" s="22"/>
      <c r="UIF155" s="22"/>
      <c r="UIG155" s="22"/>
      <c r="UIH155" s="22"/>
      <c r="UII155" s="22"/>
      <c r="UIJ155" s="22"/>
      <c r="UIK155" s="22"/>
      <c r="UIL155" s="22"/>
      <c r="UIM155" s="22"/>
      <c r="UIN155" s="22"/>
      <c r="UIO155" s="22"/>
      <c r="UIP155" s="22"/>
      <c r="UIQ155" s="22"/>
      <c r="UIR155" s="22"/>
      <c r="UIS155" s="22"/>
      <c r="UIT155" s="22"/>
      <c r="UIU155" s="22"/>
      <c r="UIV155" s="22"/>
      <c r="UIW155" s="22"/>
      <c r="UIX155" s="22"/>
      <c r="UIY155" s="22"/>
      <c r="UIZ155" s="22"/>
      <c r="UJA155" s="22"/>
      <c r="UJB155" s="22"/>
      <c r="UJC155" s="22"/>
      <c r="UJD155" s="22"/>
      <c r="UJE155" s="22"/>
      <c r="UJF155" s="22"/>
      <c r="UJG155" s="22"/>
      <c r="UJH155" s="22"/>
      <c r="UJI155" s="22"/>
      <c r="UJJ155" s="22"/>
      <c r="UJK155" s="22"/>
      <c r="UJL155" s="22"/>
      <c r="UJM155" s="22"/>
      <c r="UJN155" s="22"/>
      <c r="UJO155" s="22"/>
      <c r="UJP155" s="22"/>
      <c r="UJQ155" s="22"/>
      <c r="UJR155" s="22"/>
      <c r="UJS155" s="22"/>
      <c r="UJT155" s="22"/>
      <c r="UJU155" s="22"/>
      <c r="UJV155" s="22"/>
      <c r="UJW155" s="22"/>
      <c r="UJX155" s="22"/>
      <c r="UJY155" s="22"/>
      <c r="UJZ155" s="22"/>
      <c r="UKA155" s="22"/>
      <c r="UKB155" s="22"/>
      <c r="UKC155" s="22"/>
      <c r="UKD155" s="22"/>
      <c r="UKE155" s="22"/>
      <c r="UKF155" s="22"/>
      <c r="UKG155" s="22"/>
      <c r="UKH155" s="22"/>
      <c r="UKI155" s="22"/>
      <c r="UKJ155" s="22"/>
      <c r="UKK155" s="22"/>
      <c r="UKL155" s="22"/>
      <c r="UKM155" s="22"/>
      <c r="UKN155" s="22"/>
      <c r="UKO155" s="22"/>
      <c r="UKP155" s="22"/>
      <c r="UKQ155" s="22"/>
      <c r="UKR155" s="22"/>
      <c r="UKS155" s="22"/>
      <c r="UKT155" s="22"/>
      <c r="UKU155" s="22"/>
      <c r="UKV155" s="22"/>
      <c r="UKW155" s="22"/>
      <c r="UKX155" s="22"/>
      <c r="UKY155" s="22"/>
      <c r="UKZ155" s="22"/>
      <c r="ULA155" s="22"/>
      <c r="ULB155" s="22"/>
      <c r="ULC155" s="22"/>
      <c r="ULD155" s="22"/>
      <c r="ULE155" s="22"/>
      <c r="ULF155" s="22"/>
      <c r="ULG155" s="22"/>
      <c r="ULH155" s="22"/>
      <c r="ULI155" s="22"/>
      <c r="ULJ155" s="22"/>
      <c r="ULK155" s="22"/>
      <c r="ULL155" s="22"/>
      <c r="ULM155" s="22"/>
      <c r="ULN155" s="22"/>
      <c r="ULO155" s="22"/>
      <c r="ULP155" s="22"/>
      <c r="ULQ155" s="22"/>
      <c r="ULR155" s="22"/>
      <c r="ULS155" s="22"/>
      <c r="ULT155" s="22"/>
      <c r="ULU155" s="22"/>
      <c r="ULV155" s="22"/>
      <c r="ULW155" s="22"/>
      <c r="ULX155" s="22"/>
      <c r="ULY155" s="22"/>
      <c r="ULZ155" s="22"/>
      <c r="UMA155" s="22"/>
      <c r="UMB155" s="22"/>
      <c r="UMC155" s="22"/>
      <c r="UMD155" s="22"/>
      <c r="UME155" s="22"/>
      <c r="UMF155" s="22"/>
      <c r="UMG155" s="22"/>
      <c r="UMH155" s="22"/>
      <c r="UMI155" s="22"/>
      <c r="UMJ155" s="22"/>
      <c r="UMK155" s="22"/>
      <c r="UML155" s="22"/>
      <c r="UMM155" s="22"/>
      <c r="UMN155" s="22"/>
      <c r="UMO155" s="22"/>
      <c r="UMP155" s="22"/>
      <c r="UMQ155" s="22"/>
      <c r="UMR155" s="22"/>
      <c r="UMS155" s="22"/>
      <c r="UMT155" s="22"/>
      <c r="UMU155" s="22"/>
      <c r="UMV155" s="22"/>
      <c r="UMW155" s="22"/>
      <c r="UMX155" s="22"/>
      <c r="UMY155" s="22"/>
      <c r="UMZ155" s="22"/>
      <c r="UNA155" s="22"/>
      <c r="UNB155" s="22"/>
      <c r="UNC155" s="22"/>
      <c r="UND155" s="22"/>
      <c r="UNE155" s="22"/>
      <c r="UNF155" s="22"/>
      <c r="UNG155" s="22"/>
      <c r="UNH155" s="22"/>
      <c r="UNI155" s="22"/>
      <c r="UNJ155" s="22"/>
      <c r="UNK155" s="22"/>
      <c r="UNL155" s="22"/>
      <c r="UNM155" s="22"/>
      <c r="UNN155" s="22"/>
      <c r="UNO155" s="22"/>
      <c r="UNP155" s="22"/>
      <c r="UNQ155" s="22"/>
      <c r="UNR155" s="22"/>
      <c r="UNS155" s="22"/>
      <c r="UNT155" s="22"/>
      <c r="UNU155" s="22"/>
      <c r="UNV155" s="22"/>
      <c r="UNW155" s="22"/>
      <c r="UNX155" s="22"/>
      <c r="UNY155" s="22"/>
      <c r="UNZ155" s="22"/>
      <c r="UOA155" s="22"/>
      <c r="UOB155" s="22"/>
      <c r="UOC155" s="22"/>
      <c r="UOD155" s="22"/>
      <c r="UOE155" s="22"/>
      <c r="UOF155" s="22"/>
      <c r="UOG155" s="22"/>
      <c r="UOH155" s="22"/>
      <c r="UOI155" s="22"/>
      <c r="UOJ155" s="22"/>
      <c r="UOK155" s="22"/>
      <c r="UOL155" s="22"/>
      <c r="UOM155" s="22"/>
      <c r="UON155" s="22"/>
      <c r="UOO155" s="22"/>
      <c r="UOP155" s="22"/>
      <c r="UOQ155" s="22"/>
      <c r="UOR155" s="22"/>
      <c r="UOS155" s="22"/>
      <c r="UOT155" s="22"/>
      <c r="UOU155" s="22"/>
      <c r="UOV155" s="22"/>
      <c r="UOW155" s="22"/>
      <c r="UOX155" s="22"/>
      <c r="UOY155" s="22"/>
      <c r="UOZ155" s="22"/>
      <c r="UPA155" s="22"/>
      <c r="UPB155" s="22"/>
      <c r="UPC155" s="22"/>
      <c r="UPD155" s="22"/>
      <c r="UPE155" s="22"/>
      <c r="UPF155" s="22"/>
      <c r="UPG155" s="22"/>
      <c r="UPH155" s="22"/>
      <c r="UPI155" s="22"/>
      <c r="UPJ155" s="22"/>
      <c r="UPK155" s="22"/>
      <c r="UPL155" s="22"/>
      <c r="UPM155" s="22"/>
      <c r="UPN155" s="22"/>
      <c r="UPO155" s="22"/>
      <c r="UPP155" s="22"/>
      <c r="UPQ155" s="22"/>
      <c r="UPR155" s="22"/>
      <c r="UPS155" s="22"/>
      <c r="UPT155" s="22"/>
      <c r="UPU155" s="22"/>
      <c r="UPV155" s="22"/>
      <c r="UPW155" s="22"/>
      <c r="UPX155" s="22"/>
      <c r="UPY155" s="22"/>
      <c r="UPZ155" s="22"/>
      <c r="UQA155" s="22"/>
      <c r="UQB155" s="22"/>
      <c r="UQC155" s="22"/>
      <c r="UQD155" s="22"/>
      <c r="UQE155" s="22"/>
      <c r="UQF155" s="22"/>
      <c r="UQG155" s="22"/>
      <c r="UQH155" s="22"/>
      <c r="UQI155" s="22"/>
      <c r="UQJ155" s="22"/>
      <c r="UQK155" s="22"/>
      <c r="UQL155" s="22"/>
      <c r="UQM155" s="22"/>
      <c r="UQN155" s="22"/>
      <c r="UQO155" s="22"/>
      <c r="UQP155" s="22"/>
      <c r="UQQ155" s="22"/>
      <c r="UQR155" s="22"/>
      <c r="UQS155" s="22"/>
      <c r="UQT155" s="22"/>
      <c r="UQU155" s="22"/>
      <c r="UQV155" s="22"/>
      <c r="UQW155" s="22"/>
      <c r="UQX155" s="22"/>
      <c r="UQY155" s="22"/>
      <c r="UQZ155" s="22"/>
      <c r="URA155" s="22"/>
      <c r="URB155" s="22"/>
      <c r="URC155" s="22"/>
      <c r="URD155" s="22"/>
      <c r="URE155" s="22"/>
      <c r="URF155" s="22"/>
      <c r="URG155" s="22"/>
      <c r="URH155" s="22"/>
      <c r="URI155" s="22"/>
      <c r="URJ155" s="22"/>
      <c r="URK155" s="22"/>
      <c r="URL155" s="22"/>
      <c r="URM155" s="22"/>
      <c r="URN155" s="22"/>
      <c r="URO155" s="22"/>
      <c r="URP155" s="22"/>
      <c r="URQ155" s="22"/>
      <c r="URR155" s="22"/>
      <c r="URS155" s="22"/>
      <c r="URT155" s="22"/>
      <c r="URU155" s="22"/>
      <c r="URV155" s="22"/>
      <c r="URW155" s="22"/>
      <c r="URX155" s="22"/>
      <c r="URY155" s="22"/>
      <c r="URZ155" s="22"/>
      <c r="USA155" s="22"/>
      <c r="USB155" s="22"/>
      <c r="USC155" s="22"/>
      <c r="USD155" s="22"/>
      <c r="USE155" s="22"/>
      <c r="USF155" s="22"/>
      <c r="USG155" s="22"/>
      <c r="USH155" s="22"/>
      <c r="USI155" s="22"/>
      <c r="USJ155" s="22"/>
      <c r="USK155" s="22"/>
      <c r="USL155" s="22"/>
      <c r="USM155" s="22"/>
      <c r="USN155" s="22"/>
      <c r="USO155" s="22"/>
      <c r="USP155" s="22"/>
      <c r="USQ155" s="22"/>
      <c r="USR155" s="22"/>
      <c r="USS155" s="22"/>
      <c r="UST155" s="22"/>
      <c r="USU155" s="22"/>
      <c r="USV155" s="22"/>
      <c r="USW155" s="22"/>
      <c r="USX155" s="22"/>
      <c r="USY155" s="22"/>
      <c r="USZ155" s="22"/>
      <c r="UTA155" s="22"/>
      <c r="UTB155" s="22"/>
      <c r="UTC155" s="22"/>
      <c r="UTD155" s="22"/>
      <c r="UTE155" s="22"/>
      <c r="UTF155" s="22"/>
      <c r="UTG155" s="22"/>
      <c r="UTH155" s="22"/>
      <c r="UTI155" s="22"/>
      <c r="UTJ155" s="22"/>
      <c r="UTK155" s="22"/>
      <c r="UTL155" s="22"/>
      <c r="UTM155" s="22"/>
      <c r="UTN155" s="22"/>
      <c r="UTO155" s="22"/>
      <c r="UTP155" s="22"/>
      <c r="UTQ155" s="22"/>
      <c r="UTR155" s="22"/>
      <c r="UTS155" s="22"/>
      <c r="UTT155" s="22"/>
      <c r="UTU155" s="22"/>
      <c r="UTV155" s="22"/>
      <c r="UTW155" s="22"/>
      <c r="UTX155" s="22"/>
      <c r="UTY155" s="22"/>
      <c r="UTZ155" s="22"/>
      <c r="UUA155" s="22"/>
      <c r="UUB155" s="22"/>
      <c r="UUC155" s="22"/>
      <c r="UUD155" s="22"/>
      <c r="UUE155" s="22"/>
      <c r="UUF155" s="22"/>
      <c r="UUG155" s="22"/>
      <c r="UUH155" s="22"/>
      <c r="UUI155" s="22"/>
      <c r="UUJ155" s="22"/>
      <c r="UUK155" s="22"/>
      <c r="UUL155" s="22"/>
      <c r="UUM155" s="22"/>
      <c r="UUN155" s="22"/>
      <c r="UUO155" s="22"/>
      <c r="UUP155" s="22"/>
      <c r="UUQ155" s="22"/>
      <c r="UUR155" s="22"/>
      <c r="UUS155" s="22"/>
      <c r="UUT155" s="22"/>
      <c r="UUU155" s="22"/>
      <c r="UUV155" s="22"/>
      <c r="UUW155" s="22"/>
      <c r="UUX155" s="22"/>
      <c r="UUY155" s="22"/>
      <c r="UUZ155" s="22"/>
      <c r="UVA155" s="22"/>
      <c r="UVB155" s="22"/>
      <c r="UVC155" s="22"/>
      <c r="UVD155" s="22"/>
      <c r="UVE155" s="22"/>
      <c r="UVF155" s="22"/>
      <c r="UVG155" s="22"/>
      <c r="UVH155" s="22"/>
      <c r="UVI155" s="22"/>
      <c r="UVJ155" s="22"/>
      <c r="UVK155" s="22"/>
      <c r="UVL155" s="22"/>
      <c r="UVM155" s="22"/>
      <c r="UVN155" s="22"/>
      <c r="UVO155" s="22"/>
      <c r="UVP155" s="22"/>
      <c r="UVQ155" s="22"/>
      <c r="UVR155" s="22"/>
      <c r="UVS155" s="22"/>
      <c r="UVT155" s="22"/>
      <c r="UVU155" s="22"/>
      <c r="UVV155" s="22"/>
      <c r="UVW155" s="22"/>
      <c r="UVX155" s="22"/>
      <c r="UVY155" s="22"/>
      <c r="UVZ155" s="22"/>
      <c r="UWA155" s="22"/>
      <c r="UWB155" s="22"/>
      <c r="UWC155" s="22"/>
      <c r="UWD155" s="22"/>
      <c r="UWE155" s="22"/>
      <c r="UWF155" s="22"/>
      <c r="UWG155" s="22"/>
      <c r="UWH155" s="22"/>
      <c r="UWI155" s="22"/>
      <c r="UWJ155" s="22"/>
      <c r="UWK155" s="22"/>
      <c r="UWL155" s="22"/>
      <c r="UWM155" s="22"/>
      <c r="UWN155" s="22"/>
      <c r="UWO155" s="22"/>
      <c r="UWP155" s="22"/>
      <c r="UWQ155" s="22"/>
      <c r="UWR155" s="22"/>
      <c r="UWS155" s="22"/>
      <c r="UWT155" s="22"/>
      <c r="UWU155" s="22"/>
      <c r="UWV155" s="22"/>
      <c r="UWW155" s="22"/>
      <c r="UWX155" s="22"/>
      <c r="UWY155" s="22"/>
      <c r="UWZ155" s="22"/>
      <c r="UXA155" s="22"/>
      <c r="UXB155" s="22"/>
      <c r="UXC155" s="22"/>
      <c r="UXD155" s="22"/>
      <c r="UXE155" s="22"/>
      <c r="UXF155" s="22"/>
      <c r="UXG155" s="22"/>
      <c r="UXH155" s="22"/>
      <c r="UXI155" s="22"/>
      <c r="UXJ155" s="22"/>
      <c r="UXK155" s="22"/>
      <c r="UXL155" s="22"/>
      <c r="UXM155" s="22"/>
      <c r="UXN155" s="22"/>
      <c r="UXO155" s="22"/>
      <c r="UXP155" s="22"/>
      <c r="UXQ155" s="22"/>
      <c r="UXR155" s="22"/>
      <c r="UXS155" s="22"/>
      <c r="UXT155" s="22"/>
      <c r="UXU155" s="22"/>
      <c r="UXV155" s="22"/>
      <c r="UXW155" s="22"/>
      <c r="UXX155" s="22"/>
      <c r="UXY155" s="22"/>
      <c r="UXZ155" s="22"/>
      <c r="UYA155" s="22"/>
      <c r="UYB155" s="22"/>
      <c r="UYC155" s="22"/>
      <c r="UYD155" s="22"/>
      <c r="UYE155" s="22"/>
      <c r="UYF155" s="22"/>
      <c r="UYG155" s="22"/>
      <c r="UYH155" s="22"/>
      <c r="UYI155" s="22"/>
      <c r="UYJ155" s="22"/>
      <c r="UYK155" s="22"/>
      <c r="UYL155" s="22"/>
      <c r="UYM155" s="22"/>
      <c r="UYN155" s="22"/>
      <c r="UYO155" s="22"/>
      <c r="UYP155" s="22"/>
      <c r="UYQ155" s="22"/>
      <c r="UYR155" s="22"/>
      <c r="UYS155" s="22"/>
      <c r="UYT155" s="22"/>
      <c r="UYU155" s="22"/>
      <c r="UYV155" s="22"/>
      <c r="UYW155" s="22"/>
      <c r="UYX155" s="22"/>
      <c r="UYY155" s="22"/>
      <c r="UYZ155" s="22"/>
      <c r="UZA155" s="22"/>
      <c r="UZB155" s="22"/>
      <c r="UZC155" s="22"/>
      <c r="UZD155" s="22"/>
      <c r="UZE155" s="22"/>
      <c r="UZF155" s="22"/>
      <c r="UZG155" s="22"/>
      <c r="UZH155" s="22"/>
      <c r="UZI155" s="22"/>
      <c r="UZJ155" s="22"/>
      <c r="UZK155" s="22"/>
      <c r="UZL155" s="22"/>
      <c r="UZM155" s="22"/>
      <c r="UZN155" s="22"/>
      <c r="UZO155" s="22"/>
      <c r="UZP155" s="22"/>
      <c r="UZQ155" s="22"/>
      <c r="UZR155" s="22"/>
      <c r="UZS155" s="22"/>
      <c r="UZT155" s="22"/>
      <c r="UZU155" s="22"/>
      <c r="UZV155" s="22"/>
      <c r="UZW155" s="22"/>
      <c r="UZX155" s="22"/>
      <c r="UZY155" s="22"/>
      <c r="UZZ155" s="22"/>
      <c r="VAA155" s="22"/>
      <c r="VAB155" s="22"/>
      <c r="VAC155" s="22"/>
      <c r="VAD155" s="22"/>
      <c r="VAE155" s="22"/>
      <c r="VAF155" s="22"/>
      <c r="VAG155" s="22"/>
      <c r="VAH155" s="22"/>
      <c r="VAI155" s="22"/>
      <c r="VAJ155" s="22"/>
      <c r="VAK155" s="22"/>
      <c r="VAL155" s="22"/>
      <c r="VAM155" s="22"/>
      <c r="VAN155" s="22"/>
      <c r="VAO155" s="22"/>
      <c r="VAP155" s="22"/>
      <c r="VAQ155" s="22"/>
      <c r="VAR155" s="22"/>
      <c r="VAS155" s="22"/>
      <c r="VAT155" s="22"/>
      <c r="VAU155" s="22"/>
      <c r="VAV155" s="22"/>
      <c r="VAW155" s="22"/>
      <c r="VAX155" s="22"/>
      <c r="VAY155" s="22"/>
      <c r="VAZ155" s="22"/>
      <c r="VBA155" s="22"/>
      <c r="VBB155" s="22"/>
      <c r="VBC155" s="22"/>
      <c r="VBD155" s="22"/>
      <c r="VBE155" s="22"/>
      <c r="VBF155" s="22"/>
      <c r="VBG155" s="22"/>
      <c r="VBH155" s="22"/>
      <c r="VBI155" s="22"/>
      <c r="VBJ155" s="22"/>
      <c r="VBK155" s="22"/>
      <c r="VBL155" s="22"/>
      <c r="VBM155" s="22"/>
      <c r="VBN155" s="22"/>
      <c r="VBO155" s="22"/>
      <c r="VBP155" s="22"/>
      <c r="VBQ155" s="22"/>
      <c r="VBR155" s="22"/>
      <c r="VBS155" s="22"/>
      <c r="VBT155" s="22"/>
      <c r="VBU155" s="22"/>
      <c r="VBV155" s="22"/>
      <c r="VBW155" s="22"/>
      <c r="VBX155" s="22"/>
      <c r="VBY155" s="22"/>
      <c r="VBZ155" s="22"/>
      <c r="VCA155" s="22"/>
      <c r="VCB155" s="22"/>
      <c r="VCC155" s="22"/>
      <c r="VCD155" s="22"/>
      <c r="VCE155" s="22"/>
      <c r="VCF155" s="22"/>
      <c r="VCG155" s="22"/>
      <c r="VCH155" s="22"/>
      <c r="VCI155" s="22"/>
      <c r="VCJ155" s="22"/>
      <c r="VCK155" s="22"/>
      <c r="VCL155" s="22"/>
      <c r="VCM155" s="22"/>
      <c r="VCN155" s="22"/>
      <c r="VCO155" s="22"/>
      <c r="VCP155" s="22"/>
      <c r="VCQ155" s="22"/>
      <c r="VCR155" s="22"/>
      <c r="VCS155" s="22"/>
      <c r="VCT155" s="22"/>
      <c r="VCU155" s="22"/>
      <c r="VCV155" s="22"/>
      <c r="VCW155" s="22"/>
      <c r="VCX155" s="22"/>
      <c r="VCY155" s="22"/>
      <c r="VCZ155" s="22"/>
      <c r="VDA155" s="22"/>
      <c r="VDB155" s="22"/>
      <c r="VDC155" s="22"/>
      <c r="VDD155" s="22"/>
      <c r="VDE155" s="22"/>
      <c r="VDF155" s="22"/>
      <c r="VDG155" s="22"/>
      <c r="VDH155" s="22"/>
      <c r="VDI155" s="22"/>
      <c r="VDJ155" s="22"/>
      <c r="VDK155" s="22"/>
      <c r="VDL155" s="22"/>
      <c r="VDM155" s="22"/>
      <c r="VDN155" s="22"/>
      <c r="VDO155" s="22"/>
      <c r="VDP155" s="22"/>
      <c r="VDQ155" s="22"/>
      <c r="VDR155" s="22"/>
      <c r="VDS155" s="22"/>
      <c r="VDT155" s="22"/>
      <c r="VDU155" s="22"/>
      <c r="VDV155" s="22"/>
      <c r="VDW155" s="22"/>
      <c r="VDX155" s="22"/>
      <c r="VDY155" s="22"/>
      <c r="VDZ155" s="22"/>
      <c r="VEA155" s="22"/>
      <c r="VEB155" s="22"/>
      <c r="VEC155" s="22"/>
      <c r="VED155" s="22"/>
      <c r="VEE155" s="22"/>
      <c r="VEF155" s="22"/>
      <c r="VEG155" s="22"/>
      <c r="VEH155" s="22"/>
      <c r="VEI155" s="22"/>
      <c r="VEJ155" s="22"/>
      <c r="VEK155" s="22"/>
      <c r="VEL155" s="22"/>
      <c r="VEM155" s="22"/>
      <c r="VEN155" s="22"/>
      <c r="VEO155" s="22"/>
      <c r="VEP155" s="22"/>
      <c r="VEQ155" s="22"/>
      <c r="VER155" s="22"/>
      <c r="VES155" s="22"/>
      <c r="VET155" s="22"/>
      <c r="VEU155" s="22"/>
      <c r="VEV155" s="22"/>
      <c r="VEW155" s="22"/>
      <c r="VEX155" s="22"/>
      <c r="VEY155" s="22"/>
      <c r="VEZ155" s="22"/>
      <c r="VFA155" s="22"/>
      <c r="VFB155" s="22"/>
      <c r="VFC155" s="22"/>
      <c r="VFD155" s="22"/>
      <c r="VFE155" s="22"/>
      <c r="VFF155" s="22"/>
      <c r="VFG155" s="22"/>
      <c r="VFH155" s="22"/>
      <c r="VFI155" s="22"/>
      <c r="VFJ155" s="22"/>
      <c r="VFK155" s="22"/>
      <c r="VFL155" s="22"/>
      <c r="VFM155" s="22"/>
      <c r="VFN155" s="22"/>
      <c r="VFO155" s="22"/>
      <c r="VFP155" s="22"/>
      <c r="VFQ155" s="22"/>
      <c r="VFR155" s="22"/>
      <c r="VFS155" s="22"/>
      <c r="VFT155" s="22"/>
      <c r="VFU155" s="22"/>
      <c r="VFV155" s="22"/>
      <c r="VFW155" s="22"/>
      <c r="VFX155" s="22"/>
      <c r="VFY155" s="22"/>
      <c r="VFZ155" s="22"/>
      <c r="VGA155" s="22"/>
      <c r="VGB155" s="22"/>
      <c r="VGC155" s="22"/>
      <c r="VGD155" s="22"/>
      <c r="VGE155" s="22"/>
      <c r="VGF155" s="22"/>
      <c r="VGG155" s="22"/>
      <c r="VGH155" s="22"/>
      <c r="VGI155" s="22"/>
      <c r="VGJ155" s="22"/>
      <c r="VGK155" s="22"/>
      <c r="VGL155" s="22"/>
      <c r="VGM155" s="22"/>
      <c r="VGN155" s="22"/>
      <c r="VGO155" s="22"/>
      <c r="VGP155" s="22"/>
      <c r="VGQ155" s="22"/>
      <c r="VGR155" s="22"/>
      <c r="VGS155" s="22"/>
      <c r="VGT155" s="22"/>
      <c r="VGU155" s="22"/>
      <c r="VGV155" s="22"/>
      <c r="VGW155" s="22"/>
      <c r="VGX155" s="22"/>
      <c r="VGY155" s="22"/>
      <c r="VGZ155" s="22"/>
      <c r="VHA155" s="22"/>
      <c r="VHB155" s="22"/>
      <c r="VHC155" s="22"/>
      <c r="VHD155" s="22"/>
      <c r="VHE155" s="22"/>
      <c r="VHF155" s="22"/>
      <c r="VHG155" s="22"/>
      <c r="VHH155" s="22"/>
      <c r="VHI155" s="22"/>
      <c r="VHJ155" s="22"/>
      <c r="VHK155" s="22"/>
      <c r="VHL155" s="22"/>
      <c r="VHM155" s="22"/>
      <c r="VHN155" s="22"/>
      <c r="VHO155" s="22"/>
      <c r="VHP155" s="22"/>
      <c r="VHQ155" s="22"/>
      <c r="VHR155" s="22"/>
      <c r="VHS155" s="22"/>
      <c r="VHT155" s="22"/>
      <c r="VHU155" s="22"/>
      <c r="VHV155" s="22"/>
      <c r="VHW155" s="22"/>
      <c r="VHX155" s="22"/>
      <c r="VHY155" s="22"/>
      <c r="VHZ155" s="22"/>
      <c r="VIA155" s="22"/>
      <c r="VIB155" s="22"/>
      <c r="VIC155" s="22"/>
      <c r="VID155" s="22"/>
      <c r="VIE155" s="22"/>
      <c r="VIF155" s="22"/>
      <c r="VIG155" s="22"/>
      <c r="VIH155" s="22"/>
      <c r="VII155" s="22"/>
      <c r="VIJ155" s="22"/>
      <c r="VIK155" s="22"/>
      <c r="VIL155" s="22"/>
      <c r="VIM155" s="22"/>
      <c r="VIN155" s="22"/>
      <c r="VIO155" s="22"/>
      <c r="VIP155" s="22"/>
      <c r="VIQ155" s="22"/>
      <c r="VIR155" s="22"/>
      <c r="VIS155" s="22"/>
      <c r="VIT155" s="22"/>
      <c r="VIU155" s="22"/>
      <c r="VIV155" s="22"/>
      <c r="VIW155" s="22"/>
      <c r="VIX155" s="22"/>
      <c r="VIY155" s="22"/>
      <c r="VIZ155" s="22"/>
      <c r="VJA155" s="22"/>
      <c r="VJB155" s="22"/>
      <c r="VJC155" s="22"/>
      <c r="VJD155" s="22"/>
      <c r="VJE155" s="22"/>
      <c r="VJF155" s="22"/>
      <c r="VJG155" s="22"/>
      <c r="VJH155" s="22"/>
      <c r="VJI155" s="22"/>
      <c r="VJJ155" s="22"/>
      <c r="VJK155" s="22"/>
      <c r="VJL155" s="22"/>
      <c r="VJM155" s="22"/>
      <c r="VJN155" s="22"/>
      <c r="VJO155" s="22"/>
      <c r="VJP155" s="22"/>
      <c r="VJQ155" s="22"/>
      <c r="VJR155" s="22"/>
      <c r="VJS155" s="22"/>
      <c r="VJT155" s="22"/>
      <c r="VJU155" s="22"/>
      <c r="VJV155" s="22"/>
      <c r="VJW155" s="22"/>
      <c r="VJX155" s="22"/>
      <c r="VJY155" s="22"/>
      <c r="VJZ155" s="22"/>
      <c r="VKA155" s="22"/>
      <c r="VKB155" s="22"/>
      <c r="VKC155" s="22"/>
      <c r="VKD155" s="22"/>
      <c r="VKE155" s="22"/>
      <c r="VKF155" s="22"/>
      <c r="VKG155" s="22"/>
      <c r="VKH155" s="22"/>
      <c r="VKI155" s="22"/>
      <c r="VKJ155" s="22"/>
      <c r="VKK155" s="22"/>
      <c r="VKL155" s="22"/>
      <c r="VKM155" s="22"/>
      <c r="VKN155" s="22"/>
      <c r="VKO155" s="22"/>
      <c r="VKP155" s="22"/>
      <c r="VKQ155" s="22"/>
      <c r="VKR155" s="22"/>
      <c r="VKS155" s="22"/>
      <c r="VKT155" s="22"/>
      <c r="VKU155" s="22"/>
      <c r="VKV155" s="22"/>
      <c r="VKW155" s="22"/>
      <c r="VKX155" s="22"/>
      <c r="VKY155" s="22"/>
      <c r="VKZ155" s="22"/>
      <c r="VLA155" s="22"/>
      <c r="VLB155" s="22"/>
      <c r="VLC155" s="22"/>
      <c r="VLD155" s="22"/>
      <c r="VLE155" s="22"/>
      <c r="VLF155" s="22"/>
      <c r="VLG155" s="22"/>
      <c r="VLH155" s="22"/>
      <c r="VLI155" s="22"/>
      <c r="VLJ155" s="22"/>
      <c r="VLK155" s="22"/>
      <c r="VLL155" s="22"/>
      <c r="VLM155" s="22"/>
      <c r="VLN155" s="22"/>
      <c r="VLO155" s="22"/>
      <c r="VLP155" s="22"/>
      <c r="VLQ155" s="22"/>
      <c r="VLR155" s="22"/>
      <c r="VLS155" s="22"/>
      <c r="VLT155" s="22"/>
      <c r="VLU155" s="22"/>
      <c r="VLV155" s="22"/>
      <c r="VLW155" s="22"/>
      <c r="VLX155" s="22"/>
      <c r="VLY155" s="22"/>
      <c r="VLZ155" s="22"/>
      <c r="VMA155" s="22"/>
      <c r="VMB155" s="22"/>
      <c r="VMC155" s="22"/>
      <c r="VMD155" s="22"/>
      <c r="VME155" s="22"/>
      <c r="VMF155" s="22"/>
      <c r="VMG155" s="22"/>
      <c r="VMH155" s="22"/>
      <c r="VMI155" s="22"/>
      <c r="VMJ155" s="22"/>
      <c r="VMK155" s="22"/>
      <c r="VML155" s="22"/>
      <c r="VMM155" s="22"/>
      <c r="VMN155" s="22"/>
      <c r="VMO155" s="22"/>
      <c r="VMP155" s="22"/>
      <c r="VMQ155" s="22"/>
      <c r="VMR155" s="22"/>
      <c r="VMS155" s="22"/>
      <c r="VMT155" s="22"/>
      <c r="VMU155" s="22"/>
      <c r="VMV155" s="22"/>
      <c r="VMW155" s="22"/>
      <c r="VMX155" s="22"/>
      <c r="VMY155" s="22"/>
      <c r="VMZ155" s="22"/>
      <c r="VNA155" s="22"/>
      <c r="VNB155" s="22"/>
      <c r="VNC155" s="22"/>
      <c r="VND155" s="22"/>
      <c r="VNE155" s="22"/>
      <c r="VNF155" s="22"/>
      <c r="VNG155" s="22"/>
      <c r="VNH155" s="22"/>
      <c r="VNI155" s="22"/>
      <c r="VNJ155" s="22"/>
      <c r="VNK155" s="22"/>
      <c r="VNL155" s="22"/>
      <c r="VNM155" s="22"/>
      <c r="VNN155" s="22"/>
      <c r="VNO155" s="22"/>
      <c r="VNP155" s="22"/>
      <c r="VNQ155" s="22"/>
      <c r="VNR155" s="22"/>
      <c r="VNS155" s="22"/>
      <c r="VNT155" s="22"/>
      <c r="VNU155" s="22"/>
      <c r="VNV155" s="22"/>
      <c r="VNW155" s="22"/>
      <c r="VNX155" s="22"/>
      <c r="VNY155" s="22"/>
      <c r="VNZ155" s="22"/>
      <c r="VOA155" s="22"/>
      <c r="VOB155" s="22"/>
      <c r="VOC155" s="22"/>
      <c r="VOD155" s="22"/>
      <c r="VOE155" s="22"/>
      <c r="VOF155" s="22"/>
      <c r="VOG155" s="22"/>
      <c r="VOH155" s="22"/>
      <c r="VOI155" s="22"/>
      <c r="VOJ155" s="22"/>
      <c r="VOK155" s="22"/>
      <c r="VOL155" s="22"/>
      <c r="VOM155" s="22"/>
      <c r="VON155" s="22"/>
      <c r="VOO155" s="22"/>
      <c r="VOP155" s="22"/>
      <c r="VOQ155" s="22"/>
      <c r="VOR155" s="22"/>
      <c r="VOS155" s="22"/>
      <c r="VOT155" s="22"/>
      <c r="VOU155" s="22"/>
      <c r="VOV155" s="22"/>
      <c r="VOW155" s="22"/>
      <c r="VOX155" s="22"/>
      <c r="VOY155" s="22"/>
      <c r="VOZ155" s="22"/>
      <c r="VPA155" s="22"/>
      <c r="VPB155" s="22"/>
      <c r="VPC155" s="22"/>
      <c r="VPD155" s="22"/>
      <c r="VPE155" s="22"/>
      <c r="VPF155" s="22"/>
      <c r="VPG155" s="22"/>
      <c r="VPH155" s="22"/>
      <c r="VPI155" s="22"/>
      <c r="VPJ155" s="22"/>
      <c r="VPK155" s="22"/>
      <c r="VPL155" s="22"/>
      <c r="VPM155" s="22"/>
      <c r="VPN155" s="22"/>
      <c r="VPO155" s="22"/>
      <c r="VPP155" s="22"/>
      <c r="VPQ155" s="22"/>
      <c r="VPR155" s="22"/>
      <c r="VPS155" s="22"/>
      <c r="VPT155" s="22"/>
      <c r="VPU155" s="22"/>
      <c r="VPV155" s="22"/>
      <c r="VPW155" s="22"/>
      <c r="VPX155" s="22"/>
      <c r="VPY155" s="22"/>
      <c r="VPZ155" s="22"/>
      <c r="VQA155" s="22"/>
      <c r="VQB155" s="22"/>
      <c r="VQC155" s="22"/>
      <c r="VQD155" s="22"/>
      <c r="VQE155" s="22"/>
      <c r="VQF155" s="22"/>
      <c r="VQG155" s="22"/>
      <c r="VQH155" s="22"/>
      <c r="VQI155" s="22"/>
      <c r="VQJ155" s="22"/>
      <c r="VQK155" s="22"/>
      <c r="VQL155" s="22"/>
      <c r="VQM155" s="22"/>
      <c r="VQN155" s="22"/>
      <c r="VQO155" s="22"/>
      <c r="VQP155" s="22"/>
      <c r="VQQ155" s="22"/>
      <c r="VQR155" s="22"/>
      <c r="VQS155" s="22"/>
      <c r="VQT155" s="22"/>
      <c r="VQU155" s="22"/>
      <c r="VQV155" s="22"/>
      <c r="VQW155" s="22"/>
      <c r="VQX155" s="22"/>
      <c r="VQY155" s="22"/>
      <c r="VQZ155" s="22"/>
      <c r="VRA155" s="22"/>
      <c r="VRB155" s="22"/>
      <c r="VRC155" s="22"/>
      <c r="VRD155" s="22"/>
      <c r="VRE155" s="22"/>
      <c r="VRF155" s="22"/>
      <c r="VRG155" s="22"/>
      <c r="VRH155" s="22"/>
      <c r="VRI155" s="22"/>
      <c r="VRJ155" s="22"/>
      <c r="VRK155" s="22"/>
      <c r="VRL155" s="22"/>
      <c r="VRM155" s="22"/>
      <c r="VRN155" s="22"/>
      <c r="VRO155" s="22"/>
      <c r="VRP155" s="22"/>
      <c r="VRQ155" s="22"/>
      <c r="VRR155" s="22"/>
      <c r="VRS155" s="22"/>
      <c r="VRT155" s="22"/>
      <c r="VRU155" s="22"/>
      <c r="VRV155" s="22"/>
      <c r="VRW155" s="22"/>
      <c r="VRX155" s="22"/>
      <c r="VRY155" s="22"/>
      <c r="VRZ155" s="22"/>
      <c r="VSA155" s="22"/>
      <c r="VSB155" s="22"/>
      <c r="VSC155" s="22"/>
      <c r="VSD155" s="22"/>
      <c r="VSE155" s="22"/>
      <c r="VSF155" s="22"/>
      <c r="VSG155" s="22"/>
      <c r="VSH155" s="22"/>
      <c r="VSI155" s="22"/>
      <c r="VSJ155" s="22"/>
      <c r="VSK155" s="22"/>
      <c r="VSL155" s="22"/>
      <c r="VSM155" s="22"/>
      <c r="VSN155" s="22"/>
      <c r="VSO155" s="22"/>
      <c r="VSP155" s="22"/>
      <c r="VSQ155" s="22"/>
      <c r="VSR155" s="22"/>
      <c r="VSS155" s="22"/>
      <c r="VST155" s="22"/>
      <c r="VSU155" s="22"/>
      <c r="VSV155" s="22"/>
      <c r="VSW155" s="22"/>
      <c r="VSX155" s="22"/>
      <c r="VSY155" s="22"/>
      <c r="VSZ155" s="22"/>
      <c r="VTA155" s="22"/>
      <c r="VTB155" s="22"/>
      <c r="VTC155" s="22"/>
      <c r="VTD155" s="22"/>
      <c r="VTE155" s="22"/>
      <c r="VTF155" s="22"/>
      <c r="VTG155" s="22"/>
      <c r="VTH155" s="22"/>
      <c r="VTI155" s="22"/>
      <c r="VTJ155" s="22"/>
      <c r="VTK155" s="22"/>
      <c r="VTL155" s="22"/>
      <c r="VTM155" s="22"/>
      <c r="VTN155" s="22"/>
      <c r="VTO155" s="22"/>
      <c r="VTP155" s="22"/>
      <c r="VTQ155" s="22"/>
      <c r="VTR155" s="22"/>
      <c r="VTS155" s="22"/>
      <c r="VTT155" s="22"/>
      <c r="VTU155" s="22"/>
      <c r="VTV155" s="22"/>
      <c r="VTW155" s="22"/>
      <c r="VTX155" s="22"/>
      <c r="VTY155" s="22"/>
      <c r="VTZ155" s="22"/>
      <c r="VUA155" s="22"/>
      <c r="VUB155" s="22"/>
      <c r="VUC155" s="22"/>
      <c r="VUD155" s="22"/>
      <c r="VUE155" s="22"/>
      <c r="VUF155" s="22"/>
      <c r="VUG155" s="22"/>
      <c r="VUH155" s="22"/>
      <c r="VUI155" s="22"/>
      <c r="VUJ155" s="22"/>
      <c r="VUK155" s="22"/>
      <c r="VUL155" s="22"/>
      <c r="VUM155" s="22"/>
      <c r="VUN155" s="22"/>
      <c r="VUO155" s="22"/>
      <c r="VUP155" s="22"/>
      <c r="VUQ155" s="22"/>
      <c r="VUR155" s="22"/>
      <c r="VUS155" s="22"/>
      <c r="VUT155" s="22"/>
      <c r="VUU155" s="22"/>
      <c r="VUV155" s="22"/>
      <c r="VUW155" s="22"/>
      <c r="VUX155" s="22"/>
      <c r="VUY155" s="22"/>
      <c r="VUZ155" s="22"/>
      <c r="VVA155" s="22"/>
      <c r="VVB155" s="22"/>
      <c r="VVC155" s="22"/>
      <c r="VVD155" s="22"/>
      <c r="VVE155" s="22"/>
      <c r="VVF155" s="22"/>
      <c r="VVG155" s="22"/>
      <c r="VVH155" s="22"/>
      <c r="VVI155" s="22"/>
      <c r="VVJ155" s="22"/>
      <c r="VVK155" s="22"/>
      <c r="VVL155" s="22"/>
      <c r="VVM155" s="22"/>
      <c r="VVN155" s="22"/>
      <c r="VVO155" s="22"/>
      <c r="VVP155" s="22"/>
      <c r="VVQ155" s="22"/>
      <c r="VVR155" s="22"/>
      <c r="VVS155" s="22"/>
      <c r="VVT155" s="22"/>
      <c r="VVU155" s="22"/>
      <c r="VVV155" s="22"/>
      <c r="VVW155" s="22"/>
      <c r="VVX155" s="22"/>
      <c r="VVY155" s="22"/>
      <c r="VVZ155" s="22"/>
      <c r="VWA155" s="22"/>
      <c r="VWB155" s="22"/>
      <c r="VWC155" s="22"/>
      <c r="VWD155" s="22"/>
      <c r="VWE155" s="22"/>
      <c r="VWF155" s="22"/>
      <c r="VWG155" s="22"/>
      <c r="VWH155" s="22"/>
      <c r="VWI155" s="22"/>
      <c r="VWJ155" s="22"/>
      <c r="VWK155" s="22"/>
      <c r="VWL155" s="22"/>
      <c r="VWM155" s="22"/>
      <c r="VWN155" s="22"/>
      <c r="VWO155" s="22"/>
      <c r="VWP155" s="22"/>
      <c r="VWQ155" s="22"/>
      <c r="VWR155" s="22"/>
      <c r="VWS155" s="22"/>
      <c r="VWT155" s="22"/>
      <c r="VWU155" s="22"/>
      <c r="VWV155" s="22"/>
      <c r="VWW155" s="22"/>
      <c r="VWX155" s="22"/>
      <c r="VWY155" s="22"/>
      <c r="VWZ155" s="22"/>
      <c r="VXA155" s="22"/>
      <c r="VXB155" s="22"/>
      <c r="VXC155" s="22"/>
      <c r="VXD155" s="22"/>
      <c r="VXE155" s="22"/>
      <c r="VXF155" s="22"/>
      <c r="VXG155" s="22"/>
      <c r="VXH155" s="22"/>
      <c r="VXI155" s="22"/>
      <c r="VXJ155" s="22"/>
      <c r="VXK155" s="22"/>
      <c r="VXL155" s="22"/>
      <c r="VXM155" s="22"/>
      <c r="VXN155" s="22"/>
      <c r="VXO155" s="22"/>
      <c r="VXP155" s="22"/>
      <c r="VXQ155" s="22"/>
      <c r="VXR155" s="22"/>
      <c r="VXS155" s="22"/>
      <c r="VXT155" s="22"/>
      <c r="VXU155" s="22"/>
      <c r="VXV155" s="22"/>
      <c r="VXW155" s="22"/>
      <c r="VXX155" s="22"/>
      <c r="VXY155" s="22"/>
      <c r="VXZ155" s="22"/>
      <c r="VYA155" s="22"/>
      <c r="VYB155" s="22"/>
      <c r="VYC155" s="22"/>
      <c r="VYD155" s="22"/>
      <c r="VYE155" s="22"/>
      <c r="VYF155" s="22"/>
      <c r="VYG155" s="22"/>
      <c r="VYH155" s="22"/>
      <c r="VYI155" s="22"/>
      <c r="VYJ155" s="22"/>
      <c r="VYK155" s="22"/>
      <c r="VYL155" s="22"/>
      <c r="VYM155" s="22"/>
      <c r="VYN155" s="22"/>
      <c r="VYO155" s="22"/>
      <c r="VYP155" s="22"/>
      <c r="VYQ155" s="22"/>
      <c r="VYR155" s="22"/>
      <c r="VYS155" s="22"/>
      <c r="VYT155" s="22"/>
      <c r="VYU155" s="22"/>
      <c r="VYV155" s="22"/>
      <c r="VYW155" s="22"/>
      <c r="VYX155" s="22"/>
      <c r="VYY155" s="22"/>
      <c r="VYZ155" s="22"/>
      <c r="VZA155" s="22"/>
      <c r="VZB155" s="22"/>
      <c r="VZC155" s="22"/>
      <c r="VZD155" s="22"/>
      <c r="VZE155" s="22"/>
      <c r="VZF155" s="22"/>
      <c r="VZG155" s="22"/>
      <c r="VZH155" s="22"/>
      <c r="VZI155" s="22"/>
      <c r="VZJ155" s="22"/>
      <c r="VZK155" s="22"/>
      <c r="VZL155" s="22"/>
      <c r="VZM155" s="22"/>
      <c r="VZN155" s="22"/>
      <c r="VZO155" s="22"/>
      <c r="VZP155" s="22"/>
      <c r="VZQ155" s="22"/>
      <c r="VZR155" s="22"/>
      <c r="VZS155" s="22"/>
      <c r="VZT155" s="22"/>
      <c r="VZU155" s="22"/>
      <c r="VZV155" s="22"/>
      <c r="VZW155" s="22"/>
      <c r="VZX155" s="22"/>
      <c r="VZY155" s="22"/>
      <c r="VZZ155" s="22"/>
      <c r="WAA155" s="22"/>
      <c r="WAB155" s="22"/>
      <c r="WAC155" s="22"/>
      <c r="WAD155" s="22"/>
      <c r="WAE155" s="22"/>
      <c r="WAF155" s="22"/>
      <c r="WAG155" s="22"/>
      <c r="WAH155" s="22"/>
      <c r="WAI155" s="22"/>
      <c r="WAJ155" s="22"/>
      <c r="WAK155" s="22"/>
      <c r="WAL155" s="22"/>
      <c r="WAM155" s="22"/>
      <c r="WAN155" s="22"/>
      <c r="WAO155" s="22"/>
      <c r="WAP155" s="22"/>
      <c r="WAQ155" s="22"/>
      <c r="WAR155" s="22"/>
      <c r="WAS155" s="22"/>
      <c r="WAT155" s="22"/>
      <c r="WAU155" s="22"/>
      <c r="WAV155" s="22"/>
      <c r="WAW155" s="22"/>
      <c r="WAX155" s="22"/>
      <c r="WAY155" s="22"/>
      <c r="WAZ155" s="22"/>
      <c r="WBA155" s="22"/>
      <c r="WBB155" s="22"/>
      <c r="WBC155" s="22"/>
      <c r="WBD155" s="22"/>
      <c r="WBE155" s="22"/>
      <c r="WBF155" s="22"/>
      <c r="WBG155" s="22"/>
      <c r="WBH155" s="22"/>
      <c r="WBI155" s="22"/>
      <c r="WBJ155" s="22"/>
      <c r="WBK155" s="22"/>
      <c r="WBL155" s="22"/>
      <c r="WBM155" s="22"/>
      <c r="WBN155" s="22"/>
      <c r="WBO155" s="22"/>
      <c r="WBP155" s="22"/>
      <c r="WBQ155" s="22"/>
      <c r="WBR155" s="22"/>
      <c r="WBS155" s="22"/>
      <c r="WBT155" s="22"/>
      <c r="WBU155" s="22"/>
      <c r="WBV155" s="22"/>
      <c r="WBW155" s="22"/>
      <c r="WBX155" s="22"/>
      <c r="WBY155" s="22"/>
      <c r="WBZ155" s="22"/>
      <c r="WCA155" s="22"/>
      <c r="WCB155" s="22"/>
      <c r="WCC155" s="22"/>
      <c r="WCD155" s="22"/>
      <c r="WCE155" s="22"/>
      <c r="WCF155" s="22"/>
      <c r="WCG155" s="22"/>
      <c r="WCH155" s="22"/>
      <c r="WCI155" s="22"/>
      <c r="WCJ155" s="22"/>
      <c r="WCK155" s="22"/>
      <c r="WCL155" s="22"/>
      <c r="WCM155" s="22"/>
      <c r="WCN155" s="22"/>
      <c r="WCO155" s="22"/>
      <c r="WCP155" s="22"/>
      <c r="WCQ155" s="22"/>
      <c r="WCR155" s="22"/>
      <c r="WCS155" s="22"/>
      <c r="WCT155" s="22"/>
      <c r="WCU155" s="22"/>
      <c r="WCV155" s="22"/>
      <c r="WCW155" s="22"/>
      <c r="WCX155" s="22"/>
      <c r="WCY155" s="22"/>
      <c r="WCZ155" s="22"/>
      <c r="WDA155" s="22"/>
      <c r="WDB155" s="22"/>
      <c r="WDC155" s="22"/>
      <c r="WDD155" s="22"/>
      <c r="WDE155" s="22"/>
      <c r="WDF155" s="22"/>
      <c r="WDG155" s="22"/>
      <c r="WDH155" s="22"/>
      <c r="WDI155" s="22"/>
      <c r="WDJ155" s="22"/>
      <c r="WDK155" s="22"/>
      <c r="WDL155" s="22"/>
      <c r="WDM155" s="22"/>
      <c r="WDN155" s="22"/>
      <c r="WDO155" s="22"/>
      <c r="WDP155" s="22"/>
      <c r="WDQ155" s="22"/>
      <c r="WDR155" s="22"/>
      <c r="WDS155" s="22"/>
      <c r="WDT155" s="22"/>
      <c r="WDU155" s="22"/>
      <c r="WDV155" s="22"/>
      <c r="WDW155" s="22"/>
      <c r="WDX155" s="22"/>
      <c r="WDY155" s="22"/>
      <c r="WDZ155" s="22"/>
      <c r="WEA155" s="22"/>
      <c r="WEB155" s="22"/>
      <c r="WEC155" s="22"/>
      <c r="WED155" s="22"/>
      <c r="WEE155" s="22"/>
      <c r="WEF155" s="22"/>
      <c r="WEG155" s="22"/>
      <c r="WEH155" s="22"/>
      <c r="WEI155" s="22"/>
      <c r="WEJ155" s="22"/>
      <c r="WEK155" s="22"/>
      <c r="WEL155" s="22"/>
      <c r="WEM155" s="22"/>
      <c r="WEN155" s="22"/>
      <c r="WEO155" s="22"/>
      <c r="WEP155" s="22"/>
      <c r="WEQ155" s="22"/>
      <c r="WER155" s="22"/>
      <c r="WES155" s="22"/>
      <c r="WET155" s="22"/>
      <c r="WEU155" s="22"/>
      <c r="WEV155" s="22"/>
      <c r="WEW155" s="22"/>
      <c r="WEX155" s="22"/>
      <c r="WEY155" s="22"/>
      <c r="WEZ155" s="22"/>
      <c r="WFA155" s="22"/>
      <c r="WFB155" s="22"/>
      <c r="WFC155" s="22"/>
      <c r="WFD155" s="22"/>
      <c r="WFE155" s="22"/>
      <c r="WFF155" s="22"/>
      <c r="WFG155" s="22"/>
      <c r="WFH155" s="22"/>
      <c r="WFI155" s="22"/>
      <c r="WFJ155" s="22"/>
      <c r="WFK155" s="22"/>
      <c r="WFL155" s="22"/>
      <c r="WFM155" s="22"/>
      <c r="WFN155" s="22"/>
      <c r="WFO155" s="22"/>
      <c r="WFP155" s="22"/>
      <c r="WFQ155" s="22"/>
      <c r="WFR155" s="22"/>
      <c r="WFS155" s="22"/>
      <c r="WFT155" s="22"/>
      <c r="WFU155" s="22"/>
      <c r="WFV155" s="22"/>
      <c r="WFW155" s="22"/>
      <c r="WFX155" s="22"/>
      <c r="WFY155" s="22"/>
      <c r="WFZ155" s="22"/>
      <c r="WGA155" s="22"/>
      <c r="WGB155" s="22"/>
      <c r="WGC155" s="22"/>
      <c r="WGD155" s="22"/>
      <c r="WGE155" s="22"/>
      <c r="WGF155" s="22"/>
      <c r="WGG155" s="22"/>
      <c r="WGH155" s="22"/>
      <c r="WGI155" s="22"/>
      <c r="WGJ155" s="22"/>
      <c r="WGK155" s="22"/>
      <c r="WGL155" s="22"/>
      <c r="WGM155" s="22"/>
      <c r="WGN155" s="22"/>
      <c r="WGO155" s="22"/>
      <c r="WGP155" s="22"/>
      <c r="WGQ155" s="22"/>
      <c r="WGR155" s="22"/>
      <c r="WGS155" s="22"/>
      <c r="WGT155" s="22"/>
      <c r="WGU155" s="22"/>
      <c r="WGV155" s="22"/>
      <c r="WGW155" s="22"/>
      <c r="WGX155" s="22"/>
      <c r="WGY155" s="22"/>
      <c r="WGZ155" s="22"/>
      <c r="WHA155" s="22"/>
      <c r="WHB155" s="22"/>
      <c r="WHC155" s="22"/>
      <c r="WHD155" s="22"/>
      <c r="WHE155" s="22"/>
      <c r="WHF155" s="22"/>
      <c r="WHG155" s="22"/>
      <c r="WHH155" s="22"/>
      <c r="WHI155" s="22"/>
      <c r="WHJ155" s="22"/>
      <c r="WHK155" s="22"/>
      <c r="WHL155" s="22"/>
      <c r="WHM155" s="22"/>
      <c r="WHN155" s="22"/>
      <c r="WHO155" s="22"/>
      <c r="WHP155" s="22"/>
      <c r="WHQ155" s="22"/>
      <c r="WHR155" s="22"/>
      <c r="WHS155" s="22"/>
      <c r="WHT155" s="22"/>
      <c r="WHU155" s="22"/>
      <c r="WHV155" s="22"/>
      <c r="WHW155" s="22"/>
      <c r="WHX155" s="22"/>
      <c r="WHY155" s="22"/>
      <c r="WHZ155" s="22"/>
      <c r="WIA155" s="22"/>
      <c r="WIB155" s="22"/>
      <c r="WIC155" s="22"/>
      <c r="WID155" s="22"/>
      <c r="WIE155" s="22"/>
      <c r="WIF155" s="22"/>
      <c r="WIG155" s="22"/>
      <c r="WIH155" s="22"/>
      <c r="WII155" s="22"/>
      <c r="WIJ155" s="22"/>
      <c r="WIK155" s="22"/>
      <c r="WIL155" s="22"/>
      <c r="WIM155" s="22"/>
      <c r="WIN155" s="22"/>
      <c r="WIO155" s="22"/>
      <c r="WIP155" s="22"/>
      <c r="WIQ155" s="22"/>
      <c r="WIR155" s="22"/>
      <c r="WIS155" s="22"/>
      <c r="WIT155" s="22"/>
      <c r="WIU155" s="22"/>
      <c r="WIV155" s="22"/>
      <c r="WIW155" s="22"/>
      <c r="WIX155" s="22"/>
      <c r="WIY155" s="22"/>
      <c r="WIZ155" s="22"/>
      <c r="WJA155" s="22"/>
      <c r="WJB155" s="22"/>
      <c r="WJC155" s="22"/>
      <c r="WJD155" s="22"/>
      <c r="WJE155" s="22"/>
      <c r="WJF155" s="22"/>
      <c r="WJG155" s="22"/>
      <c r="WJH155" s="22"/>
      <c r="WJI155" s="22"/>
      <c r="WJJ155" s="22"/>
      <c r="WJK155" s="22"/>
      <c r="WJL155" s="22"/>
      <c r="WJM155" s="22"/>
      <c r="WJN155" s="22"/>
      <c r="WJO155" s="22"/>
      <c r="WJP155" s="22"/>
      <c r="WJQ155" s="22"/>
      <c r="WJR155" s="22"/>
      <c r="WJS155" s="22"/>
      <c r="WJT155" s="22"/>
      <c r="WJU155" s="22"/>
      <c r="WJV155" s="22"/>
      <c r="WJW155" s="22"/>
      <c r="WJX155" s="22"/>
      <c r="WJY155" s="22"/>
      <c r="WJZ155" s="22"/>
      <c r="WKA155" s="22"/>
      <c r="WKB155" s="22"/>
      <c r="WKC155" s="22"/>
      <c r="WKD155" s="22"/>
      <c r="WKE155" s="22"/>
      <c r="WKF155" s="22"/>
      <c r="WKG155" s="22"/>
      <c r="WKH155" s="22"/>
      <c r="WKI155" s="22"/>
      <c r="WKJ155" s="22"/>
      <c r="WKK155" s="22"/>
      <c r="WKL155" s="22"/>
      <c r="WKM155" s="22"/>
      <c r="WKN155" s="22"/>
      <c r="WKO155" s="22"/>
      <c r="WKP155" s="22"/>
      <c r="WKQ155" s="22"/>
      <c r="WKR155" s="22"/>
      <c r="WKS155" s="22"/>
      <c r="WKT155" s="22"/>
      <c r="WKU155" s="22"/>
      <c r="WKV155" s="22"/>
      <c r="WKW155" s="22"/>
      <c r="WKX155" s="22"/>
      <c r="WKY155" s="22"/>
      <c r="WKZ155" s="22"/>
      <c r="WLA155" s="22"/>
      <c r="WLB155" s="22"/>
      <c r="WLC155" s="22"/>
      <c r="WLD155" s="22"/>
      <c r="WLE155" s="22"/>
      <c r="WLF155" s="22"/>
      <c r="WLG155" s="22"/>
      <c r="WLH155" s="22"/>
      <c r="WLI155" s="22"/>
      <c r="WLJ155" s="22"/>
      <c r="WLK155" s="22"/>
      <c r="WLL155" s="22"/>
      <c r="WLM155" s="22"/>
      <c r="WLN155" s="22"/>
      <c r="WLO155" s="22"/>
      <c r="WLP155" s="22"/>
      <c r="WLQ155" s="22"/>
      <c r="WLR155" s="22"/>
      <c r="WLS155" s="22"/>
      <c r="WLT155" s="22"/>
      <c r="WLU155" s="22"/>
      <c r="WLV155" s="22"/>
      <c r="WLW155" s="22"/>
      <c r="WLX155" s="22"/>
      <c r="WLY155" s="22"/>
      <c r="WLZ155" s="22"/>
      <c r="WMA155" s="22"/>
      <c r="WMB155" s="22"/>
      <c r="WMC155" s="22"/>
      <c r="WMD155" s="22"/>
      <c r="WME155" s="22"/>
      <c r="WMF155" s="22"/>
      <c r="WMG155" s="22"/>
      <c r="WMH155" s="22"/>
      <c r="WMI155" s="22"/>
      <c r="WMJ155" s="22"/>
      <c r="WMK155" s="22"/>
      <c r="WML155" s="22"/>
      <c r="WMM155" s="22"/>
      <c r="WMN155" s="22"/>
      <c r="WMO155" s="22"/>
      <c r="WMP155" s="22"/>
      <c r="WMQ155" s="22"/>
      <c r="WMR155" s="22"/>
      <c r="WMS155" s="22"/>
      <c r="WMT155" s="22"/>
      <c r="WMU155" s="22"/>
      <c r="WMV155" s="22"/>
      <c r="WMW155" s="22"/>
      <c r="WMX155" s="22"/>
      <c r="WMY155" s="22"/>
      <c r="WMZ155" s="22"/>
      <c r="WNA155" s="22"/>
      <c r="WNB155" s="22"/>
      <c r="WNC155" s="22"/>
      <c r="WND155" s="22"/>
      <c r="WNE155" s="22"/>
      <c r="WNF155" s="22"/>
      <c r="WNG155" s="22"/>
      <c r="WNH155" s="22"/>
      <c r="WNI155" s="22"/>
      <c r="WNJ155" s="22"/>
      <c r="WNK155" s="22"/>
      <c r="WNL155" s="22"/>
      <c r="WNM155" s="22"/>
      <c r="WNN155" s="22"/>
      <c r="WNO155" s="22"/>
      <c r="WNP155" s="22"/>
      <c r="WNQ155" s="22"/>
      <c r="WNR155" s="22"/>
      <c r="WNS155" s="22"/>
      <c r="WNT155" s="22"/>
      <c r="WNU155" s="22"/>
      <c r="WNV155" s="22"/>
      <c r="WNW155" s="22"/>
      <c r="WNX155" s="22"/>
      <c r="WNY155" s="22"/>
      <c r="WNZ155" s="22"/>
      <c r="WOA155" s="22"/>
      <c r="WOB155" s="22"/>
      <c r="WOC155" s="22"/>
      <c r="WOD155" s="22"/>
      <c r="WOE155" s="22"/>
      <c r="WOF155" s="22"/>
      <c r="WOG155" s="22"/>
      <c r="WOH155" s="22"/>
      <c r="WOI155" s="22"/>
      <c r="WOJ155" s="22"/>
      <c r="WOK155" s="22"/>
      <c r="WOL155" s="22"/>
      <c r="WOM155" s="22"/>
      <c r="WON155" s="22"/>
      <c r="WOO155" s="22"/>
      <c r="WOP155" s="22"/>
      <c r="WOQ155" s="22"/>
      <c r="WOR155" s="22"/>
      <c r="WOS155" s="22"/>
      <c r="WOT155" s="22"/>
      <c r="WOU155" s="22"/>
      <c r="WOV155" s="22"/>
      <c r="WOW155" s="22"/>
      <c r="WOX155" s="22"/>
      <c r="WOY155" s="22"/>
      <c r="WOZ155" s="22"/>
      <c r="WPA155" s="22"/>
      <c r="WPB155" s="22"/>
      <c r="WPC155" s="22"/>
      <c r="WPD155" s="22"/>
      <c r="WPE155" s="22"/>
      <c r="WPF155" s="22"/>
      <c r="WPG155" s="22"/>
      <c r="WPH155" s="22"/>
      <c r="WPI155" s="22"/>
      <c r="WPJ155" s="22"/>
      <c r="WPK155" s="22"/>
      <c r="WPL155" s="22"/>
      <c r="WPM155" s="22"/>
      <c r="WPN155" s="22"/>
      <c r="WPO155" s="22"/>
      <c r="WPP155" s="22"/>
      <c r="WPQ155" s="22"/>
      <c r="WPR155" s="22"/>
      <c r="WPS155" s="22"/>
      <c r="WPT155" s="22"/>
      <c r="WPU155" s="22"/>
      <c r="WPV155" s="22"/>
      <c r="WPW155" s="22"/>
      <c r="WPX155" s="22"/>
      <c r="WPY155" s="22"/>
      <c r="WPZ155" s="22"/>
      <c r="WQA155" s="22"/>
      <c r="WQB155" s="22"/>
      <c r="WQC155" s="22"/>
      <c r="WQD155" s="22"/>
      <c r="WQE155" s="22"/>
      <c r="WQF155" s="22"/>
      <c r="WQG155" s="22"/>
      <c r="WQH155" s="22"/>
      <c r="WQI155" s="22"/>
      <c r="WQJ155" s="22"/>
      <c r="WQK155" s="22"/>
      <c r="WQL155" s="22"/>
      <c r="WQM155" s="22"/>
      <c r="WQN155" s="22"/>
      <c r="WQO155" s="22"/>
      <c r="WQP155" s="22"/>
      <c r="WQQ155" s="22"/>
      <c r="WQR155" s="22"/>
      <c r="WQS155" s="22"/>
      <c r="WQT155" s="22"/>
      <c r="WQU155" s="22"/>
      <c r="WQV155" s="22"/>
      <c r="WQW155" s="22"/>
      <c r="WQX155" s="22"/>
      <c r="WQY155" s="22"/>
      <c r="WQZ155" s="22"/>
      <c r="WRA155" s="22"/>
      <c r="WRB155" s="22"/>
      <c r="WRC155" s="22"/>
      <c r="WRD155" s="22"/>
      <c r="WRE155" s="22"/>
      <c r="WRF155" s="22"/>
      <c r="WRG155" s="22"/>
      <c r="WRH155" s="22"/>
      <c r="WRI155" s="22"/>
      <c r="WRJ155" s="22"/>
      <c r="WRK155" s="22"/>
      <c r="WRL155" s="22"/>
      <c r="WRM155" s="22"/>
      <c r="WRN155" s="22"/>
      <c r="WRO155" s="22"/>
      <c r="WRP155" s="22"/>
      <c r="WRQ155" s="22"/>
      <c r="WRR155" s="22"/>
      <c r="WRS155" s="22"/>
      <c r="WRT155" s="22"/>
      <c r="WRU155" s="22"/>
      <c r="WRV155" s="22"/>
      <c r="WRW155" s="22"/>
      <c r="WRX155" s="22"/>
      <c r="WRY155" s="22"/>
      <c r="WRZ155" s="22"/>
      <c r="WSA155" s="22"/>
      <c r="WSB155" s="22"/>
      <c r="WSC155" s="22"/>
      <c r="WSD155" s="22"/>
      <c r="WSE155" s="22"/>
      <c r="WSF155" s="22"/>
      <c r="WSG155" s="22"/>
      <c r="WSH155" s="22"/>
      <c r="WSI155" s="22"/>
      <c r="WSJ155" s="22"/>
      <c r="WSK155" s="22"/>
      <c r="WSL155" s="22"/>
      <c r="WSM155" s="22"/>
      <c r="WSN155" s="22"/>
      <c r="WSO155" s="22"/>
      <c r="WSP155" s="22"/>
      <c r="WSQ155" s="22"/>
      <c r="WSR155" s="22"/>
      <c r="WSS155" s="22"/>
      <c r="WST155" s="22"/>
      <c r="WSU155" s="22"/>
      <c r="WSV155" s="22"/>
      <c r="WSW155" s="22"/>
      <c r="WSX155" s="22"/>
      <c r="WSY155" s="22"/>
      <c r="WSZ155" s="22"/>
      <c r="WTA155" s="22"/>
      <c r="WTB155" s="22"/>
      <c r="WTC155" s="22"/>
      <c r="WTD155" s="22"/>
      <c r="WTE155" s="22"/>
      <c r="WTF155" s="22"/>
      <c r="WTG155" s="22"/>
      <c r="WTH155" s="22"/>
      <c r="WTI155" s="22"/>
      <c r="WTJ155" s="22"/>
      <c r="WTK155" s="22"/>
      <c r="WTL155" s="22"/>
      <c r="WTM155" s="22"/>
      <c r="WTN155" s="22"/>
      <c r="WTO155" s="22"/>
      <c r="WTP155" s="22"/>
      <c r="WTQ155" s="22"/>
      <c r="WTR155" s="22"/>
      <c r="WTS155" s="22"/>
      <c r="WTT155" s="22"/>
      <c r="WTU155" s="22"/>
      <c r="WTV155" s="22"/>
      <c r="WTW155" s="22"/>
      <c r="WTX155" s="22"/>
      <c r="WTY155" s="22"/>
      <c r="WTZ155" s="22"/>
      <c r="WUA155" s="22"/>
      <c r="WUB155" s="22"/>
      <c r="WUC155" s="22"/>
      <c r="WUD155" s="22"/>
      <c r="WUE155" s="22"/>
      <c r="WUF155" s="22"/>
      <c r="WUG155" s="22"/>
      <c r="WUH155" s="22"/>
      <c r="WUI155" s="22"/>
      <c r="WUJ155" s="22"/>
      <c r="WUK155" s="22"/>
      <c r="WUL155" s="22"/>
      <c r="WUM155" s="22"/>
      <c r="WUN155" s="22"/>
      <c r="WUO155" s="22"/>
      <c r="WUP155" s="22"/>
      <c r="WUQ155" s="22"/>
      <c r="WUR155" s="22"/>
      <c r="WUS155" s="22"/>
      <c r="WUT155" s="22"/>
      <c r="WUU155" s="22"/>
      <c r="WUV155" s="22"/>
      <c r="WUW155" s="22"/>
      <c r="WUX155" s="22"/>
      <c r="WUY155" s="22"/>
      <c r="WUZ155" s="22"/>
      <c r="WVA155" s="22"/>
      <c r="WVB155" s="22"/>
      <c r="WVC155" s="22"/>
      <c r="WVD155" s="22"/>
      <c r="WVE155" s="22"/>
      <c r="WVF155" s="22"/>
      <c r="WVG155" s="22"/>
      <c r="WVH155" s="22"/>
      <c r="WVI155" s="22"/>
      <c r="WVJ155" s="22"/>
      <c r="WVK155" s="22"/>
      <c r="WVL155" s="22"/>
      <c r="WVM155" s="22"/>
      <c r="WVN155" s="22"/>
      <c r="WVO155" s="22"/>
      <c r="WVP155" s="22"/>
      <c r="WVQ155" s="22"/>
      <c r="WVR155" s="22"/>
      <c r="WVS155" s="22"/>
      <c r="WVT155" s="22"/>
      <c r="WVU155" s="22"/>
      <c r="WVV155" s="22"/>
      <c r="WVW155" s="22"/>
      <c r="WVX155" s="22"/>
      <c r="WVY155" s="22"/>
      <c r="WVZ155" s="22"/>
      <c r="WWA155" s="22"/>
      <c r="WWB155" s="22"/>
      <c r="WWC155" s="22"/>
      <c r="WWD155" s="22"/>
      <c r="WWE155" s="22"/>
      <c r="WWF155" s="22"/>
      <c r="WWG155" s="22"/>
      <c r="WWH155" s="22"/>
      <c r="WWI155" s="22"/>
      <c r="WWJ155" s="22"/>
      <c r="WWK155" s="22"/>
      <c r="WWL155" s="22"/>
      <c r="WWM155" s="22"/>
      <c r="WWN155" s="22"/>
      <c r="WWO155" s="22"/>
      <c r="WWP155" s="22"/>
      <c r="WWQ155" s="22"/>
      <c r="WWR155" s="22"/>
      <c r="WWS155" s="22"/>
      <c r="WWT155" s="22"/>
      <c r="WWU155" s="22"/>
      <c r="WWV155" s="22"/>
      <c r="WWW155" s="22"/>
      <c r="WWX155" s="22"/>
      <c r="WWY155" s="22"/>
      <c r="WWZ155" s="22"/>
      <c r="WXA155" s="22"/>
      <c r="WXB155" s="22"/>
      <c r="WXC155" s="22"/>
      <c r="WXD155" s="22"/>
      <c r="WXE155" s="22"/>
      <c r="WXF155" s="22"/>
      <c r="WXG155" s="22"/>
      <c r="WXH155" s="22"/>
      <c r="WXI155" s="22"/>
      <c r="WXJ155" s="22"/>
      <c r="WXK155" s="22"/>
      <c r="WXL155" s="22"/>
      <c r="WXM155" s="22"/>
      <c r="WXN155" s="22"/>
      <c r="WXO155" s="22"/>
      <c r="WXP155" s="22"/>
      <c r="WXQ155" s="22"/>
      <c r="WXR155" s="22"/>
      <c r="WXS155" s="22"/>
      <c r="WXT155" s="22"/>
      <c r="WXU155" s="22"/>
      <c r="WXV155" s="22"/>
      <c r="WXW155" s="22"/>
      <c r="WXX155" s="22"/>
      <c r="WXY155" s="22"/>
      <c r="WXZ155" s="22"/>
      <c r="WYA155" s="22"/>
      <c r="WYB155" s="22"/>
      <c r="WYC155" s="22"/>
      <c r="WYD155" s="22"/>
      <c r="WYE155" s="22"/>
      <c r="WYF155" s="22"/>
      <c r="WYG155" s="22"/>
      <c r="WYH155" s="22"/>
      <c r="WYI155" s="22"/>
      <c r="WYJ155" s="22"/>
      <c r="WYK155" s="22"/>
      <c r="WYL155" s="22"/>
      <c r="WYM155" s="22"/>
      <c r="WYN155" s="22"/>
      <c r="WYO155" s="22"/>
      <c r="WYP155" s="22"/>
      <c r="WYQ155" s="22"/>
      <c r="WYR155" s="22"/>
      <c r="WYS155" s="22"/>
      <c r="WYT155" s="22"/>
      <c r="WYU155" s="22"/>
      <c r="WYV155" s="22"/>
      <c r="WYW155" s="22"/>
      <c r="WYX155" s="22"/>
      <c r="WYY155" s="22"/>
      <c r="WYZ155" s="22"/>
      <c r="WZA155" s="22"/>
      <c r="WZB155" s="22"/>
      <c r="WZC155" s="22"/>
      <c r="WZD155" s="22"/>
      <c r="WZE155" s="22"/>
      <c r="WZF155" s="22"/>
      <c r="WZG155" s="22"/>
      <c r="WZH155" s="22"/>
      <c r="WZI155" s="22"/>
      <c r="WZJ155" s="22"/>
      <c r="WZK155" s="22"/>
      <c r="WZL155" s="22"/>
      <c r="WZM155" s="22"/>
      <c r="WZN155" s="22"/>
      <c r="WZO155" s="22"/>
      <c r="WZP155" s="22"/>
      <c r="WZQ155" s="22"/>
      <c r="WZR155" s="22"/>
      <c r="WZS155" s="22"/>
      <c r="WZT155" s="22"/>
      <c r="WZU155" s="22"/>
      <c r="WZV155" s="22"/>
      <c r="WZW155" s="22"/>
      <c r="WZX155" s="22"/>
      <c r="WZY155" s="22"/>
      <c r="WZZ155" s="22"/>
      <c r="XAA155" s="22"/>
      <c r="XAB155" s="22"/>
      <c r="XAC155" s="22"/>
      <c r="XAD155" s="22"/>
      <c r="XAE155" s="22"/>
      <c r="XAF155" s="22"/>
      <c r="XAG155" s="22"/>
      <c r="XAH155" s="22"/>
      <c r="XAI155" s="22"/>
      <c r="XAJ155" s="22"/>
      <c r="XAK155" s="22"/>
      <c r="XAL155" s="22"/>
      <c r="XAM155" s="22"/>
      <c r="XAN155" s="22"/>
      <c r="XAO155" s="22"/>
      <c r="XAP155" s="22"/>
      <c r="XAQ155" s="22"/>
      <c r="XAR155" s="22"/>
      <c r="XAS155" s="22"/>
      <c r="XAT155" s="22"/>
      <c r="XAU155" s="22"/>
      <c r="XAV155" s="22"/>
      <c r="XAW155" s="22"/>
      <c r="XAX155" s="22"/>
      <c r="XAY155" s="22"/>
      <c r="XAZ155" s="22"/>
      <c r="XBA155" s="22"/>
      <c r="XBB155" s="22"/>
      <c r="XBC155" s="22"/>
      <c r="XBD155" s="22"/>
      <c r="XBE155" s="22"/>
      <c r="XBF155" s="22"/>
      <c r="XBG155" s="22"/>
      <c r="XBH155" s="22"/>
      <c r="XBI155" s="22"/>
      <c r="XBJ155" s="22"/>
      <c r="XBK155" s="22"/>
      <c r="XBL155" s="22"/>
      <c r="XBM155" s="22"/>
      <c r="XBN155" s="22"/>
      <c r="XBO155" s="22"/>
      <c r="XBP155" s="22"/>
      <c r="XBQ155" s="22"/>
      <c r="XBR155" s="22"/>
      <c r="XBS155" s="22"/>
      <c r="XBT155" s="22"/>
      <c r="XBU155" s="22"/>
      <c r="XBV155" s="22"/>
      <c r="XBW155" s="22"/>
      <c r="XBX155" s="22"/>
      <c r="XBY155" s="22"/>
      <c r="XBZ155" s="22"/>
      <c r="XCA155" s="22"/>
      <c r="XCB155" s="22"/>
      <c r="XCC155" s="22"/>
      <c r="XCD155" s="22"/>
      <c r="XCE155" s="22"/>
      <c r="XCF155" s="22"/>
      <c r="XCG155" s="22"/>
      <c r="XCH155" s="22"/>
      <c r="XCI155" s="22"/>
      <c r="XCJ155" s="22"/>
      <c r="XCK155" s="22"/>
      <c r="XCL155" s="22"/>
      <c r="XCM155" s="22"/>
      <c r="XCN155" s="22"/>
      <c r="XCO155" s="22"/>
      <c r="XCP155" s="22"/>
      <c r="XCQ155" s="22"/>
      <c r="XCR155" s="22"/>
      <c r="XCS155" s="22"/>
      <c r="XCT155" s="22"/>
      <c r="XCU155" s="22"/>
      <c r="XCV155" s="22"/>
      <c r="XCW155" s="22"/>
      <c r="XCX155" s="22"/>
      <c r="XCY155" s="22"/>
      <c r="XCZ155" s="22"/>
      <c r="XDA155" s="22"/>
      <c r="XDB155" s="22"/>
      <c r="XDC155" s="22"/>
      <c r="XDD155" s="22"/>
      <c r="XDE155" s="22"/>
      <c r="XDF155" s="22"/>
      <c r="XDG155" s="22"/>
      <c r="XDH155" s="22"/>
      <c r="XDI155" s="22"/>
      <c r="XDJ155" s="22"/>
      <c r="XDK155" s="22"/>
      <c r="XDL155" s="22"/>
      <c r="XDM155" s="22"/>
      <c r="XDN155" s="22"/>
      <c r="XDO155" s="22"/>
      <c r="XDP155" s="22"/>
      <c r="XDQ155" s="22"/>
      <c r="XDR155" s="22"/>
      <c r="XDS155" s="22"/>
      <c r="XDT155" s="22"/>
      <c r="XDU155" s="22"/>
      <c r="XDV155" s="22"/>
      <c r="XDW155" s="22"/>
      <c r="XDX155" s="22"/>
      <c r="XDY155" s="22"/>
      <c r="XDZ155" s="22"/>
      <c r="XEA155" s="22"/>
      <c r="XEB155" s="22"/>
      <c r="XEC155" s="22"/>
      <c r="XED155" s="22"/>
      <c r="XEE155" s="22"/>
      <c r="XEF155" s="22"/>
      <c r="XEG155" s="22"/>
      <c r="XEH155" s="22"/>
      <c r="XEI155" s="22"/>
      <c r="XEJ155" s="22"/>
      <c r="XEK155" s="22"/>
      <c r="XEL155" s="22"/>
      <c r="XEM155" s="22"/>
      <c r="XEN155" s="22"/>
      <c r="XEO155" s="22"/>
      <c r="XEP155" s="22"/>
      <c r="XEQ155" s="22"/>
      <c r="XER155" s="22"/>
      <c r="XES155" s="22"/>
      <c r="XET155" s="22"/>
      <c r="XEU155" s="22"/>
      <c r="XEV155" s="22"/>
    </row>
    <row r="156" spans="2:16376" outlineLevel="2" x14ac:dyDescent="0.15">
      <c r="B156" s="96" t="s">
        <v>126</v>
      </c>
      <c r="C156" s="108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AB156" s="22"/>
    </row>
    <row r="157" spans="2:16376" outlineLevel="2" x14ac:dyDescent="0.15">
      <c r="B157" s="22" t="s">
        <v>97</v>
      </c>
      <c r="C157" s="23" t="s">
        <v>253</v>
      </c>
      <c r="F157" s="14" t="s">
        <v>30</v>
      </c>
      <c r="O157" s="30">
        <v>30000</v>
      </c>
    </row>
    <row r="158" spans="2:16376" outlineLevel="2" x14ac:dyDescent="0.15">
      <c r="B158" s="22" t="s">
        <v>100</v>
      </c>
      <c r="C158" s="23" t="s">
        <v>253</v>
      </c>
      <c r="F158" s="14" t="s">
        <v>31</v>
      </c>
      <c r="O158" s="30">
        <v>26000</v>
      </c>
    </row>
    <row r="159" spans="2:16376" outlineLevel="2" x14ac:dyDescent="0.15">
      <c r="B159" s="22" t="s">
        <v>101</v>
      </c>
      <c r="C159" s="23" t="s">
        <v>253</v>
      </c>
      <c r="F159" s="14" t="s">
        <v>32</v>
      </c>
      <c r="O159" s="30">
        <v>28000</v>
      </c>
    </row>
    <row r="160" spans="2:16376" outlineLevel="2" x14ac:dyDescent="0.15">
      <c r="B160"/>
      <c r="C160" s="20"/>
      <c r="D160" s="20"/>
      <c r="E160"/>
      <c r="F160"/>
      <c r="G160"/>
      <c r="H160"/>
      <c r="I160"/>
      <c r="J160"/>
      <c r="K160"/>
      <c r="L160"/>
      <c r="M160"/>
      <c r="N160"/>
      <c r="O160"/>
      <c r="AB160" s="22"/>
    </row>
    <row r="161" spans="2:16376" outlineLevel="2" x14ac:dyDescent="0.15">
      <c r="B161" s="139" t="s">
        <v>127</v>
      </c>
      <c r="D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2"/>
      <c r="BI161" s="22"/>
      <c r="BJ161" s="22"/>
      <c r="BK161" s="22"/>
      <c r="BL161" s="22"/>
      <c r="BM161" s="22"/>
      <c r="BN161" s="22"/>
      <c r="BO161" s="22"/>
      <c r="BP161" s="22"/>
      <c r="BQ161" s="22"/>
      <c r="BR161" s="22"/>
      <c r="BS161" s="22"/>
      <c r="BT161" s="22"/>
      <c r="BU161" s="22"/>
      <c r="BV161" s="22"/>
      <c r="BW161" s="22"/>
      <c r="BX161" s="22"/>
      <c r="BY161" s="22"/>
      <c r="BZ161" s="22"/>
      <c r="CA161" s="22"/>
      <c r="CB161" s="22"/>
      <c r="CC161" s="22"/>
      <c r="CD161" s="22"/>
      <c r="CE161" s="22"/>
      <c r="CF161" s="22"/>
      <c r="CG161" s="22"/>
      <c r="CH161" s="22"/>
      <c r="CI161" s="22"/>
      <c r="CJ161" s="22"/>
      <c r="CK161" s="22"/>
      <c r="CL161" s="22"/>
      <c r="CM161" s="22"/>
      <c r="CN161" s="22"/>
      <c r="CO161" s="22"/>
      <c r="CP161" s="22"/>
      <c r="CQ161" s="22"/>
      <c r="CR161" s="22"/>
      <c r="CS161" s="22"/>
      <c r="CT161" s="22"/>
      <c r="CU161" s="22"/>
      <c r="CV161" s="22"/>
      <c r="CW161" s="22"/>
      <c r="CX161" s="22"/>
      <c r="CY161" s="22"/>
      <c r="CZ161" s="22"/>
      <c r="DA161" s="22"/>
      <c r="DB161" s="22"/>
      <c r="DC161" s="22"/>
      <c r="DD161" s="22"/>
      <c r="DE161" s="22"/>
      <c r="DF161" s="22"/>
      <c r="DG161" s="22"/>
      <c r="DH161" s="22"/>
      <c r="DI161" s="22"/>
      <c r="DJ161" s="22"/>
      <c r="DK161" s="22"/>
      <c r="DL161" s="22"/>
      <c r="DM161" s="22"/>
      <c r="DN161" s="22"/>
      <c r="DO161" s="22"/>
      <c r="DP161" s="22"/>
      <c r="DQ161" s="22"/>
      <c r="DR161" s="22"/>
      <c r="DS161" s="22"/>
      <c r="DT161" s="22"/>
      <c r="DU161" s="22"/>
      <c r="DV161" s="22"/>
      <c r="DW161" s="22"/>
      <c r="DX161" s="22"/>
      <c r="DY161" s="22"/>
      <c r="DZ161" s="22"/>
      <c r="EA161" s="22"/>
      <c r="EB161" s="22"/>
      <c r="EC161" s="22"/>
      <c r="ED161" s="22"/>
      <c r="EE161" s="22"/>
      <c r="EF161" s="22"/>
      <c r="EG161" s="22"/>
      <c r="EH161" s="22"/>
      <c r="EI161" s="22"/>
      <c r="EJ161" s="22"/>
      <c r="EK161" s="22"/>
      <c r="EL161" s="22"/>
      <c r="EM161" s="22"/>
      <c r="EN161" s="22"/>
      <c r="EO161" s="22"/>
      <c r="EP161" s="22"/>
      <c r="EQ161" s="22"/>
      <c r="ER161" s="22"/>
      <c r="ES161" s="22"/>
      <c r="ET161" s="22"/>
      <c r="EU161" s="22"/>
      <c r="EV161" s="22"/>
      <c r="EW161" s="22"/>
      <c r="EX161" s="22"/>
      <c r="EY161" s="22"/>
      <c r="EZ161" s="22"/>
      <c r="FA161" s="22"/>
      <c r="FB161" s="22"/>
      <c r="FC161" s="22"/>
      <c r="FD161" s="22"/>
      <c r="FE161" s="22"/>
      <c r="FF161" s="22"/>
      <c r="FG161" s="22"/>
      <c r="FH161" s="22"/>
      <c r="FI161" s="22"/>
      <c r="FJ161" s="22"/>
      <c r="FK161" s="22"/>
      <c r="FL161" s="22"/>
      <c r="FM161" s="22"/>
      <c r="FN161" s="22"/>
      <c r="FO161" s="22"/>
      <c r="FP161" s="22"/>
      <c r="FQ161" s="22"/>
      <c r="FR161" s="22"/>
      <c r="FS161" s="22"/>
      <c r="FT161" s="22"/>
      <c r="FU161" s="22"/>
      <c r="FV161" s="22"/>
      <c r="FW161" s="22"/>
      <c r="FX161" s="22"/>
      <c r="FY161" s="22"/>
      <c r="FZ161" s="22"/>
      <c r="GA161" s="22"/>
      <c r="GB161" s="22"/>
      <c r="GC161" s="22"/>
      <c r="GD161" s="22"/>
      <c r="GE161" s="22"/>
      <c r="GF161" s="22"/>
      <c r="GG161" s="22"/>
      <c r="GH161" s="22"/>
      <c r="GI161" s="22"/>
      <c r="GJ161" s="22"/>
      <c r="GK161" s="22"/>
      <c r="GL161" s="22"/>
      <c r="GM161" s="22"/>
      <c r="GN161" s="22"/>
      <c r="GO161" s="22"/>
      <c r="GP161" s="22"/>
      <c r="GQ161" s="22"/>
      <c r="GR161" s="22"/>
      <c r="GS161" s="22"/>
      <c r="GT161" s="22"/>
      <c r="GU161" s="22"/>
      <c r="GV161" s="22"/>
      <c r="GW161" s="22"/>
      <c r="GX161" s="22"/>
      <c r="GY161" s="22"/>
      <c r="GZ161" s="22"/>
      <c r="HA161" s="22"/>
      <c r="HB161" s="22"/>
      <c r="HC161" s="22"/>
      <c r="HD161" s="22"/>
      <c r="HE161" s="22"/>
      <c r="HF161" s="22"/>
      <c r="HG161" s="22"/>
      <c r="HH161" s="22"/>
      <c r="HI161" s="22"/>
      <c r="HJ161" s="22"/>
      <c r="HK161" s="22"/>
      <c r="HL161" s="22"/>
      <c r="HM161" s="22"/>
      <c r="HN161" s="22"/>
      <c r="HO161" s="22"/>
      <c r="HP161" s="22"/>
      <c r="HQ161" s="22"/>
      <c r="HR161" s="22"/>
      <c r="HS161" s="22"/>
      <c r="HT161" s="22"/>
      <c r="HU161" s="22"/>
      <c r="HV161" s="22"/>
      <c r="HW161" s="22"/>
      <c r="HX161" s="22"/>
      <c r="HY161" s="22"/>
      <c r="HZ161" s="22"/>
      <c r="IA161" s="22"/>
      <c r="IB161" s="22"/>
      <c r="IC161" s="22"/>
      <c r="ID161" s="22"/>
      <c r="IE161" s="22"/>
      <c r="IF161" s="22"/>
      <c r="IG161" s="22"/>
      <c r="IH161" s="22"/>
      <c r="II161" s="22"/>
      <c r="IJ161" s="22"/>
      <c r="IK161" s="22"/>
      <c r="IL161" s="22"/>
      <c r="IM161" s="22"/>
      <c r="IN161" s="22"/>
      <c r="IO161" s="22"/>
      <c r="IP161" s="22"/>
      <c r="IQ161" s="22"/>
      <c r="IR161" s="22"/>
      <c r="IS161" s="22"/>
      <c r="IT161" s="22"/>
      <c r="IU161" s="22"/>
      <c r="IV161" s="22"/>
      <c r="IW161" s="22"/>
      <c r="IX161" s="22"/>
      <c r="IY161" s="22"/>
      <c r="IZ161" s="22"/>
      <c r="JA161" s="22"/>
      <c r="JB161" s="22"/>
      <c r="JC161" s="22"/>
      <c r="JD161" s="22"/>
      <c r="JE161" s="22"/>
      <c r="JF161" s="22"/>
      <c r="JG161" s="22"/>
      <c r="JH161" s="22"/>
      <c r="JI161" s="22"/>
      <c r="JJ161" s="22"/>
      <c r="JK161" s="22"/>
      <c r="JL161" s="22"/>
      <c r="JM161" s="22"/>
      <c r="JN161" s="22"/>
      <c r="JO161" s="22"/>
      <c r="JP161" s="22"/>
      <c r="JQ161" s="22"/>
      <c r="JR161" s="22"/>
      <c r="JS161" s="22"/>
      <c r="JT161" s="22"/>
      <c r="JU161" s="22"/>
      <c r="JV161" s="22"/>
      <c r="JW161" s="22"/>
      <c r="JX161" s="22"/>
      <c r="JY161" s="22"/>
      <c r="JZ161" s="22"/>
      <c r="KA161" s="22"/>
      <c r="KB161" s="22"/>
      <c r="KC161" s="22"/>
      <c r="KD161" s="22"/>
      <c r="KE161" s="22"/>
      <c r="KF161" s="22"/>
      <c r="KG161" s="22"/>
      <c r="KH161" s="22"/>
      <c r="KI161" s="22"/>
      <c r="KJ161" s="22"/>
      <c r="KK161" s="22"/>
      <c r="KL161" s="22"/>
      <c r="KM161" s="22"/>
      <c r="KN161" s="22"/>
      <c r="KO161" s="22"/>
      <c r="KP161" s="22"/>
      <c r="KQ161" s="22"/>
      <c r="KR161" s="22"/>
      <c r="KS161" s="22"/>
      <c r="KT161" s="22"/>
      <c r="KU161" s="22"/>
      <c r="KV161" s="22"/>
      <c r="KW161" s="22"/>
      <c r="KX161" s="22"/>
      <c r="KY161" s="22"/>
      <c r="KZ161" s="22"/>
      <c r="LA161" s="22"/>
      <c r="LB161" s="22"/>
      <c r="LC161" s="22"/>
      <c r="LD161" s="22"/>
      <c r="LE161" s="22"/>
      <c r="LF161" s="22"/>
      <c r="LG161" s="22"/>
      <c r="LH161" s="22"/>
      <c r="LI161" s="22"/>
      <c r="LJ161" s="22"/>
      <c r="LK161" s="22"/>
      <c r="LL161" s="22"/>
      <c r="LM161" s="22"/>
      <c r="LN161" s="22"/>
      <c r="LO161" s="22"/>
      <c r="LP161" s="22"/>
      <c r="LQ161" s="22"/>
      <c r="LR161" s="22"/>
      <c r="LS161" s="22"/>
      <c r="LT161" s="22"/>
      <c r="LU161" s="22"/>
      <c r="LV161" s="22"/>
      <c r="LW161" s="22"/>
      <c r="LX161" s="22"/>
      <c r="LY161" s="22"/>
      <c r="LZ161" s="22"/>
      <c r="MA161" s="22"/>
      <c r="MB161" s="22"/>
      <c r="MC161" s="22"/>
      <c r="MD161" s="22"/>
      <c r="ME161" s="22"/>
      <c r="MF161" s="22"/>
      <c r="MG161" s="22"/>
      <c r="MH161" s="22"/>
      <c r="MI161" s="22"/>
      <c r="MJ161" s="22"/>
      <c r="MK161" s="22"/>
      <c r="ML161" s="22"/>
      <c r="MM161" s="22"/>
      <c r="MN161" s="22"/>
      <c r="MO161" s="22"/>
      <c r="MP161" s="22"/>
      <c r="MQ161" s="22"/>
      <c r="MR161" s="22"/>
      <c r="MS161" s="22"/>
      <c r="MT161" s="22"/>
      <c r="MU161" s="22"/>
      <c r="MV161" s="22"/>
      <c r="MW161" s="22"/>
      <c r="MX161" s="22"/>
      <c r="MY161" s="22"/>
      <c r="MZ161" s="22"/>
      <c r="NA161" s="22"/>
      <c r="NB161" s="22"/>
      <c r="NC161" s="22"/>
      <c r="ND161" s="22"/>
      <c r="NE161" s="22"/>
      <c r="NF161" s="22"/>
      <c r="NG161" s="22"/>
      <c r="NH161" s="22"/>
      <c r="NI161" s="22"/>
      <c r="NJ161" s="22"/>
      <c r="NK161" s="22"/>
      <c r="NL161" s="22"/>
      <c r="NM161" s="22"/>
      <c r="NN161" s="22"/>
      <c r="NO161" s="22"/>
      <c r="NP161" s="22"/>
      <c r="NQ161" s="22"/>
      <c r="NR161" s="22"/>
      <c r="NS161" s="22"/>
      <c r="NT161" s="22"/>
      <c r="NU161" s="22"/>
      <c r="NV161" s="22"/>
      <c r="NW161" s="22"/>
      <c r="NX161" s="22"/>
      <c r="NY161" s="22"/>
      <c r="NZ161" s="22"/>
      <c r="OA161" s="22"/>
      <c r="OB161" s="22"/>
      <c r="OC161" s="22"/>
      <c r="OD161" s="22"/>
      <c r="OE161" s="22"/>
      <c r="OF161" s="22"/>
      <c r="OG161" s="22"/>
      <c r="OH161" s="22"/>
      <c r="OI161" s="22"/>
      <c r="OJ161" s="22"/>
      <c r="OK161" s="22"/>
      <c r="OL161" s="22"/>
      <c r="OM161" s="22"/>
      <c r="ON161" s="22"/>
      <c r="OO161" s="22"/>
      <c r="OP161" s="22"/>
      <c r="OQ161" s="22"/>
      <c r="OR161" s="22"/>
      <c r="OS161" s="22"/>
      <c r="OT161" s="22"/>
      <c r="OU161" s="22"/>
      <c r="OV161" s="22"/>
      <c r="OW161" s="22"/>
      <c r="OX161" s="22"/>
      <c r="OY161" s="22"/>
      <c r="OZ161" s="22"/>
      <c r="PA161" s="22"/>
      <c r="PB161" s="22"/>
      <c r="PC161" s="22"/>
      <c r="PD161" s="22"/>
      <c r="PE161" s="22"/>
      <c r="PF161" s="22"/>
      <c r="PG161" s="22"/>
      <c r="PH161" s="22"/>
      <c r="PI161" s="22"/>
      <c r="PJ161" s="22"/>
      <c r="PK161" s="22"/>
      <c r="PL161" s="22"/>
      <c r="PM161" s="22"/>
      <c r="PN161" s="22"/>
      <c r="PO161" s="22"/>
      <c r="PP161" s="22"/>
      <c r="PQ161" s="22"/>
      <c r="PR161" s="22"/>
      <c r="PS161" s="22"/>
      <c r="PT161" s="22"/>
      <c r="PU161" s="22"/>
      <c r="PV161" s="22"/>
      <c r="PW161" s="22"/>
      <c r="PX161" s="22"/>
      <c r="PY161" s="22"/>
      <c r="PZ161" s="22"/>
      <c r="QA161" s="22"/>
      <c r="QB161" s="22"/>
      <c r="QC161" s="22"/>
      <c r="QD161" s="22"/>
      <c r="QE161" s="22"/>
      <c r="QF161" s="22"/>
      <c r="QG161" s="22"/>
      <c r="QH161" s="22"/>
      <c r="QI161" s="22"/>
      <c r="QJ161" s="22"/>
      <c r="QK161" s="22"/>
      <c r="QL161" s="22"/>
      <c r="QM161" s="22"/>
      <c r="QN161" s="22"/>
      <c r="QO161" s="22"/>
      <c r="QP161" s="22"/>
      <c r="QQ161" s="22"/>
      <c r="QR161" s="22"/>
      <c r="QS161" s="22"/>
      <c r="QT161" s="22"/>
      <c r="QU161" s="22"/>
      <c r="QV161" s="22"/>
      <c r="QW161" s="22"/>
      <c r="QX161" s="22"/>
      <c r="QY161" s="22"/>
      <c r="QZ161" s="22"/>
      <c r="RA161" s="22"/>
      <c r="RB161" s="22"/>
      <c r="RC161" s="22"/>
      <c r="RD161" s="22"/>
      <c r="RE161" s="22"/>
      <c r="RF161" s="22"/>
      <c r="RG161" s="22"/>
      <c r="RH161" s="22"/>
      <c r="RI161" s="22"/>
      <c r="RJ161" s="22"/>
      <c r="RK161" s="22"/>
      <c r="RL161" s="22"/>
      <c r="RM161" s="22"/>
      <c r="RN161" s="22"/>
      <c r="RO161" s="22"/>
      <c r="RP161" s="22"/>
      <c r="RQ161" s="22"/>
      <c r="RR161" s="22"/>
      <c r="RS161" s="22"/>
      <c r="RT161" s="22"/>
      <c r="RU161" s="22"/>
      <c r="RV161" s="22"/>
      <c r="RW161" s="22"/>
      <c r="RX161" s="22"/>
      <c r="RY161" s="22"/>
      <c r="RZ161" s="22"/>
      <c r="SA161" s="22"/>
      <c r="SB161" s="22"/>
      <c r="SC161" s="22"/>
      <c r="SD161" s="22"/>
      <c r="SE161" s="22"/>
      <c r="SF161" s="22"/>
      <c r="SG161" s="22"/>
      <c r="SH161" s="22"/>
      <c r="SI161" s="22"/>
      <c r="SJ161" s="22"/>
      <c r="SK161" s="22"/>
      <c r="SL161" s="22"/>
      <c r="SM161" s="22"/>
      <c r="SN161" s="22"/>
      <c r="SO161" s="22"/>
      <c r="SP161" s="22"/>
      <c r="SQ161" s="22"/>
      <c r="SR161" s="22"/>
      <c r="SS161" s="22"/>
      <c r="ST161" s="22"/>
      <c r="SU161" s="22"/>
      <c r="SV161" s="22"/>
      <c r="SW161" s="22"/>
      <c r="SX161" s="22"/>
      <c r="SY161" s="22"/>
      <c r="SZ161" s="22"/>
      <c r="TA161" s="22"/>
      <c r="TB161" s="22"/>
      <c r="TC161" s="22"/>
      <c r="TD161" s="22"/>
      <c r="TE161" s="22"/>
      <c r="TF161" s="22"/>
      <c r="TG161" s="22"/>
      <c r="TH161" s="22"/>
      <c r="TI161" s="22"/>
      <c r="TJ161" s="22"/>
      <c r="TK161" s="22"/>
      <c r="TL161" s="22"/>
      <c r="TM161" s="22"/>
      <c r="TN161" s="22"/>
      <c r="TO161" s="22"/>
      <c r="TP161" s="22"/>
      <c r="TQ161" s="22"/>
      <c r="TR161" s="22"/>
      <c r="TS161" s="22"/>
      <c r="TT161" s="22"/>
      <c r="TU161" s="22"/>
      <c r="TV161" s="22"/>
      <c r="TW161" s="22"/>
      <c r="TX161" s="22"/>
      <c r="TY161" s="22"/>
      <c r="TZ161" s="22"/>
      <c r="UA161" s="22"/>
      <c r="UB161" s="22"/>
      <c r="UC161" s="22"/>
      <c r="UD161" s="22"/>
      <c r="UE161" s="22"/>
      <c r="UF161" s="22"/>
      <c r="UG161" s="22"/>
      <c r="UH161" s="22"/>
      <c r="UI161" s="22"/>
      <c r="UJ161" s="22"/>
      <c r="UK161" s="22"/>
      <c r="UL161" s="22"/>
      <c r="UM161" s="22"/>
      <c r="UN161" s="22"/>
      <c r="UO161" s="22"/>
      <c r="UP161" s="22"/>
      <c r="UQ161" s="22"/>
      <c r="UR161" s="22"/>
      <c r="US161" s="22"/>
      <c r="UT161" s="22"/>
      <c r="UU161" s="22"/>
      <c r="UV161" s="22"/>
      <c r="UW161" s="22"/>
      <c r="UX161" s="22"/>
      <c r="UY161" s="22"/>
      <c r="UZ161" s="22"/>
      <c r="VA161" s="22"/>
      <c r="VB161" s="22"/>
      <c r="VC161" s="22"/>
      <c r="VD161" s="22"/>
      <c r="VE161" s="22"/>
      <c r="VF161" s="22"/>
      <c r="VG161" s="22"/>
      <c r="VH161" s="22"/>
      <c r="VI161" s="22"/>
      <c r="VJ161" s="22"/>
      <c r="VK161" s="22"/>
      <c r="VL161" s="22"/>
      <c r="VM161" s="22"/>
      <c r="VN161" s="22"/>
      <c r="VO161" s="22"/>
      <c r="VP161" s="22"/>
      <c r="VQ161" s="22"/>
      <c r="VR161" s="22"/>
      <c r="VS161" s="22"/>
      <c r="VT161" s="22"/>
      <c r="VU161" s="22"/>
      <c r="VV161" s="22"/>
      <c r="VW161" s="22"/>
      <c r="VX161" s="22"/>
      <c r="VY161" s="22"/>
      <c r="VZ161" s="22"/>
      <c r="WA161" s="22"/>
      <c r="WB161" s="22"/>
      <c r="WC161" s="22"/>
      <c r="WD161" s="22"/>
      <c r="WE161" s="22"/>
      <c r="WF161" s="22"/>
      <c r="WG161" s="22"/>
      <c r="WH161" s="22"/>
      <c r="WI161" s="22"/>
      <c r="WJ161" s="22"/>
      <c r="WK161" s="22"/>
      <c r="WL161" s="22"/>
      <c r="WM161" s="22"/>
      <c r="WN161" s="22"/>
      <c r="WO161" s="22"/>
      <c r="WP161" s="22"/>
      <c r="WQ161" s="22"/>
      <c r="WR161" s="22"/>
      <c r="WS161" s="22"/>
      <c r="WT161" s="22"/>
      <c r="WU161" s="22"/>
      <c r="WV161" s="22"/>
      <c r="WW161" s="22"/>
      <c r="WX161" s="22"/>
      <c r="WY161" s="22"/>
      <c r="WZ161" s="22"/>
      <c r="XA161" s="22"/>
      <c r="XB161" s="22"/>
      <c r="XC161" s="22"/>
      <c r="XD161" s="22"/>
      <c r="XE161" s="22"/>
      <c r="XF161" s="22"/>
      <c r="XG161" s="22"/>
      <c r="XH161" s="22"/>
      <c r="XI161" s="22"/>
      <c r="XJ161" s="22"/>
      <c r="XK161" s="22"/>
      <c r="XL161" s="22"/>
      <c r="XM161" s="22"/>
      <c r="XN161" s="22"/>
      <c r="XO161" s="22"/>
      <c r="XP161" s="22"/>
      <c r="XQ161" s="22"/>
      <c r="XR161" s="22"/>
      <c r="XS161" s="22"/>
      <c r="XT161" s="22"/>
      <c r="XU161" s="22"/>
      <c r="XV161" s="22"/>
      <c r="XW161" s="22"/>
      <c r="XX161" s="22"/>
      <c r="XY161" s="22"/>
      <c r="XZ161" s="22"/>
      <c r="YA161" s="22"/>
      <c r="YB161" s="22"/>
      <c r="YC161" s="22"/>
      <c r="YD161" s="22"/>
      <c r="YE161" s="22"/>
      <c r="YF161" s="22"/>
      <c r="YG161" s="22"/>
      <c r="YH161" s="22"/>
      <c r="YI161" s="22"/>
      <c r="YJ161" s="22"/>
      <c r="YK161" s="22"/>
      <c r="YL161" s="22"/>
      <c r="YM161" s="22"/>
      <c r="YN161" s="22"/>
      <c r="YO161" s="22"/>
      <c r="YP161" s="22"/>
      <c r="YQ161" s="22"/>
      <c r="YR161" s="22"/>
      <c r="YS161" s="22"/>
      <c r="YT161" s="22"/>
      <c r="YU161" s="22"/>
      <c r="YV161" s="22"/>
      <c r="YW161" s="22"/>
      <c r="YX161" s="22"/>
      <c r="YY161" s="22"/>
      <c r="YZ161" s="22"/>
      <c r="ZA161" s="22"/>
      <c r="ZB161" s="22"/>
      <c r="ZC161" s="22"/>
      <c r="ZD161" s="22"/>
      <c r="ZE161" s="22"/>
      <c r="ZF161" s="22"/>
      <c r="ZG161" s="22"/>
      <c r="ZH161" s="22"/>
      <c r="ZI161" s="22"/>
      <c r="ZJ161" s="22"/>
      <c r="ZK161" s="22"/>
      <c r="ZL161" s="22"/>
      <c r="ZM161" s="22"/>
      <c r="ZN161" s="22"/>
      <c r="ZO161" s="22"/>
      <c r="ZP161" s="22"/>
      <c r="ZQ161" s="22"/>
      <c r="ZR161" s="22"/>
      <c r="ZS161" s="22"/>
      <c r="ZT161" s="22"/>
      <c r="ZU161" s="22"/>
      <c r="ZV161" s="22"/>
      <c r="ZW161" s="22"/>
      <c r="ZX161" s="22"/>
      <c r="ZY161" s="22"/>
      <c r="ZZ161" s="22"/>
      <c r="AAA161" s="22"/>
      <c r="AAB161" s="22"/>
      <c r="AAC161" s="22"/>
      <c r="AAD161" s="22"/>
      <c r="AAE161" s="22"/>
      <c r="AAF161" s="22"/>
      <c r="AAG161" s="22"/>
      <c r="AAH161" s="22"/>
      <c r="AAI161" s="22"/>
      <c r="AAJ161" s="22"/>
      <c r="AAK161" s="22"/>
      <c r="AAL161" s="22"/>
      <c r="AAM161" s="22"/>
      <c r="AAN161" s="22"/>
      <c r="AAO161" s="22"/>
      <c r="AAP161" s="22"/>
      <c r="AAQ161" s="22"/>
      <c r="AAR161" s="22"/>
      <c r="AAS161" s="22"/>
      <c r="AAT161" s="22"/>
      <c r="AAU161" s="22"/>
      <c r="AAV161" s="22"/>
      <c r="AAW161" s="22"/>
      <c r="AAX161" s="22"/>
      <c r="AAY161" s="22"/>
      <c r="AAZ161" s="22"/>
      <c r="ABA161" s="22"/>
      <c r="ABB161" s="22"/>
      <c r="ABC161" s="22"/>
      <c r="ABD161" s="22"/>
      <c r="ABE161" s="22"/>
      <c r="ABF161" s="22"/>
      <c r="ABG161" s="22"/>
      <c r="ABH161" s="22"/>
      <c r="ABI161" s="22"/>
      <c r="ABJ161" s="22"/>
      <c r="ABK161" s="22"/>
      <c r="ABL161" s="22"/>
      <c r="ABM161" s="22"/>
      <c r="ABN161" s="22"/>
      <c r="ABO161" s="22"/>
      <c r="ABP161" s="22"/>
      <c r="ABQ161" s="22"/>
      <c r="ABR161" s="22"/>
      <c r="ABS161" s="22"/>
      <c r="ABT161" s="22"/>
      <c r="ABU161" s="22"/>
      <c r="ABV161" s="22"/>
      <c r="ABW161" s="22"/>
      <c r="ABX161" s="22"/>
      <c r="ABY161" s="22"/>
      <c r="ABZ161" s="22"/>
      <c r="ACA161" s="22"/>
      <c r="ACB161" s="22"/>
      <c r="ACC161" s="22"/>
      <c r="ACD161" s="22"/>
      <c r="ACE161" s="22"/>
      <c r="ACF161" s="22"/>
      <c r="ACG161" s="22"/>
      <c r="ACH161" s="22"/>
      <c r="ACI161" s="22"/>
      <c r="ACJ161" s="22"/>
      <c r="ACK161" s="22"/>
      <c r="ACL161" s="22"/>
      <c r="ACM161" s="22"/>
      <c r="ACN161" s="22"/>
      <c r="ACO161" s="22"/>
      <c r="ACP161" s="22"/>
      <c r="ACQ161" s="22"/>
      <c r="ACR161" s="22"/>
      <c r="ACS161" s="22"/>
      <c r="ACT161" s="22"/>
      <c r="ACU161" s="22"/>
      <c r="ACV161" s="22"/>
      <c r="ACW161" s="22"/>
      <c r="ACX161" s="22"/>
      <c r="ACY161" s="22"/>
      <c r="ACZ161" s="22"/>
      <c r="ADA161" s="22"/>
      <c r="ADB161" s="22"/>
      <c r="ADC161" s="22"/>
      <c r="ADD161" s="22"/>
      <c r="ADE161" s="22"/>
      <c r="ADF161" s="22"/>
      <c r="ADG161" s="22"/>
      <c r="ADH161" s="22"/>
      <c r="ADI161" s="22"/>
      <c r="ADJ161" s="22"/>
      <c r="ADK161" s="22"/>
      <c r="ADL161" s="22"/>
      <c r="ADM161" s="22"/>
      <c r="ADN161" s="22"/>
      <c r="ADO161" s="22"/>
      <c r="ADP161" s="22"/>
      <c r="ADQ161" s="22"/>
      <c r="ADR161" s="22"/>
      <c r="ADS161" s="22"/>
      <c r="ADT161" s="22"/>
      <c r="ADU161" s="22"/>
      <c r="ADV161" s="22"/>
      <c r="ADW161" s="22"/>
      <c r="ADX161" s="22"/>
      <c r="ADY161" s="22"/>
      <c r="ADZ161" s="22"/>
      <c r="AEA161" s="22"/>
      <c r="AEB161" s="22"/>
      <c r="AEC161" s="22"/>
      <c r="AED161" s="22"/>
      <c r="AEE161" s="22"/>
      <c r="AEF161" s="22"/>
      <c r="AEG161" s="22"/>
      <c r="AEH161" s="22"/>
      <c r="AEI161" s="22"/>
      <c r="AEJ161" s="22"/>
      <c r="AEK161" s="22"/>
      <c r="AEL161" s="22"/>
      <c r="AEM161" s="22"/>
      <c r="AEN161" s="22"/>
      <c r="AEO161" s="22"/>
      <c r="AEP161" s="22"/>
      <c r="AEQ161" s="22"/>
      <c r="AER161" s="22"/>
      <c r="AES161" s="22"/>
      <c r="AET161" s="22"/>
      <c r="AEU161" s="22"/>
      <c r="AEV161" s="22"/>
      <c r="AEW161" s="22"/>
      <c r="AEX161" s="22"/>
      <c r="AEY161" s="22"/>
      <c r="AEZ161" s="22"/>
      <c r="AFA161" s="22"/>
      <c r="AFB161" s="22"/>
      <c r="AFC161" s="22"/>
      <c r="AFD161" s="22"/>
      <c r="AFE161" s="22"/>
      <c r="AFF161" s="22"/>
      <c r="AFG161" s="22"/>
      <c r="AFH161" s="22"/>
      <c r="AFI161" s="22"/>
      <c r="AFJ161" s="22"/>
      <c r="AFK161" s="22"/>
      <c r="AFL161" s="22"/>
      <c r="AFM161" s="22"/>
      <c r="AFN161" s="22"/>
      <c r="AFO161" s="22"/>
      <c r="AFP161" s="22"/>
      <c r="AFQ161" s="22"/>
      <c r="AFR161" s="22"/>
      <c r="AFS161" s="22"/>
      <c r="AFT161" s="22"/>
      <c r="AFU161" s="22"/>
      <c r="AFV161" s="22"/>
      <c r="AFW161" s="22"/>
      <c r="AFX161" s="22"/>
      <c r="AFY161" s="22"/>
      <c r="AFZ161" s="22"/>
      <c r="AGA161" s="22"/>
      <c r="AGB161" s="22"/>
      <c r="AGC161" s="22"/>
      <c r="AGD161" s="22"/>
      <c r="AGE161" s="22"/>
      <c r="AGF161" s="22"/>
      <c r="AGG161" s="22"/>
      <c r="AGH161" s="22"/>
      <c r="AGI161" s="22"/>
      <c r="AGJ161" s="22"/>
      <c r="AGK161" s="22"/>
      <c r="AGL161" s="22"/>
      <c r="AGM161" s="22"/>
      <c r="AGN161" s="22"/>
      <c r="AGO161" s="22"/>
      <c r="AGP161" s="22"/>
      <c r="AGQ161" s="22"/>
      <c r="AGR161" s="22"/>
      <c r="AGS161" s="22"/>
      <c r="AGT161" s="22"/>
      <c r="AGU161" s="22"/>
      <c r="AGV161" s="22"/>
      <c r="AGW161" s="22"/>
      <c r="AGX161" s="22"/>
      <c r="AGY161" s="22"/>
      <c r="AGZ161" s="22"/>
      <c r="AHA161" s="22"/>
      <c r="AHB161" s="22"/>
      <c r="AHC161" s="22"/>
      <c r="AHD161" s="22"/>
      <c r="AHE161" s="22"/>
      <c r="AHF161" s="22"/>
      <c r="AHG161" s="22"/>
      <c r="AHH161" s="22"/>
      <c r="AHI161" s="22"/>
      <c r="AHJ161" s="22"/>
      <c r="AHK161" s="22"/>
      <c r="AHL161" s="22"/>
      <c r="AHM161" s="22"/>
      <c r="AHN161" s="22"/>
      <c r="AHO161" s="22"/>
      <c r="AHP161" s="22"/>
      <c r="AHQ161" s="22"/>
      <c r="AHR161" s="22"/>
      <c r="AHS161" s="22"/>
      <c r="AHT161" s="22"/>
      <c r="AHU161" s="22"/>
      <c r="AHV161" s="22"/>
      <c r="AHW161" s="22"/>
      <c r="AHX161" s="22"/>
      <c r="AHY161" s="22"/>
      <c r="AHZ161" s="22"/>
      <c r="AIA161" s="22"/>
      <c r="AIB161" s="22"/>
      <c r="AIC161" s="22"/>
      <c r="AID161" s="22"/>
      <c r="AIE161" s="22"/>
      <c r="AIF161" s="22"/>
      <c r="AIG161" s="22"/>
      <c r="AIH161" s="22"/>
      <c r="AII161" s="22"/>
      <c r="AIJ161" s="22"/>
      <c r="AIK161" s="22"/>
      <c r="AIL161" s="22"/>
      <c r="AIM161" s="22"/>
      <c r="AIN161" s="22"/>
      <c r="AIO161" s="22"/>
      <c r="AIP161" s="22"/>
      <c r="AIQ161" s="22"/>
      <c r="AIR161" s="22"/>
      <c r="AIS161" s="22"/>
      <c r="AIT161" s="22"/>
      <c r="AIU161" s="22"/>
      <c r="AIV161" s="22"/>
      <c r="AIW161" s="22"/>
      <c r="AIX161" s="22"/>
      <c r="AIY161" s="22"/>
      <c r="AIZ161" s="22"/>
      <c r="AJA161" s="22"/>
      <c r="AJB161" s="22"/>
      <c r="AJC161" s="22"/>
      <c r="AJD161" s="22"/>
      <c r="AJE161" s="22"/>
      <c r="AJF161" s="22"/>
      <c r="AJG161" s="22"/>
      <c r="AJH161" s="22"/>
      <c r="AJI161" s="22"/>
      <c r="AJJ161" s="22"/>
      <c r="AJK161" s="22"/>
      <c r="AJL161" s="22"/>
      <c r="AJM161" s="22"/>
      <c r="AJN161" s="22"/>
      <c r="AJO161" s="22"/>
      <c r="AJP161" s="22"/>
      <c r="AJQ161" s="22"/>
      <c r="AJR161" s="22"/>
      <c r="AJS161" s="22"/>
      <c r="AJT161" s="22"/>
      <c r="AJU161" s="22"/>
      <c r="AJV161" s="22"/>
      <c r="AJW161" s="22"/>
      <c r="AJX161" s="22"/>
      <c r="AJY161" s="22"/>
      <c r="AJZ161" s="22"/>
      <c r="AKA161" s="22"/>
      <c r="AKB161" s="22"/>
      <c r="AKC161" s="22"/>
      <c r="AKD161" s="22"/>
      <c r="AKE161" s="22"/>
      <c r="AKF161" s="22"/>
      <c r="AKG161" s="22"/>
      <c r="AKH161" s="22"/>
      <c r="AKI161" s="22"/>
      <c r="AKJ161" s="22"/>
      <c r="AKK161" s="22"/>
      <c r="AKL161" s="22"/>
      <c r="AKM161" s="22"/>
      <c r="AKN161" s="22"/>
      <c r="AKO161" s="22"/>
      <c r="AKP161" s="22"/>
      <c r="AKQ161" s="22"/>
      <c r="AKR161" s="22"/>
      <c r="AKS161" s="22"/>
      <c r="AKT161" s="22"/>
      <c r="AKU161" s="22"/>
      <c r="AKV161" s="22"/>
      <c r="AKW161" s="22"/>
      <c r="AKX161" s="22"/>
      <c r="AKY161" s="22"/>
      <c r="AKZ161" s="22"/>
      <c r="ALA161" s="22"/>
      <c r="ALB161" s="22"/>
      <c r="ALC161" s="22"/>
      <c r="ALD161" s="22"/>
      <c r="ALE161" s="22"/>
      <c r="ALF161" s="22"/>
      <c r="ALG161" s="22"/>
      <c r="ALH161" s="22"/>
      <c r="ALI161" s="22"/>
      <c r="ALJ161" s="22"/>
      <c r="ALK161" s="22"/>
      <c r="ALL161" s="22"/>
      <c r="ALM161" s="22"/>
      <c r="ALN161" s="22"/>
      <c r="ALO161" s="22"/>
      <c r="ALP161" s="22"/>
      <c r="ALQ161" s="22"/>
      <c r="ALR161" s="22"/>
      <c r="ALS161" s="22"/>
      <c r="ALT161" s="22"/>
      <c r="ALU161" s="22"/>
      <c r="ALV161" s="22"/>
      <c r="ALW161" s="22"/>
      <c r="ALX161" s="22"/>
      <c r="ALY161" s="22"/>
      <c r="ALZ161" s="22"/>
      <c r="AMA161" s="22"/>
      <c r="AMB161" s="22"/>
      <c r="AMC161" s="22"/>
      <c r="AMD161" s="22"/>
      <c r="AME161" s="22"/>
      <c r="AMF161" s="22"/>
      <c r="AMG161" s="22"/>
      <c r="AMH161" s="22"/>
      <c r="AMI161" s="22"/>
      <c r="AMJ161" s="22"/>
      <c r="AMK161" s="22"/>
      <c r="AML161" s="22"/>
      <c r="AMM161" s="22"/>
      <c r="AMN161" s="22"/>
      <c r="AMO161" s="22"/>
      <c r="AMP161" s="22"/>
      <c r="AMQ161" s="22"/>
      <c r="AMR161" s="22"/>
      <c r="AMS161" s="22"/>
      <c r="AMT161" s="22"/>
      <c r="AMU161" s="22"/>
      <c r="AMV161" s="22"/>
      <c r="AMW161" s="22"/>
      <c r="AMX161" s="22"/>
      <c r="AMY161" s="22"/>
      <c r="AMZ161" s="22"/>
      <c r="ANA161" s="22"/>
      <c r="ANB161" s="22"/>
      <c r="ANC161" s="22"/>
      <c r="AND161" s="22"/>
      <c r="ANE161" s="22"/>
      <c r="ANF161" s="22"/>
      <c r="ANG161" s="22"/>
      <c r="ANH161" s="22"/>
      <c r="ANI161" s="22"/>
      <c r="ANJ161" s="22"/>
      <c r="ANK161" s="22"/>
      <c r="ANL161" s="22"/>
      <c r="ANM161" s="22"/>
      <c r="ANN161" s="22"/>
      <c r="ANO161" s="22"/>
      <c r="ANP161" s="22"/>
      <c r="ANQ161" s="22"/>
      <c r="ANR161" s="22"/>
      <c r="ANS161" s="22"/>
      <c r="ANT161" s="22"/>
      <c r="ANU161" s="22"/>
      <c r="ANV161" s="22"/>
      <c r="ANW161" s="22"/>
      <c r="ANX161" s="22"/>
      <c r="ANY161" s="22"/>
      <c r="ANZ161" s="22"/>
      <c r="AOA161" s="22"/>
      <c r="AOB161" s="22"/>
      <c r="AOC161" s="22"/>
      <c r="AOD161" s="22"/>
      <c r="AOE161" s="22"/>
      <c r="AOF161" s="22"/>
      <c r="AOG161" s="22"/>
      <c r="AOH161" s="22"/>
      <c r="AOI161" s="22"/>
      <c r="AOJ161" s="22"/>
      <c r="AOK161" s="22"/>
      <c r="AOL161" s="22"/>
      <c r="AOM161" s="22"/>
      <c r="AON161" s="22"/>
      <c r="AOO161" s="22"/>
      <c r="AOP161" s="22"/>
      <c r="AOQ161" s="22"/>
      <c r="AOR161" s="22"/>
      <c r="AOS161" s="22"/>
      <c r="AOT161" s="22"/>
      <c r="AOU161" s="22"/>
      <c r="AOV161" s="22"/>
      <c r="AOW161" s="22"/>
      <c r="AOX161" s="22"/>
      <c r="AOY161" s="22"/>
      <c r="AOZ161" s="22"/>
      <c r="APA161" s="22"/>
      <c r="APB161" s="22"/>
      <c r="APC161" s="22"/>
      <c r="APD161" s="22"/>
      <c r="APE161" s="22"/>
      <c r="APF161" s="22"/>
      <c r="APG161" s="22"/>
      <c r="APH161" s="22"/>
      <c r="API161" s="22"/>
      <c r="APJ161" s="22"/>
      <c r="APK161" s="22"/>
      <c r="APL161" s="22"/>
      <c r="APM161" s="22"/>
      <c r="APN161" s="22"/>
      <c r="APO161" s="22"/>
      <c r="APP161" s="22"/>
      <c r="APQ161" s="22"/>
      <c r="APR161" s="22"/>
      <c r="APS161" s="22"/>
      <c r="APT161" s="22"/>
      <c r="APU161" s="22"/>
      <c r="APV161" s="22"/>
      <c r="APW161" s="22"/>
      <c r="APX161" s="22"/>
      <c r="APY161" s="22"/>
      <c r="APZ161" s="22"/>
      <c r="AQA161" s="22"/>
      <c r="AQB161" s="22"/>
      <c r="AQC161" s="22"/>
      <c r="AQD161" s="22"/>
      <c r="AQE161" s="22"/>
      <c r="AQF161" s="22"/>
      <c r="AQG161" s="22"/>
      <c r="AQH161" s="22"/>
      <c r="AQI161" s="22"/>
      <c r="AQJ161" s="22"/>
      <c r="AQK161" s="22"/>
      <c r="AQL161" s="22"/>
      <c r="AQM161" s="22"/>
      <c r="AQN161" s="22"/>
      <c r="AQO161" s="22"/>
      <c r="AQP161" s="22"/>
      <c r="AQQ161" s="22"/>
      <c r="AQR161" s="22"/>
      <c r="AQS161" s="22"/>
      <c r="AQT161" s="22"/>
      <c r="AQU161" s="22"/>
      <c r="AQV161" s="22"/>
      <c r="AQW161" s="22"/>
      <c r="AQX161" s="22"/>
      <c r="AQY161" s="22"/>
      <c r="AQZ161" s="22"/>
      <c r="ARA161" s="22"/>
      <c r="ARB161" s="22"/>
      <c r="ARC161" s="22"/>
      <c r="ARD161" s="22"/>
      <c r="ARE161" s="22"/>
      <c r="ARF161" s="22"/>
      <c r="ARG161" s="22"/>
      <c r="ARH161" s="22"/>
      <c r="ARI161" s="22"/>
      <c r="ARJ161" s="22"/>
      <c r="ARK161" s="22"/>
      <c r="ARL161" s="22"/>
      <c r="ARM161" s="22"/>
      <c r="ARN161" s="22"/>
      <c r="ARO161" s="22"/>
      <c r="ARP161" s="22"/>
      <c r="ARQ161" s="22"/>
      <c r="ARR161" s="22"/>
      <c r="ARS161" s="22"/>
      <c r="ART161" s="22"/>
      <c r="ARU161" s="22"/>
      <c r="ARV161" s="22"/>
      <c r="ARW161" s="22"/>
      <c r="ARX161" s="22"/>
      <c r="ARY161" s="22"/>
      <c r="ARZ161" s="22"/>
      <c r="ASA161" s="22"/>
      <c r="ASB161" s="22"/>
      <c r="ASC161" s="22"/>
      <c r="ASD161" s="22"/>
      <c r="ASE161" s="22"/>
      <c r="ASF161" s="22"/>
      <c r="ASG161" s="22"/>
      <c r="ASH161" s="22"/>
      <c r="ASI161" s="22"/>
      <c r="ASJ161" s="22"/>
      <c r="ASK161" s="22"/>
      <c r="ASL161" s="22"/>
      <c r="ASM161" s="22"/>
      <c r="ASN161" s="22"/>
      <c r="ASO161" s="22"/>
      <c r="ASP161" s="22"/>
      <c r="ASQ161" s="22"/>
      <c r="ASR161" s="22"/>
      <c r="ASS161" s="22"/>
      <c r="AST161" s="22"/>
      <c r="ASU161" s="22"/>
      <c r="ASV161" s="22"/>
      <c r="ASW161" s="22"/>
      <c r="ASX161" s="22"/>
      <c r="ASY161" s="22"/>
      <c r="ASZ161" s="22"/>
      <c r="ATA161" s="22"/>
      <c r="ATB161" s="22"/>
      <c r="ATC161" s="22"/>
      <c r="ATD161" s="22"/>
      <c r="ATE161" s="22"/>
      <c r="ATF161" s="22"/>
      <c r="ATG161" s="22"/>
      <c r="ATH161" s="22"/>
      <c r="ATI161" s="22"/>
      <c r="ATJ161" s="22"/>
      <c r="ATK161" s="22"/>
      <c r="ATL161" s="22"/>
      <c r="ATM161" s="22"/>
      <c r="ATN161" s="22"/>
      <c r="ATO161" s="22"/>
      <c r="ATP161" s="22"/>
      <c r="ATQ161" s="22"/>
      <c r="ATR161" s="22"/>
      <c r="ATS161" s="22"/>
      <c r="ATT161" s="22"/>
      <c r="ATU161" s="22"/>
      <c r="ATV161" s="22"/>
      <c r="ATW161" s="22"/>
      <c r="ATX161" s="22"/>
      <c r="ATY161" s="22"/>
      <c r="ATZ161" s="22"/>
      <c r="AUA161" s="22"/>
      <c r="AUB161" s="22"/>
      <c r="AUC161" s="22"/>
      <c r="AUD161" s="22"/>
      <c r="AUE161" s="22"/>
      <c r="AUF161" s="22"/>
      <c r="AUG161" s="22"/>
      <c r="AUH161" s="22"/>
      <c r="AUI161" s="22"/>
      <c r="AUJ161" s="22"/>
      <c r="AUK161" s="22"/>
      <c r="AUL161" s="22"/>
      <c r="AUM161" s="22"/>
      <c r="AUN161" s="22"/>
      <c r="AUO161" s="22"/>
      <c r="AUP161" s="22"/>
      <c r="AUQ161" s="22"/>
      <c r="AUR161" s="22"/>
      <c r="AUS161" s="22"/>
      <c r="AUT161" s="22"/>
      <c r="AUU161" s="22"/>
      <c r="AUV161" s="22"/>
      <c r="AUW161" s="22"/>
      <c r="AUX161" s="22"/>
      <c r="AUY161" s="22"/>
      <c r="AUZ161" s="22"/>
      <c r="AVA161" s="22"/>
      <c r="AVB161" s="22"/>
      <c r="AVC161" s="22"/>
      <c r="AVD161" s="22"/>
      <c r="AVE161" s="22"/>
      <c r="AVF161" s="22"/>
      <c r="AVG161" s="22"/>
      <c r="AVH161" s="22"/>
      <c r="AVI161" s="22"/>
      <c r="AVJ161" s="22"/>
      <c r="AVK161" s="22"/>
      <c r="AVL161" s="22"/>
      <c r="AVM161" s="22"/>
      <c r="AVN161" s="22"/>
      <c r="AVO161" s="22"/>
      <c r="AVP161" s="22"/>
      <c r="AVQ161" s="22"/>
      <c r="AVR161" s="22"/>
      <c r="AVS161" s="22"/>
      <c r="AVT161" s="22"/>
      <c r="AVU161" s="22"/>
      <c r="AVV161" s="22"/>
      <c r="AVW161" s="22"/>
      <c r="AVX161" s="22"/>
      <c r="AVY161" s="22"/>
      <c r="AVZ161" s="22"/>
      <c r="AWA161" s="22"/>
      <c r="AWB161" s="22"/>
      <c r="AWC161" s="22"/>
      <c r="AWD161" s="22"/>
      <c r="AWE161" s="22"/>
      <c r="AWF161" s="22"/>
      <c r="AWG161" s="22"/>
      <c r="AWH161" s="22"/>
      <c r="AWI161" s="22"/>
      <c r="AWJ161" s="22"/>
      <c r="AWK161" s="22"/>
      <c r="AWL161" s="22"/>
      <c r="AWM161" s="22"/>
      <c r="AWN161" s="22"/>
      <c r="AWO161" s="22"/>
      <c r="AWP161" s="22"/>
      <c r="AWQ161" s="22"/>
      <c r="AWR161" s="22"/>
      <c r="AWS161" s="22"/>
      <c r="AWT161" s="22"/>
      <c r="AWU161" s="22"/>
      <c r="AWV161" s="22"/>
      <c r="AWW161" s="22"/>
      <c r="AWX161" s="22"/>
      <c r="AWY161" s="22"/>
      <c r="AWZ161" s="22"/>
      <c r="AXA161" s="22"/>
      <c r="AXB161" s="22"/>
      <c r="AXC161" s="22"/>
      <c r="AXD161" s="22"/>
      <c r="AXE161" s="22"/>
      <c r="AXF161" s="22"/>
      <c r="AXG161" s="22"/>
      <c r="AXH161" s="22"/>
      <c r="AXI161" s="22"/>
      <c r="AXJ161" s="22"/>
      <c r="AXK161" s="22"/>
      <c r="AXL161" s="22"/>
      <c r="AXM161" s="22"/>
      <c r="AXN161" s="22"/>
      <c r="AXO161" s="22"/>
      <c r="AXP161" s="22"/>
      <c r="AXQ161" s="22"/>
      <c r="AXR161" s="22"/>
      <c r="AXS161" s="22"/>
      <c r="AXT161" s="22"/>
      <c r="AXU161" s="22"/>
      <c r="AXV161" s="22"/>
      <c r="AXW161" s="22"/>
      <c r="AXX161" s="22"/>
      <c r="AXY161" s="22"/>
      <c r="AXZ161" s="22"/>
      <c r="AYA161" s="22"/>
      <c r="AYB161" s="22"/>
      <c r="AYC161" s="22"/>
      <c r="AYD161" s="22"/>
      <c r="AYE161" s="22"/>
      <c r="AYF161" s="22"/>
      <c r="AYG161" s="22"/>
      <c r="AYH161" s="22"/>
      <c r="AYI161" s="22"/>
      <c r="AYJ161" s="22"/>
      <c r="AYK161" s="22"/>
      <c r="AYL161" s="22"/>
      <c r="AYM161" s="22"/>
      <c r="AYN161" s="22"/>
      <c r="AYO161" s="22"/>
      <c r="AYP161" s="22"/>
      <c r="AYQ161" s="22"/>
      <c r="AYR161" s="22"/>
      <c r="AYS161" s="22"/>
      <c r="AYT161" s="22"/>
      <c r="AYU161" s="22"/>
      <c r="AYV161" s="22"/>
      <c r="AYW161" s="22"/>
      <c r="AYX161" s="22"/>
      <c r="AYY161" s="22"/>
      <c r="AYZ161" s="22"/>
      <c r="AZA161" s="22"/>
      <c r="AZB161" s="22"/>
      <c r="AZC161" s="22"/>
      <c r="AZD161" s="22"/>
      <c r="AZE161" s="22"/>
      <c r="AZF161" s="22"/>
      <c r="AZG161" s="22"/>
      <c r="AZH161" s="22"/>
      <c r="AZI161" s="22"/>
      <c r="AZJ161" s="22"/>
      <c r="AZK161" s="22"/>
      <c r="AZL161" s="22"/>
      <c r="AZM161" s="22"/>
      <c r="AZN161" s="22"/>
      <c r="AZO161" s="22"/>
      <c r="AZP161" s="22"/>
      <c r="AZQ161" s="22"/>
      <c r="AZR161" s="22"/>
      <c r="AZS161" s="22"/>
      <c r="AZT161" s="22"/>
      <c r="AZU161" s="22"/>
      <c r="AZV161" s="22"/>
      <c r="AZW161" s="22"/>
      <c r="AZX161" s="22"/>
      <c r="AZY161" s="22"/>
      <c r="AZZ161" s="22"/>
      <c r="BAA161" s="22"/>
      <c r="BAB161" s="22"/>
      <c r="BAC161" s="22"/>
      <c r="BAD161" s="22"/>
      <c r="BAE161" s="22"/>
      <c r="BAF161" s="22"/>
      <c r="BAG161" s="22"/>
      <c r="BAH161" s="22"/>
      <c r="BAI161" s="22"/>
      <c r="BAJ161" s="22"/>
      <c r="BAK161" s="22"/>
      <c r="BAL161" s="22"/>
      <c r="BAM161" s="22"/>
      <c r="BAN161" s="22"/>
      <c r="BAO161" s="22"/>
      <c r="BAP161" s="22"/>
      <c r="BAQ161" s="22"/>
      <c r="BAR161" s="22"/>
      <c r="BAS161" s="22"/>
      <c r="BAT161" s="22"/>
      <c r="BAU161" s="22"/>
      <c r="BAV161" s="22"/>
      <c r="BAW161" s="22"/>
      <c r="BAX161" s="22"/>
      <c r="BAY161" s="22"/>
      <c r="BAZ161" s="22"/>
      <c r="BBA161" s="22"/>
      <c r="BBB161" s="22"/>
      <c r="BBC161" s="22"/>
      <c r="BBD161" s="22"/>
      <c r="BBE161" s="22"/>
      <c r="BBF161" s="22"/>
      <c r="BBG161" s="22"/>
      <c r="BBH161" s="22"/>
      <c r="BBI161" s="22"/>
      <c r="BBJ161" s="22"/>
      <c r="BBK161" s="22"/>
      <c r="BBL161" s="22"/>
      <c r="BBM161" s="22"/>
      <c r="BBN161" s="22"/>
      <c r="BBO161" s="22"/>
      <c r="BBP161" s="22"/>
      <c r="BBQ161" s="22"/>
      <c r="BBR161" s="22"/>
      <c r="BBS161" s="22"/>
      <c r="BBT161" s="22"/>
      <c r="BBU161" s="22"/>
      <c r="BBV161" s="22"/>
      <c r="BBW161" s="22"/>
      <c r="BBX161" s="22"/>
      <c r="BBY161" s="22"/>
      <c r="BBZ161" s="22"/>
      <c r="BCA161" s="22"/>
      <c r="BCB161" s="22"/>
      <c r="BCC161" s="22"/>
      <c r="BCD161" s="22"/>
      <c r="BCE161" s="22"/>
      <c r="BCF161" s="22"/>
      <c r="BCG161" s="22"/>
      <c r="BCH161" s="22"/>
      <c r="BCI161" s="22"/>
      <c r="BCJ161" s="22"/>
      <c r="BCK161" s="22"/>
      <c r="BCL161" s="22"/>
      <c r="BCM161" s="22"/>
      <c r="BCN161" s="22"/>
      <c r="BCO161" s="22"/>
      <c r="BCP161" s="22"/>
      <c r="BCQ161" s="22"/>
      <c r="BCR161" s="22"/>
      <c r="BCS161" s="22"/>
      <c r="BCT161" s="22"/>
      <c r="BCU161" s="22"/>
      <c r="BCV161" s="22"/>
      <c r="BCW161" s="22"/>
      <c r="BCX161" s="22"/>
      <c r="BCY161" s="22"/>
      <c r="BCZ161" s="22"/>
      <c r="BDA161" s="22"/>
      <c r="BDB161" s="22"/>
      <c r="BDC161" s="22"/>
      <c r="BDD161" s="22"/>
      <c r="BDE161" s="22"/>
      <c r="BDF161" s="22"/>
      <c r="BDG161" s="22"/>
      <c r="BDH161" s="22"/>
      <c r="BDI161" s="22"/>
      <c r="BDJ161" s="22"/>
      <c r="BDK161" s="22"/>
      <c r="BDL161" s="22"/>
      <c r="BDM161" s="22"/>
      <c r="BDN161" s="22"/>
      <c r="BDO161" s="22"/>
      <c r="BDP161" s="22"/>
      <c r="BDQ161" s="22"/>
      <c r="BDR161" s="22"/>
      <c r="BDS161" s="22"/>
      <c r="BDT161" s="22"/>
      <c r="BDU161" s="22"/>
      <c r="BDV161" s="22"/>
      <c r="BDW161" s="22"/>
      <c r="BDX161" s="22"/>
      <c r="BDY161" s="22"/>
      <c r="BDZ161" s="22"/>
      <c r="BEA161" s="22"/>
      <c r="BEB161" s="22"/>
      <c r="BEC161" s="22"/>
      <c r="BED161" s="22"/>
      <c r="BEE161" s="22"/>
      <c r="BEF161" s="22"/>
      <c r="BEG161" s="22"/>
      <c r="BEH161" s="22"/>
      <c r="BEI161" s="22"/>
      <c r="BEJ161" s="22"/>
      <c r="BEK161" s="22"/>
      <c r="BEL161" s="22"/>
      <c r="BEM161" s="22"/>
      <c r="BEN161" s="22"/>
      <c r="BEO161" s="22"/>
      <c r="BEP161" s="22"/>
      <c r="BEQ161" s="22"/>
      <c r="BER161" s="22"/>
      <c r="BES161" s="22"/>
      <c r="BET161" s="22"/>
      <c r="BEU161" s="22"/>
      <c r="BEV161" s="22"/>
      <c r="BEW161" s="22"/>
      <c r="BEX161" s="22"/>
      <c r="BEY161" s="22"/>
      <c r="BEZ161" s="22"/>
      <c r="BFA161" s="22"/>
      <c r="BFB161" s="22"/>
      <c r="BFC161" s="22"/>
      <c r="BFD161" s="22"/>
      <c r="BFE161" s="22"/>
      <c r="BFF161" s="22"/>
      <c r="BFG161" s="22"/>
      <c r="BFH161" s="22"/>
      <c r="BFI161" s="22"/>
      <c r="BFJ161" s="22"/>
      <c r="BFK161" s="22"/>
      <c r="BFL161" s="22"/>
      <c r="BFM161" s="22"/>
      <c r="BFN161" s="22"/>
      <c r="BFO161" s="22"/>
      <c r="BFP161" s="22"/>
      <c r="BFQ161" s="22"/>
      <c r="BFR161" s="22"/>
      <c r="BFS161" s="22"/>
      <c r="BFT161" s="22"/>
      <c r="BFU161" s="22"/>
      <c r="BFV161" s="22"/>
      <c r="BFW161" s="22"/>
      <c r="BFX161" s="22"/>
      <c r="BFY161" s="22"/>
      <c r="BFZ161" s="22"/>
      <c r="BGA161" s="22"/>
      <c r="BGB161" s="22"/>
      <c r="BGC161" s="22"/>
      <c r="BGD161" s="22"/>
      <c r="BGE161" s="22"/>
      <c r="BGF161" s="22"/>
      <c r="BGG161" s="22"/>
      <c r="BGH161" s="22"/>
      <c r="BGI161" s="22"/>
      <c r="BGJ161" s="22"/>
      <c r="BGK161" s="22"/>
      <c r="BGL161" s="22"/>
      <c r="BGM161" s="22"/>
      <c r="BGN161" s="22"/>
      <c r="BGO161" s="22"/>
      <c r="BGP161" s="22"/>
      <c r="BGQ161" s="22"/>
      <c r="BGR161" s="22"/>
      <c r="BGS161" s="22"/>
      <c r="BGT161" s="22"/>
      <c r="BGU161" s="22"/>
      <c r="BGV161" s="22"/>
      <c r="BGW161" s="22"/>
      <c r="BGX161" s="22"/>
      <c r="BGY161" s="22"/>
      <c r="BGZ161" s="22"/>
      <c r="BHA161" s="22"/>
      <c r="BHB161" s="22"/>
      <c r="BHC161" s="22"/>
      <c r="BHD161" s="22"/>
      <c r="BHE161" s="22"/>
      <c r="BHF161" s="22"/>
      <c r="BHG161" s="22"/>
      <c r="BHH161" s="22"/>
      <c r="BHI161" s="22"/>
      <c r="BHJ161" s="22"/>
      <c r="BHK161" s="22"/>
      <c r="BHL161" s="22"/>
      <c r="BHM161" s="22"/>
      <c r="BHN161" s="22"/>
      <c r="BHO161" s="22"/>
      <c r="BHP161" s="22"/>
      <c r="BHQ161" s="22"/>
      <c r="BHR161" s="22"/>
      <c r="BHS161" s="22"/>
      <c r="BHT161" s="22"/>
      <c r="BHU161" s="22"/>
      <c r="BHV161" s="22"/>
      <c r="BHW161" s="22"/>
      <c r="BHX161" s="22"/>
      <c r="BHY161" s="22"/>
      <c r="BHZ161" s="22"/>
      <c r="BIA161" s="22"/>
      <c r="BIB161" s="22"/>
      <c r="BIC161" s="22"/>
      <c r="BID161" s="22"/>
      <c r="BIE161" s="22"/>
      <c r="BIF161" s="22"/>
      <c r="BIG161" s="22"/>
      <c r="BIH161" s="22"/>
      <c r="BII161" s="22"/>
      <c r="BIJ161" s="22"/>
      <c r="BIK161" s="22"/>
      <c r="BIL161" s="22"/>
      <c r="BIM161" s="22"/>
      <c r="BIN161" s="22"/>
      <c r="BIO161" s="22"/>
      <c r="BIP161" s="22"/>
      <c r="BIQ161" s="22"/>
      <c r="BIR161" s="22"/>
      <c r="BIS161" s="22"/>
      <c r="BIT161" s="22"/>
      <c r="BIU161" s="22"/>
      <c r="BIV161" s="22"/>
      <c r="BIW161" s="22"/>
      <c r="BIX161" s="22"/>
      <c r="BIY161" s="22"/>
      <c r="BIZ161" s="22"/>
      <c r="BJA161" s="22"/>
      <c r="BJB161" s="22"/>
      <c r="BJC161" s="22"/>
      <c r="BJD161" s="22"/>
      <c r="BJE161" s="22"/>
      <c r="BJF161" s="22"/>
      <c r="BJG161" s="22"/>
      <c r="BJH161" s="22"/>
      <c r="BJI161" s="22"/>
      <c r="BJJ161" s="22"/>
      <c r="BJK161" s="22"/>
      <c r="BJL161" s="22"/>
      <c r="BJM161" s="22"/>
      <c r="BJN161" s="22"/>
      <c r="BJO161" s="22"/>
      <c r="BJP161" s="22"/>
      <c r="BJQ161" s="22"/>
      <c r="BJR161" s="22"/>
      <c r="BJS161" s="22"/>
      <c r="BJT161" s="22"/>
      <c r="BJU161" s="22"/>
      <c r="BJV161" s="22"/>
      <c r="BJW161" s="22"/>
      <c r="BJX161" s="22"/>
      <c r="BJY161" s="22"/>
      <c r="BJZ161" s="22"/>
      <c r="BKA161" s="22"/>
      <c r="BKB161" s="22"/>
      <c r="BKC161" s="22"/>
      <c r="BKD161" s="22"/>
      <c r="BKE161" s="22"/>
      <c r="BKF161" s="22"/>
      <c r="BKG161" s="22"/>
      <c r="BKH161" s="22"/>
      <c r="BKI161" s="22"/>
      <c r="BKJ161" s="22"/>
      <c r="BKK161" s="22"/>
      <c r="BKL161" s="22"/>
      <c r="BKM161" s="22"/>
      <c r="BKN161" s="22"/>
      <c r="BKO161" s="22"/>
      <c r="BKP161" s="22"/>
      <c r="BKQ161" s="22"/>
      <c r="BKR161" s="22"/>
      <c r="BKS161" s="22"/>
      <c r="BKT161" s="22"/>
      <c r="BKU161" s="22"/>
      <c r="BKV161" s="22"/>
      <c r="BKW161" s="22"/>
      <c r="BKX161" s="22"/>
      <c r="BKY161" s="22"/>
      <c r="BKZ161" s="22"/>
      <c r="BLA161" s="22"/>
      <c r="BLB161" s="22"/>
      <c r="BLC161" s="22"/>
      <c r="BLD161" s="22"/>
      <c r="BLE161" s="22"/>
      <c r="BLF161" s="22"/>
      <c r="BLG161" s="22"/>
      <c r="BLH161" s="22"/>
      <c r="BLI161" s="22"/>
      <c r="BLJ161" s="22"/>
      <c r="BLK161" s="22"/>
      <c r="BLL161" s="22"/>
      <c r="BLM161" s="22"/>
      <c r="BLN161" s="22"/>
      <c r="BLO161" s="22"/>
      <c r="BLP161" s="22"/>
      <c r="BLQ161" s="22"/>
      <c r="BLR161" s="22"/>
      <c r="BLS161" s="22"/>
      <c r="BLT161" s="22"/>
      <c r="BLU161" s="22"/>
      <c r="BLV161" s="22"/>
      <c r="BLW161" s="22"/>
      <c r="BLX161" s="22"/>
      <c r="BLY161" s="22"/>
      <c r="BLZ161" s="22"/>
      <c r="BMA161" s="22"/>
      <c r="BMB161" s="22"/>
      <c r="BMC161" s="22"/>
      <c r="BMD161" s="22"/>
      <c r="BME161" s="22"/>
      <c r="BMF161" s="22"/>
      <c r="BMG161" s="22"/>
      <c r="BMH161" s="22"/>
      <c r="BMI161" s="22"/>
      <c r="BMJ161" s="22"/>
      <c r="BMK161" s="22"/>
      <c r="BML161" s="22"/>
      <c r="BMM161" s="22"/>
      <c r="BMN161" s="22"/>
      <c r="BMO161" s="22"/>
      <c r="BMP161" s="22"/>
      <c r="BMQ161" s="22"/>
      <c r="BMR161" s="22"/>
      <c r="BMS161" s="22"/>
      <c r="BMT161" s="22"/>
      <c r="BMU161" s="22"/>
      <c r="BMV161" s="22"/>
      <c r="BMW161" s="22"/>
      <c r="BMX161" s="22"/>
      <c r="BMY161" s="22"/>
      <c r="BMZ161" s="22"/>
      <c r="BNA161" s="22"/>
      <c r="BNB161" s="22"/>
      <c r="BNC161" s="22"/>
      <c r="BND161" s="22"/>
      <c r="BNE161" s="22"/>
      <c r="BNF161" s="22"/>
      <c r="BNG161" s="22"/>
      <c r="BNH161" s="22"/>
      <c r="BNI161" s="22"/>
      <c r="BNJ161" s="22"/>
      <c r="BNK161" s="22"/>
      <c r="BNL161" s="22"/>
      <c r="BNM161" s="22"/>
      <c r="BNN161" s="22"/>
      <c r="BNO161" s="22"/>
      <c r="BNP161" s="22"/>
      <c r="BNQ161" s="22"/>
      <c r="BNR161" s="22"/>
      <c r="BNS161" s="22"/>
      <c r="BNT161" s="22"/>
      <c r="BNU161" s="22"/>
      <c r="BNV161" s="22"/>
      <c r="BNW161" s="22"/>
      <c r="BNX161" s="22"/>
      <c r="BNY161" s="22"/>
      <c r="BNZ161" s="22"/>
      <c r="BOA161" s="22"/>
      <c r="BOB161" s="22"/>
      <c r="BOC161" s="22"/>
      <c r="BOD161" s="22"/>
      <c r="BOE161" s="22"/>
      <c r="BOF161" s="22"/>
      <c r="BOG161" s="22"/>
      <c r="BOH161" s="22"/>
      <c r="BOI161" s="22"/>
      <c r="BOJ161" s="22"/>
      <c r="BOK161" s="22"/>
      <c r="BOL161" s="22"/>
      <c r="BOM161" s="22"/>
      <c r="BON161" s="22"/>
      <c r="BOO161" s="22"/>
      <c r="BOP161" s="22"/>
      <c r="BOQ161" s="22"/>
      <c r="BOR161" s="22"/>
      <c r="BOS161" s="22"/>
      <c r="BOT161" s="22"/>
      <c r="BOU161" s="22"/>
      <c r="BOV161" s="22"/>
      <c r="BOW161" s="22"/>
      <c r="BOX161" s="22"/>
      <c r="BOY161" s="22"/>
      <c r="BOZ161" s="22"/>
      <c r="BPA161" s="22"/>
      <c r="BPB161" s="22"/>
      <c r="BPC161" s="22"/>
      <c r="BPD161" s="22"/>
      <c r="BPE161" s="22"/>
      <c r="BPF161" s="22"/>
      <c r="BPG161" s="22"/>
      <c r="BPH161" s="22"/>
      <c r="BPI161" s="22"/>
      <c r="BPJ161" s="22"/>
      <c r="BPK161" s="22"/>
      <c r="BPL161" s="22"/>
      <c r="BPM161" s="22"/>
      <c r="BPN161" s="22"/>
      <c r="BPO161" s="22"/>
      <c r="BPP161" s="22"/>
      <c r="BPQ161" s="22"/>
      <c r="BPR161" s="22"/>
      <c r="BPS161" s="22"/>
      <c r="BPT161" s="22"/>
      <c r="BPU161" s="22"/>
      <c r="BPV161" s="22"/>
      <c r="BPW161" s="22"/>
      <c r="BPX161" s="22"/>
      <c r="BPY161" s="22"/>
      <c r="BPZ161" s="22"/>
      <c r="BQA161" s="22"/>
      <c r="BQB161" s="22"/>
      <c r="BQC161" s="22"/>
      <c r="BQD161" s="22"/>
      <c r="BQE161" s="22"/>
      <c r="BQF161" s="22"/>
      <c r="BQG161" s="22"/>
      <c r="BQH161" s="22"/>
      <c r="BQI161" s="22"/>
      <c r="BQJ161" s="22"/>
      <c r="BQK161" s="22"/>
      <c r="BQL161" s="22"/>
      <c r="BQM161" s="22"/>
      <c r="BQN161" s="22"/>
      <c r="BQO161" s="22"/>
      <c r="BQP161" s="22"/>
      <c r="BQQ161" s="22"/>
      <c r="BQR161" s="22"/>
      <c r="BQS161" s="22"/>
      <c r="BQT161" s="22"/>
      <c r="BQU161" s="22"/>
      <c r="BQV161" s="22"/>
      <c r="BQW161" s="22"/>
      <c r="BQX161" s="22"/>
      <c r="BQY161" s="22"/>
      <c r="BQZ161" s="22"/>
      <c r="BRA161" s="22"/>
      <c r="BRB161" s="22"/>
      <c r="BRC161" s="22"/>
      <c r="BRD161" s="22"/>
      <c r="BRE161" s="22"/>
      <c r="BRF161" s="22"/>
      <c r="BRG161" s="22"/>
      <c r="BRH161" s="22"/>
      <c r="BRI161" s="22"/>
      <c r="BRJ161" s="22"/>
      <c r="BRK161" s="22"/>
      <c r="BRL161" s="22"/>
      <c r="BRM161" s="22"/>
      <c r="BRN161" s="22"/>
      <c r="BRO161" s="22"/>
      <c r="BRP161" s="22"/>
      <c r="BRQ161" s="22"/>
      <c r="BRR161" s="22"/>
      <c r="BRS161" s="22"/>
      <c r="BRT161" s="22"/>
      <c r="BRU161" s="22"/>
      <c r="BRV161" s="22"/>
      <c r="BRW161" s="22"/>
      <c r="BRX161" s="22"/>
      <c r="BRY161" s="22"/>
      <c r="BRZ161" s="22"/>
      <c r="BSA161" s="22"/>
      <c r="BSB161" s="22"/>
      <c r="BSC161" s="22"/>
      <c r="BSD161" s="22"/>
      <c r="BSE161" s="22"/>
      <c r="BSF161" s="22"/>
      <c r="BSG161" s="22"/>
      <c r="BSH161" s="22"/>
      <c r="BSI161" s="22"/>
      <c r="BSJ161" s="22"/>
      <c r="BSK161" s="22"/>
      <c r="BSL161" s="22"/>
      <c r="BSM161" s="22"/>
      <c r="BSN161" s="22"/>
      <c r="BSO161" s="22"/>
      <c r="BSP161" s="22"/>
      <c r="BSQ161" s="22"/>
      <c r="BSR161" s="22"/>
      <c r="BSS161" s="22"/>
      <c r="BST161" s="22"/>
      <c r="BSU161" s="22"/>
      <c r="BSV161" s="22"/>
      <c r="BSW161" s="22"/>
      <c r="BSX161" s="22"/>
      <c r="BSY161" s="22"/>
      <c r="BSZ161" s="22"/>
      <c r="BTA161" s="22"/>
      <c r="BTB161" s="22"/>
      <c r="BTC161" s="22"/>
      <c r="BTD161" s="22"/>
      <c r="BTE161" s="22"/>
      <c r="BTF161" s="22"/>
      <c r="BTG161" s="22"/>
      <c r="BTH161" s="22"/>
      <c r="BTI161" s="22"/>
      <c r="BTJ161" s="22"/>
      <c r="BTK161" s="22"/>
      <c r="BTL161" s="22"/>
      <c r="BTM161" s="22"/>
      <c r="BTN161" s="22"/>
      <c r="BTO161" s="22"/>
      <c r="BTP161" s="22"/>
      <c r="BTQ161" s="22"/>
      <c r="BTR161" s="22"/>
      <c r="BTS161" s="22"/>
      <c r="BTT161" s="22"/>
      <c r="BTU161" s="22"/>
      <c r="BTV161" s="22"/>
      <c r="BTW161" s="22"/>
      <c r="BTX161" s="22"/>
      <c r="BTY161" s="22"/>
      <c r="BTZ161" s="22"/>
      <c r="BUA161" s="22"/>
      <c r="BUB161" s="22"/>
      <c r="BUC161" s="22"/>
      <c r="BUD161" s="22"/>
      <c r="BUE161" s="22"/>
      <c r="BUF161" s="22"/>
      <c r="BUG161" s="22"/>
      <c r="BUH161" s="22"/>
      <c r="BUI161" s="22"/>
      <c r="BUJ161" s="22"/>
      <c r="BUK161" s="22"/>
      <c r="BUL161" s="22"/>
      <c r="BUM161" s="22"/>
      <c r="BUN161" s="22"/>
      <c r="BUO161" s="22"/>
      <c r="BUP161" s="22"/>
      <c r="BUQ161" s="22"/>
      <c r="BUR161" s="22"/>
      <c r="BUS161" s="22"/>
      <c r="BUT161" s="22"/>
      <c r="BUU161" s="22"/>
      <c r="BUV161" s="22"/>
      <c r="BUW161" s="22"/>
      <c r="BUX161" s="22"/>
      <c r="BUY161" s="22"/>
      <c r="BUZ161" s="22"/>
      <c r="BVA161" s="22"/>
      <c r="BVB161" s="22"/>
      <c r="BVC161" s="22"/>
      <c r="BVD161" s="22"/>
      <c r="BVE161" s="22"/>
      <c r="BVF161" s="22"/>
      <c r="BVG161" s="22"/>
      <c r="BVH161" s="22"/>
      <c r="BVI161" s="22"/>
      <c r="BVJ161" s="22"/>
      <c r="BVK161" s="22"/>
      <c r="BVL161" s="22"/>
      <c r="BVM161" s="22"/>
      <c r="BVN161" s="22"/>
      <c r="BVO161" s="22"/>
      <c r="BVP161" s="22"/>
      <c r="BVQ161" s="22"/>
      <c r="BVR161" s="22"/>
      <c r="BVS161" s="22"/>
      <c r="BVT161" s="22"/>
      <c r="BVU161" s="22"/>
      <c r="BVV161" s="22"/>
      <c r="BVW161" s="22"/>
      <c r="BVX161" s="22"/>
      <c r="BVY161" s="22"/>
      <c r="BVZ161" s="22"/>
      <c r="BWA161" s="22"/>
      <c r="BWB161" s="22"/>
      <c r="BWC161" s="22"/>
      <c r="BWD161" s="22"/>
      <c r="BWE161" s="22"/>
      <c r="BWF161" s="22"/>
      <c r="BWG161" s="22"/>
      <c r="BWH161" s="22"/>
      <c r="BWI161" s="22"/>
      <c r="BWJ161" s="22"/>
      <c r="BWK161" s="22"/>
      <c r="BWL161" s="22"/>
      <c r="BWM161" s="22"/>
      <c r="BWN161" s="22"/>
      <c r="BWO161" s="22"/>
      <c r="BWP161" s="22"/>
      <c r="BWQ161" s="22"/>
      <c r="BWR161" s="22"/>
      <c r="BWS161" s="22"/>
      <c r="BWT161" s="22"/>
      <c r="BWU161" s="22"/>
      <c r="BWV161" s="22"/>
      <c r="BWW161" s="22"/>
      <c r="BWX161" s="22"/>
      <c r="BWY161" s="22"/>
      <c r="BWZ161" s="22"/>
      <c r="BXA161" s="22"/>
      <c r="BXB161" s="22"/>
      <c r="BXC161" s="22"/>
      <c r="BXD161" s="22"/>
      <c r="BXE161" s="22"/>
      <c r="BXF161" s="22"/>
      <c r="BXG161" s="22"/>
      <c r="BXH161" s="22"/>
      <c r="BXI161" s="22"/>
      <c r="BXJ161" s="22"/>
      <c r="BXK161" s="22"/>
      <c r="BXL161" s="22"/>
      <c r="BXM161" s="22"/>
      <c r="BXN161" s="22"/>
      <c r="BXO161" s="22"/>
      <c r="BXP161" s="22"/>
      <c r="BXQ161" s="22"/>
      <c r="BXR161" s="22"/>
      <c r="BXS161" s="22"/>
      <c r="BXT161" s="22"/>
      <c r="BXU161" s="22"/>
      <c r="BXV161" s="22"/>
      <c r="BXW161" s="22"/>
      <c r="BXX161" s="22"/>
      <c r="BXY161" s="22"/>
      <c r="BXZ161" s="22"/>
      <c r="BYA161" s="22"/>
      <c r="BYB161" s="22"/>
      <c r="BYC161" s="22"/>
      <c r="BYD161" s="22"/>
      <c r="BYE161" s="22"/>
      <c r="BYF161" s="22"/>
      <c r="BYG161" s="22"/>
      <c r="BYH161" s="22"/>
      <c r="BYI161" s="22"/>
      <c r="BYJ161" s="22"/>
      <c r="BYK161" s="22"/>
      <c r="BYL161" s="22"/>
      <c r="BYM161" s="22"/>
      <c r="BYN161" s="22"/>
      <c r="BYO161" s="22"/>
      <c r="BYP161" s="22"/>
      <c r="BYQ161" s="22"/>
      <c r="BYR161" s="22"/>
      <c r="BYS161" s="22"/>
      <c r="BYT161" s="22"/>
      <c r="BYU161" s="22"/>
      <c r="BYV161" s="22"/>
      <c r="BYW161" s="22"/>
      <c r="BYX161" s="22"/>
      <c r="BYY161" s="22"/>
      <c r="BYZ161" s="22"/>
      <c r="BZA161" s="22"/>
      <c r="BZB161" s="22"/>
      <c r="BZC161" s="22"/>
      <c r="BZD161" s="22"/>
      <c r="BZE161" s="22"/>
      <c r="BZF161" s="22"/>
      <c r="BZG161" s="22"/>
      <c r="BZH161" s="22"/>
      <c r="BZI161" s="22"/>
      <c r="BZJ161" s="22"/>
      <c r="BZK161" s="22"/>
      <c r="BZL161" s="22"/>
      <c r="BZM161" s="22"/>
      <c r="BZN161" s="22"/>
      <c r="BZO161" s="22"/>
      <c r="BZP161" s="22"/>
      <c r="BZQ161" s="22"/>
      <c r="BZR161" s="22"/>
      <c r="BZS161" s="22"/>
      <c r="BZT161" s="22"/>
      <c r="BZU161" s="22"/>
      <c r="BZV161" s="22"/>
      <c r="BZW161" s="22"/>
      <c r="BZX161" s="22"/>
      <c r="BZY161" s="22"/>
      <c r="BZZ161" s="22"/>
      <c r="CAA161" s="22"/>
      <c r="CAB161" s="22"/>
      <c r="CAC161" s="22"/>
      <c r="CAD161" s="22"/>
      <c r="CAE161" s="22"/>
      <c r="CAF161" s="22"/>
      <c r="CAG161" s="22"/>
      <c r="CAH161" s="22"/>
      <c r="CAI161" s="22"/>
      <c r="CAJ161" s="22"/>
      <c r="CAK161" s="22"/>
      <c r="CAL161" s="22"/>
      <c r="CAM161" s="22"/>
      <c r="CAN161" s="22"/>
      <c r="CAO161" s="22"/>
      <c r="CAP161" s="22"/>
      <c r="CAQ161" s="22"/>
      <c r="CAR161" s="22"/>
      <c r="CAS161" s="22"/>
      <c r="CAT161" s="22"/>
      <c r="CAU161" s="22"/>
      <c r="CAV161" s="22"/>
      <c r="CAW161" s="22"/>
      <c r="CAX161" s="22"/>
      <c r="CAY161" s="22"/>
      <c r="CAZ161" s="22"/>
      <c r="CBA161" s="22"/>
      <c r="CBB161" s="22"/>
      <c r="CBC161" s="22"/>
      <c r="CBD161" s="22"/>
      <c r="CBE161" s="22"/>
      <c r="CBF161" s="22"/>
      <c r="CBG161" s="22"/>
      <c r="CBH161" s="22"/>
      <c r="CBI161" s="22"/>
      <c r="CBJ161" s="22"/>
      <c r="CBK161" s="22"/>
      <c r="CBL161" s="22"/>
      <c r="CBM161" s="22"/>
      <c r="CBN161" s="22"/>
      <c r="CBO161" s="22"/>
      <c r="CBP161" s="22"/>
      <c r="CBQ161" s="22"/>
      <c r="CBR161" s="22"/>
      <c r="CBS161" s="22"/>
      <c r="CBT161" s="22"/>
      <c r="CBU161" s="22"/>
      <c r="CBV161" s="22"/>
      <c r="CBW161" s="22"/>
      <c r="CBX161" s="22"/>
      <c r="CBY161" s="22"/>
      <c r="CBZ161" s="22"/>
      <c r="CCA161" s="22"/>
      <c r="CCB161" s="22"/>
      <c r="CCC161" s="22"/>
      <c r="CCD161" s="22"/>
      <c r="CCE161" s="22"/>
      <c r="CCF161" s="22"/>
      <c r="CCG161" s="22"/>
      <c r="CCH161" s="22"/>
      <c r="CCI161" s="22"/>
      <c r="CCJ161" s="22"/>
      <c r="CCK161" s="22"/>
      <c r="CCL161" s="22"/>
      <c r="CCM161" s="22"/>
      <c r="CCN161" s="22"/>
      <c r="CCO161" s="22"/>
      <c r="CCP161" s="22"/>
      <c r="CCQ161" s="22"/>
      <c r="CCR161" s="22"/>
      <c r="CCS161" s="22"/>
      <c r="CCT161" s="22"/>
      <c r="CCU161" s="22"/>
      <c r="CCV161" s="22"/>
      <c r="CCW161" s="22"/>
      <c r="CCX161" s="22"/>
      <c r="CCY161" s="22"/>
      <c r="CCZ161" s="22"/>
      <c r="CDA161" s="22"/>
      <c r="CDB161" s="22"/>
      <c r="CDC161" s="22"/>
      <c r="CDD161" s="22"/>
      <c r="CDE161" s="22"/>
      <c r="CDF161" s="22"/>
      <c r="CDG161" s="22"/>
      <c r="CDH161" s="22"/>
      <c r="CDI161" s="22"/>
      <c r="CDJ161" s="22"/>
      <c r="CDK161" s="22"/>
      <c r="CDL161" s="22"/>
      <c r="CDM161" s="22"/>
      <c r="CDN161" s="22"/>
      <c r="CDO161" s="22"/>
      <c r="CDP161" s="22"/>
      <c r="CDQ161" s="22"/>
      <c r="CDR161" s="22"/>
      <c r="CDS161" s="22"/>
      <c r="CDT161" s="22"/>
      <c r="CDU161" s="22"/>
      <c r="CDV161" s="22"/>
      <c r="CDW161" s="22"/>
      <c r="CDX161" s="22"/>
      <c r="CDY161" s="22"/>
      <c r="CDZ161" s="22"/>
      <c r="CEA161" s="22"/>
      <c r="CEB161" s="22"/>
      <c r="CEC161" s="22"/>
      <c r="CED161" s="22"/>
      <c r="CEE161" s="22"/>
      <c r="CEF161" s="22"/>
      <c r="CEG161" s="22"/>
      <c r="CEH161" s="22"/>
      <c r="CEI161" s="22"/>
      <c r="CEJ161" s="22"/>
      <c r="CEK161" s="22"/>
      <c r="CEL161" s="22"/>
      <c r="CEM161" s="22"/>
      <c r="CEN161" s="22"/>
      <c r="CEO161" s="22"/>
      <c r="CEP161" s="22"/>
      <c r="CEQ161" s="22"/>
      <c r="CER161" s="22"/>
      <c r="CES161" s="22"/>
      <c r="CET161" s="22"/>
      <c r="CEU161" s="22"/>
      <c r="CEV161" s="22"/>
      <c r="CEW161" s="22"/>
      <c r="CEX161" s="22"/>
      <c r="CEY161" s="22"/>
      <c r="CEZ161" s="22"/>
      <c r="CFA161" s="22"/>
      <c r="CFB161" s="22"/>
      <c r="CFC161" s="22"/>
      <c r="CFD161" s="22"/>
      <c r="CFE161" s="22"/>
      <c r="CFF161" s="22"/>
      <c r="CFG161" s="22"/>
      <c r="CFH161" s="22"/>
      <c r="CFI161" s="22"/>
      <c r="CFJ161" s="22"/>
      <c r="CFK161" s="22"/>
      <c r="CFL161" s="22"/>
      <c r="CFM161" s="22"/>
      <c r="CFN161" s="22"/>
      <c r="CFO161" s="22"/>
      <c r="CFP161" s="22"/>
      <c r="CFQ161" s="22"/>
      <c r="CFR161" s="22"/>
      <c r="CFS161" s="22"/>
      <c r="CFT161" s="22"/>
      <c r="CFU161" s="22"/>
      <c r="CFV161" s="22"/>
      <c r="CFW161" s="22"/>
      <c r="CFX161" s="22"/>
      <c r="CFY161" s="22"/>
      <c r="CFZ161" s="22"/>
      <c r="CGA161" s="22"/>
      <c r="CGB161" s="22"/>
      <c r="CGC161" s="22"/>
      <c r="CGD161" s="22"/>
      <c r="CGE161" s="22"/>
      <c r="CGF161" s="22"/>
      <c r="CGG161" s="22"/>
      <c r="CGH161" s="22"/>
      <c r="CGI161" s="22"/>
      <c r="CGJ161" s="22"/>
      <c r="CGK161" s="22"/>
      <c r="CGL161" s="22"/>
      <c r="CGM161" s="22"/>
      <c r="CGN161" s="22"/>
      <c r="CGO161" s="22"/>
      <c r="CGP161" s="22"/>
      <c r="CGQ161" s="22"/>
      <c r="CGR161" s="22"/>
      <c r="CGS161" s="22"/>
      <c r="CGT161" s="22"/>
      <c r="CGU161" s="22"/>
      <c r="CGV161" s="22"/>
      <c r="CGW161" s="22"/>
      <c r="CGX161" s="22"/>
      <c r="CGY161" s="22"/>
      <c r="CGZ161" s="22"/>
      <c r="CHA161" s="22"/>
      <c r="CHB161" s="22"/>
      <c r="CHC161" s="22"/>
      <c r="CHD161" s="22"/>
      <c r="CHE161" s="22"/>
      <c r="CHF161" s="22"/>
      <c r="CHG161" s="22"/>
      <c r="CHH161" s="22"/>
      <c r="CHI161" s="22"/>
      <c r="CHJ161" s="22"/>
      <c r="CHK161" s="22"/>
      <c r="CHL161" s="22"/>
      <c r="CHM161" s="22"/>
      <c r="CHN161" s="22"/>
      <c r="CHO161" s="22"/>
      <c r="CHP161" s="22"/>
      <c r="CHQ161" s="22"/>
      <c r="CHR161" s="22"/>
      <c r="CHS161" s="22"/>
      <c r="CHT161" s="22"/>
      <c r="CHU161" s="22"/>
      <c r="CHV161" s="22"/>
      <c r="CHW161" s="22"/>
      <c r="CHX161" s="22"/>
      <c r="CHY161" s="22"/>
      <c r="CHZ161" s="22"/>
      <c r="CIA161" s="22"/>
      <c r="CIB161" s="22"/>
      <c r="CIC161" s="22"/>
      <c r="CID161" s="22"/>
      <c r="CIE161" s="22"/>
      <c r="CIF161" s="22"/>
      <c r="CIG161" s="22"/>
      <c r="CIH161" s="22"/>
      <c r="CII161" s="22"/>
      <c r="CIJ161" s="22"/>
      <c r="CIK161" s="22"/>
      <c r="CIL161" s="22"/>
      <c r="CIM161" s="22"/>
      <c r="CIN161" s="22"/>
      <c r="CIO161" s="22"/>
      <c r="CIP161" s="22"/>
      <c r="CIQ161" s="22"/>
      <c r="CIR161" s="22"/>
      <c r="CIS161" s="22"/>
      <c r="CIT161" s="22"/>
      <c r="CIU161" s="22"/>
      <c r="CIV161" s="22"/>
      <c r="CIW161" s="22"/>
      <c r="CIX161" s="22"/>
      <c r="CIY161" s="22"/>
      <c r="CIZ161" s="22"/>
      <c r="CJA161" s="22"/>
      <c r="CJB161" s="22"/>
      <c r="CJC161" s="22"/>
      <c r="CJD161" s="22"/>
      <c r="CJE161" s="22"/>
      <c r="CJF161" s="22"/>
      <c r="CJG161" s="22"/>
      <c r="CJH161" s="22"/>
      <c r="CJI161" s="22"/>
      <c r="CJJ161" s="22"/>
      <c r="CJK161" s="22"/>
      <c r="CJL161" s="22"/>
      <c r="CJM161" s="22"/>
      <c r="CJN161" s="22"/>
      <c r="CJO161" s="22"/>
      <c r="CJP161" s="22"/>
      <c r="CJQ161" s="22"/>
      <c r="CJR161" s="22"/>
      <c r="CJS161" s="22"/>
      <c r="CJT161" s="22"/>
      <c r="CJU161" s="22"/>
      <c r="CJV161" s="22"/>
      <c r="CJW161" s="22"/>
      <c r="CJX161" s="22"/>
      <c r="CJY161" s="22"/>
      <c r="CJZ161" s="22"/>
      <c r="CKA161" s="22"/>
      <c r="CKB161" s="22"/>
      <c r="CKC161" s="22"/>
      <c r="CKD161" s="22"/>
      <c r="CKE161" s="22"/>
      <c r="CKF161" s="22"/>
      <c r="CKG161" s="22"/>
      <c r="CKH161" s="22"/>
      <c r="CKI161" s="22"/>
      <c r="CKJ161" s="22"/>
      <c r="CKK161" s="22"/>
      <c r="CKL161" s="22"/>
      <c r="CKM161" s="22"/>
      <c r="CKN161" s="22"/>
      <c r="CKO161" s="22"/>
      <c r="CKP161" s="22"/>
      <c r="CKQ161" s="22"/>
      <c r="CKR161" s="22"/>
      <c r="CKS161" s="22"/>
      <c r="CKT161" s="22"/>
      <c r="CKU161" s="22"/>
      <c r="CKV161" s="22"/>
      <c r="CKW161" s="22"/>
      <c r="CKX161" s="22"/>
      <c r="CKY161" s="22"/>
      <c r="CKZ161" s="22"/>
      <c r="CLA161" s="22"/>
      <c r="CLB161" s="22"/>
      <c r="CLC161" s="22"/>
      <c r="CLD161" s="22"/>
      <c r="CLE161" s="22"/>
      <c r="CLF161" s="22"/>
      <c r="CLG161" s="22"/>
      <c r="CLH161" s="22"/>
      <c r="CLI161" s="22"/>
      <c r="CLJ161" s="22"/>
      <c r="CLK161" s="22"/>
      <c r="CLL161" s="22"/>
      <c r="CLM161" s="22"/>
      <c r="CLN161" s="22"/>
      <c r="CLO161" s="22"/>
      <c r="CLP161" s="22"/>
      <c r="CLQ161" s="22"/>
      <c r="CLR161" s="22"/>
      <c r="CLS161" s="22"/>
      <c r="CLT161" s="22"/>
      <c r="CLU161" s="22"/>
      <c r="CLV161" s="22"/>
      <c r="CLW161" s="22"/>
      <c r="CLX161" s="22"/>
      <c r="CLY161" s="22"/>
      <c r="CLZ161" s="22"/>
      <c r="CMA161" s="22"/>
      <c r="CMB161" s="22"/>
      <c r="CMC161" s="22"/>
      <c r="CMD161" s="22"/>
      <c r="CME161" s="22"/>
      <c r="CMF161" s="22"/>
      <c r="CMG161" s="22"/>
      <c r="CMH161" s="22"/>
      <c r="CMI161" s="22"/>
      <c r="CMJ161" s="22"/>
      <c r="CMK161" s="22"/>
      <c r="CML161" s="22"/>
      <c r="CMM161" s="22"/>
      <c r="CMN161" s="22"/>
      <c r="CMO161" s="22"/>
      <c r="CMP161" s="22"/>
      <c r="CMQ161" s="22"/>
      <c r="CMR161" s="22"/>
      <c r="CMS161" s="22"/>
      <c r="CMT161" s="22"/>
      <c r="CMU161" s="22"/>
      <c r="CMV161" s="22"/>
      <c r="CMW161" s="22"/>
      <c r="CMX161" s="22"/>
      <c r="CMY161" s="22"/>
      <c r="CMZ161" s="22"/>
      <c r="CNA161" s="22"/>
      <c r="CNB161" s="22"/>
      <c r="CNC161" s="22"/>
      <c r="CND161" s="22"/>
      <c r="CNE161" s="22"/>
      <c r="CNF161" s="22"/>
      <c r="CNG161" s="22"/>
      <c r="CNH161" s="22"/>
      <c r="CNI161" s="22"/>
      <c r="CNJ161" s="22"/>
      <c r="CNK161" s="22"/>
      <c r="CNL161" s="22"/>
      <c r="CNM161" s="22"/>
      <c r="CNN161" s="22"/>
      <c r="CNO161" s="22"/>
      <c r="CNP161" s="22"/>
      <c r="CNQ161" s="22"/>
      <c r="CNR161" s="22"/>
      <c r="CNS161" s="22"/>
      <c r="CNT161" s="22"/>
      <c r="CNU161" s="22"/>
      <c r="CNV161" s="22"/>
      <c r="CNW161" s="22"/>
      <c r="CNX161" s="22"/>
      <c r="CNY161" s="22"/>
      <c r="CNZ161" s="22"/>
      <c r="COA161" s="22"/>
      <c r="COB161" s="22"/>
      <c r="COC161" s="22"/>
      <c r="COD161" s="22"/>
      <c r="COE161" s="22"/>
      <c r="COF161" s="22"/>
      <c r="COG161" s="22"/>
      <c r="COH161" s="22"/>
      <c r="COI161" s="22"/>
      <c r="COJ161" s="22"/>
      <c r="COK161" s="22"/>
      <c r="COL161" s="22"/>
      <c r="COM161" s="22"/>
      <c r="CON161" s="22"/>
      <c r="COO161" s="22"/>
      <c r="COP161" s="22"/>
      <c r="COQ161" s="22"/>
      <c r="COR161" s="22"/>
      <c r="COS161" s="22"/>
      <c r="COT161" s="22"/>
      <c r="COU161" s="22"/>
      <c r="COV161" s="22"/>
      <c r="COW161" s="22"/>
      <c r="COX161" s="22"/>
      <c r="COY161" s="22"/>
      <c r="COZ161" s="22"/>
      <c r="CPA161" s="22"/>
      <c r="CPB161" s="22"/>
      <c r="CPC161" s="22"/>
      <c r="CPD161" s="22"/>
      <c r="CPE161" s="22"/>
      <c r="CPF161" s="22"/>
      <c r="CPG161" s="22"/>
      <c r="CPH161" s="22"/>
      <c r="CPI161" s="22"/>
      <c r="CPJ161" s="22"/>
      <c r="CPK161" s="22"/>
      <c r="CPL161" s="22"/>
      <c r="CPM161" s="22"/>
      <c r="CPN161" s="22"/>
      <c r="CPO161" s="22"/>
      <c r="CPP161" s="22"/>
      <c r="CPQ161" s="22"/>
      <c r="CPR161" s="22"/>
      <c r="CPS161" s="22"/>
      <c r="CPT161" s="22"/>
      <c r="CPU161" s="22"/>
      <c r="CPV161" s="22"/>
      <c r="CPW161" s="22"/>
      <c r="CPX161" s="22"/>
      <c r="CPY161" s="22"/>
      <c r="CPZ161" s="22"/>
      <c r="CQA161" s="22"/>
      <c r="CQB161" s="22"/>
      <c r="CQC161" s="22"/>
      <c r="CQD161" s="22"/>
      <c r="CQE161" s="22"/>
      <c r="CQF161" s="22"/>
      <c r="CQG161" s="22"/>
      <c r="CQH161" s="22"/>
      <c r="CQI161" s="22"/>
      <c r="CQJ161" s="22"/>
      <c r="CQK161" s="22"/>
      <c r="CQL161" s="22"/>
      <c r="CQM161" s="22"/>
      <c r="CQN161" s="22"/>
      <c r="CQO161" s="22"/>
      <c r="CQP161" s="22"/>
      <c r="CQQ161" s="22"/>
      <c r="CQR161" s="22"/>
      <c r="CQS161" s="22"/>
      <c r="CQT161" s="22"/>
      <c r="CQU161" s="22"/>
      <c r="CQV161" s="22"/>
      <c r="CQW161" s="22"/>
      <c r="CQX161" s="22"/>
      <c r="CQY161" s="22"/>
      <c r="CQZ161" s="22"/>
      <c r="CRA161" s="22"/>
      <c r="CRB161" s="22"/>
      <c r="CRC161" s="22"/>
      <c r="CRD161" s="22"/>
      <c r="CRE161" s="22"/>
      <c r="CRF161" s="22"/>
      <c r="CRG161" s="22"/>
      <c r="CRH161" s="22"/>
      <c r="CRI161" s="22"/>
      <c r="CRJ161" s="22"/>
      <c r="CRK161" s="22"/>
      <c r="CRL161" s="22"/>
      <c r="CRM161" s="22"/>
      <c r="CRN161" s="22"/>
      <c r="CRO161" s="22"/>
      <c r="CRP161" s="22"/>
      <c r="CRQ161" s="22"/>
      <c r="CRR161" s="22"/>
      <c r="CRS161" s="22"/>
      <c r="CRT161" s="22"/>
      <c r="CRU161" s="22"/>
      <c r="CRV161" s="22"/>
      <c r="CRW161" s="22"/>
      <c r="CRX161" s="22"/>
      <c r="CRY161" s="22"/>
      <c r="CRZ161" s="22"/>
      <c r="CSA161" s="22"/>
      <c r="CSB161" s="22"/>
      <c r="CSC161" s="22"/>
      <c r="CSD161" s="22"/>
      <c r="CSE161" s="22"/>
      <c r="CSF161" s="22"/>
      <c r="CSG161" s="22"/>
      <c r="CSH161" s="22"/>
      <c r="CSI161" s="22"/>
      <c r="CSJ161" s="22"/>
      <c r="CSK161" s="22"/>
      <c r="CSL161" s="22"/>
      <c r="CSM161" s="22"/>
      <c r="CSN161" s="22"/>
      <c r="CSO161" s="22"/>
      <c r="CSP161" s="22"/>
      <c r="CSQ161" s="22"/>
      <c r="CSR161" s="22"/>
      <c r="CSS161" s="22"/>
      <c r="CST161" s="22"/>
      <c r="CSU161" s="22"/>
      <c r="CSV161" s="22"/>
      <c r="CSW161" s="22"/>
      <c r="CSX161" s="22"/>
      <c r="CSY161" s="22"/>
      <c r="CSZ161" s="22"/>
      <c r="CTA161" s="22"/>
      <c r="CTB161" s="22"/>
      <c r="CTC161" s="22"/>
      <c r="CTD161" s="22"/>
      <c r="CTE161" s="22"/>
      <c r="CTF161" s="22"/>
      <c r="CTG161" s="22"/>
      <c r="CTH161" s="22"/>
      <c r="CTI161" s="22"/>
      <c r="CTJ161" s="22"/>
      <c r="CTK161" s="22"/>
      <c r="CTL161" s="22"/>
      <c r="CTM161" s="22"/>
      <c r="CTN161" s="22"/>
      <c r="CTO161" s="22"/>
      <c r="CTP161" s="22"/>
      <c r="CTQ161" s="22"/>
      <c r="CTR161" s="22"/>
      <c r="CTS161" s="22"/>
      <c r="CTT161" s="22"/>
      <c r="CTU161" s="22"/>
      <c r="CTV161" s="22"/>
      <c r="CTW161" s="22"/>
      <c r="CTX161" s="22"/>
      <c r="CTY161" s="22"/>
      <c r="CTZ161" s="22"/>
      <c r="CUA161" s="22"/>
      <c r="CUB161" s="22"/>
      <c r="CUC161" s="22"/>
      <c r="CUD161" s="22"/>
      <c r="CUE161" s="22"/>
      <c r="CUF161" s="22"/>
      <c r="CUG161" s="22"/>
      <c r="CUH161" s="22"/>
      <c r="CUI161" s="22"/>
      <c r="CUJ161" s="22"/>
      <c r="CUK161" s="22"/>
      <c r="CUL161" s="22"/>
      <c r="CUM161" s="22"/>
      <c r="CUN161" s="22"/>
      <c r="CUO161" s="22"/>
      <c r="CUP161" s="22"/>
      <c r="CUQ161" s="22"/>
      <c r="CUR161" s="22"/>
      <c r="CUS161" s="22"/>
      <c r="CUT161" s="22"/>
      <c r="CUU161" s="22"/>
      <c r="CUV161" s="22"/>
      <c r="CUW161" s="22"/>
      <c r="CUX161" s="22"/>
      <c r="CUY161" s="22"/>
      <c r="CUZ161" s="22"/>
      <c r="CVA161" s="22"/>
      <c r="CVB161" s="22"/>
      <c r="CVC161" s="22"/>
      <c r="CVD161" s="22"/>
      <c r="CVE161" s="22"/>
      <c r="CVF161" s="22"/>
      <c r="CVG161" s="22"/>
      <c r="CVH161" s="22"/>
      <c r="CVI161" s="22"/>
      <c r="CVJ161" s="22"/>
      <c r="CVK161" s="22"/>
      <c r="CVL161" s="22"/>
      <c r="CVM161" s="22"/>
      <c r="CVN161" s="22"/>
      <c r="CVO161" s="22"/>
      <c r="CVP161" s="22"/>
      <c r="CVQ161" s="22"/>
      <c r="CVR161" s="22"/>
      <c r="CVS161" s="22"/>
      <c r="CVT161" s="22"/>
      <c r="CVU161" s="22"/>
      <c r="CVV161" s="22"/>
      <c r="CVW161" s="22"/>
      <c r="CVX161" s="22"/>
      <c r="CVY161" s="22"/>
      <c r="CVZ161" s="22"/>
      <c r="CWA161" s="22"/>
      <c r="CWB161" s="22"/>
      <c r="CWC161" s="22"/>
      <c r="CWD161" s="22"/>
      <c r="CWE161" s="22"/>
      <c r="CWF161" s="22"/>
      <c r="CWG161" s="22"/>
      <c r="CWH161" s="22"/>
      <c r="CWI161" s="22"/>
      <c r="CWJ161" s="22"/>
      <c r="CWK161" s="22"/>
      <c r="CWL161" s="22"/>
      <c r="CWM161" s="22"/>
      <c r="CWN161" s="22"/>
      <c r="CWO161" s="22"/>
      <c r="CWP161" s="22"/>
      <c r="CWQ161" s="22"/>
      <c r="CWR161" s="22"/>
      <c r="CWS161" s="22"/>
      <c r="CWT161" s="22"/>
      <c r="CWU161" s="22"/>
      <c r="CWV161" s="22"/>
      <c r="CWW161" s="22"/>
      <c r="CWX161" s="22"/>
      <c r="CWY161" s="22"/>
      <c r="CWZ161" s="22"/>
      <c r="CXA161" s="22"/>
      <c r="CXB161" s="22"/>
      <c r="CXC161" s="22"/>
      <c r="CXD161" s="22"/>
      <c r="CXE161" s="22"/>
      <c r="CXF161" s="22"/>
      <c r="CXG161" s="22"/>
      <c r="CXH161" s="22"/>
      <c r="CXI161" s="22"/>
      <c r="CXJ161" s="22"/>
      <c r="CXK161" s="22"/>
      <c r="CXL161" s="22"/>
      <c r="CXM161" s="22"/>
      <c r="CXN161" s="22"/>
      <c r="CXO161" s="22"/>
      <c r="CXP161" s="22"/>
      <c r="CXQ161" s="22"/>
      <c r="CXR161" s="22"/>
      <c r="CXS161" s="22"/>
      <c r="CXT161" s="22"/>
      <c r="CXU161" s="22"/>
      <c r="CXV161" s="22"/>
      <c r="CXW161" s="22"/>
      <c r="CXX161" s="22"/>
      <c r="CXY161" s="22"/>
      <c r="CXZ161" s="22"/>
      <c r="CYA161" s="22"/>
      <c r="CYB161" s="22"/>
      <c r="CYC161" s="22"/>
      <c r="CYD161" s="22"/>
      <c r="CYE161" s="22"/>
      <c r="CYF161" s="22"/>
      <c r="CYG161" s="22"/>
      <c r="CYH161" s="22"/>
      <c r="CYI161" s="22"/>
      <c r="CYJ161" s="22"/>
      <c r="CYK161" s="22"/>
      <c r="CYL161" s="22"/>
      <c r="CYM161" s="22"/>
      <c r="CYN161" s="22"/>
      <c r="CYO161" s="22"/>
      <c r="CYP161" s="22"/>
      <c r="CYQ161" s="22"/>
      <c r="CYR161" s="22"/>
      <c r="CYS161" s="22"/>
      <c r="CYT161" s="22"/>
      <c r="CYU161" s="22"/>
      <c r="CYV161" s="22"/>
      <c r="CYW161" s="22"/>
      <c r="CYX161" s="22"/>
      <c r="CYY161" s="22"/>
      <c r="CYZ161" s="22"/>
      <c r="CZA161" s="22"/>
      <c r="CZB161" s="22"/>
      <c r="CZC161" s="22"/>
      <c r="CZD161" s="22"/>
      <c r="CZE161" s="22"/>
      <c r="CZF161" s="22"/>
      <c r="CZG161" s="22"/>
      <c r="CZH161" s="22"/>
      <c r="CZI161" s="22"/>
      <c r="CZJ161" s="22"/>
      <c r="CZK161" s="22"/>
      <c r="CZL161" s="22"/>
      <c r="CZM161" s="22"/>
      <c r="CZN161" s="22"/>
      <c r="CZO161" s="22"/>
      <c r="CZP161" s="22"/>
      <c r="CZQ161" s="22"/>
      <c r="CZR161" s="22"/>
      <c r="CZS161" s="22"/>
      <c r="CZT161" s="22"/>
      <c r="CZU161" s="22"/>
      <c r="CZV161" s="22"/>
      <c r="CZW161" s="22"/>
      <c r="CZX161" s="22"/>
      <c r="CZY161" s="22"/>
      <c r="CZZ161" s="22"/>
      <c r="DAA161" s="22"/>
      <c r="DAB161" s="22"/>
      <c r="DAC161" s="22"/>
      <c r="DAD161" s="22"/>
      <c r="DAE161" s="22"/>
      <c r="DAF161" s="22"/>
      <c r="DAG161" s="22"/>
      <c r="DAH161" s="22"/>
      <c r="DAI161" s="22"/>
      <c r="DAJ161" s="22"/>
      <c r="DAK161" s="22"/>
      <c r="DAL161" s="22"/>
      <c r="DAM161" s="22"/>
      <c r="DAN161" s="22"/>
      <c r="DAO161" s="22"/>
      <c r="DAP161" s="22"/>
      <c r="DAQ161" s="22"/>
      <c r="DAR161" s="22"/>
      <c r="DAS161" s="22"/>
      <c r="DAT161" s="22"/>
      <c r="DAU161" s="22"/>
      <c r="DAV161" s="22"/>
      <c r="DAW161" s="22"/>
      <c r="DAX161" s="22"/>
      <c r="DAY161" s="22"/>
      <c r="DAZ161" s="22"/>
      <c r="DBA161" s="22"/>
      <c r="DBB161" s="22"/>
      <c r="DBC161" s="22"/>
      <c r="DBD161" s="22"/>
      <c r="DBE161" s="22"/>
      <c r="DBF161" s="22"/>
      <c r="DBG161" s="22"/>
      <c r="DBH161" s="22"/>
      <c r="DBI161" s="22"/>
      <c r="DBJ161" s="22"/>
      <c r="DBK161" s="22"/>
      <c r="DBL161" s="22"/>
      <c r="DBM161" s="22"/>
      <c r="DBN161" s="22"/>
      <c r="DBO161" s="22"/>
      <c r="DBP161" s="22"/>
      <c r="DBQ161" s="22"/>
      <c r="DBR161" s="22"/>
      <c r="DBS161" s="22"/>
      <c r="DBT161" s="22"/>
      <c r="DBU161" s="22"/>
      <c r="DBV161" s="22"/>
      <c r="DBW161" s="22"/>
      <c r="DBX161" s="22"/>
      <c r="DBY161" s="22"/>
      <c r="DBZ161" s="22"/>
      <c r="DCA161" s="22"/>
      <c r="DCB161" s="22"/>
      <c r="DCC161" s="22"/>
      <c r="DCD161" s="22"/>
      <c r="DCE161" s="22"/>
      <c r="DCF161" s="22"/>
      <c r="DCG161" s="22"/>
      <c r="DCH161" s="22"/>
      <c r="DCI161" s="22"/>
      <c r="DCJ161" s="22"/>
      <c r="DCK161" s="22"/>
      <c r="DCL161" s="22"/>
      <c r="DCM161" s="22"/>
      <c r="DCN161" s="22"/>
      <c r="DCO161" s="22"/>
      <c r="DCP161" s="22"/>
      <c r="DCQ161" s="22"/>
      <c r="DCR161" s="22"/>
      <c r="DCS161" s="22"/>
      <c r="DCT161" s="22"/>
      <c r="DCU161" s="22"/>
      <c r="DCV161" s="22"/>
      <c r="DCW161" s="22"/>
      <c r="DCX161" s="22"/>
      <c r="DCY161" s="22"/>
      <c r="DCZ161" s="22"/>
      <c r="DDA161" s="22"/>
      <c r="DDB161" s="22"/>
      <c r="DDC161" s="22"/>
      <c r="DDD161" s="22"/>
      <c r="DDE161" s="22"/>
      <c r="DDF161" s="22"/>
      <c r="DDG161" s="22"/>
      <c r="DDH161" s="22"/>
      <c r="DDI161" s="22"/>
      <c r="DDJ161" s="22"/>
      <c r="DDK161" s="22"/>
      <c r="DDL161" s="22"/>
      <c r="DDM161" s="22"/>
      <c r="DDN161" s="22"/>
      <c r="DDO161" s="22"/>
      <c r="DDP161" s="22"/>
      <c r="DDQ161" s="22"/>
      <c r="DDR161" s="22"/>
      <c r="DDS161" s="22"/>
      <c r="DDT161" s="22"/>
      <c r="DDU161" s="22"/>
      <c r="DDV161" s="22"/>
      <c r="DDW161" s="22"/>
      <c r="DDX161" s="22"/>
      <c r="DDY161" s="22"/>
      <c r="DDZ161" s="22"/>
      <c r="DEA161" s="22"/>
      <c r="DEB161" s="22"/>
      <c r="DEC161" s="22"/>
      <c r="DED161" s="22"/>
      <c r="DEE161" s="22"/>
      <c r="DEF161" s="22"/>
      <c r="DEG161" s="22"/>
      <c r="DEH161" s="22"/>
      <c r="DEI161" s="22"/>
      <c r="DEJ161" s="22"/>
      <c r="DEK161" s="22"/>
      <c r="DEL161" s="22"/>
      <c r="DEM161" s="22"/>
      <c r="DEN161" s="22"/>
      <c r="DEO161" s="22"/>
      <c r="DEP161" s="22"/>
      <c r="DEQ161" s="22"/>
      <c r="DER161" s="22"/>
      <c r="DES161" s="22"/>
      <c r="DET161" s="22"/>
      <c r="DEU161" s="22"/>
      <c r="DEV161" s="22"/>
      <c r="DEW161" s="22"/>
      <c r="DEX161" s="22"/>
      <c r="DEY161" s="22"/>
      <c r="DEZ161" s="22"/>
      <c r="DFA161" s="22"/>
      <c r="DFB161" s="22"/>
      <c r="DFC161" s="22"/>
      <c r="DFD161" s="22"/>
      <c r="DFE161" s="22"/>
      <c r="DFF161" s="22"/>
      <c r="DFG161" s="22"/>
      <c r="DFH161" s="22"/>
      <c r="DFI161" s="22"/>
      <c r="DFJ161" s="22"/>
      <c r="DFK161" s="22"/>
      <c r="DFL161" s="22"/>
      <c r="DFM161" s="22"/>
      <c r="DFN161" s="22"/>
      <c r="DFO161" s="22"/>
      <c r="DFP161" s="22"/>
      <c r="DFQ161" s="22"/>
      <c r="DFR161" s="22"/>
      <c r="DFS161" s="22"/>
      <c r="DFT161" s="22"/>
      <c r="DFU161" s="22"/>
      <c r="DFV161" s="22"/>
      <c r="DFW161" s="22"/>
      <c r="DFX161" s="22"/>
      <c r="DFY161" s="22"/>
      <c r="DFZ161" s="22"/>
      <c r="DGA161" s="22"/>
      <c r="DGB161" s="22"/>
      <c r="DGC161" s="22"/>
      <c r="DGD161" s="22"/>
      <c r="DGE161" s="22"/>
      <c r="DGF161" s="22"/>
      <c r="DGG161" s="22"/>
      <c r="DGH161" s="22"/>
      <c r="DGI161" s="22"/>
      <c r="DGJ161" s="22"/>
      <c r="DGK161" s="22"/>
      <c r="DGL161" s="22"/>
      <c r="DGM161" s="22"/>
      <c r="DGN161" s="22"/>
      <c r="DGO161" s="22"/>
      <c r="DGP161" s="22"/>
      <c r="DGQ161" s="22"/>
      <c r="DGR161" s="22"/>
      <c r="DGS161" s="22"/>
      <c r="DGT161" s="22"/>
      <c r="DGU161" s="22"/>
      <c r="DGV161" s="22"/>
      <c r="DGW161" s="22"/>
      <c r="DGX161" s="22"/>
      <c r="DGY161" s="22"/>
      <c r="DGZ161" s="22"/>
      <c r="DHA161" s="22"/>
      <c r="DHB161" s="22"/>
      <c r="DHC161" s="22"/>
      <c r="DHD161" s="22"/>
      <c r="DHE161" s="22"/>
      <c r="DHF161" s="22"/>
      <c r="DHG161" s="22"/>
      <c r="DHH161" s="22"/>
      <c r="DHI161" s="22"/>
      <c r="DHJ161" s="22"/>
      <c r="DHK161" s="22"/>
      <c r="DHL161" s="22"/>
      <c r="DHM161" s="22"/>
      <c r="DHN161" s="22"/>
      <c r="DHO161" s="22"/>
      <c r="DHP161" s="22"/>
      <c r="DHQ161" s="22"/>
      <c r="DHR161" s="22"/>
      <c r="DHS161" s="22"/>
      <c r="DHT161" s="22"/>
      <c r="DHU161" s="22"/>
      <c r="DHV161" s="22"/>
      <c r="DHW161" s="22"/>
      <c r="DHX161" s="22"/>
      <c r="DHY161" s="22"/>
      <c r="DHZ161" s="22"/>
      <c r="DIA161" s="22"/>
      <c r="DIB161" s="22"/>
      <c r="DIC161" s="22"/>
      <c r="DID161" s="22"/>
      <c r="DIE161" s="22"/>
      <c r="DIF161" s="22"/>
      <c r="DIG161" s="22"/>
      <c r="DIH161" s="22"/>
      <c r="DII161" s="22"/>
      <c r="DIJ161" s="22"/>
      <c r="DIK161" s="22"/>
      <c r="DIL161" s="22"/>
      <c r="DIM161" s="22"/>
      <c r="DIN161" s="22"/>
      <c r="DIO161" s="22"/>
      <c r="DIP161" s="22"/>
      <c r="DIQ161" s="22"/>
      <c r="DIR161" s="22"/>
      <c r="DIS161" s="22"/>
      <c r="DIT161" s="22"/>
      <c r="DIU161" s="22"/>
      <c r="DIV161" s="22"/>
      <c r="DIW161" s="22"/>
      <c r="DIX161" s="22"/>
      <c r="DIY161" s="22"/>
      <c r="DIZ161" s="22"/>
      <c r="DJA161" s="22"/>
      <c r="DJB161" s="22"/>
      <c r="DJC161" s="22"/>
      <c r="DJD161" s="22"/>
      <c r="DJE161" s="22"/>
      <c r="DJF161" s="22"/>
      <c r="DJG161" s="22"/>
      <c r="DJH161" s="22"/>
      <c r="DJI161" s="22"/>
      <c r="DJJ161" s="22"/>
      <c r="DJK161" s="22"/>
      <c r="DJL161" s="22"/>
      <c r="DJM161" s="22"/>
      <c r="DJN161" s="22"/>
      <c r="DJO161" s="22"/>
      <c r="DJP161" s="22"/>
      <c r="DJQ161" s="22"/>
      <c r="DJR161" s="22"/>
      <c r="DJS161" s="22"/>
      <c r="DJT161" s="22"/>
      <c r="DJU161" s="22"/>
      <c r="DJV161" s="22"/>
      <c r="DJW161" s="22"/>
      <c r="DJX161" s="22"/>
      <c r="DJY161" s="22"/>
      <c r="DJZ161" s="22"/>
      <c r="DKA161" s="22"/>
      <c r="DKB161" s="22"/>
      <c r="DKC161" s="22"/>
      <c r="DKD161" s="22"/>
      <c r="DKE161" s="22"/>
      <c r="DKF161" s="22"/>
      <c r="DKG161" s="22"/>
      <c r="DKH161" s="22"/>
      <c r="DKI161" s="22"/>
      <c r="DKJ161" s="22"/>
      <c r="DKK161" s="22"/>
      <c r="DKL161" s="22"/>
      <c r="DKM161" s="22"/>
      <c r="DKN161" s="22"/>
      <c r="DKO161" s="22"/>
      <c r="DKP161" s="22"/>
      <c r="DKQ161" s="22"/>
      <c r="DKR161" s="22"/>
      <c r="DKS161" s="22"/>
      <c r="DKT161" s="22"/>
      <c r="DKU161" s="22"/>
      <c r="DKV161" s="22"/>
      <c r="DKW161" s="22"/>
      <c r="DKX161" s="22"/>
      <c r="DKY161" s="22"/>
      <c r="DKZ161" s="22"/>
      <c r="DLA161" s="22"/>
      <c r="DLB161" s="22"/>
      <c r="DLC161" s="22"/>
      <c r="DLD161" s="22"/>
      <c r="DLE161" s="22"/>
      <c r="DLF161" s="22"/>
      <c r="DLG161" s="22"/>
      <c r="DLH161" s="22"/>
      <c r="DLI161" s="22"/>
      <c r="DLJ161" s="22"/>
      <c r="DLK161" s="22"/>
      <c r="DLL161" s="22"/>
      <c r="DLM161" s="22"/>
      <c r="DLN161" s="22"/>
      <c r="DLO161" s="22"/>
      <c r="DLP161" s="22"/>
      <c r="DLQ161" s="22"/>
      <c r="DLR161" s="22"/>
      <c r="DLS161" s="22"/>
      <c r="DLT161" s="22"/>
      <c r="DLU161" s="22"/>
      <c r="DLV161" s="22"/>
      <c r="DLW161" s="22"/>
      <c r="DLX161" s="22"/>
      <c r="DLY161" s="22"/>
      <c r="DLZ161" s="22"/>
      <c r="DMA161" s="22"/>
      <c r="DMB161" s="22"/>
      <c r="DMC161" s="22"/>
      <c r="DMD161" s="22"/>
      <c r="DME161" s="22"/>
      <c r="DMF161" s="22"/>
      <c r="DMG161" s="22"/>
      <c r="DMH161" s="22"/>
      <c r="DMI161" s="22"/>
      <c r="DMJ161" s="22"/>
      <c r="DMK161" s="22"/>
      <c r="DML161" s="22"/>
      <c r="DMM161" s="22"/>
      <c r="DMN161" s="22"/>
      <c r="DMO161" s="22"/>
      <c r="DMP161" s="22"/>
      <c r="DMQ161" s="22"/>
      <c r="DMR161" s="22"/>
      <c r="DMS161" s="22"/>
      <c r="DMT161" s="22"/>
      <c r="DMU161" s="22"/>
      <c r="DMV161" s="22"/>
      <c r="DMW161" s="22"/>
      <c r="DMX161" s="22"/>
      <c r="DMY161" s="22"/>
      <c r="DMZ161" s="22"/>
      <c r="DNA161" s="22"/>
      <c r="DNB161" s="22"/>
      <c r="DNC161" s="22"/>
      <c r="DND161" s="22"/>
      <c r="DNE161" s="22"/>
      <c r="DNF161" s="22"/>
      <c r="DNG161" s="22"/>
      <c r="DNH161" s="22"/>
      <c r="DNI161" s="22"/>
      <c r="DNJ161" s="22"/>
      <c r="DNK161" s="22"/>
      <c r="DNL161" s="22"/>
      <c r="DNM161" s="22"/>
      <c r="DNN161" s="22"/>
      <c r="DNO161" s="22"/>
      <c r="DNP161" s="22"/>
      <c r="DNQ161" s="22"/>
      <c r="DNR161" s="22"/>
      <c r="DNS161" s="22"/>
      <c r="DNT161" s="22"/>
      <c r="DNU161" s="22"/>
      <c r="DNV161" s="22"/>
      <c r="DNW161" s="22"/>
      <c r="DNX161" s="22"/>
      <c r="DNY161" s="22"/>
      <c r="DNZ161" s="22"/>
      <c r="DOA161" s="22"/>
      <c r="DOB161" s="22"/>
      <c r="DOC161" s="22"/>
      <c r="DOD161" s="22"/>
      <c r="DOE161" s="22"/>
      <c r="DOF161" s="22"/>
      <c r="DOG161" s="22"/>
      <c r="DOH161" s="22"/>
      <c r="DOI161" s="22"/>
      <c r="DOJ161" s="22"/>
      <c r="DOK161" s="22"/>
      <c r="DOL161" s="22"/>
      <c r="DOM161" s="22"/>
      <c r="DON161" s="22"/>
      <c r="DOO161" s="22"/>
      <c r="DOP161" s="22"/>
      <c r="DOQ161" s="22"/>
      <c r="DOR161" s="22"/>
      <c r="DOS161" s="22"/>
      <c r="DOT161" s="22"/>
      <c r="DOU161" s="22"/>
      <c r="DOV161" s="22"/>
      <c r="DOW161" s="22"/>
      <c r="DOX161" s="22"/>
      <c r="DOY161" s="22"/>
      <c r="DOZ161" s="22"/>
      <c r="DPA161" s="22"/>
      <c r="DPB161" s="22"/>
      <c r="DPC161" s="22"/>
      <c r="DPD161" s="22"/>
      <c r="DPE161" s="22"/>
      <c r="DPF161" s="22"/>
      <c r="DPG161" s="22"/>
      <c r="DPH161" s="22"/>
      <c r="DPI161" s="22"/>
      <c r="DPJ161" s="22"/>
      <c r="DPK161" s="22"/>
      <c r="DPL161" s="22"/>
      <c r="DPM161" s="22"/>
      <c r="DPN161" s="22"/>
      <c r="DPO161" s="22"/>
      <c r="DPP161" s="22"/>
      <c r="DPQ161" s="22"/>
      <c r="DPR161" s="22"/>
      <c r="DPS161" s="22"/>
      <c r="DPT161" s="22"/>
      <c r="DPU161" s="22"/>
      <c r="DPV161" s="22"/>
      <c r="DPW161" s="22"/>
      <c r="DPX161" s="22"/>
      <c r="DPY161" s="22"/>
      <c r="DPZ161" s="22"/>
      <c r="DQA161" s="22"/>
      <c r="DQB161" s="22"/>
      <c r="DQC161" s="22"/>
      <c r="DQD161" s="22"/>
      <c r="DQE161" s="22"/>
      <c r="DQF161" s="22"/>
      <c r="DQG161" s="22"/>
      <c r="DQH161" s="22"/>
      <c r="DQI161" s="22"/>
      <c r="DQJ161" s="22"/>
      <c r="DQK161" s="22"/>
      <c r="DQL161" s="22"/>
      <c r="DQM161" s="22"/>
      <c r="DQN161" s="22"/>
      <c r="DQO161" s="22"/>
      <c r="DQP161" s="22"/>
      <c r="DQQ161" s="22"/>
      <c r="DQR161" s="22"/>
      <c r="DQS161" s="22"/>
      <c r="DQT161" s="22"/>
      <c r="DQU161" s="22"/>
      <c r="DQV161" s="22"/>
      <c r="DQW161" s="22"/>
      <c r="DQX161" s="22"/>
      <c r="DQY161" s="22"/>
      <c r="DQZ161" s="22"/>
      <c r="DRA161" s="22"/>
      <c r="DRB161" s="22"/>
      <c r="DRC161" s="22"/>
      <c r="DRD161" s="22"/>
      <c r="DRE161" s="22"/>
      <c r="DRF161" s="22"/>
      <c r="DRG161" s="22"/>
      <c r="DRH161" s="22"/>
      <c r="DRI161" s="22"/>
      <c r="DRJ161" s="22"/>
      <c r="DRK161" s="22"/>
      <c r="DRL161" s="22"/>
      <c r="DRM161" s="22"/>
      <c r="DRN161" s="22"/>
      <c r="DRO161" s="22"/>
      <c r="DRP161" s="22"/>
      <c r="DRQ161" s="22"/>
      <c r="DRR161" s="22"/>
      <c r="DRS161" s="22"/>
      <c r="DRT161" s="22"/>
      <c r="DRU161" s="22"/>
      <c r="DRV161" s="22"/>
      <c r="DRW161" s="22"/>
      <c r="DRX161" s="22"/>
      <c r="DRY161" s="22"/>
      <c r="DRZ161" s="22"/>
      <c r="DSA161" s="22"/>
      <c r="DSB161" s="22"/>
      <c r="DSC161" s="22"/>
      <c r="DSD161" s="22"/>
      <c r="DSE161" s="22"/>
      <c r="DSF161" s="22"/>
      <c r="DSG161" s="22"/>
      <c r="DSH161" s="22"/>
      <c r="DSI161" s="22"/>
      <c r="DSJ161" s="22"/>
      <c r="DSK161" s="22"/>
      <c r="DSL161" s="22"/>
      <c r="DSM161" s="22"/>
      <c r="DSN161" s="22"/>
      <c r="DSO161" s="22"/>
      <c r="DSP161" s="22"/>
      <c r="DSQ161" s="22"/>
      <c r="DSR161" s="22"/>
      <c r="DSS161" s="22"/>
      <c r="DST161" s="22"/>
      <c r="DSU161" s="22"/>
      <c r="DSV161" s="22"/>
      <c r="DSW161" s="22"/>
      <c r="DSX161" s="22"/>
      <c r="DSY161" s="22"/>
      <c r="DSZ161" s="22"/>
      <c r="DTA161" s="22"/>
      <c r="DTB161" s="22"/>
      <c r="DTC161" s="22"/>
      <c r="DTD161" s="22"/>
      <c r="DTE161" s="22"/>
      <c r="DTF161" s="22"/>
      <c r="DTG161" s="22"/>
      <c r="DTH161" s="22"/>
      <c r="DTI161" s="22"/>
      <c r="DTJ161" s="22"/>
      <c r="DTK161" s="22"/>
      <c r="DTL161" s="22"/>
      <c r="DTM161" s="22"/>
      <c r="DTN161" s="22"/>
      <c r="DTO161" s="22"/>
      <c r="DTP161" s="22"/>
      <c r="DTQ161" s="22"/>
      <c r="DTR161" s="22"/>
      <c r="DTS161" s="22"/>
      <c r="DTT161" s="22"/>
      <c r="DTU161" s="22"/>
      <c r="DTV161" s="22"/>
      <c r="DTW161" s="22"/>
      <c r="DTX161" s="22"/>
      <c r="DTY161" s="22"/>
      <c r="DTZ161" s="22"/>
      <c r="DUA161" s="22"/>
      <c r="DUB161" s="22"/>
      <c r="DUC161" s="22"/>
      <c r="DUD161" s="22"/>
      <c r="DUE161" s="22"/>
      <c r="DUF161" s="22"/>
      <c r="DUG161" s="22"/>
      <c r="DUH161" s="22"/>
      <c r="DUI161" s="22"/>
      <c r="DUJ161" s="22"/>
      <c r="DUK161" s="22"/>
      <c r="DUL161" s="22"/>
      <c r="DUM161" s="22"/>
      <c r="DUN161" s="22"/>
      <c r="DUO161" s="22"/>
      <c r="DUP161" s="22"/>
      <c r="DUQ161" s="22"/>
      <c r="DUR161" s="22"/>
      <c r="DUS161" s="22"/>
      <c r="DUT161" s="22"/>
      <c r="DUU161" s="22"/>
      <c r="DUV161" s="22"/>
      <c r="DUW161" s="22"/>
      <c r="DUX161" s="22"/>
      <c r="DUY161" s="22"/>
      <c r="DUZ161" s="22"/>
      <c r="DVA161" s="22"/>
      <c r="DVB161" s="22"/>
      <c r="DVC161" s="22"/>
      <c r="DVD161" s="22"/>
      <c r="DVE161" s="22"/>
      <c r="DVF161" s="22"/>
      <c r="DVG161" s="22"/>
      <c r="DVH161" s="22"/>
      <c r="DVI161" s="22"/>
      <c r="DVJ161" s="22"/>
      <c r="DVK161" s="22"/>
      <c r="DVL161" s="22"/>
      <c r="DVM161" s="22"/>
      <c r="DVN161" s="22"/>
      <c r="DVO161" s="22"/>
      <c r="DVP161" s="22"/>
      <c r="DVQ161" s="22"/>
      <c r="DVR161" s="22"/>
      <c r="DVS161" s="22"/>
      <c r="DVT161" s="22"/>
      <c r="DVU161" s="22"/>
      <c r="DVV161" s="22"/>
      <c r="DVW161" s="22"/>
      <c r="DVX161" s="22"/>
      <c r="DVY161" s="22"/>
      <c r="DVZ161" s="22"/>
      <c r="DWA161" s="22"/>
      <c r="DWB161" s="22"/>
      <c r="DWC161" s="22"/>
      <c r="DWD161" s="22"/>
      <c r="DWE161" s="22"/>
      <c r="DWF161" s="22"/>
      <c r="DWG161" s="22"/>
      <c r="DWH161" s="22"/>
      <c r="DWI161" s="22"/>
      <c r="DWJ161" s="22"/>
      <c r="DWK161" s="22"/>
      <c r="DWL161" s="22"/>
      <c r="DWM161" s="22"/>
      <c r="DWN161" s="22"/>
      <c r="DWO161" s="22"/>
      <c r="DWP161" s="22"/>
      <c r="DWQ161" s="22"/>
      <c r="DWR161" s="22"/>
      <c r="DWS161" s="22"/>
      <c r="DWT161" s="22"/>
      <c r="DWU161" s="22"/>
      <c r="DWV161" s="22"/>
      <c r="DWW161" s="22"/>
      <c r="DWX161" s="22"/>
      <c r="DWY161" s="22"/>
      <c r="DWZ161" s="22"/>
      <c r="DXA161" s="22"/>
      <c r="DXB161" s="22"/>
      <c r="DXC161" s="22"/>
      <c r="DXD161" s="22"/>
      <c r="DXE161" s="22"/>
      <c r="DXF161" s="22"/>
      <c r="DXG161" s="22"/>
      <c r="DXH161" s="22"/>
      <c r="DXI161" s="22"/>
      <c r="DXJ161" s="22"/>
      <c r="DXK161" s="22"/>
      <c r="DXL161" s="22"/>
      <c r="DXM161" s="22"/>
      <c r="DXN161" s="22"/>
      <c r="DXO161" s="22"/>
      <c r="DXP161" s="22"/>
      <c r="DXQ161" s="22"/>
      <c r="DXR161" s="22"/>
      <c r="DXS161" s="22"/>
      <c r="DXT161" s="22"/>
      <c r="DXU161" s="22"/>
      <c r="DXV161" s="22"/>
      <c r="DXW161" s="22"/>
      <c r="DXX161" s="22"/>
      <c r="DXY161" s="22"/>
      <c r="DXZ161" s="22"/>
      <c r="DYA161" s="22"/>
      <c r="DYB161" s="22"/>
      <c r="DYC161" s="22"/>
      <c r="DYD161" s="22"/>
      <c r="DYE161" s="22"/>
      <c r="DYF161" s="22"/>
      <c r="DYG161" s="22"/>
      <c r="DYH161" s="22"/>
      <c r="DYI161" s="22"/>
      <c r="DYJ161" s="22"/>
      <c r="DYK161" s="22"/>
      <c r="DYL161" s="22"/>
      <c r="DYM161" s="22"/>
      <c r="DYN161" s="22"/>
      <c r="DYO161" s="22"/>
      <c r="DYP161" s="22"/>
      <c r="DYQ161" s="22"/>
      <c r="DYR161" s="22"/>
      <c r="DYS161" s="22"/>
      <c r="DYT161" s="22"/>
      <c r="DYU161" s="22"/>
      <c r="DYV161" s="22"/>
      <c r="DYW161" s="22"/>
      <c r="DYX161" s="22"/>
      <c r="DYY161" s="22"/>
      <c r="DYZ161" s="22"/>
      <c r="DZA161" s="22"/>
      <c r="DZB161" s="22"/>
      <c r="DZC161" s="22"/>
      <c r="DZD161" s="22"/>
      <c r="DZE161" s="22"/>
      <c r="DZF161" s="22"/>
      <c r="DZG161" s="22"/>
      <c r="DZH161" s="22"/>
      <c r="DZI161" s="22"/>
      <c r="DZJ161" s="22"/>
      <c r="DZK161" s="22"/>
      <c r="DZL161" s="22"/>
      <c r="DZM161" s="22"/>
      <c r="DZN161" s="22"/>
      <c r="DZO161" s="22"/>
      <c r="DZP161" s="22"/>
      <c r="DZQ161" s="22"/>
      <c r="DZR161" s="22"/>
      <c r="DZS161" s="22"/>
      <c r="DZT161" s="22"/>
      <c r="DZU161" s="22"/>
      <c r="DZV161" s="22"/>
      <c r="DZW161" s="22"/>
      <c r="DZX161" s="22"/>
      <c r="DZY161" s="22"/>
      <c r="DZZ161" s="22"/>
      <c r="EAA161" s="22"/>
      <c r="EAB161" s="22"/>
      <c r="EAC161" s="22"/>
      <c r="EAD161" s="22"/>
      <c r="EAE161" s="22"/>
      <c r="EAF161" s="22"/>
      <c r="EAG161" s="22"/>
      <c r="EAH161" s="22"/>
      <c r="EAI161" s="22"/>
      <c r="EAJ161" s="22"/>
      <c r="EAK161" s="22"/>
      <c r="EAL161" s="22"/>
      <c r="EAM161" s="22"/>
      <c r="EAN161" s="22"/>
      <c r="EAO161" s="22"/>
      <c r="EAP161" s="22"/>
      <c r="EAQ161" s="22"/>
      <c r="EAR161" s="22"/>
      <c r="EAS161" s="22"/>
      <c r="EAT161" s="22"/>
      <c r="EAU161" s="22"/>
      <c r="EAV161" s="22"/>
      <c r="EAW161" s="22"/>
      <c r="EAX161" s="22"/>
      <c r="EAY161" s="22"/>
      <c r="EAZ161" s="22"/>
      <c r="EBA161" s="22"/>
      <c r="EBB161" s="22"/>
      <c r="EBC161" s="22"/>
      <c r="EBD161" s="22"/>
      <c r="EBE161" s="22"/>
      <c r="EBF161" s="22"/>
      <c r="EBG161" s="22"/>
      <c r="EBH161" s="22"/>
      <c r="EBI161" s="22"/>
      <c r="EBJ161" s="22"/>
      <c r="EBK161" s="22"/>
      <c r="EBL161" s="22"/>
      <c r="EBM161" s="22"/>
      <c r="EBN161" s="22"/>
      <c r="EBO161" s="22"/>
      <c r="EBP161" s="22"/>
      <c r="EBQ161" s="22"/>
      <c r="EBR161" s="22"/>
      <c r="EBS161" s="22"/>
      <c r="EBT161" s="22"/>
      <c r="EBU161" s="22"/>
      <c r="EBV161" s="22"/>
      <c r="EBW161" s="22"/>
      <c r="EBX161" s="22"/>
      <c r="EBY161" s="22"/>
      <c r="EBZ161" s="22"/>
      <c r="ECA161" s="22"/>
      <c r="ECB161" s="22"/>
      <c r="ECC161" s="22"/>
      <c r="ECD161" s="22"/>
      <c r="ECE161" s="22"/>
      <c r="ECF161" s="22"/>
      <c r="ECG161" s="22"/>
      <c r="ECH161" s="22"/>
      <c r="ECI161" s="22"/>
      <c r="ECJ161" s="22"/>
      <c r="ECK161" s="22"/>
      <c r="ECL161" s="22"/>
      <c r="ECM161" s="22"/>
      <c r="ECN161" s="22"/>
      <c r="ECO161" s="22"/>
      <c r="ECP161" s="22"/>
      <c r="ECQ161" s="22"/>
      <c r="ECR161" s="22"/>
      <c r="ECS161" s="22"/>
      <c r="ECT161" s="22"/>
      <c r="ECU161" s="22"/>
      <c r="ECV161" s="22"/>
      <c r="ECW161" s="22"/>
      <c r="ECX161" s="22"/>
      <c r="ECY161" s="22"/>
      <c r="ECZ161" s="22"/>
      <c r="EDA161" s="22"/>
      <c r="EDB161" s="22"/>
      <c r="EDC161" s="22"/>
      <c r="EDD161" s="22"/>
      <c r="EDE161" s="22"/>
      <c r="EDF161" s="22"/>
      <c r="EDG161" s="22"/>
      <c r="EDH161" s="22"/>
      <c r="EDI161" s="22"/>
      <c r="EDJ161" s="22"/>
      <c r="EDK161" s="22"/>
      <c r="EDL161" s="22"/>
      <c r="EDM161" s="22"/>
      <c r="EDN161" s="22"/>
      <c r="EDO161" s="22"/>
      <c r="EDP161" s="22"/>
      <c r="EDQ161" s="22"/>
      <c r="EDR161" s="22"/>
      <c r="EDS161" s="22"/>
      <c r="EDT161" s="22"/>
      <c r="EDU161" s="22"/>
      <c r="EDV161" s="22"/>
      <c r="EDW161" s="22"/>
      <c r="EDX161" s="22"/>
      <c r="EDY161" s="22"/>
      <c r="EDZ161" s="22"/>
      <c r="EEA161" s="22"/>
      <c r="EEB161" s="22"/>
      <c r="EEC161" s="22"/>
      <c r="EED161" s="22"/>
      <c r="EEE161" s="22"/>
      <c r="EEF161" s="22"/>
      <c r="EEG161" s="22"/>
      <c r="EEH161" s="22"/>
      <c r="EEI161" s="22"/>
      <c r="EEJ161" s="22"/>
      <c r="EEK161" s="22"/>
      <c r="EEL161" s="22"/>
      <c r="EEM161" s="22"/>
      <c r="EEN161" s="22"/>
      <c r="EEO161" s="22"/>
      <c r="EEP161" s="22"/>
      <c r="EEQ161" s="22"/>
      <c r="EER161" s="22"/>
      <c r="EES161" s="22"/>
      <c r="EET161" s="22"/>
      <c r="EEU161" s="22"/>
      <c r="EEV161" s="22"/>
      <c r="EEW161" s="22"/>
      <c r="EEX161" s="22"/>
      <c r="EEY161" s="22"/>
      <c r="EEZ161" s="22"/>
      <c r="EFA161" s="22"/>
      <c r="EFB161" s="22"/>
      <c r="EFC161" s="22"/>
      <c r="EFD161" s="22"/>
      <c r="EFE161" s="22"/>
      <c r="EFF161" s="22"/>
      <c r="EFG161" s="22"/>
      <c r="EFH161" s="22"/>
      <c r="EFI161" s="22"/>
      <c r="EFJ161" s="22"/>
      <c r="EFK161" s="22"/>
      <c r="EFL161" s="22"/>
      <c r="EFM161" s="22"/>
      <c r="EFN161" s="22"/>
      <c r="EFO161" s="22"/>
      <c r="EFP161" s="22"/>
      <c r="EFQ161" s="22"/>
      <c r="EFR161" s="22"/>
      <c r="EFS161" s="22"/>
      <c r="EFT161" s="22"/>
      <c r="EFU161" s="22"/>
      <c r="EFV161" s="22"/>
      <c r="EFW161" s="22"/>
      <c r="EFX161" s="22"/>
      <c r="EFY161" s="22"/>
      <c r="EFZ161" s="22"/>
      <c r="EGA161" s="22"/>
      <c r="EGB161" s="22"/>
      <c r="EGC161" s="22"/>
      <c r="EGD161" s="22"/>
      <c r="EGE161" s="22"/>
      <c r="EGF161" s="22"/>
      <c r="EGG161" s="22"/>
      <c r="EGH161" s="22"/>
      <c r="EGI161" s="22"/>
      <c r="EGJ161" s="22"/>
      <c r="EGK161" s="22"/>
      <c r="EGL161" s="22"/>
      <c r="EGM161" s="22"/>
      <c r="EGN161" s="22"/>
      <c r="EGO161" s="22"/>
      <c r="EGP161" s="22"/>
      <c r="EGQ161" s="22"/>
      <c r="EGR161" s="22"/>
      <c r="EGS161" s="22"/>
      <c r="EGT161" s="22"/>
      <c r="EGU161" s="22"/>
      <c r="EGV161" s="22"/>
      <c r="EGW161" s="22"/>
      <c r="EGX161" s="22"/>
      <c r="EGY161" s="22"/>
      <c r="EGZ161" s="22"/>
      <c r="EHA161" s="22"/>
      <c r="EHB161" s="22"/>
      <c r="EHC161" s="22"/>
      <c r="EHD161" s="22"/>
      <c r="EHE161" s="22"/>
      <c r="EHF161" s="22"/>
      <c r="EHG161" s="22"/>
      <c r="EHH161" s="22"/>
      <c r="EHI161" s="22"/>
      <c r="EHJ161" s="22"/>
      <c r="EHK161" s="22"/>
      <c r="EHL161" s="22"/>
      <c r="EHM161" s="22"/>
      <c r="EHN161" s="22"/>
      <c r="EHO161" s="22"/>
      <c r="EHP161" s="22"/>
      <c r="EHQ161" s="22"/>
      <c r="EHR161" s="22"/>
      <c r="EHS161" s="22"/>
      <c r="EHT161" s="22"/>
      <c r="EHU161" s="22"/>
      <c r="EHV161" s="22"/>
      <c r="EHW161" s="22"/>
      <c r="EHX161" s="22"/>
      <c r="EHY161" s="22"/>
      <c r="EHZ161" s="22"/>
      <c r="EIA161" s="22"/>
      <c r="EIB161" s="22"/>
      <c r="EIC161" s="22"/>
      <c r="EID161" s="22"/>
      <c r="EIE161" s="22"/>
      <c r="EIF161" s="22"/>
      <c r="EIG161" s="22"/>
      <c r="EIH161" s="22"/>
      <c r="EII161" s="22"/>
      <c r="EIJ161" s="22"/>
      <c r="EIK161" s="22"/>
      <c r="EIL161" s="22"/>
      <c r="EIM161" s="22"/>
      <c r="EIN161" s="22"/>
      <c r="EIO161" s="22"/>
      <c r="EIP161" s="22"/>
      <c r="EIQ161" s="22"/>
      <c r="EIR161" s="22"/>
      <c r="EIS161" s="22"/>
      <c r="EIT161" s="22"/>
      <c r="EIU161" s="22"/>
      <c r="EIV161" s="22"/>
      <c r="EIW161" s="22"/>
      <c r="EIX161" s="22"/>
      <c r="EIY161" s="22"/>
      <c r="EIZ161" s="22"/>
      <c r="EJA161" s="22"/>
      <c r="EJB161" s="22"/>
      <c r="EJC161" s="22"/>
      <c r="EJD161" s="22"/>
      <c r="EJE161" s="22"/>
      <c r="EJF161" s="22"/>
      <c r="EJG161" s="22"/>
      <c r="EJH161" s="22"/>
      <c r="EJI161" s="22"/>
      <c r="EJJ161" s="22"/>
      <c r="EJK161" s="22"/>
      <c r="EJL161" s="22"/>
      <c r="EJM161" s="22"/>
      <c r="EJN161" s="22"/>
      <c r="EJO161" s="22"/>
      <c r="EJP161" s="22"/>
      <c r="EJQ161" s="22"/>
      <c r="EJR161" s="22"/>
      <c r="EJS161" s="22"/>
      <c r="EJT161" s="22"/>
      <c r="EJU161" s="22"/>
      <c r="EJV161" s="22"/>
      <c r="EJW161" s="22"/>
      <c r="EJX161" s="22"/>
      <c r="EJY161" s="22"/>
      <c r="EJZ161" s="22"/>
      <c r="EKA161" s="22"/>
      <c r="EKB161" s="22"/>
      <c r="EKC161" s="22"/>
      <c r="EKD161" s="22"/>
      <c r="EKE161" s="22"/>
      <c r="EKF161" s="22"/>
      <c r="EKG161" s="22"/>
      <c r="EKH161" s="22"/>
      <c r="EKI161" s="22"/>
      <c r="EKJ161" s="22"/>
      <c r="EKK161" s="22"/>
      <c r="EKL161" s="22"/>
      <c r="EKM161" s="22"/>
      <c r="EKN161" s="22"/>
      <c r="EKO161" s="22"/>
      <c r="EKP161" s="22"/>
      <c r="EKQ161" s="22"/>
      <c r="EKR161" s="22"/>
      <c r="EKS161" s="22"/>
      <c r="EKT161" s="22"/>
      <c r="EKU161" s="22"/>
      <c r="EKV161" s="22"/>
      <c r="EKW161" s="22"/>
      <c r="EKX161" s="22"/>
      <c r="EKY161" s="22"/>
      <c r="EKZ161" s="22"/>
      <c r="ELA161" s="22"/>
      <c r="ELB161" s="22"/>
      <c r="ELC161" s="22"/>
      <c r="ELD161" s="22"/>
      <c r="ELE161" s="22"/>
      <c r="ELF161" s="22"/>
      <c r="ELG161" s="22"/>
      <c r="ELH161" s="22"/>
      <c r="ELI161" s="22"/>
      <c r="ELJ161" s="22"/>
      <c r="ELK161" s="22"/>
      <c r="ELL161" s="22"/>
      <c r="ELM161" s="22"/>
      <c r="ELN161" s="22"/>
      <c r="ELO161" s="22"/>
      <c r="ELP161" s="22"/>
      <c r="ELQ161" s="22"/>
      <c r="ELR161" s="22"/>
      <c r="ELS161" s="22"/>
      <c r="ELT161" s="22"/>
      <c r="ELU161" s="22"/>
      <c r="ELV161" s="22"/>
      <c r="ELW161" s="22"/>
      <c r="ELX161" s="22"/>
      <c r="ELY161" s="22"/>
      <c r="ELZ161" s="22"/>
      <c r="EMA161" s="22"/>
      <c r="EMB161" s="22"/>
      <c r="EMC161" s="22"/>
      <c r="EMD161" s="22"/>
      <c r="EME161" s="22"/>
      <c r="EMF161" s="22"/>
      <c r="EMG161" s="22"/>
      <c r="EMH161" s="22"/>
      <c r="EMI161" s="22"/>
      <c r="EMJ161" s="22"/>
      <c r="EMK161" s="22"/>
      <c r="EML161" s="22"/>
      <c r="EMM161" s="22"/>
      <c r="EMN161" s="22"/>
      <c r="EMO161" s="22"/>
      <c r="EMP161" s="22"/>
      <c r="EMQ161" s="22"/>
      <c r="EMR161" s="22"/>
      <c r="EMS161" s="22"/>
      <c r="EMT161" s="22"/>
      <c r="EMU161" s="22"/>
      <c r="EMV161" s="22"/>
      <c r="EMW161" s="22"/>
      <c r="EMX161" s="22"/>
      <c r="EMY161" s="22"/>
      <c r="EMZ161" s="22"/>
      <c r="ENA161" s="22"/>
      <c r="ENB161" s="22"/>
      <c r="ENC161" s="22"/>
      <c r="END161" s="22"/>
      <c r="ENE161" s="22"/>
      <c r="ENF161" s="22"/>
      <c r="ENG161" s="22"/>
      <c r="ENH161" s="22"/>
      <c r="ENI161" s="22"/>
      <c r="ENJ161" s="22"/>
      <c r="ENK161" s="22"/>
      <c r="ENL161" s="22"/>
      <c r="ENM161" s="22"/>
      <c r="ENN161" s="22"/>
      <c r="ENO161" s="22"/>
      <c r="ENP161" s="22"/>
      <c r="ENQ161" s="22"/>
      <c r="ENR161" s="22"/>
      <c r="ENS161" s="22"/>
      <c r="ENT161" s="22"/>
      <c r="ENU161" s="22"/>
      <c r="ENV161" s="22"/>
      <c r="ENW161" s="22"/>
      <c r="ENX161" s="22"/>
      <c r="ENY161" s="22"/>
      <c r="ENZ161" s="22"/>
      <c r="EOA161" s="22"/>
      <c r="EOB161" s="22"/>
      <c r="EOC161" s="22"/>
      <c r="EOD161" s="22"/>
      <c r="EOE161" s="22"/>
      <c r="EOF161" s="22"/>
      <c r="EOG161" s="22"/>
      <c r="EOH161" s="22"/>
      <c r="EOI161" s="22"/>
      <c r="EOJ161" s="22"/>
      <c r="EOK161" s="22"/>
      <c r="EOL161" s="22"/>
      <c r="EOM161" s="22"/>
      <c r="EON161" s="22"/>
      <c r="EOO161" s="22"/>
      <c r="EOP161" s="22"/>
      <c r="EOQ161" s="22"/>
      <c r="EOR161" s="22"/>
      <c r="EOS161" s="22"/>
      <c r="EOT161" s="22"/>
      <c r="EOU161" s="22"/>
      <c r="EOV161" s="22"/>
      <c r="EOW161" s="22"/>
      <c r="EOX161" s="22"/>
      <c r="EOY161" s="22"/>
      <c r="EOZ161" s="22"/>
      <c r="EPA161" s="22"/>
      <c r="EPB161" s="22"/>
      <c r="EPC161" s="22"/>
      <c r="EPD161" s="22"/>
      <c r="EPE161" s="22"/>
      <c r="EPF161" s="22"/>
      <c r="EPG161" s="22"/>
      <c r="EPH161" s="22"/>
      <c r="EPI161" s="22"/>
      <c r="EPJ161" s="22"/>
      <c r="EPK161" s="22"/>
      <c r="EPL161" s="22"/>
      <c r="EPM161" s="22"/>
      <c r="EPN161" s="22"/>
      <c r="EPO161" s="22"/>
      <c r="EPP161" s="22"/>
      <c r="EPQ161" s="22"/>
      <c r="EPR161" s="22"/>
      <c r="EPS161" s="22"/>
      <c r="EPT161" s="22"/>
      <c r="EPU161" s="22"/>
      <c r="EPV161" s="22"/>
      <c r="EPW161" s="22"/>
      <c r="EPX161" s="22"/>
      <c r="EPY161" s="22"/>
      <c r="EPZ161" s="22"/>
      <c r="EQA161" s="22"/>
      <c r="EQB161" s="22"/>
      <c r="EQC161" s="22"/>
      <c r="EQD161" s="22"/>
      <c r="EQE161" s="22"/>
      <c r="EQF161" s="22"/>
      <c r="EQG161" s="22"/>
      <c r="EQH161" s="22"/>
      <c r="EQI161" s="22"/>
      <c r="EQJ161" s="22"/>
      <c r="EQK161" s="22"/>
      <c r="EQL161" s="22"/>
      <c r="EQM161" s="22"/>
      <c r="EQN161" s="22"/>
      <c r="EQO161" s="22"/>
      <c r="EQP161" s="22"/>
      <c r="EQQ161" s="22"/>
      <c r="EQR161" s="22"/>
      <c r="EQS161" s="22"/>
      <c r="EQT161" s="22"/>
      <c r="EQU161" s="22"/>
      <c r="EQV161" s="22"/>
      <c r="EQW161" s="22"/>
      <c r="EQX161" s="22"/>
      <c r="EQY161" s="22"/>
      <c r="EQZ161" s="22"/>
      <c r="ERA161" s="22"/>
      <c r="ERB161" s="22"/>
      <c r="ERC161" s="22"/>
      <c r="ERD161" s="22"/>
      <c r="ERE161" s="22"/>
      <c r="ERF161" s="22"/>
      <c r="ERG161" s="22"/>
      <c r="ERH161" s="22"/>
      <c r="ERI161" s="22"/>
      <c r="ERJ161" s="22"/>
      <c r="ERK161" s="22"/>
      <c r="ERL161" s="22"/>
      <c r="ERM161" s="22"/>
      <c r="ERN161" s="22"/>
      <c r="ERO161" s="22"/>
      <c r="ERP161" s="22"/>
      <c r="ERQ161" s="22"/>
      <c r="ERR161" s="22"/>
      <c r="ERS161" s="22"/>
      <c r="ERT161" s="22"/>
      <c r="ERU161" s="22"/>
      <c r="ERV161" s="22"/>
      <c r="ERW161" s="22"/>
      <c r="ERX161" s="22"/>
      <c r="ERY161" s="22"/>
      <c r="ERZ161" s="22"/>
      <c r="ESA161" s="22"/>
      <c r="ESB161" s="22"/>
      <c r="ESC161" s="22"/>
      <c r="ESD161" s="22"/>
      <c r="ESE161" s="22"/>
      <c r="ESF161" s="22"/>
      <c r="ESG161" s="22"/>
      <c r="ESH161" s="22"/>
      <c r="ESI161" s="22"/>
      <c r="ESJ161" s="22"/>
      <c r="ESK161" s="22"/>
      <c r="ESL161" s="22"/>
      <c r="ESM161" s="22"/>
      <c r="ESN161" s="22"/>
      <c r="ESO161" s="22"/>
      <c r="ESP161" s="22"/>
      <c r="ESQ161" s="22"/>
      <c r="ESR161" s="22"/>
      <c r="ESS161" s="22"/>
      <c r="EST161" s="22"/>
      <c r="ESU161" s="22"/>
      <c r="ESV161" s="22"/>
      <c r="ESW161" s="22"/>
      <c r="ESX161" s="22"/>
      <c r="ESY161" s="22"/>
      <c r="ESZ161" s="22"/>
      <c r="ETA161" s="22"/>
      <c r="ETB161" s="22"/>
      <c r="ETC161" s="22"/>
      <c r="ETD161" s="22"/>
      <c r="ETE161" s="22"/>
      <c r="ETF161" s="22"/>
      <c r="ETG161" s="22"/>
      <c r="ETH161" s="22"/>
      <c r="ETI161" s="22"/>
      <c r="ETJ161" s="22"/>
      <c r="ETK161" s="22"/>
      <c r="ETL161" s="22"/>
      <c r="ETM161" s="22"/>
      <c r="ETN161" s="22"/>
      <c r="ETO161" s="22"/>
      <c r="ETP161" s="22"/>
      <c r="ETQ161" s="22"/>
      <c r="ETR161" s="22"/>
      <c r="ETS161" s="22"/>
      <c r="ETT161" s="22"/>
      <c r="ETU161" s="22"/>
      <c r="ETV161" s="22"/>
      <c r="ETW161" s="22"/>
      <c r="ETX161" s="22"/>
      <c r="ETY161" s="22"/>
      <c r="ETZ161" s="22"/>
      <c r="EUA161" s="22"/>
      <c r="EUB161" s="22"/>
      <c r="EUC161" s="22"/>
      <c r="EUD161" s="22"/>
      <c r="EUE161" s="22"/>
      <c r="EUF161" s="22"/>
      <c r="EUG161" s="22"/>
      <c r="EUH161" s="22"/>
      <c r="EUI161" s="22"/>
      <c r="EUJ161" s="22"/>
      <c r="EUK161" s="22"/>
      <c r="EUL161" s="22"/>
      <c r="EUM161" s="22"/>
      <c r="EUN161" s="22"/>
      <c r="EUO161" s="22"/>
      <c r="EUP161" s="22"/>
      <c r="EUQ161" s="22"/>
      <c r="EUR161" s="22"/>
      <c r="EUS161" s="22"/>
      <c r="EUT161" s="22"/>
      <c r="EUU161" s="22"/>
      <c r="EUV161" s="22"/>
      <c r="EUW161" s="22"/>
      <c r="EUX161" s="22"/>
      <c r="EUY161" s="22"/>
      <c r="EUZ161" s="22"/>
      <c r="EVA161" s="22"/>
      <c r="EVB161" s="22"/>
      <c r="EVC161" s="22"/>
      <c r="EVD161" s="22"/>
      <c r="EVE161" s="22"/>
      <c r="EVF161" s="22"/>
      <c r="EVG161" s="22"/>
      <c r="EVH161" s="22"/>
      <c r="EVI161" s="22"/>
      <c r="EVJ161" s="22"/>
      <c r="EVK161" s="22"/>
      <c r="EVL161" s="22"/>
      <c r="EVM161" s="22"/>
      <c r="EVN161" s="22"/>
      <c r="EVO161" s="22"/>
      <c r="EVP161" s="22"/>
      <c r="EVQ161" s="22"/>
      <c r="EVR161" s="22"/>
      <c r="EVS161" s="22"/>
      <c r="EVT161" s="22"/>
      <c r="EVU161" s="22"/>
      <c r="EVV161" s="22"/>
      <c r="EVW161" s="22"/>
      <c r="EVX161" s="22"/>
      <c r="EVY161" s="22"/>
      <c r="EVZ161" s="22"/>
      <c r="EWA161" s="22"/>
      <c r="EWB161" s="22"/>
      <c r="EWC161" s="22"/>
      <c r="EWD161" s="22"/>
      <c r="EWE161" s="22"/>
      <c r="EWF161" s="22"/>
      <c r="EWG161" s="22"/>
      <c r="EWH161" s="22"/>
      <c r="EWI161" s="22"/>
      <c r="EWJ161" s="22"/>
      <c r="EWK161" s="22"/>
      <c r="EWL161" s="22"/>
      <c r="EWM161" s="22"/>
      <c r="EWN161" s="22"/>
      <c r="EWO161" s="22"/>
      <c r="EWP161" s="22"/>
      <c r="EWQ161" s="22"/>
      <c r="EWR161" s="22"/>
      <c r="EWS161" s="22"/>
      <c r="EWT161" s="22"/>
      <c r="EWU161" s="22"/>
      <c r="EWV161" s="22"/>
      <c r="EWW161" s="22"/>
      <c r="EWX161" s="22"/>
      <c r="EWY161" s="22"/>
      <c r="EWZ161" s="22"/>
      <c r="EXA161" s="22"/>
      <c r="EXB161" s="22"/>
      <c r="EXC161" s="22"/>
      <c r="EXD161" s="22"/>
      <c r="EXE161" s="22"/>
      <c r="EXF161" s="22"/>
      <c r="EXG161" s="22"/>
      <c r="EXH161" s="22"/>
      <c r="EXI161" s="22"/>
      <c r="EXJ161" s="22"/>
      <c r="EXK161" s="22"/>
      <c r="EXL161" s="22"/>
      <c r="EXM161" s="22"/>
      <c r="EXN161" s="22"/>
      <c r="EXO161" s="22"/>
      <c r="EXP161" s="22"/>
      <c r="EXQ161" s="22"/>
      <c r="EXR161" s="22"/>
      <c r="EXS161" s="22"/>
      <c r="EXT161" s="22"/>
      <c r="EXU161" s="22"/>
      <c r="EXV161" s="22"/>
      <c r="EXW161" s="22"/>
      <c r="EXX161" s="22"/>
      <c r="EXY161" s="22"/>
      <c r="EXZ161" s="22"/>
      <c r="EYA161" s="22"/>
      <c r="EYB161" s="22"/>
      <c r="EYC161" s="22"/>
      <c r="EYD161" s="22"/>
      <c r="EYE161" s="22"/>
      <c r="EYF161" s="22"/>
      <c r="EYG161" s="22"/>
      <c r="EYH161" s="22"/>
      <c r="EYI161" s="22"/>
      <c r="EYJ161" s="22"/>
      <c r="EYK161" s="22"/>
      <c r="EYL161" s="22"/>
      <c r="EYM161" s="22"/>
      <c r="EYN161" s="22"/>
      <c r="EYO161" s="22"/>
      <c r="EYP161" s="22"/>
      <c r="EYQ161" s="22"/>
      <c r="EYR161" s="22"/>
      <c r="EYS161" s="22"/>
      <c r="EYT161" s="22"/>
      <c r="EYU161" s="22"/>
      <c r="EYV161" s="22"/>
      <c r="EYW161" s="22"/>
      <c r="EYX161" s="22"/>
      <c r="EYY161" s="22"/>
      <c r="EYZ161" s="22"/>
      <c r="EZA161" s="22"/>
      <c r="EZB161" s="22"/>
      <c r="EZC161" s="22"/>
      <c r="EZD161" s="22"/>
      <c r="EZE161" s="22"/>
      <c r="EZF161" s="22"/>
      <c r="EZG161" s="22"/>
      <c r="EZH161" s="22"/>
      <c r="EZI161" s="22"/>
      <c r="EZJ161" s="22"/>
      <c r="EZK161" s="22"/>
      <c r="EZL161" s="22"/>
      <c r="EZM161" s="22"/>
      <c r="EZN161" s="22"/>
      <c r="EZO161" s="22"/>
      <c r="EZP161" s="22"/>
      <c r="EZQ161" s="22"/>
      <c r="EZR161" s="22"/>
      <c r="EZS161" s="22"/>
      <c r="EZT161" s="22"/>
      <c r="EZU161" s="22"/>
      <c r="EZV161" s="22"/>
      <c r="EZW161" s="22"/>
      <c r="EZX161" s="22"/>
      <c r="EZY161" s="22"/>
      <c r="EZZ161" s="22"/>
      <c r="FAA161" s="22"/>
      <c r="FAB161" s="22"/>
      <c r="FAC161" s="22"/>
      <c r="FAD161" s="22"/>
      <c r="FAE161" s="22"/>
      <c r="FAF161" s="22"/>
      <c r="FAG161" s="22"/>
      <c r="FAH161" s="22"/>
      <c r="FAI161" s="22"/>
      <c r="FAJ161" s="22"/>
      <c r="FAK161" s="22"/>
      <c r="FAL161" s="22"/>
      <c r="FAM161" s="22"/>
      <c r="FAN161" s="22"/>
      <c r="FAO161" s="22"/>
      <c r="FAP161" s="22"/>
      <c r="FAQ161" s="22"/>
      <c r="FAR161" s="22"/>
      <c r="FAS161" s="22"/>
      <c r="FAT161" s="22"/>
      <c r="FAU161" s="22"/>
      <c r="FAV161" s="22"/>
      <c r="FAW161" s="22"/>
      <c r="FAX161" s="22"/>
      <c r="FAY161" s="22"/>
      <c r="FAZ161" s="22"/>
      <c r="FBA161" s="22"/>
      <c r="FBB161" s="22"/>
      <c r="FBC161" s="22"/>
      <c r="FBD161" s="22"/>
      <c r="FBE161" s="22"/>
      <c r="FBF161" s="22"/>
      <c r="FBG161" s="22"/>
      <c r="FBH161" s="22"/>
      <c r="FBI161" s="22"/>
      <c r="FBJ161" s="22"/>
      <c r="FBK161" s="22"/>
      <c r="FBL161" s="22"/>
      <c r="FBM161" s="22"/>
      <c r="FBN161" s="22"/>
      <c r="FBO161" s="22"/>
      <c r="FBP161" s="22"/>
      <c r="FBQ161" s="22"/>
      <c r="FBR161" s="22"/>
      <c r="FBS161" s="22"/>
      <c r="FBT161" s="22"/>
      <c r="FBU161" s="22"/>
      <c r="FBV161" s="22"/>
      <c r="FBW161" s="22"/>
      <c r="FBX161" s="22"/>
      <c r="FBY161" s="22"/>
      <c r="FBZ161" s="22"/>
      <c r="FCA161" s="22"/>
      <c r="FCB161" s="22"/>
      <c r="FCC161" s="22"/>
      <c r="FCD161" s="22"/>
      <c r="FCE161" s="22"/>
      <c r="FCF161" s="22"/>
      <c r="FCG161" s="22"/>
      <c r="FCH161" s="22"/>
      <c r="FCI161" s="22"/>
      <c r="FCJ161" s="22"/>
      <c r="FCK161" s="22"/>
      <c r="FCL161" s="22"/>
      <c r="FCM161" s="22"/>
      <c r="FCN161" s="22"/>
      <c r="FCO161" s="22"/>
      <c r="FCP161" s="22"/>
      <c r="FCQ161" s="22"/>
      <c r="FCR161" s="22"/>
      <c r="FCS161" s="22"/>
      <c r="FCT161" s="22"/>
      <c r="FCU161" s="22"/>
      <c r="FCV161" s="22"/>
      <c r="FCW161" s="22"/>
      <c r="FCX161" s="22"/>
      <c r="FCY161" s="22"/>
      <c r="FCZ161" s="22"/>
      <c r="FDA161" s="22"/>
      <c r="FDB161" s="22"/>
      <c r="FDC161" s="22"/>
      <c r="FDD161" s="22"/>
      <c r="FDE161" s="22"/>
      <c r="FDF161" s="22"/>
      <c r="FDG161" s="22"/>
      <c r="FDH161" s="22"/>
      <c r="FDI161" s="22"/>
      <c r="FDJ161" s="22"/>
      <c r="FDK161" s="22"/>
      <c r="FDL161" s="22"/>
      <c r="FDM161" s="22"/>
      <c r="FDN161" s="22"/>
      <c r="FDO161" s="22"/>
      <c r="FDP161" s="22"/>
      <c r="FDQ161" s="22"/>
      <c r="FDR161" s="22"/>
      <c r="FDS161" s="22"/>
      <c r="FDT161" s="22"/>
      <c r="FDU161" s="22"/>
      <c r="FDV161" s="22"/>
      <c r="FDW161" s="22"/>
      <c r="FDX161" s="22"/>
      <c r="FDY161" s="22"/>
      <c r="FDZ161" s="22"/>
      <c r="FEA161" s="22"/>
      <c r="FEB161" s="22"/>
      <c r="FEC161" s="22"/>
      <c r="FED161" s="22"/>
      <c r="FEE161" s="22"/>
      <c r="FEF161" s="22"/>
      <c r="FEG161" s="22"/>
      <c r="FEH161" s="22"/>
      <c r="FEI161" s="22"/>
      <c r="FEJ161" s="22"/>
      <c r="FEK161" s="22"/>
      <c r="FEL161" s="22"/>
      <c r="FEM161" s="22"/>
      <c r="FEN161" s="22"/>
      <c r="FEO161" s="22"/>
      <c r="FEP161" s="22"/>
      <c r="FEQ161" s="22"/>
      <c r="FER161" s="22"/>
      <c r="FES161" s="22"/>
      <c r="FET161" s="22"/>
      <c r="FEU161" s="22"/>
      <c r="FEV161" s="22"/>
      <c r="FEW161" s="22"/>
      <c r="FEX161" s="22"/>
      <c r="FEY161" s="22"/>
      <c r="FEZ161" s="22"/>
      <c r="FFA161" s="22"/>
      <c r="FFB161" s="22"/>
      <c r="FFC161" s="22"/>
      <c r="FFD161" s="22"/>
      <c r="FFE161" s="22"/>
      <c r="FFF161" s="22"/>
      <c r="FFG161" s="22"/>
      <c r="FFH161" s="22"/>
      <c r="FFI161" s="22"/>
      <c r="FFJ161" s="22"/>
      <c r="FFK161" s="22"/>
      <c r="FFL161" s="22"/>
      <c r="FFM161" s="22"/>
      <c r="FFN161" s="22"/>
      <c r="FFO161" s="22"/>
      <c r="FFP161" s="22"/>
      <c r="FFQ161" s="22"/>
      <c r="FFR161" s="22"/>
      <c r="FFS161" s="22"/>
      <c r="FFT161" s="22"/>
      <c r="FFU161" s="22"/>
      <c r="FFV161" s="22"/>
      <c r="FFW161" s="22"/>
      <c r="FFX161" s="22"/>
      <c r="FFY161" s="22"/>
      <c r="FFZ161" s="22"/>
      <c r="FGA161" s="22"/>
      <c r="FGB161" s="22"/>
      <c r="FGC161" s="22"/>
      <c r="FGD161" s="22"/>
      <c r="FGE161" s="22"/>
      <c r="FGF161" s="22"/>
      <c r="FGG161" s="22"/>
      <c r="FGH161" s="22"/>
      <c r="FGI161" s="22"/>
      <c r="FGJ161" s="22"/>
      <c r="FGK161" s="22"/>
      <c r="FGL161" s="22"/>
      <c r="FGM161" s="22"/>
      <c r="FGN161" s="22"/>
      <c r="FGO161" s="22"/>
      <c r="FGP161" s="22"/>
      <c r="FGQ161" s="22"/>
      <c r="FGR161" s="22"/>
      <c r="FGS161" s="22"/>
      <c r="FGT161" s="22"/>
      <c r="FGU161" s="22"/>
      <c r="FGV161" s="22"/>
      <c r="FGW161" s="22"/>
      <c r="FGX161" s="22"/>
      <c r="FGY161" s="22"/>
      <c r="FGZ161" s="22"/>
      <c r="FHA161" s="22"/>
      <c r="FHB161" s="22"/>
      <c r="FHC161" s="22"/>
      <c r="FHD161" s="22"/>
      <c r="FHE161" s="22"/>
      <c r="FHF161" s="22"/>
      <c r="FHG161" s="22"/>
      <c r="FHH161" s="22"/>
      <c r="FHI161" s="22"/>
      <c r="FHJ161" s="22"/>
      <c r="FHK161" s="22"/>
      <c r="FHL161" s="22"/>
      <c r="FHM161" s="22"/>
      <c r="FHN161" s="22"/>
      <c r="FHO161" s="22"/>
      <c r="FHP161" s="22"/>
      <c r="FHQ161" s="22"/>
      <c r="FHR161" s="22"/>
      <c r="FHS161" s="22"/>
      <c r="FHT161" s="22"/>
      <c r="FHU161" s="22"/>
      <c r="FHV161" s="22"/>
      <c r="FHW161" s="22"/>
      <c r="FHX161" s="22"/>
      <c r="FHY161" s="22"/>
      <c r="FHZ161" s="22"/>
      <c r="FIA161" s="22"/>
      <c r="FIB161" s="22"/>
      <c r="FIC161" s="22"/>
      <c r="FID161" s="22"/>
      <c r="FIE161" s="22"/>
      <c r="FIF161" s="22"/>
      <c r="FIG161" s="22"/>
      <c r="FIH161" s="22"/>
      <c r="FII161" s="22"/>
      <c r="FIJ161" s="22"/>
      <c r="FIK161" s="22"/>
      <c r="FIL161" s="22"/>
      <c r="FIM161" s="22"/>
      <c r="FIN161" s="22"/>
      <c r="FIO161" s="22"/>
      <c r="FIP161" s="22"/>
      <c r="FIQ161" s="22"/>
      <c r="FIR161" s="22"/>
      <c r="FIS161" s="22"/>
      <c r="FIT161" s="22"/>
      <c r="FIU161" s="22"/>
      <c r="FIV161" s="22"/>
      <c r="FIW161" s="22"/>
      <c r="FIX161" s="22"/>
      <c r="FIY161" s="22"/>
      <c r="FIZ161" s="22"/>
      <c r="FJA161" s="22"/>
      <c r="FJB161" s="22"/>
      <c r="FJC161" s="22"/>
      <c r="FJD161" s="22"/>
      <c r="FJE161" s="22"/>
      <c r="FJF161" s="22"/>
      <c r="FJG161" s="22"/>
      <c r="FJH161" s="22"/>
      <c r="FJI161" s="22"/>
      <c r="FJJ161" s="22"/>
      <c r="FJK161" s="22"/>
      <c r="FJL161" s="22"/>
      <c r="FJM161" s="22"/>
      <c r="FJN161" s="22"/>
      <c r="FJO161" s="22"/>
      <c r="FJP161" s="22"/>
      <c r="FJQ161" s="22"/>
      <c r="FJR161" s="22"/>
      <c r="FJS161" s="22"/>
      <c r="FJT161" s="22"/>
      <c r="FJU161" s="22"/>
      <c r="FJV161" s="22"/>
      <c r="FJW161" s="22"/>
      <c r="FJX161" s="22"/>
      <c r="FJY161" s="22"/>
      <c r="FJZ161" s="22"/>
      <c r="FKA161" s="22"/>
      <c r="FKB161" s="22"/>
      <c r="FKC161" s="22"/>
      <c r="FKD161" s="22"/>
      <c r="FKE161" s="22"/>
      <c r="FKF161" s="22"/>
      <c r="FKG161" s="22"/>
      <c r="FKH161" s="22"/>
      <c r="FKI161" s="22"/>
      <c r="FKJ161" s="22"/>
      <c r="FKK161" s="22"/>
      <c r="FKL161" s="22"/>
      <c r="FKM161" s="22"/>
      <c r="FKN161" s="22"/>
      <c r="FKO161" s="22"/>
      <c r="FKP161" s="22"/>
      <c r="FKQ161" s="22"/>
      <c r="FKR161" s="22"/>
      <c r="FKS161" s="22"/>
      <c r="FKT161" s="22"/>
      <c r="FKU161" s="22"/>
      <c r="FKV161" s="22"/>
      <c r="FKW161" s="22"/>
      <c r="FKX161" s="22"/>
      <c r="FKY161" s="22"/>
      <c r="FKZ161" s="22"/>
      <c r="FLA161" s="22"/>
      <c r="FLB161" s="22"/>
      <c r="FLC161" s="22"/>
      <c r="FLD161" s="22"/>
      <c r="FLE161" s="22"/>
      <c r="FLF161" s="22"/>
      <c r="FLG161" s="22"/>
      <c r="FLH161" s="22"/>
      <c r="FLI161" s="22"/>
      <c r="FLJ161" s="22"/>
      <c r="FLK161" s="22"/>
      <c r="FLL161" s="22"/>
      <c r="FLM161" s="22"/>
      <c r="FLN161" s="22"/>
      <c r="FLO161" s="22"/>
      <c r="FLP161" s="22"/>
      <c r="FLQ161" s="22"/>
      <c r="FLR161" s="22"/>
      <c r="FLS161" s="22"/>
      <c r="FLT161" s="22"/>
      <c r="FLU161" s="22"/>
      <c r="FLV161" s="22"/>
      <c r="FLW161" s="22"/>
      <c r="FLX161" s="22"/>
      <c r="FLY161" s="22"/>
      <c r="FLZ161" s="22"/>
      <c r="FMA161" s="22"/>
      <c r="FMB161" s="22"/>
      <c r="FMC161" s="22"/>
      <c r="FMD161" s="22"/>
      <c r="FME161" s="22"/>
      <c r="FMF161" s="22"/>
      <c r="FMG161" s="22"/>
      <c r="FMH161" s="22"/>
      <c r="FMI161" s="22"/>
      <c r="FMJ161" s="22"/>
      <c r="FMK161" s="22"/>
      <c r="FML161" s="22"/>
      <c r="FMM161" s="22"/>
      <c r="FMN161" s="22"/>
      <c r="FMO161" s="22"/>
      <c r="FMP161" s="22"/>
      <c r="FMQ161" s="22"/>
      <c r="FMR161" s="22"/>
      <c r="FMS161" s="22"/>
      <c r="FMT161" s="22"/>
      <c r="FMU161" s="22"/>
      <c r="FMV161" s="22"/>
      <c r="FMW161" s="22"/>
      <c r="FMX161" s="22"/>
      <c r="FMY161" s="22"/>
      <c r="FMZ161" s="22"/>
      <c r="FNA161" s="22"/>
      <c r="FNB161" s="22"/>
      <c r="FNC161" s="22"/>
      <c r="FND161" s="22"/>
      <c r="FNE161" s="22"/>
      <c r="FNF161" s="22"/>
      <c r="FNG161" s="22"/>
      <c r="FNH161" s="22"/>
      <c r="FNI161" s="22"/>
      <c r="FNJ161" s="22"/>
      <c r="FNK161" s="22"/>
      <c r="FNL161" s="22"/>
      <c r="FNM161" s="22"/>
      <c r="FNN161" s="22"/>
      <c r="FNO161" s="22"/>
      <c r="FNP161" s="22"/>
      <c r="FNQ161" s="22"/>
      <c r="FNR161" s="22"/>
      <c r="FNS161" s="22"/>
      <c r="FNT161" s="22"/>
      <c r="FNU161" s="22"/>
      <c r="FNV161" s="22"/>
      <c r="FNW161" s="22"/>
      <c r="FNX161" s="22"/>
      <c r="FNY161" s="22"/>
      <c r="FNZ161" s="22"/>
      <c r="FOA161" s="22"/>
      <c r="FOB161" s="22"/>
      <c r="FOC161" s="22"/>
      <c r="FOD161" s="22"/>
      <c r="FOE161" s="22"/>
      <c r="FOF161" s="22"/>
      <c r="FOG161" s="22"/>
      <c r="FOH161" s="22"/>
      <c r="FOI161" s="22"/>
      <c r="FOJ161" s="22"/>
      <c r="FOK161" s="22"/>
      <c r="FOL161" s="22"/>
      <c r="FOM161" s="22"/>
      <c r="FON161" s="22"/>
      <c r="FOO161" s="22"/>
      <c r="FOP161" s="22"/>
      <c r="FOQ161" s="22"/>
      <c r="FOR161" s="22"/>
      <c r="FOS161" s="22"/>
      <c r="FOT161" s="22"/>
      <c r="FOU161" s="22"/>
      <c r="FOV161" s="22"/>
      <c r="FOW161" s="22"/>
      <c r="FOX161" s="22"/>
      <c r="FOY161" s="22"/>
      <c r="FOZ161" s="22"/>
      <c r="FPA161" s="22"/>
      <c r="FPB161" s="22"/>
      <c r="FPC161" s="22"/>
      <c r="FPD161" s="22"/>
      <c r="FPE161" s="22"/>
      <c r="FPF161" s="22"/>
      <c r="FPG161" s="22"/>
      <c r="FPH161" s="22"/>
      <c r="FPI161" s="22"/>
      <c r="FPJ161" s="22"/>
      <c r="FPK161" s="22"/>
      <c r="FPL161" s="22"/>
      <c r="FPM161" s="22"/>
      <c r="FPN161" s="22"/>
      <c r="FPO161" s="22"/>
      <c r="FPP161" s="22"/>
      <c r="FPQ161" s="22"/>
      <c r="FPR161" s="22"/>
      <c r="FPS161" s="22"/>
      <c r="FPT161" s="22"/>
      <c r="FPU161" s="22"/>
      <c r="FPV161" s="22"/>
      <c r="FPW161" s="22"/>
      <c r="FPX161" s="22"/>
      <c r="FPY161" s="22"/>
      <c r="FPZ161" s="22"/>
      <c r="FQA161" s="22"/>
      <c r="FQB161" s="22"/>
      <c r="FQC161" s="22"/>
      <c r="FQD161" s="22"/>
      <c r="FQE161" s="22"/>
      <c r="FQF161" s="22"/>
      <c r="FQG161" s="22"/>
      <c r="FQH161" s="22"/>
      <c r="FQI161" s="22"/>
      <c r="FQJ161" s="22"/>
      <c r="FQK161" s="22"/>
      <c r="FQL161" s="22"/>
      <c r="FQM161" s="22"/>
      <c r="FQN161" s="22"/>
      <c r="FQO161" s="22"/>
      <c r="FQP161" s="22"/>
      <c r="FQQ161" s="22"/>
      <c r="FQR161" s="22"/>
      <c r="FQS161" s="22"/>
      <c r="FQT161" s="22"/>
      <c r="FQU161" s="22"/>
      <c r="FQV161" s="22"/>
      <c r="FQW161" s="22"/>
      <c r="FQX161" s="22"/>
      <c r="FQY161" s="22"/>
      <c r="FQZ161" s="22"/>
      <c r="FRA161" s="22"/>
      <c r="FRB161" s="22"/>
      <c r="FRC161" s="22"/>
      <c r="FRD161" s="22"/>
      <c r="FRE161" s="22"/>
      <c r="FRF161" s="22"/>
      <c r="FRG161" s="22"/>
      <c r="FRH161" s="22"/>
      <c r="FRI161" s="22"/>
      <c r="FRJ161" s="22"/>
      <c r="FRK161" s="22"/>
      <c r="FRL161" s="22"/>
      <c r="FRM161" s="22"/>
      <c r="FRN161" s="22"/>
      <c r="FRO161" s="22"/>
      <c r="FRP161" s="22"/>
      <c r="FRQ161" s="22"/>
      <c r="FRR161" s="22"/>
      <c r="FRS161" s="22"/>
      <c r="FRT161" s="22"/>
      <c r="FRU161" s="22"/>
      <c r="FRV161" s="22"/>
      <c r="FRW161" s="22"/>
      <c r="FRX161" s="22"/>
      <c r="FRY161" s="22"/>
      <c r="FRZ161" s="22"/>
      <c r="FSA161" s="22"/>
      <c r="FSB161" s="22"/>
      <c r="FSC161" s="22"/>
      <c r="FSD161" s="22"/>
      <c r="FSE161" s="22"/>
      <c r="FSF161" s="22"/>
      <c r="FSG161" s="22"/>
      <c r="FSH161" s="22"/>
      <c r="FSI161" s="22"/>
      <c r="FSJ161" s="22"/>
      <c r="FSK161" s="22"/>
      <c r="FSL161" s="22"/>
      <c r="FSM161" s="22"/>
      <c r="FSN161" s="22"/>
      <c r="FSO161" s="22"/>
      <c r="FSP161" s="22"/>
      <c r="FSQ161" s="22"/>
      <c r="FSR161" s="22"/>
      <c r="FSS161" s="22"/>
      <c r="FST161" s="22"/>
      <c r="FSU161" s="22"/>
      <c r="FSV161" s="22"/>
      <c r="FSW161" s="22"/>
      <c r="FSX161" s="22"/>
      <c r="FSY161" s="22"/>
      <c r="FSZ161" s="22"/>
      <c r="FTA161" s="22"/>
      <c r="FTB161" s="22"/>
      <c r="FTC161" s="22"/>
      <c r="FTD161" s="22"/>
      <c r="FTE161" s="22"/>
      <c r="FTF161" s="22"/>
      <c r="FTG161" s="22"/>
      <c r="FTH161" s="22"/>
      <c r="FTI161" s="22"/>
      <c r="FTJ161" s="22"/>
      <c r="FTK161" s="22"/>
      <c r="FTL161" s="22"/>
      <c r="FTM161" s="22"/>
      <c r="FTN161" s="22"/>
      <c r="FTO161" s="22"/>
      <c r="FTP161" s="22"/>
      <c r="FTQ161" s="22"/>
      <c r="FTR161" s="22"/>
      <c r="FTS161" s="22"/>
      <c r="FTT161" s="22"/>
      <c r="FTU161" s="22"/>
      <c r="FTV161" s="22"/>
      <c r="FTW161" s="22"/>
      <c r="FTX161" s="22"/>
      <c r="FTY161" s="22"/>
      <c r="FTZ161" s="22"/>
      <c r="FUA161" s="22"/>
      <c r="FUB161" s="22"/>
      <c r="FUC161" s="22"/>
      <c r="FUD161" s="22"/>
      <c r="FUE161" s="22"/>
      <c r="FUF161" s="22"/>
      <c r="FUG161" s="22"/>
      <c r="FUH161" s="22"/>
      <c r="FUI161" s="22"/>
      <c r="FUJ161" s="22"/>
      <c r="FUK161" s="22"/>
      <c r="FUL161" s="22"/>
      <c r="FUM161" s="22"/>
      <c r="FUN161" s="22"/>
      <c r="FUO161" s="22"/>
      <c r="FUP161" s="22"/>
      <c r="FUQ161" s="22"/>
      <c r="FUR161" s="22"/>
      <c r="FUS161" s="22"/>
      <c r="FUT161" s="22"/>
      <c r="FUU161" s="22"/>
      <c r="FUV161" s="22"/>
      <c r="FUW161" s="22"/>
      <c r="FUX161" s="22"/>
      <c r="FUY161" s="22"/>
      <c r="FUZ161" s="22"/>
      <c r="FVA161" s="22"/>
      <c r="FVB161" s="22"/>
      <c r="FVC161" s="22"/>
      <c r="FVD161" s="22"/>
      <c r="FVE161" s="22"/>
      <c r="FVF161" s="22"/>
      <c r="FVG161" s="22"/>
      <c r="FVH161" s="22"/>
      <c r="FVI161" s="22"/>
      <c r="FVJ161" s="22"/>
      <c r="FVK161" s="22"/>
      <c r="FVL161" s="22"/>
      <c r="FVM161" s="22"/>
      <c r="FVN161" s="22"/>
      <c r="FVO161" s="22"/>
      <c r="FVP161" s="22"/>
      <c r="FVQ161" s="22"/>
      <c r="FVR161" s="22"/>
      <c r="FVS161" s="22"/>
      <c r="FVT161" s="22"/>
      <c r="FVU161" s="22"/>
      <c r="FVV161" s="22"/>
      <c r="FVW161" s="22"/>
      <c r="FVX161" s="22"/>
      <c r="FVY161" s="22"/>
      <c r="FVZ161" s="22"/>
      <c r="FWA161" s="22"/>
      <c r="FWB161" s="22"/>
      <c r="FWC161" s="22"/>
      <c r="FWD161" s="22"/>
      <c r="FWE161" s="22"/>
      <c r="FWF161" s="22"/>
      <c r="FWG161" s="22"/>
      <c r="FWH161" s="22"/>
      <c r="FWI161" s="22"/>
      <c r="FWJ161" s="22"/>
      <c r="FWK161" s="22"/>
      <c r="FWL161" s="22"/>
      <c r="FWM161" s="22"/>
      <c r="FWN161" s="22"/>
      <c r="FWO161" s="22"/>
      <c r="FWP161" s="22"/>
      <c r="FWQ161" s="22"/>
      <c r="FWR161" s="22"/>
      <c r="FWS161" s="22"/>
      <c r="FWT161" s="22"/>
      <c r="FWU161" s="22"/>
      <c r="FWV161" s="22"/>
      <c r="FWW161" s="22"/>
      <c r="FWX161" s="22"/>
      <c r="FWY161" s="22"/>
      <c r="FWZ161" s="22"/>
      <c r="FXA161" s="22"/>
      <c r="FXB161" s="22"/>
      <c r="FXC161" s="22"/>
      <c r="FXD161" s="22"/>
      <c r="FXE161" s="22"/>
      <c r="FXF161" s="22"/>
      <c r="FXG161" s="22"/>
      <c r="FXH161" s="22"/>
      <c r="FXI161" s="22"/>
      <c r="FXJ161" s="22"/>
      <c r="FXK161" s="22"/>
      <c r="FXL161" s="22"/>
      <c r="FXM161" s="22"/>
      <c r="FXN161" s="22"/>
      <c r="FXO161" s="22"/>
      <c r="FXP161" s="22"/>
      <c r="FXQ161" s="22"/>
      <c r="FXR161" s="22"/>
      <c r="FXS161" s="22"/>
      <c r="FXT161" s="22"/>
      <c r="FXU161" s="22"/>
      <c r="FXV161" s="22"/>
      <c r="FXW161" s="22"/>
      <c r="FXX161" s="22"/>
      <c r="FXY161" s="22"/>
      <c r="FXZ161" s="22"/>
      <c r="FYA161" s="22"/>
      <c r="FYB161" s="22"/>
      <c r="FYC161" s="22"/>
      <c r="FYD161" s="22"/>
      <c r="FYE161" s="22"/>
      <c r="FYF161" s="22"/>
      <c r="FYG161" s="22"/>
      <c r="FYH161" s="22"/>
      <c r="FYI161" s="22"/>
      <c r="FYJ161" s="22"/>
      <c r="FYK161" s="22"/>
      <c r="FYL161" s="22"/>
      <c r="FYM161" s="22"/>
      <c r="FYN161" s="22"/>
      <c r="FYO161" s="22"/>
      <c r="FYP161" s="22"/>
      <c r="FYQ161" s="22"/>
      <c r="FYR161" s="22"/>
      <c r="FYS161" s="22"/>
      <c r="FYT161" s="22"/>
      <c r="FYU161" s="22"/>
      <c r="FYV161" s="22"/>
      <c r="FYW161" s="22"/>
      <c r="FYX161" s="22"/>
      <c r="FYY161" s="22"/>
      <c r="FYZ161" s="22"/>
      <c r="FZA161" s="22"/>
      <c r="FZB161" s="22"/>
      <c r="FZC161" s="22"/>
      <c r="FZD161" s="22"/>
      <c r="FZE161" s="22"/>
      <c r="FZF161" s="22"/>
      <c r="FZG161" s="22"/>
      <c r="FZH161" s="22"/>
      <c r="FZI161" s="22"/>
      <c r="FZJ161" s="22"/>
      <c r="FZK161" s="22"/>
      <c r="FZL161" s="22"/>
      <c r="FZM161" s="22"/>
      <c r="FZN161" s="22"/>
      <c r="FZO161" s="22"/>
      <c r="FZP161" s="22"/>
      <c r="FZQ161" s="22"/>
      <c r="FZR161" s="22"/>
      <c r="FZS161" s="22"/>
      <c r="FZT161" s="22"/>
      <c r="FZU161" s="22"/>
      <c r="FZV161" s="22"/>
      <c r="FZW161" s="22"/>
      <c r="FZX161" s="22"/>
      <c r="FZY161" s="22"/>
      <c r="FZZ161" s="22"/>
      <c r="GAA161" s="22"/>
      <c r="GAB161" s="22"/>
      <c r="GAC161" s="22"/>
      <c r="GAD161" s="22"/>
      <c r="GAE161" s="22"/>
      <c r="GAF161" s="22"/>
      <c r="GAG161" s="22"/>
      <c r="GAH161" s="22"/>
      <c r="GAI161" s="22"/>
      <c r="GAJ161" s="22"/>
      <c r="GAK161" s="22"/>
      <c r="GAL161" s="22"/>
      <c r="GAM161" s="22"/>
      <c r="GAN161" s="22"/>
      <c r="GAO161" s="22"/>
      <c r="GAP161" s="22"/>
      <c r="GAQ161" s="22"/>
      <c r="GAR161" s="22"/>
      <c r="GAS161" s="22"/>
      <c r="GAT161" s="22"/>
      <c r="GAU161" s="22"/>
      <c r="GAV161" s="22"/>
      <c r="GAW161" s="22"/>
      <c r="GAX161" s="22"/>
      <c r="GAY161" s="22"/>
      <c r="GAZ161" s="22"/>
      <c r="GBA161" s="22"/>
      <c r="GBB161" s="22"/>
      <c r="GBC161" s="22"/>
      <c r="GBD161" s="22"/>
      <c r="GBE161" s="22"/>
      <c r="GBF161" s="22"/>
      <c r="GBG161" s="22"/>
      <c r="GBH161" s="22"/>
      <c r="GBI161" s="22"/>
      <c r="GBJ161" s="22"/>
      <c r="GBK161" s="22"/>
      <c r="GBL161" s="22"/>
      <c r="GBM161" s="22"/>
      <c r="GBN161" s="22"/>
      <c r="GBO161" s="22"/>
      <c r="GBP161" s="22"/>
      <c r="GBQ161" s="22"/>
      <c r="GBR161" s="22"/>
      <c r="GBS161" s="22"/>
      <c r="GBT161" s="22"/>
      <c r="GBU161" s="22"/>
      <c r="GBV161" s="22"/>
      <c r="GBW161" s="22"/>
      <c r="GBX161" s="22"/>
      <c r="GBY161" s="22"/>
      <c r="GBZ161" s="22"/>
      <c r="GCA161" s="22"/>
      <c r="GCB161" s="22"/>
      <c r="GCC161" s="22"/>
      <c r="GCD161" s="22"/>
      <c r="GCE161" s="22"/>
      <c r="GCF161" s="22"/>
      <c r="GCG161" s="22"/>
      <c r="GCH161" s="22"/>
      <c r="GCI161" s="22"/>
      <c r="GCJ161" s="22"/>
      <c r="GCK161" s="22"/>
      <c r="GCL161" s="22"/>
      <c r="GCM161" s="22"/>
      <c r="GCN161" s="22"/>
      <c r="GCO161" s="22"/>
      <c r="GCP161" s="22"/>
      <c r="GCQ161" s="22"/>
      <c r="GCR161" s="22"/>
      <c r="GCS161" s="22"/>
      <c r="GCT161" s="22"/>
      <c r="GCU161" s="22"/>
      <c r="GCV161" s="22"/>
      <c r="GCW161" s="22"/>
      <c r="GCX161" s="22"/>
      <c r="GCY161" s="22"/>
      <c r="GCZ161" s="22"/>
      <c r="GDA161" s="22"/>
      <c r="GDB161" s="22"/>
      <c r="GDC161" s="22"/>
      <c r="GDD161" s="22"/>
      <c r="GDE161" s="22"/>
      <c r="GDF161" s="22"/>
      <c r="GDG161" s="22"/>
      <c r="GDH161" s="22"/>
      <c r="GDI161" s="22"/>
      <c r="GDJ161" s="22"/>
      <c r="GDK161" s="22"/>
      <c r="GDL161" s="22"/>
      <c r="GDM161" s="22"/>
      <c r="GDN161" s="22"/>
      <c r="GDO161" s="22"/>
      <c r="GDP161" s="22"/>
      <c r="GDQ161" s="22"/>
      <c r="GDR161" s="22"/>
      <c r="GDS161" s="22"/>
      <c r="GDT161" s="22"/>
      <c r="GDU161" s="22"/>
      <c r="GDV161" s="22"/>
      <c r="GDW161" s="22"/>
      <c r="GDX161" s="22"/>
      <c r="GDY161" s="22"/>
      <c r="GDZ161" s="22"/>
      <c r="GEA161" s="22"/>
      <c r="GEB161" s="22"/>
      <c r="GEC161" s="22"/>
      <c r="GED161" s="22"/>
      <c r="GEE161" s="22"/>
      <c r="GEF161" s="22"/>
      <c r="GEG161" s="22"/>
      <c r="GEH161" s="22"/>
      <c r="GEI161" s="22"/>
      <c r="GEJ161" s="22"/>
      <c r="GEK161" s="22"/>
      <c r="GEL161" s="22"/>
      <c r="GEM161" s="22"/>
      <c r="GEN161" s="22"/>
      <c r="GEO161" s="22"/>
      <c r="GEP161" s="22"/>
      <c r="GEQ161" s="22"/>
      <c r="GER161" s="22"/>
      <c r="GES161" s="22"/>
      <c r="GET161" s="22"/>
      <c r="GEU161" s="22"/>
      <c r="GEV161" s="22"/>
      <c r="GEW161" s="22"/>
      <c r="GEX161" s="22"/>
      <c r="GEY161" s="22"/>
      <c r="GEZ161" s="22"/>
      <c r="GFA161" s="22"/>
      <c r="GFB161" s="22"/>
      <c r="GFC161" s="22"/>
      <c r="GFD161" s="22"/>
      <c r="GFE161" s="22"/>
      <c r="GFF161" s="22"/>
      <c r="GFG161" s="22"/>
      <c r="GFH161" s="22"/>
      <c r="GFI161" s="22"/>
      <c r="GFJ161" s="22"/>
      <c r="GFK161" s="22"/>
      <c r="GFL161" s="22"/>
      <c r="GFM161" s="22"/>
      <c r="GFN161" s="22"/>
      <c r="GFO161" s="22"/>
      <c r="GFP161" s="22"/>
      <c r="GFQ161" s="22"/>
      <c r="GFR161" s="22"/>
      <c r="GFS161" s="22"/>
      <c r="GFT161" s="22"/>
      <c r="GFU161" s="22"/>
      <c r="GFV161" s="22"/>
      <c r="GFW161" s="22"/>
      <c r="GFX161" s="22"/>
      <c r="GFY161" s="22"/>
      <c r="GFZ161" s="22"/>
      <c r="GGA161" s="22"/>
      <c r="GGB161" s="22"/>
      <c r="GGC161" s="22"/>
      <c r="GGD161" s="22"/>
      <c r="GGE161" s="22"/>
      <c r="GGF161" s="22"/>
      <c r="GGG161" s="22"/>
      <c r="GGH161" s="22"/>
      <c r="GGI161" s="22"/>
      <c r="GGJ161" s="22"/>
      <c r="GGK161" s="22"/>
      <c r="GGL161" s="22"/>
      <c r="GGM161" s="22"/>
      <c r="GGN161" s="22"/>
      <c r="GGO161" s="22"/>
      <c r="GGP161" s="22"/>
      <c r="GGQ161" s="22"/>
      <c r="GGR161" s="22"/>
      <c r="GGS161" s="22"/>
      <c r="GGT161" s="22"/>
      <c r="GGU161" s="22"/>
      <c r="GGV161" s="22"/>
      <c r="GGW161" s="22"/>
      <c r="GGX161" s="22"/>
      <c r="GGY161" s="22"/>
      <c r="GGZ161" s="22"/>
      <c r="GHA161" s="22"/>
      <c r="GHB161" s="22"/>
      <c r="GHC161" s="22"/>
      <c r="GHD161" s="22"/>
      <c r="GHE161" s="22"/>
      <c r="GHF161" s="22"/>
      <c r="GHG161" s="22"/>
      <c r="GHH161" s="22"/>
      <c r="GHI161" s="22"/>
      <c r="GHJ161" s="22"/>
      <c r="GHK161" s="22"/>
      <c r="GHL161" s="22"/>
      <c r="GHM161" s="22"/>
      <c r="GHN161" s="22"/>
      <c r="GHO161" s="22"/>
      <c r="GHP161" s="22"/>
      <c r="GHQ161" s="22"/>
      <c r="GHR161" s="22"/>
      <c r="GHS161" s="22"/>
      <c r="GHT161" s="22"/>
      <c r="GHU161" s="22"/>
      <c r="GHV161" s="22"/>
      <c r="GHW161" s="22"/>
      <c r="GHX161" s="22"/>
      <c r="GHY161" s="22"/>
      <c r="GHZ161" s="22"/>
      <c r="GIA161" s="22"/>
      <c r="GIB161" s="22"/>
      <c r="GIC161" s="22"/>
      <c r="GID161" s="22"/>
      <c r="GIE161" s="22"/>
      <c r="GIF161" s="22"/>
      <c r="GIG161" s="22"/>
      <c r="GIH161" s="22"/>
      <c r="GII161" s="22"/>
      <c r="GIJ161" s="22"/>
      <c r="GIK161" s="22"/>
      <c r="GIL161" s="22"/>
      <c r="GIM161" s="22"/>
      <c r="GIN161" s="22"/>
      <c r="GIO161" s="22"/>
      <c r="GIP161" s="22"/>
      <c r="GIQ161" s="22"/>
      <c r="GIR161" s="22"/>
      <c r="GIS161" s="22"/>
      <c r="GIT161" s="22"/>
      <c r="GIU161" s="22"/>
      <c r="GIV161" s="22"/>
      <c r="GIW161" s="22"/>
      <c r="GIX161" s="22"/>
      <c r="GIY161" s="22"/>
      <c r="GIZ161" s="22"/>
      <c r="GJA161" s="22"/>
      <c r="GJB161" s="22"/>
      <c r="GJC161" s="22"/>
      <c r="GJD161" s="22"/>
      <c r="GJE161" s="22"/>
      <c r="GJF161" s="22"/>
      <c r="GJG161" s="22"/>
      <c r="GJH161" s="22"/>
      <c r="GJI161" s="22"/>
      <c r="GJJ161" s="22"/>
      <c r="GJK161" s="22"/>
      <c r="GJL161" s="22"/>
      <c r="GJM161" s="22"/>
      <c r="GJN161" s="22"/>
      <c r="GJO161" s="22"/>
      <c r="GJP161" s="22"/>
      <c r="GJQ161" s="22"/>
      <c r="GJR161" s="22"/>
      <c r="GJS161" s="22"/>
      <c r="GJT161" s="22"/>
      <c r="GJU161" s="22"/>
      <c r="GJV161" s="22"/>
      <c r="GJW161" s="22"/>
      <c r="GJX161" s="22"/>
      <c r="GJY161" s="22"/>
      <c r="GJZ161" s="22"/>
      <c r="GKA161" s="22"/>
      <c r="GKB161" s="22"/>
      <c r="GKC161" s="22"/>
      <c r="GKD161" s="22"/>
      <c r="GKE161" s="22"/>
      <c r="GKF161" s="22"/>
      <c r="GKG161" s="22"/>
      <c r="GKH161" s="22"/>
      <c r="GKI161" s="22"/>
      <c r="GKJ161" s="22"/>
      <c r="GKK161" s="22"/>
      <c r="GKL161" s="22"/>
      <c r="GKM161" s="22"/>
      <c r="GKN161" s="22"/>
      <c r="GKO161" s="22"/>
      <c r="GKP161" s="22"/>
      <c r="GKQ161" s="22"/>
      <c r="GKR161" s="22"/>
      <c r="GKS161" s="22"/>
      <c r="GKT161" s="22"/>
      <c r="GKU161" s="22"/>
      <c r="GKV161" s="22"/>
      <c r="GKW161" s="22"/>
      <c r="GKX161" s="22"/>
      <c r="GKY161" s="22"/>
      <c r="GKZ161" s="22"/>
      <c r="GLA161" s="22"/>
      <c r="GLB161" s="22"/>
      <c r="GLC161" s="22"/>
      <c r="GLD161" s="22"/>
      <c r="GLE161" s="22"/>
      <c r="GLF161" s="22"/>
      <c r="GLG161" s="22"/>
      <c r="GLH161" s="22"/>
      <c r="GLI161" s="22"/>
      <c r="GLJ161" s="22"/>
      <c r="GLK161" s="22"/>
      <c r="GLL161" s="22"/>
      <c r="GLM161" s="22"/>
      <c r="GLN161" s="22"/>
      <c r="GLO161" s="22"/>
      <c r="GLP161" s="22"/>
      <c r="GLQ161" s="22"/>
      <c r="GLR161" s="22"/>
      <c r="GLS161" s="22"/>
      <c r="GLT161" s="22"/>
      <c r="GLU161" s="22"/>
      <c r="GLV161" s="22"/>
      <c r="GLW161" s="22"/>
      <c r="GLX161" s="22"/>
      <c r="GLY161" s="22"/>
      <c r="GLZ161" s="22"/>
      <c r="GMA161" s="22"/>
      <c r="GMB161" s="22"/>
      <c r="GMC161" s="22"/>
      <c r="GMD161" s="22"/>
      <c r="GME161" s="22"/>
      <c r="GMF161" s="22"/>
      <c r="GMG161" s="22"/>
      <c r="GMH161" s="22"/>
      <c r="GMI161" s="22"/>
      <c r="GMJ161" s="22"/>
      <c r="GMK161" s="22"/>
      <c r="GML161" s="22"/>
      <c r="GMM161" s="22"/>
      <c r="GMN161" s="22"/>
      <c r="GMO161" s="22"/>
      <c r="GMP161" s="22"/>
      <c r="GMQ161" s="22"/>
      <c r="GMR161" s="22"/>
      <c r="GMS161" s="22"/>
      <c r="GMT161" s="22"/>
      <c r="GMU161" s="22"/>
      <c r="GMV161" s="22"/>
      <c r="GMW161" s="22"/>
      <c r="GMX161" s="22"/>
      <c r="GMY161" s="22"/>
      <c r="GMZ161" s="22"/>
      <c r="GNA161" s="22"/>
      <c r="GNB161" s="22"/>
      <c r="GNC161" s="22"/>
      <c r="GND161" s="22"/>
      <c r="GNE161" s="22"/>
      <c r="GNF161" s="22"/>
      <c r="GNG161" s="22"/>
      <c r="GNH161" s="22"/>
      <c r="GNI161" s="22"/>
      <c r="GNJ161" s="22"/>
      <c r="GNK161" s="22"/>
      <c r="GNL161" s="22"/>
      <c r="GNM161" s="22"/>
      <c r="GNN161" s="22"/>
      <c r="GNO161" s="22"/>
      <c r="GNP161" s="22"/>
      <c r="GNQ161" s="22"/>
      <c r="GNR161" s="22"/>
      <c r="GNS161" s="22"/>
      <c r="GNT161" s="22"/>
      <c r="GNU161" s="22"/>
      <c r="GNV161" s="22"/>
      <c r="GNW161" s="22"/>
      <c r="GNX161" s="22"/>
      <c r="GNY161" s="22"/>
      <c r="GNZ161" s="22"/>
      <c r="GOA161" s="22"/>
      <c r="GOB161" s="22"/>
      <c r="GOC161" s="22"/>
      <c r="GOD161" s="22"/>
      <c r="GOE161" s="22"/>
      <c r="GOF161" s="22"/>
      <c r="GOG161" s="22"/>
      <c r="GOH161" s="22"/>
      <c r="GOI161" s="22"/>
      <c r="GOJ161" s="22"/>
      <c r="GOK161" s="22"/>
      <c r="GOL161" s="22"/>
      <c r="GOM161" s="22"/>
      <c r="GON161" s="22"/>
      <c r="GOO161" s="22"/>
      <c r="GOP161" s="22"/>
      <c r="GOQ161" s="22"/>
      <c r="GOR161" s="22"/>
      <c r="GOS161" s="22"/>
      <c r="GOT161" s="22"/>
      <c r="GOU161" s="22"/>
      <c r="GOV161" s="22"/>
      <c r="GOW161" s="22"/>
      <c r="GOX161" s="22"/>
      <c r="GOY161" s="22"/>
      <c r="GOZ161" s="22"/>
      <c r="GPA161" s="22"/>
      <c r="GPB161" s="22"/>
      <c r="GPC161" s="22"/>
      <c r="GPD161" s="22"/>
      <c r="GPE161" s="22"/>
      <c r="GPF161" s="22"/>
      <c r="GPG161" s="22"/>
      <c r="GPH161" s="22"/>
      <c r="GPI161" s="22"/>
      <c r="GPJ161" s="22"/>
      <c r="GPK161" s="22"/>
      <c r="GPL161" s="22"/>
      <c r="GPM161" s="22"/>
      <c r="GPN161" s="22"/>
      <c r="GPO161" s="22"/>
      <c r="GPP161" s="22"/>
      <c r="GPQ161" s="22"/>
      <c r="GPR161" s="22"/>
      <c r="GPS161" s="22"/>
      <c r="GPT161" s="22"/>
      <c r="GPU161" s="22"/>
      <c r="GPV161" s="22"/>
      <c r="GPW161" s="22"/>
      <c r="GPX161" s="22"/>
      <c r="GPY161" s="22"/>
      <c r="GPZ161" s="22"/>
      <c r="GQA161" s="22"/>
      <c r="GQB161" s="22"/>
      <c r="GQC161" s="22"/>
      <c r="GQD161" s="22"/>
      <c r="GQE161" s="22"/>
      <c r="GQF161" s="22"/>
      <c r="GQG161" s="22"/>
      <c r="GQH161" s="22"/>
      <c r="GQI161" s="22"/>
      <c r="GQJ161" s="22"/>
      <c r="GQK161" s="22"/>
      <c r="GQL161" s="22"/>
      <c r="GQM161" s="22"/>
      <c r="GQN161" s="22"/>
      <c r="GQO161" s="22"/>
      <c r="GQP161" s="22"/>
      <c r="GQQ161" s="22"/>
      <c r="GQR161" s="22"/>
      <c r="GQS161" s="22"/>
      <c r="GQT161" s="22"/>
      <c r="GQU161" s="22"/>
      <c r="GQV161" s="22"/>
      <c r="GQW161" s="22"/>
      <c r="GQX161" s="22"/>
      <c r="GQY161" s="22"/>
      <c r="GQZ161" s="22"/>
      <c r="GRA161" s="22"/>
      <c r="GRB161" s="22"/>
      <c r="GRC161" s="22"/>
      <c r="GRD161" s="22"/>
      <c r="GRE161" s="22"/>
      <c r="GRF161" s="22"/>
      <c r="GRG161" s="22"/>
      <c r="GRH161" s="22"/>
      <c r="GRI161" s="22"/>
      <c r="GRJ161" s="22"/>
      <c r="GRK161" s="22"/>
      <c r="GRL161" s="22"/>
      <c r="GRM161" s="22"/>
      <c r="GRN161" s="22"/>
      <c r="GRO161" s="22"/>
      <c r="GRP161" s="22"/>
      <c r="GRQ161" s="22"/>
      <c r="GRR161" s="22"/>
      <c r="GRS161" s="22"/>
      <c r="GRT161" s="22"/>
      <c r="GRU161" s="22"/>
      <c r="GRV161" s="22"/>
      <c r="GRW161" s="22"/>
      <c r="GRX161" s="22"/>
      <c r="GRY161" s="22"/>
      <c r="GRZ161" s="22"/>
      <c r="GSA161" s="22"/>
      <c r="GSB161" s="22"/>
      <c r="GSC161" s="22"/>
      <c r="GSD161" s="22"/>
      <c r="GSE161" s="22"/>
      <c r="GSF161" s="22"/>
      <c r="GSG161" s="22"/>
      <c r="GSH161" s="22"/>
      <c r="GSI161" s="22"/>
      <c r="GSJ161" s="22"/>
      <c r="GSK161" s="22"/>
      <c r="GSL161" s="22"/>
      <c r="GSM161" s="22"/>
      <c r="GSN161" s="22"/>
      <c r="GSO161" s="22"/>
      <c r="GSP161" s="22"/>
      <c r="GSQ161" s="22"/>
      <c r="GSR161" s="22"/>
      <c r="GSS161" s="22"/>
      <c r="GST161" s="22"/>
      <c r="GSU161" s="22"/>
      <c r="GSV161" s="22"/>
      <c r="GSW161" s="22"/>
      <c r="GSX161" s="22"/>
      <c r="GSY161" s="22"/>
      <c r="GSZ161" s="22"/>
      <c r="GTA161" s="22"/>
      <c r="GTB161" s="22"/>
      <c r="GTC161" s="22"/>
      <c r="GTD161" s="22"/>
      <c r="GTE161" s="22"/>
      <c r="GTF161" s="22"/>
      <c r="GTG161" s="22"/>
      <c r="GTH161" s="22"/>
      <c r="GTI161" s="22"/>
      <c r="GTJ161" s="22"/>
      <c r="GTK161" s="22"/>
      <c r="GTL161" s="22"/>
      <c r="GTM161" s="22"/>
      <c r="GTN161" s="22"/>
      <c r="GTO161" s="22"/>
      <c r="GTP161" s="22"/>
      <c r="GTQ161" s="22"/>
      <c r="GTR161" s="22"/>
      <c r="GTS161" s="22"/>
      <c r="GTT161" s="22"/>
      <c r="GTU161" s="22"/>
      <c r="GTV161" s="22"/>
      <c r="GTW161" s="22"/>
      <c r="GTX161" s="22"/>
      <c r="GTY161" s="22"/>
      <c r="GTZ161" s="22"/>
      <c r="GUA161" s="22"/>
      <c r="GUB161" s="22"/>
      <c r="GUC161" s="22"/>
      <c r="GUD161" s="22"/>
      <c r="GUE161" s="22"/>
      <c r="GUF161" s="22"/>
      <c r="GUG161" s="22"/>
      <c r="GUH161" s="22"/>
      <c r="GUI161" s="22"/>
      <c r="GUJ161" s="22"/>
      <c r="GUK161" s="22"/>
      <c r="GUL161" s="22"/>
      <c r="GUM161" s="22"/>
      <c r="GUN161" s="22"/>
      <c r="GUO161" s="22"/>
      <c r="GUP161" s="22"/>
      <c r="GUQ161" s="22"/>
      <c r="GUR161" s="22"/>
      <c r="GUS161" s="22"/>
      <c r="GUT161" s="22"/>
      <c r="GUU161" s="22"/>
      <c r="GUV161" s="22"/>
      <c r="GUW161" s="22"/>
      <c r="GUX161" s="22"/>
      <c r="GUY161" s="22"/>
      <c r="GUZ161" s="22"/>
      <c r="GVA161" s="22"/>
      <c r="GVB161" s="22"/>
      <c r="GVC161" s="22"/>
      <c r="GVD161" s="22"/>
      <c r="GVE161" s="22"/>
      <c r="GVF161" s="22"/>
      <c r="GVG161" s="22"/>
      <c r="GVH161" s="22"/>
      <c r="GVI161" s="22"/>
      <c r="GVJ161" s="22"/>
      <c r="GVK161" s="22"/>
      <c r="GVL161" s="22"/>
      <c r="GVM161" s="22"/>
      <c r="GVN161" s="22"/>
      <c r="GVO161" s="22"/>
      <c r="GVP161" s="22"/>
      <c r="GVQ161" s="22"/>
      <c r="GVR161" s="22"/>
      <c r="GVS161" s="22"/>
      <c r="GVT161" s="22"/>
      <c r="GVU161" s="22"/>
      <c r="GVV161" s="22"/>
      <c r="GVW161" s="22"/>
      <c r="GVX161" s="22"/>
      <c r="GVY161" s="22"/>
      <c r="GVZ161" s="22"/>
      <c r="GWA161" s="22"/>
      <c r="GWB161" s="22"/>
      <c r="GWC161" s="22"/>
      <c r="GWD161" s="22"/>
      <c r="GWE161" s="22"/>
      <c r="GWF161" s="22"/>
      <c r="GWG161" s="22"/>
      <c r="GWH161" s="22"/>
      <c r="GWI161" s="22"/>
      <c r="GWJ161" s="22"/>
      <c r="GWK161" s="22"/>
      <c r="GWL161" s="22"/>
      <c r="GWM161" s="22"/>
      <c r="GWN161" s="22"/>
      <c r="GWO161" s="22"/>
      <c r="GWP161" s="22"/>
      <c r="GWQ161" s="22"/>
      <c r="GWR161" s="22"/>
      <c r="GWS161" s="22"/>
      <c r="GWT161" s="22"/>
      <c r="GWU161" s="22"/>
      <c r="GWV161" s="22"/>
      <c r="GWW161" s="22"/>
      <c r="GWX161" s="22"/>
      <c r="GWY161" s="22"/>
      <c r="GWZ161" s="22"/>
      <c r="GXA161" s="22"/>
      <c r="GXB161" s="22"/>
      <c r="GXC161" s="22"/>
      <c r="GXD161" s="22"/>
      <c r="GXE161" s="22"/>
      <c r="GXF161" s="22"/>
      <c r="GXG161" s="22"/>
      <c r="GXH161" s="22"/>
      <c r="GXI161" s="22"/>
      <c r="GXJ161" s="22"/>
      <c r="GXK161" s="22"/>
      <c r="GXL161" s="22"/>
      <c r="GXM161" s="22"/>
      <c r="GXN161" s="22"/>
      <c r="GXO161" s="22"/>
      <c r="GXP161" s="22"/>
      <c r="GXQ161" s="22"/>
      <c r="GXR161" s="22"/>
      <c r="GXS161" s="22"/>
      <c r="GXT161" s="22"/>
      <c r="GXU161" s="22"/>
      <c r="GXV161" s="22"/>
      <c r="GXW161" s="22"/>
      <c r="GXX161" s="22"/>
      <c r="GXY161" s="22"/>
      <c r="GXZ161" s="22"/>
      <c r="GYA161" s="22"/>
      <c r="GYB161" s="22"/>
      <c r="GYC161" s="22"/>
      <c r="GYD161" s="22"/>
      <c r="GYE161" s="22"/>
      <c r="GYF161" s="22"/>
      <c r="GYG161" s="22"/>
      <c r="GYH161" s="22"/>
      <c r="GYI161" s="22"/>
      <c r="GYJ161" s="22"/>
      <c r="GYK161" s="22"/>
      <c r="GYL161" s="22"/>
      <c r="GYM161" s="22"/>
      <c r="GYN161" s="22"/>
      <c r="GYO161" s="22"/>
      <c r="GYP161" s="22"/>
      <c r="GYQ161" s="22"/>
      <c r="GYR161" s="22"/>
      <c r="GYS161" s="22"/>
      <c r="GYT161" s="22"/>
      <c r="GYU161" s="22"/>
      <c r="GYV161" s="22"/>
      <c r="GYW161" s="22"/>
      <c r="GYX161" s="22"/>
      <c r="GYY161" s="22"/>
      <c r="GYZ161" s="22"/>
      <c r="GZA161" s="22"/>
      <c r="GZB161" s="22"/>
      <c r="GZC161" s="22"/>
      <c r="GZD161" s="22"/>
      <c r="GZE161" s="22"/>
      <c r="GZF161" s="22"/>
      <c r="GZG161" s="22"/>
      <c r="GZH161" s="22"/>
      <c r="GZI161" s="22"/>
      <c r="GZJ161" s="22"/>
      <c r="GZK161" s="22"/>
      <c r="GZL161" s="22"/>
      <c r="GZM161" s="22"/>
      <c r="GZN161" s="22"/>
      <c r="GZO161" s="22"/>
      <c r="GZP161" s="22"/>
      <c r="GZQ161" s="22"/>
      <c r="GZR161" s="22"/>
      <c r="GZS161" s="22"/>
      <c r="GZT161" s="22"/>
      <c r="GZU161" s="22"/>
      <c r="GZV161" s="22"/>
      <c r="GZW161" s="22"/>
      <c r="GZX161" s="22"/>
      <c r="GZY161" s="22"/>
      <c r="GZZ161" s="22"/>
      <c r="HAA161" s="22"/>
      <c r="HAB161" s="22"/>
      <c r="HAC161" s="22"/>
      <c r="HAD161" s="22"/>
      <c r="HAE161" s="22"/>
      <c r="HAF161" s="22"/>
      <c r="HAG161" s="22"/>
      <c r="HAH161" s="22"/>
      <c r="HAI161" s="22"/>
      <c r="HAJ161" s="22"/>
      <c r="HAK161" s="22"/>
      <c r="HAL161" s="22"/>
      <c r="HAM161" s="22"/>
      <c r="HAN161" s="22"/>
      <c r="HAO161" s="22"/>
      <c r="HAP161" s="22"/>
      <c r="HAQ161" s="22"/>
      <c r="HAR161" s="22"/>
      <c r="HAS161" s="22"/>
      <c r="HAT161" s="22"/>
      <c r="HAU161" s="22"/>
      <c r="HAV161" s="22"/>
      <c r="HAW161" s="22"/>
      <c r="HAX161" s="22"/>
      <c r="HAY161" s="22"/>
      <c r="HAZ161" s="22"/>
      <c r="HBA161" s="22"/>
      <c r="HBB161" s="22"/>
      <c r="HBC161" s="22"/>
      <c r="HBD161" s="22"/>
      <c r="HBE161" s="22"/>
      <c r="HBF161" s="22"/>
      <c r="HBG161" s="22"/>
      <c r="HBH161" s="22"/>
      <c r="HBI161" s="22"/>
      <c r="HBJ161" s="22"/>
      <c r="HBK161" s="22"/>
      <c r="HBL161" s="22"/>
      <c r="HBM161" s="22"/>
      <c r="HBN161" s="22"/>
      <c r="HBO161" s="22"/>
      <c r="HBP161" s="22"/>
      <c r="HBQ161" s="22"/>
      <c r="HBR161" s="22"/>
      <c r="HBS161" s="22"/>
      <c r="HBT161" s="22"/>
      <c r="HBU161" s="22"/>
      <c r="HBV161" s="22"/>
      <c r="HBW161" s="22"/>
      <c r="HBX161" s="22"/>
      <c r="HBY161" s="22"/>
      <c r="HBZ161" s="22"/>
      <c r="HCA161" s="22"/>
      <c r="HCB161" s="22"/>
      <c r="HCC161" s="22"/>
      <c r="HCD161" s="22"/>
      <c r="HCE161" s="22"/>
      <c r="HCF161" s="22"/>
      <c r="HCG161" s="22"/>
      <c r="HCH161" s="22"/>
      <c r="HCI161" s="22"/>
      <c r="HCJ161" s="22"/>
      <c r="HCK161" s="22"/>
      <c r="HCL161" s="22"/>
      <c r="HCM161" s="22"/>
      <c r="HCN161" s="22"/>
      <c r="HCO161" s="22"/>
      <c r="HCP161" s="22"/>
      <c r="HCQ161" s="22"/>
      <c r="HCR161" s="22"/>
      <c r="HCS161" s="22"/>
      <c r="HCT161" s="22"/>
      <c r="HCU161" s="22"/>
      <c r="HCV161" s="22"/>
      <c r="HCW161" s="22"/>
      <c r="HCX161" s="22"/>
      <c r="HCY161" s="22"/>
      <c r="HCZ161" s="22"/>
      <c r="HDA161" s="22"/>
      <c r="HDB161" s="22"/>
      <c r="HDC161" s="22"/>
      <c r="HDD161" s="22"/>
      <c r="HDE161" s="22"/>
      <c r="HDF161" s="22"/>
      <c r="HDG161" s="22"/>
      <c r="HDH161" s="22"/>
      <c r="HDI161" s="22"/>
      <c r="HDJ161" s="22"/>
      <c r="HDK161" s="22"/>
      <c r="HDL161" s="22"/>
      <c r="HDM161" s="22"/>
      <c r="HDN161" s="22"/>
      <c r="HDO161" s="22"/>
      <c r="HDP161" s="22"/>
      <c r="HDQ161" s="22"/>
      <c r="HDR161" s="22"/>
      <c r="HDS161" s="22"/>
      <c r="HDT161" s="22"/>
      <c r="HDU161" s="22"/>
      <c r="HDV161" s="22"/>
      <c r="HDW161" s="22"/>
      <c r="HDX161" s="22"/>
      <c r="HDY161" s="22"/>
      <c r="HDZ161" s="22"/>
      <c r="HEA161" s="22"/>
      <c r="HEB161" s="22"/>
      <c r="HEC161" s="22"/>
      <c r="HED161" s="22"/>
      <c r="HEE161" s="22"/>
      <c r="HEF161" s="22"/>
      <c r="HEG161" s="22"/>
      <c r="HEH161" s="22"/>
      <c r="HEI161" s="22"/>
      <c r="HEJ161" s="22"/>
      <c r="HEK161" s="22"/>
      <c r="HEL161" s="22"/>
      <c r="HEM161" s="22"/>
      <c r="HEN161" s="22"/>
      <c r="HEO161" s="22"/>
      <c r="HEP161" s="22"/>
      <c r="HEQ161" s="22"/>
      <c r="HER161" s="22"/>
      <c r="HES161" s="22"/>
      <c r="HET161" s="22"/>
      <c r="HEU161" s="22"/>
      <c r="HEV161" s="22"/>
      <c r="HEW161" s="22"/>
      <c r="HEX161" s="22"/>
      <c r="HEY161" s="22"/>
      <c r="HEZ161" s="22"/>
      <c r="HFA161" s="22"/>
      <c r="HFB161" s="22"/>
      <c r="HFC161" s="22"/>
      <c r="HFD161" s="22"/>
      <c r="HFE161" s="22"/>
      <c r="HFF161" s="22"/>
      <c r="HFG161" s="22"/>
      <c r="HFH161" s="22"/>
      <c r="HFI161" s="22"/>
      <c r="HFJ161" s="22"/>
      <c r="HFK161" s="22"/>
      <c r="HFL161" s="22"/>
      <c r="HFM161" s="22"/>
      <c r="HFN161" s="22"/>
      <c r="HFO161" s="22"/>
      <c r="HFP161" s="22"/>
      <c r="HFQ161" s="22"/>
      <c r="HFR161" s="22"/>
      <c r="HFS161" s="22"/>
      <c r="HFT161" s="22"/>
      <c r="HFU161" s="22"/>
      <c r="HFV161" s="22"/>
      <c r="HFW161" s="22"/>
      <c r="HFX161" s="22"/>
      <c r="HFY161" s="22"/>
      <c r="HFZ161" s="22"/>
      <c r="HGA161" s="22"/>
      <c r="HGB161" s="22"/>
      <c r="HGC161" s="22"/>
      <c r="HGD161" s="22"/>
      <c r="HGE161" s="22"/>
      <c r="HGF161" s="22"/>
      <c r="HGG161" s="22"/>
      <c r="HGH161" s="22"/>
      <c r="HGI161" s="22"/>
      <c r="HGJ161" s="22"/>
      <c r="HGK161" s="22"/>
      <c r="HGL161" s="22"/>
      <c r="HGM161" s="22"/>
      <c r="HGN161" s="22"/>
      <c r="HGO161" s="22"/>
      <c r="HGP161" s="22"/>
      <c r="HGQ161" s="22"/>
      <c r="HGR161" s="22"/>
      <c r="HGS161" s="22"/>
      <c r="HGT161" s="22"/>
      <c r="HGU161" s="22"/>
      <c r="HGV161" s="22"/>
      <c r="HGW161" s="22"/>
      <c r="HGX161" s="22"/>
      <c r="HGY161" s="22"/>
      <c r="HGZ161" s="22"/>
      <c r="HHA161" s="22"/>
      <c r="HHB161" s="22"/>
      <c r="HHC161" s="22"/>
      <c r="HHD161" s="22"/>
      <c r="HHE161" s="22"/>
      <c r="HHF161" s="22"/>
      <c r="HHG161" s="22"/>
      <c r="HHH161" s="22"/>
      <c r="HHI161" s="22"/>
      <c r="HHJ161" s="22"/>
      <c r="HHK161" s="22"/>
      <c r="HHL161" s="22"/>
      <c r="HHM161" s="22"/>
      <c r="HHN161" s="22"/>
      <c r="HHO161" s="22"/>
      <c r="HHP161" s="22"/>
      <c r="HHQ161" s="22"/>
      <c r="HHR161" s="22"/>
      <c r="HHS161" s="22"/>
      <c r="HHT161" s="22"/>
      <c r="HHU161" s="22"/>
      <c r="HHV161" s="22"/>
      <c r="HHW161" s="22"/>
      <c r="HHX161" s="22"/>
      <c r="HHY161" s="22"/>
      <c r="HHZ161" s="22"/>
      <c r="HIA161" s="22"/>
      <c r="HIB161" s="22"/>
      <c r="HIC161" s="22"/>
      <c r="HID161" s="22"/>
      <c r="HIE161" s="22"/>
      <c r="HIF161" s="22"/>
      <c r="HIG161" s="22"/>
      <c r="HIH161" s="22"/>
      <c r="HII161" s="22"/>
      <c r="HIJ161" s="22"/>
      <c r="HIK161" s="22"/>
      <c r="HIL161" s="22"/>
      <c r="HIM161" s="22"/>
      <c r="HIN161" s="22"/>
      <c r="HIO161" s="22"/>
      <c r="HIP161" s="22"/>
      <c r="HIQ161" s="22"/>
      <c r="HIR161" s="22"/>
      <c r="HIS161" s="22"/>
      <c r="HIT161" s="22"/>
      <c r="HIU161" s="22"/>
      <c r="HIV161" s="22"/>
      <c r="HIW161" s="22"/>
      <c r="HIX161" s="22"/>
      <c r="HIY161" s="22"/>
      <c r="HIZ161" s="22"/>
      <c r="HJA161" s="22"/>
      <c r="HJB161" s="22"/>
      <c r="HJC161" s="22"/>
      <c r="HJD161" s="22"/>
      <c r="HJE161" s="22"/>
      <c r="HJF161" s="22"/>
      <c r="HJG161" s="22"/>
      <c r="HJH161" s="22"/>
      <c r="HJI161" s="22"/>
      <c r="HJJ161" s="22"/>
      <c r="HJK161" s="22"/>
      <c r="HJL161" s="22"/>
      <c r="HJM161" s="22"/>
      <c r="HJN161" s="22"/>
      <c r="HJO161" s="22"/>
      <c r="HJP161" s="22"/>
      <c r="HJQ161" s="22"/>
      <c r="HJR161" s="22"/>
      <c r="HJS161" s="22"/>
      <c r="HJT161" s="22"/>
      <c r="HJU161" s="22"/>
      <c r="HJV161" s="22"/>
      <c r="HJW161" s="22"/>
      <c r="HJX161" s="22"/>
      <c r="HJY161" s="22"/>
      <c r="HJZ161" s="22"/>
      <c r="HKA161" s="22"/>
      <c r="HKB161" s="22"/>
      <c r="HKC161" s="22"/>
      <c r="HKD161" s="22"/>
      <c r="HKE161" s="22"/>
      <c r="HKF161" s="22"/>
      <c r="HKG161" s="22"/>
      <c r="HKH161" s="22"/>
      <c r="HKI161" s="22"/>
      <c r="HKJ161" s="22"/>
      <c r="HKK161" s="22"/>
      <c r="HKL161" s="22"/>
      <c r="HKM161" s="22"/>
      <c r="HKN161" s="22"/>
      <c r="HKO161" s="22"/>
      <c r="HKP161" s="22"/>
      <c r="HKQ161" s="22"/>
      <c r="HKR161" s="22"/>
      <c r="HKS161" s="22"/>
      <c r="HKT161" s="22"/>
      <c r="HKU161" s="22"/>
      <c r="HKV161" s="22"/>
      <c r="HKW161" s="22"/>
      <c r="HKX161" s="22"/>
      <c r="HKY161" s="22"/>
      <c r="HKZ161" s="22"/>
      <c r="HLA161" s="22"/>
      <c r="HLB161" s="22"/>
      <c r="HLC161" s="22"/>
      <c r="HLD161" s="22"/>
      <c r="HLE161" s="22"/>
      <c r="HLF161" s="22"/>
      <c r="HLG161" s="22"/>
      <c r="HLH161" s="22"/>
      <c r="HLI161" s="22"/>
      <c r="HLJ161" s="22"/>
      <c r="HLK161" s="22"/>
      <c r="HLL161" s="22"/>
      <c r="HLM161" s="22"/>
      <c r="HLN161" s="22"/>
      <c r="HLO161" s="22"/>
      <c r="HLP161" s="22"/>
      <c r="HLQ161" s="22"/>
      <c r="HLR161" s="22"/>
      <c r="HLS161" s="22"/>
      <c r="HLT161" s="22"/>
      <c r="HLU161" s="22"/>
      <c r="HLV161" s="22"/>
      <c r="HLW161" s="22"/>
      <c r="HLX161" s="22"/>
      <c r="HLY161" s="22"/>
      <c r="HLZ161" s="22"/>
      <c r="HMA161" s="22"/>
      <c r="HMB161" s="22"/>
      <c r="HMC161" s="22"/>
      <c r="HMD161" s="22"/>
      <c r="HME161" s="22"/>
      <c r="HMF161" s="22"/>
      <c r="HMG161" s="22"/>
      <c r="HMH161" s="22"/>
      <c r="HMI161" s="22"/>
      <c r="HMJ161" s="22"/>
      <c r="HMK161" s="22"/>
      <c r="HML161" s="22"/>
      <c r="HMM161" s="22"/>
      <c r="HMN161" s="22"/>
      <c r="HMO161" s="22"/>
      <c r="HMP161" s="22"/>
      <c r="HMQ161" s="22"/>
      <c r="HMR161" s="22"/>
      <c r="HMS161" s="22"/>
      <c r="HMT161" s="22"/>
      <c r="HMU161" s="22"/>
      <c r="HMV161" s="22"/>
      <c r="HMW161" s="22"/>
      <c r="HMX161" s="22"/>
      <c r="HMY161" s="22"/>
      <c r="HMZ161" s="22"/>
      <c r="HNA161" s="22"/>
      <c r="HNB161" s="22"/>
      <c r="HNC161" s="22"/>
      <c r="HND161" s="22"/>
      <c r="HNE161" s="22"/>
      <c r="HNF161" s="22"/>
      <c r="HNG161" s="22"/>
      <c r="HNH161" s="22"/>
      <c r="HNI161" s="22"/>
      <c r="HNJ161" s="22"/>
      <c r="HNK161" s="22"/>
      <c r="HNL161" s="22"/>
      <c r="HNM161" s="22"/>
      <c r="HNN161" s="22"/>
      <c r="HNO161" s="22"/>
      <c r="HNP161" s="22"/>
      <c r="HNQ161" s="22"/>
      <c r="HNR161" s="22"/>
      <c r="HNS161" s="22"/>
      <c r="HNT161" s="22"/>
      <c r="HNU161" s="22"/>
      <c r="HNV161" s="22"/>
      <c r="HNW161" s="22"/>
      <c r="HNX161" s="22"/>
      <c r="HNY161" s="22"/>
      <c r="HNZ161" s="22"/>
      <c r="HOA161" s="22"/>
      <c r="HOB161" s="22"/>
      <c r="HOC161" s="22"/>
      <c r="HOD161" s="22"/>
      <c r="HOE161" s="22"/>
      <c r="HOF161" s="22"/>
      <c r="HOG161" s="22"/>
      <c r="HOH161" s="22"/>
      <c r="HOI161" s="22"/>
      <c r="HOJ161" s="22"/>
      <c r="HOK161" s="22"/>
      <c r="HOL161" s="22"/>
      <c r="HOM161" s="22"/>
      <c r="HON161" s="22"/>
      <c r="HOO161" s="22"/>
      <c r="HOP161" s="22"/>
      <c r="HOQ161" s="22"/>
      <c r="HOR161" s="22"/>
      <c r="HOS161" s="22"/>
      <c r="HOT161" s="22"/>
      <c r="HOU161" s="22"/>
      <c r="HOV161" s="22"/>
      <c r="HOW161" s="22"/>
      <c r="HOX161" s="22"/>
      <c r="HOY161" s="22"/>
      <c r="HOZ161" s="22"/>
      <c r="HPA161" s="22"/>
      <c r="HPB161" s="22"/>
      <c r="HPC161" s="22"/>
      <c r="HPD161" s="22"/>
      <c r="HPE161" s="22"/>
      <c r="HPF161" s="22"/>
      <c r="HPG161" s="22"/>
      <c r="HPH161" s="22"/>
      <c r="HPI161" s="22"/>
      <c r="HPJ161" s="22"/>
      <c r="HPK161" s="22"/>
      <c r="HPL161" s="22"/>
      <c r="HPM161" s="22"/>
      <c r="HPN161" s="22"/>
      <c r="HPO161" s="22"/>
      <c r="HPP161" s="22"/>
      <c r="HPQ161" s="22"/>
      <c r="HPR161" s="22"/>
      <c r="HPS161" s="22"/>
      <c r="HPT161" s="22"/>
      <c r="HPU161" s="22"/>
      <c r="HPV161" s="22"/>
      <c r="HPW161" s="22"/>
      <c r="HPX161" s="22"/>
      <c r="HPY161" s="22"/>
      <c r="HPZ161" s="22"/>
      <c r="HQA161" s="22"/>
      <c r="HQB161" s="22"/>
      <c r="HQC161" s="22"/>
      <c r="HQD161" s="22"/>
      <c r="HQE161" s="22"/>
      <c r="HQF161" s="22"/>
      <c r="HQG161" s="22"/>
      <c r="HQH161" s="22"/>
      <c r="HQI161" s="22"/>
      <c r="HQJ161" s="22"/>
      <c r="HQK161" s="22"/>
      <c r="HQL161" s="22"/>
      <c r="HQM161" s="22"/>
      <c r="HQN161" s="22"/>
      <c r="HQO161" s="22"/>
      <c r="HQP161" s="22"/>
      <c r="HQQ161" s="22"/>
      <c r="HQR161" s="22"/>
      <c r="HQS161" s="22"/>
      <c r="HQT161" s="22"/>
      <c r="HQU161" s="22"/>
      <c r="HQV161" s="22"/>
      <c r="HQW161" s="22"/>
      <c r="HQX161" s="22"/>
      <c r="HQY161" s="22"/>
      <c r="HQZ161" s="22"/>
      <c r="HRA161" s="22"/>
      <c r="HRB161" s="22"/>
      <c r="HRC161" s="22"/>
      <c r="HRD161" s="22"/>
      <c r="HRE161" s="22"/>
      <c r="HRF161" s="22"/>
      <c r="HRG161" s="22"/>
      <c r="HRH161" s="22"/>
      <c r="HRI161" s="22"/>
      <c r="HRJ161" s="22"/>
      <c r="HRK161" s="22"/>
      <c r="HRL161" s="22"/>
      <c r="HRM161" s="22"/>
      <c r="HRN161" s="22"/>
      <c r="HRO161" s="22"/>
      <c r="HRP161" s="22"/>
      <c r="HRQ161" s="22"/>
      <c r="HRR161" s="22"/>
      <c r="HRS161" s="22"/>
      <c r="HRT161" s="22"/>
      <c r="HRU161" s="22"/>
      <c r="HRV161" s="22"/>
      <c r="HRW161" s="22"/>
      <c r="HRX161" s="22"/>
      <c r="HRY161" s="22"/>
      <c r="HRZ161" s="22"/>
      <c r="HSA161" s="22"/>
      <c r="HSB161" s="22"/>
      <c r="HSC161" s="22"/>
      <c r="HSD161" s="22"/>
      <c r="HSE161" s="22"/>
      <c r="HSF161" s="22"/>
      <c r="HSG161" s="22"/>
      <c r="HSH161" s="22"/>
      <c r="HSI161" s="22"/>
      <c r="HSJ161" s="22"/>
      <c r="HSK161" s="22"/>
      <c r="HSL161" s="22"/>
      <c r="HSM161" s="22"/>
      <c r="HSN161" s="22"/>
      <c r="HSO161" s="22"/>
      <c r="HSP161" s="22"/>
      <c r="HSQ161" s="22"/>
      <c r="HSR161" s="22"/>
      <c r="HSS161" s="22"/>
      <c r="HST161" s="22"/>
      <c r="HSU161" s="22"/>
      <c r="HSV161" s="22"/>
      <c r="HSW161" s="22"/>
      <c r="HSX161" s="22"/>
      <c r="HSY161" s="22"/>
      <c r="HSZ161" s="22"/>
      <c r="HTA161" s="22"/>
      <c r="HTB161" s="22"/>
      <c r="HTC161" s="22"/>
      <c r="HTD161" s="22"/>
      <c r="HTE161" s="22"/>
      <c r="HTF161" s="22"/>
      <c r="HTG161" s="22"/>
      <c r="HTH161" s="22"/>
      <c r="HTI161" s="22"/>
      <c r="HTJ161" s="22"/>
      <c r="HTK161" s="22"/>
      <c r="HTL161" s="22"/>
      <c r="HTM161" s="22"/>
      <c r="HTN161" s="22"/>
      <c r="HTO161" s="22"/>
      <c r="HTP161" s="22"/>
      <c r="HTQ161" s="22"/>
      <c r="HTR161" s="22"/>
      <c r="HTS161" s="22"/>
      <c r="HTT161" s="22"/>
      <c r="HTU161" s="22"/>
      <c r="HTV161" s="22"/>
      <c r="HTW161" s="22"/>
      <c r="HTX161" s="22"/>
      <c r="HTY161" s="22"/>
      <c r="HTZ161" s="22"/>
      <c r="HUA161" s="22"/>
      <c r="HUB161" s="22"/>
      <c r="HUC161" s="22"/>
      <c r="HUD161" s="22"/>
      <c r="HUE161" s="22"/>
      <c r="HUF161" s="22"/>
      <c r="HUG161" s="22"/>
      <c r="HUH161" s="22"/>
      <c r="HUI161" s="22"/>
      <c r="HUJ161" s="22"/>
      <c r="HUK161" s="22"/>
      <c r="HUL161" s="22"/>
      <c r="HUM161" s="22"/>
      <c r="HUN161" s="22"/>
      <c r="HUO161" s="22"/>
      <c r="HUP161" s="22"/>
      <c r="HUQ161" s="22"/>
      <c r="HUR161" s="22"/>
      <c r="HUS161" s="22"/>
      <c r="HUT161" s="22"/>
      <c r="HUU161" s="22"/>
      <c r="HUV161" s="22"/>
      <c r="HUW161" s="22"/>
      <c r="HUX161" s="22"/>
      <c r="HUY161" s="22"/>
      <c r="HUZ161" s="22"/>
      <c r="HVA161" s="22"/>
      <c r="HVB161" s="22"/>
      <c r="HVC161" s="22"/>
      <c r="HVD161" s="22"/>
      <c r="HVE161" s="22"/>
      <c r="HVF161" s="22"/>
      <c r="HVG161" s="22"/>
      <c r="HVH161" s="22"/>
      <c r="HVI161" s="22"/>
      <c r="HVJ161" s="22"/>
      <c r="HVK161" s="22"/>
      <c r="HVL161" s="22"/>
      <c r="HVM161" s="22"/>
      <c r="HVN161" s="22"/>
      <c r="HVO161" s="22"/>
      <c r="HVP161" s="22"/>
      <c r="HVQ161" s="22"/>
      <c r="HVR161" s="22"/>
      <c r="HVS161" s="22"/>
      <c r="HVT161" s="22"/>
      <c r="HVU161" s="22"/>
      <c r="HVV161" s="22"/>
      <c r="HVW161" s="22"/>
      <c r="HVX161" s="22"/>
      <c r="HVY161" s="22"/>
      <c r="HVZ161" s="22"/>
      <c r="HWA161" s="22"/>
      <c r="HWB161" s="22"/>
      <c r="HWC161" s="22"/>
      <c r="HWD161" s="22"/>
      <c r="HWE161" s="22"/>
      <c r="HWF161" s="22"/>
      <c r="HWG161" s="22"/>
      <c r="HWH161" s="22"/>
      <c r="HWI161" s="22"/>
      <c r="HWJ161" s="22"/>
      <c r="HWK161" s="22"/>
      <c r="HWL161" s="22"/>
      <c r="HWM161" s="22"/>
      <c r="HWN161" s="22"/>
      <c r="HWO161" s="22"/>
      <c r="HWP161" s="22"/>
      <c r="HWQ161" s="22"/>
      <c r="HWR161" s="22"/>
      <c r="HWS161" s="22"/>
      <c r="HWT161" s="22"/>
      <c r="HWU161" s="22"/>
      <c r="HWV161" s="22"/>
      <c r="HWW161" s="22"/>
      <c r="HWX161" s="22"/>
      <c r="HWY161" s="22"/>
      <c r="HWZ161" s="22"/>
      <c r="HXA161" s="22"/>
      <c r="HXB161" s="22"/>
      <c r="HXC161" s="22"/>
      <c r="HXD161" s="22"/>
      <c r="HXE161" s="22"/>
      <c r="HXF161" s="22"/>
      <c r="HXG161" s="22"/>
      <c r="HXH161" s="22"/>
      <c r="HXI161" s="22"/>
      <c r="HXJ161" s="22"/>
      <c r="HXK161" s="22"/>
      <c r="HXL161" s="22"/>
      <c r="HXM161" s="22"/>
      <c r="HXN161" s="22"/>
      <c r="HXO161" s="22"/>
      <c r="HXP161" s="22"/>
      <c r="HXQ161" s="22"/>
      <c r="HXR161" s="22"/>
      <c r="HXS161" s="22"/>
      <c r="HXT161" s="22"/>
      <c r="HXU161" s="22"/>
      <c r="HXV161" s="22"/>
      <c r="HXW161" s="22"/>
      <c r="HXX161" s="22"/>
      <c r="HXY161" s="22"/>
      <c r="HXZ161" s="22"/>
      <c r="HYA161" s="22"/>
      <c r="HYB161" s="22"/>
      <c r="HYC161" s="22"/>
      <c r="HYD161" s="22"/>
      <c r="HYE161" s="22"/>
      <c r="HYF161" s="22"/>
      <c r="HYG161" s="22"/>
      <c r="HYH161" s="22"/>
      <c r="HYI161" s="22"/>
      <c r="HYJ161" s="22"/>
      <c r="HYK161" s="22"/>
      <c r="HYL161" s="22"/>
      <c r="HYM161" s="22"/>
      <c r="HYN161" s="22"/>
      <c r="HYO161" s="22"/>
      <c r="HYP161" s="22"/>
      <c r="HYQ161" s="22"/>
      <c r="HYR161" s="22"/>
      <c r="HYS161" s="22"/>
      <c r="HYT161" s="22"/>
      <c r="HYU161" s="22"/>
      <c r="HYV161" s="22"/>
      <c r="HYW161" s="22"/>
      <c r="HYX161" s="22"/>
      <c r="HYY161" s="22"/>
      <c r="HYZ161" s="22"/>
      <c r="HZA161" s="22"/>
      <c r="HZB161" s="22"/>
      <c r="HZC161" s="22"/>
      <c r="HZD161" s="22"/>
      <c r="HZE161" s="22"/>
      <c r="HZF161" s="22"/>
      <c r="HZG161" s="22"/>
      <c r="HZH161" s="22"/>
      <c r="HZI161" s="22"/>
      <c r="HZJ161" s="22"/>
      <c r="HZK161" s="22"/>
      <c r="HZL161" s="22"/>
      <c r="HZM161" s="22"/>
      <c r="HZN161" s="22"/>
      <c r="HZO161" s="22"/>
      <c r="HZP161" s="22"/>
      <c r="HZQ161" s="22"/>
      <c r="HZR161" s="22"/>
      <c r="HZS161" s="22"/>
      <c r="HZT161" s="22"/>
      <c r="HZU161" s="22"/>
      <c r="HZV161" s="22"/>
      <c r="HZW161" s="22"/>
      <c r="HZX161" s="22"/>
      <c r="HZY161" s="22"/>
      <c r="HZZ161" s="22"/>
      <c r="IAA161" s="22"/>
      <c r="IAB161" s="22"/>
      <c r="IAC161" s="22"/>
      <c r="IAD161" s="22"/>
      <c r="IAE161" s="22"/>
      <c r="IAF161" s="22"/>
      <c r="IAG161" s="22"/>
      <c r="IAH161" s="22"/>
      <c r="IAI161" s="22"/>
      <c r="IAJ161" s="22"/>
      <c r="IAK161" s="22"/>
      <c r="IAL161" s="22"/>
      <c r="IAM161" s="22"/>
      <c r="IAN161" s="22"/>
      <c r="IAO161" s="22"/>
      <c r="IAP161" s="22"/>
      <c r="IAQ161" s="22"/>
      <c r="IAR161" s="22"/>
      <c r="IAS161" s="22"/>
      <c r="IAT161" s="22"/>
      <c r="IAU161" s="22"/>
      <c r="IAV161" s="22"/>
      <c r="IAW161" s="22"/>
      <c r="IAX161" s="22"/>
      <c r="IAY161" s="22"/>
      <c r="IAZ161" s="22"/>
      <c r="IBA161" s="22"/>
      <c r="IBB161" s="22"/>
      <c r="IBC161" s="22"/>
      <c r="IBD161" s="22"/>
      <c r="IBE161" s="22"/>
      <c r="IBF161" s="22"/>
      <c r="IBG161" s="22"/>
      <c r="IBH161" s="22"/>
      <c r="IBI161" s="22"/>
      <c r="IBJ161" s="22"/>
      <c r="IBK161" s="22"/>
      <c r="IBL161" s="22"/>
      <c r="IBM161" s="22"/>
      <c r="IBN161" s="22"/>
      <c r="IBO161" s="22"/>
      <c r="IBP161" s="22"/>
      <c r="IBQ161" s="22"/>
      <c r="IBR161" s="22"/>
      <c r="IBS161" s="22"/>
      <c r="IBT161" s="22"/>
      <c r="IBU161" s="22"/>
      <c r="IBV161" s="22"/>
      <c r="IBW161" s="22"/>
      <c r="IBX161" s="22"/>
      <c r="IBY161" s="22"/>
      <c r="IBZ161" s="22"/>
      <c r="ICA161" s="22"/>
      <c r="ICB161" s="22"/>
      <c r="ICC161" s="22"/>
      <c r="ICD161" s="22"/>
      <c r="ICE161" s="22"/>
      <c r="ICF161" s="22"/>
      <c r="ICG161" s="22"/>
      <c r="ICH161" s="22"/>
      <c r="ICI161" s="22"/>
      <c r="ICJ161" s="22"/>
      <c r="ICK161" s="22"/>
      <c r="ICL161" s="22"/>
      <c r="ICM161" s="22"/>
      <c r="ICN161" s="22"/>
      <c r="ICO161" s="22"/>
      <c r="ICP161" s="22"/>
      <c r="ICQ161" s="22"/>
      <c r="ICR161" s="22"/>
      <c r="ICS161" s="22"/>
      <c r="ICT161" s="22"/>
      <c r="ICU161" s="22"/>
      <c r="ICV161" s="22"/>
      <c r="ICW161" s="22"/>
      <c r="ICX161" s="22"/>
      <c r="ICY161" s="22"/>
      <c r="ICZ161" s="22"/>
      <c r="IDA161" s="22"/>
      <c r="IDB161" s="22"/>
      <c r="IDC161" s="22"/>
      <c r="IDD161" s="22"/>
      <c r="IDE161" s="22"/>
      <c r="IDF161" s="22"/>
      <c r="IDG161" s="22"/>
      <c r="IDH161" s="22"/>
      <c r="IDI161" s="22"/>
      <c r="IDJ161" s="22"/>
      <c r="IDK161" s="22"/>
      <c r="IDL161" s="22"/>
      <c r="IDM161" s="22"/>
      <c r="IDN161" s="22"/>
      <c r="IDO161" s="22"/>
      <c r="IDP161" s="22"/>
      <c r="IDQ161" s="22"/>
      <c r="IDR161" s="22"/>
      <c r="IDS161" s="22"/>
      <c r="IDT161" s="22"/>
      <c r="IDU161" s="22"/>
      <c r="IDV161" s="22"/>
      <c r="IDW161" s="22"/>
      <c r="IDX161" s="22"/>
      <c r="IDY161" s="22"/>
      <c r="IDZ161" s="22"/>
      <c r="IEA161" s="22"/>
      <c r="IEB161" s="22"/>
      <c r="IEC161" s="22"/>
      <c r="IED161" s="22"/>
      <c r="IEE161" s="22"/>
      <c r="IEF161" s="22"/>
      <c r="IEG161" s="22"/>
      <c r="IEH161" s="22"/>
      <c r="IEI161" s="22"/>
      <c r="IEJ161" s="22"/>
      <c r="IEK161" s="22"/>
      <c r="IEL161" s="22"/>
      <c r="IEM161" s="22"/>
      <c r="IEN161" s="22"/>
      <c r="IEO161" s="22"/>
      <c r="IEP161" s="22"/>
      <c r="IEQ161" s="22"/>
      <c r="IER161" s="22"/>
      <c r="IES161" s="22"/>
      <c r="IET161" s="22"/>
      <c r="IEU161" s="22"/>
      <c r="IEV161" s="22"/>
      <c r="IEW161" s="22"/>
      <c r="IEX161" s="22"/>
      <c r="IEY161" s="22"/>
      <c r="IEZ161" s="22"/>
      <c r="IFA161" s="22"/>
      <c r="IFB161" s="22"/>
      <c r="IFC161" s="22"/>
      <c r="IFD161" s="22"/>
      <c r="IFE161" s="22"/>
      <c r="IFF161" s="22"/>
      <c r="IFG161" s="22"/>
      <c r="IFH161" s="22"/>
      <c r="IFI161" s="22"/>
      <c r="IFJ161" s="22"/>
      <c r="IFK161" s="22"/>
      <c r="IFL161" s="22"/>
      <c r="IFM161" s="22"/>
      <c r="IFN161" s="22"/>
      <c r="IFO161" s="22"/>
      <c r="IFP161" s="22"/>
      <c r="IFQ161" s="22"/>
      <c r="IFR161" s="22"/>
      <c r="IFS161" s="22"/>
      <c r="IFT161" s="22"/>
      <c r="IFU161" s="22"/>
      <c r="IFV161" s="22"/>
      <c r="IFW161" s="22"/>
      <c r="IFX161" s="22"/>
      <c r="IFY161" s="22"/>
      <c r="IFZ161" s="22"/>
      <c r="IGA161" s="22"/>
      <c r="IGB161" s="22"/>
      <c r="IGC161" s="22"/>
      <c r="IGD161" s="22"/>
      <c r="IGE161" s="22"/>
      <c r="IGF161" s="22"/>
      <c r="IGG161" s="22"/>
      <c r="IGH161" s="22"/>
      <c r="IGI161" s="22"/>
      <c r="IGJ161" s="22"/>
      <c r="IGK161" s="22"/>
      <c r="IGL161" s="22"/>
      <c r="IGM161" s="22"/>
      <c r="IGN161" s="22"/>
      <c r="IGO161" s="22"/>
      <c r="IGP161" s="22"/>
      <c r="IGQ161" s="22"/>
      <c r="IGR161" s="22"/>
      <c r="IGS161" s="22"/>
      <c r="IGT161" s="22"/>
      <c r="IGU161" s="22"/>
      <c r="IGV161" s="22"/>
      <c r="IGW161" s="22"/>
      <c r="IGX161" s="22"/>
      <c r="IGY161" s="22"/>
      <c r="IGZ161" s="22"/>
      <c r="IHA161" s="22"/>
      <c r="IHB161" s="22"/>
      <c r="IHC161" s="22"/>
      <c r="IHD161" s="22"/>
      <c r="IHE161" s="22"/>
      <c r="IHF161" s="22"/>
      <c r="IHG161" s="22"/>
      <c r="IHH161" s="22"/>
      <c r="IHI161" s="22"/>
      <c r="IHJ161" s="22"/>
      <c r="IHK161" s="22"/>
      <c r="IHL161" s="22"/>
      <c r="IHM161" s="22"/>
      <c r="IHN161" s="22"/>
      <c r="IHO161" s="22"/>
      <c r="IHP161" s="22"/>
      <c r="IHQ161" s="22"/>
      <c r="IHR161" s="22"/>
      <c r="IHS161" s="22"/>
      <c r="IHT161" s="22"/>
      <c r="IHU161" s="22"/>
      <c r="IHV161" s="22"/>
      <c r="IHW161" s="22"/>
      <c r="IHX161" s="22"/>
      <c r="IHY161" s="22"/>
      <c r="IHZ161" s="22"/>
      <c r="IIA161" s="22"/>
      <c r="IIB161" s="22"/>
      <c r="IIC161" s="22"/>
      <c r="IID161" s="22"/>
      <c r="IIE161" s="22"/>
      <c r="IIF161" s="22"/>
      <c r="IIG161" s="22"/>
      <c r="IIH161" s="22"/>
      <c r="III161" s="22"/>
      <c r="IIJ161" s="22"/>
      <c r="IIK161" s="22"/>
      <c r="IIL161" s="22"/>
      <c r="IIM161" s="22"/>
      <c r="IIN161" s="22"/>
      <c r="IIO161" s="22"/>
      <c r="IIP161" s="22"/>
      <c r="IIQ161" s="22"/>
      <c r="IIR161" s="22"/>
      <c r="IIS161" s="22"/>
      <c r="IIT161" s="22"/>
      <c r="IIU161" s="22"/>
      <c r="IIV161" s="22"/>
      <c r="IIW161" s="22"/>
      <c r="IIX161" s="22"/>
      <c r="IIY161" s="22"/>
      <c r="IIZ161" s="22"/>
      <c r="IJA161" s="22"/>
      <c r="IJB161" s="22"/>
      <c r="IJC161" s="22"/>
      <c r="IJD161" s="22"/>
      <c r="IJE161" s="22"/>
      <c r="IJF161" s="22"/>
      <c r="IJG161" s="22"/>
      <c r="IJH161" s="22"/>
      <c r="IJI161" s="22"/>
      <c r="IJJ161" s="22"/>
      <c r="IJK161" s="22"/>
      <c r="IJL161" s="22"/>
      <c r="IJM161" s="22"/>
      <c r="IJN161" s="22"/>
      <c r="IJO161" s="22"/>
      <c r="IJP161" s="22"/>
      <c r="IJQ161" s="22"/>
      <c r="IJR161" s="22"/>
      <c r="IJS161" s="22"/>
      <c r="IJT161" s="22"/>
      <c r="IJU161" s="22"/>
      <c r="IJV161" s="22"/>
      <c r="IJW161" s="22"/>
      <c r="IJX161" s="22"/>
      <c r="IJY161" s="22"/>
      <c r="IJZ161" s="22"/>
      <c r="IKA161" s="22"/>
      <c r="IKB161" s="22"/>
      <c r="IKC161" s="22"/>
      <c r="IKD161" s="22"/>
      <c r="IKE161" s="22"/>
      <c r="IKF161" s="22"/>
      <c r="IKG161" s="22"/>
      <c r="IKH161" s="22"/>
      <c r="IKI161" s="22"/>
      <c r="IKJ161" s="22"/>
      <c r="IKK161" s="22"/>
      <c r="IKL161" s="22"/>
      <c r="IKM161" s="22"/>
      <c r="IKN161" s="22"/>
      <c r="IKO161" s="22"/>
      <c r="IKP161" s="22"/>
      <c r="IKQ161" s="22"/>
      <c r="IKR161" s="22"/>
      <c r="IKS161" s="22"/>
      <c r="IKT161" s="22"/>
      <c r="IKU161" s="22"/>
      <c r="IKV161" s="22"/>
      <c r="IKW161" s="22"/>
      <c r="IKX161" s="22"/>
      <c r="IKY161" s="22"/>
      <c r="IKZ161" s="22"/>
      <c r="ILA161" s="22"/>
      <c r="ILB161" s="22"/>
      <c r="ILC161" s="22"/>
      <c r="ILD161" s="22"/>
      <c r="ILE161" s="22"/>
      <c r="ILF161" s="22"/>
      <c r="ILG161" s="22"/>
      <c r="ILH161" s="22"/>
      <c r="ILI161" s="22"/>
      <c r="ILJ161" s="22"/>
      <c r="ILK161" s="22"/>
      <c r="ILL161" s="22"/>
      <c r="ILM161" s="22"/>
      <c r="ILN161" s="22"/>
      <c r="ILO161" s="22"/>
      <c r="ILP161" s="22"/>
      <c r="ILQ161" s="22"/>
      <c r="ILR161" s="22"/>
      <c r="ILS161" s="22"/>
      <c r="ILT161" s="22"/>
      <c r="ILU161" s="22"/>
      <c r="ILV161" s="22"/>
      <c r="ILW161" s="22"/>
      <c r="ILX161" s="22"/>
      <c r="ILY161" s="22"/>
      <c r="ILZ161" s="22"/>
      <c r="IMA161" s="22"/>
      <c r="IMB161" s="22"/>
      <c r="IMC161" s="22"/>
      <c r="IMD161" s="22"/>
      <c r="IME161" s="22"/>
      <c r="IMF161" s="22"/>
      <c r="IMG161" s="22"/>
      <c r="IMH161" s="22"/>
      <c r="IMI161" s="22"/>
      <c r="IMJ161" s="22"/>
      <c r="IMK161" s="22"/>
      <c r="IML161" s="22"/>
      <c r="IMM161" s="22"/>
      <c r="IMN161" s="22"/>
      <c r="IMO161" s="22"/>
      <c r="IMP161" s="22"/>
      <c r="IMQ161" s="22"/>
      <c r="IMR161" s="22"/>
      <c r="IMS161" s="22"/>
      <c r="IMT161" s="22"/>
      <c r="IMU161" s="22"/>
      <c r="IMV161" s="22"/>
      <c r="IMW161" s="22"/>
      <c r="IMX161" s="22"/>
      <c r="IMY161" s="22"/>
      <c r="IMZ161" s="22"/>
      <c r="INA161" s="22"/>
      <c r="INB161" s="22"/>
      <c r="INC161" s="22"/>
      <c r="IND161" s="22"/>
      <c r="INE161" s="22"/>
      <c r="INF161" s="22"/>
      <c r="ING161" s="22"/>
      <c r="INH161" s="22"/>
      <c r="INI161" s="22"/>
      <c r="INJ161" s="22"/>
      <c r="INK161" s="22"/>
      <c r="INL161" s="22"/>
      <c r="INM161" s="22"/>
      <c r="INN161" s="22"/>
      <c r="INO161" s="22"/>
      <c r="INP161" s="22"/>
      <c r="INQ161" s="22"/>
      <c r="INR161" s="22"/>
      <c r="INS161" s="22"/>
      <c r="INT161" s="22"/>
      <c r="INU161" s="22"/>
      <c r="INV161" s="22"/>
      <c r="INW161" s="22"/>
      <c r="INX161" s="22"/>
      <c r="INY161" s="22"/>
      <c r="INZ161" s="22"/>
      <c r="IOA161" s="22"/>
      <c r="IOB161" s="22"/>
      <c r="IOC161" s="22"/>
      <c r="IOD161" s="22"/>
      <c r="IOE161" s="22"/>
      <c r="IOF161" s="22"/>
      <c r="IOG161" s="22"/>
      <c r="IOH161" s="22"/>
      <c r="IOI161" s="22"/>
      <c r="IOJ161" s="22"/>
      <c r="IOK161" s="22"/>
      <c r="IOL161" s="22"/>
      <c r="IOM161" s="22"/>
      <c r="ION161" s="22"/>
      <c r="IOO161" s="22"/>
      <c r="IOP161" s="22"/>
      <c r="IOQ161" s="22"/>
      <c r="IOR161" s="22"/>
      <c r="IOS161" s="22"/>
      <c r="IOT161" s="22"/>
      <c r="IOU161" s="22"/>
      <c r="IOV161" s="22"/>
      <c r="IOW161" s="22"/>
      <c r="IOX161" s="22"/>
      <c r="IOY161" s="22"/>
      <c r="IOZ161" s="22"/>
      <c r="IPA161" s="22"/>
      <c r="IPB161" s="22"/>
      <c r="IPC161" s="22"/>
      <c r="IPD161" s="22"/>
      <c r="IPE161" s="22"/>
      <c r="IPF161" s="22"/>
      <c r="IPG161" s="22"/>
      <c r="IPH161" s="22"/>
      <c r="IPI161" s="22"/>
      <c r="IPJ161" s="22"/>
      <c r="IPK161" s="22"/>
      <c r="IPL161" s="22"/>
      <c r="IPM161" s="22"/>
      <c r="IPN161" s="22"/>
      <c r="IPO161" s="22"/>
      <c r="IPP161" s="22"/>
      <c r="IPQ161" s="22"/>
      <c r="IPR161" s="22"/>
      <c r="IPS161" s="22"/>
      <c r="IPT161" s="22"/>
      <c r="IPU161" s="22"/>
      <c r="IPV161" s="22"/>
      <c r="IPW161" s="22"/>
      <c r="IPX161" s="22"/>
      <c r="IPY161" s="22"/>
      <c r="IPZ161" s="22"/>
      <c r="IQA161" s="22"/>
      <c r="IQB161" s="22"/>
      <c r="IQC161" s="22"/>
      <c r="IQD161" s="22"/>
      <c r="IQE161" s="22"/>
      <c r="IQF161" s="22"/>
      <c r="IQG161" s="22"/>
      <c r="IQH161" s="22"/>
      <c r="IQI161" s="22"/>
      <c r="IQJ161" s="22"/>
      <c r="IQK161" s="22"/>
      <c r="IQL161" s="22"/>
      <c r="IQM161" s="22"/>
      <c r="IQN161" s="22"/>
      <c r="IQO161" s="22"/>
      <c r="IQP161" s="22"/>
      <c r="IQQ161" s="22"/>
      <c r="IQR161" s="22"/>
      <c r="IQS161" s="22"/>
      <c r="IQT161" s="22"/>
      <c r="IQU161" s="22"/>
      <c r="IQV161" s="22"/>
      <c r="IQW161" s="22"/>
      <c r="IQX161" s="22"/>
      <c r="IQY161" s="22"/>
      <c r="IQZ161" s="22"/>
      <c r="IRA161" s="22"/>
      <c r="IRB161" s="22"/>
      <c r="IRC161" s="22"/>
      <c r="IRD161" s="22"/>
      <c r="IRE161" s="22"/>
      <c r="IRF161" s="22"/>
      <c r="IRG161" s="22"/>
      <c r="IRH161" s="22"/>
      <c r="IRI161" s="22"/>
      <c r="IRJ161" s="22"/>
      <c r="IRK161" s="22"/>
      <c r="IRL161" s="22"/>
      <c r="IRM161" s="22"/>
      <c r="IRN161" s="22"/>
      <c r="IRO161" s="22"/>
      <c r="IRP161" s="22"/>
      <c r="IRQ161" s="22"/>
      <c r="IRR161" s="22"/>
      <c r="IRS161" s="22"/>
      <c r="IRT161" s="22"/>
      <c r="IRU161" s="22"/>
      <c r="IRV161" s="22"/>
      <c r="IRW161" s="22"/>
      <c r="IRX161" s="22"/>
      <c r="IRY161" s="22"/>
      <c r="IRZ161" s="22"/>
      <c r="ISA161" s="22"/>
      <c r="ISB161" s="22"/>
      <c r="ISC161" s="22"/>
      <c r="ISD161" s="22"/>
      <c r="ISE161" s="22"/>
      <c r="ISF161" s="22"/>
      <c r="ISG161" s="22"/>
      <c r="ISH161" s="22"/>
      <c r="ISI161" s="22"/>
      <c r="ISJ161" s="22"/>
      <c r="ISK161" s="22"/>
      <c r="ISL161" s="22"/>
      <c r="ISM161" s="22"/>
      <c r="ISN161" s="22"/>
      <c r="ISO161" s="22"/>
      <c r="ISP161" s="22"/>
      <c r="ISQ161" s="22"/>
      <c r="ISR161" s="22"/>
      <c r="ISS161" s="22"/>
      <c r="IST161" s="22"/>
      <c r="ISU161" s="22"/>
      <c r="ISV161" s="22"/>
      <c r="ISW161" s="22"/>
      <c r="ISX161" s="22"/>
      <c r="ISY161" s="22"/>
      <c r="ISZ161" s="22"/>
      <c r="ITA161" s="22"/>
      <c r="ITB161" s="22"/>
      <c r="ITC161" s="22"/>
      <c r="ITD161" s="22"/>
      <c r="ITE161" s="22"/>
      <c r="ITF161" s="22"/>
      <c r="ITG161" s="22"/>
      <c r="ITH161" s="22"/>
      <c r="ITI161" s="22"/>
      <c r="ITJ161" s="22"/>
      <c r="ITK161" s="22"/>
      <c r="ITL161" s="22"/>
      <c r="ITM161" s="22"/>
      <c r="ITN161" s="22"/>
      <c r="ITO161" s="22"/>
      <c r="ITP161" s="22"/>
      <c r="ITQ161" s="22"/>
      <c r="ITR161" s="22"/>
      <c r="ITS161" s="22"/>
      <c r="ITT161" s="22"/>
      <c r="ITU161" s="22"/>
      <c r="ITV161" s="22"/>
      <c r="ITW161" s="22"/>
      <c r="ITX161" s="22"/>
      <c r="ITY161" s="22"/>
      <c r="ITZ161" s="22"/>
      <c r="IUA161" s="22"/>
      <c r="IUB161" s="22"/>
      <c r="IUC161" s="22"/>
      <c r="IUD161" s="22"/>
      <c r="IUE161" s="22"/>
      <c r="IUF161" s="22"/>
      <c r="IUG161" s="22"/>
      <c r="IUH161" s="22"/>
      <c r="IUI161" s="22"/>
      <c r="IUJ161" s="22"/>
      <c r="IUK161" s="22"/>
      <c r="IUL161" s="22"/>
      <c r="IUM161" s="22"/>
      <c r="IUN161" s="22"/>
      <c r="IUO161" s="22"/>
      <c r="IUP161" s="22"/>
      <c r="IUQ161" s="22"/>
      <c r="IUR161" s="22"/>
      <c r="IUS161" s="22"/>
      <c r="IUT161" s="22"/>
      <c r="IUU161" s="22"/>
      <c r="IUV161" s="22"/>
      <c r="IUW161" s="22"/>
      <c r="IUX161" s="22"/>
      <c r="IUY161" s="22"/>
      <c r="IUZ161" s="22"/>
      <c r="IVA161" s="22"/>
      <c r="IVB161" s="22"/>
      <c r="IVC161" s="22"/>
      <c r="IVD161" s="22"/>
      <c r="IVE161" s="22"/>
      <c r="IVF161" s="22"/>
      <c r="IVG161" s="22"/>
      <c r="IVH161" s="22"/>
      <c r="IVI161" s="22"/>
      <c r="IVJ161" s="22"/>
      <c r="IVK161" s="22"/>
      <c r="IVL161" s="22"/>
      <c r="IVM161" s="22"/>
      <c r="IVN161" s="22"/>
      <c r="IVO161" s="22"/>
      <c r="IVP161" s="22"/>
      <c r="IVQ161" s="22"/>
      <c r="IVR161" s="22"/>
      <c r="IVS161" s="22"/>
      <c r="IVT161" s="22"/>
      <c r="IVU161" s="22"/>
      <c r="IVV161" s="22"/>
      <c r="IVW161" s="22"/>
      <c r="IVX161" s="22"/>
      <c r="IVY161" s="22"/>
      <c r="IVZ161" s="22"/>
      <c r="IWA161" s="22"/>
      <c r="IWB161" s="22"/>
      <c r="IWC161" s="22"/>
      <c r="IWD161" s="22"/>
      <c r="IWE161" s="22"/>
      <c r="IWF161" s="22"/>
      <c r="IWG161" s="22"/>
      <c r="IWH161" s="22"/>
      <c r="IWI161" s="22"/>
      <c r="IWJ161" s="22"/>
      <c r="IWK161" s="22"/>
      <c r="IWL161" s="22"/>
      <c r="IWM161" s="22"/>
      <c r="IWN161" s="22"/>
      <c r="IWO161" s="22"/>
      <c r="IWP161" s="22"/>
      <c r="IWQ161" s="22"/>
      <c r="IWR161" s="22"/>
      <c r="IWS161" s="22"/>
      <c r="IWT161" s="22"/>
      <c r="IWU161" s="22"/>
      <c r="IWV161" s="22"/>
      <c r="IWW161" s="22"/>
      <c r="IWX161" s="22"/>
      <c r="IWY161" s="22"/>
      <c r="IWZ161" s="22"/>
      <c r="IXA161" s="22"/>
      <c r="IXB161" s="22"/>
      <c r="IXC161" s="22"/>
      <c r="IXD161" s="22"/>
      <c r="IXE161" s="22"/>
      <c r="IXF161" s="22"/>
      <c r="IXG161" s="22"/>
      <c r="IXH161" s="22"/>
      <c r="IXI161" s="22"/>
      <c r="IXJ161" s="22"/>
      <c r="IXK161" s="22"/>
      <c r="IXL161" s="22"/>
      <c r="IXM161" s="22"/>
      <c r="IXN161" s="22"/>
      <c r="IXO161" s="22"/>
      <c r="IXP161" s="22"/>
      <c r="IXQ161" s="22"/>
      <c r="IXR161" s="22"/>
      <c r="IXS161" s="22"/>
      <c r="IXT161" s="22"/>
      <c r="IXU161" s="22"/>
      <c r="IXV161" s="22"/>
      <c r="IXW161" s="22"/>
      <c r="IXX161" s="22"/>
      <c r="IXY161" s="22"/>
      <c r="IXZ161" s="22"/>
      <c r="IYA161" s="22"/>
      <c r="IYB161" s="22"/>
      <c r="IYC161" s="22"/>
      <c r="IYD161" s="22"/>
      <c r="IYE161" s="22"/>
      <c r="IYF161" s="22"/>
      <c r="IYG161" s="22"/>
      <c r="IYH161" s="22"/>
      <c r="IYI161" s="22"/>
      <c r="IYJ161" s="22"/>
      <c r="IYK161" s="22"/>
      <c r="IYL161" s="22"/>
      <c r="IYM161" s="22"/>
      <c r="IYN161" s="22"/>
      <c r="IYO161" s="22"/>
      <c r="IYP161" s="22"/>
      <c r="IYQ161" s="22"/>
      <c r="IYR161" s="22"/>
      <c r="IYS161" s="22"/>
      <c r="IYT161" s="22"/>
      <c r="IYU161" s="22"/>
      <c r="IYV161" s="22"/>
      <c r="IYW161" s="22"/>
      <c r="IYX161" s="22"/>
      <c r="IYY161" s="22"/>
      <c r="IYZ161" s="22"/>
      <c r="IZA161" s="22"/>
      <c r="IZB161" s="22"/>
      <c r="IZC161" s="22"/>
      <c r="IZD161" s="22"/>
      <c r="IZE161" s="22"/>
      <c r="IZF161" s="22"/>
      <c r="IZG161" s="22"/>
      <c r="IZH161" s="22"/>
      <c r="IZI161" s="22"/>
      <c r="IZJ161" s="22"/>
      <c r="IZK161" s="22"/>
      <c r="IZL161" s="22"/>
      <c r="IZM161" s="22"/>
      <c r="IZN161" s="22"/>
      <c r="IZO161" s="22"/>
      <c r="IZP161" s="22"/>
      <c r="IZQ161" s="22"/>
      <c r="IZR161" s="22"/>
      <c r="IZS161" s="22"/>
      <c r="IZT161" s="22"/>
      <c r="IZU161" s="22"/>
      <c r="IZV161" s="22"/>
      <c r="IZW161" s="22"/>
      <c r="IZX161" s="22"/>
      <c r="IZY161" s="22"/>
      <c r="IZZ161" s="22"/>
      <c r="JAA161" s="22"/>
      <c r="JAB161" s="22"/>
      <c r="JAC161" s="22"/>
      <c r="JAD161" s="22"/>
      <c r="JAE161" s="22"/>
      <c r="JAF161" s="22"/>
      <c r="JAG161" s="22"/>
      <c r="JAH161" s="22"/>
      <c r="JAI161" s="22"/>
      <c r="JAJ161" s="22"/>
      <c r="JAK161" s="22"/>
      <c r="JAL161" s="22"/>
      <c r="JAM161" s="22"/>
      <c r="JAN161" s="22"/>
      <c r="JAO161" s="22"/>
      <c r="JAP161" s="22"/>
      <c r="JAQ161" s="22"/>
      <c r="JAR161" s="22"/>
      <c r="JAS161" s="22"/>
      <c r="JAT161" s="22"/>
      <c r="JAU161" s="22"/>
      <c r="JAV161" s="22"/>
      <c r="JAW161" s="22"/>
      <c r="JAX161" s="22"/>
      <c r="JAY161" s="22"/>
      <c r="JAZ161" s="22"/>
      <c r="JBA161" s="22"/>
      <c r="JBB161" s="22"/>
      <c r="JBC161" s="22"/>
      <c r="JBD161" s="22"/>
      <c r="JBE161" s="22"/>
      <c r="JBF161" s="22"/>
      <c r="JBG161" s="22"/>
      <c r="JBH161" s="22"/>
      <c r="JBI161" s="22"/>
      <c r="JBJ161" s="22"/>
      <c r="JBK161" s="22"/>
      <c r="JBL161" s="22"/>
      <c r="JBM161" s="22"/>
      <c r="JBN161" s="22"/>
      <c r="JBO161" s="22"/>
      <c r="JBP161" s="22"/>
      <c r="JBQ161" s="22"/>
      <c r="JBR161" s="22"/>
      <c r="JBS161" s="22"/>
      <c r="JBT161" s="22"/>
      <c r="JBU161" s="22"/>
      <c r="JBV161" s="22"/>
      <c r="JBW161" s="22"/>
      <c r="JBX161" s="22"/>
      <c r="JBY161" s="22"/>
      <c r="JBZ161" s="22"/>
      <c r="JCA161" s="22"/>
      <c r="JCB161" s="22"/>
      <c r="JCC161" s="22"/>
      <c r="JCD161" s="22"/>
      <c r="JCE161" s="22"/>
      <c r="JCF161" s="22"/>
      <c r="JCG161" s="22"/>
      <c r="JCH161" s="22"/>
      <c r="JCI161" s="22"/>
      <c r="JCJ161" s="22"/>
      <c r="JCK161" s="22"/>
      <c r="JCL161" s="22"/>
      <c r="JCM161" s="22"/>
      <c r="JCN161" s="22"/>
      <c r="JCO161" s="22"/>
      <c r="JCP161" s="22"/>
      <c r="JCQ161" s="22"/>
      <c r="JCR161" s="22"/>
      <c r="JCS161" s="22"/>
      <c r="JCT161" s="22"/>
      <c r="JCU161" s="22"/>
      <c r="JCV161" s="22"/>
      <c r="JCW161" s="22"/>
      <c r="JCX161" s="22"/>
      <c r="JCY161" s="22"/>
      <c r="JCZ161" s="22"/>
      <c r="JDA161" s="22"/>
      <c r="JDB161" s="22"/>
      <c r="JDC161" s="22"/>
      <c r="JDD161" s="22"/>
      <c r="JDE161" s="22"/>
      <c r="JDF161" s="22"/>
      <c r="JDG161" s="22"/>
      <c r="JDH161" s="22"/>
      <c r="JDI161" s="22"/>
      <c r="JDJ161" s="22"/>
      <c r="JDK161" s="22"/>
      <c r="JDL161" s="22"/>
      <c r="JDM161" s="22"/>
      <c r="JDN161" s="22"/>
      <c r="JDO161" s="22"/>
      <c r="JDP161" s="22"/>
      <c r="JDQ161" s="22"/>
      <c r="JDR161" s="22"/>
      <c r="JDS161" s="22"/>
      <c r="JDT161" s="22"/>
      <c r="JDU161" s="22"/>
      <c r="JDV161" s="22"/>
      <c r="JDW161" s="22"/>
      <c r="JDX161" s="22"/>
      <c r="JDY161" s="22"/>
      <c r="JDZ161" s="22"/>
      <c r="JEA161" s="22"/>
      <c r="JEB161" s="22"/>
      <c r="JEC161" s="22"/>
      <c r="JED161" s="22"/>
      <c r="JEE161" s="22"/>
      <c r="JEF161" s="22"/>
      <c r="JEG161" s="22"/>
      <c r="JEH161" s="22"/>
      <c r="JEI161" s="22"/>
      <c r="JEJ161" s="22"/>
      <c r="JEK161" s="22"/>
      <c r="JEL161" s="22"/>
      <c r="JEM161" s="22"/>
      <c r="JEN161" s="22"/>
      <c r="JEO161" s="22"/>
      <c r="JEP161" s="22"/>
      <c r="JEQ161" s="22"/>
      <c r="JER161" s="22"/>
      <c r="JES161" s="22"/>
      <c r="JET161" s="22"/>
      <c r="JEU161" s="22"/>
      <c r="JEV161" s="22"/>
      <c r="JEW161" s="22"/>
      <c r="JEX161" s="22"/>
      <c r="JEY161" s="22"/>
      <c r="JEZ161" s="22"/>
      <c r="JFA161" s="22"/>
      <c r="JFB161" s="22"/>
      <c r="JFC161" s="22"/>
      <c r="JFD161" s="22"/>
      <c r="JFE161" s="22"/>
      <c r="JFF161" s="22"/>
      <c r="JFG161" s="22"/>
      <c r="JFH161" s="22"/>
      <c r="JFI161" s="22"/>
      <c r="JFJ161" s="22"/>
      <c r="JFK161" s="22"/>
      <c r="JFL161" s="22"/>
      <c r="JFM161" s="22"/>
      <c r="JFN161" s="22"/>
      <c r="JFO161" s="22"/>
      <c r="JFP161" s="22"/>
      <c r="JFQ161" s="22"/>
      <c r="JFR161" s="22"/>
      <c r="JFS161" s="22"/>
      <c r="JFT161" s="22"/>
      <c r="JFU161" s="22"/>
      <c r="JFV161" s="22"/>
      <c r="JFW161" s="22"/>
      <c r="JFX161" s="22"/>
      <c r="JFY161" s="22"/>
      <c r="JFZ161" s="22"/>
      <c r="JGA161" s="22"/>
      <c r="JGB161" s="22"/>
      <c r="JGC161" s="22"/>
      <c r="JGD161" s="22"/>
      <c r="JGE161" s="22"/>
      <c r="JGF161" s="22"/>
      <c r="JGG161" s="22"/>
      <c r="JGH161" s="22"/>
      <c r="JGI161" s="22"/>
      <c r="JGJ161" s="22"/>
      <c r="JGK161" s="22"/>
      <c r="JGL161" s="22"/>
      <c r="JGM161" s="22"/>
      <c r="JGN161" s="22"/>
      <c r="JGO161" s="22"/>
      <c r="JGP161" s="22"/>
      <c r="JGQ161" s="22"/>
      <c r="JGR161" s="22"/>
      <c r="JGS161" s="22"/>
      <c r="JGT161" s="22"/>
      <c r="JGU161" s="22"/>
      <c r="JGV161" s="22"/>
      <c r="JGW161" s="22"/>
      <c r="JGX161" s="22"/>
      <c r="JGY161" s="22"/>
      <c r="JGZ161" s="22"/>
      <c r="JHA161" s="22"/>
      <c r="JHB161" s="22"/>
      <c r="JHC161" s="22"/>
      <c r="JHD161" s="22"/>
      <c r="JHE161" s="22"/>
      <c r="JHF161" s="22"/>
      <c r="JHG161" s="22"/>
      <c r="JHH161" s="22"/>
      <c r="JHI161" s="22"/>
      <c r="JHJ161" s="22"/>
      <c r="JHK161" s="22"/>
      <c r="JHL161" s="22"/>
      <c r="JHM161" s="22"/>
      <c r="JHN161" s="22"/>
      <c r="JHO161" s="22"/>
      <c r="JHP161" s="22"/>
      <c r="JHQ161" s="22"/>
      <c r="JHR161" s="22"/>
      <c r="JHS161" s="22"/>
      <c r="JHT161" s="22"/>
      <c r="JHU161" s="22"/>
      <c r="JHV161" s="22"/>
      <c r="JHW161" s="22"/>
      <c r="JHX161" s="22"/>
      <c r="JHY161" s="22"/>
      <c r="JHZ161" s="22"/>
      <c r="JIA161" s="22"/>
      <c r="JIB161" s="22"/>
      <c r="JIC161" s="22"/>
      <c r="JID161" s="22"/>
      <c r="JIE161" s="22"/>
      <c r="JIF161" s="22"/>
      <c r="JIG161" s="22"/>
      <c r="JIH161" s="22"/>
      <c r="JII161" s="22"/>
      <c r="JIJ161" s="22"/>
      <c r="JIK161" s="22"/>
      <c r="JIL161" s="22"/>
      <c r="JIM161" s="22"/>
      <c r="JIN161" s="22"/>
      <c r="JIO161" s="22"/>
      <c r="JIP161" s="22"/>
      <c r="JIQ161" s="22"/>
      <c r="JIR161" s="22"/>
      <c r="JIS161" s="22"/>
      <c r="JIT161" s="22"/>
      <c r="JIU161" s="22"/>
      <c r="JIV161" s="22"/>
      <c r="JIW161" s="22"/>
      <c r="JIX161" s="22"/>
      <c r="JIY161" s="22"/>
      <c r="JIZ161" s="22"/>
      <c r="JJA161" s="22"/>
      <c r="JJB161" s="22"/>
      <c r="JJC161" s="22"/>
      <c r="JJD161" s="22"/>
      <c r="JJE161" s="22"/>
      <c r="JJF161" s="22"/>
      <c r="JJG161" s="22"/>
      <c r="JJH161" s="22"/>
      <c r="JJI161" s="22"/>
      <c r="JJJ161" s="22"/>
      <c r="JJK161" s="22"/>
      <c r="JJL161" s="22"/>
      <c r="JJM161" s="22"/>
      <c r="JJN161" s="22"/>
      <c r="JJO161" s="22"/>
      <c r="JJP161" s="22"/>
      <c r="JJQ161" s="22"/>
      <c r="JJR161" s="22"/>
      <c r="JJS161" s="22"/>
      <c r="JJT161" s="22"/>
      <c r="JJU161" s="22"/>
      <c r="JJV161" s="22"/>
      <c r="JJW161" s="22"/>
      <c r="JJX161" s="22"/>
      <c r="JJY161" s="22"/>
      <c r="JJZ161" s="22"/>
      <c r="JKA161" s="22"/>
      <c r="JKB161" s="22"/>
      <c r="JKC161" s="22"/>
      <c r="JKD161" s="22"/>
      <c r="JKE161" s="22"/>
      <c r="JKF161" s="22"/>
      <c r="JKG161" s="22"/>
      <c r="JKH161" s="22"/>
      <c r="JKI161" s="22"/>
      <c r="JKJ161" s="22"/>
      <c r="JKK161" s="22"/>
      <c r="JKL161" s="22"/>
      <c r="JKM161" s="22"/>
      <c r="JKN161" s="22"/>
      <c r="JKO161" s="22"/>
      <c r="JKP161" s="22"/>
      <c r="JKQ161" s="22"/>
      <c r="JKR161" s="22"/>
      <c r="JKS161" s="22"/>
      <c r="JKT161" s="22"/>
      <c r="JKU161" s="22"/>
      <c r="JKV161" s="22"/>
      <c r="JKW161" s="22"/>
      <c r="JKX161" s="22"/>
      <c r="JKY161" s="22"/>
      <c r="JKZ161" s="22"/>
      <c r="JLA161" s="22"/>
      <c r="JLB161" s="22"/>
      <c r="JLC161" s="22"/>
      <c r="JLD161" s="22"/>
      <c r="JLE161" s="22"/>
      <c r="JLF161" s="22"/>
      <c r="JLG161" s="22"/>
      <c r="JLH161" s="22"/>
      <c r="JLI161" s="22"/>
      <c r="JLJ161" s="22"/>
      <c r="JLK161" s="22"/>
      <c r="JLL161" s="22"/>
      <c r="JLM161" s="22"/>
      <c r="JLN161" s="22"/>
      <c r="JLO161" s="22"/>
      <c r="JLP161" s="22"/>
      <c r="JLQ161" s="22"/>
      <c r="JLR161" s="22"/>
      <c r="JLS161" s="22"/>
      <c r="JLT161" s="22"/>
      <c r="JLU161" s="22"/>
      <c r="JLV161" s="22"/>
      <c r="JLW161" s="22"/>
      <c r="JLX161" s="22"/>
      <c r="JLY161" s="22"/>
      <c r="JLZ161" s="22"/>
      <c r="JMA161" s="22"/>
      <c r="JMB161" s="22"/>
      <c r="JMC161" s="22"/>
      <c r="JMD161" s="22"/>
      <c r="JME161" s="22"/>
      <c r="JMF161" s="22"/>
      <c r="JMG161" s="22"/>
      <c r="JMH161" s="22"/>
      <c r="JMI161" s="22"/>
      <c r="JMJ161" s="22"/>
      <c r="JMK161" s="22"/>
      <c r="JML161" s="22"/>
      <c r="JMM161" s="22"/>
      <c r="JMN161" s="22"/>
      <c r="JMO161" s="22"/>
      <c r="JMP161" s="22"/>
      <c r="JMQ161" s="22"/>
      <c r="JMR161" s="22"/>
      <c r="JMS161" s="22"/>
      <c r="JMT161" s="22"/>
      <c r="JMU161" s="22"/>
      <c r="JMV161" s="22"/>
      <c r="JMW161" s="22"/>
      <c r="JMX161" s="22"/>
      <c r="JMY161" s="22"/>
      <c r="JMZ161" s="22"/>
      <c r="JNA161" s="22"/>
      <c r="JNB161" s="22"/>
      <c r="JNC161" s="22"/>
      <c r="JND161" s="22"/>
      <c r="JNE161" s="22"/>
      <c r="JNF161" s="22"/>
      <c r="JNG161" s="22"/>
      <c r="JNH161" s="22"/>
      <c r="JNI161" s="22"/>
      <c r="JNJ161" s="22"/>
      <c r="JNK161" s="22"/>
      <c r="JNL161" s="22"/>
      <c r="JNM161" s="22"/>
      <c r="JNN161" s="22"/>
      <c r="JNO161" s="22"/>
      <c r="JNP161" s="22"/>
      <c r="JNQ161" s="22"/>
      <c r="JNR161" s="22"/>
      <c r="JNS161" s="22"/>
      <c r="JNT161" s="22"/>
      <c r="JNU161" s="22"/>
      <c r="JNV161" s="22"/>
      <c r="JNW161" s="22"/>
      <c r="JNX161" s="22"/>
      <c r="JNY161" s="22"/>
      <c r="JNZ161" s="22"/>
      <c r="JOA161" s="22"/>
      <c r="JOB161" s="22"/>
      <c r="JOC161" s="22"/>
      <c r="JOD161" s="22"/>
      <c r="JOE161" s="22"/>
      <c r="JOF161" s="22"/>
      <c r="JOG161" s="22"/>
      <c r="JOH161" s="22"/>
      <c r="JOI161" s="22"/>
      <c r="JOJ161" s="22"/>
      <c r="JOK161" s="22"/>
      <c r="JOL161" s="22"/>
      <c r="JOM161" s="22"/>
      <c r="JON161" s="22"/>
      <c r="JOO161" s="22"/>
      <c r="JOP161" s="22"/>
      <c r="JOQ161" s="22"/>
      <c r="JOR161" s="22"/>
      <c r="JOS161" s="22"/>
      <c r="JOT161" s="22"/>
      <c r="JOU161" s="22"/>
      <c r="JOV161" s="22"/>
      <c r="JOW161" s="22"/>
      <c r="JOX161" s="22"/>
      <c r="JOY161" s="22"/>
      <c r="JOZ161" s="22"/>
      <c r="JPA161" s="22"/>
      <c r="JPB161" s="22"/>
      <c r="JPC161" s="22"/>
      <c r="JPD161" s="22"/>
      <c r="JPE161" s="22"/>
      <c r="JPF161" s="22"/>
      <c r="JPG161" s="22"/>
      <c r="JPH161" s="22"/>
      <c r="JPI161" s="22"/>
      <c r="JPJ161" s="22"/>
      <c r="JPK161" s="22"/>
      <c r="JPL161" s="22"/>
      <c r="JPM161" s="22"/>
      <c r="JPN161" s="22"/>
      <c r="JPO161" s="22"/>
      <c r="JPP161" s="22"/>
      <c r="JPQ161" s="22"/>
      <c r="JPR161" s="22"/>
      <c r="JPS161" s="22"/>
      <c r="JPT161" s="22"/>
      <c r="JPU161" s="22"/>
      <c r="JPV161" s="22"/>
      <c r="JPW161" s="22"/>
      <c r="JPX161" s="22"/>
      <c r="JPY161" s="22"/>
      <c r="JPZ161" s="22"/>
      <c r="JQA161" s="22"/>
      <c r="JQB161" s="22"/>
      <c r="JQC161" s="22"/>
      <c r="JQD161" s="22"/>
      <c r="JQE161" s="22"/>
      <c r="JQF161" s="22"/>
      <c r="JQG161" s="22"/>
      <c r="JQH161" s="22"/>
      <c r="JQI161" s="22"/>
      <c r="JQJ161" s="22"/>
      <c r="JQK161" s="22"/>
      <c r="JQL161" s="22"/>
      <c r="JQM161" s="22"/>
      <c r="JQN161" s="22"/>
      <c r="JQO161" s="22"/>
      <c r="JQP161" s="22"/>
      <c r="JQQ161" s="22"/>
      <c r="JQR161" s="22"/>
      <c r="JQS161" s="22"/>
      <c r="JQT161" s="22"/>
      <c r="JQU161" s="22"/>
      <c r="JQV161" s="22"/>
      <c r="JQW161" s="22"/>
      <c r="JQX161" s="22"/>
      <c r="JQY161" s="22"/>
      <c r="JQZ161" s="22"/>
      <c r="JRA161" s="22"/>
      <c r="JRB161" s="22"/>
      <c r="JRC161" s="22"/>
      <c r="JRD161" s="22"/>
      <c r="JRE161" s="22"/>
      <c r="JRF161" s="22"/>
      <c r="JRG161" s="22"/>
      <c r="JRH161" s="22"/>
      <c r="JRI161" s="22"/>
      <c r="JRJ161" s="22"/>
      <c r="JRK161" s="22"/>
      <c r="JRL161" s="22"/>
      <c r="JRM161" s="22"/>
      <c r="JRN161" s="22"/>
      <c r="JRO161" s="22"/>
      <c r="JRP161" s="22"/>
      <c r="JRQ161" s="22"/>
      <c r="JRR161" s="22"/>
      <c r="JRS161" s="22"/>
      <c r="JRT161" s="22"/>
      <c r="JRU161" s="22"/>
      <c r="JRV161" s="22"/>
      <c r="JRW161" s="22"/>
      <c r="JRX161" s="22"/>
      <c r="JRY161" s="22"/>
      <c r="JRZ161" s="22"/>
      <c r="JSA161" s="22"/>
      <c r="JSB161" s="22"/>
      <c r="JSC161" s="22"/>
      <c r="JSD161" s="22"/>
      <c r="JSE161" s="22"/>
      <c r="JSF161" s="22"/>
      <c r="JSG161" s="22"/>
      <c r="JSH161" s="22"/>
      <c r="JSI161" s="22"/>
      <c r="JSJ161" s="22"/>
      <c r="JSK161" s="22"/>
      <c r="JSL161" s="22"/>
      <c r="JSM161" s="22"/>
      <c r="JSN161" s="22"/>
      <c r="JSO161" s="22"/>
      <c r="JSP161" s="22"/>
      <c r="JSQ161" s="22"/>
      <c r="JSR161" s="22"/>
      <c r="JSS161" s="22"/>
      <c r="JST161" s="22"/>
      <c r="JSU161" s="22"/>
      <c r="JSV161" s="22"/>
      <c r="JSW161" s="22"/>
      <c r="JSX161" s="22"/>
      <c r="JSY161" s="22"/>
      <c r="JSZ161" s="22"/>
      <c r="JTA161" s="22"/>
      <c r="JTB161" s="22"/>
      <c r="JTC161" s="22"/>
      <c r="JTD161" s="22"/>
      <c r="JTE161" s="22"/>
      <c r="JTF161" s="22"/>
      <c r="JTG161" s="22"/>
      <c r="JTH161" s="22"/>
      <c r="JTI161" s="22"/>
      <c r="JTJ161" s="22"/>
      <c r="JTK161" s="22"/>
      <c r="JTL161" s="22"/>
      <c r="JTM161" s="22"/>
      <c r="JTN161" s="22"/>
      <c r="JTO161" s="22"/>
      <c r="JTP161" s="22"/>
      <c r="JTQ161" s="22"/>
      <c r="JTR161" s="22"/>
      <c r="JTS161" s="22"/>
      <c r="JTT161" s="22"/>
      <c r="JTU161" s="22"/>
      <c r="JTV161" s="22"/>
      <c r="JTW161" s="22"/>
      <c r="JTX161" s="22"/>
      <c r="JTY161" s="22"/>
      <c r="JTZ161" s="22"/>
      <c r="JUA161" s="22"/>
      <c r="JUB161" s="22"/>
      <c r="JUC161" s="22"/>
      <c r="JUD161" s="22"/>
      <c r="JUE161" s="22"/>
      <c r="JUF161" s="22"/>
      <c r="JUG161" s="22"/>
      <c r="JUH161" s="22"/>
      <c r="JUI161" s="22"/>
      <c r="JUJ161" s="22"/>
      <c r="JUK161" s="22"/>
      <c r="JUL161" s="22"/>
      <c r="JUM161" s="22"/>
      <c r="JUN161" s="22"/>
      <c r="JUO161" s="22"/>
      <c r="JUP161" s="22"/>
      <c r="JUQ161" s="22"/>
      <c r="JUR161" s="22"/>
      <c r="JUS161" s="22"/>
      <c r="JUT161" s="22"/>
      <c r="JUU161" s="22"/>
      <c r="JUV161" s="22"/>
      <c r="JUW161" s="22"/>
      <c r="JUX161" s="22"/>
      <c r="JUY161" s="22"/>
      <c r="JUZ161" s="22"/>
      <c r="JVA161" s="22"/>
      <c r="JVB161" s="22"/>
      <c r="JVC161" s="22"/>
      <c r="JVD161" s="22"/>
      <c r="JVE161" s="22"/>
      <c r="JVF161" s="22"/>
      <c r="JVG161" s="22"/>
      <c r="JVH161" s="22"/>
      <c r="JVI161" s="22"/>
      <c r="JVJ161" s="22"/>
      <c r="JVK161" s="22"/>
      <c r="JVL161" s="22"/>
      <c r="JVM161" s="22"/>
      <c r="JVN161" s="22"/>
      <c r="JVO161" s="22"/>
      <c r="JVP161" s="22"/>
      <c r="JVQ161" s="22"/>
      <c r="JVR161" s="22"/>
      <c r="JVS161" s="22"/>
      <c r="JVT161" s="22"/>
      <c r="JVU161" s="22"/>
      <c r="JVV161" s="22"/>
      <c r="JVW161" s="22"/>
      <c r="JVX161" s="22"/>
      <c r="JVY161" s="22"/>
      <c r="JVZ161" s="22"/>
      <c r="JWA161" s="22"/>
      <c r="JWB161" s="22"/>
      <c r="JWC161" s="22"/>
      <c r="JWD161" s="22"/>
      <c r="JWE161" s="22"/>
      <c r="JWF161" s="22"/>
      <c r="JWG161" s="22"/>
      <c r="JWH161" s="22"/>
      <c r="JWI161" s="22"/>
      <c r="JWJ161" s="22"/>
      <c r="JWK161" s="22"/>
      <c r="JWL161" s="22"/>
      <c r="JWM161" s="22"/>
      <c r="JWN161" s="22"/>
      <c r="JWO161" s="22"/>
      <c r="JWP161" s="22"/>
      <c r="JWQ161" s="22"/>
      <c r="JWR161" s="22"/>
      <c r="JWS161" s="22"/>
      <c r="JWT161" s="22"/>
      <c r="JWU161" s="22"/>
      <c r="JWV161" s="22"/>
      <c r="JWW161" s="22"/>
      <c r="JWX161" s="22"/>
      <c r="JWY161" s="22"/>
      <c r="JWZ161" s="22"/>
      <c r="JXA161" s="22"/>
      <c r="JXB161" s="22"/>
      <c r="JXC161" s="22"/>
      <c r="JXD161" s="22"/>
      <c r="JXE161" s="22"/>
      <c r="JXF161" s="22"/>
      <c r="JXG161" s="22"/>
      <c r="JXH161" s="22"/>
      <c r="JXI161" s="22"/>
      <c r="JXJ161" s="22"/>
      <c r="JXK161" s="22"/>
      <c r="JXL161" s="22"/>
      <c r="JXM161" s="22"/>
      <c r="JXN161" s="22"/>
      <c r="JXO161" s="22"/>
      <c r="JXP161" s="22"/>
      <c r="JXQ161" s="22"/>
      <c r="JXR161" s="22"/>
      <c r="JXS161" s="22"/>
      <c r="JXT161" s="22"/>
      <c r="JXU161" s="22"/>
      <c r="JXV161" s="22"/>
      <c r="JXW161" s="22"/>
      <c r="JXX161" s="22"/>
      <c r="JXY161" s="22"/>
      <c r="JXZ161" s="22"/>
      <c r="JYA161" s="22"/>
      <c r="JYB161" s="22"/>
      <c r="JYC161" s="22"/>
      <c r="JYD161" s="22"/>
      <c r="JYE161" s="22"/>
      <c r="JYF161" s="22"/>
      <c r="JYG161" s="22"/>
      <c r="JYH161" s="22"/>
      <c r="JYI161" s="22"/>
      <c r="JYJ161" s="22"/>
      <c r="JYK161" s="22"/>
      <c r="JYL161" s="22"/>
      <c r="JYM161" s="22"/>
      <c r="JYN161" s="22"/>
      <c r="JYO161" s="22"/>
      <c r="JYP161" s="22"/>
      <c r="JYQ161" s="22"/>
      <c r="JYR161" s="22"/>
      <c r="JYS161" s="22"/>
      <c r="JYT161" s="22"/>
      <c r="JYU161" s="22"/>
      <c r="JYV161" s="22"/>
      <c r="JYW161" s="22"/>
      <c r="JYX161" s="22"/>
      <c r="JYY161" s="22"/>
      <c r="JYZ161" s="22"/>
      <c r="JZA161" s="22"/>
      <c r="JZB161" s="22"/>
      <c r="JZC161" s="22"/>
      <c r="JZD161" s="22"/>
      <c r="JZE161" s="22"/>
      <c r="JZF161" s="22"/>
      <c r="JZG161" s="22"/>
      <c r="JZH161" s="22"/>
      <c r="JZI161" s="22"/>
      <c r="JZJ161" s="22"/>
      <c r="JZK161" s="22"/>
      <c r="JZL161" s="22"/>
      <c r="JZM161" s="22"/>
      <c r="JZN161" s="22"/>
      <c r="JZO161" s="22"/>
      <c r="JZP161" s="22"/>
      <c r="JZQ161" s="22"/>
      <c r="JZR161" s="22"/>
      <c r="JZS161" s="22"/>
      <c r="JZT161" s="22"/>
      <c r="JZU161" s="22"/>
      <c r="JZV161" s="22"/>
      <c r="JZW161" s="22"/>
      <c r="JZX161" s="22"/>
      <c r="JZY161" s="22"/>
      <c r="JZZ161" s="22"/>
      <c r="KAA161" s="22"/>
      <c r="KAB161" s="22"/>
      <c r="KAC161" s="22"/>
      <c r="KAD161" s="22"/>
      <c r="KAE161" s="22"/>
      <c r="KAF161" s="22"/>
      <c r="KAG161" s="22"/>
      <c r="KAH161" s="22"/>
      <c r="KAI161" s="22"/>
      <c r="KAJ161" s="22"/>
      <c r="KAK161" s="22"/>
      <c r="KAL161" s="22"/>
      <c r="KAM161" s="22"/>
      <c r="KAN161" s="22"/>
      <c r="KAO161" s="22"/>
      <c r="KAP161" s="22"/>
      <c r="KAQ161" s="22"/>
      <c r="KAR161" s="22"/>
      <c r="KAS161" s="22"/>
      <c r="KAT161" s="22"/>
      <c r="KAU161" s="22"/>
      <c r="KAV161" s="22"/>
      <c r="KAW161" s="22"/>
      <c r="KAX161" s="22"/>
      <c r="KAY161" s="22"/>
      <c r="KAZ161" s="22"/>
      <c r="KBA161" s="22"/>
      <c r="KBB161" s="22"/>
      <c r="KBC161" s="22"/>
      <c r="KBD161" s="22"/>
      <c r="KBE161" s="22"/>
      <c r="KBF161" s="22"/>
      <c r="KBG161" s="22"/>
      <c r="KBH161" s="22"/>
      <c r="KBI161" s="22"/>
      <c r="KBJ161" s="22"/>
      <c r="KBK161" s="22"/>
      <c r="KBL161" s="22"/>
      <c r="KBM161" s="22"/>
      <c r="KBN161" s="22"/>
      <c r="KBO161" s="22"/>
      <c r="KBP161" s="22"/>
      <c r="KBQ161" s="22"/>
      <c r="KBR161" s="22"/>
      <c r="KBS161" s="22"/>
      <c r="KBT161" s="22"/>
      <c r="KBU161" s="22"/>
      <c r="KBV161" s="22"/>
      <c r="KBW161" s="22"/>
      <c r="KBX161" s="22"/>
      <c r="KBY161" s="22"/>
      <c r="KBZ161" s="22"/>
      <c r="KCA161" s="22"/>
      <c r="KCB161" s="22"/>
      <c r="KCC161" s="22"/>
      <c r="KCD161" s="22"/>
      <c r="KCE161" s="22"/>
      <c r="KCF161" s="22"/>
      <c r="KCG161" s="22"/>
      <c r="KCH161" s="22"/>
      <c r="KCI161" s="22"/>
      <c r="KCJ161" s="22"/>
      <c r="KCK161" s="22"/>
      <c r="KCL161" s="22"/>
      <c r="KCM161" s="22"/>
      <c r="KCN161" s="22"/>
      <c r="KCO161" s="22"/>
      <c r="KCP161" s="22"/>
      <c r="KCQ161" s="22"/>
      <c r="KCR161" s="22"/>
      <c r="KCS161" s="22"/>
      <c r="KCT161" s="22"/>
      <c r="KCU161" s="22"/>
      <c r="KCV161" s="22"/>
      <c r="KCW161" s="22"/>
      <c r="KCX161" s="22"/>
      <c r="KCY161" s="22"/>
      <c r="KCZ161" s="22"/>
      <c r="KDA161" s="22"/>
      <c r="KDB161" s="22"/>
      <c r="KDC161" s="22"/>
      <c r="KDD161" s="22"/>
      <c r="KDE161" s="22"/>
      <c r="KDF161" s="22"/>
      <c r="KDG161" s="22"/>
      <c r="KDH161" s="22"/>
      <c r="KDI161" s="22"/>
      <c r="KDJ161" s="22"/>
      <c r="KDK161" s="22"/>
      <c r="KDL161" s="22"/>
      <c r="KDM161" s="22"/>
      <c r="KDN161" s="22"/>
      <c r="KDO161" s="22"/>
      <c r="KDP161" s="22"/>
      <c r="KDQ161" s="22"/>
      <c r="KDR161" s="22"/>
      <c r="KDS161" s="22"/>
      <c r="KDT161" s="22"/>
      <c r="KDU161" s="22"/>
      <c r="KDV161" s="22"/>
      <c r="KDW161" s="22"/>
      <c r="KDX161" s="22"/>
      <c r="KDY161" s="22"/>
      <c r="KDZ161" s="22"/>
      <c r="KEA161" s="22"/>
      <c r="KEB161" s="22"/>
      <c r="KEC161" s="22"/>
      <c r="KED161" s="22"/>
      <c r="KEE161" s="22"/>
      <c r="KEF161" s="22"/>
      <c r="KEG161" s="22"/>
      <c r="KEH161" s="22"/>
      <c r="KEI161" s="22"/>
      <c r="KEJ161" s="22"/>
      <c r="KEK161" s="22"/>
      <c r="KEL161" s="22"/>
      <c r="KEM161" s="22"/>
      <c r="KEN161" s="22"/>
      <c r="KEO161" s="22"/>
      <c r="KEP161" s="22"/>
      <c r="KEQ161" s="22"/>
      <c r="KER161" s="22"/>
      <c r="KES161" s="22"/>
      <c r="KET161" s="22"/>
      <c r="KEU161" s="22"/>
      <c r="KEV161" s="22"/>
      <c r="KEW161" s="22"/>
      <c r="KEX161" s="22"/>
      <c r="KEY161" s="22"/>
      <c r="KEZ161" s="22"/>
      <c r="KFA161" s="22"/>
      <c r="KFB161" s="22"/>
      <c r="KFC161" s="22"/>
      <c r="KFD161" s="22"/>
      <c r="KFE161" s="22"/>
      <c r="KFF161" s="22"/>
      <c r="KFG161" s="22"/>
      <c r="KFH161" s="22"/>
      <c r="KFI161" s="22"/>
      <c r="KFJ161" s="22"/>
      <c r="KFK161" s="22"/>
      <c r="KFL161" s="22"/>
      <c r="KFM161" s="22"/>
      <c r="KFN161" s="22"/>
      <c r="KFO161" s="22"/>
      <c r="KFP161" s="22"/>
      <c r="KFQ161" s="22"/>
      <c r="KFR161" s="22"/>
      <c r="KFS161" s="22"/>
      <c r="KFT161" s="22"/>
      <c r="KFU161" s="22"/>
      <c r="KFV161" s="22"/>
      <c r="KFW161" s="22"/>
      <c r="KFX161" s="22"/>
      <c r="KFY161" s="22"/>
      <c r="KFZ161" s="22"/>
      <c r="KGA161" s="22"/>
      <c r="KGB161" s="22"/>
      <c r="KGC161" s="22"/>
      <c r="KGD161" s="22"/>
      <c r="KGE161" s="22"/>
      <c r="KGF161" s="22"/>
      <c r="KGG161" s="22"/>
      <c r="KGH161" s="22"/>
      <c r="KGI161" s="22"/>
      <c r="KGJ161" s="22"/>
      <c r="KGK161" s="22"/>
      <c r="KGL161" s="22"/>
      <c r="KGM161" s="22"/>
      <c r="KGN161" s="22"/>
      <c r="KGO161" s="22"/>
      <c r="KGP161" s="22"/>
      <c r="KGQ161" s="22"/>
      <c r="KGR161" s="22"/>
      <c r="KGS161" s="22"/>
      <c r="KGT161" s="22"/>
      <c r="KGU161" s="22"/>
      <c r="KGV161" s="22"/>
      <c r="KGW161" s="22"/>
      <c r="KGX161" s="22"/>
      <c r="KGY161" s="22"/>
      <c r="KGZ161" s="22"/>
      <c r="KHA161" s="22"/>
      <c r="KHB161" s="22"/>
      <c r="KHC161" s="22"/>
      <c r="KHD161" s="22"/>
      <c r="KHE161" s="22"/>
      <c r="KHF161" s="22"/>
      <c r="KHG161" s="22"/>
      <c r="KHH161" s="22"/>
      <c r="KHI161" s="22"/>
      <c r="KHJ161" s="22"/>
      <c r="KHK161" s="22"/>
      <c r="KHL161" s="22"/>
      <c r="KHM161" s="22"/>
      <c r="KHN161" s="22"/>
      <c r="KHO161" s="22"/>
      <c r="KHP161" s="22"/>
      <c r="KHQ161" s="22"/>
      <c r="KHR161" s="22"/>
      <c r="KHS161" s="22"/>
      <c r="KHT161" s="22"/>
      <c r="KHU161" s="22"/>
      <c r="KHV161" s="22"/>
      <c r="KHW161" s="22"/>
      <c r="KHX161" s="22"/>
      <c r="KHY161" s="22"/>
      <c r="KHZ161" s="22"/>
      <c r="KIA161" s="22"/>
      <c r="KIB161" s="22"/>
      <c r="KIC161" s="22"/>
      <c r="KID161" s="22"/>
      <c r="KIE161" s="22"/>
      <c r="KIF161" s="22"/>
      <c r="KIG161" s="22"/>
      <c r="KIH161" s="22"/>
      <c r="KII161" s="22"/>
      <c r="KIJ161" s="22"/>
      <c r="KIK161" s="22"/>
      <c r="KIL161" s="22"/>
      <c r="KIM161" s="22"/>
      <c r="KIN161" s="22"/>
      <c r="KIO161" s="22"/>
      <c r="KIP161" s="22"/>
      <c r="KIQ161" s="22"/>
      <c r="KIR161" s="22"/>
      <c r="KIS161" s="22"/>
      <c r="KIT161" s="22"/>
      <c r="KIU161" s="22"/>
      <c r="KIV161" s="22"/>
      <c r="KIW161" s="22"/>
      <c r="KIX161" s="22"/>
      <c r="KIY161" s="22"/>
      <c r="KIZ161" s="22"/>
      <c r="KJA161" s="22"/>
      <c r="KJB161" s="22"/>
      <c r="KJC161" s="22"/>
      <c r="KJD161" s="22"/>
      <c r="KJE161" s="22"/>
      <c r="KJF161" s="22"/>
      <c r="KJG161" s="22"/>
      <c r="KJH161" s="22"/>
      <c r="KJI161" s="22"/>
      <c r="KJJ161" s="22"/>
      <c r="KJK161" s="22"/>
      <c r="KJL161" s="22"/>
      <c r="KJM161" s="22"/>
      <c r="KJN161" s="22"/>
      <c r="KJO161" s="22"/>
      <c r="KJP161" s="22"/>
      <c r="KJQ161" s="22"/>
      <c r="KJR161" s="22"/>
      <c r="KJS161" s="22"/>
      <c r="KJT161" s="22"/>
      <c r="KJU161" s="22"/>
      <c r="KJV161" s="22"/>
      <c r="KJW161" s="22"/>
      <c r="KJX161" s="22"/>
      <c r="KJY161" s="22"/>
      <c r="KJZ161" s="22"/>
      <c r="KKA161" s="22"/>
      <c r="KKB161" s="22"/>
      <c r="KKC161" s="22"/>
      <c r="KKD161" s="22"/>
      <c r="KKE161" s="22"/>
      <c r="KKF161" s="22"/>
      <c r="KKG161" s="22"/>
      <c r="KKH161" s="22"/>
      <c r="KKI161" s="22"/>
      <c r="KKJ161" s="22"/>
      <c r="KKK161" s="22"/>
      <c r="KKL161" s="22"/>
      <c r="KKM161" s="22"/>
      <c r="KKN161" s="22"/>
      <c r="KKO161" s="22"/>
      <c r="KKP161" s="22"/>
      <c r="KKQ161" s="22"/>
      <c r="KKR161" s="22"/>
      <c r="KKS161" s="22"/>
      <c r="KKT161" s="22"/>
      <c r="KKU161" s="22"/>
      <c r="KKV161" s="22"/>
      <c r="KKW161" s="22"/>
      <c r="KKX161" s="22"/>
      <c r="KKY161" s="22"/>
      <c r="KKZ161" s="22"/>
      <c r="KLA161" s="22"/>
      <c r="KLB161" s="22"/>
      <c r="KLC161" s="22"/>
      <c r="KLD161" s="22"/>
      <c r="KLE161" s="22"/>
      <c r="KLF161" s="22"/>
      <c r="KLG161" s="22"/>
      <c r="KLH161" s="22"/>
      <c r="KLI161" s="22"/>
      <c r="KLJ161" s="22"/>
      <c r="KLK161" s="22"/>
      <c r="KLL161" s="22"/>
      <c r="KLM161" s="22"/>
      <c r="KLN161" s="22"/>
      <c r="KLO161" s="22"/>
      <c r="KLP161" s="22"/>
      <c r="KLQ161" s="22"/>
      <c r="KLR161" s="22"/>
      <c r="KLS161" s="22"/>
      <c r="KLT161" s="22"/>
      <c r="KLU161" s="22"/>
      <c r="KLV161" s="22"/>
      <c r="KLW161" s="22"/>
      <c r="KLX161" s="22"/>
      <c r="KLY161" s="22"/>
      <c r="KLZ161" s="22"/>
      <c r="KMA161" s="22"/>
      <c r="KMB161" s="22"/>
      <c r="KMC161" s="22"/>
      <c r="KMD161" s="22"/>
      <c r="KME161" s="22"/>
      <c r="KMF161" s="22"/>
      <c r="KMG161" s="22"/>
      <c r="KMH161" s="22"/>
      <c r="KMI161" s="22"/>
      <c r="KMJ161" s="22"/>
      <c r="KMK161" s="22"/>
      <c r="KML161" s="22"/>
      <c r="KMM161" s="22"/>
      <c r="KMN161" s="22"/>
      <c r="KMO161" s="22"/>
      <c r="KMP161" s="22"/>
      <c r="KMQ161" s="22"/>
      <c r="KMR161" s="22"/>
      <c r="KMS161" s="22"/>
      <c r="KMT161" s="22"/>
      <c r="KMU161" s="22"/>
      <c r="KMV161" s="22"/>
      <c r="KMW161" s="22"/>
      <c r="KMX161" s="22"/>
      <c r="KMY161" s="22"/>
      <c r="KMZ161" s="22"/>
      <c r="KNA161" s="22"/>
      <c r="KNB161" s="22"/>
      <c r="KNC161" s="22"/>
      <c r="KND161" s="22"/>
      <c r="KNE161" s="22"/>
      <c r="KNF161" s="22"/>
      <c r="KNG161" s="22"/>
      <c r="KNH161" s="22"/>
      <c r="KNI161" s="22"/>
      <c r="KNJ161" s="22"/>
      <c r="KNK161" s="22"/>
      <c r="KNL161" s="22"/>
      <c r="KNM161" s="22"/>
      <c r="KNN161" s="22"/>
      <c r="KNO161" s="22"/>
      <c r="KNP161" s="22"/>
      <c r="KNQ161" s="22"/>
      <c r="KNR161" s="22"/>
      <c r="KNS161" s="22"/>
      <c r="KNT161" s="22"/>
      <c r="KNU161" s="22"/>
      <c r="KNV161" s="22"/>
      <c r="KNW161" s="22"/>
      <c r="KNX161" s="22"/>
      <c r="KNY161" s="22"/>
      <c r="KNZ161" s="22"/>
      <c r="KOA161" s="22"/>
      <c r="KOB161" s="22"/>
      <c r="KOC161" s="22"/>
      <c r="KOD161" s="22"/>
      <c r="KOE161" s="22"/>
      <c r="KOF161" s="22"/>
      <c r="KOG161" s="22"/>
      <c r="KOH161" s="22"/>
      <c r="KOI161" s="22"/>
      <c r="KOJ161" s="22"/>
      <c r="KOK161" s="22"/>
      <c r="KOL161" s="22"/>
      <c r="KOM161" s="22"/>
      <c r="KON161" s="22"/>
      <c r="KOO161" s="22"/>
      <c r="KOP161" s="22"/>
      <c r="KOQ161" s="22"/>
      <c r="KOR161" s="22"/>
      <c r="KOS161" s="22"/>
      <c r="KOT161" s="22"/>
      <c r="KOU161" s="22"/>
      <c r="KOV161" s="22"/>
      <c r="KOW161" s="22"/>
      <c r="KOX161" s="22"/>
      <c r="KOY161" s="22"/>
      <c r="KOZ161" s="22"/>
      <c r="KPA161" s="22"/>
      <c r="KPB161" s="22"/>
      <c r="KPC161" s="22"/>
      <c r="KPD161" s="22"/>
      <c r="KPE161" s="22"/>
      <c r="KPF161" s="22"/>
      <c r="KPG161" s="22"/>
      <c r="KPH161" s="22"/>
      <c r="KPI161" s="22"/>
      <c r="KPJ161" s="22"/>
      <c r="KPK161" s="22"/>
      <c r="KPL161" s="22"/>
      <c r="KPM161" s="22"/>
      <c r="KPN161" s="22"/>
      <c r="KPO161" s="22"/>
      <c r="KPP161" s="22"/>
      <c r="KPQ161" s="22"/>
      <c r="KPR161" s="22"/>
      <c r="KPS161" s="22"/>
      <c r="KPT161" s="22"/>
      <c r="KPU161" s="22"/>
      <c r="KPV161" s="22"/>
      <c r="KPW161" s="22"/>
      <c r="KPX161" s="22"/>
      <c r="KPY161" s="22"/>
      <c r="KPZ161" s="22"/>
      <c r="KQA161" s="22"/>
      <c r="KQB161" s="22"/>
      <c r="KQC161" s="22"/>
      <c r="KQD161" s="22"/>
      <c r="KQE161" s="22"/>
      <c r="KQF161" s="22"/>
      <c r="KQG161" s="22"/>
      <c r="KQH161" s="22"/>
      <c r="KQI161" s="22"/>
      <c r="KQJ161" s="22"/>
      <c r="KQK161" s="22"/>
      <c r="KQL161" s="22"/>
      <c r="KQM161" s="22"/>
      <c r="KQN161" s="22"/>
      <c r="KQO161" s="22"/>
      <c r="KQP161" s="22"/>
      <c r="KQQ161" s="22"/>
      <c r="KQR161" s="22"/>
      <c r="KQS161" s="22"/>
      <c r="KQT161" s="22"/>
      <c r="KQU161" s="22"/>
      <c r="KQV161" s="22"/>
      <c r="KQW161" s="22"/>
      <c r="KQX161" s="22"/>
      <c r="KQY161" s="22"/>
      <c r="KQZ161" s="22"/>
      <c r="KRA161" s="22"/>
      <c r="KRB161" s="22"/>
      <c r="KRC161" s="22"/>
      <c r="KRD161" s="22"/>
      <c r="KRE161" s="22"/>
      <c r="KRF161" s="22"/>
      <c r="KRG161" s="22"/>
      <c r="KRH161" s="22"/>
      <c r="KRI161" s="22"/>
      <c r="KRJ161" s="22"/>
      <c r="KRK161" s="22"/>
      <c r="KRL161" s="22"/>
      <c r="KRM161" s="22"/>
      <c r="KRN161" s="22"/>
      <c r="KRO161" s="22"/>
      <c r="KRP161" s="22"/>
      <c r="KRQ161" s="22"/>
      <c r="KRR161" s="22"/>
      <c r="KRS161" s="22"/>
      <c r="KRT161" s="22"/>
      <c r="KRU161" s="22"/>
      <c r="KRV161" s="22"/>
      <c r="KRW161" s="22"/>
      <c r="KRX161" s="22"/>
      <c r="KRY161" s="22"/>
      <c r="KRZ161" s="22"/>
      <c r="KSA161" s="22"/>
      <c r="KSB161" s="22"/>
      <c r="KSC161" s="22"/>
      <c r="KSD161" s="22"/>
      <c r="KSE161" s="22"/>
      <c r="KSF161" s="22"/>
      <c r="KSG161" s="22"/>
      <c r="KSH161" s="22"/>
      <c r="KSI161" s="22"/>
      <c r="KSJ161" s="22"/>
      <c r="KSK161" s="22"/>
      <c r="KSL161" s="22"/>
      <c r="KSM161" s="22"/>
      <c r="KSN161" s="22"/>
      <c r="KSO161" s="22"/>
      <c r="KSP161" s="22"/>
      <c r="KSQ161" s="22"/>
      <c r="KSR161" s="22"/>
      <c r="KSS161" s="22"/>
      <c r="KST161" s="22"/>
      <c r="KSU161" s="22"/>
      <c r="KSV161" s="22"/>
      <c r="KSW161" s="22"/>
      <c r="KSX161" s="22"/>
      <c r="KSY161" s="22"/>
      <c r="KSZ161" s="22"/>
      <c r="KTA161" s="22"/>
      <c r="KTB161" s="22"/>
      <c r="KTC161" s="22"/>
      <c r="KTD161" s="22"/>
      <c r="KTE161" s="22"/>
      <c r="KTF161" s="22"/>
      <c r="KTG161" s="22"/>
      <c r="KTH161" s="22"/>
      <c r="KTI161" s="22"/>
      <c r="KTJ161" s="22"/>
      <c r="KTK161" s="22"/>
      <c r="KTL161" s="22"/>
      <c r="KTM161" s="22"/>
      <c r="KTN161" s="22"/>
      <c r="KTO161" s="22"/>
      <c r="KTP161" s="22"/>
      <c r="KTQ161" s="22"/>
      <c r="KTR161" s="22"/>
      <c r="KTS161" s="22"/>
      <c r="KTT161" s="22"/>
      <c r="KTU161" s="22"/>
      <c r="KTV161" s="22"/>
      <c r="KTW161" s="22"/>
      <c r="KTX161" s="22"/>
      <c r="KTY161" s="22"/>
      <c r="KTZ161" s="22"/>
      <c r="KUA161" s="22"/>
      <c r="KUB161" s="22"/>
      <c r="KUC161" s="22"/>
      <c r="KUD161" s="22"/>
      <c r="KUE161" s="22"/>
      <c r="KUF161" s="22"/>
      <c r="KUG161" s="22"/>
      <c r="KUH161" s="22"/>
      <c r="KUI161" s="22"/>
      <c r="KUJ161" s="22"/>
      <c r="KUK161" s="22"/>
      <c r="KUL161" s="22"/>
      <c r="KUM161" s="22"/>
      <c r="KUN161" s="22"/>
      <c r="KUO161" s="22"/>
      <c r="KUP161" s="22"/>
      <c r="KUQ161" s="22"/>
      <c r="KUR161" s="22"/>
      <c r="KUS161" s="22"/>
      <c r="KUT161" s="22"/>
      <c r="KUU161" s="22"/>
      <c r="KUV161" s="22"/>
      <c r="KUW161" s="22"/>
      <c r="KUX161" s="22"/>
      <c r="KUY161" s="22"/>
      <c r="KUZ161" s="22"/>
      <c r="KVA161" s="22"/>
      <c r="KVB161" s="22"/>
      <c r="KVC161" s="22"/>
      <c r="KVD161" s="22"/>
      <c r="KVE161" s="22"/>
      <c r="KVF161" s="22"/>
      <c r="KVG161" s="22"/>
      <c r="KVH161" s="22"/>
      <c r="KVI161" s="22"/>
      <c r="KVJ161" s="22"/>
      <c r="KVK161" s="22"/>
      <c r="KVL161" s="22"/>
      <c r="KVM161" s="22"/>
      <c r="KVN161" s="22"/>
      <c r="KVO161" s="22"/>
      <c r="KVP161" s="22"/>
      <c r="KVQ161" s="22"/>
      <c r="KVR161" s="22"/>
      <c r="KVS161" s="22"/>
      <c r="KVT161" s="22"/>
      <c r="KVU161" s="22"/>
      <c r="KVV161" s="22"/>
      <c r="KVW161" s="22"/>
      <c r="KVX161" s="22"/>
      <c r="KVY161" s="22"/>
      <c r="KVZ161" s="22"/>
      <c r="KWA161" s="22"/>
      <c r="KWB161" s="22"/>
      <c r="KWC161" s="22"/>
      <c r="KWD161" s="22"/>
      <c r="KWE161" s="22"/>
      <c r="KWF161" s="22"/>
      <c r="KWG161" s="22"/>
      <c r="KWH161" s="22"/>
      <c r="KWI161" s="22"/>
      <c r="KWJ161" s="22"/>
      <c r="KWK161" s="22"/>
      <c r="KWL161" s="22"/>
      <c r="KWM161" s="22"/>
      <c r="KWN161" s="22"/>
      <c r="KWO161" s="22"/>
      <c r="KWP161" s="22"/>
      <c r="KWQ161" s="22"/>
      <c r="KWR161" s="22"/>
      <c r="KWS161" s="22"/>
      <c r="KWT161" s="22"/>
      <c r="KWU161" s="22"/>
      <c r="KWV161" s="22"/>
      <c r="KWW161" s="22"/>
      <c r="KWX161" s="22"/>
      <c r="KWY161" s="22"/>
      <c r="KWZ161" s="22"/>
      <c r="KXA161" s="22"/>
      <c r="KXB161" s="22"/>
      <c r="KXC161" s="22"/>
      <c r="KXD161" s="22"/>
      <c r="KXE161" s="22"/>
      <c r="KXF161" s="22"/>
      <c r="KXG161" s="22"/>
      <c r="KXH161" s="22"/>
      <c r="KXI161" s="22"/>
      <c r="KXJ161" s="22"/>
      <c r="KXK161" s="22"/>
      <c r="KXL161" s="22"/>
      <c r="KXM161" s="22"/>
      <c r="KXN161" s="22"/>
      <c r="KXO161" s="22"/>
      <c r="KXP161" s="22"/>
      <c r="KXQ161" s="22"/>
      <c r="KXR161" s="22"/>
      <c r="KXS161" s="22"/>
      <c r="KXT161" s="22"/>
      <c r="KXU161" s="22"/>
      <c r="KXV161" s="22"/>
      <c r="KXW161" s="22"/>
      <c r="KXX161" s="22"/>
      <c r="KXY161" s="22"/>
      <c r="KXZ161" s="22"/>
      <c r="KYA161" s="22"/>
      <c r="KYB161" s="22"/>
      <c r="KYC161" s="22"/>
      <c r="KYD161" s="22"/>
      <c r="KYE161" s="22"/>
      <c r="KYF161" s="22"/>
      <c r="KYG161" s="22"/>
      <c r="KYH161" s="22"/>
      <c r="KYI161" s="22"/>
      <c r="KYJ161" s="22"/>
      <c r="KYK161" s="22"/>
      <c r="KYL161" s="22"/>
      <c r="KYM161" s="22"/>
      <c r="KYN161" s="22"/>
      <c r="KYO161" s="22"/>
      <c r="KYP161" s="22"/>
      <c r="KYQ161" s="22"/>
      <c r="KYR161" s="22"/>
      <c r="KYS161" s="22"/>
      <c r="KYT161" s="22"/>
      <c r="KYU161" s="22"/>
      <c r="KYV161" s="22"/>
      <c r="KYW161" s="22"/>
      <c r="KYX161" s="22"/>
      <c r="KYY161" s="22"/>
      <c r="KYZ161" s="22"/>
      <c r="KZA161" s="22"/>
      <c r="KZB161" s="22"/>
      <c r="KZC161" s="22"/>
      <c r="KZD161" s="22"/>
      <c r="KZE161" s="22"/>
      <c r="KZF161" s="22"/>
      <c r="KZG161" s="22"/>
      <c r="KZH161" s="22"/>
      <c r="KZI161" s="22"/>
      <c r="KZJ161" s="22"/>
      <c r="KZK161" s="22"/>
      <c r="KZL161" s="22"/>
      <c r="KZM161" s="22"/>
      <c r="KZN161" s="22"/>
      <c r="KZO161" s="22"/>
      <c r="KZP161" s="22"/>
      <c r="KZQ161" s="22"/>
      <c r="KZR161" s="22"/>
      <c r="KZS161" s="22"/>
      <c r="KZT161" s="22"/>
      <c r="KZU161" s="22"/>
      <c r="KZV161" s="22"/>
      <c r="KZW161" s="22"/>
      <c r="KZX161" s="22"/>
      <c r="KZY161" s="22"/>
      <c r="KZZ161" s="22"/>
      <c r="LAA161" s="22"/>
      <c r="LAB161" s="22"/>
      <c r="LAC161" s="22"/>
      <c r="LAD161" s="22"/>
      <c r="LAE161" s="22"/>
      <c r="LAF161" s="22"/>
      <c r="LAG161" s="22"/>
      <c r="LAH161" s="22"/>
      <c r="LAI161" s="22"/>
      <c r="LAJ161" s="22"/>
      <c r="LAK161" s="22"/>
      <c r="LAL161" s="22"/>
      <c r="LAM161" s="22"/>
      <c r="LAN161" s="22"/>
      <c r="LAO161" s="22"/>
      <c r="LAP161" s="22"/>
      <c r="LAQ161" s="22"/>
      <c r="LAR161" s="22"/>
      <c r="LAS161" s="22"/>
      <c r="LAT161" s="22"/>
      <c r="LAU161" s="22"/>
      <c r="LAV161" s="22"/>
      <c r="LAW161" s="22"/>
      <c r="LAX161" s="22"/>
      <c r="LAY161" s="22"/>
      <c r="LAZ161" s="22"/>
      <c r="LBA161" s="22"/>
      <c r="LBB161" s="22"/>
      <c r="LBC161" s="22"/>
      <c r="LBD161" s="22"/>
      <c r="LBE161" s="22"/>
      <c r="LBF161" s="22"/>
      <c r="LBG161" s="22"/>
      <c r="LBH161" s="22"/>
      <c r="LBI161" s="22"/>
      <c r="LBJ161" s="22"/>
      <c r="LBK161" s="22"/>
      <c r="LBL161" s="22"/>
      <c r="LBM161" s="22"/>
      <c r="LBN161" s="22"/>
      <c r="LBO161" s="22"/>
      <c r="LBP161" s="22"/>
      <c r="LBQ161" s="22"/>
      <c r="LBR161" s="22"/>
      <c r="LBS161" s="22"/>
      <c r="LBT161" s="22"/>
      <c r="LBU161" s="22"/>
      <c r="LBV161" s="22"/>
      <c r="LBW161" s="22"/>
      <c r="LBX161" s="22"/>
      <c r="LBY161" s="22"/>
      <c r="LBZ161" s="22"/>
      <c r="LCA161" s="22"/>
      <c r="LCB161" s="22"/>
      <c r="LCC161" s="22"/>
      <c r="LCD161" s="22"/>
      <c r="LCE161" s="22"/>
      <c r="LCF161" s="22"/>
      <c r="LCG161" s="22"/>
      <c r="LCH161" s="22"/>
      <c r="LCI161" s="22"/>
      <c r="LCJ161" s="22"/>
      <c r="LCK161" s="22"/>
      <c r="LCL161" s="22"/>
      <c r="LCM161" s="22"/>
      <c r="LCN161" s="22"/>
      <c r="LCO161" s="22"/>
      <c r="LCP161" s="22"/>
      <c r="LCQ161" s="22"/>
      <c r="LCR161" s="22"/>
      <c r="LCS161" s="22"/>
      <c r="LCT161" s="22"/>
      <c r="LCU161" s="22"/>
      <c r="LCV161" s="22"/>
      <c r="LCW161" s="22"/>
      <c r="LCX161" s="22"/>
      <c r="LCY161" s="22"/>
      <c r="LCZ161" s="22"/>
      <c r="LDA161" s="22"/>
      <c r="LDB161" s="22"/>
      <c r="LDC161" s="22"/>
      <c r="LDD161" s="22"/>
      <c r="LDE161" s="22"/>
      <c r="LDF161" s="22"/>
      <c r="LDG161" s="22"/>
      <c r="LDH161" s="22"/>
      <c r="LDI161" s="22"/>
      <c r="LDJ161" s="22"/>
      <c r="LDK161" s="22"/>
      <c r="LDL161" s="22"/>
      <c r="LDM161" s="22"/>
      <c r="LDN161" s="22"/>
      <c r="LDO161" s="22"/>
      <c r="LDP161" s="22"/>
      <c r="LDQ161" s="22"/>
      <c r="LDR161" s="22"/>
      <c r="LDS161" s="22"/>
      <c r="LDT161" s="22"/>
      <c r="LDU161" s="22"/>
      <c r="LDV161" s="22"/>
      <c r="LDW161" s="22"/>
      <c r="LDX161" s="22"/>
      <c r="LDY161" s="22"/>
      <c r="LDZ161" s="22"/>
      <c r="LEA161" s="22"/>
      <c r="LEB161" s="22"/>
      <c r="LEC161" s="22"/>
      <c r="LED161" s="22"/>
      <c r="LEE161" s="22"/>
      <c r="LEF161" s="22"/>
      <c r="LEG161" s="22"/>
      <c r="LEH161" s="22"/>
      <c r="LEI161" s="22"/>
      <c r="LEJ161" s="22"/>
      <c r="LEK161" s="22"/>
      <c r="LEL161" s="22"/>
      <c r="LEM161" s="22"/>
      <c r="LEN161" s="22"/>
      <c r="LEO161" s="22"/>
      <c r="LEP161" s="22"/>
      <c r="LEQ161" s="22"/>
      <c r="LER161" s="22"/>
      <c r="LES161" s="22"/>
      <c r="LET161" s="22"/>
      <c r="LEU161" s="22"/>
      <c r="LEV161" s="22"/>
      <c r="LEW161" s="22"/>
      <c r="LEX161" s="22"/>
      <c r="LEY161" s="22"/>
      <c r="LEZ161" s="22"/>
      <c r="LFA161" s="22"/>
      <c r="LFB161" s="22"/>
      <c r="LFC161" s="22"/>
      <c r="LFD161" s="22"/>
      <c r="LFE161" s="22"/>
      <c r="LFF161" s="22"/>
      <c r="LFG161" s="22"/>
      <c r="LFH161" s="22"/>
      <c r="LFI161" s="22"/>
      <c r="LFJ161" s="22"/>
      <c r="LFK161" s="22"/>
      <c r="LFL161" s="22"/>
      <c r="LFM161" s="22"/>
      <c r="LFN161" s="22"/>
      <c r="LFO161" s="22"/>
      <c r="LFP161" s="22"/>
      <c r="LFQ161" s="22"/>
      <c r="LFR161" s="22"/>
      <c r="LFS161" s="22"/>
      <c r="LFT161" s="22"/>
      <c r="LFU161" s="22"/>
      <c r="LFV161" s="22"/>
      <c r="LFW161" s="22"/>
      <c r="LFX161" s="22"/>
      <c r="LFY161" s="22"/>
      <c r="LFZ161" s="22"/>
      <c r="LGA161" s="22"/>
      <c r="LGB161" s="22"/>
      <c r="LGC161" s="22"/>
      <c r="LGD161" s="22"/>
      <c r="LGE161" s="22"/>
      <c r="LGF161" s="22"/>
      <c r="LGG161" s="22"/>
      <c r="LGH161" s="22"/>
      <c r="LGI161" s="22"/>
      <c r="LGJ161" s="22"/>
      <c r="LGK161" s="22"/>
      <c r="LGL161" s="22"/>
      <c r="LGM161" s="22"/>
      <c r="LGN161" s="22"/>
      <c r="LGO161" s="22"/>
      <c r="LGP161" s="22"/>
      <c r="LGQ161" s="22"/>
      <c r="LGR161" s="22"/>
      <c r="LGS161" s="22"/>
      <c r="LGT161" s="22"/>
      <c r="LGU161" s="22"/>
      <c r="LGV161" s="22"/>
      <c r="LGW161" s="22"/>
      <c r="LGX161" s="22"/>
      <c r="LGY161" s="22"/>
      <c r="LGZ161" s="22"/>
      <c r="LHA161" s="22"/>
      <c r="LHB161" s="22"/>
      <c r="LHC161" s="22"/>
      <c r="LHD161" s="22"/>
      <c r="LHE161" s="22"/>
      <c r="LHF161" s="22"/>
      <c r="LHG161" s="22"/>
      <c r="LHH161" s="22"/>
      <c r="LHI161" s="22"/>
      <c r="LHJ161" s="22"/>
      <c r="LHK161" s="22"/>
      <c r="LHL161" s="22"/>
      <c r="LHM161" s="22"/>
      <c r="LHN161" s="22"/>
      <c r="LHO161" s="22"/>
      <c r="LHP161" s="22"/>
      <c r="LHQ161" s="22"/>
      <c r="LHR161" s="22"/>
      <c r="LHS161" s="22"/>
      <c r="LHT161" s="22"/>
      <c r="LHU161" s="22"/>
      <c r="LHV161" s="22"/>
      <c r="LHW161" s="22"/>
      <c r="LHX161" s="22"/>
      <c r="LHY161" s="22"/>
      <c r="LHZ161" s="22"/>
      <c r="LIA161" s="22"/>
      <c r="LIB161" s="22"/>
      <c r="LIC161" s="22"/>
      <c r="LID161" s="22"/>
      <c r="LIE161" s="22"/>
      <c r="LIF161" s="22"/>
      <c r="LIG161" s="22"/>
      <c r="LIH161" s="22"/>
      <c r="LII161" s="22"/>
      <c r="LIJ161" s="22"/>
      <c r="LIK161" s="22"/>
      <c r="LIL161" s="22"/>
      <c r="LIM161" s="22"/>
      <c r="LIN161" s="22"/>
      <c r="LIO161" s="22"/>
      <c r="LIP161" s="22"/>
      <c r="LIQ161" s="22"/>
      <c r="LIR161" s="22"/>
      <c r="LIS161" s="22"/>
      <c r="LIT161" s="22"/>
      <c r="LIU161" s="22"/>
      <c r="LIV161" s="22"/>
      <c r="LIW161" s="22"/>
      <c r="LIX161" s="22"/>
      <c r="LIY161" s="22"/>
      <c r="LIZ161" s="22"/>
      <c r="LJA161" s="22"/>
      <c r="LJB161" s="22"/>
      <c r="LJC161" s="22"/>
      <c r="LJD161" s="22"/>
      <c r="LJE161" s="22"/>
      <c r="LJF161" s="22"/>
      <c r="LJG161" s="22"/>
      <c r="LJH161" s="22"/>
      <c r="LJI161" s="22"/>
      <c r="LJJ161" s="22"/>
      <c r="LJK161" s="22"/>
      <c r="LJL161" s="22"/>
      <c r="LJM161" s="22"/>
      <c r="LJN161" s="22"/>
      <c r="LJO161" s="22"/>
      <c r="LJP161" s="22"/>
      <c r="LJQ161" s="22"/>
      <c r="LJR161" s="22"/>
      <c r="LJS161" s="22"/>
      <c r="LJT161" s="22"/>
      <c r="LJU161" s="22"/>
      <c r="LJV161" s="22"/>
      <c r="LJW161" s="22"/>
      <c r="LJX161" s="22"/>
      <c r="LJY161" s="22"/>
      <c r="LJZ161" s="22"/>
      <c r="LKA161" s="22"/>
      <c r="LKB161" s="22"/>
      <c r="LKC161" s="22"/>
      <c r="LKD161" s="22"/>
      <c r="LKE161" s="22"/>
      <c r="LKF161" s="22"/>
      <c r="LKG161" s="22"/>
      <c r="LKH161" s="22"/>
      <c r="LKI161" s="22"/>
      <c r="LKJ161" s="22"/>
      <c r="LKK161" s="22"/>
      <c r="LKL161" s="22"/>
      <c r="LKM161" s="22"/>
      <c r="LKN161" s="22"/>
      <c r="LKO161" s="22"/>
      <c r="LKP161" s="22"/>
      <c r="LKQ161" s="22"/>
      <c r="LKR161" s="22"/>
      <c r="LKS161" s="22"/>
      <c r="LKT161" s="22"/>
      <c r="LKU161" s="22"/>
      <c r="LKV161" s="22"/>
      <c r="LKW161" s="22"/>
      <c r="LKX161" s="22"/>
      <c r="LKY161" s="22"/>
      <c r="LKZ161" s="22"/>
      <c r="LLA161" s="22"/>
      <c r="LLB161" s="22"/>
      <c r="LLC161" s="22"/>
      <c r="LLD161" s="22"/>
      <c r="LLE161" s="22"/>
      <c r="LLF161" s="22"/>
      <c r="LLG161" s="22"/>
      <c r="LLH161" s="22"/>
      <c r="LLI161" s="22"/>
      <c r="LLJ161" s="22"/>
      <c r="LLK161" s="22"/>
      <c r="LLL161" s="22"/>
      <c r="LLM161" s="22"/>
      <c r="LLN161" s="22"/>
      <c r="LLO161" s="22"/>
      <c r="LLP161" s="22"/>
      <c r="LLQ161" s="22"/>
      <c r="LLR161" s="22"/>
      <c r="LLS161" s="22"/>
      <c r="LLT161" s="22"/>
      <c r="LLU161" s="22"/>
      <c r="LLV161" s="22"/>
      <c r="LLW161" s="22"/>
      <c r="LLX161" s="22"/>
      <c r="LLY161" s="22"/>
      <c r="LLZ161" s="22"/>
      <c r="LMA161" s="22"/>
      <c r="LMB161" s="22"/>
      <c r="LMC161" s="22"/>
      <c r="LMD161" s="22"/>
      <c r="LME161" s="22"/>
      <c r="LMF161" s="22"/>
      <c r="LMG161" s="22"/>
      <c r="LMH161" s="22"/>
      <c r="LMI161" s="22"/>
      <c r="LMJ161" s="22"/>
      <c r="LMK161" s="22"/>
      <c r="LML161" s="22"/>
      <c r="LMM161" s="22"/>
      <c r="LMN161" s="22"/>
      <c r="LMO161" s="22"/>
      <c r="LMP161" s="22"/>
      <c r="LMQ161" s="22"/>
      <c r="LMR161" s="22"/>
      <c r="LMS161" s="22"/>
      <c r="LMT161" s="22"/>
      <c r="LMU161" s="22"/>
      <c r="LMV161" s="22"/>
      <c r="LMW161" s="22"/>
      <c r="LMX161" s="22"/>
      <c r="LMY161" s="22"/>
      <c r="LMZ161" s="22"/>
      <c r="LNA161" s="22"/>
      <c r="LNB161" s="22"/>
      <c r="LNC161" s="22"/>
      <c r="LND161" s="22"/>
      <c r="LNE161" s="22"/>
      <c r="LNF161" s="22"/>
      <c r="LNG161" s="22"/>
      <c r="LNH161" s="22"/>
      <c r="LNI161" s="22"/>
      <c r="LNJ161" s="22"/>
      <c r="LNK161" s="22"/>
      <c r="LNL161" s="22"/>
      <c r="LNM161" s="22"/>
      <c r="LNN161" s="22"/>
      <c r="LNO161" s="22"/>
      <c r="LNP161" s="22"/>
      <c r="LNQ161" s="22"/>
      <c r="LNR161" s="22"/>
      <c r="LNS161" s="22"/>
      <c r="LNT161" s="22"/>
      <c r="LNU161" s="22"/>
      <c r="LNV161" s="22"/>
      <c r="LNW161" s="22"/>
      <c r="LNX161" s="22"/>
      <c r="LNY161" s="22"/>
      <c r="LNZ161" s="22"/>
      <c r="LOA161" s="22"/>
      <c r="LOB161" s="22"/>
      <c r="LOC161" s="22"/>
      <c r="LOD161" s="22"/>
      <c r="LOE161" s="22"/>
      <c r="LOF161" s="22"/>
      <c r="LOG161" s="22"/>
      <c r="LOH161" s="22"/>
      <c r="LOI161" s="22"/>
      <c r="LOJ161" s="22"/>
      <c r="LOK161" s="22"/>
      <c r="LOL161" s="22"/>
      <c r="LOM161" s="22"/>
      <c r="LON161" s="22"/>
      <c r="LOO161" s="22"/>
      <c r="LOP161" s="22"/>
      <c r="LOQ161" s="22"/>
      <c r="LOR161" s="22"/>
      <c r="LOS161" s="22"/>
      <c r="LOT161" s="22"/>
      <c r="LOU161" s="22"/>
      <c r="LOV161" s="22"/>
      <c r="LOW161" s="22"/>
      <c r="LOX161" s="22"/>
      <c r="LOY161" s="22"/>
      <c r="LOZ161" s="22"/>
      <c r="LPA161" s="22"/>
      <c r="LPB161" s="22"/>
      <c r="LPC161" s="22"/>
      <c r="LPD161" s="22"/>
      <c r="LPE161" s="22"/>
      <c r="LPF161" s="22"/>
      <c r="LPG161" s="22"/>
      <c r="LPH161" s="22"/>
      <c r="LPI161" s="22"/>
      <c r="LPJ161" s="22"/>
      <c r="LPK161" s="22"/>
      <c r="LPL161" s="22"/>
      <c r="LPM161" s="22"/>
      <c r="LPN161" s="22"/>
      <c r="LPO161" s="22"/>
      <c r="LPP161" s="22"/>
      <c r="LPQ161" s="22"/>
      <c r="LPR161" s="22"/>
      <c r="LPS161" s="22"/>
      <c r="LPT161" s="22"/>
      <c r="LPU161" s="22"/>
      <c r="LPV161" s="22"/>
      <c r="LPW161" s="22"/>
      <c r="LPX161" s="22"/>
      <c r="LPY161" s="22"/>
      <c r="LPZ161" s="22"/>
      <c r="LQA161" s="22"/>
      <c r="LQB161" s="22"/>
      <c r="LQC161" s="22"/>
      <c r="LQD161" s="22"/>
      <c r="LQE161" s="22"/>
      <c r="LQF161" s="22"/>
      <c r="LQG161" s="22"/>
      <c r="LQH161" s="22"/>
      <c r="LQI161" s="22"/>
      <c r="LQJ161" s="22"/>
      <c r="LQK161" s="22"/>
      <c r="LQL161" s="22"/>
      <c r="LQM161" s="22"/>
      <c r="LQN161" s="22"/>
      <c r="LQO161" s="22"/>
      <c r="LQP161" s="22"/>
      <c r="LQQ161" s="22"/>
      <c r="LQR161" s="22"/>
      <c r="LQS161" s="22"/>
      <c r="LQT161" s="22"/>
      <c r="LQU161" s="22"/>
      <c r="LQV161" s="22"/>
      <c r="LQW161" s="22"/>
      <c r="LQX161" s="22"/>
      <c r="LQY161" s="22"/>
      <c r="LQZ161" s="22"/>
      <c r="LRA161" s="22"/>
      <c r="LRB161" s="22"/>
      <c r="LRC161" s="22"/>
      <c r="LRD161" s="22"/>
      <c r="LRE161" s="22"/>
      <c r="LRF161" s="22"/>
      <c r="LRG161" s="22"/>
      <c r="LRH161" s="22"/>
      <c r="LRI161" s="22"/>
      <c r="LRJ161" s="22"/>
      <c r="LRK161" s="22"/>
      <c r="LRL161" s="22"/>
      <c r="LRM161" s="22"/>
      <c r="LRN161" s="22"/>
      <c r="LRO161" s="22"/>
      <c r="LRP161" s="22"/>
      <c r="LRQ161" s="22"/>
      <c r="LRR161" s="22"/>
      <c r="LRS161" s="22"/>
      <c r="LRT161" s="22"/>
      <c r="LRU161" s="22"/>
      <c r="LRV161" s="22"/>
      <c r="LRW161" s="22"/>
      <c r="LRX161" s="22"/>
      <c r="LRY161" s="22"/>
      <c r="LRZ161" s="22"/>
      <c r="LSA161" s="22"/>
      <c r="LSB161" s="22"/>
      <c r="LSC161" s="22"/>
      <c r="LSD161" s="22"/>
      <c r="LSE161" s="22"/>
      <c r="LSF161" s="22"/>
      <c r="LSG161" s="22"/>
      <c r="LSH161" s="22"/>
      <c r="LSI161" s="22"/>
      <c r="LSJ161" s="22"/>
      <c r="LSK161" s="22"/>
      <c r="LSL161" s="22"/>
      <c r="LSM161" s="22"/>
      <c r="LSN161" s="22"/>
      <c r="LSO161" s="22"/>
      <c r="LSP161" s="22"/>
      <c r="LSQ161" s="22"/>
      <c r="LSR161" s="22"/>
      <c r="LSS161" s="22"/>
      <c r="LST161" s="22"/>
      <c r="LSU161" s="22"/>
      <c r="LSV161" s="22"/>
      <c r="LSW161" s="22"/>
      <c r="LSX161" s="22"/>
      <c r="LSY161" s="22"/>
      <c r="LSZ161" s="22"/>
      <c r="LTA161" s="22"/>
      <c r="LTB161" s="22"/>
      <c r="LTC161" s="22"/>
      <c r="LTD161" s="22"/>
      <c r="LTE161" s="22"/>
      <c r="LTF161" s="22"/>
      <c r="LTG161" s="22"/>
      <c r="LTH161" s="22"/>
      <c r="LTI161" s="22"/>
      <c r="LTJ161" s="22"/>
      <c r="LTK161" s="22"/>
      <c r="LTL161" s="22"/>
      <c r="LTM161" s="22"/>
      <c r="LTN161" s="22"/>
      <c r="LTO161" s="22"/>
      <c r="LTP161" s="22"/>
      <c r="LTQ161" s="22"/>
      <c r="LTR161" s="22"/>
      <c r="LTS161" s="22"/>
      <c r="LTT161" s="22"/>
      <c r="LTU161" s="22"/>
      <c r="LTV161" s="22"/>
      <c r="LTW161" s="22"/>
      <c r="LTX161" s="22"/>
      <c r="LTY161" s="22"/>
      <c r="LTZ161" s="22"/>
      <c r="LUA161" s="22"/>
      <c r="LUB161" s="22"/>
      <c r="LUC161" s="22"/>
      <c r="LUD161" s="22"/>
      <c r="LUE161" s="22"/>
      <c r="LUF161" s="22"/>
      <c r="LUG161" s="22"/>
      <c r="LUH161" s="22"/>
      <c r="LUI161" s="22"/>
      <c r="LUJ161" s="22"/>
      <c r="LUK161" s="22"/>
      <c r="LUL161" s="22"/>
      <c r="LUM161" s="22"/>
      <c r="LUN161" s="22"/>
      <c r="LUO161" s="22"/>
      <c r="LUP161" s="22"/>
      <c r="LUQ161" s="22"/>
      <c r="LUR161" s="22"/>
      <c r="LUS161" s="22"/>
      <c r="LUT161" s="22"/>
      <c r="LUU161" s="22"/>
      <c r="LUV161" s="22"/>
      <c r="LUW161" s="22"/>
      <c r="LUX161" s="22"/>
      <c r="LUY161" s="22"/>
      <c r="LUZ161" s="22"/>
      <c r="LVA161" s="22"/>
      <c r="LVB161" s="22"/>
      <c r="LVC161" s="22"/>
      <c r="LVD161" s="22"/>
      <c r="LVE161" s="22"/>
      <c r="LVF161" s="22"/>
      <c r="LVG161" s="22"/>
      <c r="LVH161" s="22"/>
      <c r="LVI161" s="22"/>
      <c r="LVJ161" s="22"/>
      <c r="LVK161" s="22"/>
      <c r="LVL161" s="22"/>
      <c r="LVM161" s="22"/>
      <c r="LVN161" s="22"/>
      <c r="LVO161" s="22"/>
      <c r="LVP161" s="22"/>
      <c r="LVQ161" s="22"/>
      <c r="LVR161" s="22"/>
      <c r="LVS161" s="22"/>
      <c r="LVT161" s="22"/>
      <c r="LVU161" s="22"/>
      <c r="LVV161" s="22"/>
      <c r="LVW161" s="22"/>
      <c r="LVX161" s="22"/>
      <c r="LVY161" s="22"/>
      <c r="LVZ161" s="22"/>
      <c r="LWA161" s="22"/>
      <c r="LWB161" s="22"/>
      <c r="LWC161" s="22"/>
      <c r="LWD161" s="22"/>
      <c r="LWE161" s="22"/>
      <c r="LWF161" s="22"/>
      <c r="LWG161" s="22"/>
      <c r="LWH161" s="22"/>
      <c r="LWI161" s="22"/>
      <c r="LWJ161" s="22"/>
      <c r="LWK161" s="22"/>
      <c r="LWL161" s="22"/>
      <c r="LWM161" s="22"/>
      <c r="LWN161" s="22"/>
      <c r="LWO161" s="22"/>
      <c r="LWP161" s="22"/>
      <c r="LWQ161" s="22"/>
      <c r="LWR161" s="22"/>
      <c r="LWS161" s="22"/>
      <c r="LWT161" s="22"/>
      <c r="LWU161" s="22"/>
      <c r="LWV161" s="22"/>
      <c r="LWW161" s="22"/>
      <c r="LWX161" s="22"/>
      <c r="LWY161" s="22"/>
      <c r="LWZ161" s="22"/>
      <c r="LXA161" s="22"/>
      <c r="LXB161" s="22"/>
      <c r="LXC161" s="22"/>
      <c r="LXD161" s="22"/>
      <c r="LXE161" s="22"/>
      <c r="LXF161" s="22"/>
      <c r="LXG161" s="22"/>
      <c r="LXH161" s="22"/>
      <c r="LXI161" s="22"/>
      <c r="LXJ161" s="22"/>
      <c r="LXK161" s="22"/>
      <c r="LXL161" s="22"/>
      <c r="LXM161" s="22"/>
      <c r="LXN161" s="22"/>
      <c r="LXO161" s="22"/>
      <c r="LXP161" s="22"/>
      <c r="LXQ161" s="22"/>
      <c r="LXR161" s="22"/>
      <c r="LXS161" s="22"/>
      <c r="LXT161" s="22"/>
      <c r="LXU161" s="22"/>
      <c r="LXV161" s="22"/>
      <c r="LXW161" s="22"/>
      <c r="LXX161" s="22"/>
      <c r="LXY161" s="22"/>
      <c r="LXZ161" s="22"/>
      <c r="LYA161" s="22"/>
      <c r="LYB161" s="22"/>
      <c r="LYC161" s="22"/>
      <c r="LYD161" s="22"/>
      <c r="LYE161" s="22"/>
      <c r="LYF161" s="22"/>
      <c r="LYG161" s="22"/>
      <c r="LYH161" s="22"/>
      <c r="LYI161" s="22"/>
      <c r="LYJ161" s="22"/>
      <c r="LYK161" s="22"/>
      <c r="LYL161" s="22"/>
      <c r="LYM161" s="22"/>
      <c r="LYN161" s="22"/>
      <c r="LYO161" s="22"/>
      <c r="LYP161" s="22"/>
      <c r="LYQ161" s="22"/>
      <c r="LYR161" s="22"/>
      <c r="LYS161" s="22"/>
      <c r="LYT161" s="22"/>
      <c r="LYU161" s="22"/>
      <c r="LYV161" s="22"/>
      <c r="LYW161" s="22"/>
      <c r="LYX161" s="22"/>
      <c r="LYY161" s="22"/>
      <c r="LYZ161" s="22"/>
      <c r="LZA161" s="22"/>
      <c r="LZB161" s="22"/>
      <c r="LZC161" s="22"/>
      <c r="LZD161" s="22"/>
      <c r="LZE161" s="22"/>
      <c r="LZF161" s="22"/>
      <c r="LZG161" s="22"/>
      <c r="LZH161" s="22"/>
      <c r="LZI161" s="22"/>
      <c r="LZJ161" s="22"/>
      <c r="LZK161" s="22"/>
      <c r="LZL161" s="22"/>
      <c r="LZM161" s="22"/>
      <c r="LZN161" s="22"/>
      <c r="LZO161" s="22"/>
      <c r="LZP161" s="22"/>
      <c r="LZQ161" s="22"/>
      <c r="LZR161" s="22"/>
      <c r="LZS161" s="22"/>
      <c r="LZT161" s="22"/>
      <c r="LZU161" s="22"/>
      <c r="LZV161" s="22"/>
      <c r="LZW161" s="22"/>
      <c r="LZX161" s="22"/>
      <c r="LZY161" s="22"/>
      <c r="LZZ161" s="22"/>
      <c r="MAA161" s="22"/>
      <c r="MAB161" s="22"/>
      <c r="MAC161" s="22"/>
      <c r="MAD161" s="22"/>
      <c r="MAE161" s="22"/>
      <c r="MAF161" s="22"/>
      <c r="MAG161" s="22"/>
      <c r="MAH161" s="22"/>
      <c r="MAI161" s="22"/>
      <c r="MAJ161" s="22"/>
      <c r="MAK161" s="22"/>
      <c r="MAL161" s="22"/>
      <c r="MAM161" s="22"/>
      <c r="MAN161" s="22"/>
      <c r="MAO161" s="22"/>
      <c r="MAP161" s="22"/>
      <c r="MAQ161" s="22"/>
      <c r="MAR161" s="22"/>
      <c r="MAS161" s="22"/>
      <c r="MAT161" s="22"/>
      <c r="MAU161" s="22"/>
      <c r="MAV161" s="22"/>
      <c r="MAW161" s="22"/>
      <c r="MAX161" s="22"/>
      <c r="MAY161" s="22"/>
      <c r="MAZ161" s="22"/>
      <c r="MBA161" s="22"/>
      <c r="MBB161" s="22"/>
      <c r="MBC161" s="22"/>
      <c r="MBD161" s="22"/>
      <c r="MBE161" s="22"/>
      <c r="MBF161" s="22"/>
      <c r="MBG161" s="22"/>
      <c r="MBH161" s="22"/>
      <c r="MBI161" s="22"/>
      <c r="MBJ161" s="22"/>
      <c r="MBK161" s="22"/>
      <c r="MBL161" s="22"/>
      <c r="MBM161" s="22"/>
      <c r="MBN161" s="22"/>
      <c r="MBO161" s="22"/>
      <c r="MBP161" s="22"/>
      <c r="MBQ161" s="22"/>
      <c r="MBR161" s="22"/>
      <c r="MBS161" s="22"/>
      <c r="MBT161" s="22"/>
      <c r="MBU161" s="22"/>
      <c r="MBV161" s="22"/>
      <c r="MBW161" s="22"/>
      <c r="MBX161" s="22"/>
      <c r="MBY161" s="22"/>
      <c r="MBZ161" s="22"/>
      <c r="MCA161" s="22"/>
      <c r="MCB161" s="22"/>
      <c r="MCC161" s="22"/>
      <c r="MCD161" s="22"/>
      <c r="MCE161" s="22"/>
      <c r="MCF161" s="22"/>
      <c r="MCG161" s="22"/>
      <c r="MCH161" s="22"/>
      <c r="MCI161" s="22"/>
      <c r="MCJ161" s="22"/>
      <c r="MCK161" s="22"/>
      <c r="MCL161" s="22"/>
      <c r="MCM161" s="22"/>
      <c r="MCN161" s="22"/>
      <c r="MCO161" s="22"/>
      <c r="MCP161" s="22"/>
      <c r="MCQ161" s="22"/>
      <c r="MCR161" s="22"/>
      <c r="MCS161" s="22"/>
      <c r="MCT161" s="22"/>
      <c r="MCU161" s="22"/>
      <c r="MCV161" s="22"/>
      <c r="MCW161" s="22"/>
      <c r="MCX161" s="22"/>
      <c r="MCY161" s="22"/>
      <c r="MCZ161" s="22"/>
      <c r="MDA161" s="22"/>
      <c r="MDB161" s="22"/>
      <c r="MDC161" s="22"/>
      <c r="MDD161" s="22"/>
      <c r="MDE161" s="22"/>
      <c r="MDF161" s="22"/>
      <c r="MDG161" s="22"/>
      <c r="MDH161" s="22"/>
      <c r="MDI161" s="22"/>
      <c r="MDJ161" s="22"/>
      <c r="MDK161" s="22"/>
      <c r="MDL161" s="22"/>
      <c r="MDM161" s="22"/>
      <c r="MDN161" s="22"/>
      <c r="MDO161" s="22"/>
      <c r="MDP161" s="22"/>
      <c r="MDQ161" s="22"/>
      <c r="MDR161" s="22"/>
      <c r="MDS161" s="22"/>
      <c r="MDT161" s="22"/>
      <c r="MDU161" s="22"/>
      <c r="MDV161" s="22"/>
      <c r="MDW161" s="22"/>
      <c r="MDX161" s="22"/>
      <c r="MDY161" s="22"/>
      <c r="MDZ161" s="22"/>
      <c r="MEA161" s="22"/>
      <c r="MEB161" s="22"/>
      <c r="MEC161" s="22"/>
      <c r="MED161" s="22"/>
      <c r="MEE161" s="22"/>
      <c r="MEF161" s="22"/>
      <c r="MEG161" s="22"/>
      <c r="MEH161" s="22"/>
      <c r="MEI161" s="22"/>
      <c r="MEJ161" s="22"/>
      <c r="MEK161" s="22"/>
      <c r="MEL161" s="22"/>
      <c r="MEM161" s="22"/>
      <c r="MEN161" s="22"/>
      <c r="MEO161" s="22"/>
      <c r="MEP161" s="22"/>
      <c r="MEQ161" s="22"/>
      <c r="MER161" s="22"/>
      <c r="MES161" s="22"/>
      <c r="MET161" s="22"/>
      <c r="MEU161" s="22"/>
      <c r="MEV161" s="22"/>
      <c r="MEW161" s="22"/>
      <c r="MEX161" s="22"/>
      <c r="MEY161" s="22"/>
      <c r="MEZ161" s="22"/>
      <c r="MFA161" s="22"/>
      <c r="MFB161" s="22"/>
      <c r="MFC161" s="22"/>
      <c r="MFD161" s="22"/>
      <c r="MFE161" s="22"/>
      <c r="MFF161" s="22"/>
      <c r="MFG161" s="22"/>
      <c r="MFH161" s="22"/>
      <c r="MFI161" s="22"/>
      <c r="MFJ161" s="22"/>
      <c r="MFK161" s="22"/>
      <c r="MFL161" s="22"/>
      <c r="MFM161" s="22"/>
      <c r="MFN161" s="22"/>
      <c r="MFO161" s="22"/>
      <c r="MFP161" s="22"/>
      <c r="MFQ161" s="22"/>
      <c r="MFR161" s="22"/>
      <c r="MFS161" s="22"/>
      <c r="MFT161" s="22"/>
      <c r="MFU161" s="22"/>
      <c r="MFV161" s="22"/>
      <c r="MFW161" s="22"/>
      <c r="MFX161" s="22"/>
      <c r="MFY161" s="22"/>
      <c r="MFZ161" s="22"/>
      <c r="MGA161" s="22"/>
      <c r="MGB161" s="22"/>
      <c r="MGC161" s="22"/>
      <c r="MGD161" s="22"/>
      <c r="MGE161" s="22"/>
      <c r="MGF161" s="22"/>
      <c r="MGG161" s="22"/>
      <c r="MGH161" s="22"/>
      <c r="MGI161" s="22"/>
      <c r="MGJ161" s="22"/>
      <c r="MGK161" s="22"/>
      <c r="MGL161" s="22"/>
      <c r="MGM161" s="22"/>
      <c r="MGN161" s="22"/>
      <c r="MGO161" s="22"/>
      <c r="MGP161" s="22"/>
      <c r="MGQ161" s="22"/>
      <c r="MGR161" s="22"/>
      <c r="MGS161" s="22"/>
      <c r="MGT161" s="22"/>
      <c r="MGU161" s="22"/>
      <c r="MGV161" s="22"/>
      <c r="MGW161" s="22"/>
      <c r="MGX161" s="22"/>
      <c r="MGY161" s="22"/>
      <c r="MGZ161" s="22"/>
      <c r="MHA161" s="22"/>
      <c r="MHB161" s="22"/>
      <c r="MHC161" s="22"/>
      <c r="MHD161" s="22"/>
      <c r="MHE161" s="22"/>
      <c r="MHF161" s="22"/>
      <c r="MHG161" s="22"/>
      <c r="MHH161" s="22"/>
      <c r="MHI161" s="22"/>
      <c r="MHJ161" s="22"/>
      <c r="MHK161" s="22"/>
      <c r="MHL161" s="22"/>
      <c r="MHM161" s="22"/>
      <c r="MHN161" s="22"/>
      <c r="MHO161" s="22"/>
      <c r="MHP161" s="22"/>
      <c r="MHQ161" s="22"/>
      <c r="MHR161" s="22"/>
      <c r="MHS161" s="22"/>
      <c r="MHT161" s="22"/>
      <c r="MHU161" s="22"/>
      <c r="MHV161" s="22"/>
      <c r="MHW161" s="22"/>
      <c r="MHX161" s="22"/>
      <c r="MHY161" s="22"/>
      <c r="MHZ161" s="22"/>
      <c r="MIA161" s="22"/>
      <c r="MIB161" s="22"/>
      <c r="MIC161" s="22"/>
      <c r="MID161" s="22"/>
      <c r="MIE161" s="22"/>
      <c r="MIF161" s="22"/>
      <c r="MIG161" s="22"/>
      <c r="MIH161" s="22"/>
      <c r="MII161" s="22"/>
      <c r="MIJ161" s="22"/>
      <c r="MIK161" s="22"/>
      <c r="MIL161" s="22"/>
      <c r="MIM161" s="22"/>
      <c r="MIN161" s="22"/>
      <c r="MIO161" s="22"/>
      <c r="MIP161" s="22"/>
      <c r="MIQ161" s="22"/>
      <c r="MIR161" s="22"/>
      <c r="MIS161" s="22"/>
      <c r="MIT161" s="22"/>
      <c r="MIU161" s="22"/>
      <c r="MIV161" s="22"/>
      <c r="MIW161" s="22"/>
      <c r="MIX161" s="22"/>
      <c r="MIY161" s="22"/>
      <c r="MIZ161" s="22"/>
      <c r="MJA161" s="22"/>
      <c r="MJB161" s="22"/>
      <c r="MJC161" s="22"/>
      <c r="MJD161" s="22"/>
      <c r="MJE161" s="22"/>
      <c r="MJF161" s="22"/>
      <c r="MJG161" s="22"/>
      <c r="MJH161" s="22"/>
      <c r="MJI161" s="22"/>
      <c r="MJJ161" s="22"/>
      <c r="MJK161" s="22"/>
      <c r="MJL161" s="22"/>
      <c r="MJM161" s="22"/>
      <c r="MJN161" s="22"/>
      <c r="MJO161" s="22"/>
      <c r="MJP161" s="22"/>
      <c r="MJQ161" s="22"/>
      <c r="MJR161" s="22"/>
      <c r="MJS161" s="22"/>
      <c r="MJT161" s="22"/>
      <c r="MJU161" s="22"/>
      <c r="MJV161" s="22"/>
      <c r="MJW161" s="22"/>
      <c r="MJX161" s="22"/>
      <c r="MJY161" s="22"/>
      <c r="MJZ161" s="22"/>
      <c r="MKA161" s="22"/>
      <c r="MKB161" s="22"/>
      <c r="MKC161" s="22"/>
      <c r="MKD161" s="22"/>
      <c r="MKE161" s="22"/>
      <c r="MKF161" s="22"/>
      <c r="MKG161" s="22"/>
      <c r="MKH161" s="22"/>
      <c r="MKI161" s="22"/>
      <c r="MKJ161" s="22"/>
      <c r="MKK161" s="22"/>
      <c r="MKL161" s="22"/>
      <c r="MKM161" s="22"/>
      <c r="MKN161" s="22"/>
      <c r="MKO161" s="22"/>
      <c r="MKP161" s="22"/>
      <c r="MKQ161" s="22"/>
      <c r="MKR161" s="22"/>
      <c r="MKS161" s="22"/>
      <c r="MKT161" s="22"/>
      <c r="MKU161" s="22"/>
      <c r="MKV161" s="22"/>
      <c r="MKW161" s="22"/>
      <c r="MKX161" s="22"/>
      <c r="MKY161" s="22"/>
      <c r="MKZ161" s="22"/>
      <c r="MLA161" s="22"/>
      <c r="MLB161" s="22"/>
      <c r="MLC161" s="22"/>
      <c r="MLD161" s="22"/>
      <c r="MLE161" s="22"/>
      <c r="MLF161" s="22"/>
      <c r="MLG161" s="22"/>
      <c r="MLH161" s="22"/>
      <c r="MLI161" s="22"/>
      <c r="MLJ161" s="22"/>
      <c r="MLK161" s="22"/>
      <c r="MLL161" s="22"/>
      <c r="MLM161" s="22"/>
      <c r="MLN161" s="22"/>
      <c r="MLO161" s="22"/>
      <c r="MLP161" s="22"/>
      <c r="MLQ161" s="22"/>
      <c r="MLR161" s="22"/>
      <c r="MLS161" s="22"/>
      <c r="MLT161" s="22"/>
      <c r="MLU161" s="22"/>
      <c r="MLV161" s="22"/>
      <c r="MLW161" s="22"/>
      <c r="MLX161" s="22"/>
      <c r="MLY161" s="22"/>
      <c r="MLZ161" s="22"/>
      <c r="MMA161" s="22"/>
      <c r="MMB161" s="22"/>
      <c r="MMC161" s="22"/>
      <c r="MMD161" s="22"/>
      <c r="MME161" s="22"/>
      <c r="MMF161" s="22"/>
      <c r="MMG161" s="22"/>
      <c r="MMH161" s="22"/>
      <c r="MMI161" s="22"/>
      <c r="MMJ161" s="22"/>
      <c r="MMK161" s="22"/>
      <c r="MML161" s="22"/>
      <c r="MMM161" s="22"/>
      <c r="MMN161" s="22"/>
      <c r="MMO161" s="22"/>
      <c r="MMP161" s="22"/>
      <c r="MMQ161" s="22"/>
      <c r="MMR161" s="22"/>
      <c r="MMS161" s="22"/>
      <c r="MMT161" s="22"/>
      <c r="MMU161" s="22"/>
      <c r="MMV161" s="22"/>
      <c r="MMW161" s="22"/>
      <c r="MMX161" s="22"/>
      <c r="MMY161" s="22"/>
      <c r="MMZ161" s="22"/>
      <c r="MNA161" s="22"/>
      <c r="MNB161" s="22"/>
      <c r="MNC161" s="22"/>
      <c r="MND161" s="22"/>
      <c r="MNE161" s="22"/>
      <c r="MNF161" s="22"/>
      <c r="MNG161" s="22"/>
      <c r="MNH161" s="22"/>
      <c r="MNI161" s="22"/>
      <c r="MNJ161" s="22"/>
      <c r="MNK161" s="22"/>
      <c r="MNL161" s="22"/>
      <c r="MNM161" s="22"/>
      <c r="MNN161" s="22"/>
      <c r="MNO161" s="22"/>
      <c r="MNP161" s="22"/>
      <c r="MNQ161" s="22"/>
      <c r="MNR161" s="22"/>
      <c r="MNS161" s="22"/>
      <c r="MNT161" s="22"/>
      <c r="MNU161" s="22"/>
      <c r="MNV161" s="22"/>
      <c r="MNW161" s="22"/>
      <c r="MNX161" s="22"/>
      <c r="MNY161" s="22"/>
      <c r="MNZ161" s="22"/>
      <c r="MOA161" s="22"/>
      <c r="MOB161" s="22"/>
      <c r="MOC161" s="22"/>
      <c r="MOD161" s="22"/>
      <c r="MOE161" s="22"/>
      <c r="MOF161" s="22"/>
      <c r="MOG161" s="22"/>
      <c r="MOH161" s="22"/>
      <c r="MOI161" s="22"/>
      <c r="MOJ161" s="22"/>
      <c r="MOK161" s="22"/>
      <c r="MOL161" s="22"/>
      <c r="MOM161" s="22"/>
      <c r="MON161" s="22"/>
      <c r="MOO161" s="22"/>
      <c r="MOP161" s="22"/>
      <c r="MOQ161" s="22"/>
      <c r="MOR161" s="22"/>
      <c r="MOS161" s="22"/>
      <c r="MOT161" s="22"/>
      <c r="MOU161" s="22"/>
      <c r="MOV161" s="22"/>
      <c r="MOW161" s="22"/>
      <c r="MOX161" s="22"/>
      <c r="MOY161" s="22"/>
      <c r="MOZ161" s="22"/>
      <c r="MPA161" s="22"/>
      <c r="MPB161" s="22"/>
      <c r="MPC161" s="22"/>
      <c r="MPD161" s="22"/>
      <c r="MPE161" s="22"/>
      <c r="MPF161" s="22"/>
      <c r="MPG161" s="22"/>
      <c r="MPH161" s="22"/>
      <c r="MPI161" s="22"/>
      <c r="MPJ161" s="22"/>
      <c r="MPK161" s="22"/>
      <c r="MPL161" s="22"/>
      <c r="MPM161" s="22"/>
      <c r="MPN161" s="22"/>
      <c r="MPO161" s="22"/>
      <c r="MPP161" s="22"/>
      <c r="MPQ161" s="22"/>
      <c r="MPR161" s="22"/>
      <c r="MPS161" s="22"/>
      <c r="MPT161" s="22"/>
      <c r="MPU161" s="22"/>
      <c r="MPV161" s="22"/>
      <c r="MPW161" s="22"/>
      <c r="MPX161" s="22"/>
      <c r="MPY161" s="22"/>
      <c r="MPZ161" s="22"/>
      <c r="MQA161" s="22"/>
      <c r="MQB161" s="22"/>
      <c r="MQC161" s="22"/>
      <c r="MQD161" s="22"/>
      <c r="MQE161" s="22"/>
      <c r="MQF161" s="22"/>
      <c r="MQG161" s="22"/>
      <c r="MQH161" s="22"/>
      <c r="MQI161" s="22"/>
      <c r="MQJ161" s="22"/>
      <c r="MQK161" s="22"/>
      <c r="MQL161" s="22"/>
      <c r="MQM161" s="22"/>
      <c r="MQN161" s="22"/>
      <c r="MQO161" s="22"/>
      <c r="MQP161" s="22"/>
      <c r="MQQ161" s="22"/>
      <c r="MQR161" s="22"/>
      <c r="MQS161" s="22"/>
      <c r="MQT161" s="22"/>
      <c r="MQU161" s="22"/>
      <c r="MQV161" s="22"/>
      <c r="MQW161" s="22"/>
      <c r="MQX161" s="22"/>
      <c r="MQY161" s="22"/>
      <c r="MQZ161" s="22"/>
      <c r="MRA161" s="22"/>
      <c r="MRB161" s="22"/>
      <c r="MRC161" s="22"/>
      <c r="MRD161" s="22"/>
      <c r="MRE161" s="22"/>
      <c r="MRF161" s="22"/>
      <c r="MRG161" s="22"/>
      <c r="MRH161" s="22"/>
      <c r="MRI161" s="22"/>
      <c r="MRJ161" s="22"/>
      <c r="MRK161" s="22"/>
      <c r="MRL161" s="22"/>
      <c r="MRM161" s="22"/>
      <c r="MRN161" s="22"/>
      <c r="MRO161" s="22"/>
      <c r="MRP161" s="22"/>
      <c r="MRQ161" s="22"/>
      <c r="MRR161" s="22"/>
      <c r="MRS161" s="22"/>
      <c r="MRT161" s="22"/>
      <c r="MRU161" s="22"/>
      <c r="MRV161" s="22"/>
      <c r="MRW161" s="22"/>
      <c r="MRX161" s="22"/>
      <c r="MRY161" s="22"/>
      <c r="MRZ161" s="22"/>
      <c r="MSA161" s="22"/>
      <c r="MSB161" s="22"/>
      <c r="MSC161" s="22"/>
      <c r="MSD161" s="22"/>
      <c r="MSE161" s="22"/>
      <c r="MSF161" s="22"/>
      <c r="MSG161" s="22"/>
      <c r="MSH161" s="22"/>
      <c r="MSI161" s="22"/>
      <c r="MSJ161" s="22"/>
      <c r="MSK161" s="22"/>
      <c r="MSL161" s="22"/>
      <c r="MSM161" s="22"/>
      <c r="MSN161" s="22"/>
      <c r="MSO161" s="22"/>
      <c r="MSP161" s="22"/>
      <c r="MSQ161" s="22"/>
      <c r="MSR161" s="22"/>
      <c r="MSS161" s="22"/>
      <c r="MST161" s="22"/>
      <c r="MSU161" s="22"/>
      <c r="MSV161" s="22"/>
      <c r="MSW161" s="22"/>
      <c r="MSX161" s="22"/>
      <c r="MSY161" s="22"/>
      <c r="MSZ161" s="22"/>
      <c r="MTA161" s="22"/>
      <c r="MTB161" s="22"/>
      <c r="MTC161" s="22"/>
      <c r="MTD161" s="22"/>
      <c r="MTE161" s="22"/>
      <c r="MTF161" s="22"/>
      <c r="MTG161" s="22"/>
      <c r="MTH161" s="22"/>
      <c r="MTI161" s="22"/>
      <c r="MTJ161" s="22"/>
      <c r="MTK161" s="22"/>
      <c r="MTL161" s="22"/>
      <c r="MTM161" s="22"/>
      <c r="MTN161" s="22"/>
      <c r="MTO161" s="22"/>
      <c r="MTP161" s="22"/>
      <c r="MTQ161" s="22"/>
      <c r="MTR161" s="22"/>
      <c r="MTS161" s="22"/>
      <c r="MTT161" s="22"/>
      <c r="MTU161" s="22"/>
      <c r="MTV161" s="22"/>
      <c r="MTW161" s="22"/>
      <c r="MTX161" s="22"/>
      <c r="MTY161" s="22"/>
      <c r="MTZ161" s="22"/>
      <c r="MUA161" s="22"/>
      <c r="MUB161" s="22"/>
      <c r="MUC161" s="22"/>
      <c r="MUD161" s="22"/>
      <c r="MUE161" s="22"/>
      <c r="MUF161" s="22"/>
      <c r="MUG161" s="22"/>
      <c r="MUH161" s="22"/>
      <c r="MUI161" s="22"/>
      <c r="MUJ161" s="22"/>
      <c r="MUK161" s="22"/>
      <c r="MUL161" s="22"/>
      <c r="MUM161" s="22"/>
      <c r="MUN161" s="22"/>
      <c r="MUO161" s="22"/>
      <c r="MUP161" s="22"/>
      <c r="MUQ161" s="22"/>
      <c r="MUR161" s="22"/>
      <c r="MUS161" s="22"/>
      <c r="MUT161" s="22"/>
      <c r="MUU161" s="22"/>
      <c r="MUV161" s="22"/>
      <c r="MUW161" s="22"/>
      <c r="MUX161" s="22"/>
      <c r="MUY161" s="22"/>
      <c r="MUZ161" s="22"/>
      <c r="MVA161" s="22"/>
      <c r="MVB161" s="22"/>
      <c r="MVC161" s="22"/>
      <c r="MVD161" s="22"/>
      <c r="MVE161" s="22"/>
      <c r="MVF161" s="22"/>
      <c r="MVG161" s="22"/>
      <c r="MVH161" s="22"/>
      <c r="MVI161" s="22"/>
      <c r="MVJ161" s="22"/>
      <c r="MVK161" s="22"/>
      <c r="MVL161" s="22"/>
      <c r="MVM161" s="22"/>
      <c r="MVN161" s="22"/>
      <c r="MVO161" s="22"/>
      <c r="MVP161" s="22"/>
      <c r="MVQ161" s="22"/>
      <c r="MVR161" s="22"/>
      <c r="MVS161" s="22"/>
      <c r="MVT161" s="22"/>
      <c r="MVU161" s="22"/>
      <c r="MVV161" s="22"/>
      <c r="MVW161" s="22"/>
      <c r="MVX161" s="22"/>
      <c r="MVY161" s="22"/>
      <c r="MVZ161" s="22"/>
      <c r="MWA161" s="22"/>
      <c r="MWB161" s="22"/>
      <c r="MWC161" s="22"/>
      <c r="MWD161" s="22"/>
      <c r="MWE161" s="22"/>
      <c r="MWF161" s="22"/>
      <c r="MWG161" s="22"/>
      <c r="MWH161" s="22"/>
      <c r="MWI161" s="22"/>
      <c r="MWJ161" s="22"/>
      <c r="MWK161" s="22"/>
      <c r="MWL161" s="22"/>
      <c r="MWM161" s="22"/>
      <c r="MWN161" s="22"/>
      <c r="MWO161" s="22"/>
      <c r="MWP161" s="22"/>
      <c r="MWQ161" s="22"/>
      <c r="MWR161" s="22"/>
      <c r="MWS161" s="22"/>
      <c r="MWT161" s="22"/>
      <c r="MWU161" s="22"/>
      <c r="MWV161" s="22"/>
      <c r="MWW161" s="22"/>
      <c r="MWX161" s="22"/>
      <c r="MWY161" s="22"/>
      <c r="MWZ161" s="22"/>
      <c r="MXA161" s="22"/>
      <c r="MXB161" s="22"/>
      <c r="MXC161" s="22"/>
      <c r="MXD161" s="22"/>
      <c r="MXE161" s="22"/>
      <c r="MXF161" s="22"/>
      <c r="MXG161" s="22"/>
      <c r="MXH161" s="22"/>
      <c r="MXI161" s="22"/>
      <c r="MXJ161" s="22"/>
      <c r="MXK161" s="22"/>
      <c r="MXL161" s="22"/>
      <c r="MXM161" s="22"/>
      <c r="MXN161" s="22"/>
      <c r="MXO161" s="22"/>
      <c r="MXP161" s="22"/>
      <c r="MXQ161" s="22"/>
      <c r="MXR161" s="22"/>
      <c r="MXS161" s="22"/>
      <c r="MXT161" s="22"/>
      <c r="MXU161" s="22"/>
      <c r="MXV161" s="22"/>
      <c r="MXW161" s="22"/>
      <c r="MXX161" s="22"/>
      <c r="MXY161" s="22"/>
      <c r="MXZ161" s="22"/>
      <c r="MYA161" s="22"/>
      <c r="MYB161" s="22"/>
      <c r="MYC161" s="22"/>
      <c r="MYD161" s="22"/>
      <c r="MYE161" s="22"/>
      <c r="MYF161" s="22"/>
      <c r="MYG161" s="22"/>
      <c r="MYH161" s="22"/>
      <c r="MYI161" s="22"/>
      <c r="MYJ161" s="22"/>
      <c r="MYK161" s="22"/>
      <c r="MYL161" s="22"/>
      <c r="MYM161" s="22"/>
      <c r="MYN161" s="22"/>
      <c r="MYO161" s="22"/>
      <c r="MYP161" s="22"/>
      <c r="MYQ161" s="22"/>
      <c r="MYR161" s="22"/>
      <c r="MYS161" s="22"/>
      <c r="MYT161" s="22"/>
      <c r="MYU161" s="22"/>
      <c r="MYV161" s="22"/>
      <c r="MYW161" s="22"/>
      <c r="MYX161" s="22"/>
      <c r="MYY161" s="22"/>
      <c r="MYZ161" s="22"/>
      <c r="MZA161" s="22"/>
      <c r="MZB161" s="22"/>
      <c r="MZC161" s="22"/>
      <c r="MZD161" s="22"/>
      <c r="MZE161" s="22"/>
      <c r="MZF161" s="22"/>
      <c r="MZG161" s="22"/>
      <c r="MZH161" s="22"/>
      <c r="MZI161" s="22"/>
      <c r="MZJ161" s="22"/>
      <c r="MZK161" s="22"/>
      <c r="MZL161" s="22"/>
      <c r="MZM161" s="22"/>
      <c r="MZN161" s="22"/>
      <c r="MZO161" s="22"/>
      <c r="MZP161" s="22"/>
      <c r="MZQ161" s="22"/>
      <c r="MZR161" s="22"/>
      <c r="MZS161" s="22"/>
      <c r="MZT161" s="22"/>
      <c r="MZU161" s="22"/>
      <c r="MZV161" s="22"/>
      <c r="MZW161" s="22"/>
      <c r="MZX161" s="22"/>
      <c r="MZY161" s="22"/>
      <c r="MZZ161" s="22"/>
      <c r="NAA161" s="22"/>
      <c r="NAB161" s="22"/>
      <c r="NAC161" s="22"/>
      <c r="NAD161" s="22"/>
      <c r="NAE161" s="22"/>
      <c r="NAF161" s="22"/>
      <c r="NAG161" s="22"/>
      <c r="NAH161" s="22"/>
      <c r="NAI161" s="22"/>
      <c r="NAJ161" s="22"/>
      <c r="NAK161" s="22"/>
      <c r="NAL161" s="22"/>
      <c r="NAM161" s="22"/>
      <c r="NAN161" s="22"/>
      <c r="NAO161" s="22"/>
      <c r="NAP161" s="22"/>
      <c r="NAQ161" s="22"/>
      <c r="NAR161" s="22"/>
      <c r="NAS161" s="22"/>
      <c r="NAT161" s="22"/>
      <c r="NAU161" s="22"/>
      <c r="NAV161" s="22"/>
      <c r="NAW161" s="22"/>
      <c r="NAX161" s="22"/>
      <c r="NAY161" s="22"/>
      <c r="NAZ161" s="22"/>
      <c r="NBA161" s="22"/>
      <c r="NBB161" s="22"/>
      <c r="NBC161" s="22"/>
      <c r="NBD161" s="22"/>
      <c r="NBE161" s="22"/>
      <c r="NBF161" s="22"/>
      <c r="NBG161" s="22"/>
      <c r="NBH161" s="22"/>
      <c r="NBI161" s="22"/>
      <c r="NBJ161" s="22"/>
      <c r="NBK161" s="22"/>
      <c r="NBL161" s="22"/>
      <c r="NBM161" s="22"/>
      <c r="NBN161" s="22"/>
      <c r="NBO161" s="22"/>
      <c r="NBP161" s="22"/>
      <c r="NBQ161" s="22"/>
      <c r="NBR161" s="22"/>
      <c r="NBS161" s="22"/>
      <c r="NBT161" s="22"/>
      <c r="NBU161" s="22"/>
      <c r="NBV161" s="22"/>
      <c r="NBW161" s="22"/>
      <c r="NBX161" s="22"/>
      <c r="NBY161" s="22"/>
      <c r="NBZ161" s="22"/>
      <c r="NCA161" s="22"/>
      <c r="NCB161" s="22"/>
      <c r="NCC161" s="22"/>
      <c r="NCD161" s="22"/>
      <c r="NCE161" s="22"/>
      <c r="NCF161" s="22"/>
      <c r="NCG161" s="22"/>
      <c r="NCH161" s="22"/>
      <c r="NCI161" s="22"/>
      <c r="NCJ161" s="22"/>
      <c r="NCK161" s="22"/>
      <c r="NCL161" s="22"/>
      <c r="NCM161" s="22"/>
      <c r="NCN161" s="22"/>
      <c r="NCO161" s="22"/>
      <c r="NCP161" s="22"/>
      <c r="NCQ161" s="22"/>
      <c r="NCR161" s="22"/>
      <c r="NCS161" s="22"/>
      <c r="NCT161" s="22"/>
      <c r="NCU161" s="22"/>
      <c r="NCV161" s="22"/>
      <c r="NCW161" s="22"/>
      <c r="NCX161" s="22"/>
      <c r="NCY161" s="22"/>
      <c r="NCZ161" s="22"/>
      <c r="NDA161" s="22"/>
      <c r="NDB161" s="22"/>
      <c r="NDC161" s="22"/>
      <c r="NDD161" s="22"/>
      <c r="NDE161" s="22"/>
      <c r="NDF161" s="22"/>
      <c r="NDG161" s="22"/>
      <c r="NDH161" s="22"/>
      <c r="NDI161" s="22"/>
      <c r="NDJ161" s="22"/>
      <c r="NDK161" s="22"/>
      <c r="NDL161" s="22"/>
      <c r="NDM161" s="22"/>
      <c r="NDN161" s="22"/>
      <c r="NDO161" s="22"/>
      <c r="NDP161" s="22"/>
      <c r="NDQ161" s="22"/>
      <c r="NDR161" s="22"/>
      <c r="NDS161" s="22"/>
      <c r="NDT161" s="22"/>
      <c r="NDU161" s="22"/>
      <c r="NDV161" s="22"/>
      <c r="NDW161" s="22"/>
      <c r="NDX161" s="22"/>
      <c r="NDY161" s="22"/>
      <c r="NDZ161" s="22"/>
      <c r="NEA161" s="22"/>
      <c r="NEB161" s="22"/>
      <c r="NEC161" s="22"/>
      <c r="NED161" s="22"/>
      <c r="NEE161" s="22"/>
      <c r="NEF161" s="22"/>
      <c r="NEG161" s="22"/>
      <c r="NEH161" s="22"/>
      <c r="NEI161" s="22"/>
      <c r="NEJ161" s="22"/>
      <c r="NEK161" s="22"/>
      <c r="NEL161" s="22"/>
      <c r="NEM161" s="22"/>
      <c r="NEN161" s="22"/>
      <c r="NEO161" s="22"/>
      <c r="NEP161" s="22"/>
      <c r="NEQ161" s="22"/>
      <c r="NER161" s="22"/>
      <c r="NES161" s="22"/>
      <c r="NET161" s="22"/>
      <c r="NEU161" s="22"/>
      <c r="NEV161" s="22"/>
      <c r="NEW161" s="22"/>
      <c r="NEX161" s="22"/>
      <c r="NEY161" s="22"/>
      <c r="NEZ161" s="22"/>
      <c r="NFA161" s="22"/>
      <c r="NFB161" s="22"/>
      <c r="NFC161" s="22"/>
      <c r="NFD161" s="22"/>
      <c r="NFE161" s="22"/>
      <c r="NFF161" s="22"/>
      <c r="NFG161" s="22"/>
      <c r="NFH161" s="22"/>
      <c r="NFI161" s="22"/>
      <c r="NFJ161" s="22"/>
      <c r="NFK161" s="22"/>
      <c r="NFL161" s="22"/>
      <c r="NFM161" s="22"/>
      <c r="NFN161" s="22"/>
      <c r="NFO161" s="22"/>
      <c r="NFP161" s="22"/>
      <c r="NFQ161" s="22"/>
      <c r="NFR161" s="22"/>
      <c r="NFS161" s="22"/>
      <c r="NFT161" s="22"/>
      <c r="NFU161" s="22"/>
      <c r="NFV161" s="22"/>
      <c r="NFW161" s="22"/>
      <c r="NFX161" s="22"/>
      <c r="NFY161" s="22"/>
      <c r="NFZ161" s="22"/>
      <c r="NGA161" s="22"/>
      <c r="NGB161" s="22"/>
      <c r="NGC161" s="22"/>
      <c r="NGD161" s="22"/>
      <c r="NGE161" s="22"/>
      <c r="NGF161" s="22"/>
      <c r="NGG161" s="22"/>
      <c r="NGH161" s="22"/>
      <c r="NGI161" s="22"/>
      <c r="NGJ161" s="22"/>
      <c r="NGK161" s="22"/>
      <c r="NGL161" s="22"/>
      <c r="NGM161" s="22"/>
      <c r="NGN161" s="22"/>
      <c r="NGO161" s="22"/>
      <c r="NGP161" s="22"/>
      <c r="NGQ161" s="22"/>
      <c r="NGR161" s="22"/>
      <c r="NGS161" s="22"/>
      <c r="NGT161" s="22"/>
      <c r="NGU161" s="22"/>
      <c r="NGV161" s="22"/>
      <c r="NGW161" s="22"/>
      <c r="NGX161" s="22"/>
      <c r="NGY161" s="22"/>
      <c r="NGZ161" s="22"/>
      <c r="NHA161" s="22"/>
      <c r="NHB161" s="22"/>
      <c r="NHC161" s="22"/>
      <c r="NHD161" s="22"/>
      <c r="NHE161" s="22"/>
      <c r="NHF161" s="22"/>
      <c r="NHG161" s="22"/>
      <c r="NHH161" s="22"/>
      <c r="NHI161" s="22"/>
      <c r="NHJ161" s="22"/>
      <c r="NHK161" s="22"/>
      <c r="NHL161" s="22"/>
      <c r="NHM161" s="22"/>
      <c r="NHN161" s="22"/>
      <c r="NHO161" s="22"/>
      <c r="NHP161" s="22"/>
      <c r="NHQ161" s="22"/>
      <c r="NHR161" s="22"/>
      <c r="NHS161" s="22"/>
      <c r="NHT161" s="22"/>
      <c r="NHU161" s="22"/>
      <c r="NHV161" s="22"/>
      <c r="NHW161" s="22"/>
      <c r="NHX161" s="22"/>
      <c r="NHY161" s="22"/>
      <c r="NHZ161" s="22"/>
      <c r="NIA161" s="22"/>
      <c r="NIB161" s="22"/>
      <c r="NIC161" s="22"/>
      <c r="NID161" s="22"/>
      <c r="NIE161" s="22"/>
      <c r="NIF161" s="22"/>
      <c r="NIG161" s="22"/>
      <c r="NIH161" s="22"/>
      <c r="NII161" s="22"/>
      <c r="NIJ161" s="22"/>
      <c r="NIK161" s="22"/>
      <c r="NIL161" s="22"/>
      <c r="NIM161" s="22"/>
      <c r="NIN161" s="22"/>
      <c r="NIO161" s="22"/>
      <c r="NIP161" s="22"/>
      <c r="NIQ161" s="22"/>
      <c r="NIR161" s="22"/>
      <c r="NIS161" s="22"/>
      <c r="NIT161" s="22"/>
      <c r="NIU161" s="22"/>
      <c r="NIV161" s="22"/>
      <c r="NIW161" s="22"/>
      <c r="NIX161" s="22"/>
      <c r="NIY161" s="22"/>
      <c r="NIZ161" s="22"/>
      <c r="NJA161" s="22"/>
      <c r="NJB161" s="22"/>
      <c r="NJC161" s="22"/>
      <c r="NJD161" s="22"/>
      <c r="NJE161" s="22"/>
      <c r="NJF161" s="22"/>
      <c r="NJG161" s="22"/>
      <c r="NJH161" s="22"/>
      <c r="NJI161" s="22"/>
      <c r="NJJ161" s="22"/>
      <c r="NJK161" s="22"/>
      <c r="NJL161" s="22"/>
      <c r="NJM161" s="22"/>
      <c r="NJN161" s="22"/>
      <c r="NJO161" s="22"/>
      <c r="NJP161" s="22"/>
      <c r="NJQ161" s="22"/>
      <c r="NJR161" s="22"/>
      <c r="NJS161" s="22"/>
      <c r="NJT161" s="22"/>
      <c r="NJU161" s="22"/>
      <c r="NJV161" s="22"/>
      <c r="NJW161" s="22"/>
      <c r="NJX161" s="22"/>
      <c r="NJY161" s="22"/>
      <c r="NJZ161" s="22"/>
      <c r="NKA161" s="22"/>
      <c r="NKB161" s="22"/>
      <c r="NKC161" s="22"/>
      <c r="NKD161" s="22"/>
      <c r="NKE161" s="22"/>
      <c r="NKF161" s="22"/>
      <c r="NKG161" s="22"/>
      <c r="NKH161" s="22"/>
      <c r="NKI161" s="22"/>
      <c r="NKJ161" s="22"/>
      <c r="NKK161" s="22"/>
      <c r="NKL161" s="22"/>
      <c r="NKM161" s="22"/>
      <c r="NKN161" s="22"/>
      <c r="NKO161" s="22"/>
      <c r="NKP161" s="22"/>
      <c r="NKQ161" s="22"/>
      <c r="NKR161" s="22"/>
      <c r="NKS161" s="22"/>
      <c r="NKT161" s="22"/>
      <c r="NKU161" s="22"/>
      <c r="NKV161" s="22"/>
      <c r="NKW161" s="22"/>
      <c r="NKX161" s="22"/>
      <c r="NKY161" s="22"/>
      <c r="NKZ161" s="22"/>
      <c r="NLA161" s="22"/>
      <c r="NLB161" s="22"/>
      <c r="NLC161" s="22"/>
      <c r="NLD161" s="22"/>
      <c r="NLE161" s="22"/>
      <c r="NLF161" s="22"/>
      <c r="NLG161" s="22"/>
      <c r="NLH161" s="22"/>
      <c r="NLI161" s="22"/>
      <c r="NLJ161" s="22"/>
      <c r="NLK161" s="22"/>
      <c r="NLL161" s="22"/>
      <c r="NLM161" s="22"/>
      <c r="NLN161" s="22"/>
      <c r="NLO161" s="22"/>
      <c r="NLP161" s="22"/>
      <c r="NLQ161" s="22"/>
      <c r="NLR161" s="22"/>
      <c r="NLS161" s="22"/>
      <c r="NLT161" s="22"/>
      <c r="NLU161" s="22"/>
      <c r="NLV161" s="22"/>
      <c r="NLW161" s="22"/>
      <c r="NLX161" s="22"/>
      <c r="NLY161" s="22"/>
      <c r="NLZ161" s="22"/>
      <c r="NMA161" s="22"/>
      <c r="NMB161" s="22"/>
      <c r="NMC161" s="22"/>
      <c r="NMD161" s="22"/>
      <c r="NME161" s="22"/>
      <c r="NMF161" s="22"/>
      <c r="NMG161" s="22"/>
      <c r="NMH161" s="22"/>
      <c r="NMI161" s="22"/>
      <c r="NMJ161" s="22"/>
      <c r="NMK161" s="22"/>
      <c r="NML161" s="22"/>
      <c r="NMM161" s="22"/>
      <c r="NMN161" s="22"/>
      <c r="NMO161" s="22"/>
      <c r="NMP161" s="22"/>
      <c r="NMQ161" s="22"/>
      <c r="NMR161" s="22"/>
      <c r="NMS161" s="22"/>
      <c r="NMT161" s="22"/>
      <c r="NMU161" s="22"/>
      <c r="NMV161" s="22"/>
      <c r="NMW161" s="22"/>
      <c r="NMX161" s="22"/>
      <c r="NMY161" s="22"/>
      <c r="NMZ161" s="22"/>
      <c r="NNA161" s="22"/>
      <c r="NNB161" s="22"/>
      <c r="NNC161" s="22"/>
      <c r="NND161" s="22"/>
      <c r="NNE161" s="22"/>
      <c r="NNF161" s="22"/>
      <c r="NNG161" s="22"/>
      <c r="NNH161" s="22"/>
      <c r="NNI161" s="22"/>
      <c r="NNJ161" s="22"/>
      <c r="NNK161" s="22"/>
      <c r="NNL161" s="22"/>
      <c r="NNM161" s="22"/>
      <c r="NNN161" s="22"/>
      <c r="NNO161" s="22"/>
      <c r="NNP161" s="22"/>
      <c r="NNQ161" s="22"/>
      <c r="NNR161" s="22"/>
      <c r="NNS161" s="22"/>
      <c r="NNT161" s="22"/>
      <c r="NNU161" s="22"/>
      <c r="NNV161" s="22"/>
      <c r="NNW161" s="22"/>
      <c r="NNX161" s="22"/>
      <c r="NNY161" s="22"/>
      <c r="NNZ161" s="22"/>
      <c r="NOA161" s="22"/>
      <c r="NOB161" s="22"/>
      <c r="NOC161" s="22"/>
      <c r="NOD161" s="22"/>
      <c r="NOE161" s="22"/>
      <c r="NOF161" s="22"/>
      <c r="NOG161" s="22"/>
      <c r="NOH161" s="22"/>
      <c r="NOI161" s="22"/>
      <c r="NOJ161" s="22"/>
      <c r="NOK161" s="22"/>
      <c r="NOL161" s="22"/>
      <c r="NOM161" s="22"/>
      <c r="NON161" s="22"/>
      <c r="NOO161" s="22"/>
      <c r="NOP161" s="22"/>
      <c r="NOQ161" s="22"/>
      <c r="NOR161" s="22"/>
      <c r="NOS161" s="22"/>
      <c r="NOT161" s="22"/>
      <c r="NOU161" s="22"/>
      <c r="NOV161" s="22"/>
      <c r="NOW161" s="22"/>
      <c r="NOX161" s="22"/>
      <c r="NOY161" s="22"/>
      <c r="NOZ161" s="22"/>
      <c r="NPA161" s="22"/>
      <c r="NPB161" s="22"/>
      <c r="NPC161" s="22"/>
      <c r="NPD161" s="22"/>
      <c r="NPE161" s="22"/>
      <c r="NPF161" s="22"/>
      <c r="NPG161" s="22"/>
      <c r="NPH161" s="22"/>
      <c r="NPI161" s="22"/>
      <c r="NPJ161" s="22"/>
      <c r="NPK161" s="22"/>
      <c r="NPL161" s="22"/>
      <c r="NPM161" s="22"/>
      <c r="NPN161" s="22"/>
      <c r="NPO161" s="22"/>
      <c r="NPP161" s="22"/>
      <c r="NPQ161" s="22"/>
      <c r="NPR161" s="22"/>
      <c r="NPS161" s="22"/>
      <c r="NPT161" s="22"/>
      <c r="NPU161" s="22"/>
      <c r="NPV161" s="22"/>
      <c r="NPW161" s="22"/>
      <c r="NPX161" s="22"/>
      <c r="NPY161" s="22"/>
      <c r="NPZ161" s="22"/>
      <c r="NQA161" s="22"/>
      <c r="NQB161" s="22"/>
      <c r="NQC161" s="22"/>
      <c r="NQD161" s="22"/>
      <c r="NQE161" s="22"/>
      <c r="NQF161" s="22"/>
      <c r="NQG161" s="22"/>
      <c r="NQH161" s="22"/>
      <c r="NQI161" s="22"/>
      <c r="NQJ161" s="22"/>
      <c r="NQK161" s="22"/>
      <c r="NQL161" s="22"/>
      <c r="NQM161" s="22"/>
      <c r="NQN161" s="22"/>
      <c r="NQO161" s="22"/>
      <c r="NQP161" s="22"/>
      <c r="NQQ161" s="22"/>
      <c r="NQR161" s="22"/>
      <c r="NQS161" s="22"/>
      <c r="NQT161" s="22"/>
      <c r="NQU161" s="22"/>
      <c r="NQV161" s="22"/>
      <c r="NQW161" s="22"/>
      <c r="NQX161" s="22"/>
      <c r="NQY161" s="22"/>
      <c r="NQZ161" s="22"/>
      <c r="NRA161" s="22"/>
      <c r="NRB161" s="22"/>
      <c r="NRC161" s="22"/>
      <c r="NRD161" s="22"/>
      <c r="NRE161" s="22"/>
      <c r="NRF161" s="22"/>
      <c r="NRG161" s="22"/>
      <c r="NRH161" s="22"/>
      <c r="NRI161" s="22"/>
      <c r="NRJ161" s="22"/>
      <c r="NRK161" s="22"/>
      <c r="NRL161" s="22"/>
      <c r="NRM161" s="22"/>
      <c r="NRN161" s="22"/>
      <c r="NRO161" s="22"/>
      <c r="NRP161" s="22"/>
      <c r="NRQ161" s="22"/>
      <c r="NRR161" s="22"/>
      <c r="NRS161" s="22"/>
      <c r="NRT161" s="22"/>
      <c r="NRU161" s="22"/>
      <c r="NRV161" s="22"/>
      <c r="NRW161" s="22"/>
      <c r="NRX161" s="22"/>
      <c r="NRY161" s="22"/>
      <c r="NRZ161" s="22"/>
      <c r="NSA161" s="22"/>
      <c r="NSB161" s="22"/>
      <c r="NSC161" s="22"/>
      <c r="NSD161" s="22"/>
      <c r="NSE161" s="22"/>
      <c r="NSF161" s="22"/>
      <c r="NSG161" s="22"/>
      <c r="NSH161" s="22"/>
      <c r="NSI161" s="22"/>
      <c r="NSJ161" s="22"/>
      <c r="NSK161" s="22"/>
      <c r="NSL161" s="22"/>
      <c r="NSM161" s="22"/>
      <c r="NSN161" s="22"/>
      <c r="NSO161" s="22"/>
      <c r="NSP161" s="22"/>
      <c r="NSQ161" s="22"/>
      <c r="NSR161" s="22"/>
      <c r="NSS161" s="22"/>
      <c r="NST161" s="22"/>
      <c r="NSU161" s="22"/>
      <c r="NSV161" s="22"/>
      <c r="NSW161" s="22"/>
      <c r="NSX161" s="22"/>
      <c r="NSY161" s="22"/>
      <c r="NSZ161" s="22"/>
      <c r="NTA161" s="22"/>
      <c r="NTB161" s="22"/>
      <c r="NTC161" s="22"/>
      <c r="NTD161" s="22"/>
      <c r="NTE161" s="22"/>
      <c r="NTF161" s="22"/>
      <c r="NTG161" s="22"/>
      <c r="NTH161" s="22"/>
      <c r="NTI161" s="22"/>
      <c r="NTJ161" s="22"/>
      <c r="NTK161" s="22"/>
      <c r="NTL161" s="22"/>
      <c r="NTM161" s="22"/>
      <c r="NTN161" s="22"/>
      <c r="NTO161" s="22"/>
      <c r="NTP161" s="22"/>
      <c r="NTQ161" s="22"/>
      <c r="NTR161" s="22"/>
      <c r="NTS161" s="22"/>
      <c r="NTT161" s="22"/>
      <c r="NTU161" s="22"/>
      <c r="NTV161" s="22"/>
      <c r="NTW161" s="22"/>
      <c r="NTX161" s="22"/>
      <c r="NTY161" s="22"/>
      <c r="NTZ161" s="22"/>
      <c r="NUA161" s="22"/>
      <c r="NUB161" s="22"/>
      <c r="NUC161" s="22"/>
      <c r="NUD161" s="22"/>
      <c r="NUE161" s="22"/>
      <c r="NUF161" s="22"/>
      <c r="NUG161" s="22"/>
      <c r="NUH161" s="22"/>
      <c r="NUI161" s="22"/>
      <c r="NUJ161" s="22"/>
      <c r="NUK161" s="22"/>
      <c r="NUL161" s="22"/>
      <c r="NUM161" s="22"/>
      <c r="NUN161" s="22"/>
      <c r="NUO161" s="22"/>
      <c r="NUP161" s="22"/>
      <c r="NUQ161" s="22"/>
      <c r="NUR161" s="22"/>
      <c r="NUS161" s="22"/>
      <c r="NUT161" s="22"/>
      <c r="NUU161" s="22"/>
      <c r="NUV161" s="22"/>
      <c r="NUW161" s="22"/>
      <c r="NUX161" s="22"/>
      <c r="NUY161" s="22"/>
      <c r="NUZ161" s="22"/>
      <c r="NVA161" s="22"/>
      <c r="NVB161" s="22"/>
      <c r="NVC161" s="22"/>
      <c r="NVD161" s="22"/>
      <c r="NVE161" s="22"/>
      <c r="NVF161" s="22"/>
      <c r="NVG161" s="22"/>
      <c r="NVH161" s="22"/>
      <c r="NVI161" s="22"/>
      <c r="NVJ161" s="22"/>
      <c r="NVK161" s="22"/>
      <c r="NVL161" s="22"/>
      <c r="NVM161" s="22"/>
      <c r="NVN161" s="22"/>
      <c r="NVO161" s="22"/>
      <c r="NVP161" s="22"/>
      <c r="NVQ161" s="22"/>
      <c r="NVR161" s="22"/>
      <c r="NVS161" s="22"/>
      <c r="NVT161" s="22"/>
      <c r="NVU161" s="22"/>
      <c r="NVV161" s="22"/>
      <c r="NVW161" s="22"/>
      <c r="NVX161" s="22"/>
      <c r="NVY161" s="22"/>
      <c r="NVZ161" s="22"/>
      <c r="NWA161" s="22"/>
      <c r="NWB161" s="22"/>
      <c r="NWC161" s="22"/>
      <c r="NWD161" s="22"/>
      <c r="NWE161" s="22"/>
      <c r="NWF161" s="22"/>
      <c r="NWG161" s="22"/>
      <c r="NWH161" s="22"/>
      <c r="NWI161" s="22"/>
      <c r="NWJ161" s="22"/>
      <c r="NWK161" s="22"/>
      <c r="NWL161" s="22"/>
      <c r="NWM161" s="22"/>
      <c r="NWN161" s="22"/>
      <c r="NWO161" s="22"/>
      <c r="NWP161" s="22"/>
      <c r="NWQ161" s="22"/>
      <c r="NWR161" s="22"/>
      <c r="NWS161" s="22"/>
      <c r="NWT161" s="22"/>
      <c r="NWU161" s="22"/>
      <c r="NWV161" s="22"/>
      <c r="NWW161" s="22"/>
      <c r="NWX161" s="22"/>
      <c r="NWY161" s="22"/>
      <c r="NWZ161" s="22"/>
      <c r="NXA161" s="22"/>
      <c r="NXB161" s="22"/>
      <c r="NXC161" s="22"/>
      <c r="NXD161" s="22"/>
      <c r="NXE161" s="22"/>
      <c r="NXF161" s="22"/>
      <c r="NXG161" s="22"/>
      <c r="NXH161" s="22"/>
      <c r="NXI161" s="22"/>
      <c r="NXJ161" s="22"/>
      <c r="NXK161" s="22"/>
      <c r="NXL161" s="22"/>
      <c r="NXM161" s="22"/>
      <c r="NXN161" s="22"/>
      <c r="NXO161" s="22"/>
      <c r="NXP161" s="22"/>
      <c r="NXQ161" s="22"/>
      <c r="NXR161" s="22"/>
      <c r="NXS161" s="22"/>
      <c r="NXT161" s="22"/>
      <c r="NXU161" s="22"/>
      <c r="NXV161" s="22"/>
      <c r="NXW161" s="22"/>
      <c r="NXX161" s="22"/>
      <c r="NXY161" s="22"/>
      <c r="NXZ161" s="22"/>
      <c r="NYA161" s="22"/>
      <c r="NYB161" s="22"/>
      <c r="NYC161" s="22"/>
      <c r="NYD161" s="22"/>
      <c r="NYE161" s="22"/>
      <c r="NYF161" s="22"/>
      <c r="NYG161" s="22"/>
      <c r="NYH161" s="22"/>
      <c r="NYI161" s="22"/>
      <c r="NYJ161" s="22"/>
      <c r="NYK161" s="22"/>
      <c r="NYL161" s="22"/>
      <c r="NYM161" s="22"/>
      <c r="NYN161" s="22"/>
      <c r="NYO161" s="22"/>
      <c r="NYP161" s="22"/>
      <c r="NYQ161" s="22"/>
      <c r="NYR161" s="22"/>
      <c r="NYS161" s="22"/>
      <c r="NYT161" s="22"/>
      <c r="NYU161" s="22"/>
      <c r="NYV161" s="22"/>
      <c r="NYW161" s="22"/>
      <c r="NYX161" s="22"/>
      <c r="NYY161" s="22"/>
      <c r="NYZ161" s="22"/>
      <c r="NZA161" s="22"/>
      <c r="NZB161" s="22"/>
      <c r="NZC161" s="22"/>
      <c r="NZD161" s="22"/>
      <c r="NZE161" s="22"/>
      <c r="NZF161" s="22"/>
      <c r="NZG161" s="22"/>
      <c r="NZH161" s="22"/>
      <c r="NZI161" s="22"/>
      <c r="NZJ161" s="22"/>
      <c r="NZK161" s="22"/>
      <c r="NZL161" s="22"/>
      <c r="NZM161" s="22"/>
      <c r="NZN161" s="22"/>
      <c r="NZO161" s="22"/>
      <c r="NZP161" s="22"/>
      <c r="NZQ161" s="22"/>
      <c r="NZR161" s="22"/>
      <c r="NZS161" s="22"/>
      <c r="NZT161" s="22"/>
      <c r="NZU161" s="22"/>
      <c r="NZV161" s="22"/>
      <c r="NZW161" s="22"/>
      <c r="NZX161" s="22"/>
      <c r="NZY161" s="22"/>
      <c r="NZZ161" s="22"/>
      <c r="OAA161" s="22"/>
      <c r="OAB161" s="22"/>
      <c r="OAC161" s="22"/>
      <c r="OAD161" s="22"/>
      <c r="OAE161" s="22"/>
      <c r="OAF161" s="22"/>
      <c r="OAG161" s="22"/>
      <c r="OAH161" s="22"/>
      <c r="OAI161" s="22"/>
      <c r="OAJ161" s="22"/>
      <c r="OAK161" s="22"/>
      <c r="OAL161" s="22"/>
      <c r="OAM161" s="22"/>
      <c r="OAN161" s="22"/>
      <c r="OAO161" s="22"/>
      <c r="OAP161" s="22"/>
      <c r="OAQ161" s="22"/>
      <c r="OAR161" s="22"/>
      <c r="OAS161" s="22"/>
      <c r="OAT161" s="22"/>
      <c r="OAU161" s="22"/>
      <c r="OAV161" s="22"/>
      <c r="OAW161" s="22"/>
      <c r="OAX161" s="22"/>
      <c r="OAY161" s="22"/>
      <c r="OAZ161" s="22"/>
      <c r="OBA161" s="22"/>
      <c r="OBB161" s="22"/>
      <c r="OBC161" s="22"/>
      <c r="OBD161" s="22"/>
      <c r="OBE161" s="22"/>
      <c r="OBF161" s="22"/>
      <c r="OBG161" s="22"/>
      <c r="OBH161" s="22"/>
      <c r="OBI161" s="22"/>
      <c r="OBJ161" s="22"/>
      <c r="OBK161" s="22"/>
      <c r="OBL161" s="22"/>
      <c r="OBM161" s="22"/>
      <c r="OBN161" s="22"/>
      <c r="OBO161" s="22"/>
      <c r="OBP161" s="22"/>
      <c r="OBQ161" s="22"/>
      <c r="OBR161" s="22"/>
      <c r="OBS161" s="22"/>
      <c r="OBT161" s="22"/>
      <c r="OBU161" s="22"/>
      <c r="OBV161" s="22"/>
      <c r="OBW161" s="22"/>
      <c r="OBX161" s="22"/>
      <c r="OBY161" s="22"/>
      <c r="OBZ161" s="22"/>
      <c r="OCA161" s="22"/>
      <c r="OCB161" s="22"/>
      <c r="OCC161" s="22"/>
      <c r="OCD161" s="22"/>
      <c r="OCE161" s="22"/>
      <c r="OCF161" s="22"/>
      <c r="OCG161" s="22"/>
      <c r="OCH161" s="22"/>
      <c r="OCI161" s="22"/>
      <c r="OCJ161" s="22"/>
      <c r="OCK161" s="22"/>
      <c r="OCL161" s="22"/>
      <c r="OCM161" s="22"/>
      <c r="OCN161" s="22"/>
      <c r="OCO161" s="22"/>
      <c r="OCP161" s="22"/>
      <c r="OCQ161" s="22"/>
      <c r="OCR161" s="22"/>
      <c r="OCS161" s="22"/>
      <c r="OCT161" s="22"/>
      <c r="OCU161" s="22"/>
      <c r="OCV161" s="22"/>
      <c r="OCW161" s="22"/>
      <c r="OCX161" s="22"/>
      <c r="OCY161" s="22"/>
      <c r="OCZ161" s="22"/>
      <c r="ODA161" s="22"/>
      <c r="ODB161" s="22"/>
      <c r="ODC161" s="22"/>
      <c r="ODD161" s="22"/>
      <c r="ODE161" s="22"/>
      <c r="ODF161" s="22"/>
      <c r="ODG161" s="22"/>
      <c r="ODH161" s="22"/>
      <c r="ODI161" s="22"/>
      <c r="ODJ161" s="22"/>
      <c r="ODK161" s="22"/>
      <c r="ODL161" s="22"/>
      <c r="ODM161" s="22"/>
      <c r="ODN161" s="22"/>
      <c r="ODO161" s="22"/>
      <c r="ODP161" s="22"/>
      <c r="ODQ161" s="22"/>
      <c r="ODR161" s="22"/>
      <c r="ODS161" s="22"/>
      <c r="ODT161" s="22"/>
      <c r="ODU161" s="22"/>
      <c r="ODV161" s="22"/>
      <c r="ODW161" s="22"/>
      <c r="ODX161" s="22"/>
      <c r="ODY161" s="22"/>
      <c r="ODZ161" s="22"/>
      <c r="OEA161" s="22"/>
      <c r="OEB161" s="22"/>
      <c r="OEC161" s="22"/>
      <c r="OED161" s="22"/>
      <c r="OEE161" s="22"/>
      <c r="OEF161" s="22"/>
      <c r="OEG161" s="22"/>
      <c r="OEH161" s="22"/>
      <c r="OEI161" s="22"/>
      <c r="OEJ161" s="22"/>
      <c r="OEK161" s="22"/>
      <c r="OEL161" s="22"/>
      <c r="OEM161" s="22"/>
      <c r="OEN161" s="22"/>
      <c r="OEO161" s="22"/>
      <c r="OEP161" s="22"/>
      <c r="OEQ161" s="22"/>
      <c r="OER161" s="22"/>
      <c r="OES161" s="22"/>
      <c r="OET161" s="22"/>
      <c r="OEU161" s="22"/>
      <c r="OEV161" s="22"/>
      <c r="OEW161" s="22"/>
      <c r="OEX161" s="22"/>
      <c r="OEY161" s="22"/>
      <c r="OEZ161" s="22"/>
      <c r="OFA161" s="22"/>
      <c r="OFB161" s="22"/>
      <c r="OFC161" s="22"/>
      <c r="OFD161" s="22"/>
      <c r="OFE161" s="22"/>
      <c r="OFF161" s="22"/>
      <c r="OFG161" s="22"/>
      <c r="OFH161" s="22"/>
      <c r="OFI161" s="22"/>
      <c r="OFJ161" s="22"/>
      <c r="OFK161" s="22"/>
      <c r="OFL161" s="22"/>
      <c r="OFM161" s="22"/>
      <c r="OFN161" s="22"/>
      <c r="OFO161" s="22"/>
      <c r="OFP161" s="22"/>
      <c r="OFQ161" s="22"/>
      <c r="OFR161" s="22"/>
      <c r="OFS161" s="22"/>
      <c r="OFT161" s="22"/>
      <c r="OFU161" s="22"/>
      <c r="OFV161" s="22"/>
      <c r="OFW161" s="22"/>
      <c r="OFX161" s="22"/>
      <c r="OFY161" s="22"/>
      <c r="OFZ161" s="22"/>
      <c r="OGA161" s="22"/>
      <c r="OGB161" s="22"/>
      <c r="OGC161" s="22"/>
      <c r="OGD161" s="22"/>
      <c r="OGE161" s="22"/>
      <c r="OGF161" s="22"/>
      <c r="OGG161" s="22"/>
      <c r="OGH161" s="22"/>
      <c r="OGI161" s="22"/>
      <c r="OGJ161" s="22"/>
      <c r="OGK161" s="22"/>
      <c r="OGL161" s="22"/>
      <c r="OGM161" s="22"/>
      <c r="OGN161" s="22"/>
      <c r="OGO161" s="22"/>
      <c r="OGP161" s="22"/>
      <c r="OGQ161" s="22"/>
      <c r="OGR161" s="22"/>
      <c r="OGS161" s="22"/>
      <c r="OGT161" s="22"/>
      <c r="OGU161" s="22"/>
      <c r="OGV161" s="22"/>
      <c r="OGW161" s="22"/>
      <c r="OGX161" s="22"/>
      <c r="OGY161" s="22"/>
      <c r="OGZ161" s="22"/>
      <c r="OHA161" s="22"/>
      <c r="OHB161" s="22"/>
      <c r="OHC161" s="22"/>
      <c r="OHD161" s="22"/>
      <c r="OHE161" s="22"/>
      <c r="OHF161" s="22"/>
      <c r="OHG161" s="22"/>
      <c r="OHH161" s="22"/>
      <c r="OHI161" s="22"/>
      <c r="OHJ161" s="22"/>
      <c r="OHK161" s="22"/>
      <c r="OHL161" s="22"/>
      <c r="OHM161" s="22"/>
      <c r="OHN161" s="22"/>
      <c r="OHO161" s="22"/>
      <c r="OHP161" s="22"/>
      <c r="OHQ161" s="22"/>
      <c r="OHR161" s="22"/>
      <c r="OHS161" s="22"/>
      <c r="OHT161" s="22"/>
      <c r="OHU161" s="22"/>
      <c r="OHV161" s="22"/>
      <c r="OHW161" s="22"/>
      <c r="OHX161" s="22"/>
      <c r="OHY161" s="22"/>
      <c r="OHZ161" s="22"/>
      <c r="OIA161" s="22"/>
      <c r="OIB161" s="22"/>
      <c r="OIC161" s="22"/>
      <c r="OID161" s="22"/>
      <c r="OIE161" s="22"/>
      <c r="OIF161" s="22"/>
      <c r="OIG161" s="22"/>
      <c r="OIH161" s="22"/>
      <c r="OII161" s="22"/>
      <c r="OIJ161" s="22"/>
      <c r="OIK161" s="22"/>
      <c r="OIL161" s="22"/>
      <c r="OIM161" s="22"/>
      <c r="OIN161" s="22"/>
      <c r="OIO161" s="22"/>
      <c r="OIP161" s="22"/>
      <c r="OIQ161" s="22"/>
      <c r="OIR161" s="22"/>
      <c r="OIS161" s="22"/>
      <c r="OIT161" s="22"/>
      <c r="OIU161" s="22"/>
      <c r="OIV161" s="22"/>
      <c r="OIW161" s="22"/>
      <c r="OIX161" s="22"/>
      <c r="OIY161" s="22"/>
      <c r="OIZ161" s="22"/>
      <c r="OJA161" s="22"/>
      <c r="OJB161" s="22"/>
      <c r="OJC161" s="22"/>
      <c r="OJD161" s="22"/>
      <c r="OJE161" s="22"/>
      <c r="OJF161" s="22"/>
      <c r="OJG161" s="22"/>
      <c r="OJH161" s="22"/>
      <c r="OJI161" s="22"/>
      <c r="OJJ161" s="22"/>
      <c r="OJK161" s="22"/>
      <c r="OJL161" s="22"/>
      <c r="OJM161" s="22"/>
      <c r="OJN161" s="22"/>
      <c r="OJO161" s="22"/>
      <c r="OJP161" s="22"/>
      <c r="OJQ161" s="22"/>
      <c r="OJR161" s="22"/>
      <c r="OJS161" s="22"/>
      <c r="OJT161" s="22"/>
      <c r="OJU161" s="22"/>
      <c r="OJV161" s="22"/>
      <c r="OJW161" s="22"/>
      <c r="OJX161" s="22"/>
      <c r="OJY161" s="22"/>
      <c r="OJZ161" s="22"/>
      <c r="OKA161" s="22"/>
      <c r="OKB161" s="22"/>
      <c r="OKC161" s="22"/>
      <c r="OKD161" s="22"/>
      <c r="OKE161" s="22"/>
      <c r="OKF161" s="22"/>
      <c r="OKG161" s="22"/>
      <c r="OKH161" s="22"/>
      <c r="OKI161" s="22"/>
      <c r="OKJ161" s="22"/>
      <c r="OKK161" s="22"/>
      <c r="OKL161" s="22"/>
      <c r="OKM161" s="22"/>
      <c r="OKN161" s="22"/>
      <c r="OKO161" s="22"/>
      <c r="OKP161" s="22"/>
      <c r="OKQ161" s="22"/>
      <c r="OKR161" s="22"/>
      <c r="OKS161" s="22"/>
      <c r="OKT161" s="22"/>
      <c r="OKU161" s="22"/>
      <c r="OKV161" s="22"/>
      <c r="OKW161" s="22"/>
      <c r="OKX161" s="22"/>
      <c r="OKY161" s="22"/>
      <c r="OKZ161" s="22"/>
      <c r="OLA161" s="22"/>
      <c r="OLB161" s="22"/>
      <c r="OLC161" s="22"/>
      <c r="OLD161" s="22"/>
      <c r="OLE161" s="22"/>
      <c r="OLF161" s="22"/>
      <c r="OLG161" s="22"/>
      <c r="OLH161" s="22"/>
      <c r="OLI161" s="22"/>
      <c r="OLJ161" s="22"/>
      <c r="OLK161" s="22"/>
      <c r="OLL161" s="22"/>
      <c r="OLM161" s="22"/>
      <c r="OLN161" s="22"/>
      <c r="OLO161" s="22"/>
      <c r="OLP161" s="22"/>
      <c r="OLQ161" s="22"/>
      <c r="OLR161" s="22"/>
      <c r="OLS161" s="22"/>
      <c r="OLT161" s="22"/>
      <c r="OLU161" s="22"/>
      <c r="OLV161" s="22"/>
      <c r="OLW161" s="22"/>
      <c r="OLX161" s="22"/>
      <c r="OLY161" s="22"/>
      <c r="OLZ161" s="22"/>
      <c r="OMA161" s="22"/>
      <c r="OMB161" s="22"/>
      <c r="OMC161" s="22"/>
      <c r="OMD161" s="22"/>
      <c r="OME161" s="22"/>
      <c r="OMF161" s="22"/>
      <c r="OMG161" s="22"/>
      <c r="OMH161" s="22"/>
      <c r="OMI161" s="22"/>
      <c r="OMJ161" s="22"/>
      <c r="OMK161" s="22"/>
      <c r="OML161" s="22"/>
      <c r="OMM161" s="22"/>
      <c r="OMN161" s="22"/>
      <c r="OMO161" s="22"/>
      <c r="OMP161" s="22"/>
      <c r="OMQ161" s="22"/>
      <c r="OMR161" s="22"/>
      <c r="OMS161" s="22"/>
      <c r="OMT161" s="22"/>
      <c r="OMU161" s="22"/>
      <c r="OMV161" s="22"/>
      <c r="OMW161" s="22"/>
      <c r="OMX161" s="22"/>
      <c r="OMY161" s="22"/>
      <c r="OMZ161" s="22"/>
      <c r="ONA161" s="22"/>
      <c r="ONB161" s="22"/>
      <c r="ONC161" s="22"/>
      <c r="OND161" s="22"/>
      <c r="ONE161" s="22"/>
      <c r="ONF161" s="22"/>
      <c r="ONG161" s="22"/>
      <c r="ONH161" s="22"/>
      <c r="ONI161" s="22"/>
      <c r="ONJ161" s="22"/>
      <c r="ONK161" s="22"/>
      <c r="ONL161" s="22"/>
      <c r="ONM161" s="22"/>
      <c r="ONN161" s="22"/>
      <c r="ONO161" s="22"/>
      <c r="ONP161" s="22"/>
      <c r="ONQ161" s="22"/>
      <c r="ONR161" s="22"/>
      <c r="ONS161" s="22"/>
      <c r="ONT161" s="22"/>
      <c r="ONU161" s="22"/>
      <c r="ONV161" s="22"/>
      <c r="ONW161" s="22"/>
      <c r="ONX161" s="22"/>
      <c r="ONY161" s="22"/>
      <c r="ONZ161" s="22"/>
      <c r="OOA161" s="22"/>
      <c r="OOB161" s="22"/>
      <c r="OOC161" s="22"/>
      <c r="OOD161" s="22"/>
      <c r="OOE161" s="22"/>
      <c r="OOF161" s="22"/>
      <c r="OOG161" s="22"/>
      <c r="OOH161" s="22"/>
      <c r="OOI161" s="22"/>
      <c r="OOJ161" s="22"/>
      <c r="OOK161" s="22"/>
      <c r="OOL161" s="22"/>
      <c r="OOM161" s="22"/>
      <c r="OON161" s="22"/>
      <c r="OOO161" s="22"/>
      <c r="OOP161" s="22"/>
      <c r="OOQ161" s="22"/>
      <c r="OOR161" s="22"/>
      <c r="OOS161" s="22"/>
      <c r="OOT161" s="22"/>
      <c r="OOU161" s="22"/>
      <c r="OOV161" s="22"/>
      <c r="OOW161" s="22"/>
      <c r="OOX161" s="22"/>
      <c r="OOY161" s="22"/>
      <c r="OOZ161" s="22"/>
      <c r="OPA161" s="22"/>
      <c r="OPB161" s="22"/>
      <c r="OPC161" s="22"/>
      <c r="OPD161" s="22"/>
      <c r="OPE161" s="22"/>
      <c r="OPF161" s="22"/>
      <c r="OPG161" s="22"/>
      <c r="OPH161" s="22"/>
      <c r="OPI161" s="22"/>
      <c r="OPJ161" s="22"/>
      <c r="OPK161" s="22"/>
      <c r="OPL161" s="22"/>
      <c r="OPM161" s="22"/>
      <c r="OPN161" s="22"/>
      <c r="OPO161" s="22"/>
      <c r="OPP161" s="22"/>
      <c r="OPQ161" s="22"/>
      <c r="OPR161" s="22"/>
      <c r="OPS161" s="22"/>
      <c r="OPT161" s="22"/>
      <c r="OPU161" s="22"/>
      <c r="OPV161" s="22"/>
      <c r="OPW161" s="22"/>
      <c r="OPX161" s="22"/>
      <c r="OPY161" s="22"/>
      <c r="OPZ161" s="22"/>
      <c r="OQA161" s="22"/>
      <c r="OQB161" s="22"/>
      <c r="OQC161" s="22"/>
      <c r="OQD161" s="22"/>
      <c r="OQE161" s="22"/>
      <c r="OQF161" s="22"/>
      <c r="OQG161" s="22"/>
      <c r="OQH161" s="22"/>
      <c r="OQI161" s="22"/>
      <c r="OQJ161" s="22"/>
      <c r="OQK161" s="22"/>
      <c r="OQL161" s="22"/>
      <c r="OQM161" s="22"/>
      <c r="OQN161" s="22"/>
      <c r="OQO161" s="22"/>
      <c r="OQP161" s="22"/>
      <c r="OQQ161" s="22"/>
      <c r="OQR161" s="22"/>
      <c r="OQS161" s="22"/>
      <c r="OQT161" s="22"/>
      <c r="OQU161" s="22"/>
      <c r="OQV161" s="22"/>
      <c r="OQW161" s="22"/>
      <c r="OQX161" s="22"/>
      <c r="OQY161" s="22"/>
      <c r="OQZ161" s="22"/>
      <c r="ORA161" s="22"/>
      <c r="ORB161" s="22"/>
      <c r="ORC161" s="22"/>
      <c r="ORD161" s="22"/>
      <c r="ORE161" s="22"/>
      <c r="ORF161" s="22"/>
      <c r="ORG161" s="22"/>
      <c r="ORH161" s="22"/>
      <c r="ORI161" s="22"/>
      <c r="ORJ161" s="22"/>
      <c r="ORK161" s="22"/>
      <c r="ORL161" s="22"/>
      <c r="ORM161" s="22"/>
      <c r="ORN161" s="22"/>
      <c r="ORO161" s="22"/>
      <c r="ORP161" s="22"/>
      <c r="ORQ161" s="22"/>
      <c r="ORR161" s="22"/>
      <c r="ORS161" s="22"/>
      <c r="ORT161" s="22"/>
      <c r="ORU161" s="22"/>
      <c r="ORV161" s="22"/>
      <c r="ORW161" s="22"/>
      <c r="ORX161" s="22"/>
      <c r="ORY161" s="22"/>
      <c r="ORZ161" s="22"/>
      <c r="OSA161" s="22"/>
      <c r="OSB161" s="22"/>
      <c r="OSC161" s="22"/>
      <c r="OSD161" s="22"/>
      <c r="OSE161" s="22"/>
      <c r="OSF161" s="22"/>
      <c r="OSG161" s="22"/>
      <c r="OSH161" s="22"/>
      <c r="OSI161" s="22"/>
      <c r="OSJ161" s="22"/>
      <c r="OSK161" s="22"/>
      <c r="OSL161" s="22"/>
      <c r="OSM161" s="22"/>
      <c r="OSN161" s="22"/>
      <c r="OSO161" s="22"/>
      <c r="OSP161" s="22"/>
      <c r="OSQ161" s="22"/>
      <c r="OSR161" s="22"/>
      <c r="OSS161" s="22"/>
      <c r="OST161" s="22"/>
      <c r="OSU161" s="22"/>
      <c r="OSV161" s="22"/>
      <c r="OSW161" s="22"/>
      <c r="OSX161" s="22"/>
      <c r="OSY161" s="22"/>
      <c r="OSZ161" s="22"/>
      <c r="OTA161" s="22"/>
      <c r="OTB161" s="22"/>
      <c r="OTC161" s="22"/>
      <c r="OTD161" s="22"/>
      <c r="OTE161" s="22"/>
      <c r="OTF161" s="22"/>
      <c r="OTG161" s="22"/>
      <c r="OTH161" s="22"/>
      <c r="OTI161" s="22"/>
      <c r="OTJ161" s="22"/>
      <c r="OTK161" s="22"/>
      <c r="OTL161" s="22"/>
      <c r="OTM161" s="22"/>
      <c r="OTN161" s="22"/>
      <c r="OTO161" s="22"/>
      <c r="OTP161" s="22"/>
      <c r="OTQ161" s="22"/>
      <c r="OTR161" s="22"/>
      <c r="OTS161" s="22"/>
      <c r="OTT161" s="22"/>
      <c r="OTU161" s="22"/>
      <c r="OTV161" s="22"/>
      <c r="OTW161" s="22"/>
      <c r="OTX161" s="22"/>
      <c r="OTY161" s="22"/>
      <c r="OTZ161" s="22"/>
      <c r="OUA161" s="22"/>
      <c r="OUB161" s="22"/>
      <c r="OUC161" s="22"/>
      <c r="OUD161" s="22"/>
      <c r="OUE161" s="22"/>
      <c r="OUF161" s="22"/>
      <c r="OUG161" s="22"/>
      <c r="OUH161" s="22"/>
      <c r="OUI161" s="22"/>
      <c r="OUJ161" s="22"/>
      <c r="OUK161" s="22"/>
      <c r="OUL161" s="22"/>
      <c r="OUM161" s="22"/>
      <c r="OUN161" s="22"/>
      <c r="OUO161" s="22"/>
      <c r="OUP161" s="22"/>
      <c r="OUQ161" s="22"/>
      <c r="OUR161" s="22"/>
      <c r="OUS161" s="22"/>
      <c r="OUT161" s="22"/>
      <c r="OUU161" s="22"/>
      <c r="OUV161" s="22"/>
      <c r="OUW161" s="22"/>
      <c r="OUX161" s="22"/>
      <c r="OUY161" s="22"/>
      <c r="OUZ161" s="22"/>
      <c r="OVA161" s="22"/>
      <c r="OVB161" s="22"/>
      <c r="OVC161" s="22"/>
      <c r="OVD161" s="22"/>
      <c r="OVE161" s="22"/>
      <c r="OVF161" s="22"/>
      <c r="OVG161" s="22"/>
      <c r="OVH161" s="22"/>
      <c r="OVI161" s="22"/>
      <c r="OVJ161" s="22"/>
      <c r="OVK161" s="22"/>
      <c r="OVL161" s="22"/>
      <c r="OVM161" s="22"/>
      <c r="OVN161" s="22"/>
      <c r="OVO161" s="22"/>
      <c r="OVP161" s="22"/>
      <c r="OVQ161" s="22"/>
      <c r="OVR161" s="22"/>
      <c r="OVS161" s="22"/>
      <c r="OVT161" s="22"/>
      <c r="OVU161" s="22"/>
      <c r="OVV161" s="22"/>
      <c r="OVW161" s="22"/>
      <c r="OVX161" s="22"/>
      <c r="OVY161" s="22"/>
      <c r="OVZ161" s="22"/>
      <c r="OWA161" s="22"/>
      <c r="OWB161" s="22"/>
      <c r="OWC161" s="22"/>
      <c r="OWD161" s="22"/>
      <c r="OWE161" s="22"/>
      <c r="OWF161" s="22"/>
      <c r="OWG161" s="22"/>
      <c r="OWH161" s="22"/>
      <c r="OWI161" s="22"/>
      <c r="OWJ161" s="22"/>
      <c r="OWK161" s="22"/>
      <c r="OWL161" s="22"/>
      <c r="OWM161" s="22"/>
      <c r="OWN161" s="22"/>
      <c r="OWO161" s="22"/>
      <c r="OWP161" s="22"/>
      <c r="OWQ161" s="22"/>
      <c r="OWR161" s="22"/>
      <c r="OWS161" s="22"/>
      <c r="OWT161" s="22"/>
      <c r="OWU161" s="22"/>
      <c r="OWV161" s="22"/>
      <c r="OWW161" s="22"/>
      <c r="OWX161" s="22"/>
      <c r="OWY161" s="22"/>
      <c r="OWZ161" s="22"/>
      <c r="OXA161" s="22"/>
      <c r="OXB161" s="22"/>
      <c r="OXC161" s="22"/>
      <c r="OXD161" s="22"/>
      <c r="OXE161" s="22"/>
      <c r="OXF161" s="22"/>
      <c r="OXG161" s="22"/>
      <c r="OXH161" s="22"/>
      <c r="OXI161" s="22"/>
      <c r="OXJ161" s="22"/>
      <c r="OXK161" s="22"/>
      <c r="OXL161" s="22"/>
      <c r="OXM161" s="22"/>
      <c r="OXN161" s="22"/>
      <c r="OXO161" s="22"/>
      <c r="OXP161" s="22"/>
      <c r="OXQ161" s="22"/>
      <c r="OXR161" s="22"/>
      <c r="OXS161" s="22"/>
      <c r="OXT161" s="22"/>
      <c r="OXU161" s="22"/>
      <c r="OXV161" s="22"/>
      <c r="OXW161" s="22"/>
      <c r="OXX161" s="22"/>
      <c r="OXY161" s="22"/>
      <c r="OXZ161" s="22"/>
      <c r="OYA161" s="22"/>
      <c r="OYB161" s="22"/>
      <c r="OYC161" s="22"/>
      <c r="OYD161" s="22"/>
      <c r="OYE161" s="22"/>
      <c r="OYF161" s="22"/>
      <c r="OYG161" s="22"/>
      <c r="OYH161" s="22"/>
      <c r="OYI161" s="22"/>
      <c r="OYJ161" s="22"/>
      <c r="OYK161" s="22"/>
      <c r="OYL161" s="22"/>
      <c r="OYM161" s="22"/>
      <c r="OYN161" s="22"/>
      <c r="OYO161" s="22"/>
      <c r="OYP161" s="22"/>
      <c r="OYQ161" s="22"/>
      <c r="OYR161" s="22"/>
      <c r="OYS161" s="22"/>
      <c r="OYT161" s="22"/>
      <c r="OYU161" s="22"/>
      <c r="OYV161" s="22"/>
      <c r="OYW161" s="22"/>
      <c r="OYX161" s="22"/>
      <c r="OYY161" s="22"/>
      <c r="OYZ161" s="22"/>
      <c r="OZA161" s="22"/>
      <c r="OZB161" s="22"/>
      <c r="OZC161" s="22"/>
      <c r="OZD161" s="22"/>
      <c r="OZE161" s="22"/>
      <c r="OZF161" s="22"/>
      <c r="OZG161" s="22"/>
      <c r="OZH161" s="22"/>
      <c r="OZI161" s="22"/>
      <c r="OZJ161" s="22"/>
      <c r="OZK161" s="22"/>
      <c r="OZL161" s="22"/>
      <c r="OZM161" s="22"/>
      <c r="OZN161" s="22"/>
      <c r="OZO161" s="22"/>
      <c r="OZP161" s="22"/>
      <c r="OZQ161" s="22"/>
      <c r="OZR161" s="22"/>
      <c r="OZS161" s="22"/>
      <c r="OZT161" s="22"/>
      <c r="OZU161" s="22"/>
      <c r="OZV161" s="22"/>
      <c r="OZW161" s="22"/>
      <c r="OZX161" s="22"/>
      <c r="OZY161" s="22"/>
      <c r="OZZ161" s="22"/>
      <c r="PAA161" s="22"/>
      <c r="PAB161" s="22"/>
      <c r="PAC161" s="22"/>
      <c r="PAD161" s="22"/>
      <c r="PAE161" s="22"/>
      <c r="PAF161" s="22"/>
      <c r="PAG161" s="22"/>
      <c r="PAH161" s="22"/>
      <c r="PAI161" s="22"/>
      <c r="PAJ161" s="22"/>
      <c r="PAK161" s="22"/>
      <c r="PAL161" s="22"/>
      <c r="PAM161" s="22"/>
      <c r="PAN161" s="22"/>
      <c r="PAO161" s="22"/>
      <c r="PAP161" s="22"/>
      <c r="PAQ161" s="22"/>
      <c r="PAR161" s="22"/>
      <c r="PAS161" s="22"/>
      <c r="PAT161" s="22"/>
      <c r="PAU161" s="22"/>
      <c r="PAV161" s="22"/>
      <c r="PAW161" s="22"/>
      <c r="PAX161" s="22"/>
      <c r="PAY161" s="22"/>
      <c r="PAZ161" s="22"/>
      <c r="PBA161" s="22"/>
      <c r="PBB161" s="22"/>
      <c r="PBC161" s="22"/>
      <c r="PBD161" s="22"/>
      <c r="PBE161" s="22"/>
      <c r="PBF161" s="22"/>
      <c r="PBG161" s="22"/>
      <c r="PBH161" s="22"/>
      <c r="PBI161" s="22"/>
      <c r="PBJ161" s="22"/>
      <c r="PBK161" s="22"/>
      <c r="PBL161" s="22"/>
      <c r="PBM161" s="22"/>
      <c r="PBN161" s="22"/>
      <c r="PBO161" s="22"/>
      <c r="PBP161" s="22"/>
      <c r="PBQ161" s="22"/>
      <c r="PBR161" s="22"/>
      <c r="PBS161" s="22"/>
      <c r="PBT161" s="22"/>
      <c r="PBU161" s="22"/>
      <c r="PBV161" s="22"/>
      <c r="PBW161" s="22"/>
      <c r="PBX161" s="22"/>
      <c r="PBY161" s="22"/>
      <c r="PBZ161" s="22"/>
      <c r="PCA161" s="22"/>
      <c r="PCB161" s="22"/>
      <c r="PCC161" s="22"/>
      <c r="PCD161" s="22"/>
      <c r="PCE161" s="22"/>
      <c r="PCF161" s="22"/>
      <c r="PCG161" s="22"/>
      <c r="PCH161" s="22"/>
      <c r="PCI161" s="22"/>
      <c r="PCJ161" s="22"/>
      <c r="PCK161" s="22"/>
      <c r="PCL161" s="22"/>
      <c r="PCM161" s="22"/>
      <c r="PCN161" s="22"/>
      <c r="PCO161" s="22"/>
      <c r="PCP161" s="22"/>
      <c r="PCQ161" s="22"/>
      <c r="PCR161" s="22"/>
      <c r="PCS161" s="22"/>
      <c r="PCT161" s="22"/>
      <c r="PCU161" s="22"/>
      <c r="PCV161" s="22"/>
      <c r="PCW161" s="22"/>
      <c r="PCX161" s="22"/>
      <c r="PCY161" s="22"/>
      <c r="PCZ161" s="22"/>
      <c r="PDA161" s="22"/>
      <c r="PDB161" s="22"/>
      <c r="PDC161" s="22"/>
      <c r="PDD161" s="22"/>
      <c r="PDE161" s="22"/>
      <c r="PDF161" s="22"/>
      <c r="PDG161" s="22"/>
      <c r="PDH161" s="22"/>
      <c r="PDI161" s="22"/>
      <c r="PDJ161" s="22"/>
      <c r="PDK161" s="22"/>
      <c r="PDL161" s="22"/>
      <c r="PDM161" s="22"/>
      <c r="PDN161" s="22"/>
      <c r="PDO161" s="22"/>
      <c r="PDP161" s="22"/>
      <c r="PDQ161" s="22"/>
      <c r="PDR161" s="22"/>
      <c r="PDS161" s="22"/>
      <c r="PDT161" s="22"/>
      <c r="PDU161" s="22"/>
      <c r="PDV161" s="22"/>
      <c r="PDW161" s="22"/>
      <c r="PDX161" s="22"/>
      <c r="PDY161" s="22"/>
      <c r="PDZ161" s="22"/>
      <c r="PEA161" s="22"/>
      <c r="PEB161" s="22"/>
      <c r="PEC161" s="22"/>
      <c r="PED161" s="22"/>
      <c r="PEE161" s="22"/>
      <c r="PEF161" s="22"/>
      <c r="PEG161" s="22"/>
      <c r="PEH161" s="22"/>
      <c r="PEI161" s="22"/>
      <c r="PEJ161" s="22"/>
      <c r="PEK161" s="22"/>
      <c r="PEL161" s="22"/>
      <c r="PEM161" s="22"/>
      <c r="PEN161" s="22"/>
      <c r="PEO161" s="22"/>
      <c r="PEP161" s="22"/>
      <c r="PEQ161" s="22"/>
      <c r="PER161" s="22"/>
      <c r="PES161" s="22"/>
      <c r="PET161" s="22"/>
      <c r="PEU161" s="22"/>
      <c r="PEV161" s="22"/>
      <c r="PEW161" s="22"/>
      <c r="PEX161" s="22"/>
      <c r="PEY161" s="22"/>
      <c r="PEZ161" s="22"/>
      <c r="PFA161" s="22"/>
      <c r="PFB161" s="22"/>
      <c r="PFC161" s="22"/>
      <c r="PFD161" s="22"/>
      <c r="PFE161" s="22"/>
      <c r="PFF161" s="22"/>
      <c r="PFG161" s="22"/>
      <c r="PFH161" s="22"/>
      <c r="PFI161" s="22"/>
      <c r="PFJ161" s="22"/>
      <c r="PFK161" s="22"/>
      <c r="PFL161" s="22"/>
      <c r="PFM161" s="22"/>
      <c r="PFN161" s="22"/>
      <c r="PFO161" s="22"/>
      <c r="PFP161" s="22"/>
      <c r="PFQ161" s="22"/>
      <c r="PFR161" s="22"/>
      <c r="PFS161" s="22"/>
      <c r="PFT161" s="22"/>
      <c r="PFU161" s="22"/>
      <c r="PFV161" s="22"/>
      <c r="PFW161" s="22"/>
      <c r="PFX161" s="22"/>
      <c r="PFY161" s="22"/>
      <c r="PFZ161" s="22"/>
      <c r="PGA161" s="22"/>
      <c r="PGB161" s="22"/>
      <c r="PGC161" s="22"/>
      <c r="PGD161" s="22"/>
      <c r="PGE161" s="22"/>
      <c r="PGF161" s="22"/>
      <c r="PGG161" s="22"/>
      <c r="PGH161" s="22"/>
      <c r="PGI161" s="22"/>
      <c r="PGJ161" s="22"/>
      <c r="PGK161" s="22"/>
      <c r="PGL161" s="22"/>
      <c r="PGM161" s="22"/>
      <c r="PGN161" s="22"/>
      <c r="PGO161" s="22"/>
      <c r="PGP161" s="22"/>
      <c r="PGQ161" s="22"/>
      <c r="PGR161" s="22"/>
      <c r="PGS161" s="22"/>
      <c r="PGT161" s="22"/>
      <c r="PGU161" s="22"/>
      <c r="PGV161" s="22"/>
      <c r="PGW161" s="22"/>
      <c r="PGX161" s="22"/>
      <c r="PGY161" s="22"/>
      <c r="PGZ161" s="22"/>
      <c r="PHA161" s="22"/>
      <c r="PHB161" s="22"/>
      <c r="PHC161" s="22"/>
      <c r="PHD161" s="22"/>
      <c r="PHE161" s="22"/>
      <c r="PHF161" s="22"/>
      <c r="PHG161" s="22"/>
      <c r="PHH161" s="22"/>
      <c r="PHI161" s="22"/>
      <c r="PHJ161" s="22"/>
      <c r="PHK161" s="22"/>
      <c r="PHL161" s="22"/>
      <c r="PHM161" s="22"/>
      <c r="PHN161" s="22"/>
      <c r="PHO161" s="22"/>
      <c r="PHP161" s="22"/>
      <c r="PHQ161" s="22"/>
      <c r="PHR161" s="22"/>
      <c r="PHS161" s="22"/>
      <c r="PHT161" s="22"/>
      <c r="PHU161" s="22"/>
      <c r="PHV161" s="22"/>
      <c r="PHW161" s="22"/>
      <c r="PHX161" s="22"/>
      <c r="PHY161" s="22"/>
      <c r="PHZ161" s="22"/>
      <c r="PIA161" s="22"/>
      <c r="PIB161" s="22"/>
      <c r="PIC161" s="22"/>
      <c r="PID161" s="22"/>
      <c r="PIE161" s="22"/>
      <c r="PIF161" s="22"/>
      <c r="PIG161" s="22"/>
      <c r="PIH161" s="22"/>
      <c r="PII161" s="22"/>
      <c r="PIJ161" s="22"/>
      <c r="PIK161" s="22"/>
      <c r="PIL161" s="22"/>
      <c r="PIM161" s="22"/>
      <c r="PIN161" s="22"/>
      <c r="PIO161" s="22"/>
      <c r="PIP161" s="22"/>
      <c r="PIQ161" s="22"/>
      <c r="PIR161" s="22"/>
      <c r="PIS161" s="22"/>
      <c r="PIT161" s="22"/>
      <c r="PIU161" s="22"/>
      <c r="PIV161" s="22"/>
      <c r="PIW161" s="22"/>
      <c r="PIX161" s="22"/>
      <c r="PIY161" s="22"/>
      <c r="PIZ161" s="22"/>
      <c r="PJA161" s="22"/>
      <c r="PJB161" s="22"/>
      <c r="PJC161" s="22"/>
      <c r="PJD161" s="22"/>
      <c r="PJE161" s="22"/>
      <c r="PJF161" s="22"/>
      <c r="PJG161" s="22"/>
      <c r="PJH161" s="22"/>
      <c r="PJI161" s="22"/>
      <c r="PJJ161" s="22"/>
      <c r="PJK161" s="22"/>
      <c r="PJL161" s="22"/>
      <c r="PJM161" s="22"/>
      <c r="PJN161" s="22"/>
      <c r="PJO161" s="22"/>
      <c r="PJP161" s="22"/>
      <c r="PJQ161" s="22"/>
      <c r="PJR161" s="22"/>
      <c r="PJS161" s="22"/>
      <c r="PJT161" s="22"/>
      <c r="PJU161" s="22"/>
      <c r="PJV161" s="22"/>
      <c r="PJW161" s="22"/>
      <c r="PJX161" s="22"/>
      <c r="PJY161" s="22"/>
      <c r="PJZ161" s="22"/>
      <c r="PKA161" s="22"/>
      <c r="PKB161" s="22"/>
      <c r="PKC161" s="22"/>
      <c r="PKD161" s="22"/>
      <c r="PKE161" s="22"/>
      <c r="PKF161" s="22"/>
      <c r="PKG161" s="22"/>
      <c r="PKH161" s="22"/>
      <c r="PKI161" s="22"/>
      <c r="PKJ161" s="22"/>
      <c r="PKK161" s="22"/>
      <c r="PKL161" s="22"/>
      <c r="PKM161" s="22"/>
      <c r="PKN161" s="22"/>
      <c r="PKO161" s="22"/>
      <c r="PKP161" s="22"/>
      <c r="PKQ161" s="22"/>
      <c r="PKR161" s="22"/>
      <c r="PKS161" s="22"/>
      <c r="PKT161" s="22"/>
      <c r="PKU161" s="22"/>
      <c r="PKV161" s="22"/>
      <c r="PKW161" s="22"/>
      <c r="PKX161" s="22"/>
      <c r="PKY161" s="22"/>
      <c r="PKZ161" s="22"/>
      <c r="PLA161" s="22"/>
      <c r="PLB161" s="22"/>
      <c r="PLC161" s="22"/>
      <c r="PLD161" s="22"/>
      <c r="PLE161" s="22"/>
      <c r="PLF161" s="22"/>
      <c r="PLG161" s="22"/>
      <c r="PLH161" s="22"/>
      <c r="PLI161" s="22"/>
      <c r="PLJ161" s="22"/>
      <c r="PLK161" s="22"/>
      <c r="PLL161" s="22"/>
      <c r="PLM161" s="22"/>
      <c r="PLN161" s="22"/>
      <c r="PLO161" s="22"/>
      <c r="PLP161" s="22"/>
      <c r="PLQ161" s="22"/>
      <c r="PLR161" s="22"/>
      <c r="PLS161" s="22"/>
      <c r="PLT161" s="22"/>
      <c r="PLU161" s="22"/>
      <c r="PLV161" s="22"/>
      <c r="PLW161" s="22"/>
      <c r="PLX161" s="22"/>
      <c r="PLY161" s="22"/>
      <c r="PLZ161" s="22"/>
      <c r="PMA161" s="22"/>
      <c r="PMB161" s="22"/>
      <c r="PMC161" s="22"/>
      <c r="PMD161" s="22"/>
      <c r="PME161" s="22"/>
      <c r="PMF161" s="22"/>
      <c r="PMG161" s="22"/>
      <c r="PMH161" s="22"/>
      <c r="PMI161" s="22"/>
      <c r="PMJ161" s="22"/>
      <c r="PMK161" s="22"/>
      <c r="PML161" s="22"/>
      <c r="PMM161" s="22"/>
      <c r="PMN161" s="22"/>
      <c r="PMO161" s="22"/>
      <c r="PMP161" s="22"/>
      <c r="PMQ161" s="22"/>
      <c r="PMR161" s="22"/>
      <c r="PMS161" s="22"/>
      <c r="PMT161" s="22"/>
      <c r="PMU161" s="22"/>
      <c r="PMV161" s="22"/>
      <c r="PMW161" s="22"/>
      <c r="PMX161" s="22"/>
      <c r="PMY161" s="22"/>
      <c r="PMZ161" s="22"/>
      <c r="PNA161" s="22"/>
      <c r="PNB161" s="22"/>
      <c r="PNC161" s="22"/>
      <c r="PND161" s="22"/>
      <c r="PNE161" s="22"/>
      <c r="PNF161" s="22"/>
      <c r="PNG161" s="22"/>
      <c r="PNH161" s="22"/>
      <c r="PNI161" s="22"/>
      <c r="PNJ161" s="22"/>
      <c r="PNK161" s="22"/>
      <c r="PNL161" s="22"/>
      <c r="PNM161" s="22"/>
      <c r="PNN161" s="22"/>
      <c r="PNO161" s="22"/>
      <c r="PNP161" s="22"/>
      <c r="PNQ161" s="22"/>
      <c r="PNR161" s="22"/>
      <c r="PNS161" s="22"/>
      <c r="PNT161" s="22"/>
      <c r="PNU161" s="22"/>
      <c r="PNV161" s="22"/>
      <c r="PNW161" s="22"/>
      <c r="PNX161" s="22"/>
      <c r="PNY161" s="22"/>
      <c r="PNZ161" s="22"/>
      <c r="POA161" s="22"/>
      <c r="POB161" s="22"/>
      <c r="POC161" s="22"/>
      <c r="POD161" s="22"/>
      <c r="POE161" s="22"/>
      <c r="POF161" s="22"/>
      <c r="POG161" s="22"/>
      <c r="POH161" s="22"/>
      <c r="POI161" s="22"/>
      <c r="POJ161" s="22"/>
      <c r="POK161" s="22"/>
      <c r="POL161" s="22"/>
      <c r="POM161" s="22"/>
      <c r="PON161" s="22"/>
      <c r="POO161" s="22"/>
      <c r="POP161" s="22"/>
      <c r="POQ161" s="22"/>
      <c r="POR161" s="22"/>
      <c r="POS161" s="22"/>
      <c r="POT161" s="22"/>
      <c r="POU161" s="22"/>
      <c r="POV161" s="22"/>
      <c r="POW161" s="22"/>
      <c r="POX161" s="22"/>
      <c r="POY161" s="22"/>
      <c r="POZ161" s="22"/>
      <c r="PPA161" s="22"/>
      <c r="PPB161" s="22"/>
      <c r="PPC161" s="22"/>
      <c r="PPD161" s="22"/>
      <c r="PPE161" s="22"/>
      <c r="PPF161" s="22"/>
      <c r="PPG161" s="22"/>
      <c r="PPH161" s="22"/>
      <c r="PPI161" s="22"/>
      <c r="PPJ161" s="22"/>
      <c r="PPK161" s="22"/>
      <c r="PPL161" s="22"/>
      <c r="PPM161" s="22"/>
      <c r="PPN161" s="22"/>
      <c r="PPO161" s="22"/>
      <c r="PPP161" s="22"/>
      <c r="PPQ161" s="22"/>
      <c r="PPR161" s="22"/>
      <c r="PPS161" s="22"/>
      <c r="PPT161" s="22"/>
      <c r="PPU161" s="22"/>
      <c r="PPV161" s="22"/>
      <c r="PPW161" s="22"/>
      <c r="PPX161" s="22"/>
      <c r="PPY161" s="22"/>
      <c r="PPZ161" s="22"/>
      <c r="PQA161" s="22"/>
      <c r="PQB161" s="22"/>
      <c r="PQC161" s="22"/>
      <c r="PQD161" s="22"/>
      <c r="PQE161" s="22"/>
      <c r="PQF161" s="22"/>
      <c r="PQG161" s="22"/>
      <c r="PQH161" s="22"/>
      <c r="PQI161" s="22"/>
      <c r="PQJ161" s="22"/>
      <c r="PQK161" s="22"/>
      <c r="PQL161" s="22"/>
      <c r="PQM161" s="22"/>
      <c r="PQN161" s="22"/>
      <c r="PQO161" s="22"/>
      <c r="PQP161" s="22"/>
      <c r="PQQ161" s="22"/>
      <c r="PQR161" s="22"/>
      <c r="PQS161" s="22"/>
      <c r="PQT161" s="22"/>
      <c r="PQU161" s="22"/>
      <c r="PQV161" s="22"/>
      <c r="PQW161" s="22"/>
      <c r="PQX161" s="22"/>
      <c r="PQY161" s="22"/>
      <c r="PQZ161" s="22"/>
      <c r="PRA161" s="22"/>
      <c r="PRB161" s="22"/>
      <c r="PRC161" s="22"/>
      <c r="PRD161" s="22"/>
      <c r="PRE161" s="22"/>
      <c r="PRF161" s="22"/>
      <c r="PRG161" s="22"/>
      <c r="PRH161" s="22"/>
      <c r="PRI161" s="22"/>
      <c r="PRJ161" s="22"/>
      <c r="PRK161" s="22"/>
      <c r="PRL161" s="22"/>
      <c r="PRM161" s="22"/>
      <c r="PRN161" s="22"/>
      <c r="PRO161" s="22"/>
      <c r="PRP161" s="22"/>
      <c r="PRQ161" s="22"/>
      <c r="PRR161" s="22"/>
      <c r="PRS161" s="22"/>
      <c r="PRT161" s="22"/>
      <c r="PRU161" s="22"/>
      <c r="PRV161" s="22"/>
      <c r="PRW161" s="22"/>
      <c r="PRX161" s="22"/>
      <c r="PRY161" s="22"/>
      <c r="PRZ161" s="22"/>
      <c r="PSA161" s="22"/>
      <c r="PSB161" s="22"/>
      <c r="PSC161" s="22"/>
      <c r="PSD161" s="22"/>
      <c r="PSE161" s="22"/>
      <c r="PSF161" s="22"/>
      <c r="PSG161" s="22"/>
      <c r="PSH161" s="22"/>
      <c r="PSI161" s="22"/>
      <c r="PSJ161" s="22"/>
      <c r="PSK161" s="22"/>
      <c r="PSL161" s="22"/>
      <c r="PSM161" s="22"/>
      <c r="PSN161" s="22"/>
      <c r="PSO161" s="22"/>
      <c r="PSP161" s="22"/>
      <c r="PSQ161" s="22"/>
      <c r="PSR161" s="22"/>
      <c r="PSS161" s="22"/>
      <c r="PST161" s="22"/>
      <c r="PSU161" s="22"/>
      <c r="PSV161" s="22"/>
      <c r="PSW161" s="22"/>
      <c r="PSX161" s="22"/>
      <c r="PSY161" s="22"/>
      <c r="PSZ161" s="22"/>
      <c r="PTA161" s="22"/>
      <c r="PTB161" s="22"/>
      <c r="PTC161" s="22"/>
      <c r="PTD161" s="22"/>
      <c r="PTE161" s="22"/>
      <c r="PTF161" s="22"/>
      <c r="PTG161" s="22"/>
      <c r="PTH161" s="22"/>
      <c r="PTI161" s="22"/>
      <c r="PTJ161" s="22"/>
      <c r="PTK161" s="22"/>
      <c r="PTL161" s="22"/>
      <c r="PTM161" s="22"/>
      <c r="PTN161" s="22"/>
      <c r="PTO161" s="22"/>
      <c r="PTP161" s="22"/>
      <c r="PTQ161" s="22"/>
      <c r="PTR161" s="22"/>
      <c r="PTS161" s="22"/>
      <c r="PTT161" s="22"/>
      <c r="PTU161" s="22"/>
      <c r="PTV161" s="22"/>
      <c r="PTW161" s="22"/>
      <c r="PTX161" s="22"/>
      <c r="PTY161" s="22"/>
      <c r="PTZ161" s="22"/>
      <c r="PUA161" s="22"/>
      <c r="PUB161" s="22"/>
      <c r="PUC161" s="22"/>
      <c r="PUD161" s="22"/>
      <c r="PUE161" s="22"/>
      <c r="PUF161" s="22"/>
      <c r="PUG161" s="22"/>
      <c r="PUH161" s="22"/>
      <c r="PUI161" s="22"/>
      <c r="PUJ161" s="22"/>
      <c r="PUK161" s="22"/>
      <c r="PUL161" s="22"/>
      <c r="PUM161" s="22"/>
      <c r="PUN161" s="22"/>
      <c r="PUO161" s="22"/>
      <c r="PUP161" s="22"/>
      <c r="PUQ161" s="22"/>
      <c r="PUR161" s="22"/>
      <c r="PUS161" s="22"/>
      <c r="PUT161" s="22"/>
      <c r="PUU161" s="22"/>
      <c r="PUV161" s="22"/>
      <c r="PUW161" s="22"/>
      <c r="PUX161" s="22"/>
      <c r="PUY161" s="22"/>
      <c r="PUZ161" s="22"/>
      <c r="PVA161" s="22"/>
      <c r="PVB161" s="22"/>
      <c r="PVC161" s="22"/>
      <c r="PVD161" s="22"/>
      <c r="PVE161" s="22"/>
      <c r="PVF161" s="22"/>
      <c r="PVG161" s="22"/>
      <c r="PVH161" s="22"/>
      <c r="PVI161" s="22"/>
      <c r="PVJ161" s="22"/>
      <c r="PVK161" s="22"/>
      <c r="PVL161" s="22"/>
      <c r="PVM161" s="22"/>
      <c r="PVN161" s="22"/>
      <c r="PVO161" s="22"/>
      <c r="PVP161" s="22"/>
      <c r="PVQ161" s="22"/>
      <c r="PVR161" s="22"/>
      <c r="PVS161" s="22"/>
      <c r="PVT161" s="22"/>
      <c r="PVU161" s="22"/>
      <c r="PVV161" s="22"/>
      <c r="PVW161" s="22"/>
      <c r="PVX161" s="22"/>
      <c r="PVY161" s="22"/>
      <c r="PVZ161" s="22"/>
      <c r="PWA161" s="22"/>
      <c r="PWB161" s="22"/>
      <c r="PWC161" s="22"/>
      <c r="PWD161" s="22"/>
      <c r="PWE161" s="22"/>
      <c r="PWF161" s="22"/>
      <c r="PWG161" s="22"/>
      <c r="PWH161" s="22"/>
      <c r="PWI161" s="22"/>
      <c r="PWJ161" s="22"/>
      <c r="PWK161" s="22"/>
      <c r="PWL161" s="22"/>
      <c r="PWM161" s="22"/>
      <c r="PWN161" s="22"/>
      <c r="PWO161" s="22"/>
      <c r="PWP161" s="22"/>
      <c r="PWQ161" s="22"/>
      <c r="PWR161" s="22"/>
      <c r="PWS161" s="22"/>
      <c r="PWT161" s="22"/>
      <c r="PWU161" s="22"/>
      <c r="PWV161" s="22"/>
      <c r="PWW161" s="22"/>
      <c r="PWX161" s="22"/>
      <c r="PWY161" s="22"/>
      <c r="PWZ161" s="22"/>
      <c r="PXA161" s="22"/>
      <c r="PXB161" s="22"/>
      <c r="PXC161" s="22"/>
      <c r="PXD161" s="22"/>
      <c r="PXE161" s="22"/>
      <c r="PXF161" s="22"/>
      <c r="PXG161" s="22"/>
      <c r="PXH161" s="22"/>
      <c r="PXI161" s="22"/>
      <c r="PXJ161" s="22"/>
      <c r="PXK161" s="22"/>
      <c r="PXL161" s="22"/>
      <c r="PXM161" s="22"/>
      <c r="PXN161" s="22"/>
      <c r="PXO161" s="22"/>
      <c r="PXP161" s="22"/>
      <c r="PXQ161" s="22"/>
      <c r="PXR161" s="22"/>
      <c r="PXS161" s="22"/>
      <c r="PXT161" s="22"/>
      <c r="PXU161" s="22"/>
      <c r="PXV161" s="22"/>
      <c r="PXW161" s="22"/>
      <c r="PXX161" s="22"/>
      <c r="PXY161" s="22"/>
      <c r="PXZ161" s="22"/>
      <c r="PYA161" s="22"/>
      <c r="PYB161" s="22"/>
      <c r="PYC161" s="22"/>
      <c r="PYD161" s="22"/>
      <c r="PYE161" s="22"/>
      <c r="PYF161" s="22"/>
      <c r="PYG161" s="22"/>
      <c r="PYH161" s="22"/>
      <c r="PYI161" s="22"/>
      <c r="PYJ161" s="22"/>
      <c r="PYK161" s="22"/>
      <c r="PYL161" s="22"/>
      <c r="PYM161" s="22"/>
      <c r="PYN161" s="22"/>
      <c r="PYO161" s="22"/>
      <c r="PYP161" s="22"/>
      <c r="PYQ161" s="22"/>
      <c r="PYR161" s="22"/>
      <c r="PYS161" s="22"/>
      <c r="PYT161" s="22"/>
      <c r="PYU161" s="22"/>
      <c r="PYV161" s="22"/>
      <c r="PYW161" s="22"/>
      <c r="PYX161" s="22"/>
      <c r="PYY161" s="22"/>
      <c r="PYZ161" s="22"/>
      <c r="PZA161" s="22"/>
      <c r="PZB161" s="22"/>
      <c r="PZC161" s="22"/>
      <c r="PZD161" s="22"/>
      <c r="PZE161" s="22"/>
      <c r="PZF161" s="22"/>
      <c r="PZG161" s="22"/>
      <c r="PZH161" s="22"/>
      <c r="PZI161" s="22"/>
      <c r="PZJ161" s="22"/>
      <c r="PZK161" s="22"/>
      <c r="PZL161" s="22"/>
      <c r="PZM161" s="22"/>
      <c r="PZN161" s="22"/>
      <c r="PZO161" s="22"/>
      <c r="PZP161" s="22"/>
      <c r="PZQ161" s="22"/>
      <c r="PZR161" s="22"/>
      <c r="PZS161" s="22"/>
      <c r="PZT161" s="22"/>
      <c r="PZU161" s="22"/>
      <c r="PZV161" s="22"/>
      <c r="PZW161" s="22"/>
      <c r="PZX161" s="22"/>
      <c r="PZY161" s="22"/>
      <c r="PZZ161" s="22"/>
      <c r="QAA161" s="22"/>
      <c r="QAB161" s="22"/>
      <c r="QAC161" s="22"/>
      <c r="QAD161" s="22"/>
      <c r="QAE161" s="22"/>
      <c r="QAF161" s="22"/>
      <c r="QAG161" s="22"/>
      <c r="QAH161" s="22"/>
      <c r="QAI161" s="22"/>
      <c r="QAJ161" s="22"/>
      <c r="QAK161" s="22"/>
      <c r="QAL161" s="22"/>
      <c r="QAM161" s="22"/>
      <c r="QAN161" s="22"/>
      <c r="QAO161" s="22"/>
      <c r="QAP161" s="22"/>
      <c r="QAQ161" s="22"/>
      <c r="QAR161" s="22"/>
      <c r="QAS161" s="22"/>
      <c r="QAT161" s="22"/>
      <c r="QAU161" s="22"/>
      <c r="QAV161" s="22"/>
      <c r="QAW161" s="22"/>
      <c r="QAX161" s="22"/>
      <c r="QAY161" s="22"/>
      <c r="QAZ161" s="22"/>
      <c r="QBA161" s="22"/>
      <c r="QBB161" s="22"/>
      <c r="QBC161" s="22"/>
      <c r="QBD161" s="22"/>
      <c r="QBE161" s="22"/>
      <c r="QBF161" s="22"/>
      <c r="QBG161" s="22"/>
      <c r="QBH161" s="22"/>
      <c r="QBI161" s="22"/>
      <c r="QBJ161" s="22"/>
      <c r="QBK161" s="22"/>
      <c r="QBL161" s="22"/>
      <c r="QBM161" s="22"/>
      <c r="QBN161" s="22"/>
      <c r="QBO161" s="22"/>
      <c r="QBP161" s="22"/>
      <c r="QBQ161" s="22"/>
      <c r="QBR161" s="22"/>
      <c r="QBS161" s="22"/>
      <c r="QBT161" s="22"/>
      <c r="QBU161" s="22"/>
      <c r="QBV161" s="22"/>
      <c r="QBW161" s="22"/>
      <c r="QBX161" s="22"/>
      <c r="QBY161" s="22"/>
      <c r="QBZ161" s="22"/>
      <c r="QCA161" s="22"/>
      <c r="QCB161" s="22"/>
      <c r="QCC161" s="22"/>
      <c r="QCD161" s="22"/>
      <c r="QCE161" s="22"/>
      <c r="QCF161" s="22"/>
      <c r="QCG161" s="22"/>
      <c r="QCH161" s="22"/>
      <c r="QCI161" s="22"/>
      <c r="QCJ161" s="22"/>
      <c r="QCK161" s="22"/>
      <c r="QCL161" s="22"/>
      <c r="QCM161" s="22"/>
      <c r="QCN161" s="22"/>
      <c r="QCO161" s="22"/>
      <c r="QCP161" s="22"/>
      <c r="QCQ161" s="22"/>
      <c r="QCR161" s="22"/>
      <c r="QCS161" s="22"/>
      <c r="QCT161" s="22"/>
      <c r="QCU161" s="22"/>
      <c r="QCV161" s="22"/>
      <c r="QCW161" s="22"/>
      <c r="QCX161" s="22"/>
      <c r="QCY161" s="22"/>
      <c r="QCZ161" s="22"/>
      <c r="QDA161" s="22"/>
      <c r="QDB161" s="22"/>
      <c r="QDC161" s="22"/>
      <c r="QDD161" s="22"/>
      <c r="QDE161" s="22"/>
      <c r="QDF161" s="22"/>
      <c r="QDG161" s="22"/>
      <c r="QDH161" s="22"/>
      <c r="QDI161" s="22"/>
      <c r="QDJ161" s="22"/>
      <c r="QDK161" s="22"/>
      <c r="QDL161" s="22"/>
      <c r="QDM161" s="22"/>
      <c r="QDN161" s="22"/>
      <c r="QDO161" s="22"/>
      <c r="QDP161" s="22"/>
      <c r="QDQ161" s="22"/>
      <c r="QDR161" s="22"/>
      <c r="QDS161" s="22"/>
      <c r="QDT161" s="22"/>
      <c r="QDU161" s="22"/>
      <c r="QDV161" s="22"/>
      <c r="QDW161" s="22"/>
      <c r="QDX161" s="22"/>
      <c r="QDY161" s="22"/>
      <c r="QDZ161" s="22"/>
      <c r="QEA161" s="22"/>
      <c r="QEB161" s="22"/>
      <c r="QEC161" s="22"/>
      <c r="QED161" s="22"/>
      <c r="QEE161" s="22"/>
      <c r="QEF161" s="22"/>
      <c r="QEG161" s="22"/>
      <c r="QEH161" s="22"/>
      <c r="QEI161" s="22"/>
      <c r="QEJ161" s="22"/>
      <c r="QEK161" s="22"/>
      <c r="QEL161" s="22"/>
      <c r="QEM161" s="22"/>
      <c r="QEN161" s="22"/>
      <c r="QEO161" s="22"/>
      <c r="QEP161" s="22"/>
      <c r="QEQ161" s="22"/>
      <c r="QER161" s="22"/>
      <c r="QES161" s="22"/>
      <c r="QET161" s="22"/>
      <c r="QEU161" s="22"/>
      <c r="QEV161" s="22"/>
      <c r="QEW161" s="22"/>
      <c r="QEX161" s="22"/>
      <c r="QEY161" s="22"/>
      <c r="QEZ161" s="22"/>
      <c r="QFA161" s="22"/>
      <c r="QFB161" s="22"/>
      <c r="QFC161" s="22"/>
      <c r="QFD161" s="22"/>
      <c r="QFE161" s="22"/>
      <c r="QFF161" s="22"/>
      <c r="QFG161" s="22"/>
      <c r="QFH161" s="22"/>
      <c r="QFI161" s="22"/>
      <c r="QFJ161" s="22"/>
      <c r="QFK161" s="22"/>
      <c r="QFL161" s="22"/>
      <c r="QFM161" s="22"/>
      <c r="QFN161" s="22"/>
      <c r="QFO161" s="22"/>
      <c r="QFP161" s="22"/>
      <c r="QFQ161" s="22"/>
      <c r="QFR161" s="22"/>
      <c r="QFS161" s="22"/>
      <c r="QFT161" s="22"/>
      <c r="QFU161" s="22"/>
      <c r="QFV161" s="22"/>
      <c r="QFW161" s="22"/>
      <c r="QFX161" s="22"/>
      <c r="QFY161" s="22"/>
      <c r="QFZ161" s="22"/>
      <c r="QGA161" s="22"/>
      <c r="QGB161" s="22"/>
      <c r="QGC161" s="22"/>
      <c r="QGD161" s="22"/>
      <c r="QGE161" s="22"/>
      <c r="QGF161" s="22"/>
      <c r="QGG161" s="22"/>
      <c r="QGH161" s="22"/>
      <c r="QGI161" s="22"/>
      <c r="QGJ161" s="22"/>
      <c r="QGK161" s="22"/>
      <c r="QGL161" s="22"/>
      <c r="QGM161" s="22"/>
      <c r="QGN161" s="22"/>
      <c r="QGO161" s="22"/>
      <c r="QGP161" s="22"/>
      <c r="QGQ161" s="22"/>
      <c r="QGR161" s="22"/>
      <c r="QGS161" s="22"/>
      <c r="QGT161" s="22"/>
      <c r="QGU161" s="22"/>
      <c r="QGV161" s="22"/>
      <c r="QGW161" s="22"/>
      <c r="QGX161" s="22"/>
      <c r="QGY161" s="22"/>
      <c r="QGZ161" s="22"/>
      <c r="QHA161" s="22"/>
      <c r="QHB161" s="22"/>
      <c r="QHC161" s="22"/>
      <c r="QHD161" s="22"/>
      <c r="QHE161" s="22"/>
      <c r="QHF161" s="22"/>
      <c r="QHG161" s="22"/>
      <c r="QHH161" s="22"/>
      <c r="QHI161" s="22"/>
      <c r="QHJ161" s="22"/>
      <c r="QHK161" s="22"/>
      <c r="QHL161" s="22"/>
      <c r="QHM161" s="22"/>
      <c r="QHN161" s="22"/>
      <c r="QHO161" s="22"/>
      <c r="QHP161" s="22"/>
      <c r="QHQ161" s="22"/>
      <c r="QHR161" s="22"/>
      <c r="QHS161" s="22"/>
      <c r="QHT161" s="22"/>
      <c r="QHU161" s="22"/>
      <c r="QHV161" s="22"/>
      <c r="QHW161" s="22"/>
      <c r="QHX161" s="22"/>
      <c r="QHY161" s="22"/>
      <c r="QHZ161" s="22"/>
      <c r="QIA161" s="22"/>
      <c r="QIB161" s="22"/>
      <c r="QIC161" s="22"/>
      <c r="QID161" s="22"/>
      <c r="QIE161" s="22"/>
      <c r="QIF161" s="22"/>
      <c r="QIG161" s="22"/>
      <c r="QIH161" s="22"/>
      <c r="QII161" s="22"/>
      <c r="QIJ161" s="22"/>
      <c r="QIK161" s="22"/>
      <c r="QIL161" s="22"/>
      <c r="QIM161" s="22"/>
      <c r="QIN161" s="22"/>
      <c r="QIO161" s="22"/>
      <c r="QIP161" s="22"/>
      <c r="QIQ161" s="22"/>
      <c r="QIR161" s="22"/>
      <c r="QIS161" s="22"/>
      <c r="QIT161" s="22"/>
      <c r="QIU161" s="22"/>
      <c r="QIV161" s="22"/>
      <c r="QIW161" s="22"/>
      <c r="QIX161" s="22"/>
      <c r="QIY161" s="22"/>
      <c r="QIZ161" s="22"/>
      <c r="QJA161" s="22"/>
      <c r="QJB161" s="22"/>
      <c r="QJC161" s="22"/>
      <c r="QJD161" s="22"/>
      <c r="QJE161" s="22"/>
      <c r="QJF161" s="22"/>
      <c r="QJG161" s="22"/>
      <c r="QJH161" s="22"/>
      <c r="QJI161" s="22"/>
      <c r="QJJ161" s="22"/>
      <c r="QJK161" s="22"/>
      <c r="QJL161" s="22"/>
      <c r="QJM161" s="22"/>
      <c r="QJN161" s="22"/>
      <c r="QJO161" s="22"/>
      <c r="QJP161" s="22"/>
      <c r="QJQ161" s="22"/>
      <c r="QJR161" s="22"/>
      <c r="QJS161" s="22"/>
      <c r="QJT161" s="22"/>
      <c r="QJU161" s="22"/>
      <c r="QJV161" s="22"/>
      <c r="QJW161" s="22"/>
      <c r="QJX161" s="22"/>
      <c r="QJY161" s="22"/>
      <c r="QJZ161" s="22"/>
      <c r="QKA161" s="22"/>
      <c r="QKB161" s="22"/>
      <c r="QKC161" s="22"/>
      <c r="QKD161" s="22"/>
      <c r="QKE161" s="22"/>
      <c r="QKF161" s="22"/>
      <c r="QKG161" s="22"/>
      <c r="QKH161" s="22"/>
      <c r="QKI161" s="22"/>
      <c r="QKJ161" s="22"/>
      <c r="QKK161" s="22"/>
      <c r="QKL161" s="22"/>
      <c r="QKM161" s="22"/>
      <c r="QKN161" s="22"/>
      <c r="QKO161" s="22"/>
      <c r="QKP161" s="22"/>
      <c r="QKQ161" s="22"/>
      <c r="QKR161" s="22"/>
      <c r="QKS161" s="22"/>
      <c r="QKT161" s="22"/>
      <c r="QKU161" s="22"/>
      <c r="QKV161" s="22"/>
      <c r="QKW161" s="22"/>
      <c r="QKX161" s="22"/>
      <c r="QKY161" s="22"/>
      <c r="QKZ161" s="22"/>
      <c r="QLA161" s="22"/>
      <c r="QLB161" s="22"/>
      <c r="QLC161" s="22"/>
      <c r="QLD161" s="22"/>
      <c r="QLE161" s="22"/>
      <c r="QLF161" s="22"/>
      <c r="QLG161" s="22"/>
      <c r="QLH161" s="22"/>
      <c r="QLI161" s="22"/>
      <c r="QLJ161" s="22"/>
      <c r="QLK161" s="22"/>
      <c r="QLL161" s="22"/>
      <c r="QLM161" s="22"/>
      <c r="QLN161" s="22"/>
      <c r="QLO161" s="22"/>
      <c r="QLP161" s="22"/>
      <c r="QLQ161" s="22"/>
      <c r="QLR161" s="22"/>
      <c r="QLS161" s="22"/>
      <c r="QLT161" s="22"/>
      <c r="QLU161" s="22"/>
      <c r="QLV161" s="22"/>
      <c r="QLW161" s="22"/>
      <c r="QLX161" s="22"/>
      <c r="QLY161" s="22"/>
      <c r="QLZ161" s="22"/>
      <c r="QMA161" s="22"/>
      <c r="QMB161" s="22"/>
      <c r="QMC161" s="22"/>
      <c r="QMD161" s="22"/>
      <c r="QME161" s="22"/>
      <c r="QMF161" s="22"/>
      <c r="QMG161" s="22"/>
      <c r="QMH161" s="22"/>
      <c r="QMI161" s="22"/>
      <c r="QMJ161" s="22"/>
      <c r="QMK161" s="22"/>
      <c r="QML161" s="22"/>
      <c r="QMM161" s="22"/>
      <c r="QMN161" s="22"/>
      <c r="QMO161" s="22"/>
      <c r="QMP161" s="22"/>
      <c r="QMQ161" s="22"/>
      <c r="QMR161" s="22"/>
      <c r="QMS161" s="22"/>
      <c r="QMT161" s="22"/>
      <c r="QMU161" s="22"/>
      <c r="QMV161" s="22"/>
      <c r="QMW161" s="22"/>
      <c r="QMX161" s="22"/>
      <c r="QMY161" s="22"/>
      <c r="QMZ161" s="22"/>
      <c r="QNA161" s="22"/>
      <c r="QNB161" s="22"/>
      <c r="QNC161" s="22"/>
      <c r="QND161" s="22"/>
      <c r="QNE161" s="22"/>
      <c r="QNF161" s="22"/>
      <c r="QNG161" s="22"/>
      <c r="QNH161" s="22"/>
      <c r="QNI161" s="22"/>
      <c r="QNJ161" s="22"/>
      <c r="QNK161" s="22"/>
      <c r="QNL161" s="22"/>
      <c r="QNM161" s="22"/>
      <c r="QNN161" s="22"/>
      <c r="QNO161" s="22"/>
      <c r="QNP161" s="22"/>
      <c r="QNQ161" s="22"/>
      <c r="QNR161" s="22"/>
      <c r="QNS161" s="22"/>
      <c r="QNT161" s="22"/>
      <c r="QNU161" s="22"/>
      <c r="QNV161" s="22"/>
      <c r="QNW161" s="22"/>
      <c r="QNX161" s="22"/>
      <c r="QNY161" s="22"/>
      <c r="QNZ161" s="22"/>
      <c r="QOA161" s="22"/>
      <c r="QOB161" s="22"/>
      <c r="QOC161" s="22"/>
      <c r="QOD161" s="22"/>
      <c r="QOE161" s="22"/>
      <c r="QOF161" s="22"/>
      <c r="QOG161" s="22"/>
      <c r="QOH161" s="22"/>
      <c r="QOI161" s="22"/>
      <c r="QOJ161" s="22"/>
      <c r="QOK161" s="22"/>
      <c r="QOL161" s="22"/>
      <c r="QOM161" s="22"/>
      <c r="QON161" s="22"/>
      <c r="QOO161" s="22"/>
      <c r="QOP161" s="22"/>
      <c r="QOQ161" s="22"/>
      <c r="QOR161" s="22"/>
      <c r="QOS161" s="22"/>
      <c r="QOT161" s="22"/>
      <c r="QOU161" s="22"/>
      <c r="QOV161" s="22"/>
      <c r="QOW161" s="22"/>
      <c r="QOX161" s="22"/>
      <c r="QOY161" s="22"/>
      <c r="QOZ161" s="22"/>
      <c r="QPA161" s="22"/>
      <c r="QPB161" s="22"/>
      <c r="QPC161" s="22"/>
      <c r="QPD161" s="22"/>
      <c r="QPE161" s="22"/>
      <c r="QPF161" s="22"/>
      <c r="QPG161" s="22"/>
      <c r="QPH161" s="22"/>
      <c r="QPI161" s="22"/>
      <c r="QPJ161" s="22"/>
      <c r="QPK161" s="22"/>
      <c r="QPL161" s="22"/>
      <c r="QPM161" s="22"/>
      <c r="QPN161" s="22"/>
      <c r="QPO161" s="22"/>
      <c r="QPP161" s="22"/>
      <c r="QPQ161" s="22"/>
      <c r="QPR161" s="22"/>
      <c r="QPS161" s="22"/>
      <c r="QPT161" s="22"/>
      <c r="QPU161" s="22"/>
      <c r="QPV161" s="22"/>
      <c r="QPW161" s="22"/>
      <c r="QPX161" s="22"/>
      <c r="QPY161" s="22"/>
      <c r="QPZ161" s="22"/>
      <c r="QQA161" s="22"/>
      <c r="QQB161" s="22"/>
      <c r="QQC161" s="22"/>
      <c r="QQD161" s="22"/>
      <c r="QQE161" s="22"/>
      <c r="QQF161" s="22"/>
      <c r="QQG161" s="22"/>
      <c r="QQH161" s="22"/>
      <c r="QQI161" s="22"/>
      <c r="QQJ161" s="22"/>
      <c r="QQK161" s="22"/>
      <c r="QQL161" s="22"/>
      <c r="QQM161" s="22"/>
      <c r="QQN161" s="22"/>
      <c r="QQO161" s="22"/>
      <c r="QQP161" s="22"/>
      <c r="QQQ161" s="22"/>
      <c r="QQR161" s="22"/>
      <c r="QQS161" s="22"/>
      <c r="QQT161" s="22"/>
      <c r="QQU161" s="22"/>
      <c r="QQV161" s="22"/>
      <c r="QQW161" s="22"/>
      <c r="QQX161" s="22"/>
      <c r="QQY161" s="22"/>
      <c r="QQZ161" s="22"/>
      <c r="QRA161" s="22"/>
      <c r="QRB161" s="22"/>
      <c r="QRC161" s="22"/>
      <c r="QRD161" s="22"/>
      <c r="QRE161" s="22"/>
      <c r="QRF161" s="22"/>
      <c r="QRG161" s="22"/>
      <c r="QRH161" s="22"/>
      <c r="QRI161" s="22"/>
      <c r="QRJ161" s="22"/>
      <c r="QRK161" s="22"/>
      <c r="QRL161" s="22"/>
      <c r="QRM161" s="22"/>
      <c r="QRN161" s="22"/>
      <c r="QRO161" s="22"/>
      <c r="QRP161" s="22"/>
      <c r="QRQ161" s="22"/>
      <c r="QRR161" s="22"/>
      <c r="QRS161" s="22"/>
      <c r="QRT161" s="22"/>
      <c r="QRU161" s="22"/>
      <c r="QRV161" s="22"/>
      <c r="QRW161" s="22"/>
      <c r="QRX161" s="22"/>
      <c r="QRY161" s="22"/>
      <c r="QRZ161" s="22"/>
      <c r="QSA161" s="22"/>
      <c r="QSB161" s="22"/>
      <c r="QSC161" s="22"/>
      <c r="QSD161" s="22"/>
      <c r="QSE161" s="22"/>
      <c r="QSF161" s="22"/>
      <c r="QSG161" s="22"/>
      <c r="QSH161" s="22"/>
      <c r="QSI161" s="22"/>
      <c r="QSJ161" s="22"/>
      <c r="QSK161" s="22"/>
      <c r="QSL161" s="22"/>
      <c r="QSM161" s="22"/>
      <c r="QSN161" s="22"/>
      <c r="QSO161" s="22"/>
      <c r="QSP161" s="22"/>
      <c r="QSQ161" s="22"/>
      <c r="QSR161" s="22"/>
      <c r="QSS161" s="22"/>
      <c r="QST161" s="22"/>
      <c r="QSU161" s="22"/>
      <c r="QSV161" s="22"/>
      <c r="QSW161" s="22"/>
      <c r="QSX161" s="22"/>
      <c r="QSY161" s="22"/>
      <c r="QSZ161" s="22"/>
      <c r="QTA161" s="22"/>
      <c r="QTB161" s="22"/>
      <c r="QTC161" s="22"/>
      <c r="QTD161" s="22"/>
      <c r="QTE161" s="22"/>
      <c r="QTF161" s="22"/>
      <c r="QTG161" s="22"/>
      <c r="QTH161" s="22"/>
      <c r="QTI161" s="22"/>
      <c r="QTJ161" s="22"/>
      <c r="QTK161" s="22"/>
      <c r="QTL161" s="22"/>
      <c r="QTM161" s="22"/>
      <c r="QTN161" s="22"/>
      <c r="QTO161" s="22"/>
      <c r="QTP161" s="22"/>
      <c r="QTQ161" s="22"/>
      <c r="QTR161" s="22"/>
      <c r="QTS161" s="22"/>
      <c r="QTT161" s="22"/>
      <c r="QTU161" s="22"/>
      <c r="QTV161" s="22"/>
      <c r="QTW161" s="22"/>
      <c r="QTX161" s="22"/>
      <c r="QTY161" s="22"/>
      <c r="QTZ161" s="22"/>
      <c r="QUA161" s="22"/>
      <c r="QUB161" s="22"/>
      <c r="QUC161" s="22"/>
      <c r="QUD161" s="22"/>
      <c r="QUE161" s="22"/>
      <c r="QUF161" s="22"/>
      <c r="QUG161" s="22"/>
      <c r="QUH161" s="22"/>
      <c r="QUI161" s="22"/>
      <c r="QUJ161" s="22"/>
      <c r="QUK161" s="22"/>
      <c r="QUL161" s="22"/>
      <c r="QUM161" s="22"/>
      <c r="QUN161" s="22"/>
      <c r="QUO161" s="22"/>
      <c r="QUP161" s="22"/>
      <c r="QUQ161" s="22"/>
      <c r="QUR161" s="22"/>
      <c r="QUS161" s="22"/>
      <c r="QUT161" s="22"/>
      <c r="QUU161" s="22"/>
      <c r="QUV161" s="22"/>
      <c r="QUW161" s="22"/>
      <c r="QUX161" s="22"/>
      <c r="QUY161" s="22"/>
      <c r="QUZ161" s="22"/>
      <c r="QVA161" s="22"/>
      <c r="QVB161" s="22"/>
      <c r="QVC161" s="22"/>
      <c r="QVD161" s="22"/>
      <c r="QVE161" s="22"/>
      <c r="QVF161" s="22"/>
      <c r="QVG161" s="22"/>
      <c r="QVH161" s="22"/>
      <c r="QVI161" s="22"/>
      <c r="QVJ161" s="22"/>
      <c r="QVK161" s="22"/>
      <c r="QVL161" s="22"/>
      <c r="QVM161" s="22"/>
      <c r="QVN161" s="22"/>
      <c r="QVO161" s="22"/>
      <c r="QVP161" s="22"/>
      <c r="QVQ161" s="22"/>
      <c r="QVR161" s="22"/>
      <c r="QVS161" s="22"/>
      <c r="QVT161" s="22"/>
      <c r="QVU161" s="22"/>
      <c r="QVV161" s="22"/>
      <c r="QVW161" s="22"/>
      <c r="QVX161" s="22"/>
      <c r="QVY161" s="22"/>
      <c r="QVZ161" s="22"/>
      <c r="QWA161" s="22"/>
      <c r="QWB161" s="22"/>
      <c r="QWC161" s="22"/>
      <c r="QWD161" s="22"/>
      <c r="QWE161" s="22"/>
      <c r="QWF161" s="22"/>
      <c r="QWG161" s="22"/>
      <c r="QWH161" s="22"/>
      <c r="QWI161" s="22"/>
      <c r="QWJ161" s="22"/>
      <c r="QWK161" s="22"/>
      <c r="QWL161" s="22"/>
      <c r="QWM161" s="22"/>
      <c r="QWN161" s="22"/>
      <c r="QWO161" s="22"/>
      <c r="QWP161" s="22"/>
      <c r="QWQ161" s="22"/>
      <c r="QWR161" s="22"/>
      <c r="QWS161" s="22"/>
      <c r="QWT161" s="22"/>
      <c r="QWU161" s="22"/>
      <c r="QWV161" s="22"/>
      <c r="QWW161" s="22"/>
      <c r="QWX161" s="22"/>
      <c r="QWY161" s="22"/>
      <c r="QWZ161" s="22"/>
      <c r="QXA161" s="22"/>
      <c r="QXB161" s="22"/>
      <c r="QXC161" s="22"/>
      <c r="QXD161" s="22"/>
      <c r="QXE161" s="22"/>
      <c r="QXF161" s="22"/>
      <c r="QXG161" s="22"/>
      <c r="QXH161" s="22"/>
      <c r="QXI161" s="22"/>
      <c r="QXJ161" s="22"/>
      <c r="QXK161" s="22"/>
      <c r="QXL161" s="22"/>
      <c r="QXM161" s="22"/>
      <c r="QXN161" s="22"/>
      <c r="QXO161" s="22"/>
      <c r="QXP161" s="22"/>
      <c r="QXQ161" s="22"/>
      <c r="QXR161" s="22"/>
      <c r="QXS161" s="22"/>
      <c r="QXT161" s="22"/>
      <c r="QXU161" s="22"/>
      <c r="QXV161" s="22"/>
      <c r="QXW161" s="22"/>
      <c r="QXX161" s="22"/>
      <c r="QXY161" s="22"/>
      <c r="QXZ161" s="22"/>
      <c r="QYA161" s="22"/>
      <c r="QYB161" s="22"/>
      <c r="QYC161" s="22"/>
      <c r="QYD161" s="22"/>
      <c r="QYE161" s="22"/>
      <c r="QYF161" s="22"/>
      <c r="QYG161" s="22"/>
      <c r="QYH161" s="22"/>
      <c r="QYI161" s="22"/>
      <c r="QYJ161" s="22"/>
      <c r="QYK161" s="22"/>
      <c r="QYL161" s="22"/>
      <c r="QYM161" s="22"/>
      <c r="QYN161" s="22"/>
      <c r="QYO161" s="22"/>
      <c r="QYP161" s="22"/>
      <c r="QYQ161" s="22"/>
      <c r="QYR161" s="22"/>
      <c r="QYS161" s="22"/>
      <c r="QYT161" s="22"/>
      <c r="QYU161" s="22"/>
      <c r="QYV161" s="22"/>
      <c r="QYW161" s="22"/>
      <c r="QYX161" s="22"/>
      <c r="QYY161" s="22"/>
      <c r="QYZ161" s="22"/>
      <c r="QZA161" s="22"/>
      <c r="QZB161" s="22"/>
      <c r="QZC161" s="22"/>
      <c r="QZD161" s="22"/>
      <c r="QZE161" s="22"/>
      <c r="QZF161" s="22"/>
      <c r="QZG161" s="22"/>
      <c r="QZH161" s="22"/>
      <c r="QZI161" s="22"/>
      <c r="QZJ161" s="22"/>
      <c r="QZK161" s="22"/>
      <c r="QZL161" s="22"/>
      <c r="QZM161" s="22"/>
      <c r="QZN161" s="22"/>
      <c r="QZO161" s="22"/>
      <c r="QZP161" s="22"/>
      <c r="QZQ161" s="22"/>
      <c r="QZR161" s="22"/>
      <c r="QZS161" s="22"/>
      <c r="QZT161" s="22"/>
      <c r="QZU161" s="22"/>
      <c r="QZV161" s="22"/>
      <c r="QZW161" s="22"/>
      <c r="QZX161" s="22"/>
      <c r="QZY161" s="22"/>
      <c r="QZZ161" s="22"/>
      <c r="RAA161" s="22"/>
      <c r="RAB161" s="22"/>
      <c r="RAC161" s="22"/>
      <c r="RAD161" s="22"/>
      <c r="RAE161" s="22"/>
      <c r="RAF161" s="22"/>
      <c r="RAG161" s="22"/>
      <c r="RAH161" s="22"/>
      <c r="RAI161" s="22"/>
      <c r="RAJ161" s="22"/>
      <c r="RAK161" s="22"/>
      <c r="RAL161" s="22"/>
      <c r="RAM161" s="22"/>
      <c r="RAN161" s="22"/>
      <c r="RAO161" s="22"/>
      <c r="RAP161" s="22"/>
      <c r="RAQ161" s="22"/>
      <c r="RAR161" s="22"/>
      <c r="RAS161" s="22"/>
      <c r="RAT161" s="22"/>
      <c r="RAU161" s="22"/>
      <c r="RAV161" s="22"/>
      <c r="RAW161" s="22"/>
      <c r="RAX161" s="22"/>
      <c r="RAY161" s="22"/>
      <c r="RAZ161" s="22"/>
      <c r="RBA161" s="22"/>
      <c r="RBB161" s="22"/>
      <c r="RBC161" s="22"/>
      <c r="RBD161" s="22"/>
      <c r="RBE161" s="22"/>
      <c r="RBF161" s="22"/>
      <c r="RBG161" s="22"/>
      <c r="RBH161" s="22"/>
      <c r="RBI161" s="22"/>
      <c r="RBJ161" s="22"/>
      <c r="RBK161" s="22"/>
      <c r="RBL161" s="22"/>
      <c r="RBM161" s="22"/>
      <c r="RBN161" s="22"/>
      <c r="RBO161" s="22"/>
      <c r="RBP161" s="22"/>
      <c r="RBQ161" s="22"/>
      <c r="RBR161" s="22"/>
      <c r="RBS161" s="22"/>
      <c r="RBT161" s="22"/>
      <c r="RBU161" s="22"/>
      <c r="RBV161" s="22"/>
      <c r="RBW161" s="22"/>
      <c r="RBX161" s="22"/>
      <c r="RBY161" s="22"/>
      <c r="RBZ161" s="22"/>
      <c r="RCA161" s="22"/>
      <c r="RCB161" s="22"/>
      <c r="RCC161" s="22"/>
      <c r="RCD161" s="22"/>
      <c r="RCE161" s="22"/>
      <c r="RCF161" s="22"/>
      <c r="RCG161" s="22"/>
      <c r="RCH161" s="22"/>
      <c r="RCI161" s="22"/>
      <c r="RCJ161" s="22"/>
      <c r="RCK161" s="22"/>
      <c r="RCL161" s="22"/>
      <c r="RCM161" s="22"/>
      <c r="RCN161" s="22"/>
      <c r="RCO161" s="22"/>
      <c r="RCP161" s="22"/>
      <c r="RCQ161" s="22"/>
      <c r="RCR161" s="22"/>
      <c r="RCS161" s="22"/>
      <c r="RCT161" s="22"/>
      <c r="RCU161" s="22"/>
      <c r="RCV161" s="22"/>
      <c r="RCW161" s="22"/>
      <c r="RCX161" s="22"/>
      <c r="RCY161" s="22"/>
      <c r="RCZ161" s="22"/>
      <c r="RDA161" s="22"/>
      <c r="RDB161" s="22"/>
      <c r="RDC161" s="22"/>
      <c r="RDD161" s="22"/>
      <c r="RDE161" s="22"/>
      <c r="RDF161" s="22"/>
      <c r="RDG161" s="22"/>
      <c r="RDH161" s="22"/>
      <c r="RDI161" s="22"/>
      <c r="RDJ161" s="22"/>
      <c r="RDK161" s="22"/>
      <c r="RDL161" s="22"/>
      <c r="RDM161" s="22"/>
      <c r="RDN161" s="22"/>
      <c r="RDO161" s="22"/>
      <c r="RDP161" s="22"/>
      <c r="RDQ161" s="22"/>
      <c r="RDR161" s="22"/>
      <c r="RDS161" s="22"/>
      <c r="RDT161" s="22"/>
      <c r="RDU161" s="22"/>
      <c r="RDV161" s="22"/>
      <c r="RDW161" s="22"/>
      <c r="RDX161" s="22"/>
      <c r="RDY161" s="22"/>
      <c r="RDZ161" s="22"/>
      <c r="REA161" s="22"/>
      <c r="REB161" s="22"/>
      <c r="REC161" s="22"/>
      <c r="RED161" s="22"/>
      <c r="REE161" s="22"/>
      <c r="REF161" s="22"/>
      <c r="REG161" s="22"/>
      <c r="REH161" s="22"/>
      <c r="REI161" s="22"/>
      <c r="REJ161" s="22"/>
      <c r="REK161" s="22"/>
      <c r="REL161" s="22"/>
      <c r="REM161" s="22"/>
      <c r="REN161" s="22"/>
      <c r="REO161" s="22"/>
      <c r="REP161" s="22"/>
      <c r="REQ161" s="22"/>
      <c r="RER161" s="22"/>
      <c r="RES161" s="22"/>
      <c r="RET161" s="22"/>
      <c r="REU161" s="22"/>
      <c r="REV161" s="22"/>
      <c r="REW161" s="22"/>
      <c r="REX161" s="22"/>
      <c r="REY161" s="22"/>
      <c r="REZ161" s="22"/>
      <c r="RFA161" s="22"/>
      <c r="RFB161" s="22"/>
      <c r="RFC161" s="22"/>
      <c r="RFD161" s="22"/>
      <c r="RFE161" s="22"/>
      <c r="RFF161" s="22"/>
      <c r="RFG161" s="22"/>
      <c r="RFH161" s="22"/>
      <c r="RFI161" s="22"/>
      <c r="RFJ161" s="22"/>
      <c r="RFK161" s="22"/>
      <c r="RFL161" s="22"/>
      <c r="RFM161" s="22"/>
      <c r="RFN161" s="22"/>
      <c r="RFO161" s="22"/>
      <c r="RFP161" s="22"/>
      <c r="RFQ161" s="22"/>
      <c r="RFR161" s="22"/>
      <c r="RFS161" s="22"/>
      <c r="RFT161" s="22"/>
      <c r="RFU161" s="22"/>
      <c r="RFV161" s="22"/>
      <c r="RFW161" s="22"/>
      <c r="RFX161" s="22"/>
      <c r="RFY161" s="22"/>
      <c r="RFZ161" s="22"/>
      <c r="RGA161" s="22"/>
      <c r="RGB161" s="22"/>
      <c r="RGC161" s="22"/>
      <c r="RGD161" s="22"/>
      <c r="RGE161" s="22"/>
      <c r="RGF161" s="22"/>
      <c r="RGG161" s="22"/>
      <c r="RGH161" s="22"/>
      <c r="RGI161" s="22"/>
      <c r="RGJ161" s="22"/>
      <c r="RGK161" s="22"/>
      <c r="RGL161" s="22"/>
      <c r="RGM161" s="22"/>
      <c r="RGN161" s="22"/>
      <c r="RGO161" s="22"/>
      <c r="RGP161" s="22"/>
      <c r="RGQ161" s="22"/>
      <c r="RGR161" s="22"/>
      <c r="RGS161" s="22"/>
      <c r="RGT161" s="22"/>
      <c r="RGU161" s="22"/>
      <c r="RGV161" s="22"/>
      <c r="RGW161" s="22"/>
      <c r="RGX161" s="22"/>
      <c r="RGY161" s="22"/>
      <c r="RGZ161" s="22"/>
      <c r="RHA161" s="22"/>
      <c r="RHB161" s="22"/>
      <c r="RHC161" s="22"/>
      <c r="RHD161" s="22"/>
      <c r="RHE161" s="22"/>
      <c r="RHF161" s="22"/>
      <c r="RHG161" s="22"/>
      <c r="RHH161" s="22"/>
      <c r="RHI161" s="22"/>
      <c r="RHJ161" s="22"/>
      <c r="RHK161" s="22"/>
      <c r="RHL161" s="22"/>
      <c r="RHM161" s="22"/>
      <c r="RHN161" s="22"/>
      <c r="RHO161" s="22"/>
      <c r="RHP161" s="22"/>
      <c r="RHQ161" s="22"/>
      <c r="RHR161" s="22"/>
      <c r="RHS161" s="22"/>
      <c r="RHT161" s="22"/>
      <c r="RHU161" s="22"/>
      <c r="RHV161" s="22"/>
      <c r="RHW161" s="22"/>
      <c r="RHX161" s="22"/>
      <c r="RHY161" s="22"/>
      <c r="RHZ161" s="22"/>
      <c r="RIA161" s="22"/>
      <c r="RIB161" s="22"/>
      <c r="RIC161" s="22"/>
      <c r="RID161" s="22"/>
      <c r="RIE161" s="22"/>
      <c r="RIF161" s="22"/>
      <c r="RIG161" s="22"/>
      <c r="RIH161" s="22"/>
      <c r="RII161" s="22"/>
      <c r="RIJ161" s="22"/>
      <c r="RIK161" s="22"/>
      <c r="RIL161" s="22"/>
      <c r="RIM161" s="22"/>
      <c r="RIN161" s="22"/>
      <c r="RIO161" s="22"/>
      <c r="RIP161" s="22"/>
      <c r="RIQ161" s="22"/>
      <c r="RIR161" s="22"/>
      <c r="RIS161" s="22"/>
      <c r="RIT161" s="22"/>
      <c r="RIU161" s="22"/>
      <c r="RIV161" s="22"/>
      <c r="RIW161" s="22"/>
      <c r="RIX161" s="22"/>
      <c r="RIY161" s="22"/>
      <c r="RIZ161" s="22"/>
      <c r="RJA161" s="22"/>
      <c r="RJB161" s="22"/>
      <c r="RJC161" s="22"/>
      <c r="RJD161" s="22"/>
      <c r="RJE161" s="22"/>
      <c r="RJF161" s="22"/>
      <c r="RJG161" s="22"/>
      <c r="RJH161" s="22"/>
      <c r="RJI161" s="22"/>
      <c r="RJJ161" s="22"/>
      <c r="RJK161" s="22"/>
      <c r="RJL161" s="22"/>
      <c r="RJM161" s="22"/>
      <c r="RJN161" s="22"/>
      <c r="RJO161" s="22"/>
      <c r="RJP161" s="22"/>
      <c r="RJQ161" s="22"/>
      <c r="RJR161" s="22"/>
      <c r="RJS161" s="22"/>
      <c r="RJT161" s="22"/>
      <c r="RJU161" s="22"/>
      <c r="RJV161" s="22"/>
      <c r="RJW161" s="22"/>
      <c r="RJX161" s="22"/>
      <c r="RJY161" s="22"/>
      <c r="RJZ161" s="22"/>
      <c r="RKA161" s="22"/>
      <c r="RKB161" s="22"/>
      <c r="RKC161" s="22"/>
      <c r="RKD161" s="22"/>
      <c r="RKE161" s="22"/>
      <c r="RKF161" s="22"/>
      <c r="RKG161" s="22"/>
      <c r="RKH161" s="22"/>
      <c r="RKI161" s="22"/>
      <c r="RKJ161" s="22"/>
      <c r="RKK161" s="22"/>
      <c r="RKL161" s="22"/>
      <c r="RKM161" s="22"/>
      <c r="RKN161" s="22"/>
      <c r="RKO161" s="22"/>
      <c r="RKP161" s="22"/>
      <c r="RKQ161" s="22"/>
      <c r="RKR161" s="22"/>
      <c r="RKS161" s="22"/>
      <c r="RKT161" s="22"/>
      <c r="RKU161" s="22"/>
      <c r="RKV161" s="22"/>
      <c r="RKW161" s="22"/>
      <c r="RKX161" s="22"/>
      <c r="RKY161" s="22"/>
      <c r="RKZ161" s="22"/>
      <c r="RLA161" s="22"/>
      <c r="RLB161" s="22"/>
      <c r="RLC161" s="22"/>
      <c r="RLD161" s="22"/>
      <c r="RLE161" s="22"/>
      <c r="RLF161" s="22"/>
      <c r="RLG161" s="22"/>
      <c r="RLH161" s="22"/>
      <c r="RLI161" s="22"/>
      <c r="RLJ161" s="22"/>
      <c r="RLK161" s="22"/>
      <c r="RLL161" s="22"/>
      <c r="RLM161" s="22"/>
      <c r="RLN161" s="22"/>
      <c r="RLO161" s="22"/>
      <c r="RLP161" s="22"/>
      <c r="RLQ161" s="22"/>
      <c r="RLR161" s="22"/>
      <c r="RLS161" s="22"/>
      <c r="RLT161" s="22"/>
      <c r="RLU161" s="22"/>
      <c r="RLV161" s="22"/>
      <c r="RLW161" s="22"/>
      <c r="RLX161" s="22"/>
      <c r="RLY161" s="22"/>
      <c r="RLZ161" s="22"/>
      <c r="RMA161" s="22"/>
      <c r="RMB161" s="22"/>
      <c r="RMC161" s="22"/>
      <c r="RMD161" s="22"/>
      <c r="RME161" s="22"/>
      <c r="RMF161" s="22"/>
      <c r="RMG161" s="22"/>
      <c r="RMH161" s="22"/>
      <c r="RMI161" s="22"/>
      <c r="RMJ161" s="22"/>
      <c r="RMK161" s="22"/>
      <c r="RML161" s="22"/>
      <c r="RMM161" s="22"/>
      <c r="RMN161" s="22"/>
      <c r="RMO161" s="22"/>
      <c r="RMP161" s="22"/>
      <c r="RMQ161" s="22"/>
      <c r="RMR161" s="22"/>
      <c r="RMS161" s="22"/>
      <c r="RMT161" s="22"/>
      <c r="RMU161" s="22"/>
      <c r="RMV161" s="22"/>
      <c r="RMW161" s="22"/>
      <c r="RMX161" s="22"/>
      <c r="RMY161" s="22"/>
      <c r="RMZ161" s="22"/>
      <c r="RNA161" s="22"/>
      <c r="RNB161" s="22"/>
      <c r="RNC161" s="22"/>
      <c r="RND161" s="22"/>
      <c r="RNE161" s="22"/>
      <c r="RNF161" s="22"/>
      <c r="RNG161" s="22"/>
      <c r="RNH161" s="22"/>
      <c r="RNI161" s="22"/>
      <c r="RNJ161" s="22"/>
      <c r="RNK161" s="22"/>
      <c r="RNL161" s="22"/>
      <c r="RNM161" s="22"/>
      <c r="RNN161" s="22"/>
      <c r="RNO161" s="22"/>
      <c r="RNP161" s="22"/>
      <c r="RNQ161" s="22"/>
      <c r="RNR161" s="22"/>
      <c r="RNS161" s="22"/>
      <c r="RNT161" s="22"/>
      <c r="RNU161" s="22"/>
      <c r="RNV161" s="22"/>
      <c r="RNW161" s="22"/>
      <c r="RNX161" s="22"/>
      <c r="RNY161" s="22"/>
      <c r="RNZ161" s="22"/>
      <c r="ROA161" s="22"/>
      <c r="ROB161" s="22"/>
      <c r="ROC161" s="22"/>
      <c r="ROD161" s="22"/>
      <c r="ROE161" s="22"/>
      <c r="ROF161" s="22"/>
      <c r="ROG161" s="22"/>
      <c r="ROH161" s="22"/>
      <c r="ROI161" s="22"/>
      <c r="ROJ161" s="22"/>
      <c r="ROK161" s="22"/>
      <c r="ROL161" s="22"/>
      <c r="ROM161" s="22"/>
      <c r="RON161" s="22"/>
      <c r="ROO161" s="22"/>
      <c r="ROP161" s="22"/>
      <c r="ROQ161" s="22"/>
      <c r="ROR161" s="22"/>
      <c r="ROS161" s="22"/>
      <c r="ROT161" s="22"/>
      <c r="ROU161" s="22"/>
      <c r="ROV161" s="22"/>
      <c r="ROW161" s="22"/>
      <c r="ROX161" s="22"/>
      <c r="ROY161" s="22"/>
      <c r="ROZ161" s="22"/>
      <c r="RPA161" s="22"/>
      <c r="RPB161" s="22"/>
      <c r="RPC161" s="22"/>
      <c r="RPD161" s="22"/>
      <c r="RPE161" s="22"/>
      <c r="RPF161" s="22"/>
      <c r="RPG161" s="22"/>
      <c r="RPH161" s="22"/>
      <c r="RPI161" s="22"/>
      <c r="RPJ161" s="22"/>
      <c r="RPK161" s="22"/>
      <c r="RPL161" s="22"/>
      <c r="RPM161" s="22"/>
      <c r="RPN161" s="22"/>
      <c r="RPO161" s="22"/>
      <c r="RPP161" s="22"/>
      <c r="RPQ161" s="22"/>
      <c r="RPR161" s="22"/>
      <c r="RPS161" s="22"/>
      <c r="RPT161" s="22"/>
      <c r="RPU161" s="22"/>
      <c r="RPV161" s="22"/>
      <c r="RPW161" s="22"/>
      <c r="RPX161" s="22"/>
      <c r="RPY161" s="22"/>
      <c r="RPZ161" s="22"/>
      <c r="RQA161" s="22"/>
      <c r="RQB161" s="22"/>
      <c r="RQC161" s="22"/>
      <c r="RQD161" s="22"/>
      <c r="RQE161" s="22"/>
      <c r="RQF161" s="22"/>
      <c r="RQG161" s="22"/>
      <c r="RQH161" s="22"/>
      <c r="RQI161" s="22"/>
      <c r="RQJ161" s="22"/>
      <c r="RQK161" s="22"/>
      <c r="RQL161" s="22"/>
      <c r="RQM161" s="22"/>
      <c r="RQN161" s="22"/>
      <c r="RQO161" s="22"/>
      <c r="RQP161" s="22"/>
      <c r="RQQ161" s="22"/>
      <c r="RQR161" s="22"/>
      <c r="RQS161" s="22"/>
      <c r="RQT161" s="22"/>
      <c r="RQU161" s="22"/>
      <c r="RQV161" s="22"/>
      <c r="RQW161" s="22"/>
      <c r="RQX161" s="22"/>
      <c r="RQY161" s="22"/>
      <c r="RQZ161" s="22"/>
      <c r="RRA161" s="22"/>
      <c r="RRB161" s="22"/>
      <c r="RRC161" s="22"/>
      <c r="RRD161" s="22"/>
      <c r="RRE161" s="22"/>
      <c r="RRF161" s="22"/>
      <c r="RRG161" s="22"/>
      <c r="RRH161" s="22"/>
      <c r="RRI161" s="22"/>
      <c r="RRJ161" s="22"/>
      <c r="RRK161" s="22"/>
      <c r="RRL161" s="22"/>
      <c r="RRM161" s="22"/>
      <c r="RRN161" s="22"/>
      <c r="RRO161" s="22"/>
      <c r="RRP161" s="22"/>
      <c r="RRQ161" s="22"/>
      <c r="RRR161" s="22"/>
      <c r="RRS161" s="22"/>
      <c r="RRT161" s="22"/>
      <c r="RRU161" s="22"/>
      <c r="RRV161" s="22"/>
      <c r="RRW161" s="22"/>
      <c r="RRX161" s="22"/>
      <c r="RRY161" s="22"/>
      <c r="RRZ161" s="22"/>
      <c r="RSA161" s="22"/>
      <c r="RSB161" s="22"/>
      <c r="RSC161" s="22"/>
      <c r="RSD161" s="22"/>
      <c r="RSE161" s="22"/>
      <c r="RSF161" s="22"/>
      <c r="RSG161" s="22"/>
      <c r="RSH161" s="22"/>
      <c r="RSI161" s="22"/>
      <c r="RSJ161" s="22"/>
      <c r="RSK161" s="22"/>
      <c r="RSL161" s="22"/>
      <c r="RSM161" s="22"/>
      <c r="RSN161" s="22"/>
      <c r="RSO161" s="22"/>
      <c r="RSP161" s="22"/>
      <c r="RSQ161" s="22"/>
      <c r="RSR161" s="22"/>
      <c r="RSS161" s="22"/>
      <c r="RST161" s="22"/>
      <c r="RSU161" s="22"/>
      <c r="RSV161" s="22"/>
      <c r="RSW161" s="22"/>
      <c r="RSX161" s="22"/>
      <c r="RSY161" s="22"/>
      <c r="RSZ161" s="22"/>
      <c r="RTA161" s="22"/>
      <c r="RTB161" s="22"/>
      <c r="RTC161" s="22"/>
      <c r="RTD161" s="22"/>
      <c r="RTE161" s="22"/>
      <c r="RTF161" s="22"/>
      <c r="RTG161" s="22"/>
      <c r="RTH161" s="22"/>
      <c r="RTI161" s="22"/>
      <c r="RTJ161" s="22"/>
      <c r="RTK161" s="22"/>
      <c r="RTL161" s="22"/>
      <c r="RTM161" s="22"/>
      <c r="RTN161" s="22"/>
      <c r="RTO161" s="22"/>
      <c r="RTP161" s="22"/>
      <c r="RTQ161" s="22"/>
      <c r="RTR161" s="22"/>
      <c r="RTS161" s="22"/>
      <c r="RTT161" s="22"/>
      <c r="RTU161" s="22"/>
      <c r="RTV161" s="22"/>
      <c r="RTW161" s="22"/>
      <c r="RTX161" s="22"/>
      <c r="RTY161" s="22"/>
      <c r="RTZ161" s="22"/>
      <c r="RUA161" s="22"/>
      <c r="RUB161" s="22"/>
      <c r="RUC161" s="22"/>
      <c r="RUD161" s="22"/>
      <c r="RUE161" s="22"/>
      <c r="RUF161" s="22"/>
      <c r="RUG161" s="22"/>
      <c r="RUH161" s="22"/>
      <c r="RUI161" s="22"/>
      <c r="RUJ161" s="22"/>
      <c r="RUK161" s="22"/>
      <c r="RUL161" s="22"/>
      <c r="RUM161" s="22"/>
      <c r="RUN161" s="22"/>
      <c r="RUO161" s="22"/>
      <c r="RUP161" s="22"/>
      <c r="RUQ161" s="22"/>
      <c r="RUR161" s="22"/>
      <c r="RUS161" s="22"/>
      <c r="RUT161" s="22"/>
      <c r="RUU161" s="22"/>
      <c r="RUV161" s="22"/>
      <c r="RUW161" s="22"/>
      <c r="RUX161" s="22"/>
      <c r="RUY161" s="22"/>
      <c r="RUZ161" s="22"/>
      <c r="RVA161" s="22"/>
      <c r="RVB161" s="22"/>
      <c r="RVC161" s="22"/>
      <c r="RVD161" s="22"/>
      <c r="RVE161" s="22"/>
      <c r="RVF161" s="22"/>
      <c r="RVG161" s="22"/>
      <c r="RVH161" s="22"/>
      <c r="RVI161" s="22"/>
      <c r="RVJ161" s="22"/>
      <c r="RVK161" s="22"/>
      <c r="RVL161" s="22"/>
      <c r="RVM161" s="22"/>
      <c r="RVN161" s="22"/>
      <c r="RVO161" s="22"/>
      <c r="RVP161" s="22"/>
      <c r="RVQ161" s="22"/>
      <c r="RVR161" s="22"/>
      <c r="RVS161" s="22"/>
      <c r="RVT161" s="22"/>
      <c r="RVU161" s="22"/>
      <c r="RVV161" s="22"/>
      <c r="RVW161" s="22"/>
      <c r="RVX161" s="22"/>
      <c r="RVY161" s="22"/>
      <c r="RVZ161" s="22"/>
      <c r="RWA161" s="22"/>
      <c r="RWB161" s="22"/>
      <c r="RWC161" s="22"/>
      <c r="RWD161" s="22"/>
      <c r="RWE161" s="22"/>
      <c r="RWF161" s="22"/>
      <c r="RWG161" s="22"/>
      <c r="RWH161" s="22"/>
      <c r="RWI161" s="22"/>
      <c r="RWJ161" s="22"/>
      <c r="RWK161" s="22"/>
      <c r="RWL161" s="22"/>
      <c r="RWM161" s="22"/>
      <c r="RWN161" s="22"/>
      <c r="RWO161" s="22"/>
      <c r="RWP161" s="22"/>
      <c r="RWQ161" s="22"/>
      <c r="RWR161" s="22"/>
      <c r="RWS161" s="22"/>
      <c r="RWT161" s="22"/>
      <c r="RWU161" s="22"/>
      <c r="RWV161" s="22"/>
      <c r="RWW161" s="22"/>
      <c r="RWX161" s="22"/>
      <c r="RWY161" s="22"/>
      <c r="RWZ161" s="22"/>
      <c r="RXA161" s="22"/>
      <c r="RXB161" s="22"/>
      <c r="RXC161" s="22"/>
      <c r="RXD161" s="22"/>
      <c r="RXE161" s="22"/>
      <c r="RXF161" s="22"/>
      <c r="RXG161" s="22"/>
      <c r="RXH161" s="22"/>
      <c r="RXI161" s="22"/>
      <c r="RXJ161" s="22"/>
      <c r="RXK161" s="22"/>
      <c r="RXL161" s="22"/>
      <c r="RXM161" s="22"/>
      <c r="RXN161" s="22"/>
      <c r="RXO161" s="22"/>
      <c r="RXP161" s="22"/>
      <c r="RXQ161" s="22"/>
      <c r="RXR161" s="22"/>
      <c r="RXS161" s="22"/>
      <c r="RXT161" s="22"/>
      <c r="RXU161" s="22"/>
      <c r="RXV161" s="22"/>
      <c r="RXW161" s="22"/>
      <c r="RXX161" s="22"/>
      <c r="RXY161" s="22"/>
      <c r="RXZ161" s="22"/>
      <c r="RYA161" s="22"/>
      <c r="RYB161" s="22"/>
      <c r="RYC161" s="22"/>
      <c r="RYD161" s="22"/>
      <c r="RYE161" s="22"/>
      <c r="RYF161" s="22"/>
      <c r="RYG161" s="22"/>
      <c r="RYH161" s="22"/>
      <c r="RYI161" s="22"/>
      <c r="RYJ161" s="22"/>
      <c r="RYK161" s="22"/>
      <c r="RYL161" s="22"/>
      <c r="RYM161" s="22"/>
      <c r="RYN161" s="22"/>
      <c r="RYO161" s="22"/>
      <c r="RYP161" s="22"/>
      <c r="RYQ161" s="22"/>
      <c r="RYR161" s="22"/>
      <c r="RYS161" s="22"/>
      <c r="RYT161" s="22"/>
      <c r="RYU161" s="22"/>
      <c r="RYV161" s="22"/>
      <c r="RYW161" s="22"/>
      <c r="RYX161" s="22"/>
      <c r="RYY161" s="22"/>
      <c r="RYZ161" s="22"/>
      <c r="RZA161" s="22"/>
      <c r="RZB161" s="22"/>
      <c r="RZC161" s="22"/>
      <c r="RZD161" s="22"/>
      <c r="RZE161" s="22"/>
      <c r="RZF161" s="22"/>
      <c r="RZG161" s="22"/>
      <c r="RZH161" s="22"/>
      <c r="RZI161" s="22"/>
      <c r="RZJ161" s="22"/>
      <c r="RZK161" s="22"/>
      <c r="RZL161" s="22"/>
      <c r="RZM161" s="22"/>
      <c r="RZN161" s="22"/>
      <c r="RZO161" s="22"/>
      <c r="RZP161" s="22"/>
      <c r="RZQ161" s="22"/>
      <c r="RZR161" s="22"/>
      <c r="RZS161" s="22"/>
      <c r="RZT161" s="22"/>
      <c r="RZU161" s="22"/>
      <c r="RZV161" s="22"/>
      <c r="RZW161" s="22"/>
      <c r="RZX161" s="22"/>
      <c r="RZY161" s="22"/>
      <c r="RZZ161" s="22"/>
      <c r="SAA161" s="22"/>
      <c r="SAB161" s="22"/>
      <c r="SAC161" s="22"/>
      <c r="SAD161" s="22"/>
      <c r="SAE161" s="22"/>
      <c r="SAF161" s="22"/>
      <c r="SAG161" s="22"/>
      <c r="SAH161" s="22"/>
      <c r="SAI161" s="22"/>
      <c r="SAJ161" s="22"/>
      <c r="SAK161" s="22"/>
      <c r="SAL161" s="22"/>
      <c r="SAM161" s="22"/>
      <c r="SAN161" s="22"/>
      <c r="SAO161" s="22"/>
      <c r="SAP161" s="22"/>
      <c r="SAQ161" s="22"/>
      <c r="SAR161" s="22"/>
      <c r="SAS161" s="22"/>
      <c r="SAT161" s="22"/>
      <c r="SAU161" s="22"/>
      <c r="SAV161" s="22"/>
      <c r="SAW161" s="22"/>
      <c r="SAX161" s="22"/>
      <c r="SAY161" s="22"/>
      <c r="SAZ161" s="22"/>
      <c r="SBA161" s="22"/>
      <c r="SBB161" s="22"/>
      <c r="SBC161" s="22"/>
      <c r="SBD161" s="22"/>
      <c r="SBE161" s="22"/>
      <c r="SBF161" s="22"/>
      <c r="SBG161" s="22"/>
      <c r="SBH161" s="22"/>
      <c r="SBI161" s="22"/>
      <c r="SBJ161" s="22"/>
      <c r="SBK161" s="22"/>
      <c r="SBL161" s="22"/>
      <c r="SBM161" s="22"/>
      <c r="SBN161" s="22"/>
      <c r="SBO161" s="22"/>
      <c r="SBP161" s="22"/>
      <c r="SBQ161" s="22"/>
      <c r="SBR161" s="22"/>
      <c r="SBS161" s="22"/>
      <c r="SBT161" s="22"/>
      <c r="SBU161" s="22"/>
      <c r="SBV161" s="22"/>
      <c r="SBW161" s="22"/>
      <c r="SBX161" s="22"/>
      <c r="SBY161" s="22"/>
      <c r="SBZ161" s="22"/>
      <c r="SCA161" s="22"/>
      <c r="SCB161" s="22"/>
      <c r="SCC161" s="22"/>
      <c r="SCD161" s="22"/>
      <c r="SCE161" s="22"/>
      <c r="SCF161" s="22"/>
      <c r="SCG161" s="22"/>
      <c r="SCH161" s="22"/>
      <c r="SCI161" s="22"/>
      <c r="SCJ161" s="22"/>
      <c r="SCK161" s="22"/>
      <c r="SCL161" s="22"/>
      <c r="SCM161" s="22"/>
      <c r="SCN161" s="22"/>
      <c r="SCO161" s="22"/>
      <c r="SCP161" s="22"/>
      <c r="SCQ161" s="22"/>
      <c r="SCR161" s="22"/>
      <c r="SCS161" s="22"/>
      <c r="SCT161" s="22"/>
      <c r="SCU161" s="22"/>
      <c r="SCV161" s="22"/>
      <c r="SCW161" s="22"/>
      <c r="SCX161" s="22"/>
      <c r="SCY161" s="22"/>
      <c r="SCZ161" s="22"/>
      <c r="SDA161" s="22"/>
      <c r="SDB161" s="22"/>
      <c r="SDC161" s="22"/>
      <c r="SDD161" s="22"/>
      <c r="SDE161" s="22"/>
      <c r="SDF161" s="22"/>
      <c r="SDG161" s="22"/>
      <c r="SDH161" s="22"/>
      <c r="SDI161" s="22"/>
      <c r="SDJ161" s="22"/>
      <c r="SDK161" s="22"/>
      <c r="SDL161" s="22"/>
      <c r="SDM161" s="22"/>
      <c r="SDN161" s="22"/>
      <c r="SDO161" s="22"/>
      <c r="SDP161" s="22"/>
      <c r="SDQ161" s="22"/>
      <c r="SDR161" s="22"/>
      <c r="SDS161" s="22"/>
      <c r="SDT161" s="22"/>
      <c r="SDU161" s="22"/>
      <c r="SDV161" s="22"/>
      <c r="SDW161" s="22"/>
      <c r="SDX161" s="22"/>
      <c r="SDY161" s="22"/>
      <c r="SDZ161" s="22"/>
      <c r="SEA161" s="22"/>
      <c r="SEB161" s="22"/>
      <c r="SEC161" s="22"/>
      <c r="SED161" s="22"/>
      <c r="SEE161" s="22"/>
      <c r="SEF161" s="22"/>
      <c r="SEG161" s="22"/>
      <c r="SEH161" s="22"/>
      <c r="SEI161" s="22"/>
      <c r="SEJ161" s="22"/>
      <c r="SEK161" s="22"/>
      <c r="SEL161" s="22"/>
      <c r="SEM161" s="22"/>
      <c r="SEN161" s="22"/>
      <c r="SEO161" s="22"/>
      <c r="SEP161" s="22"/>
      <c r="SEQ161" s="22"/>
      <c r="SER161" s="22"/>
      <c r="SES161" s="22"/>
      <c r="SET161" s="22"/>
      <c r="SEU161" s="22"/>
      <c r="SEV161" s="22"/>
      <c r="SEW161" s="22"/>
      <c r="SEX161" s="22"/>
      <c r="SEY161" s="22"/>
      <c r="SEZ161" s="22"/>
      <c r="SFA161" s="22"/>
      <c r="SFB161" s="22"/>
      <c r="SFC161" s="22"/>
      <c r="SFD161" s="22"/>
      <c r="SFE161" s="22"/>
      <c r="SFF161" s="22"/>
      <c r="SFG161" s="22"/>
      <c r="SFH161" s="22"/>
      <c r="SFI161" s="22"/>
      <c r="SFJ161" s="22"/>
      <c r="SFK161" s="22"/>
      <c r="SFL161" s="22"/>
      <c r="SFM161" s="22"/>
      <c r="SFN161" s="22"/>
      <c r="SFO161" s="22"/>
      <c r="SFP161" s="22"/>
      <c r="SFQ161" s="22"/>
      <c r="SFR161" s="22"/>
      <c r="SFS161" s="22"/>
      <c r="SFT161" s="22"/>
      <c r="SFU161" s="22"/>
      <c r="SFV161" s="22"/>
      <c r="SFW161" s="22"/>
      <c r="SFX161" s="22"/>
      <c r="SFY161" s="22"/>
      <c r="SFZ161" s="22"/>
      <c r="SGA161" s="22"/>
      <c r="SGB161" s="22"/>
      <c r="SGC161" s="22"/>
      <c r="SGD161" s="22"/>
      <c r="SGE161" s="22"/>
      <c r="SGF161" s="22"/>
      <c r="SGG161" s="22"/>
      <c r="SGH161" s="22"/>
      <c r="SGI161" s="22"/>
      <c r="SGJ161" s="22"/>
      <c r="SGK161" s="22"/>
      <c r="SGL161" s="22"/>
      <c r="SGM161" s="22"/>
      <c r="SGN161" s="22"/>
      <c r="SGO161" s="22"/>
      <c r="SGP161" s="22"/>
      <c r="SGQ161" s="22"/>
      <c r="SGR161" s="22"/>
      <c r="SGS161" s="22"/>
      <c r="SGT161" s="22"/>
      <c r="SGU161" s="22"/>
      <c r="SGV161" s="22"/>
      <c r="SGW161" s="22"/>
      <c r="SGX161" s="22"/>
      <c r="SGY161" s="22"/>
      <c r="SGZ161" s="22"/>
      <c r="SHA161" s="22"/>
      <c r="SHB161" s="22"/>
      <c r="SHC161" s="22"/>
      <c r="SHD161" s="22"/>
      <c r="SHE161" s="22"/>
      <c r="SHF161" s="22"/>
      <c r="SHG161" s="22"/>
      <c r="SHH161" s="22"/>
      <c r="SHI161" s="22"/>
      <c r="SHJ161" s="22"/>
      <c r="SHK161" s="22"/>
      <c r="SHL161" s="22"/>
      <c r="SHM161" s="22"/>
      <c r="SHN161" s="22"/>
      <c r="SHO161" s="22"/>
      <c r="SHP161" s="22"/>
      <c r="SHQ161" s="22"/>
      <c r="SHR161" s="22"/>
      <c r="SHS161" s="22"/>
      <c r="SHT161" s="22"/>
      <c r="SHU161" s="22"/>
      <c r="SHV161" s="22"/>
      <c r="SHW161" s="22"/>
      <c r="SHX161" s="22"/>
      <c r="SHY161" s="22"/>
      <c r="SHZ161" s="22"/>
      <c r="SIA161" s="22"/>
      <c r="SIB161" s="22"/>
      <c r="SIC161" s="22"/>
      <c r="SID161" s="22"/>
      <c r="SIE161" s="22"/>
      <c r="SIF161" s="22"/>
      <c r="SIG161" s="22"/>
      <c r="SIH161" s="22"/>
      <c r="SII161" s="22"/>
      <c r="SIJ161" s="22"/>
      <c r="SIK161" s="22"/>
      <c r="SIL161" s="22"/>
      <c r="SIM161" s="22"/>
      <c r="SIN161" s="22"/>
      <c r="SIO161" s="22"/>
      <c r="SIP161" s="22"/>
      <c r="SIQ161" s="22"/>
      <c r="SIR161" s="22"/>
      <c r="SIS161" s="22"/>
      <c r="SIT161" s="22"/>
      <c r="SIU161" s="22"/>
      <c r="SIV161" s="22"/>
      <c r="SIW161" s="22"/>
      <c r="SIX161" s="22"/>
      <c r="SIY161" s="22"/>
      <c r="SIZ161" s="22"/>
      <c r="SJA161" s="22"/>
      <c r="SJB161" s="22"/>
      <c r="SJC161" s="22"/>
      <c r="SJD161" s="22"/>
      <c r="SJE161" s="22"/>
      <c r="SJF161" s="22"/>
      <c r="SJG161" s="22"/>
      <c r="SJH161" s="22"/>
      <c r="SJI161" s="22"/>
      <c r="SJJ161" s="22"/>
      <c r="SJK161" s="22"/>
      <c r="SJL161" s="22"/>
      <c r="SJM161" s="22"/>
      <c r="SJN161" s="22"/>
      <c r="SJO161" s="22"/>
      <c r="SJP161" s="22"/>
      <c r="SJQ161" s="22"/>
      <c r="SJR161" s="22"/>
      <c r="SJS161" s="22"/>
      <c r="SJT161" s="22"/>
      <c r="SJU161" s="22"/>
      <c r="SJV161" s="22"/>
      <c r="SJW161" s="22"/>
      <c r="SJX161" s="22"/>
      <c r="SJY161" s="22"/>
      <c r="SJZ161" s="22"/>
      <c r="SKA161" s="22"/>
      <c r="SKB161" s="22"/>
      <c r="SKC161" s="22"/>
      <c r="SKD161" s="22"/>
      <c r="SKE161" s="22"/>
      <c r="SKF161" s="22"/>
      <c r="SKG161" s="22"/>
      <c r="SKH161" s="22"/>
      <c r="SKI161" s="22"/>
      <c r="SKJ161" s="22"/>
      <c r="SKK161" s="22"/>
      <c r="SKL161" s="22"/>
      <c r="SKM161" s="22"/>
      <c r="SKN161" s="22"/>
      <c r="SKO161" s="22"/>
      <c r="SKP161" s="22"/>
      <c r="SKQ161" s="22"/>
      <c r="SKR161" s="22"/>
      <c r="SKS161" s="22"/>
      <c r="SKT161" s="22"/>
      <c r="SKU161" s="22"/>
      <c r="SKV161" s="22"/>
      <c r="SKW161" s="22"/>
      <c r="SKX161" s="22"/>
      <c r="SKY161" s="22"/>
      <c r="SKZ161" s="22"/>
      <c r="SLA161" s="22"/>
      <c r="SLB161" s="22"/>
      <c r="SLC161" s="22"/>
      <c r="SLD161" s="22"/>
      <c r="SLE161" s="22"/>
      <c r="SLF161" s="22"/>
      <c r="SLG161" s="22"/>
      <c r="SLH161" s="22"/>
      <c r="SLI161" s="22"/>
      <c r="SLJ161" s="22"/>
      <c r="SLK161" s="22"/>
      <c r="SLL161" s="22"/>
      <c r="SLM161" s="22"/>
      <c r="SLN161" s="22"/>
      <c r="SLO161" s="22"/>
      <c r="SLP161" s="22"/>
      <c r="SLQ161" s="22"/>
      <c r="SLR161" s="22"/>
      <c r="SLS161" s="22"/>
      <c r="SLT161" s="22"/>
      <c r="SLU161" s="22"/>
      <c r="SLV161" s="22"/>
      <c r="SLW161" s="22"/>
      <c r="SLX161" s="22"/>
      <c r="SLY161" s="22"/>
      <c r="SLZ161" s="22"/>
      <c r="SMA161" s="22"/>
      <c r="SMB161" s="22"/>
      <c r="SMC161" s="22"/>
      <c r="SMD161" s="22"/>
      <c r="SME161" s="22"/>
      <c r="SMF161" s="22"/>
      <c r="SMG161" s="22"/>
      <c r="SMH161" s="22"/>
      <c r="SMI161" s="22"/>
      <c r="SMJ161" s="22"/>
      <c r="SMK161" s="22"/>
      <c r="SML161" s="22"/>
      <c r="SMM161" s="22"/>
      <c r="SMN161" s="22"/>
      <c r="SMO161" s="22"/>
      <c r="SMP161" s="22"/>
      <c r="SMQ161" s="22"/>
      <c r="SMR161" s="22"/>
      <c r="SMS161" s="22"/>
      <c r="SMT161" s="22"/>
      <c r="SMU161" s="22"/>
      <c r="SMV161" s="22"/>
      <c r="SMW161" s="22"/>
      <c r="SMX161" s="22"/>
      <c r="SMY161" s="22"/>
      <c r="SMZ161" s="22"/>
      <c r="SNA161" s="22"/>
      <c r="SNB161" s="22"/>
      <c r="SNC161" s="22"/>
      <c r="SND161" s="22"/>
      <c r="SNE161" s="22"/>
      <c r="SNF161" s="22"/>
      <c r="SNG161" s="22"/>
      <c r="SNH161" s="22"/>
      <c r="SNI161" s="22"/>
      <c r="SNJ161" s="22"/>
      <c r="SNK161" s="22"/>
      <c r="SNL161" s="22"/>
      <c r="SNM161" s="22"/>
      <c r="SNN161" s="22"/>
      <c r="SNO161" s="22"/>
      <c r="SNP161" s="22"/>
      <c r="SNQ161" s="22"/>
      <c r="SNR161" s="22"/>
      <c r="SNS161" s="22"/>
      <c r="SNT161" s="22"/>
      <c r="SNU161" s="22"/>
      <c r="SNV161" s="22"/>
      <c r="SNW161" s="22"/>
      <c r="SNX161" s="22"/>
      <c r="SNY161" s="22"/>
      <c r="SNZ161" s="22"/>
      <c r="SOA161" s="22"/>
      <c r="SOB161" s="22"/>
      <c r="SOC161" s="22"/>
      <c r="SOD161" s="22"/>
      <c r="SOE161" s="22"/>
      <c r="SOF161" s="22"/>
      <c r="SOG161" s="22"/>
      <c r="SOH161" s="22"/>
      <c r="SOI161" s="22"/>
      <c r="SOJ161" s="22"/>
      <c r="SOK161" s="22"/>
      <c r="SOL161" s="22"/>
      <c r="SOM161" s="22"/>
      <c r="SON161" s="22"/>
      <c r="SOO161" s="22"/>
      <c r="SOP161" s="22"/>
      <c r="SOQ161" s="22"/>
      <c r="SOR161" s="22"/>
      <c r="SOS161" s="22"/>
      <c r="SOT161" s="22"/>
      <c r="SOU161" s="22"/>
      <c r="SOV161" s="22"/>
      <c r="SOW161" s="22"/>
      <c r="SOX161" s="22"/>
      <c r="SOY161" s="22"/>
      <c r="SOZ161" s="22"/>
      <c r="SPA161" s="22"/>
      <c r="SPB161" s="22"/>
      <c r="SPC161" s="22"/>
      <c r="SPD161" s="22"/>
      <c r="SPE161" s="22"/>
      <c r="SPF161" s="22"/>
      <c r="SPG161" s="22"/>
      <c r="SPH161" s="22"/>
      <c r="SPI161" s="22"/>
      <c r="SPJ161" s="22"/>
      <c r="SPK161" s="22"/>
      <c r="SPL161" s="22"/>
      <c r="SPM161" s="22"/>
      <c r="SPN161" s="22"/>
      <c r="SPO161" s="22"/>
      <c r="SPP161" s="22"/>
      <c r="SPQ161" s="22"/>
      <c r="SPR161" s="22"/>
      <c r="SPS161" s="22"/>
      <c r="SPT161" s="22"/>
      <c r="SPU161" s="22"/>
      <c r="SPV161" s="22"/>
      <c r="SPW161" s="22"/>
      <c r="SPX161" s="22"/>
      <c r="SPY161" s="22"/>
      <c r="SPZ161" s="22"/>
      <c r="SQA161" s="22"/>
      <c r="SQB161" s="22"/>
      <c r="SQC161" s="22"/>
      <c r="SQD161" s="22"/>
      <c r="SQE161" s="22"/>
      <c r="SQF161" s="22"/>
      <c r="SQG161" s="22"/>
      <c r="SQH161" s="22"/>
      <c r="SQI161" s="22"/>
      <c r="SQJ161" s="22"/>
      <c r="SQK161" s="22"/>
      <c r="SQL161" s="22"/>
      <c r="SQM161" s="22"/>
      <c r="SQN161" s="22"/>
      <c r="SQO161" s="22"/>
      <c r="SQP161" s="22"/>
      <c r="SQQ161" s="22"/>
      <c r="SQR161" s="22"/>
      <c r="SQS161" s="22"/>
      <c r="SQT161" s="22"/>
      <c r="SQU161" s="22"/>
      <c r="SQV161" s="22"/>
      <c r="SQW161" s="22"/>
      <c r="SQX161" s="22"/>
      <c r="SQY161" s="22"/>
      <c r="SQZ161" s="22"/>
      <c r="SRA161" s="22"/>
      <c r="SRB161" s="22"/>
      <c r="SRC161" s="22"/>
      <c r="SRD161" s="22"/>
      <c r="SRE161" s="22"/>
      <c r="SRF161" s="22"/>
      <c r="SRG161" s="22"/>
      <c r="SRH161" s="22"/>
      <c r="SRI161" s="22"/>
      <c r="SRJ161" s="22"/>
      <c r="SRK161" s="22"/>
      <c r="SRL161" s="22"/>
      <c r="SRM161" s="22"/>
      <c r="SRN161" s="22"/>
      <c r="SRO161" s="22"/>
      <c r="SRP161" s="22"/>
      <c r="SRQ161" s="22"/>
      <c r="SRR161" s="22"/>
      <c r="SRS161" s="22"/>
      <c r="SRT161" s="22"/>
      <c r="SRU161" s="22"/>
      <c r="SRV161" s="22"/>
      <c r="SRW161" s="22"/>
      <c r="SRX161" s="22"/>
      <c r="SRY161" s="22"/>
      <c r="SRZ161" s="22"/>
      <c r="SSA161" s="22"/>
      <c r="SSB161" s="22"/>
      <c r="SSC161" s="22"/>
      <c r="SSD161" s="22"/>
      <c r="SSE161" s="22"/>
      <c r="SSF161" s="22"/>
      <c r="SSG161" s="22"/>
      <c r="SSH161" s="22"/>
      <c r="SSI161" s="22"/>
      <c r="SSJ161" s="22"/>
      <c r="SSK161" s="22"/>
      <c r="SSL161" s="22"/>
      <c r="SSM161" s="22"/>
      <c r="SSN161" s="22"/>
      <c r="SSO161" s="22"/>
      <c r="SSP161" s="22"/>
      <c r="SSQ161" s="22"/>
      <c r="SSR161" s="22"/>
      <c r="SSS161" s="22"/>
      <c r="SST161" s="22"/>
      <c r="SSU161" s="22"/>
      <c r="SSV161" s="22"/>
      <c r="SSW161" s="22"/>
      <c r="SSX161" s="22"/>
      <c r="SSY161" s="22"/>
      <c r="SSZ161" s="22"/>
      <c r="STA161" s="22"/>
      <c r="STB161" s="22"/>
      <c r="STC161" s="22"/>
      <c r="STD161" s="22"/>
      <c r="STE161" s="22"/>
      <c r="STF161" s="22"/>
      <c r="STG161" s="22"/>
      <c r="STH161" s="22"/>
      <c r="STI161" s="22"/>
      <c r="STJ161" s="22"/>
      <c r="STK161" s="22"/>
      <c r="STL161" s="22"/>
      <c r="STM161" s="22"/>
      <c r="STN161" s="22"/>
      <c r="STO161" s="22"/>
      <c r="STP161" s="22"/>
      <c r="STQ161" s="22"/>
      <c r="STR161" s="22"/>
      <c r="STS161" s="22"/>
      <c r="STT161" s="22"/>
      <c r="STU161" s="22"/>
      <c r="STV161" s="22"/>
      <c r="STW161" s="22"/>
      <c r="STX161" s="22"/>
      <c r="STY161" s="22"/>
      <c r="STZ161" s="22"/>
      <c r="SUA161" s="22"/>
      <c r="SUB161" s="22"/>
      <c r="SUC161" s="22"/>
      <c r="SUD161" s="22"/>
      <c r="SUE161" s="22"/>
      <c r="SUF161" s="22"/>
      <c r="SUG161" s="22"/>
      <c r="SUH161" s="22"/>
      <c r="SUI161" s="22"/>
      <c r="SUJ161" s="22"/>
      <c r="SUK161" s="22"/>
      <c r="SUL161" s="22"/>
      <c r="SUM161" s="22"/>
      <c r="SUN161" s="22"/>
      <c r="SUO161" s="22"/>
      <c r="SUP161" s="22"/>
      <c r="SUQ161" s="22"/>
      <c r="SUR161" s="22"/>
      <c r="SUS161" s="22"/>
      <c r="SUT161" s="22"/>
      <c r="SUU161" s="22"/>
      <c r="SUV161" s="22"/>
      <c r="SUW161" s="22"/>
      <c r="SUX161" s="22"/>
      <c r="SUY161" s="22"/>
      <c r="SUZ161" s="22"/>
      <c r="SVA161" s="22"/>
      <c r="SVB161" s="22"/>
      <c r="SVC161" s="22"/>
      <c r="SVD161" s="22"/>
      <c r="SVE161" s="22"/>
      <c r="SVF161" s="22"/>
      <c r="SVG161" s="22"/>
      <c r="SVH161" s="22"/>
      <c r="SVI161" s="22"/>
      <c r="SVJ161" s="22"/>
      <c r="SVK161" s="22"/>
      <c r="SVL161" s="22"/>
      <c r="SVM161" s="22"/>
      <c r="SVN161" s="22"/>
      <c r="SVO161" s="22"/>
      <c r="SVP161" s="22"/>
      <c r="SVQ161" s="22"/>
      <c r="SVR161" s="22"/>
      <c r="SVS161" s="22"/>
      <c r="SVT161" s="22"/>
      <c r="SVU161" s="22"/>
      <c r="SVV161" s="22"/>
      <c r="SVW161" s="22"/>
      <c r="SVX161" s="22"/>
      <c r="SVY161" s="22"/>
      <c r="SVZ161" s="22"/>
      <c r="SWA161" s="22"/>
      <c r="SWB161" s="22"/>
      <c r="SWC161" s="22"/>
      <c r="SWD161" s="22"/>
      <c r="SWE161" s="22"/>
      <c r="SWF161" s="22"/>
      <c r="SWG161" s="22"/>
      <c r="SWH161" s="22"/>
      <c r="SWI161" s="22"/>
      <c r="SWJ161" s="22"/>
      <c r="SWK161" s="22"/>
      <c r="SWL161" s="22"/>
      <c r="SWM161" s="22"/>
      <c r="SWN161" s="22"/>
      <c r="SWO161" s="22"/>
      <c r="SWP161" s="22"/>
      <c r="SWQ161" s="22"/>
      <c r="SWR161" s="22"/>
      <c r="SWS161" s="22"/>
      <c r="SWT161" s="22"/>
      <c r="SWU161" s="22"/>
      <c r="SWV161" s="22"/>
      <c r="SWW161" s="22"/>
      <c r="SWX161" s="22"/>
      <c r="SWY161" s="22"/>
      <c r="SWZ161" s="22"/>
      <c r="SXA161" s="22"/>
      <c r="SXB161" s="22"/>
      <c r="SXC161" s="22"/>
      <c r="SXD161" s="22"/>
      <c r="SXE161" s="22"/>
      <c r="SXF161" s="22"/>
      <c r="SXG161" s="22"/>
      <c r="SXH161" s="22"/>
      <c r="SXI161" s="22"/>
      <c r="SXJ161" s="22"/>
      <c r="SXK161" s="22"/>
      <c r="SXL161" s="22"/>
      <c r="SXM161" s="22"/>
      <c r="SXN161" s="22"/>
      <c r="SXO161" s="22"/>
      <c r="SXP161" s="22"/>
      <c r="SXQ161" s="22"/>
      <c r="SXR161" s="22"/>
      <c r="SXS161" s="22"/>
      <c r="SXT161" s="22"/>
      <c r="SXU161" s="22"/>
      <c r="SXV161" s="22"/>
      <c r="SXW161" s="22"/>
      <c r="SXX161" s="22"/>
      <c r="SXY161" s="22"/>
      <c r="SXZ161" s="22"/>
      <c r="SYA161" s="22"/>
      <c r="SYB161" s="22"/>
      <c r="SYC161" s="22"/>
      <c r="SYD161" s="22"/>
      <c r="SYE161" s="22"/>
      <c r="SYF161" s="22"/>
      <c r="SYG161" s="22"/>
      <c r="SYH161" s="22"/>
      <c r="SYI161" s="22"/>
      <c r="SYJ161" s="22"/>
      <c r="SYK161" s="22"/>
      <c r="SYL161" s="22"/>
      <c r="SYM161" s="22"/>
      <c r="SYN161" s="22"/>
      <c r="SYO161" s="22"/>
      <c r="SYP161" s="22"/>
      <c r="SYQ161" s="22"/>
      <c r="SYR161" s="22"/>
      <c r="SYS161" s="22"/>
      <c r="SYT161" s="22"/>
      <c r="SYU161" s="22"/>
      <c r="SYV161" s="22"/>
      <c r="SYW161" s="22"/>
      <c r="SYX161" s="22"/>
      <c r="SYY161" s="22"/>
      <c r="SYZ161" s="22"/>
      <c r="SZA161" s="22"/>
      <c r="SZB161" s="22"/>
      <c r="SZC161" s="22"/>
      <c r="SZD161" s="22"/>
      <c r="SZE161" s="22"/>
      <c r="SZF161" s="22"/>
      <c r="SZG161" s="22"/>
      <c r="SZH161" s="22"/>
      <c r="SZI161" s="22"/>
      <c r="SZJ161" s="22"/>
      <c r="SZK161" s="22"/>
      <c r="SZL161" s="22"/>
      <c r="SZM161" s="22"/>
      <c r="SZN161" s="22"/>
      <c r="SZO161" s="22"/>
      <c r="SZP161" s="22"/>
      <c r="SZQ161" s="22"/>
      <c r="SZR161" s="22"/>
      <c r="SZS161" s="22"/>
      <c r="SZT161" s="22"/>
      <c r="SZU161" s="22"/>
      <c r="SZV161" s="22"/>
      <c r="SZW161" s="22"/>
      <c r="SZX161" s="22"/>
      <c r="SZY161" s="22"/>
      <c r="SZZ161" s="22"/>
      <c r="TAA161" s="22"/>
      <c r="TAB161" s="22"/>
      <c r="TAC161" s="22"/>
      <c r="TAD161" s="22"/>
      <c r="TAE161" s="22"/>
      <c r="TAF161" s="22"/>
      <c r="TAG161" s="22"/>
      <c r="TAH161" s="22"/>
      <c r="TAI161" s="22"/>
      <c r="TAJ161" s="22"/>
      <c r="TAK161" s="22"/>
      <c r="TAL161" s="22"/>
      <c r="TAM161" s="22"/>
      <c r="TAN161" s="22"/>
      <c r="TAO161" s="22"/>
      <c r="TAP161" s="22"/>
      <c r="TAQ161" s="22"/>
      <c r="TAR161" s="22"/>
      <c r="TAS161" s="22"/>
      <c r="TAT161" s="22"/>
      <c r="TAU161" s="22"/>
      <c r="TAV161" s="22"/>
      <c r="TAW161" s="22"/>
      <c r="TAX161" s="22"/>
      <c r="TAY161" s="22"/>
      <c r="TAZ161" s="22"/>
      <c r="TBA161" s="22"/>
      <c r="TBB161" s="22"/>
      <c r="TBC161" s="22"/>
      <c r="TBD161" s="22"/>
      <c r="TBE161" s="22"/>
      <c r="TBF161" s="22"/>
      <c r="TBG161" s="22"/>
      <c r="TBH161" s="22"/>
      <c r="TBI161" s="22"/>
      <c r="TBJ161" s="22"/>
      <c r="TBK161" s="22"/>
      <c r="TBL161" s="22"/>
      <c r="TBM161" s="22"/>
      <c r="TBN161" s="22"/>
      <c r="TBO161" s="22"/>
      <c r="TBP161" s="22"/>
      <c r="TBQ161" s="22"/>
      <c r="TBR161" s="22"/>
      <c r="TBS161" s="22"/>
      <c r="TBT161" s="22"/>
      <c r="TBU161" s="22"/>
      <c r="TBV161" s="22"/>
      <c r="TBW161" s="22"/>
      <c r="TBX161" s="22"/>
      <c r="TBY161" s="22"/>
      <c r="TBZ161" s="22"/>
      <c r="TCA161" s="22"/>
      <c r="TCB161" s="22"/>
      <c r="TCC161" s="22"/>
      <c r="TCD161" s="22"/>
      <c r="TCE161" s="22"/>
      <c r="TCF161" s="22"/>
      <c r="TCG161" s="22"/>
      <c r="TCH161" s="22"/>
      <c r="TCI161" s="22"/>
      <c r="TCJ161" s="22"/>
      <c r="TCK161" s="22"/>
      <c r="TCL161" s="22"/>
      <c r="TCM161" s="22"/>
      <c r="TCN161" s="22"/>
      <c r="TCO161" s="22"/>
      <c r="TCP161" s="22"/>
      <c r="TCQ161" s="22"/>
      <c r="TCR161" s="22"/>
      <c r="TCS161" s="22"/>
      <c r="TCT161" s="22"/>
      <c r="TCU161" s="22"/>
      <c r="TCV161" s="22"/>
      <c r="TCW161" s="22"/>
      <c r="TCX161" s="22"/>
      <c r="TCY161" s="22"/>
      <c r="TCZ161" s="22"/>
      <c r="TDA161" s="22"/>
      <c r="TDB161" s="22"/>
      <c r="TDC161" s="22"/>
      <c r="TDD161" s="22"/>
      <c r="TDE161" s="22"/>
      <c r="TDF161" s="22"/>
      <c r="TDG161" s="22"/>
      <c r="TDH161" s="22"/>
      <c r="TDI161" s="22"/>
      <c r="TDJ161" s="22"/>
      <c r="TDK161" s="22"/>
      <c r="TDL161" s="22"/>
      <c r="TDM161" s="22"/>
      <c r="TDN161" s="22"/>
      <c r="TDO161" s="22"/>
      <c r="TDP161" s="22"/>
      <c r="TDQ161" s="22"/>
      <c r="TDR161" s="22"/>
      <c r="TDS161" s="22"/>
      <c r="TDT161" s="22"/>
      <c r="TDU161" s="22"/>
      <c r="TDV161" s="22"/>
      <c r="TDW161" s="22"/>
      <c r="TDX161" s="22"/>
      <c r="TDY161" s="22"/>
      <c r="TDZ161" s="22"/>
      <c r="TEA161" s="22"/>
      <c r="TEB161" s="22"/>
      <c r="TEC161" s="22"/>
      <c r="TED161" s="22"/>
      <c r="TEE161" s="22"/>
      <c r="TEF161" s="22"/>
      <c r="TEG161" s="22"/>
      <c r="TEH161" s="22"/>
      <c r="TEI161" s="22"/>
      <c r="TEJ161" s="22"/>
      <c r="TEK161" s="22"/>
      <c r="TEL161" s="22"/>
      <c r="TEM161" s="22"/>
      <c r="TEN161" s="22"/>
      <c r="TEO161" s="22"/>
      <c r="TEP161" s="22"/>
      <c r="TEQ161" s="22"/>
      <c r="TER161" s="22"/>
      <c r="TES161" s="22"/>
      <c r="TET161" s="22"/>
      <c r="TEU161" s="22"/>
      <c r="TEV161" s="22"/>
      <c r="TEW161" s="22"/>
      <c r="TEX161" s="22"/>
      <c r="TEY161" s="22"/>
      <c r="TEZ161" s="22"/>
      <c r="TFA161" s="22"/>
      <c r="TFB161" s="22"/>
      <c r="TFC161" s="22"/>
      <c r="TFD161" s="22"/>
      <c r="TFE161" s="22"/>
      <c r="TFF161" s="22"/>
      <c r="TFG161" s="22"/>
      <c r="TFH161" s="22"/>
      <c r="TFI161" s="22"/>
      <c r="TFJ161" s="22"/>
      <c r="TFK161" s="22"/>
      <c r="TFL161" s="22"/>
      <c r="TFM161" s="22"/>
      <c r="TFN161" s="22"/>
      <c r="TFO161" s="22"/>
      <c r="TFP161" s="22"/>
      <c r="TFQ161" s="22"/>
      <c r="TFR161" s="22"/>
      <c r="TFS161" s="22"/>
      <c r="TFT161" s="22"/>
      <c r="TFU161" s="22"/>
      <c r="TFV161" s="22"/>
      <c r="TFW161" s="22"/>
      <c r="TFX161" s="22"/>
      <c r="TFY161" s="22"/>
      <c r="TFZ161" s="22"/>
      <c r="TGA161" s="22"/>
      <c r="TGB161" s="22"/>
      <c r="TGC161" s="22"/>
      <c r="TGD161" s="22"/>
      <c r="TGE161" s="22"/>
      <c r="TGF161" s="22"/>
      <c r="TGG161" s="22"/>
      <c r="TGH161" s="22"/>
      <c r="TGI161" s="22"/>
      <c r="TGJ161" s="22"/>
      <c r="TGK161" s="22"/>
      <c r="TGL161" s="22"/>
      <c r="TGM161" s="22"/>
      <c r="TGN161" s="22"/>
      <c r="TGO161" s="22"/>
      <c r="TGP161" s="22"/>
      <c r="TGQ161" s="22"/>
      <c r="TGR161" s="22"/>
      <c r="TGS161" s="22"/>
      <c r="TGT161" s="22"/>
      <c r="TGU161" s="22"/>
      <c r="TGV161" s="22"/>
      <c r="TGW161" s="22"/>
      <c r="TGX161" s="22"/>
      <c r="TGY161" s="22"/>
      <c r="TGZ161" s="22"/>
      <c r="THA161" s="22"/>
      <c r="THB161" s="22"/>
      <c r="THC161" s="22"/>
      <c r="THD161" s="22"/>
      <c r="THE161" s="22"/>
      <c r="THF161" s="22"/>
      <c r="THG161" s="22"/>
      <c r="THH161" s="22"/>
      <c r="THI161" s="22"/>
      <c r="THJ161" s="22"/>
      <c r="THK161" s="22"/>
      <c r="THL161" s="22"/>
      <c r="THM161" s="22"/>
      <c r="THN161" s="22"/>
      <c r="THO161" s="22"/>
      <c r="THP161" s="22"/>
      <c r="THQ161" s="22"/>
      <c r="THR161" s="22"/>
      <c r="THS161" s="22"/>
      <c r="THT161" s="22"/>
      <c r="THU161" s="22"/>
      <c r="THV161" s="22"/>
      <c r="THW161" s="22"/>
      <c r="THX161" s="22"/>
      <c r="THY161" s="22"/>
      <c r="THZ161" s="22"/>
      <c r="TIA161" s="22"/>
      <c r="TIB161" s="22"/>
      <c r="TIC161" s="22"/>
      <c r="TID161" s="22"/>
      <c r="TIE161" s="22"/>
      <c r="TIF161" s="22"/>
      <c r="TIG161" s="22"/>
      <c r="TIH161" s="22"/>
      <c r="TII161" s="22"/>
      <c r="TIJ161" s="22"/>
      <c r="TIK161" s="22"/>
      <c r="TIL161" s="22"/>
      <c r="TIM161" s="22"/>
      <c r="TIN161" s="22"/>
      <c r="TIO161" s="22"/>
      <c r="TIP161" s="22"/>
      <c r="TIQ161" s="22"/>
      <c r="TIR161" s="22"/>
      <c r="TIS161" s="22"/>
      <c r="TIT161" s="22"/>
      <c r="TIU161" s="22"/>
      <c r="TIV161" s="22"/>
      <c r="TIW161" s="22"/>
      <c r="TIX161" s="22"/>
      <c r="TIY161" s="22"/>
      <c r="TIZ161" s="22"/>
      <c r="TJA161" s="22"/>
      <c r="TJB161" s="22"/>
      <c r="TJC161" s="22"/>
      <c r="TJD161" s="22"/>
      <c r="TJE161" s="22"/>
      <c r="TJF161" s="22"/>
      <c r="TJG161" s="22"/>
      <c r="TJH161" s="22"/>
      <c r="TJI161" s="22"/>
      <c r="TJJ161" s="22"/>
      <c r="TJK161" s="22"/>
      <c r="TJL161" s="22"/>
      <c r="TJM161" s="22"/>
      <c r="TJN161" s="22"/>
      <c r="TJO161" s="22"/>
      <c r="TJP161" s="22"/>
      <c r="TJQ161" s="22"/>
      <c r="TJR161" s="22"/>
      <c r="TJS161" s="22"/>
      <c r="TJT161" s="22"/>
      <c r="TJU161" s="22"/>
      <c r="TJV161" s="22"/>
      <c r="TJW161" s="22"/>
      <c r="TJX161" s="22"/>
      <c r="TJY161" s="22"/>
      <c r="TJZ161" s="22"/>
      <c r="TKA161" s="22"/>
      <c r="TKB161" s="22"/>
      <c r="TKC161" s="22"/>
      <c r="TKD161" s="22"/>
      <c r="TKE161" s="22"/>
      <c r="TKF161" s="22"/>
      <c r="TKG161" s="22"/>
      <c r="TKH161" s="22"/>
      <c r="TKI161" s="22"/>
      <c r="TKJ161" s="22"/>
      <c r="TKK161" s="22"/>
      <c r="TKL161" s="22"/>
      <c r="TKM161" s="22"/>
      <c r="TKN161" s="22"/>
      <c r="TKO161" s="22"/>
      <c r="TKP161" s="22"/>
      <c r="TKQ161" s="22"/>
      <c r="TKR161" s="22"/>
      <c r="TKS161" s="22"/>
      <c r="TKT161" s="22"/>
      <c r="TKU161" s="22"/>
      <c r="TKV161" s="22"/>
      <c r="TKW161" s="22"/>
      <c r="TKX161" s="22"/>
      <c r="TKY161" s="22"/>
      <c r="TKZ161" s="22"/>
      <c r="TLA161" s="22"/>
      <c r="TLB161" s="22"/>
      <c r="TLC161" s="22"/>
      <c r="TLD161" s="22"/>
      <c r="TLE161" s="22"/>
      <c r="TLF161" s="22"/>
      <c r="TLG161" s="22"/>
      <c r="TLH161" s="22"/>
      <c r="TLI161" s="22"/>
      <c r="TLJ161" s="22"/>
      <c r="TLK161" s="22"/>
      <c r="TLL161" s="22"/>
      <c r="TLM161" s="22"/>
      <c r="TLN161" s="22"/>
      <c r="TLO161" s="22"/>
      <c r="TLP161" s="22"/>
      <c r="TLQ161" s="22"/>
      <c r="TLR161" s="22"/>
      <c r="TLS161" s="22"/>
      <c r="TLT161" s="22"/>
      <c r="TLU161" s="22"/>
      <c r="TLV161" s="22"/>
      <c r="TLW161" s="22"/>
      <c r="TLX161" s="22"/>
      <c r="TLY161" s="22"/>
      <c r="TLZ161" s="22"/>
      <c r="TMA161" s="22"/>
      <c r="TMB161" s="22"/>
      <c r="TMC161" s="22"/>
      <c r="TMD161" s="22"/>
      <c r="TME161" s="22"/>
      <c r="TMF161" s="22"/>
      <c r="TMG161" s="22"/>
      <c r="TMH161" s="22"/>
      <c r="TMI161" s="22"/>
      <c r="TMJ161" s="22"/>
      <c r="TMK161" s="22"/>
      <c r="TML161" s="22"/>
      <c r="TMM161" s="22"/>
      <c r="TMN161" s="22"/>
      <c r="TMO161" s="22"/>
      <c r="TMP161" s="22"/>
      <c r="TMQ161" s="22"/>
      <c r="TMR161" s="22"/>
      <c r="TMS161" s="22"/>
      <c r="TMT161" s="22"/>
      <c r="TMU161" s="22"/>
      <c r="TMV161" s="22"/>
      <c r="TMW161" s="22"/>
      <c r="TMX161" s="22"/>
      <c r="TMY161" s="22"/>
      <c r="TMZ161" s="22"/>
      <c r="TNA161" s="22"/>
      <c r="TNB161" s="22"/>
      <c r="TNC161" s="22"/>
      <c r="TND161" s="22"/>
      <c r="TNE161" s="22"/>
      <c r="TNF161" s="22"/>
      <c r="TNG161" s="22"/>
      <c r="TNH161" s="22"/>
      <c r="TNI161" s="22"/>
      <c r="TNJ161" s="22"/>
      <c r="TNK161" s="22"/>
      <c r="TNL161" s="22"/>
      <c r="TNM161" s="22"/>
      <c r="TNN161" s="22"/>
      <c r="TNO161" s="22"/>
      <c r="TNP161" s="22"/>
      <c r="TNQ161" s="22"/>
      <c r="TNR161" s="22"/>
      <c r="TNS161" s="22"/>
      <c r="TNT161" s="22"/>
      <c r="TNU161" s="22"/>
      <c r="TNV161" s="22"/>
      <c r="TNW161" s="22"/>
      <c r="TNX161" s="22"/>
      <c r="TNY161" s="22"/>
      <c r="TNZ161" s="22"/>
      <c r="TOA161" s="22"/>
      <c r="TOB161" s="22"/>
      <c r="TOC161" s="22"/>
      <c r="TOD161" s="22"/>
      <c r="TOE161" s="22"/>
      <c r="TOF161" s="22"/>
      <c r="TOG161" s="22"/>
      <c r="TOH161" s="22"/>
      <c r="TOI161" s="22"/>
      <c r="TOJ161" s="22"/>
      <c r="TOK161" s="22"/>
      <c r="TOL161" s="22"/>
      <c r="TOM161" s="22"/>
      <c r="TON161" s="22"/>
      <c r="TOO161" s="22"/>
      <c r="TOP161" s="22"/>
      <c r="TOQ161" s="22"/>
      <c r="TOR161" s="22"/>
      <c r="TOS161" s="22"/>
      <c r="TOT161" s="22"/>
      <c r="TOU161" s="22"/>
      <c r="TOV161" s="22"/>
      <c r="TOW161" s="22"/>
      <c r="TOX161" s="22"/>
      <c r="TOY161" s="22"/>
      <c r="TOZ161" s="22"/>
      <c r="TPA161" s="22"/>
      <c r="TPB161" s="22"/>
      <c r="TPC161" s="22"/>
      <c r="TPD161" s="22"/>
      <c r="TPE161" s="22"/>
      <c r="TPF161" s="22"/>
      <c r="TPG161" s="22"/>
      <c r="TPH161" s="22"/>
      <c r="TPI161" s="22"/>
      <c r="TPJ161" s="22"/>
      <c r="TPK161" s="22"/>
      <c r="TPL161" s="22"/>
      <c r="TPM161" s="22"/>
      <c r="TPN161" s="22"/>
      <c r="TPO161" s="22"/>
      <c r="TPP161" s="22"/>
      <c r="TPQ161" s="22"/>
      <c r="TPR161" s="22"/>
      <c r="TPS161" s="22"/>
      <c r="TPT161" s="22"/>
      <c r="TPU161" s="22"/>
      <c r="TPV161" s="22"/>
      <c r="TPW161" s="22"/>
      <c r="TPX161" s="22"/>
      <c r="TPY161" s="22"/>
      <c r="TPZ161" s="22"/>
      <c r="TQA161" s="22"/>
      <c r="TQB161" s="22"/>
      <c r="TQC161" s="22"/>
      <c r="TQD161" s="22"/>
      <c r="TQE161" s="22"/>
      <c r="TQF161" s="22"/>
      <c r="TQG161" s="22"/>
      <c r="TQH161" s="22"/>
      <c r="TQI161" s="22"/>
      <c r="TQJ161" s="22"/>
      <c r="TQK161" s="22"/>
      <c r="TQL161" s="22"/>
      <c r="TQM161" s="22"/>
      <c r="TQN161" s="22"/>
      <c r="TQO161" s="22"/>
      <c r="TQP161" s="22"/>
      <c r="TQQ161" s="22"/>
      <c r="TQR161" s="22"/>
      <c r="TQS161" s="22"/>
      <c r="TQT161" s="22"/>
      <c r="TQU161" s="22"/>
      <c r="TQV161" s="22"/>
      <c r="TQW161" s="22"/>
      <c r="TQX161" s="22"/>
      <c r="TQY161" s="22"/>
      <c r="TQZ161" s="22"/>
      <c r="TRA161" s="22"/>
      <c r="TRB161" s="22"/>
      <c r="TRC161" s="22"/>
      <c r="TRD161" s="22"/>
      <c r="TRE161" s="22"/>
      <c r="TRF161" s="22"/>
      <c r="TRG161" s="22"/>
      <c r="TRH161" s="22"/>
      <c r="TRI161" s="22"/>
      <c r="TRJ161" s="22"/>
      <c r="TRK161" s="22"/>
      <c r="TRL161" s="22"/>
      <c r="TRM161" s="22"/>
      <c r="TRN161" s="22"/>
      <c r="TRO161" s="22"/>
      <c r="TRP161" s="22"/>
      <c r="TRQ161" s="22"/>
      <c r="TRR161" s="22"/>
      <c r="TRS161" s="22"/>
      <c r="TRT161" s="22"/>
      <c r="TRU161" s="22"/>
      <c r="TRV161" s="22"/>
      <c r="TRW161" s="22"/>
      <c r="TRX161" s="22"/>
      <c r="TRY161" s="22"/>
      <c r="TRZ161" s="22"/>
      <c r="TSA161" s="22"/>
      <c r="TSB161" s="22"/>
      <c r="TSC161" s="22"/>
      <c r="TSD161" s="22"/>
      <c r="TSE161" s="22"/>
      <c r="TSF161" s="22"/>
      <c r="TSG161" s="22"/>
      <c r="TSH161" s="22"/>
      <c r="TSI161" s="22"/>
      <c r="TSJ161" s="22"/>
      <c r="TSK161" s="22"/>
      <c r="TSL161" s="22"/>
      <c r="TSM161" s="22"/>
      <c r="TSN161" s="22"/>
      <c r="TSO161" s="22"/>
      <c r="TSP161" s="22"/>
      <c r="TSQ161" s="22"/>
      <c r="TSR161" s="22"/>
      <c r="TSS161" s="22"/>
      <c r="TST161" s="22"/>
      <c r="TSU161" s="22"/>
      <c r="TSV161" s="22"/>
      <c r="TSW161" s="22"/>
      <c r="TSX161" s="22"/>
      <c r="TSY161" s="22"/>
      <c r="TSZ161" s="22"/>
      <c r="TTA161" s="22"/>
      <c r="TTB161" s="22"/>
      <c r="TTC161" s="22"/>
      <c r="TTD161" s="22"/>
      <c r="TTE161" s="22"/>
      <c r="TTF161" s="22"/>
      <c r="TTG161" s="22"/>
      <c r="TTH161" s="22"/>
      <c r="TTI161" s="22"/>
      <c r="TTJ161" s="22"/>
      <c r="TTK161" s="22"/>
      <c r="TTL161" s="22"/>
      <c r="TTM161" s="22"/>
      <c r="TTN161" s="22"/>
      <c r="TTO161" s="22"/>
      <c r="TTP161" s="22"/>
      <c r="TTQ161" s="22"/>
      <c r="TTR161" s="22"/>
      <c r="TTS161" s="22"/>
      <c r="TTT161" s="22"/>
      <c r="TTU161" s="22"/>
      <c r="TTV161" s="22"/>
      <c r="TTW161" s="22"/>
      <c r="TTX161" s="22"/>
      <c r="TTY161" s="22"/>
      <c r="TTZ161" s="22"/>
      <c r="TUA161" s="22"/>
      <c r="TUB161" s="22"/>
      <c r="TUC161" s="22"/>
      <c r="TUD161" s="22"/>
      <c r="TUE161" s="22"/>
      <c r="TUF161" s="22"/>
      <c r="TUG161" s="22"/>
      <c r="TUH161" s="22"/>
      <c r="TUI161" s="22"/>
      <c r="TUJ161" s="22"/>
      <c r="TUK161" s="22"/>
      <c r="TUL161" s="22"/>
      <c r="TUM161" s="22"/>
      <c r="TUN161" s="22"/>
      <c r="TUO161" s="22"/>
      <c r="TUP161" s="22"/>
      <c r="TUQ161" s="22"/>
      <c r="TUR161" s="22"/>
      <c r="TUS161" s="22"/>
      <c r="TUT161" s="22"/>
      <c r="TUU161" s="22"/>
      <c r="TUV161" s="22"/>
      <c r="TUW161" s="22"/>
      <c r="TUX161" s="22"/>
      <c r="TUY161" s="22"/>
      <c r="TUZ161" s="22"/>
      <c r="TVA161" s="22"/>
      <c r="TVB161" s="22"/>
      <c r="TVC161" s="22"/>
      <c r="TVD161" s="22"/>
      <c r="TVE161" s="22"/>
      <c r="TVF161" s="22"/>
      <c r="TVG161" s="22"/>
      <c r="TVH161" s="22"/>
      <c r="TVI161" s="22"/>
      <c r="TVJ161" s="22"/>
      <c r="TVK161" s="22"/>
      <c r="TVL161" s="22"/>
      <c r="TVM161" s="22"/>
      <c r="TVN161" s="22"/>
      <c r="TVO161" s="22"/>
      <c r="TVP161" s="22"/>
      <c r="TVQ161" s="22"/>
      <c r="TVR161" s="22"/>
      <c r="TVS161" s="22"/>
      <c r="TVT161" s="22"/>
      <c r="TVU161" s="22"/>
      <c r="TVV161" s="22"/>
      <c r="TVW161" s="22"/>
      <c r="TVX161" s="22"/>
      <c r="TVY161" s="22"/>
      <c r="TVZ161" s="22"/>
      <c r="TWA161" s="22"/>
      <c r="TWB161" s="22"/>
      <c r="TWC161" s="22"/>
      <c r="TWD161" s="22"/>
      <c r="TWE161" s="22"/>
      <c r="TWF161" s="22"/>
      <c r="TWG161" s="22"/>
      <c r="TWH161" s="22"/>
      <c r="TWI161" s="22"/>
      <c r="TWJ161" s="22"/>
      <c r="TWK161" s="22"/>
      <c r="TWL161" s="22"/>
      <c r="TWM161" s="22"/>
      <c r="TWN161" s="22"/>
      <c r="TWO161" s="22"/>
      <c r="TWP161" s="22"/>
      <c r="TWQ161" s="22"/>
      <c r="TWR161" s="22"/>
      <c r="TWS161" s="22"/>
      <c r="TWT161" s="22"/>
      <c r="TWU161" s="22"/>
      <c r="TWV161" s="22"/>
      <c r="TWW161" s="22"/>
      <c r="TWX161" s="22"/>
      <c r="TWY161" s="22"/>
      <c r="TWZ161" s="22"/>
      <c r="TXA161" s="22"/>
      <c r="TXB161" s="22"/>
      <c r="TXC161" s="22"/>
      <c r="TXD161" s="22"/>
      <c r="TXE161" s="22"/>
      <c r="TXF161" s="22"/>
      <c r="TXG161" s="22"/>
      <c r="TXH161" s="22"/>
      <c r="TXI161" s="22"/>
      <c r="TXJ161" s="22"/>
      <c r="TXK161" s="22"/>
      <c r="TXL161" s="22"/>
      <c r="TXM161" s="22"/>
      <c r="TXN161" s="22"/>
      <c r="TXO161" s="22"/>
      <c r="TXP161" s="22"/>
      <c r="TXQ161" s="22"/>
      <c r="TXR161" s="22"/>
      <c r="TXS161" s="22"/>
      <c r="TXT161" s="22"/>
      <c r="TXU161" s="22"/>
      <c r="TXV161" s="22"/>
      <c r="TXW161" s="22"/>
      <c r="TXX161" s="22"/>
      <c r="TXY161" s="22"/>
      <c r="TXZ161" s="22"/>
      <c r="TYA161" s="22"/>
      <c r="TYB161" s="22"/>
      <c r="TYC161" s="22"/>
      <c r="TYD161" s="22"/>
      <c r="TYE161" s="22"/>
      <c r="TYF161" s="22"/>
      <c r="TYG161" s="22"/>
      <c r="TYH161" s="22"/>
      <c r="TYI161" s="22"/>
      <c r="TYJ161" s="22"/>
      <c r="TYK161" s="22"/>
      <c r="TYL161" s="22"/>
      <c r="TYM161" s="22"/>
      <c r="TYN161" s="22"/>
      <c r="TYO161" s="22"/>
      <c r="TYP161" s="22"/>
      <c r="TYQ161" s="22"/>
      <c r="TYR161" s="22"/>
      <c r="TYS161" s="22"/>
      <c r="TYT161" s="22"/>
      <c r="TYU161" s="22"/>
      <c r="TYV161" s="22"/>
      <c r="TYW161" s="22"/>
      <c r="TYX161" s="22"/>
      <c r="TYY161" s="22"/>
      <c r="TYZ161" s="22"/>
      <c r="TZA161" s="22"/>
      <c r="TZB161" s="22"/>
      <c r="TZC161" s="22"/>
      <c r="TZD161" s="22"/>
      <c r="TZE161" s="22"/>
      <c r="TZF161" s="22"/>
      <c r="TZG161" s="22"/>
      <c r="TZH161" s="22"/>
      <c r="TZI161" s="22"/>
      <c r="TZJ161" s="22"/>
      <c r="TZK161" s="22"/>
      <c r="TZL161" s="22"/>
      <c r="TZM161" s="22"/>
      <c r="TZN161" s="22"/>
      <c r="TZO161" s="22"/>
      <c r="TZP161" s="22"/>
      <c r="TZQ161" s="22"/>
      <c r="TZR161" s="22"/>
      <c r="TZS161" s="22"/>
      <c r="TZT161" s="22"/>
      <c r="TZU161" s="22"/>
      <c r="TZV161" s="22"/>
      <c r="TZW161" s="22"/>
      <c r="TZX161" s="22"/>
      <c r="TZY161" s="22"/>
      <c r="TZZ161" s="22"/>
      <c r="UAA161" s="22"/>
      <c r="UAB161" s="22"/>
      <c r="UAC161" s="22"/>
      <c r="UAD161" s="22"/>
      <c r="UAE161" s="22"/>
      <c r="UAF161" s="22"/>
      <c r="UAG161" s="22"/>
      <c r="UAH161" s="22"/>
      <c r="UAI161" s="22"/>
      <c r="UAJ161" s="22"/>
      <c r="UAK161" s="22"/>
      <c r="UAL161" s="22"/>
      <c r="UAM161" s="22"/>
      <c r="UAN161" s="22"/>
      <c r="UAO161" s="22"/>
      <c r="UAP161" s="22"/>
      <c r="UAQ161" s="22"/>
      <c r="UAR161" s="22"/>
      <c r="UAS161" s="22"/>
      <c r="UAT161" s="22"/>
      <c r="UAU161" s="22"/>
      <c r="UAV161" s="22"/>
      <c r="UAW161" s="22"/>
      <c r="UAX161" s="22"/>
      <c r="UAY161" s="22"/>
      <c r="UAZ161" s="22"/>
      <c r="UBA161" s="22"/>
      <c r="UBB161" s="22"/>
      <c r="UBC161" s="22"/>
      <c r="UBD161" s="22"/>
      <c r="UBE161" s="22"/>
      <c r="UBF161" s="22"/>
      <c r="UBG161" s="22"/>
      <c r="UBH161" s="22"/>
      <c r="UBI161" s="22"/>
      <c r="UBJ161" s="22"/>
      <c r="UBK161" s="22"/>
      <c r="UBL161" s="22"/>
      <c r="UBM161" s="22"/>
      <c r="UBN161" s="22"/>
      <c r="UBO161" s="22"/>
      <c r="UBP161" s="22"/>
      <c r="UBQ161" s="22"/>
      <c r="UBR161" s="22"/>
      <c r="UBS161" s="22"/>
      <c r="UBT161" s="22"/>
      <c r="UBU161" s="22"/>
      <c r="UBV161" s="22"/>
      <c r="UBW161" s="22"/>
      <c r="UBX161" s="22"/>
      <c r="UBY161" s="22"/>
      <c r="UBZ161" s="22"/>
      <c r="UCA161" s="22"/>
      <c r="UCB161" s="22"/>
      <c r="UCC161" s="22"/>
      <c r="UCD161" s="22"/>
      <c r="UCE161" s="22"/>
      <c r="UCF161" s="22"/>
      <c r="UCG161" s="22"/>
      <c r="UCH161" s="22"/>
      <c r="UCI161" s="22"/>
      <c r="UCJ161" s="22"/>
      <c r="UCK161" s="22"/>
      <c r="UCL161" s="22"/>
      <c r="UCM161" s="22"/>
      <c r="UCN161" s="22"/>
      <c r="UCO161" s="22"/>
      <c r="UCP161" s="22"/>
      <c r="UCQ161" s="22"/>
      <c r="UCR161" s="22"/>
      <c r="UCS161" s="22"/>
      <c r="UCT161" s="22"/>
      <c r="UCU161" s="22"/>
      <c r="UCV161" s="22"/>
      <c r="UCW161" s="22"/>
      <c r="UCX161" s="22"/>
      <c r="UCY161" s="22"/>
      <c r="UCZ161" s="22"/>
      <c r="UDA161" s="22"/>
      <c r="UDB161" s="22"/>
      <c r="UDC161" s="22"/>
      <c r="UDD161" s="22"/>
      <c r="UDE161" s="22"/>
      <c r="UDF161" s="22"/>
      <c r="UDG161" s="22"/>
      <c r="UDH161" s="22"/>
      <c r="UDI161" s="22"/>
      <c r="UDJ161" s="22"/>
      <c r="UDK161" s="22"/>
      <c r="UDL161" s="22"/>
      <c r="UDM161" s="22"/>
      <c r="UDN161" s="22"/>
      <c r="UDO161" s="22"/>
      <c r="UDP161" s="22"/>
      <c r="UDQ161" s="22"/>
      <c r="UDR161" s="22"/>
      <c r="UDS161" s="22"/>
      <c r="UDT161" s="22"/>
      <c r="UDU161" s="22"/>
      <c r="UDV161" s="22"/>
      <c r="UDW161" s="22"/>
      <c r="UDX161" s="22"/>
      <c r="UDY161" s="22"/>
      <c r="UDZ161" s="22"/>
      <c r="UEA161" s="22"/>
      <c r="UEB161" s="22"/>
      <c r="UEC161" s="22"/>
      <c r="UED161" s="22"/>
      <c r="UEE161" s="22"/>
      <c r="UEF161" s="22"/>
      <c r="UEG161" s="22"/>
      <c r="UEH161" s="22"/>
      <c r="UEI161" s="22"/>
      <c r="UEJ161" s="22"/>
      <c r="UEK161" s="22"/>
      <c r="UEL161" s="22"/>
      <c r="UEM161" s="22"/>
      <c r="UEN161" s="22"/>
      <c r="UEO161" s="22"/>
      <c r="UEP161" s="22"/>
      <c r="UEQ161" s="22"/>
      <c r="UER161" s="22"/>
      <c r="UES161" s="22"/>
      <c r="UET161" s="22"/>
      <c r="UEU161" s="22"/>
      <c r="UEV161" s="22"/>
      <c r="UEW161" s="22"/>
      <c r="UEX161" s="22"/>
      <c r="UEY161" s="22"/>
      <c r="UEZ161" s="22"/>
      <c r="UFA161" s="22"/>
      <c r="UFB161" s="22"/>
      <c r="UFC161" s="22"/>
      <c r="UFD161" s="22"/>
      <c r="UFE161" s="22"/>
      <c r="UFF161" s="22"/>
      <c r="UFG161" s="22"/>
      <c r="UFH161" s="22"/>
      <c r="UFI161" s="22"/>
      <c r="UFJ161" s="22"/>
      <c r="UFK161" s="22"/>
      <c r="UFL161" s="22"/>
      <c r="UFM161" s="22"/>
      <c r="UFN161" s="22"/>
      <c r="UFO161" s="22"/>
      <c r="UFP161" s="22"/>
      <c r="UFQ161" s="22"/>
      <c r="UFR161" s="22"/>
      <c r="UFS161" s="22"/>
      <c r="UFT161" s="22"/>
      <c r="UFU161" s="22"/>
      <c r="UFV161" s="22"/>
      <c r="UFW161" s="22"/>
      <c r="UFX161" s="22"/>
      <c r="UFY161" s="22"/>
      <c r="UFZ161" s="22"/>
      <c r="UGA161" s="22"/>
      <c r="UGB161" s="22"/>
      <c r="UGC161" s="22"/>
      <c r="UGD161" s="22"/>
      <c r="UGE161" s="22"/>
      <c r="UGF161" s="22"/>
      <c r="UGG161" s="22"/>
      <c r="UGH161" s="22"/>
      <c r="UGI161" s="22"/>
      <c r="UGJ161" s="22"/>
      <c r="UGK161" s="22"/>
      <c r="UGL161" s="22"/>
      <c r="UGM161" s="22"/>
      <c r="UGN161" s="22"/>
      <c r="UGO161" s="22"/>
      <c r="UGP161" s="22"/>
      <c r="UGQ161" s="22"/>
      <c r="UGR161" s="22"/>
      <c r="UGS161" s="22"/>
      <c r="UGT161" s="22"/>
      <c r="UGU161" s="22"/>
      <c r="UGV161" s="22"/>
      <c r="UGW161" s="22"/>
      <c r="UGX161" s="22"/>
      <c r="UGY161" s="22"/>
      <c r="UGZ161" s="22"/>
      <c r="UHA161" s="22"/>
      <c r="UHB161" s="22"/>
      <c r="UHC161" s="22"/>
      <c r="UHD161" s="22"/>
      <c r="UHE161" s="22"/>
      <c r="UHF161" s="22"/>
      <c r="UHG161" s="22"/>
      <c r="UHH161" s="22"/>
      <c r="UHI161" s="22"/>
      <c r="UHJ161" s="22"/>
      <c r="UHK161" s="22"/>
      <c r="UHL161" s="22"/>
      <c r="UHM161" s="22"/>
      <c r="UHN161" s="22"/>
      <c r="UHO161" s="22"/>
      <c r="UHP161" s="22"/>
      <c r="UHQ161" s="22"/>
      <c r="UHR161" s="22"/>
      <c r="UHS161" s="22"/>
      <c r="UHT161" s="22"/>
      <c r="UHU161" s="22"/>
      <c r="UHV161" s="22"/>
      <c r="UHW161" s="22"/>
      <c r="UHX161" s="22"/>
      <c r="UHY161" s="22"/>
      <c r="UHZ161" s="22"/>
      <c r="UIA161" s="22"/>
      <c r="UIB161" s="22"/>
      <c r="UIC161" s="22"/>
      <c r="UID161" s="22"/>
      <c r="UIE161" s="22"/>
      <c r="UIF161" s="22"/>
      <c r="UIG161" s="22"/>
      <c r="UIH161" s="22"/>
      <c r="UII161" s="22"/>
      <c r="UIJ161" s="22"/>
      <c r="UIK161" s="22"/>
      <c r="UIL161" s="22"/>
      <c r="UIM161" s="22"/>
      <c r="UIN161" s="22"/>
      <c r="UIO161" s="22"/>
      <c r="UIP161" s="22"/>
      <c r="UIQ161" s="22"/>
      <c r="UIR161" s="22"/>
      <c r="UIS161" s="22"/>
      <c r="UIT161" s="22"/>
      <c r="UIU161" s="22"/>
      <c r="UIV161" s="22"/>
      <c r="UIW161" s="22"/>
      <c r="UIX161" s="22"/>
      <c r="UIY161" s="22"/>
      <c r="UIZ161" s="22"/>
      <c r="UJA161" s="22"/>
      <c r="UJB161" s="22"/>
      <c r="UJC161" s="22"/>
      <c r="UJD161" s="22"/>
      <c r="UJE161" s="22"/>
      <c r="UJF161" s="22"/>
      <c r="UJG161" s="22"/>
      <c r="UJH161" s="22"/>
      <c r="UJI161" s="22"/>
      <c r="UJJ161" s="22"/>
      <c r="UJK161" s="22"/>
      <c r="UJL161" s="22"/>
      <c r="UJM161" s="22"/>
      <c r="UJN161" s="22"/>
      <c r="UJO161" s="22"/>
      <c r="UJP161" s="22"/>
      <c r="UJQ161" s="22"/>
      <c r="UJR161" s="22"/>
      <c r="UJS161" s="22"/>
      <c r="UJT161" s="22"/>
      <c r="UJU161" s="22"/>
      <c r="UJV161" s="22"/>
      <c r="UJW161" s="22"/>
      <c r="UJX161" s="22"/>
      <c r="UJY161" s="22"/>
      <c r="UJZ161" s="22"/>
      <c r="UKA161" s="22"/>
      <c r="UKB161" s="22"/>
      <c r="UKC161" s="22"/>
      <c r="UKD161" s="22"/>
      <c r="UKE161" s="22"/>
      <c r="UKF161" s="22"/>
      <c r="UKG161" s="22"/>
      <c r="UKH161" s="22"/>
      <c r="UKI161" s="22"/>
      <c r="UKJ161" s="22"/>
      <c r="UKK161" s="22"/>
      <c r="UKL161" s="22"/>
      <c r="UKM161" s="22"/>
      <c r="UKN161" s="22"/>
      <c r="UKO161" s="22"/>
      <c r="UKP161" s="22"/>
      <c r="UKQ161" s="22"/>
      <c r="UKR161" s="22"/>
      <c r="UKS161" s="22"/>
      <c r="UKT161" s="22"/>
      <c r="UKU161" s="22"/>
      <c r="UKV161" s="22"/>
      <c r="UKW161" s="22"/>
      <c r="UKX161" s="22"/>
      <c r="UKY161" s="22"/>
      <c r="UKZ161" s="22"/>
      <c r="ULA161" s="22"/>
      <c r="ULB161" s="22"/>
      <c r="ULC161" s="22"/>
      <c r="ULD161" s="22"/>
      <c r="ULE161" s="22"/>
      <c r="ULF161" s="22"/>
      <c r="ULG161" s="22"/>
      <c r="ULH161" s="22"/>
      <c r="ULI161" s="22"/>
      <c r="ULJ161" s="22"/>
      <c r="ULK161" s="22"/>
      <c r="ULL161" s="22"/>
      <c r="ULM161" s="22"/>
      <c r="ULN161" s="22"/>
      <c r="ULO161" s="22"/>
      <c r="ULP161" s="22"/>
      <c r="ULQ161" s="22"/>
      <c r="ULR161" s="22"/>
      <c r="ULS161" s="22"/>
      <c r="ULT161" s="22"/>
      <c r="ULU161" s="22"/>
      <c r="ULV161" s="22"/>
      <c r="ULW161" s="22"/>
      <c r="ULX161" s="22"/>
      <c r="ULY161" s="22"/>
      <c r="ULZ161" s="22"/>
      <c r="UMA161" s="22"/>
      <c r="UMB161" s="22"/>
      <c r="UMC161" s="22"/>
      <c r="UMD161" s="22"/>
      <c r="UME161" s="22"/>
      <c r="UMF161" s="22"/>
      <c r="UMG161" s="22"/>
      <c r="UMH161" s="22"/>
      <c r="UMI161" s="22"/>
      <c r="UMJ161" s="22"/>
      <c r="UMK161" s="22"/>
      <c r="UML161" s="22"/>
      <c r="UMM161" s="22"/>
      <c r="UMN161" s="22"/>
      <c r="UMO161" s="22"/>
      <c r="UMP161" s="22"/>
      <c r="UMQ161" s="22"/>
      <c r="UMR161" s="22"/>
      <c r="UMS161" s="22"/>
      <c r="UMT161" s="22"/>
      <c r="UMU161" s="22"/>
      <c r="UMV161" s="22"/>
      <c r="UMW161" s="22"/>
      <c r="UMX161" s="22"/>
      <c r="UMY161" s="22"/>
      <c r="UMZ161" s="22"/>
      <c r="UNA161" s="22"/>
      <c r="UNB161" s="22"/>
      <c r="UNC161" s="22"/>
      <c r="UND161" s="22"/>
      <c r="UNE161" s="22"/>
      <c r="UNF161" s="22"/>
      <c r="UNG161" s="22"/>
      <c r="UNH161" s="22"/>
      <c r="UNI161" s="22"/>
      <c r="UNJ161" s="22"/>
      <c r="UNK161" s="22"/>
      <c r="UNL161" s="22"/>
      <c r="UNM161" s="22"/>
      <c r="UNN161" s="22"/>
      <c r="UNO161" s="22"/>
      <c r="UNP161" s="22"/>
      <c r="UNQ161" s="22"/>
      <c r="UNR161" s="22"/>
      <c r="UNS161" s="22"/>
      <c r="UNT161" s="22"/>
      <c r="UNU161" s="22"/>
      <c r="UNV161" s="22"/>
      <c r="UNW161" s="22"/>
      <c r="UNX161" s="22"/>
      <c r="UNY161" s="22"/>
      <c r="UNZ161" s="22"/>
      <c r="UOA161" s="22"/>
      <c r="UOB161" s="22"/>
      <c r="UOC161" s="22"/>
      <c r="UOD161" s="22"/>
      <c r="UOE161" s="22"/>
      <c r="UOF161" s="22"/>
      <c r="UOG161" s="22"/>
      <c r="UOH161" s="22"/>
      <c r="UOI161" s="22"/>
      <c r="UOJ161" s="22"/>
      <c r="UOK161" s="22"/>
      <c r="UOL161" s="22"/>
      <c r="UOM161" s="22"/>
      <c r="UON161" s="22"/>
      <c r="UOO161" s="22"/>
      <c r="UOP161" s="22"/>
      <c r="UOQ161" s="22"/>
      <c r="UOR161" s="22"/>
      <c r="UOS161" s="22"/>
      <c r="UOT161" s="22"/>
      <c r="UOU161" s="22"/>
      <c r="UOV161" s="22"/>
      <c r="UOW161" s="22"/>
      <c r="UOX161" s="22"/>
      <c r="UOY161" s="22"/>
      <c r="UOZ161" s="22"/>
      <c r="UPA161" s="22"/>
      <c r="UPB161" s="22"/>
      <c r="UPC161" s="22"/>
      <c r="UPD161" s="22"/>
      <c r="UPE161" s="22"/>
      <c r="UPF161" s="22"/>
      <c r="UPG161" s="22"/>
      <c r="UPH161" s="22"/>
      <c r="UPI161" s="22"/>
      <c r="UPJ161" s="22"/>
      <c r="UPK161" s="22"/>
      <c r="UPL161" s="22"/>
      <c r="UPM161" s="22"/>
      <c r="UPN161" s="22"/>
      <c r="UPO161" s="22"/>
      <c r="UPP161" s="22"/>
      <c r="UPQ161" s="22"/>
      <c r="UPR161" s="22"/>
      <c r="UPS161" s="22"/>
      <c r="UPT161" s="22"/>
      <c r="UPU161" s="22"/>
      <c r="UPV161" s="22"/>
      <c r="UPW161" s="22"/>
      <c r="UPX161" s="22"/>
      <c r="UPY161" s="22"/>
      <c r="UPZ161" s="22"/>
      <c r="UQA161" s="22"/>
      <c r="UQB161" s="22"/>
      <c r="UQC161" s="22"/>
      <c r="UQD161" s="22"/>
      <c r="UQE161" s="22"/>
      <c r="UQF161" s="22"/>
      <c r="UQG161" s="22"/>
      <c r="UQH161" s="22"/>
      <c r="UQI161" s="22"/>
      <c r="UQJ161" s="22"/>
      <c r="UQK161" s="22"/>
      <c r="UQL161" s="22"/>
      <c r="UQM161" s="22"/>
      <c r="UQN161" s="22"/>
      <c r="UQO161" s="22"/>
      <c r="UQP161" s="22"/>
      <c r="UQQ161" s="22"/>
      <c r="UQR161" s="22"/>
      <c r="UQS161" s="22"/>
      <c r="UQT161" s="22"/>
      <c r="UQU161" s="22"/>
      <c r="UQV161" s="22"/>
      <c r="UQW161" s="22"/>
      <c r="UQX161" s="22"/>
      <c r="UQY161" s="22"/>
      <c r="UQZ161" s="22"/>
      <c r="URA161" s="22"/>
      <c r="URB161" s="22"/>
      <c r="URC161" s="22"/>
      <c r="URD161" s="22"/>
      <c r="URE161" s="22"/>
      <c r="URF161" s="22"/>
      <c r="URG161" s="22"/>
      <c r="URH161" s="22"/>
      <c r="URI161" s="22"/>
      <c r="URJ161" s="22"/>
      <c r="URK161" s="22"/>
      <c r="URL161" s="22"/>
      <c r="URM161" s="22"/>
      <c r="URN161" s="22"/>
      <c r="URO161" s="22"/>
      <c r="URP161" s="22"/>
      <c r="URQ161" s="22"/>
      <c r="URR161" s="22"/>
      <c r="URS161" s="22"/>
      <c r="URT161" s="22"/>
      <c r="URU161" s="22"/>
      <c r="URV161" s="22"/>
      <c r="URW161" s="22"/>
      <c r="URX161" s="22"/>
      <c r="URY161" s="22"/>
      <c r="URZ161" s="22"/>
      <c r="USA161" s="22"/>
      <c r="USB161" s="22"/>
      <c r="USC161" s="22"/>
      <c r="USD161" s="22"/>
      <c r="USE161" s="22"/>
      <c r="USF161" s="22"/>
      <c r="USG161" s="22"/>
      <c r="USH161" s="22"/>
      <c r="USI161" s="22"/>
      <c r="USJ161" s="22"/>
      <c r="USK161" s="22"/>
      <c r="USL161" s="22"/>
      <c r="USM161" s="22"/>
      <c r="USN161" s="22"/>
      <c r="USO161" s="22"/>
      <c r="USP161" s="22"/>
      <c r="USQ161" s="22"/>
      <c r="USR161" s="22"/>
      <c r="USS161" s="22"/>
      <c r="UST161" s="22"/>
      <c r="USU161" s="22"/>
      <c r="USV161" s="22"/>
      <c r="USW161" s="22"/>
      <c r="USX161" s="22"/>
      <c r="USY161" s="22"/>
      <c r="USZ161" s="22"/>
      <c r="UTA161" s="22"/>
      <c r="UTB161" s="22"/>
      <c r="UTC161" s="22"/>
      <c r="UTD161" s="22"/>
      <c r="UTE161" s="22"/>
      <c r="UTF161" s="22"/>
      <c r="UTG161" s="22"/>
      <c r="UTH161" s="22"/>
      <c r="UTI161" s="22"/>
      <c r="UTJ161" s="22"/>
      <c r="UTK161" s="22"/>
      <c r="UTL161" s="22"/>
      <c r="UTM161" s="22"/>
      <c r="UTN161" s="22"/>
      <c r="UTO161" s="22"/>
      <c r="UTP161" s="22"/>
      <c r="UTQ161" s="22"/>
      <c r="UTR161" s="22"/>
      <c r="UTS161" s="22"/>
      <c r="UTT161" s="22"/>
      <c r="UTU161" s="22"/>
      <c r="UTV161" s="22"/>
      <c r="UTW161" s="22"/>
      <c r="UTX161" s="22"/>
      <c r="UTY161" s="22"/>
      <c r="UTZ161" s="22"/>
      <c r="UUA161" s="22"/>
      <c r="UUB161" s="22"/>
      <c r="UUC161" s="22"/>
      <c r="UUD161" s="22"/>
      <c r="UUE161" s="22"/>
      <c r="UUF161" s="22"/>
      <c r="UUG161" s="22"/>
      <c r="UUH161" s="22"/>
      <c r="UUI161" s="22"/>
      <c r="UUJ161" s="22"/>
      <c r="UUK161" s="22"/>
      <c r="UUL161" s="22"/>
      <c r="UUM161" s="22"/>
      <c r="UUN161" s="22"/>
      <c r="UUO161" s="22"/>
      <c r="UUP161" s="22"/>
      <c r="UUQ161" s="22"/>
      <c r="UUR161" s="22"/>
      <c r="UUS161" s="22"/>
      <c r="UUT161" s="22"/>
      <c r="UUU161" s="22"/>
      <c r="UUV161" s="22"/>
      <c r="UUW161" s="22"/>
      <c r="UUX161" s="22"/>
      <c r="UUY161" s="22"/>
      <c r="UUZ161" s="22"/>
      <c r="UVA161" s="22"/>
      <c r="UVB161" s="22"/>
      <c r="UVC161" s="22"/>
      <c r="UVD161" s="22"/>
      <c r="UVE161" s="22"/>
      <c r="UVF161" s="22"/>
      <c r="UVG161" s="22"/>
      <c r="UVH161" s="22"/>
      <c r="UVI161" s="22"/>
      <c r="UVJ161" s="22"/>
      <c r="UVK161" s="22"/>
      <c r="UVL161" s="22"/>
      <c r="UVM161" s="22"/>
      <c r="UVN161" s="22"/>
      <c r="UVO161" s="22"/>
      <c r="UVP161" s="22"/>
      <c r="UVQ161" s="22"/>
      <c r="UVR161" s="22"/>
      <c r="UVS161" s="22"/>
      <c r="UVT161" s="22"/>
      <c r="UVU161" s="22"/>
      <c r="UVV161" s="22"/>
      <c r="UVW161" s="22"/>
      <c r="UVX161" s="22"/>
      <c r="UVY161" s="22"/>
      <c r="UVZ161" s="22"/>
      <c r="UWA161" s="22"/>
      <c r="UWB161" s="22"/>
      <c r="UWC161" s="22"/>
      <c r="UWD161" s="22"/>
      <c r="UWE161" s="22"/>
      <c r="UWF161" s="22"/>
      <c r="UWG161" s="22"/>
      <c r="UWH161" s="22"/>
      <c r="UWI161" s="22"/>
      <c r="UWJ161" s="22"/>
      <c r="UWK161" s="22"/>
      <c r="UWL161" s="22"/>
      <c r="UWM161" s="22"/>
      <c r="UWN161" s="22"/>
      <c r="UWO161" s="22"/>
      <c r="UWP161" s="22"/>
      <c r="UWQ161" s="22"/>
      <c r="UWR161" s="22"/>
      <c r="UWS161" s="22"/>
      <c r="UWT161" s="22"/>
      <c r="UWU161" s="22"/>
      <c r="UWV161" s="22"/>
      <c r="UWW161" s="22"/>
      <c r="UWX161" s="22"/>
      <c r="UWY161" s="22"/>
      <c r="UWZ161" s="22"/>
      <c r="UXA161" s="22"/>
      <c r="UXB161" s="22"/>
      <c r="UXC161" s="22"/>
      <c r="UXD161" s="22"/>
      <c r="UXE161" s="22"/>
      <c r="UXF161" s="22"/>
      <c r="UXG161" s="22"/>
      <c r="UXH161" s="22"/>
      <c r="UXI161" s="22"/>
      <c r="UXJ161" s="22"/>
      <c r="UXK161" s="22"/>
      <c r="UXL161" s="22"/>
      <c r="UXM161" s="22"/>
      <c r="UXN161" s="22"/>
      <c r="UXO161" s="22"/>
      <c r="UXP161" s="22"/>
      <c r="UXQ161" s="22"/>
      <c r="UXR161" s="22"/>
      <c r="UXS161" s="22"/>
      <c r="UXT161" s="22"/>
      <c r="UXU161" s="22"/>
      <c r="UXV161" s="22"/>
      <c r="UXW161" s="22"/>
      <c r="UXX161" s="22"/>
      <c r="UXY161" s="22"/>
      <c r="UXZ161" s="22"/>
      <c r="UYA161" s="22"/>
      <c r="UYB161" s="22"/>
      <c r="UYC161" s="22"/>
      <c r="UYD161" s="22"/>
      <c r="UYE161" s="22"/>
      <c r="UYF161" s="22"/>
      <c r="UYG161" s="22"/>
      <c r="UYH161" s="22"/>
      <c r="UYI161" s="22"/>
      <c r="UYJ161" s="22"/>
      <c r="UYK161" s="22"/>
      <c r="UYL161" s="22"/>
      <c r="UYM161" s="22"/>
      <c r="UYN161" s="22"/>
      <c r="UYO161" s="22"/>
      <c r="UYP161" s="22"/>
      <c r="UYQ161" s="22"/>
      <c r="UYR161" s="22"/>
      <c r="UYS161" s="22"/>
      <c r="UYT161" s="22"/>
      <c r="UYU161" s="22"/>
      <c r="UYV161" s="22"/>
      <c r="UYW161" s="22"/>
      <c r="UYX161" s="22"/>
      <c r="UYY161" s="22"/>
      <c r="UYZ161" s="22"/>
      <c r="UZA161" s="22"/>
      <c r="UZB161" s="22"/>
      <c r="UZC161" s="22"/>
      <c r="UZD161" s="22"/>
      <c r="UZE161" s="22"/>
      <c r="UZF161" s="22"/>
      <c r="UZG161" s="22"/>
      <c r="UZH161" s="22"/>
      <c r="UZI161" s="22"/>
      <c r="UZJ161" s="22"/>
      <c r="UZK161" s="22"/>
      <c r="UZL161" s="22"/>
      <c r="UZM161" s="22"/>
      <c r="UZN161" s="22"/>
      <c r="UZO161" s="22"/>
      <c r="UZP161" s="22"/>
      <c r="UZQ161" s="22"/>
      <c r="UZR161" s="22"/>
      <c r="UZS161" s="22"/>
      <c r="UZT161" s="22"/>
      <c r="UZU161" s="22"/>
      <c r="UZV161" s="22"/>
      <c r="UZW161" s="22"/>
      <c r="UZX161" s="22"/>
      <c r="UZY161" s="22"/>
      <c r="UZZ161" s="22"/>
      <c r="VAA161" s="22"/>
      <c r="VAB161" s="22"/>
      <c r="VAC161" s="22"/>
      <c r="VAD161" s="22"/>
      <c r="VAE161" s="22"/>
      <c r="VAF161" s="22"/>
      <c r="VAG161" s="22"/>
      <c r="VAH161" s="22"/>
      <c r="VAI161" s="22"/>
      <c r="VAJ161" s="22"/>
      <c r="VAK161" s="22"/>
      <c r="VAL161" s="22"/>
      <c r="VAM161" s="22"/>
      <c r="VAN161" s="22"/>
      <c r="VAO161" s="22"/>
      <c r="VAP161" s="22"/>
      <c r="VAQ161" s="22"/>
      <c r="VAR161" s="22"/>
      <c r="VAS161" s="22"/>
      <c r="VAT161" s="22"/>
      <c r="VAU161" s="22"/>
      <c r="VAV161" s="22"/>
      <c r="VAW161" s="22"/>
      <c r="VAX161" s="22"/>
      <c r="VAY161" s="22"/>
      <c r="VAZ161" s="22"/>
      <c r="VBA161" s="22"/>
      <c r="VBB161" s="22"/>
      <c r="VBC161" s="22"/>
      <c r="VBD161" s="22"/>
      <c r="VBE161" s="22"/>
      <c r="VBF161" s="22"/>
      <c r="VBG161" s="22"/>
      <c r="VBH161" s="22"/>
      <c r="VBI161" s="22"/>
      <c r="VBJ161" s="22"/>
      <c r="VBK161" s="22"/>
      <c r="VBL161" s="22"/>
      <c r="VBM161" s="22"/>
      <c r="VBN161" s="22"/>
      <c r="VBO161" s="22"/>
      <c r="VBP161" s="22"/>
      <c r="VBQ161" s="22"/>
      <c r="VBR161" s="22"/>
      <c r="VBS161" s="22"/>
      <c r="VBT161" s="22"/>
      <c r="VBU161" s="22"/>
      <c r="VBV161" s="22"/>
      <c r="VBW161" s="22"/>
      <c r="VBX161" s="22"/>
      <c r="VBY161" s="22"/>
      <c r="VBZ161" s="22"/>
      <c r="VCA161" s="22"/>
      <c r="VCB161" s="22"/>
      <c r="VCC161" s="22"/>
      <c r="VCD161" s="22"/>
      <c r="VCE161" s="22"/>
      <c r="VCF161" s="22"/>
      <c r="VCG161" s="22"/>
      <c r="VCH161" s="22"/>
      <c r="VCI161" s="22"/>
      <c r="VCJ161" s="22"/>
      <c r="VCK161" s="22"/>
      <c r="VCL161" s="22"/>
      <c r="VCM161" s="22"/>
      <c r="VCN161" s="22"/>
      <c r="VCO161" s="22"/>
      <c r="VCP161" s="22"/>
      <c r="VCQ161" s="22"/>
      <c r="VCR161" s="22"/>
      <c r="VCS161" s="22"/>
      <c r="VCT161" s="22"/>
      <c r="VCU161" s="22"/>
      <c r="VCV161" s="22"/>
      <c r="VCW161" s="22"/>
      <c r="VCX161" s="22"/>
      <c r="VCY161" s="22"/>
      <c r="VCZ161" s="22"/>
      <c r="VDA161" s="22"/>
      <c r="VDB161" s="22"/>
      <c r="VDC161" s="22"/>
      <c r="VDD161" s="22"/>
      <c r="VDE161" s="22"/>
      <c r="VDF161" s="22"/>
      <c r="VDG161" s="22"/>
      <c r="VDH161" s="22"/>
      <c r="VDI161" s="22"/>
      <c r="VDJ161" s="22"/>
      <c r="VDK161" s="22"/>
      <c r="VDL161" s="22"/>
      <c r="VDM161" s="22"/>
      <c r="VDN161" s="22"/>
      <c r="VDO161" s="22"/>
      <c r="VDP161" s="22"/>
      <c r="VDQ161" s="22"/>
      <c r="VDR161" s="22"/>
      <c r="VDS161" s="22"/>
      <c r="VDT161" s="22"/>
      <c r="VDU161" s="22"/>
      <c r="VDV161" s="22"/>
      <c r="VDW161" s="22"/>
      <c r="VDX161" s="22"/>
      <c r="VDY161" s="22"/>
      <c r="VDZ161" s="22"/>
      <c r="VEA161" s="22"/>
      <c r="VEB161" s="22"/>
      <c r="VEC161" s="22"/>
      <c r="VED161" s="22"/>
      <c r="VEE161" s="22"/>
      <c r="VEF161" s="22"/>
      <c r="VEG161" s="22"/>
      <c r="VEH161" s="22"/>
      <c r="VEI161" s="22"/>
      <c r="VEJ161" s="22"/>
      <c r="VEK161" s="22"/>
      <c r="VEL161" s="22"/>
      <c r="VEM161" s="22"/>
      <c r="VEN161" s="22"/>
      <c r="VEO161" s="22"/>
      <c r="VEP161" s="22"/>
      <c r="VEQ161" s="22"/>
      <c r="VER161" s="22"/>
      <c r="VES161" s="22"/>
      <c r="VET161" s="22"/>
      <c r="VEU161" s="22"/>
      <c r="VEV161" s="22"/>
      <c r="VEW161" s="22"/>
      <c r="VEX161" s="22"/>
      <c r="VEY161" s="22"/>
      <c r="VEZ161" s="22"/>
      <c r="VFA161" s="22"/>
      <c r="VFB161" s="22"/>
      <c r="VFC161" s="22"/>
      <c r="VFD161" s="22"/>
      <c r="VFE161" s="22"/>
      <c r="VFF161" s="22"/>
      <c r="VFG161" s="22"/>
      <c r="VFH161" s="22"/>
      <c r="VFI161" s="22"/>
      <c r="VFJ161" s="22"/>
      <c r="VFK161" s="22"/>
      <c r="VFL161" s="22"/>
      <c r="VFM161" s="22"/>
      <c r="VFN161" s="22"/>
      <c r="VFO161" s="22"/>
      <c r="VFP161" s="22"/>
      <c r="VFQ161" s="22"/>
      <c r="VFR161" s="22"/>
      <c r="VFS161" s="22"/>
      <c r="VFT161" s="22"/>
      <c r="VFU161" s="22"/>
      <c r="VFV161" s="22"/>
      <c r="VFW161" s="22"/>
      <c r="VFX161" s="22"/>
      <c r="VFY161" s="22"/>
      <c r="VFZ161" s="22"/>
      <c r="VGA161" s="22"/>
      <c r="VGB161" s="22"/>
      <c r="VGC161" s="22"/>
      <c r="VGD161" s="22"/>
      <c r="VGE161" s="22"/>
      <c r="VGF161" s="22"/>
      <c r="VGG161" s="22"/>
      <c r="VGH161" s="22"/>
      <c r="VGI161" s="22"/>
      <c r="VGJ161" s="22"/>
      <c r="VGK161" s="22"/>
      <c r="VGL161" s="22"/>
      <c r="VGM161" s="22"/>
      <c r="VGN161" s="22"/>
      <c r="VGO161" s="22"/>
      <c r="VGP161" s="22"/>
      <c r="VGQ161" s="22"/>
      <c r="VGR161" s="22"/>
      <c r="VGS161" s="22"/>
      <c r="VGT161" s="22"/>
      <c r="VGU161" s="22"/>
      <c r="VGV161" s="22"/>
      <c r="VGW161" s="22"/>
      <c r="VGX161" s="22"/>
      <c r="VGY161" s="22"/>
      <c r="VGZ161" s="22"/>
      <c r="VHA161" s="22"/>
      <c r="VHB161" s="22"/>
      <c r="VHC161" s="22"/>
      <c r="VHD161" s="22"/>
      <c r="VHE161" s="22"/>
      <c r="VHF161" s="22"/>
      <c r="VHG161" s="22"/>
      <c r="VHH161" s="22"/>
      <c r="VHI161" s="22"/>
      <c r="VHJ161" s="22"/>
      <c r="VHK161" s="22"/>
      <c r="VHL161" s="22"/>
      <c r="VHM161" s="22"/>
      <c r="VHN161" s="22"/>
      <c r="VHO161" s="22"/>
      <c r="VHP161" s="22"/>
      <c r="VHQ161" s="22"/>
      <c r="VHR161" s="22"/>
      <c r="VHS161" s="22"/>
      <c r="VHT161" s="22"/>
      <c r="VHU161" s="22"/>
      <c r="VHV161" s="22"/>
      <c r="VHW161" s="22"/>
      <c r="VHX161" s="22"/>
      <c r="VHY161" s="22"/>
      <c r="VHZ161" s="22"/>
      <c r="VIA161" s="22"/>
      <c r="VIB161" s="22"/>
      <c r="VIC161" s="22"/>
      <c r="VID161" s="22"/>
      <c r="VIE161" s="22"/>
      <c r="VIF161" s="22"/>
      <c r="VIG161" s="22"/>
      <c r="VIH161" s="22"/>
      <c r="VII161" s="22"/>
      <c r="VIJ161" s="22"/>
      <c r="VIK161" s="22"/>
      <c r="VIL161" s="22"/>
      <c r="VIM161" s="22"/>
      <c r="VIN161" s="22"/>
      <c r="VIO161" s="22"/>
      <c r="VIP161" s="22"/>
      <c r="VIQ161" s="22"/>
      <c r="VIR161" s="22"/>
      <c r="VIS161" s="22"/>
      <c r="VIT161" s="22"/>
      <c r="VIU161" s="22"/>
      <c r="VIV161" s="22"/>
      <c r="VIW161" s="22"/>
      <c r="VIX161" s="22"/>
      <c r="VIY161" s="22"/>
      <c r="VIZ161" s="22"/>
      <c r="VJA161" s="22"/>
      <c r="VJB161" s="22"/>
      <c r="VJC161" s="22"/>
      <c r="VJD161" s="22"/>
      <c r="VJE161" s="22"/>
      <c r="VJF161" s="22"/>
      <c r="VJG161" s="22"/>
      <c r="VJH161" s="22"/>
      <c r="VJI161" s="22"/>
      <c r="VJJ161" s="22"/>
      <c r="VJK161" s="22"/>
      <c r="VJL161" s="22"/>
      <c r="VJM161" s="22"/>
      <c r="VJN161" s="22"/>
      <c r="VJO161" s="22"/>
      <c r="VJP161" s="22"/>
      <c r="VJQ161" s="22"/>
      <c r="VJR161" s="22"/>
      <c r="VJS161" s="22"/>
      <c r="VJT161" s="22"/>
      <c r="VJU161" s="22"/>
      <c r="VJV161" s="22"/>
      <c r="VJW161" s="22"/>
      <c r="VJX161" s="22"/>
      <c r="VJY161" s="22"/>
      <c r="VJZ161" s="22"/>
      <c r="VKA161" s="22"/>
      <c r="VKB161" s="22"/>
      <c r="VKC161" s="22"/>
      <c r="VKD161" s="22"/>
      <c r="VKE161" s="22"/>
      <c r="VKF161" s="22"/>
      <c r="VKG161" s="22"/>
      <c r="VKH161" s="22"/>
      <c r="VKI161" s="22"/>
      <c r="VKJ161" s="22"/>
      <c r="VKK161" s="22"/>
      <c r="VKL161" s="22"/>
      <c r="VKM161" s="22"/>
      <c r="VKN161" s="22"/>
      <c r="VKO161" s="22"/>
      <c r="VKP161" s="22"/>
      <c r="VKQ161" s="22"/>
      <c r="VKR161" s="22"/>
      <c r="VKS161" s="22"/>
      <c r="VKT161" s="22"/>
      <c r="VKU161" s="22"/>
      <c r="VKV161" s="22"/>
      <c r="VKW161" s="22"/>
      <c r="VKX161" s="22"/>
      <c r="VKY161" s="22"/>
      <c r="VKZ161" s="22"/>
      <c r="VLA161" s="22"/>
      <c r="VLB161" s="22"/>
      <c r="VLC161" s="22"/>
      <c r="VLD161" s="22"/>
      <c r="VLE161" s="22"/>
      <c r="VLF161" s="22"/>
      <c r="VLG161" s="22"/>
      <c r="VLH161" s="22"/>
      <c r="VLI161" s="22"/>
      <c r="VLJ161" s="22"/>
      <c r="VLK161" s="22"/>
      <c r="VLL161" s="22"/>
      <c r="VLM161" s="22"/>
      <c r="VLN161" s="22"/>
      <c r="VLO161" s="22"/>
      <c r="VLP161" s="22"/>
      <c r="VLQ161" s="22"/>
      <c r="VLR161" s="22"/>
      <c r="VLS161" s="22"/>
      <c r="VLT161" s="22"/>
      <c r="VLU161" s="22"/>
      <c r="VLV161" s="22"/>
      <c r="VLW161" s="22"/>
      <c r="VLX161" s="22"/>
      <c r="VLY161" s="22"/>
      <c r="VLZ161" s="22"/>
      <c r="VMA161" s="22"/>
      <c r="VMB161" s="22"/>
      <c r="VMC161" s="22"/>
      <c r="VMD161" s="22"/>
      <c r="VME161" s="22"/>
      <c r="VMF161" s="22"/>
      <c r="VMG161" s="22"/>
      <c r="VMH161" s="22"/>
      <c r="VMI161" s="22"/>
      <c r="VMJ161" s="22"/>
      <c r="VMK161" s="22"/>
      <c r="VML161" s="22"/>
      <c r="VMM161" s="22"/>
      <c r="VMN161" s="22"/>
      <c r="VMO161" s="22"/>
      <c r="VMP161" s="22"/>
      <c r="VMQ161" s="22"/>
      <c r="VMR161" s="22"/>
      <c r="VMS161" s="22"/>
      <c r="VMT161" s="22"/>
      <c r="VMU161" s="22"/>
      <c r="VMV161" s="22"/>
      <c r="VMW161" s="22"/>
      <c r="VMX161" s="22"/>
      <c r="VMY161" s="22"/>
      <c r="VMZ161" s="22"/>
      <c r="VNA161" s="22"/>
      <c r="VNB161" s="22"/>
      <c r="VNC161" s="22"/>
      <c r="VND161" s="22"/>
      <c r="VNE161" s="22"/>
      <c r="VNF161" s="22"/>
      <c r="VNG161" s="22"/>
      <c r="VNH161" s="22"/>
      <c r="VNI161" s="22"/>
      <c r="VNJ161" s="22"/>
      <c r="VNK161" s="22"/>
      <c r="VNL161" s="22"/>
      <c r="VNM161" s="22"/>
      <c r="VNN161" s="22"/>
      <c r="VNO161" s="22"/>
      <c r="VNP161" s="22"/>
      <c r="VNQ161" s="22"/>
      <c r="VNR161" s="22"/>
      <c r="VNS161" s="22"/>
      <c r="VNT161" s="22"/>
      <c r="VNU161" s="22"/>
      <c r="VNV161" s="22"/>
      <c r="VNW161" s="22"/>
      <c r="VNX161" s="22"/>
      <c r="VNY161" s="22"/>
      <c r="VNZ161" s="22"/>
      <c r="VOA161" s="22"/>
      <c r="VOB161" s="22"/>
      <c r="VOC161" s="22"/>
      <c r="VOD161" s="22"/>
      <c r="VOE161" s="22"/>
      <c r="VOF161" s="22"/>
      <c r="VOG161" s="22"/>
      <c r="VOH161" s="22"/>
      <c r="VOI161" s="22"/>
      <c r="VOJ161" s="22"/>
      <c r="VOK161" s="22"/>
      <c r="VOL161" s="22"/>
      <c r="VOM161" s="22"/>
      <c r="VON161" s="22"/>
      <c r="VOO161" s="22"/>
      <c r="VOP161" s="22"/>
      <c r="VOQ161" s="22"/>
      <c r="VOR161" s="22"/>
      <c r="VOS161" s="22"/>
      <c r="VOT161" s="22"/>
      <c r="VOU161" s="22"/>
      <c r="VOV161" s="22"/>
      <c r="VOW161" s="22"/>
      <c r="VOX161" s="22"/>
      <c r="VOY161" s="22"/>
      <c r="VOZ161" s="22"/>
      <c r="VPA161" s="22"/>
      <c r="VPB161" s="22"/>
      <c r="VPC161" s="22"/>
      <c r="VPD161" s="22"/>
      <c r="VPE161" s="22"/>
      <c r="VPF161" s="22"/>
      <c r="VPG161" s="22"/>
      <c r="VPH161" s="22"/>
      <c r="VPI161" s="22"/>
      <c r="VPJ161" s="22"/>
      <c r="VPK161" s="22"/>
      <c r="VPL161" s="22"/>
      <c r="VPM161" s="22"/>
      <c r="VPN161" s="22"/>
      <c r="VPO161" s="22"/>
      <c r="VPP161" s="22"/>
      <c r="VPQ161" s="22"/>
      <c r="VPR161" s="22"/>
      <c r="VPS161" s="22"/>
      <c r="VPT161" s="22"/>
      <c r="VPU161" s="22"/>
      <c r="VPV161" s="22"/>
      <c r="VPW161" s="22"/>
      <c r="VPX161" s="22"/>
      <c r="VPY161" s="22"/>
      <c r="VPZ161" s="22"/>
      <c r="VQA161" s="22"/>
      <c r="VQB161" s="22"/>
      <c r="VQC161" s="22"/>
      <c r="VQD161" s="22"/>
      <c r="VQE161" s="22"/>
      <c r="VQF161" s="22"/>
      <c r="VQG161" s="22"/>
      <c r="VQH161" s="22"/>
      <c r="VQI161" s="22"/>
      <c r="VQJ161" s="22"/>
      <c r="VQK161" s="22"/>
      <c r="VQL161" s="22"/>
      <c r="VQM161" s="22"/>
      <c r="VQN161" s="22"/>
      <c r="VQO161" s="22"/>
      <c r="VQP161" s="22"/>
      <c r="VQQ161" s="22"/>
      <c r="VQR161" s="22"/>
      <c r="VQS161" s="22"/>
      <c r="VQT161" s="22"/>
      <c r="VQU161" s="22"/>
      <c r="VQV161" s="22"/>
      <c r="VQW161" s="22"/>
      <c r="VQX161" s="22"/>
      <c r="VQY161" s="22"/>
      <c r="VQZ161" s="22"/>
      <c r="VRA161" s="22"/>
      <c r="VRB161" s="22"/>
      <c r="VRC161" s="22"/>
      <c r="VRD161" s="22"/>
      <c r="VRE161" s="22"/>
      <c r="VRF161" s="22"/>
      <c r="VRG161" s="22"/>
      <c r="VRH161" s="22"/>
      <c r="VRI161" s="22"/>
      <c r="VRJ161" s="22"/>
      <c r="VRK161" s="22"/>
      <c r="VRL161" s="22"/>
      <c r="VRM161" s="22"/>
      <c r="VRN161" s="22"/>
      <c r="VRO161" s="22"/>
      <c r="VRP161" s="22"/>
      <c r="VRQ161" s="22"/>
      <c r="VRR161" s="22"/>
      <c r="VRS161" s="22"/>
      <c r="VRT161" s="22"/>
      <c r="VRU161" s="22"/>
      <c r="VRV161" s="22"/>
      <c r="VRW161" s="22"/>
      <c r="VRX161" s="22"/>
      <c r="VRY161" s="22"/>
      <c r="VRZ161" s="22"/>
      <c r="VSA161" s="22"/>
      <c r="VSB161" s="22"/>
      <c r="VSC161" s="22"/>
      <c r="VSD161" s="22"/>
      <c r="VSE161" s="22"/>
      <c r="VSF161" s="22"/>
      <c r="VSG161" s="22"/>
      <c r="VSH161" s="22"/>
      <c r="VSI161" s="22"/>
      <c r="VSJ161" s="22"/>
      <c r="VSK161" s="22"/>
      <c r="VSL161" s="22"/>
      <c r="VSM161" s="22"/>
      <c r="VSN161" s="22"/>
      <c r="VSO161" s="22"/>
      <c r="VSP161" s="22"/>
      <c r="VSQ161" s="22"/>
      <c r="VSR161" s="22"/>
      <c r="VSS161" s="22"/>
      <c r="VST161" s="22"/>
      <c r="VSU161" s="22"/>
      <c r="VSV161" s="22"/>
      <c r="VSW161" s="22"/>
      <c r="VSX161" s="22"/>
      <c r="VSY161" s="22"/>
      <c r="VSZ161" s="22"/>
      <c r="VTA161" s="22"/>
      <c r="VTB161" s="22"/>
      <c r="VTC161" s="22"/>
      <c r="VTD161" s="22"/>
      <c r="VTE161" s="22"/>
      <c r="VTF161" s="22"/>
      <c r="VTG161" s="22"/>
      <c r="VTH161" s="22"/>
      <c r="VTI161" s="22"/>
      <c r="VTJ161" s="22"/>
      <c r="VTK161" s="22"/>
      <c r="VTL161" s="22"/>
      <c r="VTM161" s="22"/>
      <c r="VTN161" s="22"/>
      <c r="VTO161" s="22"/>
      <c r="VTP161" s="22"/>
      <c r="VTQ161" s="22"/>
      <c r="VTR161" s="22"/>
      <c r="VTS161" s="22"/>
      <c r="VTT161" s="22"/>
      <c r="VTU161" s="22"/>
      <c r="VTV161" s="22"/>
      <c r="VTW161" s="22"/>
      <c r="VTX161" s="22"/>
      <c r="VTY161" s="22"/>
      <c r="VTZ161" s="22"/>
      <c r="VUA161" s="22"/>
      <c r="VUB161" s="22"/>
      <c r="VUC161" s="22"/>
      <c r="VUD161" s="22"/>
      <c r="VUE161" s="22"/>
      <c r="VUF161" s="22"/>
      <c r="VUG161" s="22"/>
      <c r="VUH161" s="22"/>
      <c r="VUI161" s="22"/>
      <c r="VUJ161" s="22"/>
      <c r="VUK161" s="22"/>
      <c r="VUL161" s="22"/>
      <c r="VUM161" s="22"/>
      <c r="VUN161" s="22"/>
      <c r="VUO161" s="22"/>
      <c r="VUP161" s="22"/>
      <c r="VUQ161" s="22"/>
      <c r="VUR161" s="22"/>
      <c r="VUS161" s="22"/>
      <c r="VUT161" s="22"/>
      <c r="VUU161" s="22"/>
      <c r="VUV161" s="22"/>
      <c r="VUW161" s="22"/>
      <c r="VUX161" s="22"/>
      <c r="VUY161" s="22"/>
      <c r="VUZ161" s="22"/>
      <c r="VVA161" s="22"/>
      <c r="VVB161" s="22"/>
      <c r="VVC161" s="22"/>
      <c r="VVD161" s="22"/>
      <c r="VVE161" s="22"/>
      <c r="VVF161" s="22"/>
      <c r="VVG161" s="22"/>
      <c r="VVH161" s="22"/>
      <c r="VVI161" s="22"/>
      <c r="VVJ161" s="22"/>
      <c r="VVK161" s="22"/>
      <c r="VVL161" s="22"/>
      <c r="VVM161" s="22"/>
      <c r="VVN161" s="22"/>
      <c r="VVO161" s="22"/>
      <c r="VVP161" s="22"/>
      <c r="VVQ161" s="22"/>
      <c r="VVR161" s="22"/>
      <c r="VVS161" s="22"/>
      <c r="VVT161" s="22"/>
      <c r="VVU161" s="22"/>
      <c r="VVV161" s="22"/>
      <c r="VVW161" s="22"/>
      <c r="VVX161" s="22"/>
      <c r="VVY161" s="22"/>
      <c r="VVZ161" s="22"/>
      <c r="VWA161" s="22"/>
      <c r="VWB161" s="22"/>
      <c r="VWC161" s="22"/>
      <c r="VWD161" s="22"/>
      <c r="VWE161" s="22"/>
      <c r="VWF161" s="22"/>
      <c r="VWG161" s="22"/>
      <c r="VWH161" s="22"/>
      <c r="VWI161" s="22"/>
      <c r="VWJ161" s="22"/>
      <c r="VWK161" s="22"/>
      <c r="VWL161" s="22"/>
      <c r="VWM161" s="22"/>
      <c r="VWN161" s="22"/>
      <c r="VWO161" s="22"/>
      <c r="VWP161" s="22"/>
      <c r="VWQ161" s="22"/>
      <c r="VWR161" s="22"/>
      <c r="VWS161" s="22"/>
      <c r="VWT161" s="22"/>
      <c r="VWU161" s="22"/>
      <c r="VWV161" s="22"/>
      <c r="VWW161" s="22"/>
      <c r="VWX161" s="22"/>
      <c r="VWY161" s="22"/>
      <c r="VWZ161" s="22"/>
      <c r="VXA161" s="22"/>
      <c r="VXB161" s="22"/>
      <c r="VXC161" s="22"/>
      <c r="VXD161" s="22"/>
      <c r="VXE161" s="22"/>
      <c r="VXF161" s="22"/>
      <c r="VXG161" s="22"/>
      <c r="VXH161" s="22"/>
      <c r="VXI161" s="22"/>
      <c r="VXJ161" s="22"/>
      <c r="VXK161" s="22"/>
      <c r="VXL161" s="22"/>
      <c r="VXM161" s="22"/>
      <c r="VXN161" s="22"/>
      <c r="VXO161" s="22"/>
      <c r="VXP161" s="22"/>
      <c r="VXQ161" s="22"/>
      <c r="VXR161" s="22"/>
      <c r="VXS161" s="22"/>
      <c r="VXT161" s="22"/>
      <c r="VXU161" s="22"/>
      <c r="VXV161" s="22"/>
      <c r="VXW161" s="22"/>
      <c r="VXX161" s="22"/>
      <c r="VXY161" s="22"/>
      <c r="VXZ161" s="22"/>
      <c r="VYA161" s="22"/>
      <c r="VYB161" s="22"/>
      <c r="VYC161" s="22"/>
      <c r="VYD161" s="22"/>
      <c r="VYE161" s="22"/>
      <c r="VYF161" s="22"/>
      <c r="VYG161" s="22"/>
      <c r="VYH161" s="22"/>
      <c r="VYI161" s="22"/>
      <c r="VYJ161" s="22"/>
      <c r="VYK161" s="22"/>
      <c r="VYL161" s="22"/>
      <c r="VYM161" s="22"/>
      <c r="VYN161" s="22"/>
      <c r="VYO161" s="22"/>
      <c r="VYP161" s="22"/>
      <c r="VYQ161" s="22"/>
      <c r="VYR161" s="22"/>
      <c r="VYS161" s="22"/>
      <c r="VYT161" s="22"/>
      <c r="VYU161" s="22"/>
      <c r="VYV161" s="22"/>
      <c r="VYW161" s="22"/>
      <c r="VYX161" s="22"/>
      <c r="VYY161" s="22"/>
      <c r="VYZ161" s="22"/>
      <c r="VZA161" s="22"/>
      <c r="VZB161" s="22"/>
      <c r="VZC161" s="22"/>
      <c r="VZD161" s="22"/>
      <c r="VZE161" s="22"/>
      <c r="VZF161" s="22"/>
      <c r="VZG161" s="22"/>
      <c r="VZH161" s="22"/>
      <c r="VZI161" s="22"/>
      <c r="VZJ161" s="22"/>
      <c r="VZK161" s="22"/>
      <c r="VZL161" s="22"/>
      <c r="VZM161" s="22"/>
      <c r="VZN161" s="22"/>
      <c r="VZO161" s="22"/>
      <c r="VZP161" s="22"/>
      <c r="VZQ161" s="22"/>
      <c r="VZR161" s="22"/>
      <c r="VZS161" s="22"/>
      <c r="VZT161" s="22"/>
      <c r="VZU161" s="22"/>
      <c r="VZV161" s="22"/>
      <c r="VZW161" s="22"/>
      <c r="VZX161" s="22"/>
      <c r="VZY161" s="22"/>
      <c r="VZZ161" s="22"/>
      <c r="WAA161" s="22"/>
      <c r="WAB161" s="22"/>
      <c r="WAC161" s="22"/>
      <c r="WAD161" s="22"/>
      <c r="WAE161" s="22"/>
      <c r="WAF161" s="22"/>
      <c r="WAG161" s="22"/>
      <c r="WAH161" s="22"/>
      <c r="WAI161" s="22"/>
      <c r="WAJ161" s="22"/>
      <c r="WAK161" s="22"/>
      <c r="WAL161" s="22"/>
      <c r="WAM161" s="22"/>
      <c r="WAN161" s="22"/>
      <c r="WAO161" s="22"/>
      <c r="WAP161" s="22"/>
      <c r="WAQ161" s="22"/>
      <c r="WAR161" s="22"/>
      <c r="WAS161" s="22"/>
      <c r="WAT161" s="22"/>
      <c r="WAU161" s="22"/>
      <c r="WAV161" s="22"/>
      <c r="WAW161" s="22"/>
      <c r="WAX161" s="22"/>
      <c r="WAY161" s="22"/>
      <c r="WAZ161" s="22"/>
      <c r="WBA161" s="22"/>
      <c r="WBB161" s="22"/>
      <c r="WBC161" s="22"/>
      <c r="WBD161" s="22"/>
      <c r="WBE161" s="22"/>
      <c r="WBF161" s="22"/>
      <c r="WBG161" s="22"/>
      <c r="WBH161" s="22"/>
      <c r="WBI161" s="22"/>
      <c r="WBJ161" s="22"/>
      <c r="WBK161" s="22"/>
      <c r="WBL161" s="22"/>
      <c r="WBM161" s="22"/>
      <c r="WBN161" s="22"/>
      <c r="WBO161" s="22"/>
      <c r="WBP161" s="22"/>
      <c r="WBQ161" s="22"/>
      <c r="WBR161" s="22"/>
      <c r="WBS161" s="22"/>
      <c r="WBT161" s="22"/>
      <c r="WBU161" s="22"/>
      <c r="WBV161" s="22"/>
      <c r="WBW161" s="22"/>
      <c r="WBX161" s="22"/>
      <c r="WBY161" s="22"/>
      <c r="WBZ161" s="22"/>
      <c r="WCA161" s="22"/>
      <c r="WCB161" s="22"/>
      <c r="WCC161" s="22"/>
      <c r="WCD161" s="22"/>
      <c r="WCE161" s="22"/>
      <c r="WCF161" s="22"/>
      <c r="WCG161" s="22"/>
      <c r="WCH161" s="22"/>
      <c r="WCI161" s="22"/>
      <c r="WCJ161" s="22"/>
      <c r="WCK161" s="22"/>
      <c r="WCL161" s="22"/>
      <c r="WCM161" s="22"/>
      <c r="WCN161" s="22"/>
      <c r="WCO161" s="22"/>
      <c r="WCP161" s="22"/>
      <c r="WCQ161" s="22"/>
      <c r="WCR161" s="22"/>
      <c r="WCS161" s="22"/>
      <c r="WCT161" s="22"/>
      <c r="WCU161" s="22"/>
      <c r="WCV161" s="22"/>
      <c r="WCW161" s="22"/>
      <c r="WCX161" s="22"/>
      <c r="WCY161" s="22"/>
      <c r="WCZ161" s="22"/>
      <c r="WDA161" s="22"/>
      <c r="WDB161" s="22"/>
      <c r="WDC161" s="22"/>
      <c r="WDD161" s="22"/>
      <c r="WDE161" s="22"/>
      <c r="WDF161" s="22"/>
      <c r="WDG161" s="22"/>
      <c r="WDH161" s="22"/>
      <c r="WDI161" s="22"/>
      <c r="WDJ161" s="22"/>
      <c r="WDK161" s="22"/>
      <c r="WDL161" s="22"/>
      <c r="WDM161" s="22"/>
      <c r="WDN161" s="22"/>
      <c r="WDO161" s="22"/>
      <c r="WDP161" s="22"/>
      <c r="WDQ161" s="22"/>
      <c r="WDR161" s="22"/>
      <c r="WDS161" s="22"/>
      <c r="WDT161" s="22"/>
      <c r="WDU161" s="22"/>
      <c r="WDV161" s="22"/>
      <c r="WDW161" s="22"/>
      <c r="WDX161" s="22"/>
      <c r="WDY161" s="22"/>
      <c r="WDZ161" s="22"/>
      <c r="WEA161" s="22"/>
      <c r="WEB161" s="22"/>
      <c r="WEC161" s="22"/>
      <c r="WED161" s="22"/>
      <c r="WEE161" s="22"/>
      <c r="WEF161" s="22"/>
      <c r="WEG161" s="22"/>
      <c r="WEH161" s="22"/>
      <c r="WEI161" s="22"/>
      <c r="WEJ161" s="22"/>
      <c r="WEK161" s="22"/>
      <c r="WEL161" s="22"/>
      <c r="WEM161" s="22"/>
      <c r="WEN161" s="22"/>
      <c r="WEO161" s="22"/>
      <c r="WEP161" s="22"/>
      <c r="WEQ161" s="22"/>
      <c r="WER161" s="22"/>
      <c r="WES161" s="22"/>
      <c r="WET161" s="22"/>
      <c r="WEU161" s="22"/>
      <c r="WEV161" s="22"/>
      <c r="WEW161" s="22"/>
      <c r="WEX161" s="22"/>
      <c r="WEY161" s="22"/>
      <c r="WEZ161" s="22"/>
      <c r="WFA161" s="22"/>
      <c r="WFB161" s="22"/>
      <c r="WFC161" s="22"/>
      <c r="WFD161" s="22"/>
      <c r="WFE161" s="22"/>
      <c r="WFF161" s="22"/>
      <c r="WFG161" s="22"/>
      <c r="WFH161" s="22"/>
      <c r="WFI161" s="22"/>
      <c r="WFJ161" s="22"/>
      <c r="WFK161" s="22"/>
      <c r="WFL161" s="22"/>
      <c r="WFM161" s="22"/>
      <c r="WFN161" s="22"/>
      <c r="WFO161" s="22"/>
      <c r="WFP161" s="22"/>
      <c r="WFQ161" s="22"/>
      <c r="WFR161" s="22"/>
      <c r="WFS161" s="22"/>
      <c r="WFT161" s="22"/>
      <c r="WFU161" s="22"/>
      <c r="WFV161" s="22"/>
      <c r="WFW161" s="22"/>
      <c r="WFX161" s="22"/>
      <c r="WFY161" s="22"/>
      <c r="WFZ161" s="22"/>
      <c r="WGA161" s="22"/>
      <c r="WGB161" s="22"/>
      <c r="WGC161" s="22"/>
      <c r="WGD161" s="22"/>
      <c r="WGE161" s="22"/>
      <c r="WGF161" s="22"/>
      <c r="WGG161" s="22"/>
      <c r="WGH161" s="22"/>
      <c r="WGI161" s="22"/>
      <c r="WGJ161" s="22"/>
      <c r="WGK161" s="22"/>
      <c r="WGL161" s="22"/>
      <c r="WGM161" s="22"/>
      <c r="WGN161" s="22"/>
      <c r="WGO161" s="22"/>
      <c r="WGP161" s="22"/>
      <c r="WGQ161" s="22"/>
      <c r="WGR161" s="22"/>
      <c r="WGS161" s="22"/>
      <c r="WGT161" s="22"/>
      <c r="WGU161" s="22"/>
      <c r="WGV161" s="22"/>
      <c r="WGW161" s="22"/>
      <c r="WGX161" s="22"/>
      <c r="WGY161" s="22"/>
      <c r="WGZ161" s="22"/>
      <c r="WHA161" s="22"/>
      <c r="WHB161" s="22"/>
      <c r="WHC161" s="22"/>
      <c r="WHD161" s="22"/>
      <c r="WHE161" s="22"/>
      <c r="WHF161" s="22"/>
      <c r="WHG161" s="22"/>
      <c r="WHH161" s="22"/>
      <c r="WHI161" s="22"/>
      <c r="WHJ161" s="22"/>
      <c r="WHK161" s="22"/>
      <c r="WHL161" s="22"/>
      <c r="WHM161" s="22"/>
      <c r="WHN161" s="22"/>
      <c r="WHO161" s="22"/>
      <c r="WHP161" s="22"/>
      <c r="WHQ161" s="22"/>
      <c r="WHR161" s="22"/>
      <c r="WHS161" s="22"/>
      <c r="WHT161" s="22"/>
      <c r="WHU161" s="22"/>
      <c r="WHV161" s="22"/>
      <c r="WHW161" s="22"/>
      <c r="WHX161" s="22"/>
      <c r="WHY161" s="22"/>
      <c r="WHZ161" s="22"/>
      <c r="WIA161" s="22"/>
      <c r="WIB161" s="22"/>
      <c r="WIC161" s="22"/>
      <c r="WID161" s="22"/>
      <c r="WIE161" s="22"/>
      <c r="WIF161" s="22"/>
      <c r="WIG161" s="22"/>
      <c r="WIH161" s="22"/>
      <c r="WII161" s="22"/>
      <c r="WIJ161" s="22"/>
      <c r="WIK161" s="22"/>
      <c r="WIL161" s="22"/>
      <c r="WIM161" s="22"/>
      <c r="WIN161" s="22"/>
      <c r="WIO161" s="22"/>
      <c r="WIP161" s="22"/>
      <c r="WIQ161" s="22"/>
      <c r="WIR161" s="22"/>
      <c r="WIS161" s="22"/>
      <c r="WIT161" s="22"/>
      <c r="WIU161" s="22"/>
      <c r="WIV161" s="22"/>
      <c r="WIW161" s="22"/>
      <c r="WIX161" s="22"/>
      <c r="WIY161" s="22"/>
      <c r="WIZ161" s="22"/>
      <c r="WJA161" s="22"/>
      <c r="WJB161" s="22"/>
      <c r="WJC161" s="22"/>
      <c r="WJD161" s="22"/>
      <c r="WJE161" s="22"/>
      <c r="WJF161" s="22"/>
      <c r="WJG161" s="22"/>
      <c r="WJH161" s="22"/>
      <c r="WJI161" s="22"/>
      <c r="WJJ161" s="22"/>
      <c r="WJK161" s="22"/>
      <c r="WJL161" s="22"/>
      <c r="WJM161" s="22"/>
      <c r="WJN161" s="22"/>
      <c r="WJO161" s="22"/>
      <c r="WJP161" s="22"/>
      <c r="WJQ161" s="22"/>
      <c r="WJR161" s="22"/>
      <c r="WJS161" s="22"/>
      <c r="WJT161" s="22"/>
      <c r="WJU161" s="22"/>
      <c r="WJV161" s="22"/>
      <c r="WJW161" s="22"/>
      <c r="WJX161" s="22"/>
      <c r="WJY161" s="22"/>
      <c r="WJZ161" s="22"/>
      <c r="WKA161" s="22"/>
      <c r="WKB161" s="22"/>
      <c r="WKC161" s="22"/>
      <c r="WKD161" s="22"/>
      <c r="WKE161" s="22"/>
      <c r="WKF161" s="22"/>
      <c r="WKG161" s="22"/>
      <c r="WKH161" s="22"/>
      <c r="WKI161" s="22"/>
      <c r="WKJ161" s="22"/>
      <c r="WKK161" s="22"/>
      <c r="WKL161" s="22"/>
      <c r="WKM161" s="22"/>
      <c r="WKN161" s="22"/>
      <c r="WKO161" s="22"/>
      <c r="WKP161" s="22"/>
      <c r="WKQ161" s="22"/>
      <c r="WKR161" s="22"/>
      <c r="WKS161" s="22"/>
      <c r="WKT161" s="22"/>
      <c r="WKU161" s="22"/>
      <c r="WKV161" s="22"/>
      <c r="WKW161" s="22"/>
      <c r="WKX161" s="22"/>
      <c r="WKY161" s="22"/>
      <c r="WKZ161" s="22"/>
      <c r="WLA161" s="22"/>
      <c r="WLB161" s="22"/>
      <c r="WLC161" s="22"/>
      <c r="WLD161" s="22"/>
      <c r="WLE161" s="22"/>
      <c r="WLF161" s="22"/>
      <c r="WLG161" s="22"/>
      <c r="WLH161" s="22"/>
      <c r="WLI161" s="22"/>
      <c r="WLJ161" s="22"/>
      <c r="WLK161" s="22"/>
      <c r="WLL161" s="22"/>
      <c r="WLM161" s="22"/>
      <c r="WLN161" s="22"/>
      <c r="WLO161" s="22"/>
      <c r="WLP161" s="22"/>
      <c r="WLQ161" s="22"/>
      <c r="WLR161" s="22"/>
      <c r="WLS161" s="22"/>
      <c r="WLT161" s="22"/>
      <c r="WLU161" s="22"/>
      <c r="WLV161" s="22"/>
      <c r="WLW161" s="22"/>
      <c r="WLX161" s="22"/>
      <c r="WLY161" s="22"/>
      <c r="WLZ161" s="22"/>
      <c r="WMA161" s="22"/>
      <c r="WMB161" s="22"/>
      <c r="WMC161" s="22"/>
      <c r="WMD161" s="22"/>
      <c r="WME161" s="22"/>
      <c r="WMF161" s="22"/>
      <c r="WMG161" s="22"/>
      <c r="WMH161" s="22"/>
      <c r="WMI161" s="22"/>
      <c r="WMJ161" s="22"/>
      <c r="WMK161" s="22"/>
      <c r="WML161" s="22"/>
      <c r="WMM161" s="22"/>
      <c r="WMN161" s="22"/>
      <c r="WMO161" s="22"/>
      <c r="WMP161" s="22"/>
      <c r="WMQ161" s="22"/>
      <c r="WMR161" s="22"/>
      <c r="WMS161" s="22"/>
      <c r="WMT161" s="22"/>
      <c r="WMU161" s="22"/>
      <c r="WMV161" s="22"/>
      <c r="WMW161" s="22"/>
      <c r="WMX161" s="22"/>
      <c r="WMY161" s="22"/>
      <c r="WMZ161" s="22"/>
      <c r="WNA161" s="22"/>
      <c r="WNB161" s="22"/>
      <c r="WNC161" s="22"/>
      <c r="WND161" s="22"/>
      <c r="WNE161" s="22"/>
      <c r="WNF161" s="22"/>
      <c r="WNG161" s="22"/>
      <c r="WNH161" s="22"/>
      <c r="WNI161" s="22"/>
      <c r="WNJ161" s="22"/>
      <c r="WNK161" s="22"/>
      <c r="WNL161" s="22"/>
      <c r="WNM161" s="22"/>
      <c r="WNN161" s="22"/>
      <c r="WNO161" s="22"/>
      <c r="WNP161" s="22"/>
      <c r="WNQ161" s="22"/>
      <c r="WNR161" s="22"/>
      <c r="WNS161" s="22"/>
      <c r="WNT161" s="22"/>
      <c r="WNU161" s="22"/>
      <c r="WNV161" s="22"/>
      <c r="WNW161" s="22"/>
      <c r="WNX161" s="22"/>
      <c r="WNY161" s="22"/>
      <c r="WNZ161" s="22"/>
      <c r="WOA161" s="22"/>
      <c r="WOB161" s="22"/>
      <c r="WOC161" s="22"/>
      <c r="WOD161" s="22"/>
      <c r="WOE161" s="22"/>
      <c r="WOF161" s="22"/>
      <c r="WOG161" s="22"/>
      <c r="WOH161" s="22"/>
      <c r="WOI161" s="22"/>
      <c r="WOJ161" s="22"/>
      <c r="WOK161" s="22"/>
      <c r="WOL161" s="22"/>
      <c r="WOM161" s="22"/>
      <c r="WON161" s="22"/>
      <c r="WOO161" s="22"/>
      <c r="WOP161" s="22"/>
      <c r="WOQ161" s="22"/>
      <c r="WOR161" s="22"/>
      <c r="WOS161" s="22"/>
      <c r="WOT161" s="22"/>
      <c r="WOU161" s="22"/>
      <c r="WOV161" s="22"/>
      <c r="WOW161" s="22"/>
      <c r="WOX161" s="22"/>
      <c r="WOY161" s="22"/>
      <c r="WOZ161" s="22"/>
      <c r="WPA161" s="22"/>
      <c r="WPB161" s="22"/>
      <c r="WPC161" s="22"/>
      <c r="WPD161" s="22"/>
      <c r="WPE161" s="22"/>
      <c r="WPF161" s="22"/>
      <c r="WPG161" s="22"/>
      <c r="WPH161" s="22"/>
      <c r="WPI161" s="22"/>
      <c r="WPJ161" s="22"/>
      <c r="WPK161" s="22"/>
      <c r="WPL161" s="22"/>
      <c r="WPM161" s="22"/>
      <c r="WPN161" s="22"/>
      <c r="WPO161" s="22"/>
      <c r="WPP161" s="22"/>
      <c r="WPQ161" s="22"/>
      <c r="WPR161" s="22"/>
      <c r="WPS161" s="22"/>
      <c r="WPT161" s="22"/>
      <c r="WPU161" s="22"/>
      <c r="WPV161" s="22"/>
      <c r="WPW161" s="22"/>
      <c r="WPX161" s="22"/>
      <c r="WPY161" s="22"/>
      <c r="WPZ161" s="22"/>
      <c r="WQA161" s="22"/>
      <c r="WQB161" s="22"/>
      <c r="WQC161" s="22"/>
      <c r="WQD161" s="22"/>
      <c r="WQE161" s="22"/>
      <c r="WQF161" s="22"/>
      <c r="WQG161" s="22"/>
      <c r="WQH161" s="22"/>
      <c r="WQI161" s="22"/>
      <c r="WQJ161" s="22"/>
      <c r="WQK161" s="22"/>
      <c r="WQL161" s="22"/>
      <c r="WQM161" s="22"/>
      <c r="WQN161" s="22"/>
      <c r="WQO161" s="22"/>
      <c r="WQP161" s="22"/>
      <c r="WQQ161" s="22"/>
      <c r="WQR161" s="22"/>
      <c r="WQS161" s="22"/>
      <c r="WQT161" s="22"/>
      <c r="WQU161" s="22"/>
      <c r="WQV161" s="22"/>
      <c r="WQW161" s="22"/>
      <c r="WQX161" s="22"/>
      <c r="WQY161" s="22"/>
      <c r="WQZ161" s="22"/>
      <c r="WRA161" s="22"/>
      <c r="WRB161" s="22"/>
      <c r="WRC161" s="22"/>
      <c r="WRD161" s="22"/>
      <c r="WRE161" s="22"/>
      <c r="WRF161" s="22"/>
      <c r="WRG161" s="22"/>
      <c r="WRH161" s="22"/>
      <c r="WRI161" s="22"/>
      <c r="WRJ161" s="22"/>
      <c r="WRK161" s="22"/>
      <c r="WRL161" s="22"/>
      <c r="WRM161" s="22"/>
      <c r="WRN161" s="22"/>
      <c r="WRO161" s="22"/>
      <c r="WRP161" s="22"/>
      <c r="WRQ161" s="22"/>
      <c r="WRR161" s="22"/>
      <c r="WRS161" s="22"/>
      <c r="WRT161" s="22"/>
      <c r="WRU161" s="22"/>
      <c r="WRV161" s="22"/>
      <c r="WRW161" s="22"/>
      <c r="WRX161" s="22"/>
      <c r="WRY161" s="22"/>
      <c r="WRZ161" s="22"/>
      <c r="WSA161" s="22"/>
      <c r="WSB161" s="22"/>
      <c r="WSC161" s="22"/>
      <c r="WSD161" s="22"/>
      <c r="WSE161" s="22"/>
      <c r="WSF161" s="22"/>
      <c r="WSG161" s="22"/>
      <c r="WSH161" s="22"/>
      <c r="WSI161" s="22"/>
      <c r="WSJ161" s="22"/>
      <c r="WSK161" s="22"/>
      <c r="WSL161" s="22"/>
      <c r="WSM161" s="22"/>
      <c r="WSN161" s="22"/>
      <c r="WSO161" s="22"/>
      <c r="WSP161" s="22"/>
      <c r="WSQ161" s="22"/>
      <c r="WSR161" s="22"/>
      <c r="WSS161" s="22"/>
      <c r="WST161" s="22"/>
      <c r="WSU161" s="22"/>
      <c r="WSV161" s="22"/>
      <c r="WSW161" s="22"/>
      <c r="WSX161" s="22"/>
      <c r="WSY161" s="22"/>
      <c r="WSZ161" s="22"/>
      <c r="WTA161" s="22"/>
      <c r="WTB161" s="22"/>
      <c r="WTC161" s="22"/>
      <c r="WTD161" s="22"/>
      <c r="WTE161" s="22"/>
      <c r="WTF161" s="22"/>
      <c r="WTG161" s="22"/>
      <c r="WTH161" s="22"/>
      <c r="WTI161" s="22"/>
      <c r="WTJ161" s="22"/>
      <c r="WTK161" s="22"/>
      <c r="WTL161" s="22"/>
      <c r="WTM161" s="22"/>
      <c r="WTN161" s="22"/>
      <c r="WTO161" s="22"/>
      <c r="WTP161" s="22"/>
      <c r="WTQ161" s="22"/>
      <c r="WTR161" s="22"/>
      <c r="WTS161" s="22"/>
      <c r="WTT161" s="22"/>
      <c r="WTU161" s="22"/>
      <c r="WTV161" s="22"/>
      <c r="WTW161" s="22"/>
      <c r="WTX161" s="22"/>
      <c r="WTY161" s="22"/>
      <c r="WTZ161" s="22"/>
      <c r="WUA161" s="22"/>
      <c r="WUB161" s="22"/>
      <c r="WUC161" s="22"/>
      <c r="WUD161" s="22"/>
      <c r="WUE161" s="22"/>
      <c r="WUF161" s="22"/>
      <c r="WUG161" s="22"/>
      <c r="WUH161" s="22"/>
      <c r="WUI161" s="22"/>
      <c r="WUJ161" s="22"/>
      <c r="WUK161" s="22"/>
      <c r="WUL161" s="22"/>
      <c r="WUM161" s="22"/>
      <c r="WUN161" s="22"/>
      <c r="WUO161" s="22"/>
      <c r="WUP161" s="22"/>
      <c r="WUQ161" s="22"/>
      <c r="WUR161" s="22"/>
      <c r="WUS161" s="22"/>
      <c r="WUT161" s="22"/>
      <c r="WUU161" s="22"/>
      <c r="WUV161" s="22"/>
      <c r="WUW161" s="22"/>
      <c r="WUX161" s="22"/>
      <c r="WUY161" s="22"/>
      <c r="WUZ161" s="22"/>
      <c r="WVA161" s="22"/>
      <c r="WVB161" s="22"/>
      <c r="WVC161" s="22"/>
      <c r="WVD161" s="22"/>
      <c r="WVE161" s="22"/>
      <c r="WVF161" s="22"/>
      <c r="WVG161" s="22"/>
      <c r="WVH161" s="22"/>
      <c r="WVI161" s="22"/>
      <c r="WVJ161" s="22"/>
      <c r="WVK161" s="22"/>
      <c r="WVL161" s="22"/>
      <c r="WVM161" s="22"/>
      <c r="WVN161" s="22"/>
      <c r="WVO161" s="22"/>
      <c r="WVP161" s="22"/>
      <c r="WVQ161" s="22"/>
      <c r="WVR161" s="22"/>
      <c r="WVS161" s="22"/>
      <c r="WVT161" s="22"/>
      <c r="WVU161" s="22"/>
      <c r="WVV161" s="22"/>
      <c r="WVW161" s="22"/>
      <c r="WVX161" s="22"/>
      <c r="WVY161" s="22"/>
      <c r="WVZ161" s="22"/>
      <c r="WWA161" s="22"/>
      <c r="WWB161" s="22"/>
      <c r="WWC161" s="22"/>
      <c r="WWD161" s="22"/>
      <c r="WWE161" s="22"/>
      <c r="WWF161" s="22"/>
      <c r="WWG161" s="22"/>
      <c r="WWH161" s="22"/>
      <c r="WWI161" s="22"/>
      <c r="WWJ161" s="22"/>
      <c r="WWK161" s="22"/>
      <c r="WWL161" s="22"/>
      <c r="WWM161" s="22"/>
      <c r="WWN161" s="22"/>
      <c r="WWO161" s="22"/>
      <c r="WWP161" s="22"/>
      <c r="WWQ161" s="22"/>
      <c r="WWR161" s="22"/>
      <c r="WWS161" s="22"/>
      <c r="WWT161" s="22"/>
      <c r="WWU161" s="22"/>
      <c r="WWV161" s="22"/>
      <c r="WWW161" s="22"/>
      <c r="WWX161" s="22"/>
      <c r="WWY161" s="22"/>
      <c r="WWZ161" s="22"/>
      <c r="WXA161" s="22"/>
      <c r="WXB161" s="22"/>
      <c r="WXC161" s="22"/>
      <c r="WXD161" s="22"/>
      <c r="WXE161" s="22"/>
      <c r="WXF161" s="22"/>
      <c r="WXG161" s="22"/>
      <c r="WXH161" s="22"/>
      <c r="WXI161" s="22"/>
      <c r="WXJ161" s="22"/>
      <c r="WXK161" s="22"/>
      <c r="WXL161" s="22"/>
      <c r="WXM161" s="22"/>
      <c r="WXN161" s="22"/>
      <c r="WXO161" s="22"/>
      <c r="WXP161" s="22"/>
      <c r="WXQ161" s="22"/>
      <c r="WXR161" s="22"/>
      <c r="WXS161" s="22"/>
      <c r="WXT161" s="22"/>
      <c r="WXU161" s="22"/>
      <c r="WXV161" s="22"/>
      <c r="WXW161" s="22"/>
      <c r="WXX161" s="22"/>
      <c r="WXY161" s="22"/>
      <c r="WXZ161" s="22"/>
      <c r="WYA161" s="22"/>
      <c r="WYB161" s="22"/>
      <c r="WYC161" s="22"/>
      <c r="WYD161" s="22"/>
      <c r="WYE161" s="22"/>
      <c r="WYF161" s="22"/>
      <c r="WYG161" s="22"/>
      <c r="WYH161" s="22"/>
      <c r="WYI161" s="22"/>
      <c r="WYJ161" s="22"/>
      <c r="WYK161" s="22"/>
      <c r="WYL161" s="22"/>
      <c r="WYM161" s="22"/>
      <c r="WYN161" s="22"/>
      <c r="WYO161" s="22"/>
      <c r="WYP161" s="22"/>
      <c r="WYQ161" s="22"/>
      <c r="WYR161" s="22"/>
      <c r="WYS161" s="22"/>
      <c r="WYT161" s="22"/>
      <c r="WYU161" s="22"/>
      <c r="WYV161" s="22"/>
      <c r="WYW161" s="22"/>
      <c r="WYX161" s="22"/>
      <c r="WYY161" s="22"/>
      <c r="WYZ161" s="22"/>
      <c r="WZA161" s="22"/>
      <c r="WZB161" s="22"/>
      <c r="WZC161" s="22"/>
      <c r="WZD161" s="22"/>
      <c r="WZE161" s="22"/>
      <c r="WZF161" s="22"/>
      <c r="WZG161" s="22"/>
      <c r="WZH161" s="22"/>
      <c r="WZI161" s="22"/>
      <c r="WZJ161" s="22"/>
      <c r="WZK161" s="22"/>
      <c r="WZL161" s="22"/>
      <c r="WZM161" s="22"/>
      <c r="WZN161" s="22"/>
      <c r="WZO161" s="22"/>
      <c r="WZP161" s="22"/>
      <c r="WZQ161" s="22"/>
      <c r="WZR161" s="22"/>
      <c r="WZS161" s="22"/>
      <c r="WZT161" s="22"/>
      <c r="WZU161" s="22"/>
      <c r="WZV161" s="22"/>
      <c r="WZW161" s="22"/>
      <c r="WZX161" s="22"/>
      <c r="WZY161" s="22"/>
      <c r="WZZ161" s="22"/>
      <c r="XAA161" s="22"/>
      <c r="XAB161" s="22"/>
      <c r="XAC161" s="22"/>
      <c r="XAD161" s="22"/>
      <c r="XAE161" s="22"/>
      <c r="XAF161" s="22"/>
      <c r="XAG161" s="22"/>
      <c r="XAH161" s="22"/>
      <c r="XAI161" s="22"/>
      <c r="XAJ161" s="22"/>
      <c r="XAK161" s="22"/>
      <c r="XAL161" s="22"/>
      <c r="XAM161" s="22"/>
      <c r="XAN161" s="22"/>
      <c r="XAO161" s="22"/>
      <c r="XAP161" s="22"/>
      <c r="XAQ161" s="22"/>
      <c r="XAR161" s="22"/>
      <c r="XAS161" s="22"/>
      <c r="XAT161" s="22"/>
      <c r="XAU161" s="22"/>
      <c r="XAV161" s="22"/>
      <c r="XAW161" s="22"/>
      <c r="XAX161" s="22"/>
      <c r="XAY161" s="22"/>
      <c r="XAZ161" s="22"/>
      <c r="XBA161" s="22"/>
      <c r="XBB161" s="22"/>
      <c r="XBC161" s="22"/>
      <c r="XBD161" s="22"/>
      <c r="XBE161" s="22"/>
      <c r="XBF161" s="22"/>
      <c r="XBG161" s="22"/>
      <c r="XBH161" s="22"/>
      <c r="XBI161" s="22"/>
      <c r="XBJ161" s="22"/>
      <c r="XBK161" s="22"/>
      <c r="XBL161" s="22"/>
      <c r="XBM161" s="22"/>
      <c r="XBN161" s="22"/>
      <c r="XBO161" s="22"/>
      <c r="XBP161" s="22"/>
      <c r="XBQ161" s="22"/>
      <c r="XBR161" s="22"/>
      <c r="XBS161" s="22"/>
      <c r="XBT161" s="22"/>
      <c r="XBU161" s="22"/>
      <c r="XBV161" s="22"/>
      <c r="XBW161" s="22"/>
      <c r="XBX161" s="22"/>
      <c r="XBY161" s="22"/>
      <c r="XBZ161" s="22"/>
      <c r="XCA161" s="22"/>
      <c r="XCB161" s="22"/>
      <c r="XCC161" s="22"/>
      <c r="XCD161" s="22"/>
      <c r="XCE161" s="22"/>
      <c r="XCF161" s="22"/>
      <c r="XCG161" s="22"/>
      <c r="XCH161" s="22"/>
      <c r="XCI161" s="22"/>
      <c r="XCJ161" s="22"/>
      <c r="XCK161" s="22"/>
      <c r="XCL161" s="22"/>
      <c r="XCM161" s="22"/>
      <c r="XCN161" s="22"/>
      <c r="XCO161" s="22"/>
      <c r="XCP161" s="22"/>
      <c r="XCQ161" s="22"/>
      <c r="XCR161" s="22"/>
      <c r="XCS161" s="22"/>
      <c r="XCT161" s="22"/>
      <c r="XCU161" s="22"/>
      <c r="XCV161" s="22"/>
      <c r="XCW161" s="22"/>
      <c r="XCX161" s="22"/>
      <c r="XCY161" s="22"/>
      <c r="XCZ161" s="22"/>
      <c r="XDA161" s="22"/>
      <c r="XDB161" s="22"/>
      <c r="XDC161" s="22"/>
      <c r="XDD161" s="22"/>
      <c r="XDE161" s="22"/>
      <c r="XDF161" s="22"/>
      <c r="XDG161" s="22"/>
      <c r="XDH161" s="22"/>
      <c r="XDI161" s="22"/>
      <c r="XDJ161" s="22"/>
      <c r="XDK161" s="22"/>
      <c r="XDL161" s="22"/>
      <c r="XDM161" s="22"/>
      <c r="XDN161" s="22"/>
      <c r="XDO161" s="22"/>
      <c r="XDP161" s="22"/>
      <c r="XDQ161" s="22"/>
      <c r="XDR161" s="22"/>
      <c r="XDS161" s="22"/>
      <c r="XDT161" s="22"/>
      <c r="XDU161" s="22"/>
      <c r="XDV161" s="22"/>
      <c r="XDW161" s="22"/>
      <c r="XDX161" s="22"/>
      <c r="XDY161" s="22"/>
      <c r="XDZ161" s="22"/>
      <c r="XEA161" s="22"/>
      <c r="XEB161" s="22"/>
      <c r="XEC161" s="22"/>
      <c r="XED161" s="22"/>
      <c r="XEE161" s="22"/>
      <c r="XEF161" s="22"/>
      <c r="XEG161" s="22"/>
      <c r="XEH161" s="22"/>
      <c r="XEI161" s="22"/>
      <c r="XEJ161" s="22"/>
      <c r="XEK161" s="22"/>
      <c r="XEL161" s="22"/>
      <c r="XEM161" s="22"/>
      <c r="XEN161" s="22"/>
      <c r="XEO161" s="22"/>
      <c r="XEP161" s="22"/>
      <c r="XEQ161" s="22"/>
      <c r="XER161" s="22"/>
      <c r="XES161" s="22"/>
      <c r="XET161" s="22"/>
      <c r="XEU161" s="22"/>
      <c r="XEV161" s="22"/>
    </row>
    <row r="162" spans="2:16376" outlineLevel="2" x14ac:dyDescent="0.15">
      <c r="B162" s="17" t="s">
        <v>97</v>
      </c>
      <c r="C162" s="108" t="s">
        <v>249</v>
      </c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AB162" s="22"/>
    </row>
    <row r="163" spans="2:16376" outlineLevel="2" x14ac:dyDescent="0.15">
      <c r="B163" s="26" t="s">
        <v>128</v>
      </c>
      <c r="C163" s="23" t="s">
        <v>249</v>
      </c>
      <c r="F163" s="14" t="s">
        <v>33</v>
      </c>
      <c r="N163" s="17"/>
      <c r="O163" s="30">
        <v>280</v>
      </c>
    </row>
    <row r="164" spans="2:16376" outlineLevel="2" x14ac:dyDescent="0.15">
      <c r="B164" s="26" t="s">
        <v>129</v>
      </c>
      <c r="C164" s="23" t="s">
        <v>249</v>
      </c>
      <c r="F164" s="14" t="s">
        <v>34</v>
      </c>
      <c r="N164" s="17"/>
      <c r="O164" s="30">
        <v>220</v>
      </c>
    </row>
    <row r="165" spans="2:16376" outlineLevel="2" x14ac:dyDescent="0.15">
      <c r="B165" s="26" t="s">
        <v>130</v>
      </c>
      <c r="C165" s="23" t="s">
        <v>249</v>
      </c>
      <c r="F165" s="14" t="s">
        <v>35</v>
      </c>
      <c r="N165" s="17"/>
      <c r="O165" s="30">
        <v>470</v>
      </c>
    </row>
    <row r="166" spans="2:16376" outlineLevel="2" x14ac:dyDescent="0.15">
      <c r="B166" s="26" t="s">
        <v>131</v>
      </c>
      <c r="C166" s="23" t="s">
        <v>249</v>
      </c>
      <c r="F166" s="14" t="s">
        <v>36</v>
      </c>
      <c r="N166" s="17"/>
      <c r="O166" s="30">
        <v>200</v>
      </c>
    </row>
    <row r="167" spans="2:16376" outlineLevel="2" x14ac:dyDescent="0.15">
      <c r="B167" s="17" t="s">
        <v>100</v>
      </c>
      <c r="C167" s="108" t="s">
        <v>249</v>
      </c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AB167" s="22"/>
    </row>
    <row r="168" spans="2:16376" outlineLevel="2" x14ac:dyDescent="0.15">
      <c r="B168" s="26" t="s">
        <v>128</v>
      </c>
      <c r="C168" s="23" t="s">
        <v>249</v>
      </c>
      <c r="F168" s="14" t="s">
        <v>37</v>
      </c>
      <c r="N168" s="17"/>
      <c r="O168" s="30">
        <v>290</v>
      </c>
    </row>
    <row r="169" spans="2:16376" outlineLevel="2" x14ac:dyDescent="0.15">
      <c r="B169" s="26" t="s">
        <v>129</v>
      </c>
      <c r="C169" s="23" t="s">
        <v>249</v>
      </c>
      <c r="F169" s="14" t="s">
        <v>38</v>
      </c>
      <c r="N169" s="17"/>
      <c r="O169" s="30">
        <v>230</v>
      </c>
    </row>
    <row r="170" spans="2:16376" outlineLevel="2" x14ac:dyDescent="0.15">
      <c r="B170" s="26" t="s">
        <v>130</v>
      </c>
      <c r="C170" s="23" t="s">
        <v>249</v>
      </c>
      <c r="F170" s="14" t="s">
        <v>39</v>
      </c>
      <c r="N170" s="17"/>
      <c r="O170" s="30">
        <v>570</v>
      </c>
    </row>
    <row r="171" spans="2:16376" outlineLevel="2" x14ac:dyDescent="0.15">
      <c r="B171" s="26" t="s">
        <v>131</v>
      </c>
      <c r="C171" s="23" t="s">
        <v>249</v>
      </c>
      <c r="F171" s="14" t="s">
        <v>40</v>
      </c>
      <c r="N171" s="17"/>
      <c r="O171" s="30">
        <v>210</v>
      </c>
    </row>
    <row r="172" spans="2:16376" outlineLevel="2" x14ac:dyDescent="0.15">
      <c r="B172" s="17" t="s">
        <v>101</v>
      </c>
      <c r="C172" s="108" t="s">
        <v>249</v>
      </c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AB172" s="22"/>
    </row>
    <row r="173" spans="2:16376" outlineLevel="2" x14ac:dyDescent="0.15">
      <c r="B173" s="26" t="s">
        <v>128</v>
      </c>
      <c r="C173" s="23" t="s">
        <v>249</v>
      </c>
      <c r="F173" s="14" t="s">
        <v>41</v>
      </c>
      <c r="N173" s="17"/>
      <c r="O173" s="30">
        <v>250</v>
      </c>
    </row>
    <row r="174" spans="2:16376" outlineLevel="2" x14ac:dyDescent="0.15">
      <c r="B174" s="26" t="s">
        <v>129</v>
      </c>
      <c r="C174" s="23" t="s">
        <v>249</v>
      </c>
      <c r="F174" s="14" t="s">
        <v>42</v>
      </c>
      <c r="N174" s="17"/>
      <c r="O174" s="30">
        <v>130</v>
      </c>
    </row>
    <row r="175" spans="2:16376" outlineLevel="2" x14ac:dyDescent="0.15">
      <c r="B175" s="26" t="s">
        <v>130</v>
      </c>
      <c r="C175" s="23" t="s">
        <v>249</v>
      </c>
      <c r="F175" s="14" t="s">
        <v>43</v>
      </c>
      <c r="N175" s="17"/>
      <c r="O175" s="30">
        <v>520</v>
      </c>
    </row>
    <row r="176" spans="2:16376" outlineLevel="2" x14ac:dyDescent="0.15">
      <c r="B176" s="26" t="s">
        <v>131</v>
      </c>
      <c r="C176" s="23" t="s">
        <v>249</v>
      </c>
      <c r="F176" s="14" t="s">
        <v>44</v>
      </c>
      <c r="N176" s="17"/>
      <c r="O176" s="30">
        <v>180</v>
      </c>
    </row>
    <row r="177" spans="1:28" outlineLevel="2" x14ac:dyDescent="0.15"/>
    <row r="178" spans="1:28" outlineLevel="2" x14ac:dyDescent="0.15">
      <c r="B178" s="22" t="s">
        <v>317</v>
      </c>
      <c r="C178" s="23" t="s">
        <v>318</v>
      </c>
      <c r="O178"/>
      <c r="P178" s="68"/>
      <c r="Q178" s="68">
        <v>0.02</v>
      </c>
      <c r="R178" s="68">
        <v>0.02</v>
      </c>
      <c r="S178" s="68"/>
      <c r="T178" s="68"/>
    </row>
    <row r="179" spans="1:28" outlineLevel="1" x14ac:dyDescent="0.15"/>
    <row r="180" spans="1:28" outlineLevel="1" x14ac:dyDescent="0.15">
      <c r="A180" s="67">
        <v>2.2000000000000002</v>
      </c>
      <c r="B180" s="18" t="s">
        <v>310</v>
      </c>
      <c r="C180" s="106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/>
      <c r="V180"/>
      <c r="W180"/>
      <c r="X180"/>
      <c r="Y180"/>
      <c r="Z180"/>
      <c r="AA180"/>
    </row>
    <row r="181" spans="1:28" outlineLevel="2" x14ac:dyDescent="0.15"/>
    <row r="182" spans="1:28" outlineLevel="2" x14ac:dyDescent="0.15">
      <c r="B182" s="96" t="s">
        <v>125</v>
      </c>
      <c r="C182" s="108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AB182" s="22"/>
    </row>
    <row r="183" spans="1:28" outlineLevel="2" x14ac:dyDescent="0.15">
      <c r="B183" s="22" t="s">
        <v>132</v>
      </c>
      <c r="C183" s="23" t="s">
        <v>252</v>
      </c>
      <c r="F183" s="14" t="s">
        <v>45</v>
      </c>
      <c r="O183" s="30">
        <v>35</v>
      </c>
      <c r="P183" s="30">
        <v>35</v>
      </c>
      <c r="Q183" s="30">
        <v>35</v>
      </c>
      <c r="R183" s="30">
        <v>35</v>
      </c>
      <c r="S183" s="30">
        <v>35</v>
      </c>
      <c r="T183" s="30">
        <v>35</v>
      </c>
    </row>
    <row r="184" spans="1:28" outlineLevel="2" x14ac:dyDescent="0.15">
      <c r="B184" s="22" t="s">
        <v>133</v>
      </c>
      <c r="C184" s="23" t="s">
        <v>252</v>
      </c>
      <c r="F184" s="14" t="s">
        <v>46</v>
      </c>
      <c r="O184" s="30">
        <v>20</v>
      </c>
      <c r="P184" s="30">
        <v>20</v>
      </c>
      <c r="Q184" s="30">
        <v>20</v>
      </c>
      <c r="R184" s="30">
        <v>20</v>
      </c>
      <c r="S184" s="30">
        <v>20</v>
      </c>
      <c r="T184" s="30">
        <v>20</v>
      </c>
    </row>
    <row r="185" spans="1:28" outlineLevel="2" x14ac:dyDescent="0.15"/>
    <row r="186" spans="1:28" outlineLevel="2" x14ac:dyDescent="0.15">
      <c r="B186" s="96" t="s">
        <v>126</v>
      </c>
      <c r="C186" s="108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AB186" s="22"/>
    </row>
    <row r="187" spans="1:28" outlineLevel="2" x14ac:dyDescent="0.15">
      <c r="B187" s="22" t="s">
        <v>132</v>
      </c>
      <c r="C187" s="23" t="s">
        <v>253</v>
      </c>
      <c r="F187" s="14" t="s">
        <v>47</v>
      </c>
      <c r="O187" s="30">
        <v>70000</v>
      </c>
    </row>
    <row r="188" spans="1:28" outlineLevel="2" x14ac:dyDescent="0.15">
      <c r="B188" s="22" t="s">
        <v>133</v>
      </c>
      <c r="C188" s="23" t="s">
        <v>253</v>
      </c>
      <c r="F188" s="14" t="s">
        <v>48</v>
      </c>
      <c r="O188" s="30">
        <v>40000</v>
      </c>
    </row>
    <row r="189" spans="1:28" outlineLevel="2" x14ac:dyDescent="0.15">
      <c r="B189"/>
      <c r="C189" s="20"/>
      <c r="D189" s="20"/>
      <c r="E189"/>
      <c r="F189"/>
      <c r="G189"/>
      <c r="H189"/>
      <c r="I189"/>
      <c r="J189"/>
      <c r="K189"/>
      <c r="L189"/>
      <c r="M189"/>
      <c r="N189"/>
      <c r="O189"/>
      <c r="AB189" s="22"/>
    </row>
    <row r="190" spans="1:28" outlineLevel="2" x14ac:dyDescent="0.15">
      <c r="B190" s="96" t="s">
        <v>309</v>
      </c>
      <c r="C190" s="108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AB190" s="22"/>
    </row>
    <row r="191" spans="1:28" outlineLevel="2" x14ac:dyDescent="0.15">
      <c r="B191" s="22" t="s">
        <v>134</v>
      </c>
      <c r="C191" s="23" t="str">
        <f>CurrUnit</f>
        <v>ths RUB</v>
      </c>
      <c r="F191" s="14" t="s">
        <v>49</v>
      </c>
      <c r="O191" s="30">
        <f>18000-726</f>
        <v>17274</v>
      </c>
    </row>
    <row r="192" spans="1:28" outlineLevel="2" x14ac:dyDescent="0.15">
      <c r="B192" s="22" t="s">
        <v>135</v>
      </c>
      <c r="C192" s="23" t="s">
        <v>249</v>
      </c>
      <c r="F192" s="14" t="s">
        <v>50</v>
      </c>
      <c r="O192" s="30">
        <v>100</v>
      </c>
    </row>
    <row r="193" spans="1:28" outlineLevel="2" x14ac:dyDescent="0.15">
      <c r="B193" s="22" t="s">
        <v>136</v>
      </c>
      <c r="C193" s="23" t="str">
        <f>CurrUnit</f>
        <v>ths RUB</v>
      </c>
      <c r="F193" s="14" t="s">
        <v>51</v>
      </c>
      <c r="O193" s="30">
        <v>3000</v>
      </c>
    </row>
    <row r="194" spans="1:28" outlineLevel="2" x14ac:dyDescent="0.15">
      <c r="B194" s="22" t="s">
        <v>317</v>
      </c>
      <c r="C194" s="23" t="s">
        <v>318</v>
      </c>
      <c r="F194" s="14"/>
      <c r="O194" s="30"/>
    </row>
    <row r="195" spans="1:28" outlineLevel="2" x14ac:dyDescent="0.15"/>
    <row r="196" spans="1:28" outlineLevel="2" x14ac:dyDescent="0.15">
      <c r="B196" s="96" t="s">
        <v>308</v>
      </c>
      <c r="C196" s="108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AB196" s="22"/>
    </row>
    <row r="197" spans="1:28" outlineLevel="2" x14ac:dyDescent="0.15">
      <c r="B197" s="22" t="s">
        <v>137</v>
      </c>
      <c r="C197" s="23" t="str">
        <f>CurrUnit</f>
        <v>ths RUB</v>
      </c>
      <c r="F197" s="14" t="s">
        <v>52</v>
      </c>
      <c r="O197" s="30">
        <v>10000</v>
      </c>
    </row>
    <row r="198" spans="1:28" outlineLevel="2" x14ac:dyDescent="0.15">
      <c r="B198" s="22" t="s">
        <v>131</v>
      </c>
      <c r="C198" s="23" t="str">
        <f>CurrUnit</f>
        <v>ths RUB</v>
      </c>
      <c r="F198" s="14" t="s">
        <v>53</v>
      </c>
      <c r="O198" s="30">
        <v>7000</v>
      </c>
    </row>
    <row r="199" spans="1:28" outlineLevel="1" x14ac:dyDescent="0.15"/>
    <row r="200" spans="1:28" outlineLevel="1" x14ac:dyDescent="0.15">
      <c r="A200" s="67">
        <v>2.2999999999999998</v>
      </c>
      <c r="B200" s="18" t="s">
        <v>143</v>
      </c>
      <c r="C200" s="106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/>
      <c r="V200"/>
      <c r="W200"/>
      <c r="X200"/>
      <c r="Y200"/>
      <c r="Z200"/>
      <c r="AA200"/>
    </row>
    <row r="201" spans="1:28" outlineLevel="2" x14ac:dyDescent="0.15"/>
    <row r="202" spans="1:28" outlineLevel="2" x14ac:dyDescent="0.15">
      <c r="B202" s="17" t="s">
        <v>144</v>
      </c>
      <c r="C202" s="110"/>
      <c r="D202" s="17"/>
      <c r="E202" s="17" t="s">
        <v>54</v>
      </c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AB202" s="22"/>
    </row>
    <row r="203" spans="1:28" outlineLevel="2" x14ac:dyDescent="0.15">
      <c r="B203" s="26" t="s">
        <v>145</v>
      </c>
      <c r="C203" s="23" t="str">
        <f t="shared" ref="C203:C208" si="41">CurrUnit</f>
        <v>ths RUB</v>
      </c>
      <c r="N203" s="30">
        <v>750000</v>
      </c>
      <c r="O203" s="30">
        <v>800000</v>
      </c>
    </row>
    <row r="204" spans="1:28" outlineLevel="2" x14ac:dyDescent="0.15">
      <c r="B204" s="26" t="s">
        <v>146</v>
      </c>
      <c r="C204" s="23" t="str">
        <f t="shared" si="41"/>
        <v>ths RUB</v>
      </c>
      <c r="N204" s="30">
        <v>850000</v>
      </c>
      <c r="O204" s="30">
        <v>1000000</v>
      </c>
    </row>
    <row r="205" spans="1:28" outlineLevel="2" x14ac:dyDescent="0.15">
      <c r="B205" s="26" t="s">
        <v>147</v>
      </c>
      <c r="C205" s="23" t="str">
        <f t="shared" si="41"/>
        <v>ths RUB</v>
      </c>
      <c r="N205" s="30">
        <v>720000</v>
      </c>
      <c r="O205" s="30">
        <v>700000</v>
      </c>
    </row>
    <row r="206" spans="1:28" outlineLevel="2" x14ac:dyDescent="0.15">
      <c r="B206" s="26" t="s">
        <v>148</v>
      </c>
      <c r="C206" s="23" t="str">
        <f t="shared" si="41"/>
        <v>ths RUB</v>
      </c>
      <c r="N206" s="30">
        <v>500000</v>
      </c>
      <c r="O206" s="30">
        <v>500000</v>
      </c>
    </row>
    <row r="207" spans="1:28" outlineLevel="2" x14ac:dyDescent="0.15">
      <c r="B207" s="26" t="s">
        <v>55</v>
      </c>
      <c r="C207" s="23" t="str">
        <f t="shared" si="41"/>
        <v>ths RUB</v>
      </c>
      <c r="N207" s="30">
        <v>0</v>
      </c>
      <c r="O207" s="30">
        <v>0</v>
      </c>
    </row>
    <row r="208" spans="1:28" outlineLevel="2" x14ac:dyDescent="0.15">
      <c r="B208" s="26" t="s">
        <v>55</v>
      </c>
      <c r="C208" s="23" t="str">
        <f t="shared" si="41"/>
        <v>ths RUB</v>
      </c>
      <c r="N208" s="30">
        <v>0</v>
      </c>
      <c r="O208" s="30">
        <v>0</v>
      </c>
    </row>
    <row r="209" spans="2:28" outlineLevel="2" x14ac:dyDescent="0.15">
      <c r="B209" s="100" t="s">
        <v>261</v>
      </c>
      <c r="C209" s="109" t="str">
        <f t="shared" ref="C209:C218" si="42">CurrUnit</f>
        <v>ths RUB</v>
      </c>
      <c r="D209" s="109"/>
      <c r="E209" s="100"/>
      <c r="F209" s="100"/>
      <c r="G209" s="100"/>
      <c r="H209" s="100"/>
      <c r="I209" s="100"/>
      <c r="J209" s="100"/>
      <c r="K209" s="100"/>
      <c r="L209" s="100"/>
      <c r="M209" s="100"/>
      <c r="N209" s="112">
        <f>SUM(N203:N208)</f>
        <v>2820000</v>
      </c>
      <c r="O209" s="112">
        <f>SUM(O203:O208)</f>
        <v>3000000</v>
      </c>
      <c r="AB209" s="22"/>
    </row>
    <row r="210" spans="2:28" outlineLevel="2" x14ac:dyDescent="0.15">
      <c r="F210"/>
      <c r="G210"/>
      <c r="H210"/>
      <c r="I210"/>
      <c r="J210"/>
      <c r="K210"/>
      <c r="L210"/>
      <c r="M210"/>
      <c r="N210"/>
    </row>
    <row r="211" spans="2:28" outlineLevel="2" x14ac:dyDescent="0.15">
      <c r="B211" s="17" t="s">
        <v>149</v>
      </c>
      <c r="C211" s="110"/>
      <c r="D211" s="17"/>
      <c r="E211" s="17" t="s">
        <v>56</v>
      </c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AB211" s="22"/>
    </row>
    <row r="212" spans="2:28" outlineLevel="2" x14ac:dyDescent="0.15">
      <c r="B212" s="26" t="s">
        <v>145</v>
      </c>
      <c r="C212" s="23" t="str">
        <f t="shared" si="42"/>
        <v>ths RUB</v>
      </c>
      <c r="O212" s="30">
        <v>650000</v>
      </c>
    </row>
    <row r="213" spans="2:28" outlineLevel="2" x14ac:dyDescent="0.15">
      <c r="B213" s="26" t="s">
        <v>146</v>
      </c>
      <c r="C213" s="23" t="str">
        <f t="shared" si="42"/>
        <v>ths RUB</v>
      </c>
      <c r="O213" s="30">
        <v>700000</v>
      </c>
    </row>
    <row r="214" spans="2:28" outlineLevel="2" x14ac:dyDescent="0.15">
      <c r="B214" s="26" t="s">
        <v>147</v>
      </c>
      <c r="C214" s="23" t="str">
        <f t="shared" si="42"/>
        <v>ths RUB</v>
      </c>
      <c r="O214" s="30">
        <v>150000</v>
      </c>
    </row>
    <row r="215" spans="2:28" outlineLevel="2" x14ac:dyDescent="0.15">
      <c r="B215" s="26" t="s">
        <v>148</v>
      </c>
      <c r="C215" s="23" t="str">
        <f t="shared" si="42"/>
        <v>ths RUB</v>
      </c>
      <c r="O215" s="30">
        <v>200000</v>
      </c>
    </row>
    <row r="216" spans="2:28" outlineLevel="2" x14ac:dyDescent="0.15">
      <c r="B216" s="26" t="s">
        <v>55</v>
      </c>
      <c r="C216" s="23" t="str">
        <f t="shared" si="42"/>
        <v>ths RUB</v>
      </c>
      <c r="O216" s="30">
        <v>0</v>
      </c>
    </row>
    <row r="217" spans="2:28" outlineLevel="2" x14ac:dyDescent="0.15">
      <c r="B217" s="26" t="s">
        <v>55</v>
      </c>
      <c r="C217" s="23" t="str">
        <f t="shared" si="42"/>
        <v>ths RUB</v>
      </c>
      <c r="O217" s="30">
        <v>0</v>
      </c>
    </row>
    <row r="218" spans="2:28" outlineLevel="2" x14ac:dyDescent="0.15">
      <c r="B218" s="145" t="s">
        <v>260</v>
      </c>
      <c r="C218" s="146" t="str">
        <f t="shared" si="42"/>
        <v>ths RUB</v>
      </c>
      <c r="D218" s="146"/>
      <c r="E218" s="145"/>
      <c r="F218" s="145"/>
      <c r="G218" s="145"/>
      <c r="H218" s="145"/>
      <c r="I218" s="145"/>
      <c r="J218" s="145"/>
      <c r="K218" s="145"/>
      <c r="L218" s="145"/>
      <c r="M218" s="145"/>
      <c r="N218" s="145"/>
      <c r="O218" s="147">
        <f>SUM(O212:O217)</f>
        <v>1700000</v>
      </c>
      <c r="AB218" s="22"/>
    </row>
    <row r="219" spans="2:28" outlineLevel="2" x14ac:dyDescent="0.15">
      <c r="B219" s="142"/>
      <c r="C219" s="143"/>
      <c r="D219" s="143"/>
      <c r="E219" s="142"/>
      <c r="F219" s="142"/>
      <c r="G219" s="142"/>
      <c r="H219" s="142"/>
      <c r="I219" s="142"/>
      <c r="J219" s="142"/>
      <c r="K219" s="142"/>
      <c r="L219" s="142"/>
      <c r="M219" s="142"/>
      <c r="N219" s="142"/>
      <c r="O219" s="144"/>
      <c r="AB219" s="22"/>
    </row>
    <row r="220" spans="2:28" outlineLevel="2" x14ac:dyDescent="0.15">
      <c r="B220" s="140" t="s">
        <v>312</v>
      </c>
      <c r="C220" s="132"/>
      <c r="D220" s="132"/>
      <c r="E220" s="60" t="str">
        <f ca="1">_xlfn.FORMULATEXT(O220)</f>
        <v>= His_BS!O11 = Assumptions!O218</v>
      </c>
      <c r="F220" s="132"/>
      <c r="G220" s="132"/>
      <c r="H220" s="132"/>
      <c r="I220" s="132"/>
      <c r="J220" s="132"/>
      <c r="K220" s="132"/>
      <c r="L220" s="132"/>
      <c r="M220" s="132"/>
      <c r="N220" s="132"/>
      <c r="O220" s="141" t="b">
        <f xml:space="preserve"> His_BS!O11 = Assumptions!O218</f>
        <v>1</v>
      </c>
      <c r="AB220" s="22"/>
    </row>
    <row r="221" spans="2:28" outlineLevel="2" x14ac:dyDescent="0.15">
      <c r="F221"/>
      <c r="G221"/>
      <c r="H221"/>
      <c r="I221"/>
      <c r="J221"/>
      <c r="K221"/>
      <c r="L221"/>
      <c r="M221"/>
      <c r="N221"/>
    </row>
    <row r="222" spans="2:28" outlineLevel="2" x14ac:dyDescent="0.15">
      <c r="B222" s="17" t="s">
        <v>286</v>
      </c>
      <c r="E222" s="22" t="s">
        <v>287</v>
      </c>
      <c r="F222"/>
      <c r="G222"/>
      <c r="H222"/>
      <c r="I222"/>
      <c r="J222"/>
      <c r="K222"/>
      <c r="L222"/>
      <c r="M222"/>
      <c r="N222"/>
      <c r="O222"/>
    </row>
    <row r="223" spans="2:28" outlineLevel="2" x14ac:dyDescent="0.15">
      <c r="B223" s="26" t="s">
        <v>145</v>
      </c>
      <c r="C223" s="23" t="str">
        <f t="shared" ref="C223:C229" si="43">CurrUnit</f>
        <v>ths RUB</v>
      </c>
      <c r="F223"/>
      <c r="G223"/>
      <c r="H223"/>
      <c r="I223"/>
      <c r="J223"/>
      <c r="K223"/>
      <c r="L223"/>
      <c r="M223"/>
      <c r="N223"/>
      <c r="O223" s="30">
        <v>16000</v>
      </c>
    </row>
    <row r="224" spans="2:28" outlineLevel="2" x14ac:dyDescent="0.15">
      <c r="B224" s="26" t="s">
        <v>146</v>
      </c>
      <c r="C224" s="23" t="str">
        <f t="shared" si="43"/>
        <v>ths RUB</v>
      </c>
      <c r="F224"/>
      <c r="G224"/>
      <c r="H224"/>
      <c r="I224"/>
      <c r="J224"/>
      <c r="K224"/>
      <c r="L224"/>
      <c r="M224"/>
      <c r="N224"/>
      <c r="O224" s="30">
        <v>50000</v>
      </c>
    </row>
    <row r="225" spans="1:28" outlineLevel="2" x14ac:dyDescent="0.15">
      <c r="B225" s="26" t="s">
        <v>147</v>
      </c>
      <c r="C225" s="23" t="str">
        <f t="shared" si="43"/>
        <v>ths RUB</v>
      </c>
      <c r="F225"/>
      <c r="G225"/>
      <c r="H225"/>
      <c r="I225"/>
      <c r="J225"/>
      <c r="K225"/>
      <c r="L225"/>
      <c r="M225"/>
      <c r="N225"/>
      <c r="O225" s="30">
        <v>175000</v>
      </c>
    </row>
    <row r="226" spans="1:28" outlineLevel="2" x14ac:dyDescent="0.15">
      <c r="B226" s="26" t="s">
        <v>148</v>
      </c>
      <c r="C226" s="23" t="str">
        <f t="shared" si="43"/>
        <v>ths RUB</v>
      </c>
      <c r="F226"/>
      <c r="G226"/>
      <c r="H226"/>
      <c r="I226"/>
      <c r="J226"/>
      <c r="K226"/>
      <c r="L226"/>
      <c r="M226"/>
      <c r="N226"/>
      <c r="O226" s="30">
        <v>50000</v>
      </c>
    </row>
    <row r="227" spans="1:28" outlineLevel="2" x14ac:dyDescent="0.15">
      <c r="B227" s="26" t="s">
        <v>55</v>
      </c>
      <c r="C227" s="23" t="str">
        <f t="shared" si="43"/>
        <v>ths RUB</v>
      </c>
      <c r="F227"/>
      <c r="G227"/>
      <c r="H227"/>
      <c r="I227"/>
      <c r="J227"/>
      <c r="K227"/>
      <c r="L227"/>
      <c r="M227"/>
      <c r="N227"/>
      <c r="O227" s="30">
        <v>0</v>
      </c>
    </row>
    <row r="228" spans="1:28" outlineLevel="2" x14ac:dyDescent="0.15">
      <c r="B228" s="26" t="s">
        <v>55</v>
      </c>
      <c r="C228" s="23" t="str">
        <f t="shared" si="43"/>
        <v>ths RUB</v>
      </c>
      <c r="F228"/>
      <c r="G228"/>
      <c r="H228"/>
      <c r="I228"/>
      <c r="J228"/>
      <c r="K228"/>
      <c r="L228"/>
      <c r="M228"/>
      <c r="N228"/>
      <c r="O228" s="30">
        <v>0</v>
      </c>
    </row>
    <row r="229" spans="1:28" s="19" customFormat="1" outlineLevel="2" x14ac:dyDescent="0.15">
      <c r="A229" s="22"/>
      <c r="B229" s="100" t="s">
        <v>150</v>
      </c>
      <c r="C229" s="109" t="str">
        <f t="shared" si="43"/>
        <v>ths RUB</v>
      </c>
      <c r="D229" s="109"/>
      <c r="E229" s="100"/>
      <c r="F229" s="14" t="s">
        <v>58</v>
      </c>
      <c r="G229" s="100"/>
      <c r="H229" s="100"/>
      <c r="I229" s="100"/>
      <c r="J229" s="100"/>
      <c r="K229" s="100"/>
      <c r="L229" s="100"/>
      <c r="M229" s="100"/>
      <c r="N229" s="100"/>
      <c r="O229" s="111">
        <f>SUM(O223:O228)</f>
        <v>291000</v>
      </c>
      <c r="P229" s="22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</row>
    <row r="230" spans="1:28" outlineLevel="2" x14ac:dyDescent="0.15">
      <c r="F230"/>
      <c r="G230"/>
      <c r="H230"/>
      <c r="I230"/>
      <c r="J230"/>
      <c r="K230"/>
      <c r="L230"/>
      <c r="M230"/>
      <c r="N230"/>
    </row>
    <row r="231" spans="1:28" outlineLevel="2" x14ac:dyDescent="0.15">
      <c r="B231" s="138" t="s">
        <v>313</v>
      </c>
      <c r="C231" s="108"/>
      <c r="D231" s="17"/>
      <c r="E231" s="17" t="s">
        <v>57</v>
      </c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AB231" s="22"/>
    </row>
    <row r="232" spans="1:28" outlineLevel="2" x14ac:dyDescent="0.15">
      <c r="B232" s="22" t="s">
        <v>145</v>
      </c>
      <c r="C232" s="23" t="s">
        <v>1</v>
      </c>
      <c r="E232" s="60" t="str">
        <f ca="1">_xlfn.FORMULATEXT(O232)</f>
        <v>=ЕСЛИОШИБКА(O223/СРЗНАЧ(N203:O203);0)</v>
      </c>
      <c r="O232" s="148">
        <f t="shared" ref="O232:O237" si="44">IFERROR(O223/AVERAGE(N203:O203),0)</f>
        <v>2.0645161290322581E-2</v>
      </c>
      <c r="P232" s="121"/>
    </row>
    <row r="233" spans="1:28" outlineLevel="2" x14ac:dyDescent="0.15">
      <c r="B233" s="22" t="s">
        <v>146</v>
      </c>
      <c r="C233" s="23" t="s">
        <v>1</v>
      </c>
      <c r="O233" s="148">
        <f t="shared" si="44"/>
        <v>5.4054054054054057E-2</v>
      </c>
      <c r="P233" s="121"/>
    </row>
    <row r="234" spans="1:28" outlineLevel="2" x14ac:dyDescent="0.15">
      <c r="B234" s="22" t="s">
        <v>147</v>
      </c>
      <c r="C234" s="23" t="s">
        <v>1</v>
      </c>
      <c r="O234" s="148">
        <f t="shared" si="44"/>
        <v>0.24647887323943662</v>
      </c>
      <c r="P234" s="121"/>
    </row>
    <row r="235" spans="1:28" outlineLevel="2" x14ac:dyDescent="0.15">
      <c r="B235" s="22" t="s">
        <v>148</v>
      </c>
      <c r="C235" s="23" t="s">
        <v>1</v>
      </c>
      <c r="O235" s="148">
        <f t="shared" si="44"/>
        <v>0.1</v>
      </c>
      <c r="P235" s="121"/>
    </row>
    <row r="236" spans="1:28" outlineLevel="2" x14ac:dyDescent="0.15">
      <c r="B236" s="22" t="s">
        <v>55</v>
      </c>
      <c r="C236" s="23" t="s">
        <v>1</v>
      </c>
      <c r="O236" s="148">
        <f t="shared" si="44"/>
        <v>0</v>
      </c>
      <c r="P236" s="121"/>
    </row>
    <row r="237" spans="1:28" outlineLevel="2" x14ac:dyDescent="0.15">
      <c r="B237" s="22" t="s">
        <v>55</v>
      </c>
      <c r="C237" s="23" t="s">
        <v>1</v>
      </c>
      <c r="O237" s="148">
        <f t="shared" si="44"/>
        <v>0</v>
      </c>
      <c r="P237" s="121"/>
    </row>
    <row r="238" spans="1:28" outlineLevel="2" x14ac:dyDescent="0.15">
      <c r="F238"/>
      <c r="G238"/>
      <c r="H238"/>
      <c r="I238"/>
      <c r="J238"/>
      <c r="K238"/>
      <c r="L238"/>
      <c r="M238"/>
      <c r="N238"/>
    </row>
    <row r="239" spans="1:28" outlineLevel="2" x14ac:dyDescent="0.15">
      <c r="B239" s="138" t="s">
        <v>151</v>
      </c>
      <c r="C239" s="110"/>
      <c r="D239" s="17"/>
      <c r="E239" s="17" t="s">
        <v>59</v>
      </c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AB239" s="22"/>
    </row>
    <row r="240" spans="1:28" outlineLevel="2" x14ac:dyDescent="0.15">
      <c r="B240" s="26" t="s">
        <v>145</v>
      </c>
      <c r="C240" s="23" t="str">
        <f t="shared" ref="C240:C246" si="45">CurrUnit</f>
        <v>ths RUB</v>
      </c>
      <c r="O240" s="30">
        <v>100000</v>
      </c>
    </row>
    <row r="241" spans="2:28" outlineLevel="2" x14ac:dyDescent="0.15">
      <c r="B241" s="26" t="s">
        <v>146</v>
      </c>
      <c r="C241" s="23" t="str">
        <f t="shared" si="45"/>
        <v>ths RUB</v>
      </c>
      <c r="O241" s="30">
        <v>250000</v>
      </c>
    </row>
    <row r="242" spans="2:28" outlineLevel="2" x14ac:dyDescent="0.15">
      <c r="B242" s="26" t="s">
        <v>147</v>
      </c>
      <c r="C242" s="23" t="str">
        <f t="shared" si="45"/>
        <v>ths RUB</v>
      </c>
      <c r="O242" s="30">
        <v>90000</v>
      </c>
    </row>
    <row r="243" spans="2:28" outlineLevel="2" x14ac:dyDescent="0.15">
      <c r="B243" s="26" t="s">
        <v>148</v>
      </c>
      <c r="C243" s="23" t="str">
        <f t="shared" si="45"/>
        <v>ths RUB</v>
      </c>
      <c r="O243" s="30">
        <v>80000</v>
      </c>
    </row>
    <row r="244" spans="2:28" outlineLevel="2" x14ac:dyDescent="0.15">
      <c r="B244" s="26" t="s">
        <v>55</v>
      </c>
      <c r="C244" s="23" t="str">
        <f t="shared" si="45"/>
        <v>ths RUB</v>
      </c>
      <c r="O244" s="41">
        <v>0</v>
      </c>
    </row>
    <row r="245" spans="2:28" outlineLevel="2" x14ac:dyDescent="0.15">
      <c r="B245" s="26" t="s">
        <v>55</v>
      </c>
      <c r="C245" s="23" t="str">
        <f t="shared" si="45"/>
        <v>ths RUB</v>
      </c>
      <c r="O245" s="41">
        <v>0</v>
      </c>
    </row>
    <row r="246" spans="2:28" outlineLevel="2" x14ac:dyDescent="0.15">
      <c r="B246" s="100" t="s">
        <v>259</v>
      </c>
      <c r="C246" s="109" t="str">
        <f t="shared" si="45"/>
        <v>ths RUB</v>
      </c>
      <c r="D246" s="109"/>
      <c r="E246" s="100"/>
      <c r="F246" s="100"/>
      <c r="G246" s="100"/>
      <c r="H246" s="100"/>
      <c r="I246" s="100"/>
      <c r="J246" s="100"/>
      <c r="K246" s="100"/>
      <c r="L246" s="100"/>
      <c r="M246" s="100"/>
      <c r="N246" s="100"/>
      <c r="O246" s="112">
        <f>SUM(O240:O245)</f>
        <v>520000</v>
      </c>
      <c r="AB246" s="22"/>
    </row>
    <row r="247" spans="2:28" outlineLevel="2" x14ac:dyDescent="0.15">
      <c r="B247" s="142"/>
      <c r="C247" s="143"/>
      <c r="D247" s="143"/>
      <c r="E247" s="142"/>
      <c r="F247" s="142"/>
      <c r="G247" s="142"/>
      <c r="H247" s="142"/>
      <c r="I247" s="142"/>
      <c r="J247" s="142"/>
      <c r="K247" s="142"/>
      <c r="L247" s="142"/>
      <c r="M247" s="142"/>
      <c r="N247" s="142"/>
      <c r="O247" s="144"/>
      <c r="AB247" s="22"/>
    </row>
    <row r="248" spans="2:28" outlineLevel="2" x14ac:dyDescent="0.15">
      <c r="B248" s="140" t="s">
        <v>314</v>
      </c>
      <c r="C248" s="132"/>
      <c r="D248" s="132"/>
      <c r="E248" s="60" t="str">
        <f ca="1">_xlfn.FORMULATEXT(O248)</f>
        <v>= His_BS!O12 = Assumptions!O246</v>
      </c>
      <c r="F248" s="132"/>
      <c r="G248" s="132"/>
      <c r="H248" s="132"/>
      <c r="I248" s="132"/>
      <c r="J248" s="132"/>
      <c r="K248" s="132"/>
      <c r="L248" s="132"/>
      <c r="M248" s="132"/>
      <c r="N248" s="132"/>
      <c r="O248" s="141" t="b">
        <f xml:space="preserve"> His_BS!O12 = Assumptions!O246</f>
        <v>1</v>
      </c>
      <c r="AB248" s="22"/>
    </row>
    <row r="249" spans="2:28" outlineLevel="2" x14ac:dyDescent="0.15">
      <c r="F249"/>
      <c r="G249"/>
      <c r="H249"/>
      <c r="I249"/>
      <c r="J249"/>
      <c r="K249"/>
      <c r="L249"/>
      <c r="M249"/>
      <c r="N249"/>
    </row>
    <row r="250" spans="2:28" outlineLevel="2" x14ac:dyDescent="0.15">
      <c r="B250" s="17" t="s">
        <v>311</v>
      </c>
      <c r="C250" s="110"/>
      <c r="D250" s="17"/>
      <c r="E250" s="17" t="s">
        <v>60</v>
      </c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AB250" s="22"/>
    </row>
    <row r="251" spans="2:28" outlineLevel="2" x14ac:dyDescent="0.15">
      <c r="B251" s="26" t="s">
        <v>145</v>
      </c>
      <c r="C251" s="23" t="str">
        <f t="shared" ref="C251:C257" si="46">CurrUnit</f>
        <v>ths RUB</v>
      </c>
      <c r="P251" s="41">
        <v>0</v>
      </c>
      <c r="Q251" s="41">
        <v>0</v>
      </c>
      <c r="R251" s="41">
        <v>0</v>
      </c>
      <c r="S251" s="41">
        <v>0</v>
      </c>
      <c r="T251" s="41">
        <v>0</v>
      </c>
    </row>
    <row r="252" spans="2:28" outlineLevel="2" x14ac:dyDescent="0.15">
      <c r="B252" s="26" t="s">
        <v>146</v>
      </c>
      <c r="C252" s="23" t="str">
        <f t="shared" si="46"/>
        <v>ths RUB</v>
      </c>
      <c r="P252" s="30">
        <v>1900000</v>
      </c>
      <c r="Q252" s="30">
        <v>150000</v>
      </c>
      <c r="R252" s="30">
        <v>150000</v>
      </c>
      <c r="S252" s="30">
        <v>150000</v>
      </c>
      <c r="T252" s="30">
        <v>150000</v>
      </c>
    </row>
    <row r="253" spans="2:28" outlineLevel="2" x14ac:dyDescent="0.15">
      <c r="B253" s="26" t="s">
        <v>147</v>
      </c>
      <c r="C253" s="23" t="str">
        <f t="shared" si="46"/>
        <v>ths RUB</v>
      </c>
      <c r="P253" s="41">
        <v>0</v>
      </c>
      <c r="Q253" s="41">
        <v>0</v>
      </c>
      <c r="R253" s="41">
        <v>0</v>
      </c>
      <c r="S253" s="41">
        <v>0</v>
      </c>
      <c r="T253" s="41">
        <v>0</v>
      </c>
    </row>
    <row r="254" spans="2:28" outlineLevel="2" x14ac:dyDescent="0.15">
      <c r="B254" s="26" t="s">
        <v>148</v>
      </c>
      <c r="C254" s="23" t="str">
        <f t="shared" si="46"/>
        <v>ths RUB</v>
      </c>
      <c r="P254" s="41">
        <v>0</v>
      </c>
      <c r="Q254" s="41">
        <v>0</v>
      </c>
      <c r="R254" s="41">
        <v>0</v>
      </c>
      <c r="S254" s="41">
        <v>0</v>
      </c>
      <c r="T254" s="41">
        <v>0</v>
      </c>
    </row>
    <row r="255" spans="2:28" outlineLevel="2" x14ac:dyDescent="0.15">
      <c r="B255" s="26" t="s">
        <v>55</v>
      </c>
      <c r="C255" s="23" t="str">
        <f t="shared" si="46"/>
        <v>ths RUB</v>
      </c>
      <c r="P255" s="41">
        <v>0</v>
      </c>
      <c r="Q255" s="41">
        <v>0</v>
      </c>
      <c r="R255" s="41">
        <v>0</v>
      </c>
      <c r="S255" s="41">
        <v>0</v>
      </c>
      <c r="T255" s="41">
        <v>0</v>
      </c>
    </row>
    <row r="256" spans="2:28" outlineLevel="2" x14ac:dyDescent="0.15">
      <c r="B256" s="26" t="s">
        <v>55</v>
      </c>
      <c r="C256" s="23" t="str">
        <f t="shared" si="46"/>
        <v>ths RUB</v>
      </c>
      <c r="P256" s="41">
        <v>0</v>
      </c>
      <c r="Q256" s="41">
        <v>0</v>
      </c>
      <c r="R256" s="41">
        <v>0</v>
      </c>
      <c r="S256" s="41">
        <v>0</v>
      </c>
      <c r="T256" s="41">
        <v>0</v>
      </c>
    </row>
    <row r="257" spans="1:28" outlineLevel="2" x14ac:dyDescent="0.15">
      <c r="B257" s="100" t="s">
        <v>262</v>
      </c>
      <c r="C257" s="109" t="str">
        <f t="shared" si="46"/>
        <v>ths RUB</v>
      </c>
      <c r="D257" s="109"/>
      <c r="E257" s="100"/>
      <c r="F257" s="100"/>
      <c r="G257" s="100"/>
      <c r="H257" s="100"/>
      <c r="I257" s="100"/>
      <c r="J257" s="100"/>
      <c r="K257" s="100"/>
      <c r="L257" s="100"/>
      <c r="M257" s="100"/>
      <c r="N257" s="100"/>
      <c r="O257" s="112"/>
      <c r="P257" s="112">
        <f t="shared" ref="P257:T257" si="47">SUM(P251:P256)</f>
        <v>1900000</v>
      </c>
      <c r="Q257" s="112">
        <f t="shared" si="47"/>
        <v>150000</v>
      </c>
      <c r="R257" s="112">
        <f t="shared" si="47"/>
        <v>150000</v>
      </c>
      <c r="S257" s="112">
        <f t="shared" si="47"/>
        <v>150000</v>
      </c>
      <c r="T257" s="112">
        <f t="shared" si="47"/>
        <v>150000</v>
      </c>
      <c r="AB257" s="22"/>
    </row>
    <row r="258" spans="1:28" outlineLevel="2" x14ac:dyDescent="0.15">
      <c r="F258"/>
      <c r="G258"/>
      <c r="H258"/>
      <c r="I258"/>
      <c r="J258"/>
      <c r="K258"/>
      <c r="L258"/>
      <c r="M258"/>
      <c r="N258"/>
    </row>
    <row r="259" spans="1:28" outlineLevel="2" x14ac:dyDescent="0.15">
      <c r="B259" s="17" t="s">
        <v>152</v>
      </c>
      <c r="C259" s="110"/>
      <c r="D259" s="17"/>
      <c r="E259" s="17" t="s">
        <v>61</v>
      </c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AB259" s="22"/>
    </row>
    <row r="260" spans="1:28" outlineLevel="2" x14ac:dyDescent="0.15">
      <c r="B260" s="26" t="s">
        <v>145</v>
      </c>
      <c r="C260" s="23" t="str">
        <f t="shared" ref="C260:C266" si="48">CurrUnit</f>
        <v>ths RUB</v>
      </c>
      <c r="E260"/>
      <c r="L260" s="141" t="b">
        <f t="shared" ref="L260:L265" si="49">SUM(O240,P251:T251)=SUM(P260:T260)</f>
        <v>1</v>
      </c>
      <c r="P260" s="30">
        <v>50000</v>
      </c>
      <c r="Q260" s="30">
        <v>50000</v>
      </c>
      <c r="R260" s="41">
        <v>0</v>
      </c>
      <c r="S260" s="41">
        <v>0</v>
      </c>
      <c r="T260" s="41">
        <v>0</v>
      </c>
    </row>
    <row r="261" spans="1:28" outlineLevel="2" x14ac:dyDescent="0.15">
      <c r="B261" s="26" t="s">
        <v>146</v>
      </c>
      <c r="C261" s="23" t="str">
        <f t="shared" si="48"/>
        <v>ths RUB</v>
      </c>
      <c r="E261" t="s">
        <v>315</v>
      </c>
      <c r="L261" s="141" t="b">
        <f t="shared" si="49"/>
        <v>0</v>
      </c>
      <c r="P261" s="30">
        <v>250000</v>
      </c>
      <c r="Q261" s="30">
        <v>1900000</v>
      </c>
      <c r="R261" s="30">
        <v>150000</v>
      </c>
      <c r="S261" s="30">
        <v>150000</v>
      </c>
      <c r="T261" s="30">
        <v>150000</v>
      </c>
    </row>
    <row r="262" spans="1:28" outlineLevel="2" x14ac:dyDescent="0.15">
      <c r="B262" s="26" t="s">
        <v>147</v>
      </c>
      <c r="C262" s="23" t="str">
        <f t="shared" si="48"/>
        <v>ths RUB</v>
      </c>
      <c r="E262"/>
      <c r="L262" s="141" t="b">
        <f t="shared" si="49"/>
        <v>1</v>
      </c>
      <c r="P262" s="30">
        <v>90000</v>
      </c>
      <c r="Q262" s="41">
        <v>0</v>
      </c>
      <c r="R262" s="41">
        <v>0</v>
      </c>
      <c r="S262" s="41">
        <v>0</v>
      </c>
      <c r="T262" s="41">
        <v>0</v>
      </c>
    </row>
    <row r="263" spans="1:28" outlineLevel="2" x14ac:dyDescent="0.15">
      <c r="B263" s="26" t="s">
        <v>148</v>
      </c>
      <c r="C263" s="23" t="str">
        <f t="shared" si="48"/>
        <v>ths RUB</v>
      </c>
      <c r="E263"/>
      <c r="L263" s="141" t="b">
        <f t="shared" si="49"/>
        <v>1</v>
      </c>
      <c r="P263" s="30">
        <v>80000</v>
      </c>
      <c r="Q263" s="41">
        <v>0</v>
      </c>
      <c r="R263" s="41">
        <v>0</v>
      </c>
      <c r="S263" s="41">
        <v>0</v>
      </c>
      <c r="T263" s="41">
        <v>0</v>
      </c>
    </row>
    <row r="264" spans="1:28" outlineLevel="2" x14ac:dyDescent="0.15">
      <c r="B264" s="26" t="s">
        <v>55</v>
      </c>
      <c r="C264" s="23" t="str">
        <f t="shared" si="48"/>
        <v>ths RUB</v>
      </c>
      <c r="E264"/>
      <c r="L264" s="141" t="b">
        <f t="shared" si="49"/>
        <v>1</v>
      </c>
      <c r="P264" s="41">
        <v>0</v>
      </c>
      <c r="Q264" s="41">
        <v>0</v>
      </c>
      <c r="R264" s="41">
        <v>0</v>
      </c>
      <c r="S264" s="41">
        <v>0</v>
      </c>
      <c r="T264" s="41">
        <v>0</v>
      </c>
    </row>
    <row r="265" spans="1:28" outlineLevel="2" x14ac:dyDescent="0.15">
      <c r="B265" s="26" t="s">
        <v>55</v>
      </c>
      <c r="C265" s="23" t="str">
        <f t="shared" si="48"/>
        <v>ths RUB</v>
      </c>
      <c r="E265"/>
      <c r="L265" s="141" t="b">
        <f t="shared" si="49"/>
        <v>1</v>
      </c>
      <c r="P265" s="41">
        <v>0</v>
      </c>
      <c r="Q265" s="41">
        <v>0</v>
      </c>
      <c r="R265" s="41">
        <v>0</v>
      </c>
      <c r="S265" s="41">
        <v>0</v>
      </c>
      <c r="T265" s="41">
        <v>0</v>
      </c>
    </row>
    <row r="266" spans="1:28" outlineLevel="2" x14ac:dyDescent="0.15">
      <c r="B266" s="100" t="s">
        <v>263</v>
      </c>
      <c r="C266" s="109" t="str">
        <f t="shared" si="48"/>
        <v>ths RUB</v>
      </c>
      <c r="D266" s="109"/>
      <c r="E266" s="100"/>
      <c r="F266" s="100"/>
      <c r="G266" s="100"/>
      <c r="H266" s="100"/>
      <c r="I266" s="100"/>
      <c r="J266" s="100"/>
      <c r="K266" s="100"/>
      <c r="L266" s="100"/>
      <c r="M266" s="100"/>
      <c r="N266" s="100"/>
      <c r="O266" s="112"/>
      <c r="P266" s="112">
        <f t="shared" ref="P266" si="50">SUM(P260:P265)</f>
        <v>470000</v>
      </c>
      <c r="Q266" s="112">
        <f t="shared" ref="Q266" si="51">SUM(Q260:Q265)</f>
        <v>1950000</v>
      </c>
      <c r="R266" s="112">
        <f t="shared" ref="R266" si="52">SUM(R260:R265)</f>
        <v>150000</v>
      </c>
      <c r="S266" s="112">
        <f t="shared" ref="S266" si="53">SUM(S260:S265)</f>
        <v>150000</v>
      </c>
      <c r="T266" s="112">
        <f t="shared" ref="T266" si="54">SUM(T260:T265)</f>
        <v>150000</v>
      </c>
      <c r="AB266" s="22"/>
    </row>
    <row r="267" spans="1:28" outlineLevel="1" x14ac:dyDescent="0.15">
      <c r="F267"/>
      <c r="G267"/>
      <c r="H267"/>
      <c r="I267"/>
      <c r="J267"/>
      <c r="K267"/>
      <c r="L267"/>
      <c r="M267"/>
      <c r="N267"/>
    </row>
    <row r="268" spans="1:28" outlineLevel="1" x14ac:dyDescent="0.15">
      <c r="A268" s="67">
        <v>2.4</v>
      </c>
      <c r="B268" s="18" t="s">
        <v>187</v>
      </c>
      <c r="C268" s="106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/>
      <c r="V268"/>
      <c r="W268"/>
      <c r="X268"/>
      <c r="Y268"/>
      <c r="Z268"/>
      <c r="AA268"/>
    </row>
    <row r="269" spans="1:28" outlineLevel="2" x14ac:dyDescent="0.15">
      <c r="F269"/>
      <c r="G269"/>
      <c r="H269"/>
      <c r="I269"/>
      <c r="J269"/>
      <c r="K269"/>
      <c r="L269"/>
      <c r="M269"/>
      <c r="N269"/>
    </row>
    <row r="270" spans="1:28" outlineLevel="2" x14ac:dyDescent="0.15">
      <c r="B270" s="17" t="s">
        <v>153</v>
      </c>
      <c r="C270" s="108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AB270" s="22"/>
    </row>
    <row r="271" spans="1:28" outlineLevel="2" x14ac:dyDescent="0.15">
      <c r="B271" s="22" t="s">
        <v>154</v>
      </c>
      <c r="C271" s="23" t="str">
        <f>CurrUnit</f>
        <v>ths RUB</v>
      </c>
      <c r="G271"/>
      <c r="H271"/>
      <c r="I271"/>
      <c r="J271"/>
      <c r="K271"/>
      <c r="L271"/>
      <c r="M271"/>
      <c r="N271"/>
    </row>
    <row r="272" spans="1:28" outlineLevel="2" x14ac:dyDescent="0.15">
      <c r="B272" s="22" t="s">
        <v>155</v>
      </c>
      <c r="C272" s="23" t="str">
        <f>CurrUnit</f>
        <v>ths RUB</v>
      </c>
      <c r="F272" s="40" t="s">
        <v>62</v>
      </c>
      <c r="G272"/>
      <c r="H272"/>
      <c r="I272"/>
      <c r="J272"/>
      <c r="K272"/>
      <c r="L272"/>
      <c r="M272"/>
      <c r="N272"/>
    </row>
    <row r="273" spans="2:16376" outlineLevel="2" x14ac:dyDescent="0.15">
      <c r="B273" s="22" t="s">
        <v>156</v>
      </c>
      <c r="C273" s="23" t="str">
        <f>CurrUnit</f>
        <v>ths RUB</v>
      </c>
      <c r="G273"/>
      <c r="H273"/>
      <c r="I273"/>
      <c r="J273"/>
      <c r="K273"/>
      <c r="L273"/>
      <c r="M273"/>
      <c r="N273"/>
    </row>
    <row r="274" spans="2:16376" outlineLevel="2" x14ac:dyDescent="0.15">
      <c r="B274" s="22" t="s">
        <v>157</v>
      </c>
      <c r="C274" s="23" t="str">
        <f>CurrUnit</f>
        <v>ths RUB</v>
      </c>
      <c r="G274"/>
      <c r="H274"/>
      <c r="I274"/>
      <c r="J274"/>
      <c r="K274"/>
      <c r="L274"/>
      <c r="M274"/>
      <c r="N274"/>
      <c r="O274" s="79">
        <f>His_BS!O35</f>
        <v>800000</v>
      </c>
    </row>
    <row r="275" spans="2:16376" outlineLevel="2" x14ac:dyDescent="0.15">
      <c r="B275"/>
      <c r="C275" s="20"/>
      <c r="D275" s="20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AB275" s="22"/>
    </row>
    <row r="276" spans="2:16376" outlineLevel="2" x14ac:dyDescent="0.15">
      <c r="D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22"/>
      <c r="BI276" s="22"/>
      <c r="BJ276" s="22"/>
      <c r="BK276" s="22"/>
      <c r="BL276" s="22"/>
      <c r="BM276" s="22"/>
      <c r="BN276" s="22"/>
      <c r="BO276" s="22"/>
      <c r="BP276" s="22"/>
      <c r="BQ276" s="22"/>
      <c r="BR276" s="22"/>
      <c r="BS276" s="22"/>
      <c r="BT276" s="22"/>
      <c r="BU276" s="22"/>
      <c r="BV276" s="22"/>
      <c r="BW276" s="22"/>
      <c r="BX276" s="22"/>
      <c r="BY276" s="22"/>
      <c r="BZ276" s="22"/>
      <c r="CA276" s="22"/>
      <c r="CB276" s="22"/>
      <c r="CC276" s="22"/>
      <c r="CD276" s="22"/>
      <c r="CE276" s="22"/>
      <c r="CF276" s="22"/>
      <c r="CG276" s="22"/>
      <c r="CH276" s="22"/>
      <c r="CI276" s="22"/>
      <c r="CJ276" s="22"/>
      <c r="CK276" s="22"/>
      <c r="CL276" s="22"/>
      <c r="CM276" s="22"/>
      <c r="CN276" s="22"/>
      <c r="CO276" s="22"/>
      <c r="CP276" s="22"/>
      <c r="CQ276" s="22"/>
      <c r="CR276" s="22"/>
      <c r="CS276" s="22"/>
      <c r="CT276" s="22"/>
      <c r="CU276" s="22"/>
      <c r="CV276" s="22"/>
      <c r="CW276" s="22"/>
      <c r="CX276" s="22"/>
      <c r="CY276" s="22"/>
      <c r="CZ276" s="22"/>
      <c r="DA276" s="22"/>
      <c r="DB276" s="22"/>
      <c r="DC276" s="22"/>
      <c r="DD276" s="22"/>
      <c r="DE276" s="22"/>
      <c r="DF276" s="22"/>
      <c r="DG276" s="22"/>
      <c r="DH276" s="22"/>
      <c r="DI276" s="22"/>
      <c r="DJ276" s="22"/>
      <c r="DK276" s="22"/>
      <c r="DL276" s="22"/>
      <c r="DM276" s="22"/>
      <c r="DN276" s="22"/>
      <c r="DO276" s="22"/>
      <c r="DP276" s="22"/>
      <c r="DQ276" s="22"/>
      <c r="DR276" s="22"/>
      <c r="DS276" s="22"/>
      <c r="DT276" s="22"/>
      <c r="DU276" s="22"/>
      <c r="DV276" s="22"/>
      <c r="DW276" s="22"/>
      <c r="DX276" s="22"/>
      <c r="DY276" s="22"/>
      <c r="DZ276" s="22"/>
      <c r="EA276" s="22"/>
      <c r="EB276" s="22"/>
      <c r="EC276" s="22"/>
      <c r="ED276" s="22"/>
      <c r="EE276" s="22"/>
      <c r="EF276" s="22"/>
      <c r="EG276" s="22"/>
      <c r="EH276" s="22"/>
      <c r="EI276" s="22"/>
      <c r="EJ276" s="22"/>
      <c r="EK276" s="22"/>
      <c r="EL276" s="22"/>
      <c r="EM276" s="22"/>
      <c r="EN276" s="22"/>
      <c r="EO276" s="22"/>
      <c r="EP276" s="22"/>
      <c r="EQ276" s="22"/>
      <c r="ER276" s="22"/>
      <c r="ES276" s="22"/>
      <c r="ET276" s="22"/>
      <c r="EU276" s="22"/>
      <c r="EV276" s="22"/>
      <c r="EW276" s="22"/>
      <c r="EX276" s="22"/>
      <c r="EY276" s="22"/>
      <c r="EZ276" s="22"/>
      <c r="FA276" s="22"/>
      <c r="FB276" s="22"/>
      <c r="FC276" s="22"/>
      <c r="FD276" s="22"/>
      <c r="FE276" s="22"/>
      <c r="FF276" s="22"/>
      <c r="FG276" s="22"/>
      <c r="FH276" s="22"/>
      <c r="FI276" s="22"/>
      <c r="FJ276" s="22"/>
      <c r="FK276" s="22"/>
      <c r="FL276" s="22"/>
      <c r="FM276" s="22"/>
      <c r="FN276" s="22"/>
      <c r="FO276" s="22"/>
      <c r="FP276" s="22"/>
      <c r="FQ276" s="22"/>
      <c r="FR276" s="22"/>
      <c r="FS276" s="22"/>
      <c r="FT276" s="22"/>
      <c r="FU276" s="22"/>
      <c r="FV276" s="22"/>
      <c r="FW276" s="22"/>
      <c r="FX276" s="22"/>
      <c r="FY276" s="22"/>
      <c r="FZ276" s="22"/>
      <c r="GA276" s="22"/>
      <c r="GB276" s="22"/>
      <c r="GC276" s="22"/>
      <c r="GD276" s="22"/>
      <c r="GE276" s="22"/>
      <c r="GF276" s="22"/>
      <c r="GG276" s="22"/>
      <c r="GH276" s="22"/>
      <c r="GI276" s="22"/>
      <c r="GJ276" s="22"/>
      <c r="GK276" s="22"/>
      <c r="GL276" s="22"/>
      <c r="GM276" s="22"/>
      <c r="GN276" s="22"/>
      <c r="GO276" s="22"/>
      <c r="GP276" s="22"/>
      <c r="GQ276" s="22"/>
      <c r="GR276" s="22"/>
      <c r="GS276" s="22"/>
      <c r="GT276" s="22"/>
      <c r="GU276" s="22"/>
      <c r="GV276" s="22"/>
      <c r="GW276" s="22"/>
      <c r="GX276" s="22"/>
      <c r="GY276" s="22"/>
      <c r="GZ276" s="22"/>
      <c r="HA276" s="22"/>
      <c r="HB276" s="22"/>
      <c r="HC276" s="22"/>
      <c r="HD276" s="22"/>
      <c r="HE276" s="22"/>
      <c r="HF276" s="22"/>
      <c r="HG276" s="22"/>
      <c r="HH276" s="22"/>
      <c r="HI276" s="22"/>
      <c r="HJ276" s="22"/>
      <c r="HK276" s="22"/>
      <c r="HL276" s="22"/>
      <c r="HM276" s="22"/>
      <c r="HN276" s="22"/>
      <c r="HO276" s="22"/>
      <c r="HP276" s="22"/>
      <c r="HQ276" s="22"/>
      <c r="HR276" s="22"/>
      <c r="HS276" s="22"/>
      <c r="HT276" s="22"/>
      <c r="HU276" s="22"/>
      <c r="HV276" s="22"/>
      <c r="HW276" s="22"/>
      <c r="HX276" s="22"/>
      <c r="HY276" s="22"/>
      <c r="HZ276" s="22"/>
      <c r="IA276" s="22"/>
      <c r="IB276" s="22"/>
      <c r="IC276" s="22"/>
      <c r="ID276" s="22"/>
      <c r="IE276" s="22"/>
      <c r="IF276" s="22"/>
      <c r="IG276" s="22"/>
      <c r="IH276" s="22"/>
      <c r="II276" s="22"/>
      <c r="IJ276" s="22"/>
      <c r="IK276" s="22"/>
      <c r="IL276" s="22"/>
      <c r="IM276" s="22"/>
      <c r="IN276" s="22"/>
      <c r="IO276" s="22"/>
      <c r="IP276" s="22"/>
      <c r="IQ276" s="22"/>
      <c r="IR276" s="22"/>
      <c r="IS276" s="22"/>
      <c r="IT276" s="22"/>
      <c r="IU276" s="22"/>
      <c r="IV276" s="22"/>
      <c r="IW276" s="22"/>
      <c r="IX276" s="22"/>
      <c r="IY276" s="22"/>
      <c r="IZ276" s="22"/>
      <c r="JA276" s="22"/>
      <c r="JB276" s="22"/>
      <c r="JC276" s="22"/>
      <c r="JD276" s="22"/>
      <c r="JE276" s="22"/>
      <c r="JF276" s="22"/>
      <c r="JG276" s="22"/>
      <c r="JH276" s="22"/>
      <c r="JI276" s="22"/>
      <c r="JJ276" s="22"/>
      <c r="JK276" s="22"/>
      <c r="JL276" s="22"/>
      <c r="JM276" s="22"/>
      <c r="JN276" s="22"/>
      <c r="JO276" s="22"/>
      <c r="JP276" s="22"/>
      <c r="JQ276" s="22"/>
      <c r="JR276" s="22"/>
      <c r="JS276" s="22"/>
      <c r="JT276" s="22"/>
      <c r="JU276" s="22"/>
      <c r="JV276" s="22"/>
      <c r="JW276" s="22"/>
      <c r="JX276" s="22"/>
      <c r="JY276" s="22"/>
      <c r="JZ276" s="22"/>
      <c r="KA276" s="22"/>
      <c r="KB276" s="22"/>
      <c r="KC276" s="22"/>
      <c r="KD276" s="22"/>
      <c r="KE276" s="22"/>
      <c r="KF276" s="22"/>
      <c r="KG276" s="22"/>
      <c r="KH276" s="22"/>
      <c r="KI276" s="22"/>
      <c r="KJ276" s="22"/>
      <c r="KK276" s="22"/>
      <c r="KL276" s="22"/>
      <c r="KM276" s="22"/>
      <c r="KN276" s="22"/>
      <c r="KO276" s="22"/>
      <c r="KP276" s="22"/>
      <c r="KQ276" s="22"/>
      <c r="KR276" s="22"/>
      <c r="KS276" s="22"/>
      <c r="KT276" s="22"/>
      <c r="KU276" s="22"/>
      <c r="KV276" s="22"/>
      <c r="KW276" s="22"/>
      <c r="KX276" s="22"/>
      <c r="KY276" s="22"/>
      <c r="KZ276" s="22"/>
      <c r="LA276" s="22"/>
      <c r="LB276" s="22"/>
      <c r="LC276" s="22"/>
      <c r="LD276" s="22"/>
      <c r="LE276" s="22"/>
      <c r="LF276" s="22"/>
      <c r="LG276" s="22"/>
      <c r="LH276" s="22"/>
      <c r="LI276" s="22"/>
      <c r="LJ276" s="22"/>
      <c r="LK276" s="22"/>
      <c r="LL276" s="22"/>
      <c r="LM276" s="22"/>
      <c r="LN276" s="22"/>
      <c r="LO276" s="22"/>
      <c r="LP276" s="22"/>
      <c r="LQ276" s="22"/>
      <c r="LR276" s="22"/>
      <c r="LS276" s="22"/>
      <c r="LT276" s="22"/>
      <c r="LU276" s="22"/>
      <c r="LV276" s="22"/>
      <c r="LW276" s="22"/>
      <c r="LX276" s="22"/>
      <c r="LY276" s="22"/>
      <c r="LZ276" s="22"/>
      <c r="MA276" s="22"/>
      <c r="MB276" s="22"/>
      <c r="MC276" s="22"/>
      <c r="MD276" s="22"/>
      <c r="ME276" s="22"/>
      <c r="MF276" s="22"/>
      <c r="MG276" s="22"/>
      <c r="MH276" s="22"/>
      <c r="MI276" s="22"/>
      <c r="MJ276" s="22"/>
      <c r="MK276" s="22"/>
      <c r="ML276" s="22"/>
      <c r="MM276" s="22"/>
      <c r="MN276" s="22"/>
      <c r="MO276" s="22"/>
      <c r="MP276" s="22"/>
      <c r="MQ276" s="22"/>
      <c r="MR276" s="22"/>
      <c r="MS276" s="22"/>
      <c r="MT276" s="22"/>
      <c r="MU276" s="22"/>
      <c r="MV276" s="22"/>
      <c r="MW276" s="22"/>
      <c r="MX276" s="22"/>
      <c r="MY276" s="22"/>
      <c r="MZ276" s="22"/>
      <c r="NA276" s="22"/>
      <c r="NB276" s="22"/>
      <c r="NC276" s="22"/>
      <c r="ND276" s="22"/>
      <c r="NE276" s="22"/>
      <c r="NF276" s="22"/>
      <c r="NG276" s="22"/>
      <c r="NH276" s="22"/>
      <c r="NI276" s="22"/>
      <c r="NJ276" s="22"/>
      <c r="NK276" s="22"/>
      <c r="NL276" s="22"/>
      <c r="NM276" s="22"/>
      <c r="NN276" s="22"/>
      <c r="NO276" s="22"/>
      <c r="NP276" s="22"/>
      <c r="NQ276" s="22"/>
      <c r="NR276" s="22"/>
      <c r="NS276" s="22"/>
      <c r="NT276" s="22"/>
      <c r="NU276" s="22"/>
      <c r="NV276" s="22"/>
      <c r="NW276" s="22"/>
      <c r="NX276" s="22"/>
      <c r="NY276" s="22"/>
      <c r="NZ276" s="22"/>
      <c r="OA276" s="22"/>
      <c r="OB276" s="22"/>
      <c r="OC276" s="22"/>
      <c r="OD276" s="22"/>
      <c r="OE276" s="22"/>
      <c r="OF276" s="22"/>
      <c r="OG276" s="22"/>
      <c r="OH276" s="22"/>
      <c r="OI276" s="22"/>
      <c r="OJ276" s="22"/>
      <c r="OK276" s="22"/>
      <c r="OL276" s="22"/>
      <c r="OM276" s="22"/>
      <c r="ON276" s="22"/>
      <c r="OO276" s="22"/>
      <c r="OP276" s="22"/>
      <c r="OQ276" s="22"/>
      <c r="OR276" s="22"/>
      <c r="OS276" s="22"/>
      <c r="OT276" s="22"/>
      <c r="OU276" s="22"/>
      <c r="OV276" s="22"/>
      <c r="OW276" s="22"/>
      <c r="OX276" s="22"/>
      <c r="OY276" s="22"/>
      <c r="OZ276" s="22"/>
      <c r="PA276" s="22"/>
      <c r="PB276" s="22"/>
      <c r="PC276" s="22"/>
      <c r="PD276" s="22"/>
      <c r="PE276" s="22"/>
      <c r="PF276" s="22"/>
      <c r="PG276" s="22"/>
      <c r="PH276" s="22"/>
      <c r="PI276" s="22"/>
      <c r="PJ276" s="22"/>
      <c r="PK276" s="22"/>
      <c r="PL276" s="22"/>
      <c r="PM276" s="22"/>
      <c r="PN276" s="22"/>
      <c r="PO276" s="22"/>
      <c r="PP276" s="22"/>
      <c r="PQ276" s="22"/>
      <c r="PR276" s="22"/>
      <c r="PS276" s="22"/>
      <c r="PT276" s="22"/>
      <c r="PU276" s="22"/>
      <c r="PV276" s="22"/>
      <c r="PW276" s="22"/>
      <c r="PX276" s="22"/>
      <c r="PY276" s="22"/>
      <c r="PZ276" s="22"/>
      <c r="QA276" s="22"/>
      <c r="QB276" s="22"/>
      <c r="QC276" s="22"/>
      <c r="QD276" s="22"/>
      <c r="QE276" s="22"/>
      <c r="QF276" s="22"/>
      <c r="QG276" s="22"/>
      <c r="QH276" s="22"/>
      <c r="QI276" s="22"/>
      <c r="QJ276" s="22"/>
      <c r="QK276" s="22"/>
      <c r="QL276" s="22"/>
      <c r="QM276" s="22"/>
      <c r="QN276" s="22"/>
      <c r="QO276" s="22"/>
      <c r="QP276" s="22"/>
      <c r="QQ276" s="22"/>
      <c r="QR276" s="22"/>
      <c r="QS276" s="22"/>
      <c r="QT276" s="22"/>
      <c r="QU276" s="22"/>
      <c r="QV276" s="22"/>
      <c r="QW276" s="22"/>
      <c r="QX276" s="22"/>
      <c r="QY276" s="22"/>
      <c r="QZ276" s="22"/>
      <c r="RA276" s="22"/>
      <c r="RB276" s="22"/>
      <c r="RC276" s="22"/>
      <c r="RD276" s="22"/>
      <c r="RE276" s="22"/>
      <c r="RF276" s="22"/>
      <c r="RG276" s="22"/>
      <c r="RH276" s="22"/>
      <c r="RI276" s="22"/>
      <c r="RJ276" s="22"/>
      <c r="RK276" s="22"/>
      <c r="RL276" s="22"/>
      <c r="RM276" s="22"/>
      <c r="RN276" s="22"/>
      <c r="RO276" s="22"/>
      <c r="RP276" s="22"/>
      <c r="RQ276" s="22"/>
      <c r="RR276" s="22"/>
      <c r="RS276" s="22"/>
      <c r="RT276" s="22"/>
      <c r="RU276" s="22"/>
      <c r="RV276" s="22"/>
      <c r="RW276" s="22"/>
      <c r="RX276" s="22"/>
      <c r="RY276" s="22"/>
      <c r="RZ276" s="22"/>
      <c r="SA276" s="22"/>
      <c r="SB276" s="22"/>
      <c r="SC276" s="22"/>
      <c r="SD276" s="22"/>
      <c r="SE276" s="22"/>
      <c r="SF276" s="22"/>
      <c r="SG276" s="22"/>
      <c r="SH276" s="22"/>
      <c r="SI276" s="22"/>
      <c r="SJ276" s="22"/>
      <c r="SK276" s="22"/>
      <c r="SL276" s="22"/>
      <c r="SM276" s="22"/>
      <c r="SN276" s="22"/>
      <c r="SO276" s="22"/>
      <c r="SP276" s="22"/>
      <c r="SQ276" s="22"/>
      <c r="SR276" s="22"/>
      <c r="SS276" s="22"/>
      <c r="ST276" s="22"/>
      <c r="SU276" s="22"/>
      <c r="SV276" s="22"/>
      <c r="SW276" s="22"/>
      <c r="SX276" s="22"/>
      <c r="SY276" s="22"/>
      <c r="SZ276" s="22"/>
      <c r="TA276" s="22"/>
      <c r="TB276" s="22"/>
      <c r="TC276" s="22"/>
      <c r="TD276" s="22"/>
      <c r="TE276" s="22"/>
      <c r="TF276" s="22"/>
      <c r="TG276" s="22"/>
      <c r="TH276" s="22"/>
      <c r="TI276" s="22"/>
      <c r="TJ276" s="22"/>
      <c r="TK276" s="22"/>
      <c r="TL276" s="22"/>
      <c r="TM276" s="22"/>
      <c r="TN276" s="22"/>
      <c r="TO276" s="22"/>
      <c r="TP276" s="22"/>
      <c r="TQ276" s="22"/>
      <c r="TR276" s="22"/>
      <c r="TS276" s="22"/>
      <c r="TT276" s="22"/>
      <c r="TU276" s="22"/>
      <c r="TV276" s="22"/>
      <c r="TW276" s="22"/>
      <c r="TX276" s="22"/>
      <c r="TY276" s="22"/>
      <c r="TZ276" s="22"/>
      <c r="UA276" s="22"/>
      <c r="UB276" s="22"/>
      <c r="UC276" s="22"/>
      <c r="UD276" s="22"/>
      <c r="UE276" s="22"/>
      <c r="UF276" s="22"/>
      <c r="UG276" s="22"/>
      <c r="UH276" s="22"/>
      <c r="UI276" s="22"/>
      <c r="UJ276" s="22"/>
      <c r="UK276" s="22"/>
      <c r="UL276" s="22"/>
      <c r="UM276" s="22"/>
      <c r="UN276" s="22"/>
      <c r="UO276" s="22"/>
      <c r="UP276" s="22"/>
      <c r="UQ276" s="22"/>
      <c r="UR276" s="22"/>
      <c r="US276" s="22"/>
      <c r="UT276" s="22"/>
      <c r="UU276" s="22"/>
      <c r="UV276" s="22"/>
      <c r="UW276" s="22"/>
      <c r="UX276" s="22"/>
      <c r="UY276" s="22"/>
      <c r="UZ276" s="22"/>
      <c r="VA276" s="22"/>
      <c r="VB276" s="22"/>
      <c r="VC276" s="22"/>
      <c r="VD276" s="22"/>
      <c r="VE276" s="22"/>
      <c r="VF276" s="22"/>
      <c r="VG276" s="22"/>
      <c r="VH276" s="22"/>
      <c r="VI276" s="22"/>
      <c r="VJ276" s="22"/>
      <c r="VK276" s="22"/>
      <c r="VL276" s="22"/>
      <c r="VM276" s="22"/>
      <c r="VN276" s="22"/>
      <c r="VO276" s="22"/>
      <c r="VP276" s="22"/>
      <c r="VQ276" s="22"/>
      <c r="VR276" s="22"/>
      <c r="VS276" s="22"/>
      <c r="VT276" s="22"/>
      <c r="VU276" s="22"/>
      <c r="VV276" s="22"/>
      <c r="VW276" s="22"/>
      <c r="VX276" s="22"/>
      <c r="VY276" s="22"/>
      <c r="VZ276" s="22"/>
      <c r="WA276" s="22"/>
      <c r="WB276" s="22"/>
      <c r="WC276" s="22"/>
      <c r="WD276" s="22"/>
      <c r="WE276" s="22"/>
      <c r="WF276" s="22"/>
      <c r="WG276" s="22"/>
      <c r="WH276" s="22"/>
      <c r="WI276" s="22"/>
      <c r="WJ276" s="22"/>
      <c r="WK276" s="22"/>
      <c r="WL276" s="22"/>
      <c r="WM276" s="22"/>
      <c r="WN276" s="22"/>
      <c r="WO276" s="22"/>
      <c r="WP276" s="22"/>
      <c r="WQ276" s="22"/>
      <c r="WR276" s="22"/>
      <c r="WS276" s="22"/>
      <c r="WT276" s="22"/>
      <c r="WU276" s="22"/>
      <c r="WV276" s="22"/>
      <c r="WW276" s="22"/>
      <c r="WX276" s="22"/>
      <c r="WY276" s="22"/>
      <c r="WZ276" s="22"/>
      <c r="XA276" s="22"/>
      <c r="XB276" s="22"/>
      <c r="XC276" s="22"/>
      <c r="XD276" s="22"/>
      <c r="XE276" s="22"/>
      <c r="XF276" s="22"/>
      <c r="XG276" s="22"/>
      <c r="XH276" s="22"/>
      <c r="XI276" s="22"/>
      <c r="XJ276" s="22"/>
      <c r="XK276" s="22"/>
      <c r="XL276" s="22"/>
      <c r="XM276" s="22"/>
      <c r="XN276" s="22"/>
      <c r="XO276" s="22"/>
      <c r="XP276" s="22"/>
      <c r="XQ276" s="22"/>
      <c r="XR276" s="22"/>
      <c r="XS276" s="22"/>
      <c r="XT276" s="22"/>
      <c r="XU276" s="22"/>
      <c r="XV276" s="22"/>
      <c r="XW276" s="22"/>
      <c r="XX276" s="22"/>
      <c r="XY276" s="22"/>
      <c r="XZ276" s="22"/>
      <c r="YA276" s="22"/>
      <c r="YB276" s="22"/>
      <c r="YC276" s="22"/>
      <c r="YD276" s="22"/>
      <c r="YE276" s="22"/>
      <c r="YF276" s="22"/>
      <c r="YG276" s="22"/>
      <c r="YH276" s="22"/>
      <c r="YI276" s="22"/>
      <c r="YJ276" s="22"/>
      <c r="YK276" s="22"/>
      <c r="YL276" s="22"/>
      <c r="YM276" s="22"/>
      <c r="YN276" s="22"/>
      <c r="YO276" s="22"/>
      <c r="YP276" s="22"/>
      <c r="YQ276" s="22"/>
      <c r="YR276" s="22"/>
      <c r="YS276" s="22"/>
      <c r="YT276" s="22"/>
      <c r="YU276" s="22"/>
      <c r="YV276" s="22"/>
      <c r="YW276" s="22"/>
      <c r="YX276" s="22"/>
      <c r="YY276" s="22"/>
      <c r="YZ276" s="22"/>
      <c r="ZA276" s="22"/>
      <c r="ZB276" s="22"/>
      <c r="ZC276" s="22"/>
      <c r="ZD276" s="22"/>
      <c r="ZE276" s="22"/>
      <c r="ZF276" s="22"/>
      <c r="ZG276" s="22"/>
      <c r="ZH276" s="22"/>
      <c r="ZI276" s="22"/>
      <c r="ZJ276" s="22"/>
      <c r="ZK276" s="22"/>
      <c r="ZL276" s="22"/>
      <c r="ZM276" s="22"/>
      <c r="ZN276" s="22"/>
      <c r="ZO276" s="22"/>
      <c r="ZP276" s="22"/>
      <c r="ZQ276" s="22"/>
      <c r="ZR276" s="22"/>
      <c r="ZS276" s="22"/>
      <c r="ZT276" s="22"/>
      <c r="ZU276" s="22"/>
      <c r="ZV276" s="22"/>
      <c r="ZW276" s="22"/>
      <c r="ZX276" s="22"/>
      <c r="ZY276" s="22"/>
      <c r="ZZ276" s="22"/>
      <c r="AAA276" s="22"/>
      <c r="AAB276" s="22"/>
      <c r="AAC276" s="22"/>
      <c r="AAD276" s="22"/>
      <c r="AAE276" s="22"/>
      <c r="AAF276" s="22"/>
      <c r="AAG276" s="22"/>
      <c r="AAH276" s="22"/>
      <c r="AAI276" s="22"/>
      <c r="AAJ276" s="22"/>
      <c r="AAK276" s="22"/>
      <c r="AAL276" s="22"/>
      <c r="AAM276" s="22"/>
      <c r="AAN276" s="22"/>
      <c r="AAO276" s="22"/>
      <c r="AAP276" s="22"/>
      <c r="AAQ276" s="22"/>
      <c r="AAR276" s="22"/>
      <c r="AAS276" s="22"/>
      <c r="AAT276" s="22"/>
      <c r="AAU276" s="22"/>
      <c r="AAV276" s="22"/>
      <c r="AAW276" s="22"/>
      <c r="AAX276" s="22"/>
      <c r="AAY276" s="22"/>
      <c r="AAZ276" s="22"/>
      <c r="ABA276" s="22"/>
      <c r="ABB276" s="22"/>
      <c r="ABC276" s="22"/>
      <c r="ABD276" s="22"/>
      <c r="ABE276" s="22"/>
      <c r="ABF276" s="22"/>
      <c r="ABG276" s="22"/>
      <c r="ABH276" s="22"/>
      <c r="ABI276" s="22"/>
      <c r="ABJ276" s="22"/>
      <c r="ABK276" s="22"/>
      <c r="ABL276" s="22"/>
      <c r="ABM276" s="22"/>
      <c r="ABN276" s="22"/>
      <c r="ABO276" s="22"/>
      <c r="ABP276" s="22"/>
      <c r="ABQ276" s="22"/>
      <c r="ABR276" s="22"/>
      <c r="ABS276" s="22"/>
      <c r="ABT276" s="22"/>
      <c r="ABU276" s="22"/>
      <c r="ABV276" s="22"/>
      <c r="ABW276" s="22"/>
      <c r="ABX276" s="22"/>
      <c r="ABY276" s="22"/>
      <c r="ABZ276" s="22"/>
      <c r="ACA276" s="22"/>
      <c r="ACB276" s="22"/>
      <c r="ACC276" s="22"/>
      <c r="ACD276" s="22"/>
      <c r="ACE276" s="22"/>
      <c r="ACF276" s="22"/>
      <c r="ACG276" s="22"/>
      <c r="ACH276" s="22"/>
      <c r="ACI276" s="22"/>
      <c r="ACJ276" s="22"/>
      <c r="ACK276" s="22"/>
      <c r="ACL276" s="22"/>
      <c r="ACM276" s="22"/>
      <c r="ACN276" s="22"/>
      <c r="ACO276" s="22"/>
      <c r="ACP276" s="22"/>
      <c r="ACQ276" s="22"/>
      <c r="ACR276" s="22"/>
      <c r="ACS276" s="22"/>
      <c r="ACT276" s="22"/>
      <c r="ACU276" s="22"/>
      <c r="ACV276" s="22"/>
      <c r="ACW276" s="22"/>
      <c r="ACX276" s="22"/>
      <c r="ACY276" s="22"/>
      <c r="ACZ276" s="22"/>
      <c r="ADA276" s="22"/>
      <c r="ADB276" s="22"/>
      <c r="ADC276" s="22"/>
      <c r="ADD276" s="22"/>
      <c r="ADE276" s="22"/>
      <c r="ADF276" s="22"/>
      <c r="ADG276" s="22"/>
      <c r="ADH276" s="22"/>
      <c r="ADI276" s="22"/>
      <c r="ADJ276" s="22"/>
      <c r="ADK276" s="22"/>
      <c r="ADL276" s="22"/>
      <c r="ADM276" s="22"/>
      <c r="ADN276" s="22"/>
      <c r="ADO276" s="22"/>
      <c r="ADP276" s="22"/>
      <c r="ADQ276" s="22"/>
      <c r="ADR276" s="22"/>
      <c r="ADS276" s="22"/>
      <c r="ADT276" s="22"/>
      <c r="ADU276" s="22"/>
      <c r="ADV276" s="22"/>
      <c r="ADW276" s="22"/>
      <c r="ADX276" s="22"/>
      <c r="ADY276" s="22"/>
      <c r="ADZ276" s="22"/>
      <c r="AEA276" s="22"/>
      <c r="AEB276" s="22"/>
      <c r="AEC276" s="22"/>
      <c r="AED276" s="22"/>
      <c r="AEE276" s="22"/>
      <c r="AEF276" s="22"/>
      <c r="AEG276" s="22"/>
      <c r="AEH276" s="22"/>
      <c r="AEI276" s="22"/>
      <c r="AEJ276" s="22"/>
      <c r="AEK276" s="22"/>
      <c r="AEL276" s="22"/>
      <c r="AEM276" s="22"/>
      <c r="AEN276" s="22"/>
      <c r="AEO276" s="22"/>
      <c r="AEP276" s="22"/>
      <c r="AEQ276" s="22"/>
      <c r="AER276" s="22"/>
      <c r="AES276" s="22"/>
      <c r="AET276" s="22"/>
      <c r="AEU276" s="22"/>
      <c r="AEV276" s="22"/>
      <c r="AEW276" s="22"/>
      <c r="AEX276" s="22"/>
      <c r="AEY276" s="22"/>
      <c r="AEZ276" s="22"/>
      <c r="AFA276" s="22"/>
      <c r="AFB276" s="22"/>
      <c r="AFC276" s="22"/>
      <c r="AFD276" s="22"/>
      <c r="AFE276" s="22"/>
      <c r="AFF276" s="22"/>
      <c r="AFG276" s="22"/>
      <c r="AFH276" s="22"/>
      <c r="AFI276" s="22"/>
      <c r="AFJ276" s="22"/>
      <c r="AFK276" s="22"/>
      <c r="AFL276" s="22"/>
      <c r="AFM276" s="22"/>
      <c r="AFN276" s="22"/>
      <c r="AFO276" s="22"/>
      <c r="AFP276" s="22"/>
      <c r="AFQ276" s="22"/>
      <c r="AFR276" s="22"/>
      <c r="AFS276" s="22"/>
      <c r="AFT276" s="22"/>
      <c r="AFU276" s="22"/>
      <c r="AFV276" s="22"/>
      <c r="AFW276" s="22"/>
      <c r="AFX276" s="22"/>
      <c r="AFY276" s="22"/>
      <c r="AFZ276" s="22"/>
      <c r="AGA276" s="22"/>
      <c r="AGB276" s="22"/>
      <c r="AGC276" s="22"/>
      <c r="AGD276" s="22"/>
      <c r="AGE276" s="22"/>
      <c r="AGF276" s="22"/>
      <c r="AGG276" s="22"/>
      <c r="AGH276" s="22"/>
      <c r="AGI276" s="22"/>
      <c r="AGJ276" s="22"/>
      <c r="AGK276" s="22"/>
      <c r="AGL276" s="22"/>
      <c r="AGM276" s="22"/>
      <c r="AGN276" s="22"/>
      <c r="AGO276" s="22"/>
      <c r="AGP276" s="22"/>
      <c r="AGQ276" s="22"/>
      <c r="AGR276" s="22"/>
      <c r="AGS276" s="22"/>
      <c r="AGT276" s="22"/>
      <c r="AGU276" s="22"/>
      <c r="AGV276" s="22"/>
      <c r="AGW276" s="22"/>
      <c r="AGX276" s="22"/>
      <c r="AGY276" s="22"/>
      <c r="AGZ276" s="22"/>
      <c r="AHA276" s="22"/>
      <c r="AHB276" s="22"/>
      <c r="AHC276" s="22"/>
      <c r="AHD276" s="22"/>
      <c r="AHE276" s="22"/>
      <c r="AHF276" s="22"/>
      <c r="AHG276" s="22"/>
      <c r="AHH276" s="22"/>
      <c r="AHI276" s="22"/>
      <c r="AHJ276" s="22"/>
      <c r="AHK276" s="22"/>
      <c r="AHL276" s="22"/>
      <c r="AHM276" s="22"/>
      <c r="AHN276" s="22"/>
      <c r="AHO276" s="22"/>
      <c r="AHP276" s="22"/>
      <c r="AHQ276" s="22"/>
      <c r="AHR276" s="22"/>
      <c r="AHS276" s="22"/>
      <c r="AHT276" s="22"/>
      <c r="AHU276" s="22"/>
      <c r="AHV276" s="22"/>
      <c r="AHW276" s="22"/>
      <c r="AHX276" s="22"/>
      <c r="AHY276" s="22"/>
      <c r="AHZ276" s="22"/>
      <c r="AIA276" s="22"/>
      <c r="AIB276" s="22"/>
      <c r="AIC276" s="22"/>
      <c r="AID276" s="22"/>
      <c r="AIE276" s="22"/>
      <c r="AIF276" s="22"/>
      <c r="AIG276" s="22"/>
      <c r="AIH276" s="22"/>
      <c r="AII276" s="22"/>
      <c r="AIJ276" s="22"/>
      <c r="AIK276" s="22"/>
      <c r="AIL276" s="22"/>
      <c r="AIM276" s="22"/>
      <c r="AIN276" s="22"/>
      <c r="AIO276" s="22"/>
      <c r="AIP276" s="22"/>
      <c r="AIQ276" s="22"/>
      <c r="AIR276" s="22"/>
      <c r="AIS276" s="22"/>
      <c r="AIT276" s="22"/>
      <c r="AIU276" s="22"/>
      <c r="AIV276" s="22"/>
      <c r="AIW276" s="22"/>
      <c r="AIX276" s="22"/>
      <c r="AIY276" s="22"/>
      <c r="AIZ276" s="22"/>
      <c r="AJA276" s="22"/>
      <c r="AJB276" s="22"/>
      <c r="AJC276" s="22"/>
      <c r="AJD276" s="22"/>
      <c r="AJE276" s="22"/>
      <c r="AJF276" s="22"/>
      <c r="AJG276" s="22"/>
      <c r="AJH276" s="22"/>
      <c r="AJI276" s="22"/>
      <c r="AJJ276" s="22"/>
      <c r="AJK276" s="22"/>
      <c r="AJL276" s="22"/>
      <c r="AJM276" s="22"/>
      <c r="AJN276" s="22"/>
      <c r="AJO276" s="22"/>
      <c r="AJP276" s="22"/>
      <c r="AJQ276" s="22"/>
      <c r="AJR276" s="22"/>
      <c r="AJS276" s="22"/>
      <c r="AJT276" s="22"/>
      <c r="AJU276" s="22"/>
      <c r="AJV276" s="22"/>
      <c r="AJW276" s="22"/>
      <c r="AJX276" s="22"/>
      <c r="AJY276" s="22"/>
      <c r="AJZ276" s="22"/>
      <c r="AKA276" s="22"/>
      <c r="AKB276" s="22"/>
      <c r="AKC276" s="22"/>
      <c r="AKD276" s="22"/>
      <c r="AKE276" s="22"/>
      <c r="AKF276" s="22"/>
      <c r="AKG276" s="22"/>
      <c r="AKH276" s="22"/>
      <c r="AKI276" s="22"/>
      <c r="AKJ276" s="22"/>
      <c r="AKK276" s="22"/>
      <c r="AKL276" s="22"/>
      <c r="AKM276" s="22"/>
      <c r="AKN276" s="22"/>
      <c r="AKO276" s="22"/>
      <c r="AKP276" s="22"/>
      <c r="AKQ276" s="22"/>
      <c r="AKR276" s="22"/>
      <c r="AKS276" s="22"/>
      <c r="AKT276" s="22"/>
      <c r="AKU276" s="22"/>
      <c r="AKV276" s="22"/>
      <c r="AKW276" s="22"/>
      <c r="AKX276" s="22"/>
      <c r="AKY276" s="22"/>
      <c r="AKZ276" s="22"/>
      <c r="ALA276" s="22"/>
      <c r="ALB276" s="22"/>
      <c r="ALC276" s="22"/>
      <c r="ALD276" s="22"/>
      <c r="ALE276" s="22"/>
      <c r="ALF276" s="22"/>
      <c r="ALG276" s="22"/>
      <c r="ALH276" s="22"/>
      <c r="ALI276" s="22"/>
      <c r="ALJ276" s="22"/>
      <c r="ALK276" s="22"/>
      <c r="ALL276" s="22"/>
      <c r="ALM276" s="22"/>
      <c r="ALN276" s="22"/>
      <c r="ALO276" s="22"/>
      <c r="ALP276" s="22"/>
      <c r="ALQ276" s="22"/>
      <c r="ALR276" s="22"/>
      <c r="ALS276" s="22"/>
      <c r="ALT276" s="22"/>
      <c r="ALU276" s="22"/>
      <c r="ALV276" s="22"/>
      <c r="ALW276" s="22"/>
      <c r="ALX276" s="22"/>
      <c r="ALY276" s="22"/>
      <c r="ALZ276" s="22"/>
      <c r="AMA276" s="22"/>
      <c r="AMB276" s="22"/>
      <c r="AMC276" s="22"/>
      <c r="AMD276" s="22"/>
      <c r="AME276" s="22"/>
      <c r="AMF276" s="22"/>
      <c r="AMG276" s="22"/>
      <c r="AMH276" s="22"/>
      <c r="AMI276" s="22"/>
      <c r="AMJ276" s="22"/>
      <c r="AMK276" s="22"/>
      <c r="AML276" s="22"/>
      <c r="AMM276" s="22"/>
      <c r="AMN276" s="22"/>
      <c r="AMO276" s="22"/>
      <c r="AMP276" s="22"/>
      <c r="AMQ276" s="22"/>
      <c r="AMR276" s="22"/>
      <c r="AMS276" s="22"/>
      <c r="AMT276" s="22"/>
      <c r="AMU276" s="22"/>
      <c r="AMV276" s="22"/>
      <c r="AMW276" s="22"/>
      <c r="AMX276" s="22"/>
      <c r="AMY276" s="22"/>
      <c r="AMZ276" s="22"/>
      <c r="ANA276" s="22"/>
      <c r="ANB276" s="22"/>
      <c r="ANC276" s="22"/>
      <c r="AND276" s="22"/>
      <c r="ANE276" s="22"/>
      <c r="ANF276" s="22"/>
      <c r="ANG276" s="22"/>
      <c r="ANH276" s="22"/>
      <c r="ANI276" s="22"/>
      <c r="ANJ276" s="22"/>
      <c r="ANK276" s="22"/>
      <c r="ANL276" s="22"/>
      <c r="ANM276" s="22"/>
      <c r="ANN276" s="22"/>
      <c r="ANO276" s="22"/>
      <c r="ANP276" s="22"/>
      <c r="ANQ276" s="22"/>
      <c r="ANR276" s="22"/>
      <c r="ANS276" s="22"/>
      <c r="ANT276" s="22"/>
      <c r="ANU276" s="22"/>
      <c r="ANV276" s="22"/>
      <c r="ANW276" s="22"/>
      <c r="ANX276" s="22"/>
      <c r="ANY276" s="22"/>
      <c r="ANZ276" s="22"/>
      <c r="AOA276" s="22"/>
      <c r="AOB276" s="22"/>
      <c r="AOC276" s="22"/>
      <c r="AOD276" s="22"/>
      <c r="AOE276" s="22"/>
      <c r="AOF276" s="22"/>
      <c r="AOG276" s="22"/>
      <c r="AOH276" s="22"/>
      <c r="AOI276" s="22"/>
      <c r="AOJ276" s="22"/>
      <c r="AOK276" s="22"/>
      <c r="AOL276" s="22"/>
      <c r="AOM276" s="22"/>
      <c r="AON276" s="22"/>
      <c r="AOO276" s="22"/>
      <c r="AOP276" s="22"/>
      <c r="AOQ276" s="22"/>
      <c r="AOR276" s="22"/>
      <c r="AOS276" s="22"/>
      <c r="AOT276" s="22"/>
      <c r="AOU276" s="22"/>
      <c r="AOV276" s="22"/>
      <c r="AOW276" s="22"/>
      <c r="AOX276" s="22"/>
      <c r="AOY276" s="22"/>
      <c r="AOZ276" s="22"/>
      <c r="APA276" s="22"/>
      <c r="APB276" s="22"/>
      <c r="APC276" s="22"/>
      <c r="APD276" s="22"/>
      <c r="APE276" s="22"/>
      <c r="APF276" s="22"/>
      <c r="APG276" s="22"/>
      <c r="APH276" s="22"/>
      <c r="API276" s="22"/>
      <c r="APJ276" s="22"/>
      <c r="APK276" s="22"/>
      <c r="APL276" s="22"/>
      <c r="APM276" s="22"/>
      <c r="APN276" s="22"/>
      <c r="APO276" s="22"/>
      <c r="APP276" s="22"/>
      <c r="APQ276" s="22"/>
      <c r="APR276" s="22"/>
      <c r="APS276" s="22"/>
      <c r="APT276" s="22"/>
      <c r="APU276" s="22"/>
      <c r="APV276" s="22"/>
      <c r="APW276" s="22"/>
      <c r="APX276" s="22"/>
      <c r="APY276" s="22"/>
      <c r="APZ276" s="22"/>
      <c r="AQA276" s="22"/>
      <c r="AQB276" s="22"/>
      <c r="AQC276" s="22"/>
      <c r="AQD276" s="22"/>
      <c r="AQE276" s="22"/>
      <c r="AQF276" s="22"/>
      <c r="AQG276" s="22"/>
      <c r="AQH276" s="22"/>
      <c r="AQI276" s="22"/>
      <c r="AQJ276" s="22"/>
      <c r="AQK276" s="22"/>
      <c r="AQL276" s="22"/>
      <c r="AQM276" s="22"/>
      <c r="AQN276" s="22"/>
      <c r="AQO276" s="22"/>
      <c r="AQP276" s="22"/>
      <c r="AQQ276" s="22"/>
      <c r="AQR276" s="22"/>
      <c r="AQS276" s="22"/>
      <c r="AQT276" s="22"/>
      <c r="AQU276" s="22"/>
      <c r="AQV276" s="22"/>
      <c r="AQW276" s="22"/>
      <c r="AQX276" s="22"/>
      <c r="AQY276" s="22"/>
      <c r="AQZ276" s="22"/>
      <c r="ARA276" s="22"/>
      <c r="ARB276" s="22"/>
      <c r="ARC276" s="22"/>
      <c r="ARD276" s="22"/>
      <c r="ARE276" s="22"/>
      <c r="ARF276" s="22"/>
      <c r="ARG276" s="22"/>
      <c r="ARH276" s="22"/>
      <c r="ARI276" s="22"/>
      <c r="ARJ276" s="22"/>
      <c r="ARK276" s="22"/>
      <c r="ARL276" s="22"/>
      <c r="ARM276" s="22"/>
      <c r="ARN276" s="22"/>
      <c r="ARO276" s="22"/>
      <c r="ARP276" s="22"/>
      <c r="ARQ276" s="22"/>
      <c r="ARR276" s="22"/>
      <c r="ARS276" s="22"/>
      <c r="ART276" s="22"/>
      <c r="ARU276" s="22"/>
      <c r="ARV276" s="22"/>
      <c r="ARW276" s="22"/>
      <c r="ARX276" s="22"/>
      <c r="ARY276" s="22"/>
      <c r="ARZ276" s="22"/>
      <c r="ASA276" s="22"/>
      <c r="ASB276" s="22"/>
      <c r="ASC276" s="22"/>
      <c r="ASD276" s="22"/>
      <c r="ASE276" s="22"/>
      <c r="ASF276" s="22"/>
      <c r="ASG276" s="22"/>
      <c r="ASH276" s="22"/>
      <c r="ASI276" s="22"/>
      <c r="ASJ276" s="22"/>
      <c r="ASK276" s="22"/>
      <c r="ASL276" s="22"/>
      <c r="ASM276" s="22"/>
      <c r="ASN276" s="22"/>
      <c r="ASO276" s="22"/>
      <c r="ASP276" s="22"/>
      <c r="ASQ276" s="22"/>
      <c r="ASR276" s="22"/>
      <c r="ASS276" s="22"/>
      <c r="AST276" s="22"/>
      <c r="ASU276" s="22"/>
      <c r="ASV276" s="22"/>
      <c r="ASW276" s="22"/>
      <c r="ASX276" s="22"/>
      <c r="ASY276" s="22"/>
      <c r="ASZ276" s="22"/>
      <c r="ATA276" s="22"/>
      <c r="ATB276" s="22"/>
      <c r="ATC276" s="22"/>
      <c r="ATD276" s="22"/>
      <c r="ATE276" s="22"/>
      <c r="ATF276" s="22"/>
      <c r="ATG276" s="22"/>
      <c r="ATH276" s="22"/>
      <c r="ATI276" s="22"/>
      <c r="ATJ276" s="22"/>
      <c r="ATK276" s="22"/>
      <c r="ATL276" s="22"/>
      <c r="ATM276" s="22"/>
      <c r="ATN276" s="22"/>
      <c r="ATO276" s="22"/>
      <c r="ATP276" s="22"/>
      <c r="ATQ276" s="22"/>
      <c r="ATR276" s="22"/>
      <c r="ATS276" s="22"/>
      <c r="ATT276" s="22"/>
      <c r="ATU276" s="22"/>
      <c r="ATV276" s="22"/>
      <c r="ATW276" s="22"/>
      <c r="ATX276" s="22"/>
      <c r="ATY276" s="22"/>
      <c r="ATZ276" s="22"/>
      <c r="AUA276" s="22"/>
      <c r="AUB276" s="22"/>
      <c r="AUC276" s="22"/>
      <c r="AUD276" s="22"/>
      <c r="AUE276" s="22"/>
      <c r="AUF276" s="22"/>
      <c r="AUG276" s="22"/>
      <c r="AUH276" s="22"/>
      <c r="AUI276" s="22"/>
      <c r="AUJ276" s="22"/>
      <c r="AUK276" s="22"/>
      <c r="AUL276" s="22"/>
      <c r="AUM276" s="22"/>
      <c r="AUN276" s="22"/>
      <c r="AUO276" s="22"/>
      <c r="AUP276" s="22"/>
      <c r="AUQ276" s="22"/>
      <c r="AUR276" s="22"/>
      <c r="AUS276" s="22"/>
      <c r="AUT276" s="22"/>
      <c r="AUU276" s="22"/>
      <c r="AUV276" s="22"/>
      <c r="AUW276" s="22"/>
      <c r="AUX276" s="22"/>
      <c r="AUY276" s="22"/>
      <c r="AUZ276" s="22"/>
      <c r="AVA276" s="22"/>
      <c r="AVB276" s="22"/>
      <c r="AVC276" s="22"/>
      <c r="AVD276" s="22"/>
      <c r="AVE276" s="22"/>
      <c r="AVF276" s="22"/>
      <c r="AVG276" s="22"/>
      <c r="AVH276" s="22"/>
      <c r="AVI276" s="22"/>
      <c r="AVJ276" s="22"/>
      <c r="AVK276" s="22"/>
      <c r="AVL276" s="22"/>
      <c r="AVM276" s="22"/>
      <c r="AVN276" s="22"/>
      <c r="AVO276" s="22"/>
      <c r="AVP276" s="22"/>
      <c r="AVQ276" s="22"/>
      <c r="AVR276" s="22"/>
      <c r="AVS276" s="22"/>
      <c r="AVT276" s="22"/>
      <c r="AVU276" s="22"/>
      <c r="AVV276" s="22"/>
      <c r="AVW276" s="22"/>
      <c r="AVX276" s="22"/>
      <c r="AVY276" s="22"/>
      <c r="AVZ276" s="22"/>
      <c r="AWA276" s="22"/>
      <c r="AWB276" s="22"/>
      <c r="AWC276" s="22"/>
      <c r="AWD276" s="22"/>
      <c r="AWE276" s="22"/>
      <c r="AWF276" s="22"/>
      <c r="AWG276" s="22"/>
      <c r="AWH276" s="22"/>
      <c r="AWI276" s="22"/>
      <c r="AWJ276" s="22"/>
      <c r="AWK276" s="22"/>
      <c r="AWL276" s="22"/>
      <c r="AWM276" s="22"/>
      <c r="AWN276" s="22"/>
      <c r="AWO276" s="22"/>
      <c r="AWP276" s="22"/>
      <c r="AWQ276" s="22"/>
      <c r="AWR276" s="22"/>
      <c r="AWS276" s="22"/>
      <c r="AWT276" s="22"/>
      <c r="AWU276" s="22"/>
      <c r="AWV276" s="22"/>
      <c r="AWW276" s="22"/>
      <c r="AWX276" s="22"/>
      <c r="AWY276" s="22"/>
      <c r="AWZ276" s="22"/>
      <c r="AXA276" s="22"/>
      <c r="AXB276" s="22"/>
      <c r="AXC276" s="22"/>
      <c r="AXD276" s="22"/>
      <c r="AXE276" s="22"/>
      <c r="AXF276" s="22"/>
      <c r="AXG276" s="22"/>
      <c r="AXH276" s="22"/>
      <c r="AXI276" s="22"/>
      <c r="AXJ276" s="22"/>
      <c r="AXK276" s="22"/>
      <c r="AXL276" s="22"/>
      <c r="AXM276" s="22"/>
      <c r="AXN276" s="22"/>
      <c r="AXO276" s="22"/>
      <c r="AXP276" s="22"/>
      <c r="AXQ276" s="22"/>
      <c r="AXR276" s="22"/>
      <c r="AXS276" s="22"/>
      <c r="AXT276" s="22"/>
      <c r="AXU276" s="22"/>
      <c r="AXV276" s="22"/>
      <c r="AXW276" s="22"/>
      <c r="AXX276" s="22"/>
      <c r="AXY276" s="22"/>
      <c r="AXZ276" s="22"/>
      <c r="AYA276" s="22"/>
      <c r="AYB276" s="22"/>
      <c r="AYC276" s="22"/>
      <c r="AYD276" s="22"/>
      <c r="AYE276" s="22"/>
      <c r="AYF276" s="22"/>
      <c r="AYG276" s="22"/>
      <c r="AYH276" s="22"/>
      <c r="AYI276" s="22"/>
      <c r="AYJ276" s="22"/>
      <c r="AYK276" s="22"/>
      <c r="AYL276" s="22"/>
      <c r="AYM276" s="22"/>
      <c r="AYN276" s="22"/>
      <c r="AYO276" s="22"/>
      <c r="AYP276" s="22"/>
      <c r="AYQ276" s="22"/>
      <c r="AYR276" s="22"/>
      <c r="AYS276" s="22"/>
      <c r="AYT276" s="22"/>
      <c r="AYU276" s="22"/>
      <c r="AYV276" s="22"/>
      <c r="AYW276" s="22"/>
      <c r="AYX276" s="22"/>
      <c r="AYY276" s="22"/>
      <c r="AYZ276" s="22"/>
      <c r="AZA276" s="22"/>
      <c r="AZB276" s="22"/>
      <c r="AZC276" s="22"/>
      <c r="AZD276" s="22"/>
      <c r="AZE276" s="22"/>
      <c r="AZF276" s="22"/>
      <c r="AZG276" s="22"/>
      <c r="AZH276" s="22"/>
      <c r="AZI276" s="22"/>
      <c r="AZJ276" s="22"/>
      <c r="AZK276" s="22"/>
      <c r="AZL276" s="22"/>
      <c r="AZM276" s="22"/>
      <c r="AZN276" s="22"/>
      <c r="AZO276" s="22"/>
      <c r="AZP276" s="22"/>
      <c r="AZQ276" s="22"/>
      <c r="AZR276" s="22"/>
      <c r="AZS276" s="22"/>
      <c r="AZT276" s="22"/>
      <c r="AZU276" s="22"/>
      <c r="AZV276" s="22"/>
      <c r="AZW276" s="22"/>
      <c r="AZX276" s="22"/>
      <c r="AZY276" s="22"/>
      <c r="AZZ276" s="22"/>
      <c r="BAA276" s="22"/>
      <c r="BAB276" s="22"/>
      <c r="BAC276" s="22"/>
      <c r="BAD276" s="22"/>
      <c r="BAE276" s="22"/>
      <c r="BAF276" s="22"/>
      <c r="BAG276" s="22"/>
      <c r="BAH276" s="22"/>
      <c r="BAI276" s="22"/>
      <c r="BAJ276" s="22"/>
      <c r="BAK276" s="22"/>
      <c r="BAL276" s="22"/>
      <c r="BAM276" s="22"/>
      <c r="BAN276" s="22"/>
      <c r="BAO276" s="22"/>
      <c r="BAP276" s="22"/>
      <c r="BAQ276" s="22"/>
      <c r="BAR276" s="22"/>
      <c r="BAS276" s="22"/>
      <c r="BAT276" s="22"/>
      <c r="BAU276" s="22"/>
      <c r="BAV276" s="22"/>
      <c r="BAW276" s="22"/>
      <c r="BAX276" s="22"/>
      <c r="BAY276" s="22"/>
      <c r="BAZ276" s="22"/>
      <c r="BBA276" s="22"/>
      <c r="BBB276" s="22"/>
      <c r="BBC276" s="22"/>
      <c r="BBD276" s="22"/>
      <c r="BBE276" s="22"/>
      <c r="BBF276" s="22"/>
      <c r="BBG276" s="22"/>
      <c r="BBH276" s="22"/>
      <c r="BBI276" s="22"/>
      <c r="BBJ276" s="22"/>
      <c r="BBK276" s="22"/>
      <c r="BBL276" s="22"/>
      <c r="BBM276" s="22"/>
      <c r="BBN276" s="22"/>
      <c r="BBO276" s="22"/>
      <c r="BBP276" s="22"/>
      <c r="BBQ276" s="22"/>
      <c r="BBR276" s="22"/>
      <c r="BBS276" s="22"/>
      <c r="BBT276" s="22"/>
      <c r="BBU276" s="22"/>
      <c r="BBV276" s="22"/>
      <c r="BBW276" s="22"/>
      <c r="BBX276" s="22"/>
      <c r="BBY276" s="22"/>
      <c r="BBZ276" s="22"/>
      <c r="BCA276" s="22"/>
      <c r="BCB276" s="22"/>
      <c r="BCC276" s="22"/>
      <c r="BCD276" s="22"/>
      <c r="BCE276" s="22"/>
      <c r="BCF276" s="22"/>
      <c r="BCG276" s="22"/>
      <c r="BCH276" s="22"/>
      <c r="BCI276" s="22"/>
      <c r="BCJ276" s="22"/>
      <c r="BCK276" s="22"/>
      <c r="BCL276" s="22"/>
      <c r="BCM276" s="22"/>
      <c r="BCN276" s="22"/>
      <c r="BCO276" s="22"/>
      <c r="BCP276" s="22"/>
      <c r="BCQ276" s="22"/>
      <c r="BCR276" s="22"/>
      <c r="BCS276" s="22"/>
      <c r="BCT276" s="22"/>
      <c r="BCU276" s="22"/>
      <c r="BCV276" s="22"/>
      <c r="BCW276" s="22"/>
      <c r="BCX276" s="22"/>
      <c r="BCY276" s="22"/>
      <c r="BCZ276" s="22"/>
      <c r="BDA276" s="22"/>
      <c r="BDB276" s="22"/>
      <c r="BDC276" s="22"/>
      <c r="BDD276" s="22"/>
      <c r="BDE276" s="22"/>
      <c r="BDF276" s="22"/>
      <c r="BDG276" s="22"/>
      <c r="BDH276" s="22"/>
      <c r="BDI276" s="22"/>
      <c r="BDJ276" s="22"/>
      <c r="BDK276" s="22"/>
      <c r="BDL276" s="22"/>
      <c r="BDM276" s="22"/>
      <c r="BDN276" s="22"/>
      <c r="BDO276" s="22"/>
      <c r="BDP276" s="22"/>
      <c r="BDQ276" s="22"/>
      <c r="BDR276" s="22"/>
      <c r="BDS276" s="22"/>
      <c r="BDT276" s="22"/>
      <c r="BDU276" s="22"/>
      <c r="BDV276" s="22"/>
      <c r="BDW276" s="22"/>
      <c r="BDX276" s="22"/>
      <c r="BDY276" s="22"/>
      <c r="BDZ276" s="22"/>
      <c r="BEA276" s="22"/>
      <c r="BEB276" s="22"/>
      <c r="BEC276" s="22"/>
      <c r="BED276" s="22"/>
      <c r="BEE276" s="22"/>
      <c r="BEF276" s="22"/>
      <c r="BEG276" s="22"/>
      <c r="BEH276" s="22"/>
      <c r="BEI276" s="22"/>
      <c r="BEJ276" s="22"/>
      <c r="BEK276" s="22"/>
      <c r="BEL276" s="22"/>
      <c r="BEM276" s="22"/>
      <c r="BEN276" s="22"/>
      <c r="BEO276" s="22"/>
      <c r="BEP276" s="22"/>
      <c r="BEQ276" s="22"/>
      <c r="BER276" s="22"/>
      <c r="BES276" s="22"/>
      <c r="BET276" s="22"/>
      <c r="BEU276" s="22"/>
      <c r="BEV276" s="22"/>
      <c r="BEW276" s="22"/>
      <c r="BEX276" s="22"/>
      <c r="BEY276" s="22"/>
      <c r="BEZ276" s="22"/>
      <c r="BFA276" s="22"/>
      <c r="BFB276" s="22"/>
      <c r="BFC276" s="22"/>
      <c r="BFD276" s="22"/>
      <c r="BFE276" s="22"/>
      <c r="BFF276" s="22"/>
      <c r="BFG276" s="22"/>
      <c r="BFH276" s="22"/>
      <c r="BFI276" s="22"/>
      <c r="BFJ276" s="22"/>
      <c r="BFK276" s="22"/>
      <c r="BFL276" s="22"/>
      <c r="BFM276" s="22"/>
      <c r="BFN276" s="22"/>
      <c r="BFO276" s="22"/>
      <c r="BFP276" s="22"/>
      <c r="BFQ276" s="22"/>
      <c r="BFR276" s="22"/>
      <c r="BFS276" s="22"/>
      <c r="BFT276" s="22"/>
      <c r="BFU276" s="22"/>
      <c r="BFV276" s="22"/>
      <c r="BFW276" s="22"/>
      <c r="BFX276" s="22"/>
      <c r="BFY276" s="22"/>
      <c r="BFZ276" s="22"/>
      <c r="BGA276" s="22"/>
      <c r="BGB276" s="22"/>
      <c r="BGC276" s="22"/>
      <c r="BGD276" s="22"/>
      <c r="BGE276" s="22"/>
      <c r="BGF276" s="22"/>
      <c r="BGG276" s="22"/>
      <c r="BGH276" s="22"/>
      <c r="BGI276" s="22"/>
      <c r="BGJ276" s="22"/>
      <c r="BGK276" s="22"/>
      <c r="BGL276" s="22"/>
      <c r="BGM276" s="22"/>
      <c r="BGN276" s="22"/>
      <c r="BGO276" s="22"/>
      <c r="BGP276" s="22"/>
      <c r="BGQ276" s="22"/>
      <c r="BGR276" s="22"/>
      <c r="BGS276" s="22"/>
      <c r="BGT276" s="22"/>
      <c r="BGU276" s="22"/>
      <c r="BGV276" s="22"/>
      <c r="BGW276" s="22"/>
      <c r="BGX276" s="22"/>
      <c r="BGY276" s="22"/>
      <c r="BGZ276" s="22"/>
      <c r="BHA276" s="22"/>
      <c r="BHB276" s="22"/>
      <c r="BHC276" s="22"/>
      <c r="BHD276" s="22"/>
      <c r="BHE276" s="22"/>
      <c r="BHF276" s="22"/>
      <c r="BHG276" s="22"/>
      <c r="BHH276" s="22"/>
      <c r="BHI276" s="22"/>
      <c r="BHJ276" s="22"/>
      <c r="BHK276" s="22"/>
      <c r="BHL276" s="22"/>
      <c r="BHM276" s="22"/>
      <c r="BHN276" s="22"/>
      <c r="BHO276" s="22"/>
      <c r="BHP276" s="22"/>
      <c r="BHQ276" s="22"/>
      <c r="BHR276" s="22"/>
      <c r="BHS276" s="22"/>
      <c r="BHT276" s="22"/>
      <c r="BHU276" s="22"/>
      <c r="BHV276" s="22"/>
      <c r="BHW276" s="22"/>
      <c r="BHX276" s="22"/>
      <c r="BHY276" s="22"/>
      <c r="BHZ276" s="22"/>
      <c r="BIA276" s="22"/>
      <c r="BIB276" s="22"/>
      <c r="BIC276" s="22"/>
      <c r="BID276" s="22"/>
      <c r="BIE276" s="22"/>
      <c r="BIF276" s="22"/>
      <c r="BIG276" s="22"/>
      <c r="BIH276" s="22"/>
      <c r="BII276" s="22"/>
      <c r="BIJ276" s="22"/>
      <c r="BIK276" s="22"/>
      <c r="BIL276" s="22"/>
      <c r="BIM276" s="22"/>
      <c r="BIN276" s="22"/>
      <c r="BIO276" s="22"/>
      <c r="BIP276" s="22"/>
      <c r="BIQ276" s="22"/>
      <c r="BIR276" s="22"/>
      <c r="BIS276" s="22"/>
      <c r="BIT276" s="22"/>
      <c r="BIU276" s="22"/>
      <c r="BIV276" s="22"/>
      <c r="BIW276" s="22"/>
      <c r="BIX276" s="22"/>
      <c r="BIY276" s="22"/>
      <c r="BIZ276" s="22"/>
      <c r="BJA276" s="22"/>
      <c r="BJB276" s="22"/>
      <c r="BJC276" s="22"/>
      <c r="BJD276" s="22"/>
      <c r="BJE276" s="22"/>
      <c r="BJF276" s="22"/>
      <c r="BJG276" s="22"/>
      <c r="BJH276" s="22"/>
      <c r="BJI276" s="22"/>
      <c r="BJJ276" s="22"/>
      <c r="BJK276" s="22"/>
      <c r="BJL276" s="22"/>
      <c r="BJM276" s="22"/>
      <c r="BJN276" s="22"/>
      <c r="BJO276" s="22"/>
      <c r="BJP276" s="22"/>
      <c r="BJQ276" s="22"/>
      <c r="BJR276" s="22"/>
      <c r="BJS276" s="22"/>
      <c r="BJT276" s="22"/>
      <c r="BJU276" s="22"/>
      <c r="BJV276" s="22"/>
      <c r="BJW276" s="22"/>
      <c r="BJX276" s="22"/>
      <c r="BJY276" s="22"/>
      <c r="BJZ276" s="22"/>
      <c r="BKA276" s="22"/>
      <c r="BKB276" s="22"/>
      <c r="BKC276" s="22"/>
      <c r="BKD276" s="22"/>
      <c r="BKE276" s="22"/>
      <c r="BKF276" s="22"/>
      <c r="BKG276" s="22"/>
      <c r="BKH276" s="22"/>
      <c r="BKI276" s="22"/>
      <c r="BKJ276" s="22"/>
      <c r="BKK276" s="22"/>
      <c r="BKL276" s="22"/>
      <c r="BKM276" s="22"/>
      <c r="BKN276" s="22"/>
      <c r="BKO276" s="22"/>
      <c r="BKP276" s="22"/>
      <c r="BKQ276" s="22"/>
      <c r="BKR276" s="22"/>
      <c r="BKS276" s="22"/>
      <c r="BKT276" s="22"/>
      <c r="BKU276" s="22"/>
      <c r="BKV276" s="22"/>
      <c r="BKW276" s="22"/>
      <c r="BKX276" s="22"/>
      <c r="BKY276" s="22"/>
      <c r="BKZ276" s="22"/>
      <c r="BLA276" s="22"/>
      <c r="BLB276" s="22"/>
      <c r="BLC276" s="22"/>
      <c r="BLD276" s="22"/>
      <c r="BLE276" s="22"/>
      <c r="BLF276" s="22"/>
      <c r="BLG276" s="22"/>
      <c r="BLH276" s="22"/>
      <c r="BLI276" s="22"/>
      <c r="BLJ276" s="22"/>
      <c r="BLK276" s="22"/>
      <c r="BLL276" s="22"/>
      <c r="BLM276" s="22"/>
      <c r="BLN276" s="22"/>
      <c r="BLO276" s="22"/>
      <c r="BLP276" s="22"/>
      <c r="BLQ276" s="22"/>
      <c r="BLR276" s="22"/>
      <c r="BLS276" s="22"/>
      <c r="BLT276" s="22"/>
      <c r="BLU276" s="22"/>
      <c r="BLV276" s="22"/>
      <c r="BLW276" s="22"/>
      <c r="BLX276" s="22"/>
      <c r="BLY276" s="22"/>
      <c r="BLZ276" s="22"/>
      <c r="BMA276" s="22"/>
      <c r="BMB276" s="22"/>
      <c r="BMC276" s="22"/>
      <c r="BMD276" s="22"/>
      <c r="BME276" s="22"/>
      <c r="BMF276" s="22"/>
      <c r="BMG276" s="22"/>
      <c r="BMH276" s="22"/>
      <c r="BMI276" s="22"/>
      <c r="BMJ276" s="22"/>
      <c r="BMK276" s="22"/>
      <c r="BML276" s="22"/>
      <c r="BMM276" s="22"/>
      <c r="BMN276" s="22"/>
      <c r="BMO276" s="22"/>
      <c r="BMP276" s="22"/>
      <c r="BMQ276" s="22"/>
      <c r="BMR276" s="22"/>
      <c r="BMS276" s="22"/>
      <c r="BMT276" s="22"/>
      <c r="BMU276" s="22"/>
      <c r="BMV276" s="22"/>
      <c r="BMW276" s="22"/>
      <c r="BMX276" s="22"/>
      <c r="BMY276" s="22"/>
      <c r="BMZ276" s="22"/>
      <c r="BNA276" s="22"/>
      <c r="BNB276" s="22"/>
      <c r="BNC276" s="22"/>
      <c r="BND276" s="22"/>
      <c r="BNE276" s="22"/>
      <c r="BNF276" s="22"/>
      <c r="BNG276" s="22"/>
      <c r="BNH276" s="22"/>
      <c r="BNI276" s="22"/>
      <c r="BNJ276" s="22"/>
      <c r="BNK276" s="22"/>
      <c r="BNL276" s="22"/>
      <c r="BNM276" s="22"/>
      <c r="BNN276" s="22"/>
      <c r="BNO276" s="22"/>
      <c r="BNP276" s="22"/>
      <c r="BNQ276" s="22"/>
      <c r="BNR276" s="22"/>
      <c r="BNS276" s="22"/>
      <c r="BNT276" s="22"/>
      <c r="BNU276" s="22"/>
      <c r="BNV276" s="22"/>
      <c r="BNW276" s="22"/>
      <c r="BNX276" s="22"/>
      <c r="BNY276" s="22"/>
      <c r="BNZ276" s="22"/>
      <c r="BOA276" s="22"/>
      <c r="BOB276" s="22"/>
      <c r="BOC276" s="22"/>
      <c r="BOD276" s="22"/>
      <c r="BOE276" s="22"/>
      <c r="BOF276" s="22"/>
      <c r="BOG276" s="22"/>
      <c r="BOH276" s="22"/>
      <c r="BOI276" s="22"/>
      <c r="BOJ276" s="22"/>
      <c r="BOK276" s="22"/>
      <c r="BOL276" s="22"/>
      <c r="BOM276" s="22"/>
      <c r="BON276" s="22"/>
      <c r="BOO276" s="22"/>
      <c r="BOP276" s="22"/>
      <c r="BOQ276" s="22"/>
      <c r="BOR276" s="22"/>
      <c r="BOS276" s="22"/>
      <c r="BOT276" s="22"/>
      <c r="BOU276" s="22"/>
      <c r="BOV276" s="22"/>
      <c r="BOW276" s="22"/>
      <c r="BOX276" s="22"/>
      <c r="BOY276" s="22"/>
      <c r="BOZ276" s="22"/>
      <c r="BPA276" s="22"/>
      <c r="BPB276" s="22"/>
      <c r="BPC276" s="22"/>
      <c r="BPD276" s="22"/>
      <c r="BPE276" s="22"/>
      <c r="BPF276" s="22"/>
      <c r="BPG276" s="22"/>
      <c r="BPH276" s="22"/>
      <c r="BPI276" s="22"/>
      <c r="BPJ276" s="22"/>
      <c r="BPK276" s="22"/>
      <c r="BPL276" s="22"/>
      <c r="BPM276" s="22"/>
      <c r="BPN276" s="22"/>
      <c r="BPO276" s="22"/>
      <c r="BPP276" s="22"/>
      <c r="BPQ276" s="22"/>
      <c r="BPR276" s="22"/>
      <c r="BPS276" s="22"/>
      <c r="BPT276" s="22"/>
      <c r="BPU276" s="22"/>
      <c r="BPV276" s="22"/>
      <c r="BPW276" s="22"/>
      <c r="BPX276" s="22"/>
      <c r="BPY276" s="22"/>
      <c r="BPZ276" s="22"/>
      <c r="BQA276" s="22"/>
      <c r="BQB276" s="22"/>
      <c r="BQC276" s="22"/>
      <c r="BQD276" s="22"/>
      <c r="BQE276" s="22"/>
      <c r="BQF276" s="22"/>
      <c r="BQG276" s="22"/>
      <c r="BQH276" s="22"/>
      <c r="BQI276" s="22"/>
      <c r="BQJ276" s="22"/>
      <c r="BQK276" s="22"/>
      <c r="BQL276" s="22"/>
      <c r="BQM276" s="22"/>
      <c r="BQN276" s="22"/>
      <c r="BQO276" s="22"/>
      <c r="BQP276" s="22"/>
      <c r="BQQ276" s="22"/>
      <c r="BQR276" s="22"/>
      <c r="BQS276" s="22"/>
      <c r="BQT276" s="22"/>
      <c r="BQU276" s="22"/>
      <c r="BQV276" s="22"/>
      <c r="BQW276" s="22"/>
      <c r="BQX276" s="22"/>
      <c r="BQY276" s="22"/>
      <c r="BQZ276" s="22"/>
      <c r="BRA276" s="22"/>
      <c r="BRB276" s="22"/>
      <c r="BRC276" s="22"/>
      <c r="BRD276" s="22"/>
      <c r="BRE276" s="22"/>
      <c r="BRF276" s="22"/>
      <c r="BRG276" s="22"/>
      <c r="BRH276" s="22"/>
      <c r="BRI276" s="22"/>
      <c r="BRJ276" s="22"/>
      <c r="BRK276" s="22"/>
      <c r="BRL276" s="22"/>
      <c r="BRM276" s="22"/>
      <c r="BRN276" s="22"/>
      <c r="BRO276" s="22"/>
      <c r="BRP276" s="22"/>
      <c r="BRQ276" s="22"/>
      <c r="BRR276" s="22"/>
      <c r="BRS276" s="22"/>
      <c r="BRT276" s="22"/>
      <c r="BRU276" s="22"/>
      <c r="BRV276" s="22"/>
      <c r="BRW276" s="22"/>
      <c r="BRX276" s="22"/>
      <c r="BRY276" s="22"/>
      <c r="BRZ276" s="22"/>
      <c r="BSA276" s="22"/>
      <c r="BSB276" s="22"/>
      <c r="BSC276" s="22"/>
      <c r="BSD276" s="22"/>
      <c r="BSE276" s="22"/>
      <c r="BSF276" s="22"/>
      <c r="BSG276" s="22"/>
      <c r="BSH276" s="22"/>
      <c r="BSI276" s="22"/>
      <c r="BSJ276" s="22"/>
      <c r="BSK276" s="22"/>
      <c r="BSL276" s="22"/>
      <c r="BSM276" s="22"/>
      <c r="BSN276" s="22"/>
      <c r="BSO276" s="22"/>
      <c r="BSP276" s="22"/>
      <c r="BSQ276" s="22"/>
      <c r="BSR276" s="22"/>
      <c r="BSS276" s="22"/>
      <c r="BST276" s="22"/>
      <c r="BSU276" s="22"/>
      <c r="BSV276" s="22"/>
      <c r="BSW276" s="22"/>
      <c r="BSX276" s="22"/>
      <c r="BSY276" s="22"/>
      <c r="BSZ276" s="22"/>
      <c r="BTA276" s="22"/>
      <c r="BTB276" s="22"/>
      <c r="BTC276" s="22"/>
      <c r="BTD276" s="22"/>
      <c r="BTE276" s="22"/>
      <c r="BTF276" s="22"/>
      <c r="BTG276" s="22"/>
      <c r="BTH276" s="22"/>
      <c r="BTI276" s="22"/>
      <c r="BTJ276" s="22"/>
      <c r="BTK276" s="22"/>
      <c r="BTL276" s="22"/>
      <c r="BTM276" s="22"/>
      <c r="BTN276" s="22"/>
      <c r="BTO276" s="22"/>
      <c r="BTP276" s="22"/>
      <c r="BTQ276" s="22"/>
      <c r="BTR276" s="22"/>
      <c r="BTS276" s="22"/>
      <c r="BTT276" s="22"/>
      <c r="BTU276" s="22"/>
      <c r="BTV276" s="22"/>
      <c r="BTW276" s="22"/>
      <c r="BTX276" s="22"/>
      <c r="BTY276" s="22"/>
      <c r="BTZ276" s="22"/>
      <c r="BUA276" s="22"/>
      <c r="BUB276" s="22"/>
      <c r="BUC276" s="22"/>
      <c r="BUD276" s="22"/>
      <c r="BUE276" s="22"/>
      <c r="BUF276" s="22"/>
      <c r="BUG276" s="22"/>
      <c r="BUH276" s="22"/>
      <c r="BUI276" s="22"/>
      <c r="BUJ276" s="22"/>
      <c r="BUK276" s="22"/>
      <c r="BUL276" s="22"/>
      <c r="BUM276" s="22"/>
      <c r="BUN276" s="22"/>
      <c r="BUO276" s="22"/>
      <c r="BUP276" s="22"/>
      <c r="BUQ276" s="22"/>
      <c r="BUR276" s="22"/>
      <c r="BUS276" s="22"/>
      <c r="BUT276" s="22"/>
      <c r="BUU276" s="22"/>
      <c r="BUV276" s="22"/>
      <c r="BUW276" s="22"/>
      <c r="BUX276" s="22"/>
      <c r="BUY276" s="22"/>
      <c r="BUZ276" s="22"/>
      <c r="BVA276" s="22"/>
      <c r="BVB276" s="22"/>
      <c r="BVC276" s="22"/>
      <c r="BVD276" s="22"/>
      <c r="BVE276" s="22"/>
      <c r="BVF276" s="22"/>
      <c r="BVG276" s="22"/>
      <c r="BVH276" s="22"/>
      <c r="BVI276" s="22"/>
      <c r="BVJ276" s="22"/>
      <c r="BVK276" s="22"/>
      <c r="BVL276" s="22"/>
      <c r="BVM276" s="22"/>
      <c r="BVN276" s="22"/>
      <c r="BVO276" s="22"/>
      <c r="BVP276" s="22"/>
      <c r="BVQ276" s="22"/>
      <c r="BVR276" s="22"/>
      <c r="BVS276" s="22"/>
      <c r="BVT276" s="22"/>
      <c r="BVU276" s="22"/>
      <c r="BVV276" s="22"/>
      <c r="BVW276" s="22"/>
      <c r="BVX276" s="22"/>
      <c r="BVY276" s="22"/>
      <c r="BVZ276" s="22"/>
      <c r="BWA276" s="22"/>
      <c r="BWB276" s="22"/>
      <c r="BWC276" s="22"/>
      <c r="BWD276" s="22"/>
      <c r="BWE276" s="22"/>
      <c r="BWF276" s="22"/>
      <c r="BWG276" s="22"/>
      <c r="BWH276" s="22"/>
      <c r="BWI276" s="22"/>
      <c r="BWJ276" s="22"/>
      <c r="BWK276" s="22"/>
      <c r="BWL276" s="22"/>
      <c r="BWM276" s="22"/>
      <c r="BWN276" s="22"/>
      <c r="BWO276" s="22"/>
      <c r="BWP276" s="22"/>
      <c r="BWQ276" s="22"/>
      <c r="BWR276" s="22"/>
      <c r="BWS276" s="22"/>
      <c r="BWT276" s="22"/>
      <c r="BWU276" s="22"/>
      <c r="BWV276" s="22"/>
      <c r="BWW276" s="22"/>
      <c r="BWX276" s="22"/>
      <c r="BWY276" s="22"/>
      <c r="BWZ276" s="22"/>
      <c r="BXA276" s="22"/>
      <c r="BXB276" s="22"/>
      <c r="BXC276" s="22"/>
      <c r="BXD276" s="22"/>
      <c r="BXE276" s="22"/>
      <c r="BXF276" s="22"/>
      <c r="BXG276" s="22"/>
      <c r="BXH276" s="22"/>
      <c r="BXI276" s="22"/>
      <c r="BXJ276" s="22"/>
      <c r="BXK276" s="22"/>
      <c r="BXL276" s="22"/>
      <c r="BXM276" s="22"/>
      <c r="BXN276" s="22"/>
      <c r="BXO276" s="22"/>
      <c r="BXP276" s="22"/>
      <c r="BXQ276" s="22"/>
      <c r="BXR276" s="22"/>
      <c r="BXS276" s="22"/>
      <c r="BXT276" s="22"/>
      <c r="BXU276" s="22"/>
      <c r="BXV276" s="22"/>
      <c r="BXW276" s="22"/>
      <c r="BXX276" s="22"/>
      <c r="BXY276" s="22"/>
      <c r="BXZ276" s="22"/>
      <c r="BYA276" s="22"/>
      <c r="BYB276" s="22"/>
      <c r="BYC276" s="22"/>
      <c r="BYD276" s="22"/>
      <c r="BYE276" s="22"/>
      <c r="BYF276" s="22"/>
      <c r="BYG276" s="22"/>
      <c r="BYH276" s="22"/>
      <c r="BYI276" s="22"/>
      <c r="BYJ276" s="22"/>
      <c r="BYK276" s="22"/>
      <c r="BYL276" s="22"/>
      <c r="BYM276" s="22"/>
      <c r="BYN276" s="22"/>
      <c r="BYO276" s="22"/>
      <c r="BYP276" s="22"/>
      <c r="BYQ276" s="22"/>
      <c r="BYR276" s="22"/>
      <c r="BYS276" s="22"/>
      <c r="BYT276" s="22"/>
      <c r="BYU276" s="22"/>
      <c r="BYV276" s="22"/>
      <c r="BYW276" s="22"/>
      <c r="BYX276" s="22"/>
      <c r="BYY276" s="22"/>
      <c r="BYZ276" s="22"/>
      <c r="BZA276" s="22"/>
      <c r="BZB276" s="22"/>
      <c r="BZC276" s="22"/>
      <c r="BZD276" s="22"/>
      <c r="BZE276" s="22"/>
      <c r="BZF276" s="22"/>
      <c r="BZG276" s="22"/>
      <c r="BZH276" s="22"/>
      <c r="BZI276" s="22"/>
      <c r="BZJ276" s="22"/>
      <c r="BZK276" s="22"/>
      <c r="BZL276" s="22"/>
      <c r="BZM276" s="22"/>
      <c r="BZN276" s="22"/>
      <c r="BZO276" s="22"/>
      <c r="BZP276" s="22"/>
      <c r="BZQ276" s="22"/>
      <c r="BZR276" s="22"/>
      <c r="BZS276" s="22"/>
      <c r="BZT276" s="22"/>
      <c r="BZU276" s="22"/>
      <c r="BZV276" s="22"/>
      <c r="BZW276" s="22"/>
      <c r="BZX276" s="22"/>
      <c r="BZY276" s="22"/>
      <c r="BZZ276" s="22"/>
      <c r="CAA276" s="22"/>
      <c r="CAB276" s="22"/>
      <c r="CAC276" s="22"/>
      <c r="CAD276" s="22"/>
      <c r="CAE276" s="22"/>
      <c r="CAF276" s="22"/>
      <c r="CAG276" s="22"/>
      <c r="CAH276" s="22"/>
      <c r="CAI276" s="22"/>
      <c r="CAJ276" s="22"/>
      <c r="CAK276" s="22"/>
      <c r="CAL276" s="22"/>
      <c r="CAM276" s="22"/>
      <c r="CAN276" s="22"/>
      <c r="CAO276" s="22"/>
      <c r="CAP276" s="22"/>
      <c r="CAQ276" s="22"/>
      <c r="CAR276" s="22"/>
      <c r="CAS276" s="22"/>
      <c r="CAT276" s="22"/>
      <c r="CAU276" s="22"/>
      <c r="CAV276" s="22"/>
      <c r="CAW276" s="22"/>
      <c r="CAX276" s="22"/>
      <c r="CAY276" s="22"/>
      <c r="CAZ276" s="22"/>
      <c r="CBA276" s="22"/>
      <c r="CBB276" s="22"/>
      <c r="CBC276" s="22"/>
      <c r="CBD276" s="22"/>
      <c r="CBE276" s="22"/>
      <c r="CBF276" s="22"/>
      <c r="CBG276" s="22"/>
      <c r="CBH276" s="22"/>
      <c r="CBI276" s="22"/>
      <c r="CBJ276" s="22"/>
      <c r="CBK276" s="22"/>
      <c r="CBL276" s="22"/>
      <c r="CBM276" s="22"/>
      <c r="CBN276" s="22"/>
      <c r="CBO276" s="22"/>
      <c r="CBP276" s="22"/>
      <c r="CBQ276" s="22"/>
      <c r="CBR276" s="22"/>
      <c r="CBS276" s="22"/>
      <c r="CBT276" s="22"/>
      <c r="CBU276" s="22"/>
      <c r="CBV276" s="22"/>
      <c r="CBW276" s="22"/>
      <c r="CBX276" s="22"/>
      <c r="CBY276" s="22"/>
      <c r="CBZ276" s="22"/>
      <c r="CCA276" s="22"/>
      <c r="CCB276" s="22"/>
      <c r="CCC276" s="22"/>
      <c r="CCD276" s="22"/>
      <c r="CCE276" s="22"/>
      <c r="CCF276" s="22"/>
      <c r="CCG276" s="22"/>
      <c r="CCH276" s="22"/>
      <c r="CCI276" s="22"/>
      <c r="CCJ276" s="22"/>
      <c r="CCK276" s="22"/>
      <c r="CCL276" s="22"/>
      <c r="CCM276" s="22"/>
      <c r="CCN276" s="22"/>
      <c r="CCO276" s="22"/>
      <c r="CCP276" s="22"/>
      <c r="CCQ276" s="22"/>
      <c r="CCR276" s="22"/>
      <c r="CCS276" s="22"/>
      <c r="CCT276" s="22"/>
      <c r="CCU276" s="22"/>
      <c r="CCV276" s="22"/>
      <c r="CCW276" s="22"/>
      <c r="CCX276" s="22"/>
      <c r="CCY276" s="22"/>
      <c r="CCZ276" s="22"/>
      <c r="CDA276" s="22"/>
      <c r="CDB276" s="22"/>
      <c r="CDC276" s="22"/>
      <c r="CDD276" s="22"/>
      <c r="CDE276" s="22"/>
      <c r="CDF276" s="22"/>
      <c r="CDG276" s="22"/>
      <c r="CDH276" s="22"/>
      <c r="CDI276" s="22"/>
      <c r="CDJ276" s="22"/>
      <c r="CDK276" s="22"/>
      <c r="CDL276" s="22"/>
      <c r="CDM276" s="22"/>
      <c r="CDN276" s="22"/>
      <c r="CDO276" s="22"/>
      <c r="CDP276" s="22"/>
      <c r="CDQ276" s="22"/>
      <c r="CDR276" s="22"/>
      <c r="CDS276" s="22"/>
      <c r="CDT276" s="22"/>
      <c r="CDU276" s="22"/>
      <c r="CDV276" s="22"/>
      <c r="CDW276" s="22"/>
      <c r="CDX276" s="22"/>
      <c r="CDY276" s="22"/>
      <c r="CDZ276" s="22"/>
      <c r="CEA276" s="22"/>
      <c r="CEB276" s="22"/>
      <c r="CEC276" s="22"/>
      <c r="CED276" s="22"/>
      <c r="CEE276" s="22"/>
      <c r="CEF276" s="22"/>
      <c r="CEG276" s="22"/>
      <c r="CEH276" s="22"/>
      <c r="CEI276" s="22"/>
      <c r="CEJ276" s="22"/>
      <c r="CEK276" s="22"/>
      <c r="CEL276" s="22"/>
      <c r="CEM276" s="22"/>
      <c r="CEN276" s="22"/>
      <c r="CEO276" s="22"/>
      <c r="CEP276" s="22"/>
      <c r="CEQ276" s="22"/>
      <c r="CER276" s="22"/>
      <c r="CES276" s="22"/>
      <c r="CET276" s="22"/>
      <c r="CEU276" s="22"/>
      <c r="CEV276" s="22"/>
      <c r="CEW276" s="22"/>
      <c r="CEX276" s="22"/>
      <c r="CEY276" s="22"/>
      <c r="CEZ276" s="22"/>
      <c r="CFA276" s="22"/>
      <c r="CFB276" s="22"/>
      <c r="CFC276" s="22"/>
      <c r="CFD276" s="22"/>
      <c r="CFE276" s="22"/>
      <c r="CFF276" s="22"/>
      <c r="CFG276" s="22"/>
      <c r="CFH276" s="22"/>
      <c r="CFI276" s="22"/>
      <c r="CFJ276" s="22"/>
      <c r="CFK276" s="22"/>
      <c r="CFL276" s="22"/>
      <c r="CFM276" s="22"/>
      <c r="CFN276" s="22"/>
      <c r="CFO276" s="22"/>
      <c r="CFP276" s="22"/>
      <c r="CFQ276" s="22"/>
      <c r="CFR276" s="22"/>
      <c r="CFS276" s="22"/>
      <c r="CFT276" s="22"/>
      <c r="CFU276" s="22"/>
      <c r="CFV276" s="22"/>
      <c r="CFW276" s="22"/>
      <c r="CFX276" s="22"/>
      <c r="CFY276" s="22"/>
      <c r="CFZ276" s="22"/>
      <c r="CGA276" s="22"/>
      <c r="CGB276" s="22"/>
      <c r="CGC276" s="22"/>
      <c r="CGD276" s="22"/>
      <c r="CGE276" s="22"/>
      <c r="CGF276" s="22"/>
      <c r="CGG276" s="22"/>
      <c r="CGH276" s="22"/>
      <c r="CGI276" s="22"/>
      <c r="CGJ276" s="22"/>
      <c r="CGK276" s="22"/>
      <c r="CGL276" s="22"/>
      <c r="CGM276" s="22"/>
      <c r="CGN276" s="22"/>
      <c r="CGO276" s="22"/>
      <c r="CGP276" s="22"/>
      <c r="CGQ276" s="22"/>
      <c r="CGR276" s="22"/>
      <c r="CGS276" s="22"/>
      <c r="CGT276" s="22"/>
      <c r="CGU276" s="22"/>
      <c r="CGV276" s="22"/>
      <c r="CGW276" s="22"/>
      <c r="CGX276" s="22"/>
      <c r="CGY276" s="22"/>
      <c r="CGZ276" s="22"/>
      <c r="CHA276" s="22"/>
      <c r="CHB276" s="22"/>
      <c r="CHC276" s="22"/>
      <c r="CHD276" s="22"/>
      <c r="CHE276" s="22"/>
      <c r="CHF276" s="22"/>
      <c r="CHG276" s="22"/>
      <c r="CHH276" s="22"/>
      <c r="CHI276" s="22"/>
      <c r="CHJ276" s="22"/>
      <c r="CHK276" s="22"/>
      <c r="CHL276" s="22"/>
      <c r="CHM276" s="22"/>
      <c r="CHN276" s="22"/>
      <c r="CHO276" s="22"/>
      <c r="CHP276" s="22"/>
      <c r="CHQ276" s="22"/>
      <c r="CHR276" s="22"/>
      <c r="CHS276" s="22"/>
      <c r="CHT276" s="22"/>
      <c r="CHU276" s="22"/>
      <c r="CHV276" s="22"/>
      <c r="CHW276" s="22"/>
      <c r="CHX276" s="22"/>
      <c r="CHY276" s="22"/>
      <c r="CHZ276" s="22"/>
      <c r="CIA276" s="22"/>
      <c r="CIB276" s="22"/>
      <c r="CIC276" s="22"/>
      <c r="CID276" s="22"/>
      <c r="CIE276" s="22"/>
      <c r="CIF276" s="22"/>
      <c r="CIG276" s="22"/>
      <c r="CIH276" s="22"/>
      <c r="CII276" s="22"/>
      <c r="CIJ276" s="22"/>
      <c r="CIK276" s="22"/>
      <c r="CIL276" s="22"/>
      <c r="CIM276" s="22"/>
      <c r="CIN276" s="22"/>
      <c r="CIO276" s="22"/>
      <c r="CIP276" s="22"/>
      <c r="CIQ276" s="22"/>
      <c r="CIR276" s="22"/>
      <c r="CIS276" s="22"/>
      <c r="CIT276" s="22"/>
      <c r="CIU276" s="22"/>
      <c r="CIV276" s="22"/>
      <c r="CIW276" s="22"/>
      <c r="CIX276" s="22"/>
      <c r="CIY276" s="22"/>
      <c r="CIZ276" s="22"/>
      <c r="CJA276" s="22"/>
      <c r="CJB276" s="22"/>
      <c r="CJC276" s="22"/>
      <c r="CJD276" s="22"/>
      <c r="CJE276" s="22"/>
      <c r="CJF276" s="22"/>
      <c r="CJG276" s="22"/>
      <c r="CJH276" s="22"/>
      <c r="CJI276" s="22"/>
      <c r="CJJ276" s="22"/>
      <c r="CJK276" s="22"/>
      <c r="CJL276" s="22"/>
      <c r="CJM276" s="22"/>
      <c r="CJN276" s="22"/>
      <c r="CJO276" s="22"/>
      <c r="CJP276" s="22"/>
      <c r="CJQ276" s="22"/>
      <c r="CJR276" s="22"/>
      <c r="CJS276" s="22"/>
      <c r="CJT276" s="22"/>
      <c r="CJU276" s="22"/>
      <c r="CJV276" s="22"/>
      <c r="CJW276" s="22"/>
      <c r="CJX276" s="22"/>
      <c r="CJY276" s="22"/>
      <c r="CJZ276" s="22"/>
      <c r="CKA276" s="22"/>
      <c r="CKB276" s="22"/>
      <c r="CKC276" s="22"/>
      <c r="CKD276" s="22"/>
      <c r="CKE276" s="22"/>
      <c r="CKF276" s="22"/>
      <c r="CKG276" s="22"/>
      <c r="CKH276" s="22"/>
      <c r="CKI276" s="22"/>
      <c r="CKJ276" s="22"/>
      <c r="CKK276" s="22"/>
      <c r="CKL276" s="22"/>
      <c r="CKM276" s="22"/>
      <c r="CKN276" s="22"/>
      <c r="CKO276" s="22"/>
      <c r="CKP276" s="22"/>
      <c r="CKQ276" s="22"/>
      <c r="CKR276" s="22"/>
      <c r="CKS276" s="22"/>
      <c r="CKT276" s="22"/>
      <c r="CKU276" s="22"/>
      <c r="CKV276" s="22"/>
      <c r="CKW276" s="22"/>
      <c r="CKX276" s="22"/>
      <c r="CKY276" s="22"/>
      <c r="CKZ276" s="22"/>
      <c r="CLA276" s="22"/>
      <c r="CLB276" s="22"/>
      <c r="CLC276" s="22"/>
      <c r="CLD276" s="22"/>
      <c r="CLE276" s="22"/>
      <c r="CLF276" s="22"/>
      <c r="CLG276" s="22"/>
      <c r="CLH276" s="22"/>
      <c r="CLI276" s="22"/>
      <c r="CLJ276" s="22"/>
      <c r="CLK276" s="22"/>
      <c r="CLL276" s="22"/>
      <c r="CLM276" s="22"/>
      <c r="CLN276" s="22"/>
      <c r="CLO276" s="22"/>
      <c r="CLP276" s="22"/>
      <c r="CLQ276" s="22"/>
      <c r="CLR276" s="22"/>
      <c r="CLS276" s="22"/>
      <c r="CLT276" s="22"/>
      <c r="CLU276" s="22"/>
      <c r="CLV276" s="22"/>
      <c r="CLW276" s="22"/>
      <c r="CLX276" s="22"/>
      <c r="CLY276" s="22"/>
      <c r="CLZ276" s="22"/>
      <c r="CMA276" s="22"/>
      <c r="CMB276" s="22"/>
      <c r="CMC276" s="22"/>
      <c r="CMD276" s="22"/>
      <c r="CME276" s="22"/>
      <c r="CMF276" s="22"/>
      <c r="CMG276" s="22"/>
      <c r="CMH276" s="22"/>
      <c r="CMI276" s="22"/>
      <c r="CMJ276" s="22"/>
      <c r="CMK276" s="22"/>
      <c r="CML276" s="22"/>
      <c r="CMM276" s="22"/>
      <c r="CMN276" s="22"/>
      <c r="CMO276" s="22"/>
      <c r="CMP276" s="22"/>
      <c r="CMQ276" s="22"/>
      <c r="CMR276" s="22"/>
      <c r="CMS276" s="22"/>
      <c r="CMT276" s="22"/>
      <c r="CMU276" s="22"/>
      <c r="CMV276" s="22"/>
      <c r="CMW276" s="22"/>
      <c r="CMX276" s="22"/>
      <c r="CMY276" s="22"/>
      <c r="CMZ276" s="22"/>
      <c r="CNA276" s="22"/>
      <c r="CNB276" s="22"/>
      <c r="CNC276" s="22"/>
      <c r="CND276" s="22"/>
      <c r="CNE276" s="22"/>
      <c r="CNF276" s="22"/>
      <c r="CNG276" s="22"/>
      <c r="CNH276" s="22"/>
      <c r="CNI276" s="22"/>
      <c r="CNJ276" s="22"/>
      <c r="CNK276" s="22"/>
      <c r="CNL276" s="22"/>
      <c r="CNM276" s="22"/>
      <c r="CNN276" s="22"/>
      <c r="CNO276" s="22"/>
      <c r="CNP276" s="22"/>
      <c r="CNQ276" s="22"/>
      <c r="CNR276" s="22"/>
      <c r="CNS276" s="22"/>
      <c r="CNT276" s="22"/>
      <c r="CNU276" s="22"/>
      <c r="CNV276" s="22"/>
      <c r="CNW276" s="22"/>
      <c r="CNX276" s="22"/>
      <c r="CNY276" s="22"/>
      <c r="CNZ276" s="22"/>
      <c r="COA276" s="22"/>
      <c r="COB276" s="22"/>
      <c r="COC276" s="22"/>
      <c r="COD276" s="22"/>
      <c r="COE276" s="22"/>
      <c r="COF276" s="22"/>
      <c r="COG276" s="22"/>
      <c r="COH276" s="22"/>
      <c r="COI276" s="22"/>
      <c r="COJ276" s="22"/>
      <c r="COK276" s="22"/>
      <c r="COL276" s="22"/>
      <c r="COM276" s="22"/>
      <c r="CON276" s="22"/>
      <c r="COO276" s="22"/>
      <c r="COP276" s="22"/>
      <c r="COQ276" s="22"/>
      <c r="COR276" s="22"/>
      <c r="COS276" s="22"/>
      <c r="COT276" s="22"/>
      <c r="COU276" s="22"/>
      <c r="COV276" s="22"/>
      <c r="COW276" s="22"/>
      <c r="COX276" s="22"/>
      <c r="COY276" s="22"/>
      <c r="COZ276" s="22"/>
      <c r="CPA276" s="22"/>
      <c r="CPB276" s="22"/>
      <c r="CPC276" s="22"/>
      <c r="CPD276" s="22"/>
      <c r="CPE276" s="22"/>
      <c r="CPF276" s="22"/>
      <c r="CPG276" s="22"/>
      <c r="CPH276" s="22"/>
      <c r="CPI276" s="22"/>
      <c r="CPJ276" s="22"/>
      <c r="CPK276" s="22"/>
      <c r="CPL276" s="22"/>
      <c r="CPM276" s="22"/>
      <c r="CPN276" s="22"/>
      <c r="CPO276" s="22"/>
      <c r="CPP276" s="22"/>
      <c r="CPQ276" s="22"/>
      <c r="CPR276" s="22"/>
      <c r="CPS276" s="22"/>
      <c r="CPT276" s="22"/>
      <c r="CPU276" s="22"/>
      <c r="CPV276" s="22"/>
      <c r="CPW276" s="22"/>
      <c r="CPX276" s="22"/>
      <c r="CPY276" s="22"/>
      <c r="CPZ276" s="22"/>
      <c r="CQA276" s="22"/>
      <c r="CQB276" s="22"/>
      <c r="CQC276" s="22"/>
      <c r="CQD276" s="22"/>
      <c r="CQE276" s="22"/>
      <c r="CQF276" s="22"/>
      <c r="CQG276" s="22"/>
      <c r="CQH276" s="22"/>
      <c r="CQI276" s="22"/>
      <c r="CQJ276" s="22"/>
      <c r="CQK276" s="22"/>
      <c r="CQL276" s="22"/>
      <c r="CQM276" s="22"/>
      <c r="CQN276" s="22"/>
      <c r="CQO276" s="22"/>
      <c r="CQP276" s="22"/>
      <c r="CQQ276" s="22"/>
      <c r="CQR276" s="22"/>
      <c r="CQS276" s="22"/>
      <c r="CQT276" s="22"/>
      <c r="CQU276" s="22"/>
      <c r="CQV276" s="22"/>
      <c r="CQW276" s="22"/>
      <c r="CQX276" s="22"/>
      <c r="CQY276" s="22"/>
      <c r="CQZ276" s="22"/>
      <c r="CRA276" s="22"/>
      <c r="CRB276" s="22"/>
      <c r="CRC276" s="22"/>
      <c r="CRD276" s="22"/>
      <c r="CRE276" s="22"/>
      <c r="CRF276" s="22"/>
      <c r="CRG276" s="22"/>
      <c r="CRH276" s="22"/>
      <c r="CRI276" s="22"/>
      <c r="CRJ276" s="22"/>
      <c r="CRK276" s="22"/>
      <c r="CRL276" s="22"/>
      <c r="CRM276" s="22"/>
      <c r="CRN276" s="22"/>
      <c r="CRO276" s="22"/>
      <c r="CRP276" s="22"/>
      <c r="CRQ276" s="22"/>
      <c r="CRR276" s="22"/>
      <c r="CRS276" s="22"/>
      <c r="CRT276" s="22"/>
      <c r="CRU276" s="22"/>
      <c r="CRV276" s="22"/>
      <c r="CRW276" s="22"/>
      <c r="CRX276" s="22"/>
      <c r="CRY276" s="22"/>
      <c r="CRZ276" s="22"/>
      <c r="CSA276" s="22"/>
      <c r="CSB276" s="22"/>
      <c r="CSC276" s="22"/>
      <c r="CSD276" s="22"/>
      <c r="CSE276" s="22"/>
      <c r="CSF276" s="22"/>
      <c r="CSG276" s="22"/>
      <c r="CSH276" s="22"/>
      <c r="CSI276" s="22"/>
      <c r="CSJ276" s="22"/>
      <c r="CSK276" s="22"/>
      <c r="CSL276" s="22"/>
      <c r="CSM276" s="22"/>
      <c r="CSN276" s="22"/>
      <c r="CSO276" s="22"/>
      <c r="CSP276" s="22"/>
      <c r="CSQ276" s="22"/>
      <c r="CSR276" s="22"/>
      <c r="CSS276" s="22"/>
      <c r="CST276" s="22"/>
      <c r="CSU276" s="22"/>
      <c r="CSV276" s="22"/>
      <c r="CSW276" s="22"/>
      <c r="CSX276" s="22"/>
      <c r="CSY276" s="22"/>
      <c r="CSZ276" s="22"/>
      <c r="CTA276" s="22"/>
      <c r="CTB276" s="22"/>
      <c r="CTC276" s="22"/>
      <c r="CTD276" s="22"/>
      <c r="CTE276" s="22"/>
      <c r="CTF276" s="22"/>
      <c r="CTG276" s="22"/>
      <c r="CTH276" s="22"/>
      <c r="CTI276" s="22"/>
      <c r="CTJ276" s="22"/>
      <c r="CTK276" s="22"/>
      <c r="CTL276" s="22"/>
      <c r="CTM276" s="22"/>
      <c r="CTN276" s="22"/>
      <c r="CTO276" s="22"/>
      <c r="CTP276" s="22"/>
      <c r="CTQ276" s="22"/>
      <c r="CTR276" s="22"/>
      <c r="CTS276" s="22"/>
      <c r="CTT276" s="22"/>
      <c r="CTU276" s="22"/>
      <c r="CTV276" s="22"/>
      <c r="CTW276" s="22"/>
      <c r="CTX276" s="22"/>
      <c r="CTY276" s="22"/>
      <c r="CTZ276" s="22"/>
      <c r="CUA276" s="22"/>
      <c r="CUB276" s="22"/>
      <c r="CUC276" s="22"/>
      <c r="CUD276" s="22"/>
      <c r="CUE276" s="22"/>
      <c r="CUF276" s="22"/>
      <c r="CUG276" s="22"/>
      <c r="CUH276" s="22"/>
      <c r="CUI276" s="22"/>
      <c r="CUJ276" s="22"/>
      <c r="CUK276" s="22"/>
      <c r="CUL276" s="22"/>
      <c r="CUM276" s="22"/>
      <c r="CUN276" s="22"/>
      <c r="CUO276" s="22"/>
      <c r="CUP276" s="22"/>
      <c r="CUQ276" s="22"/>
      <c r="CUR276" s="22"/>
      <c r="CUS276" s="22"/>
      <c r="CUT276" s="22"/>
      <c r="CUU276" s="22"/>
      <c r="CUV276" s="22"/>
      <c r="CUW276" s="22"/>
      <c r="CUX276" s="22"/>
      <c r="CUY276" s="22"/>
      <c r="CUZ276" s="22"/>
      <c r="CVA276" s="22"/>
      <c r="CVB276" s="22"/>
      <c r="CVC276" s="22"/>
      <c r="CVD276" s="22"/>
      <c r="CVE276" s="22"/>
      <c r="CVF276" s="22"/>
      <c r="CVG276" s="22"/>
      <c r="CVH276" s="22"/>
      <c r="CVI276" s="22"/>
      <c r="CVJ276" s="22"/>
      <c r="CVK276" s="22"/>
      <c r="CVL276" s="22"/>
      <c r="CVM276" s="22"/>
      <c r="CVN276" s="22"/>
      <c r="CVO276" s="22"/>
      <c r="CVP276" s="22"/>
      <c r="CVQ276" s="22"/>
      <c r="CVR276" s="22"/>
      <c r="CVS276" s="22"/>
      <c r="CVT276" s="22"/>
      <c r="CVU276" s="22"/>
      <c r="CVV276" s="22"/>
      <c r="CVW276" s="22"/>
      <c r="CVX276" s="22"/>
      <c r="CVY276" s="22"/>
      <c r="CVZ276" s="22"/>
      <c r="CWA276" s="22"/>
      <c r="CWB276" s="22"/>
      <c r="CWC276" s="22"/>
      <c r="CWD276" s="22"/>
      <c r="CWE276" s="22"/>
      <c r="CWF276" s="22"/>
      <c r="CWG276" s="22"/>
      <c r="CWH276" s="22"/>
      <c r="CWI276" s="22"/>
      <c r="CWJ276" s="22"/>
      <c r="CWK276" s="22"/>
      <c r="CWL276" s="22"/>
      <c r="CWM276" s="22"/>
      <c r="CWN276" s="22"/>
      <c r="CWO276" s="22"/>
      <c r="CWP276" s="22"/>
      <c r="CWQ276" s="22"/>
      <c r="CWR276" s="22"/>
      <c r="CWS276" s="22"/>
      <c r="CWT276" s="22"/>
      <c r="CWU276" s="22"/>
      <c r="CWV276" s="22"/>
      <c r="CWW276" s="22"/>
      <c r="CWX276" s="22"/>
      <c r="CWY276" s="22"/>
      <c r="CWZ276" s="22"/>
      <c r="CXA276" s="22"/>
      <c r="CXB276" s="22"/>
      <c r="CXC276" s="22"/>
      <c r="CXD276" s="22"/>
      <c r="CXE276" s="22"/>
      <c r="CXF276" s="22"/>
      <c r="CXG276" s="22"/>
      <c r="CXH276" s="22"/>
      <c r="CXI276" s="22"/>
      <c r="CXJ276" s="22"/>
      <c r="CXK276" s="22"/>
      <c r="CXL276" s="22"/>
      <c r="CXM276" s="22"/>
      <c r="CXN276" s="22"/>
      <c r="CXO276" s="22"/>
      <c r="CXP276" s="22"/>
      <c r="CXQ276" s="22"/>
      <c r="CXR276" s="22"/>
      <c r="CXS276" s="22"/>
      <c r="CXT276" s="22"/>
      <c r="CXU276" s="22"/>
      <c r="CXV276" s="22"/>
      <c r="CXW276" s="22"/>
      <c r="CXX276" s="22"/>
      <c r="CXY276" s="22"/>
      <c r="CXZ276" s="22"/>
      <c r="CYA276" s="22"/>
      <c r="CYB276" s="22"/>
      <c r="CYC276" s="22"/>
      <c r="CYD276" s="22"/>
      <c r="CYE276" s="22"/>
      <c r="CYF276" s="22"/>
      <c r="CYG276" s="22"/>
      <c r="CYH276" s="22"/>
      <c r="CYI276" s="22"/>
      <c r="CYJ276" s="22"/>
      <c r="CYK276" s="22"/>
      <c r="CYL276" s="22"/>
      <c r="CYM276" s="22"/>
      <c r="CYN276" s="22"/>
      <c r="CYO276" s="22"/>
      <c r="CYP276" s="22"/>
      <c r="CYQ276" s="22"/>
      <c r="CYR276" s="22"/>
      <c r="CYS276" s="22"/>
      <c r="CYT276" s="22"/>
      <c r="CYU276" s="22"/>
      <c r="CYV276" s="22"/>
      <c r="CYW276" s="22"/>
      <c r="CYX276" s="22"/>
      <c r="CYY276" s="22"/>
      <c r="CYZ276" s="22"/>
      <c r="CZA276" s="22"/>
      <c r="CZB276" s="22"/>
      <c r="CZC276" s="22"/>
      <c r="CZD276" s="22"/>
      <c r="CZE276" s="22"/>
      <c r="CZF276" s="22"/>
      <c r="CZG276" s="22"/>
      <c r="CZH276" s="22"/>
      <c r="CZI276" s="22"/>
      <c r="CZJ276" s="22"/>
      <c r="CZK276" s="22"/>
      <c r="CZL276" s="22"/>
      <c r="CZM276" s="22"/>
      <c r="CZN276" s="22"/>
      <c r="CZO276" s="22"/>
      <c r="CZP276" s="22"/>
      <c r="CZQ276" s="22"/>
      <c r="CZR276" s="22"/>
      <c r="CZS276" s="22"/>
      <c r="CZT276" s="22"/>
      <c r="CZU276" s="22"/>
      <c r="CZV276" s="22"/>
      <c r="CZW276" s="22"/>
      <c r="CZX276" s="22"/>
      <c r="CZY276" s="22"/>
      <c r="CZZ276" s="22"/>
      <c r="DAA276" s="22"/>
      <c r="DAB276" s="22"/>
      <c r="DAC276" s="22"/>
      <c r="DAD276" s="22"/>
      <c r="DAE276" s="22"/>
      <c r="DAF276" s="22"/>
      <c r="DAG276" s="22"/>
      <c r="DAH276" s="22"/>
      <c r="DAI276" s="22"/>
      <c r="DAJ276" s="22"/>
      <c r="DAK276" s="22"/>
      <c r="DAL276" s="22"/>
      <c r="DAM276" s="22"/>
      <c r="DAN276" s="22"/>
      <c r="DAO276" s="22"/>
      <c r="DAP276" s="22"/>
      <c r="DAQ276" s="22"/>
      <c r="DAR276" s="22"/>
      <c r="DAS276" s="22"/>
      <c r="DAT276" s="22"/>
      <c r="DAU276" s="22"/>
      <c r="DAV276" s="22"/>
      <c r="DAW276" s="22"/>
      <c r="DAX276" s="22"/>
      <c r="DAY276" s="22"/>
      <c r="DAZ276" s="22"/>
      <c r="DBA276" s="22"/>
      <c r="DBB276" s="22"/>
      <c r="DBC276" s="22"/>
      <c r="DBD276" s="22"/>
      <c r="DBE276" s="22"/>
      <c r="DBF276" s="22"/>
      <c r="DBG276" s="22"/>
      <c r="DBH276" s="22"/>
      <c r="DBI276" s="22"/>
      <c r="DBJ276" s="22"/>
      <c r="DBK276" s="22"/>
      <c r="DBL276" s="22"/>
      <c r="DBM276" s="22"/>
      <c r="DBN276" s="22"/>
      <c r="DBO276" s="22"/>
      <c r="DBP276" s="22"/>
      <c r="DBQ276" s="22"/>
      <c r="DBR276" s="22"/>
      <c r="DBS276" s="22"/>
      <c r="DBT276" s="22"/>
      <c r="DBU276" s="22"/>
      <c r="DBV276" s="22"/>
      <c r="DBW276" s="22"/>
      <c r="DBX276" s="22"/>
      <c r="DBY276" s="22"/>
      <c r="DBZ276" s="22"/>
      <c r="DCA276" s="22"/>
      <c r="DCB276" s="22"/>
      <c r="DCC276" s="22"/>
      <c r="DCD276" s="22"/>
      <c r="DCE276" s="22"/>
      <c r="DCF276" s="22"/>
      <c r="DCG276" s="22"/>
      <c r="DCH276" s="22"/>
      <c r="DCI276" s="22"/>
      <c r="DCJ276" s="22"/>
      <c r="DCK276" s="22"/>
      <c r="DCL276" s="22"/>
      <c r="DCM276" s="22"/>
      <c r="DCN276" s="22"/>
      <c r="DCO276" s="22"/>
      <c r="DCP276" s="22"/>
      <c r="DCQ276" s="22"/>
      <c r="DCR276" s="22"/>
      <c r="DCS276" s="22"/>
      <c r="DCT276" s="22"/>
      <c r="DCU276" s="22"/>
      <c r="DCV276" s="22"/>
      <c r="DCW276" s="22"/>
      <c r="DCX276" s="22"/>
      <c r="DCY276" s="22"/>
      <c r="DCZ276" s="22"/>
      <c r="DDA276" s="22"/>
      <c r="DDB276" s="22"/>
      <c r="DDC276" s="22"/>
      <c r="DDD276" s="22"/>
      <c r="DDE276" s="22"/>
      <c r="DDF276" s="22"/>
      <c r="DDG276" s="22"/>
      <c r="DDH276" s="22"/>
      <c r="DDI276" s="22"/>
      <c r="DDJ276" s="22"/>
      <c r="DDK276" s="22"/>
      <c r="DDL276" s="22"/>
      <c r="DDM276" s="22"/>
      <c r="DDN276" s="22"/>
      <c r="DDO276" s="22"/>
      <c r="DDP276" s="22"/>
      <c r="DDQ276" s="22"/>
      <c r="DDR276" s="22"/>
      <c r="DDS276" s="22"/>
      <c r="DDT276" s="22"/>
      <c r="DDU276" s="22"/>
      <c r="DDV276" s="22"/>
      <c r="DDW276" s="22"/>
      <c r="DDX276" s="22"/>
      <c r="DDY276" s="22"/>
      <c r="DDZ276" s="22"/>
      <c r="DEA276" s="22"/>
      <c r="DEB276" s="22"/>
      <c r="DEC276" s="22"/>
      <c r="DED276" s="22"/>
      <c r="DEE276" s="22"/>
      <c r="DEF276" s="22"/>
      <c r="DEG276" s="22"/>
      <c r="DEH276" s="22"/>
      <c r="DEI276" s="22"/>
      <c r="DEJ276" s="22"/>
      <c r="DEK276" s="22"/>
      <c r="DEL276" s="22"/>
      <c r="DEM276" s="22"/>
      <c r="DEN276" s="22"/>
      <c r="DEO276" s="22"/>
      <c r="DEP276" s="22"/>
      <c r="DEQ276" s="22"/>
      <c r="DER276" s="22"/>
      <c r="DES276" s="22"/>
      <c r="DET276" s="22"/>
      <c r="DEU276" s="22"/>
      <c r="DEV276" s="22"/>
      <c r="DEW276" s="22"/>
      <c r="DEX276" s="22"/>
      <c r="DEY276" s="22"/>
      <c r="DEZ276" s="22"/>
      <c r="DFA276" s="22"/>
      <c r="DFB276" s="22"/>
      <c r="DFC276" s="22"/>
      <c r="DFD276" s="22"/>
      <c r="DFE276" s="22"/>
      <c r="DFF276" s="22"/>
      <c r="DFG276" s="22"/>
      <c r="DFH276" s="22"/>
      <c r="DFI276" s="22"/>
      <c r="DFJ276" s="22"/>
      <c r="DFK276" s="22"/>
      <c r="DFL276" s="22"/>
      <c r="DFM276" s="22"/>
      <c r="DFN276" s="22"/>
      <c r="DFO276" s="22"/>
      <c r="DFP276" s="22"/>
      <c r="DFQ276" s="22"/>
      <c r="DFR276" s="22"/>
      <c r="DFS276" s="22"/>
      <c r="DFT276" s="22"/>
      <c r="DFU276" s="22"/>
      <c r="DFV276" s="22"/>
      <c r="DFW276" s="22"/>
      <c r="DFX276" s="22"/>
      <c r="DFY276" s="22"/>
      <c r="DFZ276" s="22"/>
      <c r="DGA276" s="22"/>
      <c r="DGB276" s="22"/>
      <c r="DGC276" s="22"/>
      <c r="DGD276" s="22"/>
      <c r="DGE276" s="22"/>
      <c r="DGF276" s="22"/>
      <c r="DGG276" s="22"/>
      <c r="DGH276" s="22"/>
      <c r="DGI276" s="22"/>
      <c r="DGJ276" s="22"/>
      <c r="DGK276" s="22"/>
      <c r="DGL276" s="22"/>
      <c r="DGM276" s="22"/>
      <c r="DGN276" s="22"/>
      <c r="DGO276" s="22"/>
      <c r="DGP276" s="22"/>
      <c r="DGQ276" s="22"/>
      <c r="DGR276" s="22"/>
      <c r="DGS276" s="22"/>
      <c r="DGT276" s="22"/>
      <c r="DGU276" s="22"/>
      <c r="DGV276" s="22"/>
      <c r="DGW276" s="22"/>
      <c r="DGX276" s="22"/>
      <c r="DGY276" s="22"/>
      <c r="DGZ276" s="22"/>
      <c r="DHA276" s="22"/>
      <c r="DHB276" s="22"/>
      <c r="DHC276" s="22"/>
      <c r="DHD276" s="22"/>
      <c r="DHE276" s="22"/>
      <c r="DHF276" s="22"/>
      <c r="DHG276" s="22"/>
      <c r="DHH276" s="22"/>
      <c r="DHI276" s="22"/>
      <c r="DHJ276" s="22"/>
      <c r="DHK276" s="22"/>
      <c r="DHL276" s="22"/>
      <c r="DHM276" s="22"/>
      <c r="DHN276" s="22"/>
      <c r="DHO276" s="22"/>
      <c r="DHP276" s="22"/>
      <c r="DHQ276" s="22"/>
      <c r="DHR276" s="22"/>
      <c r="DHS276" s="22"/>
      <c r="DHT276" s="22"/>
      <c r="DHU276" s="22"/>
      <c r="DHV276" s="22"/>
      <c r="DHW276" s="22"/>
      <c r="DHX276" s="22"/>
      <c r="DHY276" s="22"/>
      <c r="DHZ276" s="22"/>
      <c r="DIA276" s="22"/>
      <c r="DIB276" s="22"/>
      <c r="DIC276" s="22"/>
      <c r="DID276" s="22"/>
      <c r="DIE276" s="22"/>
      <c r="DIF276" s="22"/>
      <c r="DIG276" s="22"/>
      <c r="DIH276" s="22"/>
      <c r="DII276" s="22"/>
      <c r="DIJ276" s="22"/>
      <c r="DIK276" s="22"/>
      <c r="DIL276" s="22"/>
      <c r="DIM276" s="22"/>
      <c r="DIN276" s="22"/>
      <c r="DIO276" s="22"/>
      <c r="DIP276" s="22"/>
      <c r="DIQ276" s="22"/>
      <c r="DIR276" s="22"/>
      <c r="DIS276" s="22"/>
      <c r="DIT276" s="22"/>
      <c r="DIU276" s="22"/>
      <c r="DIV276" s="22"/>
      <c r="DIW276" s="22"/>
      <c r="DIX276" s="22"/>
      <c r="DIY276" s="22"/>
      <c r="DIZ276" s="22"/>
      <c r="DJA276" s="22"/>
      <c r="DJB276" s="22"/>
      <c r="DJC276" s="22"/>
      <c r="DJD276" s="22"/>
      <c r="DJE276" s="22"/>
      <c r="DJF276" s="22"/>
      <c r="DJG276" s="22"/>
      <c r="DJH276" s="22"/>
      <c r="DJI276" s="22"/>
      <c r="DJJ276" s="22"/>
      <c r="DJK276" s="22"/>
      <c r="DJL276" s="22"/>
      <c r="DJM276" s="22"/>
      <c r="DJN276" s="22"/>
      <c r="DJO276" s="22"/>
      <c r="DJP276" s="22"/>
      <c r="DJQ276" s="22"/>
      <c r="DJR276" s="22"/>
      <c r="DJS276" s="22"/>
      <c r="DJT276" s="22"/>
      <c r="DJU276" s="22"/>
      <c r="DJV276" s="22"/>
      <c r="DJW276" s="22"/>
      <c r="DJX276" s="22"/>
      <c r="DJY276" s="22"/>
      <c r="DJZ276" s="22"/>
      <c r="DKA276" s="22"/>
      <c r="DKB276" s="22"/>
      <c r="DKC276" s="22"/>
      <c r="DKD276" s="22"/>
      <c r="DKE276" s="22"/>
      <c r="DKF276" s="22"/>
      <c r="DKG276" s="22"/>
      <c r="DKH276" s="22"/>
      <c r="DKI276" s="22"/>
      <c r="DKJ276" s="22"/>
      <c r="DKK276" s="22"/>
      <c r="DKL276" s="22"/>
      <c r="DKM276" s="22"/>
      <c r="DKN276" s="22"/>
      <c r="DKO276" s="22"/>
      <c r="DKP276" s="22"/>
      <c r="DKQ276" s="22"/>
      <c r="DKR276" s="22"/>
      <c r="DKS276" s="22"/>
      <c r="DKT276" s="22"/>
      <c r="DKU276" s="22"/>
      <c r="DKV276" s="22"/>
      <c r="DKW276" s="22"/>
      <c r="DKX276" s="22"/>
      <c r="DKY276" s="22"/>
      <c r="DKZ276" s="22"/>
      <c r="DLA276" s="22"/>
      <c r="DLB276" s="22"/>
      <c r="DLC276" s="22"/>
      <c r="DLD276" s="22"/>
      <c r="DLE276" s="22"/>
      <c r="DLF276" s="22"/>
      <c r="DLG276" s="22"/>
      <c r="DLH276" s="22"/>
      <c r="DLI276" s="22"/>
      <c r="DLJ276" s="22"/>
      <c r="DLK276" s="22"/>
      <c r="DLL276" s="22"/>
      <c r="DLM276" s="22"/>
      <c r="DLN276" s="22"/>
      <c r="DLO276" s="22"/>
      <c r="DLP276" s="22"/>
      <c r="DLQ276" s="22"/>
      <c r="DLR276" s="22"/>
      <c r="DLS276" s="22"/>
      <c r="DLT276" s="22"/>
      <c r="DLU276" s="22"/>
      <c r="DLV276" s="22"/>
      <c r="DLW276" s="22"/>
      <c r="DLX276" s="22"/>
      <c r="DLY276" s="22"/>
      <c r="DLZ276" s="22"/>
      <c r="DMA276" s="22"/>
      <c r="DMB276" s="22"/>
      <c r="DMC276" s="22"/>
      <c r="DMD276" s="22"/>
      <c r="DME276" s="22"/>
      <c r="DMF276" s="22"/>
      <c r="DMG276" s="22"/>
      <c r="DMH276" s="22"/>
      <c r="DMI276" s="22"/>
      <c r="DMJ276" s="22"/>
      <c r="DMK276" s="22"/>
      <c r="DML276" s="22"/>
      <c r="DMM276" s="22"/>
      <c r="DMN276" s="22"/>
      <c r="DMO276" s="22"/>
      <c r="DMP276" s="22"/>
      <c r="DMQ276" s="22"/>
      <c r="DMR276" s="22"/>
      <c r="DMS276" s="22"/>
      <c r="DMT276" s="22"/>
      <c r="DMU276" s="22"/>
      <c r="DMV276" s="22"/>
      <c r="DMW276" s="22"/>
      <c r="DMX276" s="22"/>
      <c r="DMY276" s="22"/>
      <c r="DMZ276" s="22"/>
      <c r="DNA276" s="22"/>
      <c r="DNB276" s="22"/>
      <c r="DNC276" s="22"/>
      <c r="DND276" s="22"/>
      <c r="DNE276" s="22"/>
      <c r="DNF276" s="22"/>
      <c r="DNG276" s="22"/>
      <c r="DNH276" s="22"/>
      <c r="DNI276" s="22"/>
      <c r="DNJ276" s="22"/>
      <c r="DNK276" s="22"/>
      <c r="DNL276" s="22"/>
      <c r="DNM276" s="22"/>
      <c r="DNN276" s="22"/>
      <c r="DNO276" s="22"/>
      <c r="DNP276" s="22"/>
      <c r="DNQ276" s="22"/>
      <c r="DNR276" s="22"/>
      <c r="DNS276" s="22"/>
      <c r="DNT276" s="22"/>
      <c r="DNU276" s="22"/>
      <c r="DNV276" s="22"/>
      <c r="DNW276" s="22"/>
      <c r="DNX276" s="22"/>
      <c r="DNY276" s="22"/>
      <c r="DNZ276" s="22"/>
      <c r="DOA276" s="22"/>
      <c r="DOB276" s="22"/>
      <c r="DOC276" s="22"/>
      <c r="DOD276" s="22"/>
      <c r="DOE276" s="22"/>
      <c r="DOF276" s="22"/>
      <c r="DOG276" s="22"/>
      <c r="DOH276" s="22"/>
      <c r="DOI276" s="22"/>
      <c r="DOJ276" s="22"/>
      <c r="DOK276" s="22"/>
      <c r="DOL276" s="22"/>
      <c r="DOM276" s="22"/>
      <c r="DON276" s="22"/>
      <c r="DOO276" s="22"/>
      <c r="DOP276" s="22"/>
      <c r="DOQ276" s="22"/>
      <c r="DOR276" s="22"/>
      <c r="DOS276" s="22"/>
      <c r="DOT276" s="22"/>
      <c r="DOU276" s="22"/>
      <c r="DOV276" s="22"/>
      <c r="DOW276" s="22"/>
      <c r="DOX276" s="22"/>
      <c r="DOY276" s="22"/>
      <c r="DOZ276" s="22"/>
      <c r="DPA276" s="22"/>
      <c r="DPB276" s="22"/>
      <c r="DPC276" s="22"/>
      <c r="DPD276" s="22"/>
      <c r="DPE276" s="22"/>
      <c r="DPF276" s="22"/>
      <c r="DPG276" s="22"/>
      <c r="DPH276" s="22"/>
      <c r="DPI276" s="22"/>
      <c r="DPJ276" s="22"/>
      <c r="DPK276" s="22"/>
      <c r="DPL276" s="22"/>
      <c r="DPM276" s="22"/>
      <c r="DPN276" s="22"/>
      <c r="DPO276" s="22"/>
      <c r="DPP276" s="22"/>
      <c r="DPQ276" s="22"/>
      <c r="DPR276" s="22"/>
      <c r="DPS276" s="22"/>
      <c r="DPT276" s="22"/>
      <c r="DPU276" s="22"/>
      <c r="DPV276" s="22"/>
      <c r="DPW276" s="22"/>
      <c r="DPX276" s="22"/>
      <c r="DPY276" s="22"/>
      <c r="DPZ276" s="22"/>
      <c r="DQA276" s="22"/>
      <c r="DQB276" s="22"/>
      <c r="DQC276" s="22"/>
      <c r="DQD276" s="22"/>
      <c r="DQE276" s="22"/>
      <c r="DQF276" s="22"/>
      <c r="DQG276" s="22"/>
      <c r="DQH276" s="22"/>
      <c r="DQI276" s="22"/>
      <c r="DQJ276" s="22"/>
      <c r="DQK276" s="22"/>
      <c r="DQL276" s="22"/>
      <c r="DQM276" s="22"/>
      <c r="DQN276" s="22"/>
      <c r="DQO276" s="22"/>
      <c r="DQP276" s="22"/>
      <c r="DQQ276" s="22"/>
      <c r="DQR276" s="22"/>
      <c r="DQS276" s="22"/>
      <c r="DQT276" s="22"/>
      <c r="DQU276" s="22"/>
      <c r="DQV276" s="22"/>
      <c r="DQW276" s="22"/>
      <c r="DQX276" s="22"/>
      <c r="DQY276" s="22"/>
      <c r="DQZ276" s="22"/>
      <c r="DRA276" s="22"/>
      <c r="DRB276" s="22"/>
      <c r="DRC276" s="22"/>
      <c r="DRD276" s="22"/>
      <c r="DRE276" s="22"/>
      <c r="DRF276" s="22"/>
      <c r="DRG276" s="22"/>
      <c r="DRH276" s="22"/>
      <c r="DRI276" s="22"/>
      <c r="DRJ276" s="22"/>
      <c r="DRK276" s="22"/>
      <c r="DRL276" s="22"/>
      <c r="DRM276" s="22"/>
      <c r="DRN276" s="22"/>
      <c r="DRO276" s="22"/>
      <c r="DRP276" s="22"/>
      <c r="DRQ276" s="22"/>
      <c r="DRR276" s="22"/>
      <c r="DRS276" s="22"/>
      <c r="DRT276" s="22"/>
      <c r="DRU276" s="22"/>
      <c r="DRV276" s="22"/>
      <c r="DRW276" s="22"/>
      <c r="DRX276" s="22"/>
      <c r="DRY276" s="22"/>
      <c r="DRZ276" s="22"/>
      <c r="DSA276" s="22"/>
      <c r="DSB276" s="22"/>
      <c r="DSC276" s="22"/>
      <c r="DSD276" s="22"/>
      <c r="DSE276" s="22"/>
      <c r="DSF276" s="22"/>
      <c r="DSG276" s="22"/>
      <c r="DSH276" s="22"/>
      <c r="DSI276" s="22"/>
      <c r="DSJ276" s="22"/>
      <c r="DSK276" s="22"/>
      <c r="DSL276" s="22"/>
      <c r="DSM276" s="22"/>
      <c r="DSN276" s="22"/>
      <c r="DSO276" s="22"/>
      <c r="DSP276" s="22"/>
      <c r="DSQ276" s="22"/>
      <c r="DSR276" s="22"/>
      <c r="DSS276" s="22"/>
      <c r="DST276" s="22"/>
      <c r="DSU276" s="22"/>
      <c r="DSV276" s="22"/>
      <c r="DSW276" s="22"/>
      <c r="DSX276" s="22"/>
      <c r="DSY276" s="22"/>
      <c r="DSZ276" s="22"/>
      <c r="DTA276" s="22"/>
      <c r="DTB276" s="22"/>
      <c r="DTC276" s="22"/>
      <c r="DTD276" s="22"/>
      <c r="DTE276" s="22"/>
      <c r="DTF276" s="22"/>
      <c r="DTG276" s="22"/>
      <c r="DTH276" s="22"/>
      <c r="DTI276" s="22"/>
      <c r="DTJ276" s="22"/>
      <c r="DTK276" s="22"/>
      <c r="DTL276" s="22"/>
      <c r="DTM276" s="22"/>
      <c r="DTN276" s="22"/>
      <c r="DTO276" s="22"/>
      <c r="DTP276" s="22"/>
      <c r="DTQ276" s="22"/>
      <c r="DTR276" s="22"/>
      <c r="DTS276" s="22"/>
      <c r="DTT276" s="22"/>
      <c r="DTU276" s="22"/>
      <c r="DTV276" s="22"/>
      <c r="DTW276" s="22"/>
      <c r="DTX276" s="22"/>
      <c r="DTY276" s="22"/>
      <c r="DTZ276" s="22"/>
      <c r="DUA276" s="22"/>
      <c r="DUB276" s="22"/>
      <c r="DUC276" s="22"/>
      <c r="DUD276" s="22"/>
      <c r="DUE276" s="22"/>
      <c r="DUF276" s="22"/>
      <c r="DUG276" s="22"/>
      <c r="DUH276" s="22"/>
      <c r="DUI276" s="22"/>
      <c r="DUJ276" s="22"/>
      <c r="DUK276" s="22"/>
      <c r="DUL276" s="22"/>
      <c r="DUM276" s="22"/>
      <c r="DUN276" s="22"/>
      <c r="DUO276" s="22"/>
      <c r="DUP276" s="22"/>
      <c r="DUQ276" s="22"/>
      <c r="DUR276" s="22"/>
      <c r="DUS276" s="22"/>
      <c r="DUT276" s="22"/>
      <c r="DUU276" s="22"/>
      <c r="DUV276" s="22"/>
      <c r="DUW276" s="22"/>
      <c r="DUX276" s="22"/>
      <c r="DUY276" s="22"/>
      <c r="DUZ276" s="22"/>
      <c r="DVA276" s="22"/>
      <c r="DVB276" s="22"/>
      <c r="DVC276" s="22"/>
      <c r="DVD276" s="22"/>
      <c r="DVE276" s="22"/>
      <c r="DVF276" s="22"/>
      <c r="DVG276" s="22"/>
      <c r="DVH276" s="22"/>
      <c r="DVI276" s="22"/>
      <c r="DVJ276" s="22"/>
      <c r="DVK276" s="22"/>
      <c r="DVL276" s="22"/>
      <c r="DVM276" s="22"/>
      <c r="DVN276" s="22"/>
      <c r="DVO276" s="22"/>
      <c r="DVP276" s="22"/>
      <c r="DVQ276" s="22"/>
      <c r="DVR276" s="22"/>
      <c r="DVS276" s="22"/>
      <c r="DVT276" s="22"/>
      <c r="DVU276" s="22"/>
      <c r="DVV276" s="22"/>
      <c r="DVW276" s="22"/>
      <c r="DVX276" s="22"/>
      <c r="DVY276" s="22"/>
      <c r="DVZ276" s="22"/>
      <c r="DWA276" s="22"/>
      <c r="DWB276" s="22"/>
      <c r="DWC276" s="22"/>
      <c r="DWD276" s="22"/>
      <c r="DWE276" s="22"/>
      <c r="DWF276" s="22"/>
      <c r="DWG276" s="22"/>
      <c r="DWH276" s="22"/>
      <c r="DWI276" s="22"/>
      <c r="DWJ276" s="22"/>
      <c r="DWK276" s="22"/>
      <c r="DWL276" s="22"/>
      <c r="DWM276" s="22"/>
      <c r="DWN276" s="22"/>
      <c r="DWO276" s="22"/>
      <c r="DWP276" s="22"/>
      <c r="DWQ276" s="22"/>
      <c r="DWR276" s="22"/>
      <c r="DWS276" s="22"/>
      <c r="DWT276" s="22"/>
      <c r="DWU276" s="22"/>
      <c r="DWV276" s="22"/>
      <c r="DWW276" s="22"/>
      <c r="DWX276" s="22"/>
      <c r="DWY276" s="22"/>
      <c r="DWZ276" s="22"/>
      <c r="DXA276" s="22"/>
      <c r="DXB276" s="22"/>
      <c r="DXC276" s="22"/>
      <c r="DXD276" s="22"/>
      <c r="DXE276" s="22"/>
      <c r="DXF276" s="22"/>
      <c r="DXG276" s="22"/>
      <c r="DXH276" s="22"/>
      <c r="DXI276" s="22"/>
      <c r="DXJ276" s="22"/>
      <c r="DXK276" s="22"/>
      <c r="DXL276" s="22"/>
      <c r="DXM276" s="22"/>
      <c r="DXN276" s="22"/>
      <c r="DXO276" s="22"/>
      <c r="DXP276" s="22"/>
      <c r="DXQ276" s="22"/>
      <c r="DXR276" s="22"/>
      <c r="DXS276" s="22"/>
      <c r="DXT276" s="22"/>
      <c r="DXU276" s="22"/>
      <c r="DXV276" s="22"/>
      <c r="DXW276" s="22"/>
      <c r="DXX276" s="22"/>
      <c r="DXY276" s="22"/>
      <c r="DXZ276" s="22"/>
      <c r="DYA276" s="22"/>
      <c r="DYB276" s="22"/>
      <c r="DYC276" s="22"/>
      <c r="DYD276" s="22"/>
      <c r="DYE276" s="22"/>
      <c r="DYF276" s="22"/>
      <c r="DYG276" s="22"/>
      <c r="DYH276" s="22"/>
      <c r="DYI276" s="22"/>
      <c r="DYJ276" s="22"/>
      <c r="DYK276" s="22"/>
      <c r="DYL276" s="22"/>
      <c r="DYM276" s="22"/>
      <c r="DYN276" s="22"/>
      <c r="DYO276" s="22"/>
      <c r="DYP276" s="22"/>
      <c r="DYQ276" s="22"/>
      <c r="DYR276" s="22"/>
      <c r="DYS276" s="22"/>
      <c r="DYT276" s="22"/>
      <c r="DYU276" s="22"/>
      <c r="DYV276" s="22"/>
      <c r="DYW276" s="22"/>
      <c r="DYX276" s="22"/>
      <c r="DYY276" s="22"/>
      <c r="DYZ276" s="22"/>
      <c r="DZA276" s="22"/>
      <c r="DZB276" s="22"/>
      <c r="DZC276" s="22"/>
      <c r="DZD276" s="22"/>
      <c r="DZE276" s="22"/>
      <c r="DZF276" s="22"/>
      <c r="DZG276" s="22"/>
      <c r="DZH276" s="22"/>
      <c r="DZI276" s="22"/>
      <c r="DZJ276" s="22"/>
      <c r="DZK276" s="22"/>
      <c r="DZL276" s="22"/>
      <c r="DZM276" s="22"/>
      <c r="DZN276" s="22"/>
      <c r="DZO276" s="22"/>
      <c r="DZP276" s="22"/>
      <c r="DZQ276" s="22"/>
      <c r="DZR276" s="22"/>
      <c r="DZS276" s="22"/>
      <c r="DZT276" s="22"/>
      <c r="DZU276" s="22"/>
      <c r="DZV276" s="22"/>
      <c r="DZW276" s="22"/>
      <c r="DZX276" s="22"/>
      <c r="DZY276" s="22"/>
      <c r="DZZ276" s="22"/>
      <c r="EAA276" s="22"/>
      <c r="EAB276" s="22"/>
      <c r="EAC276" s="22"/>
      <c r="EAD276" s="22"/>
      <c r="EAE276" s="22"/>
      <c r="EAF276" s="22"/>
      <c r="EAG276" s="22"/>
      <c r="EAH276" s="22"/>
      <c r="EAI276" s="22"/>
      <c r="EAJ276" s="22"/>
      <c r="EAK276" s="22"/>
      <c r="EAL276" s="22"/>
      <c r="EAM276" s="22"/>
      <c r="EAN276" s="22"/>
      <c r="EAO276" s="22"/>
      <c r="EAP276" s="22"/>
      <c r="EAQ276" s="22"/>
      <c r="EAR276" s="22"/>
      <c r="EAS276" s="22"/>
      <c r="EAT276" s="22"/>
      <c r="EAU276" s="22"/>
      <c r="EAV276" s="22"/>
      <c r="EAW276" s="22"/>
      <c r="EAX276" s="22"/>
      <c r="EAY276" s="22"/>
      <c r="EAZ276" s="22"/>
      <c r="EBA276" s="22"/>
      <c r="EBB276" s="22"/>
      <c r="EBC276" s="22"/>
      <c r="EBD276" s="22"/>
      <c r="EBE276" s="22"/>
      <c r="EBF276" s="22"/>
      <c r="EBG276" s="22"/>
      <c r="EBH276" s="22"/>
      <c r="EBI276" s="22"/>
      <c r="EBJ276" s="22"/>
      <c r="EBK276" s="22"/>
      <c r="EBL276" s="22"/>
      <c r="EBM276" s="22"/>
      <c r="EBN276" s="22"/>
      <c r="EBO276" s="22"/>
      <c r="EBP276" s="22"/>
      <c r="EBQ276" s="22"/>
      <c r="EBR276" s="22"/>
      <c r="EBS276" s="22"/>
      <c r="EBT276" s="22"/>
      <c r="EBU276" s="22"/>
      <c r="EBV276" s="22"/>
      <c r="EBW276" s="22"/>
      <c r="EBX276" s="22"/>
      <c r="EBY276" s="22"/>
      <c r="EBZ276" s="22"/>
      <c r="ECA276" s="22"/>
      <c r="ECB276" s="22"/>
      <c r="ECC276" s="22"/>
      <c r="ECD276" s="22"/>
      <c r="ECE276" s="22"/>
      <c r="ECF276" s="22"/>
      <c r="ECG276" s="22"/>
      <c r="ECH276" s="22"/>
      <c r="ECI276" s="22"/>
      <c r="ECJ276" s="22"/>
      <c r="ECK276" s="22"/>
      <c r="ECL276" s="22"/>
      <c r="ECM276" s="22"/>
      <c r="ECN276" s="22"/>
      <c r="ECO276" s="22"/>
      <c r="ECP276" s="22"/>
      <c r="ECQ276" s="22"/>
      <c r="ECR276" s="22"/>
      <c r="ECS276" s="22"/>
      <c r="ECT276" s="22"/>
      <c r="ECU276" s="22"/>
      <c r="ECV276" s="22"/>
      <c r="ECW276" s="22"/>
      <c r="ECX276" s="22"/>
      <c r="ECY276" s="22"/>
      <c r="ECZ276" s="22"/>
      <c r="EDA276" s="22"/>
      <c r="EDB276" s="22"/>
      <c r="EDC276" s="22"/>
      <c r="EDD276" s="22"/>
      <c r="EDE276" s="22"/>
      <c r="EDF276" s="22"/>
      <c r="EDG276" s="22"/>
      <c r="EDH276" s="22"/>
      <c r="EDI276" s="22"/>
      <c r="EDJ276" s="22"/>
      <c r="EDK276" s="22"/>
      <c r="EDL276" s="22"/>
      <c r="EDM276" s="22"/>
      <c r="EDN276" s="22"/>
      <c r="EDO276" s="22"/>
      <c r="EDP276" s="22"/>
      <c r="EDQ276" s="22"/>
      <c r="EDR276" s="22"/>
      <c r="EDS276" s="22"/>
      <c r="EDT276" s="22"/>
      <c r="EDU276" s="22"/>
      <c r="EDV276" s="22"/>
      <c r="EDW276" s="22"/>
      <c r="EDX276" s="22"/>
      <c r="EDY276" s="22"/>
      <c r="EDZ276" s="22"/>
      <c r="EEA276" s="22"/>
      <c r="EEB276" s="22"/>
      <c r="EEC276" s="22"/>
      <c r="EED276" s="22"/>
      <c r="EEE276" s="22"/>
      <c r="EEF276" s="22"/>
      <c r="EEG276" s="22"/>
      <c r="EEH276" s="22"/>
      <c r="EEI276" s="22"/>
      <c r="EEJ276" s="22"/>
      <c r="EEK276" s="22"/>
      <c r="EEL276" s="22"/>
      <c r="EEM276" s="22"/>
      <c r="EEN276" s="22"/>
      <c r="EEO276" s="22"/>
      <c r="EEP276" s="22"/>
      <c r="EEQ276" s="22"/>
      <c r="EER276" s="22"/>
      <c r="EES276" s="22"/>
      <c r="EET276" s="22"/>
      <c r="EEU276" s="22"/>
      <c r="EEV276" s="22"/>
      <c r="EEW276" s="22"/>
      <c r="EEX276" s="22"/>
      <c r="EEY276" s="22"/>
      <c r="EEZ276" s="22"/>
      <c r="EFA276" s="22"/>
      <c r="EFB276" s="22"/>
      <c r="EFC276" s="22"/>
      <c r="EFD276" s="22"/>
      <c r="EFE276" s="22"/>
      <c r="EFF276" s="22"/>
      <c r="EFG276" s="22"/>
      <c r="EFH276" s="22"/>
      <c r="EFI276" s="22"/>
      <c r="EFJ276" s="22"/>
      <c r="EFK276" s="22"/>
      <c r="EFL276" s="22"/>
      <c r="EFM276" s="22"/>
      <c r="EFN276" s="22"/>
      <c r="EFO276" s="22"/>
      <c r="EFP276" s="22"/>
      <c r="EFQ276" s="22"/>
      <c r="EFR276" s="22"/>
      <c r="EFS276" s="22"/>
      <c r="EFT276" s="22"/>
      <c r="EFU276" s="22"/>
      <c r="EFV276" s="22"/>
      <c r="EFW276" s="22"/>
      <c r="EFX276" s="22"/>
      <c r="EFY276" s="22"/>
      <c r="EFZ276" s="22"/>
      <c r="EGA276" s="22"/>
      <c r="EGB276" s="22"/>
      <c r="EGC276" s="22"/>
      <c r="EGD276" s="22"/>
      <c r="EGE276" s="22"/>
      <c r="EGF276" s="22"/>
      <c r="EGG276" s="22"/>
      <c r="EGH276" s="22"/>
      <c r="EGI276" s="22"/>
      <c r="EGJ276" s="22"/>
      <c r="EGK276" s="22"/>
      <c r="EGL276" s="22"/>
      <c r="EGM276" s="22"/>
      <c r="EGN276" s="22"/>
      <c r="EGO276" s="22"/>
      <c r="EGP276" s="22"/>
      <c r="EGQ276" s="22"/>
      <c r="EGR276" s="22"/>
      <c r="EGS276" s="22"/>
      <c r="EGT276" s="22"/>
      <c r="EGU276" s="22"/>
      <c r="EGV276" s="22"/>
      <c r="EGW276" s="22"/>
      <c r="EGX276" s="22"/>
      <c r="EGY276" s="22"/>
      <c r="EGZ276" s="22"/>
      <c r="EHA276" s="22"/>
      <c r="EHB276" s="22"/>
      <c r="EHC276" s="22"/>
      <c r="EHD276" s="22"/>
      <c r="EHE276" s="22"/>
      <c r="EHF276" s="22"/>
      <c r="EHG276" s="22"/>
      <c r="EHH276" s="22"/>
      <c r="EHI276" s="22"/>
      <c r="EHJ276" s="22"/>
      <c r="EHK276" s="22"/>
      <c r="EHL276" s="22"/>
      <c r="EHM276" s="22"/>
      <c r="EHN276" s="22"/>
      <c r="EHO276" s="22"/>
      <c r="EHP276" s="22"/>
      <c r="EHQ276" s="22"/>
      <c r="EHR276" s="22"/>
      <c r="EHS276" s="22"/>
      <c r="EHT276" s="22"/>
      <c r="EHU276" s="22"/>
      <c r="EHV276" s="22"/>
      <c r="EHW276" s="22"/>
      <c r="EHX276" s="22"/>
      <c r="EHY276" s="22"/>
      <c r="EHZ276" s="22"/>
      <c r="EIA276" s="22"/>
      <c r="EIB276" s="22"/>
      <c r="EIC276" s="22"/>
      <c r="EID276" s="22"/>
      <c r="EIE276" s="22"/>
      <c r="EIF276" s="22"/>
      <c r="EIG276" s="22"/>
      <c r="EIH276" s="22"/>
      <c r="EII276" s="22"/>
      <c r="EIJ276" s="22"/>
      <c r="EIK276" s="22"/>
      <c r="EIL276" s="22"/>
      <c r="EIM276" s="22"/>
      <c r="EIN276" s="22"/>
      <c r="EIO276" s="22"/>
      <c r="EIP276" s="22"/>
      <c r="EIQ276" s="22"/>
      <c r="EIR276" s="22"/>
      <c r="EIS276" s="22"/>
      <c r="EIT276" s="22"/>
      <c r="EIU276" s="22"/>
      <c r="EIV276" s="22"/>
      <c r="EIW276" s="22"/>
      <c r="EIX276" s="22"/>
      <c r="EIY276" s="22"/>
      <c r="EIZ276" s="22"/>
      <c r="EJA276" s="22"/>
      <c r="EJB276" s="22"/>
      <c r="EJC276" s="22"/>
      <c r="EJD276" s="22"/>
      <c r="EJE276" s="22"/>
      <c r="EJF276" s="22"/>
      <c r="EJG276" s="22"/>
      <c r="EJH276" s="22"/>
      <c r="EJI276" s="22"/>
      <c r="EJJ276" s="22"/>
      <c r="EJK276" s="22"/>
      <c r="EJL276" s="22"/>
      <c r="EJM276" s="22"/>
      <c r="EJN276" s="22"/>
      <c r="EJO276" s="22"/>
      <c r="EJP276" s="22"/>
      <c r="EJQ276" s="22"/>
      <c r="EJR276" s="22"/>
      <c r="EJS276" s="22"/>
      <c r="EJT276" s="22"/>
      <c r="EJU276" s="22"/>
      <c r="EJV276" s="22"/>
      <c r="EJW276" s="22"/>
      <c r="EJX276" s="22"/>
      <c r="EJY276" s="22"/>
      <c r="EJZ276" s="22"/>
      <c r="EKA276" s="22"/>
      <c r="EKB276" s="22"/>
      <c r="EKC276" s="22"/>
      <c r="EKD276" s="22"/>
      <c r="EKE276" s="22"/>
      <c r="EKF276" s="22"/>
      <c r="EKG276" s="22"/>
      <c r="EKH276" s="22"/>
      <c r="EKI276" s="22"/>
      <c r="EKJ276" s="22"/>
      <c r="EKK276" s="22"/>
      <c r="EKL276" s="22"/>
      <c r="EKM276" s="22"/>
      <c r="EKN276" s="22"/>
      <c r="EKO276" s="22"/>
      <c r="EKP276" s="22"/>
      <c r="EKQ276" s="22"/>
      <c r="EKR276" s="22"/>
      <c r="EKS276" s="22"/>
      <c r="EKT276" s="22"/>
      <c r="EKU276" s="22"/>
      <c r="EKV276" s="22"/>
      <c r="EKW276" s="22"/>
      <c r="EKX276" s="22"/>
      <c r="EKY276" s="22"/>
      <c r="EKZ276" s="22"/>
      <c r="ELA276" s="22"/>
      <c r="ELB276" s="22"/>
      <c r="ELC276" s="22"/>
      <c r="ELD276" s="22"/>
      <c r="ELE276" s="22"/>
      <c r="ELF276" s="22"/>
      <c r="ELG276" s="22"/>
      <c r="ELH276" s="22"/>
      <c r="ELI276" s="22"/>
      <c r="ELJ276" s="22"/>
      <c r="ELK276" s="22"/>
      <c r="ELL276" s="22"/>
      <c r="ELM276" s="22"/>
      <c r="ELN276" s="22"/>
      <c r="ELO276" s="22"/>
      <c r="ELP276" s="22"/>
      <c r="ELQ276" s="22"/>
      <c r="ELR276" s="22"/>
      <c r="ELS276" s="22"/>
      <c r="ELT276" s="22"/>
      <c r="ELU276" s="22"/>
      <c r="ELV276" s="22"/>
      <c r="ELW276" s="22"/>
      <c r="ELX276" s="22"/>
      <c r="ELY276" s="22"/>
      <c r="ELZ276" s="22"/>
      <c r="EMA276" s="22"/>
      <c r="EMB276" s="22"/>
      <c r="EMC276" s="22"/>
      <c r="EMD276" s="22"/>
      <c r="EME276" s="22"/>
      <c r="EMF276" s="22"/>
      <c r="EMG276" s="22"/>
      <c r="EMH276" s="22"/>
      <c r="EMI276" s="22"/>
      <c r="EMJ276" s="22"/>
      <c r="EMK276" s="22"/>
      <c r="EML276" s="22"/>
      <c r="EMM276" s="22"/>
      <c r="EMN276" s="22"/>
      <c r="EMO276" s="22"/>
      <c r="EMP276" s="22"/>
      <c r="EMQ276" s="22"/>
      <c r="EMR276" s="22"/>
      <c r="EMS276" s="22"/>
      <c r="EMT276" s="22"/>
      <c r="EMU276" s="22"/>
      <c r="EMV276" s="22"/>
      <c r="EMW276" s="22"/>
      <c r="EMX276" s="22"/>
      <c r="EMY276" s="22"/>
      <c r="EMZ276" s="22"/>
      <c r="ENA276" s="22"/>
      <c r="ENB276" s="22"/>
      <c r="ENC276" s="22"/>
      <c r="END276" s="22"/>
      <c r="ENE276" s="22"/>
      <c r="ENF276" s="22"/>
      <c r="ENG276" s="22"/>
      <c r="ENH276" s="22"/>
      <c r="ENI276" s="22"/>
      <c r="ENJ276" s="22"/>
      <c r="ENK276" s="22"/>
      <c r="ENL276" s="22"/>
      <c r="ENM276" s="22"/>
      <c r="ENN276" s="22"/>
      <c r="ENO276" s="22"/>
      <c r="ENP276" s="22"/>
      <c r="ENQ276" s="22"/>
      <c r="ENR276" s="22"/>
      <c r="ENS276" s="22"/>
      <c r="ENT276" s="22"/>
      <c r="ENU276" s="22"/>
      <c r="ENV276" s="22"/>
      <c r="ENW276" s="22"/>
      <c r="ENX276" s="22"/>
      <c r="ENY276" s="22"/>
      <c r="ENZ276" s="22"/>
      <c r="EOA276" s="22"/>
      <c r="EOB276" s="22"/>
      <c r="EOC276" s="22"/>
      <c r="EOD276" s="22"/>
      <c r="EOE276" s="22"/>
      <c r="EOF276" s="22"/>
      <c r="EOG276" s="22"/>
      <c r="EOH276" s="22"/>
      <c r="EOI276" s="22"/>
      <c r="EOJ276" s="22"/>
      <c r="EOK276" s="22"/>
      <c r="EOL276" s="22"/>
      <c r="EOM276" s="22"/>
      <c r="EON276" s="22"/>
      <c r="EOO276" s="22"/>
      <c r="EOP276" s="22"/>
      <c r="EOQ276" s="22"/>
      <c r="EOR276" s="22"/>
      <c r="EOS276" s="22"/>
      <c r="EOT276" s="22"/>
      <c r="EOU276" s="22"/>
      <c r="EOV276" s="22"/>
      <c r="EOW276" s="22"/>
      <c r="EOX276" s="22"/>
      <c r="EOY276" s="22"/>
      <c r="EOZ276" s="22"/>
      <c r="EPA276" s="22"/>
      <c r="EPB276" s="22"/>
      <c r="EPC276" s="22"/>
      <c r="EPD276" s="22"/>
      <c r="EPE276" s="22"/>
      <c r="EPF276" s="22"/>
      <c r="EPG276" s="22"/>
      <c r="EPH276" s="22"/>
      <c r="EPI276" s="22"/>
      <c r="EPJ276" s="22"/>
      <c r="EPK276" s="22"/>
      <c r="EPL276" s="22"/>
      <c r="EPM276" s="22"/>
      <c r="EPN276" s="22"/>
      <c r="EPO276" s="22"/>
      <c r="EPP276" s="22"/>
      <c r="EPQ276" s="22"/>
      <c r="EPR276" s="22"/>
      <c r="EPS276" s="22"/>
      <c r="EPT276" s="22"/>
      <c r="EPU276" s="22"/>
      <c r="EPV276" s="22"/>
      <c r="EPW276" s="22"/>
      <c r="EPX276" s="22"/>
      <c r="EPY276" s="22"/>
      <c r="EPZ276" s="22"/>
      <c r="EQA276" s="22"/>
      <c r="EQB276" s="22"/>
      <c r="EQC276" s="22"/>
      <c r="EQD276" s="22"/>
      <c r="EQE276" s="22"/>
      <c r="EQF276" s="22"/>
      <c r="EQG276" s="22"/>
      <c r="EQH276" s="22"/>
      <c r="EQI276" s="22"/>
      <c r="EQJ276" s="22"/>
      <c r="EQK276" s="22"/>
      <c r="EQL276" s="22"/>
      <c r="EQM276" s="22"/>
      <c r="EQN276" s="22"/>
      <c r="EQO276" s="22"/>
      <c r="EQP276" s="22"/>
      <c r="EQQ276" s="22"/>
      <c r="EQR276" s="22"/>
      <c r="EQS276" s="22"/>
      <c r="EQT276" s="22"/>
      <c r="EQU276" s="22"/>
      <c r="EQV276" s="22"/>
      <c r="EQW276" s="22"/>
      <c r="EQX276" s="22"/>
      <c r="EQY276" s="22"/>
      <c r="EQZ276" s="22"/>
      <c r="ERA276" s="22"/>
      <c r="ERB276" s="22"/>
      <c r="ERC276" s="22"/>
      <c r="ERD276" s="22"/>
      <c r="ERE276" s="22"/>
      <c r="ERF276" s="22"/>
      <c r="ERG276" s="22"/>
      <c r="ERH276" s="22"/>
      <c r="ERI276" s="22"/>
      <c r="ERJ276" s="22"/>
      <c r="ERK276" s="22"/>
      <c r="ERL276" s="22"/>
      <c r="ERM276" s="22"/>
      <c r="ERN276" s="22"/>
      <c r="ERO276" s="22"/>
      <c r="ERP276" s="22"/>
      <c r="ERQ276" s="22"/>
      <c r="ERR276" s="22"/>
      <c r="ERS276" s="22"/>
      <c r="ERT276" s="22"/>
      <c r="ERU276" s="22"/>
      <c r="ERV276" s="22"/>
      <c r="ERW276" s="22"/>
      <c r="ERX276" s="22"/>
      <c r="ERY276" s="22"/>
      <c r="ERZ276" s="22"/>
      <c r="ESA276" s="22"/>
      <c r="ESB276" s="22"/>
      <c r="ESC276" s="22"/>
      <c r="ESD276" s="22"/>
      <c r="ESE276" s="22"/>
      <c r="ESF276" s="22"/>
      <c r="ESG276" s="22"/>
      <c r="ESH276" s="22"/>
      <c r="ESI276" s="22"/>
      <c r="ESJ276" s="22"/>
      <c r="ESK276" s="22"/>
      <c r="ESL276" s="22"/>
      <c r="ESM276" s="22"/>
      <c r="ESN276" s="22"/>
      <c r="ESO276" s="22"/>
      <c r="ESP276" s="22"/>
      <c r="ESQ276" s="22"/>
      <c r="ESR276" s="22"/>
      <c r="ESS276" s="22"/>
      <c r="EST276" s="22"/>
      <c r="ESU276" s="22"/>
      <c r="ESV276" s="22"/>
      <c r="ESW276" s="22"/>
      <c r="ESX276" s="22"/>
      <c r="ESY276" s="22"/>
      <c r="ESZ276" s="22"/>
      <c r="ETA276" s="22"/>
      <c r="ETB276" s="22"/>
      <c r="ETC276" s="22"/>
      <c r="ETD276" s="22"/>
      <c r="ETE276" s="22"/>
      <c r="ETF276" s="22"/>
      <c r="ETG276" s="22"/>
      <c r="ETH276" s="22"/>
      <c r="ETI276" s="22"/>
      <c r="ETJ276" s="22"/>
      <c r="ETK276" s="22"/>
      <c r="ETL276" s="22"/>
      <c r="ETM276" s="22"/>
      <c r="ETN276" s="22"/>
      <c r="ETO276" s="22"/>
      <c r="ETP276" s="22"/>
      <c r="ETQ276" s="22"/>
      <c r="ETR276" s="22"/>
      <c r="ETS276" s="22"/>
      <c r="ETT276" s="22"/>
      <c r="ETU276" s="22"/>
      <c r="ETV276" s="22"/>
      <c r="ETW276" s="22"/>
      <c r="ETX276" s="22"/>
      <c r="ETY276" s="22"/>
      <c r="ETZ276" s="22"/>
      <c r="EUA276" s="22"/>
      <c r="EUB276" s="22"/>
      <c r="EUC276" s="22"/>
      <c r="EUD276" s="22"/>
      <c r="EUE276" s="22"/>
      <c r="EUF276" s="22"/>
      <c r="EUG276" s="22"/>
      <c r="EUH276" s="22"/>
      <c r="EUI276" s="22"/>
      <c r="EUJ276" s="22"/>
      <c r="EUK276" s="22"/>
      <c r="EUL276" s="22"/>
      <c r="EUM276" s="22"/>
      <c r="EUN276" s="22"/>
      <c r="EUO276" s="22"/>
      <c r="EUP276" s="22"/>
      <c r="EUQ276" s="22"/>
      <c r="EUR276" s="22"/>
      <c r="EUS276" s="22"/>
      <c r="EUT276" s="22"/>
      <c r="EUU276" s="22"/>
      <c r="EUV276" s="22"/>
      <c r="EUW276" s="22"/>
      <c r="EUX276" s="22"/>
      <c r="EUY276" s="22"/>
      <c r="EUZ276" s="22"/>
      <c r="EVA276" s="22"/>
      <c r="EVB276" s="22"/>
      <c r="EVC276" s="22"/>
      <c r="EVD276" s="22"/>
      <c r="EVE276" s="22"/>
      <c r="EVF276" s="22"/>
      <c r="EVG276" s="22"/>
      <c r="EVH276" s="22"/>
      <c r="EVI276" s="22"/>
      <c r="EVJ276" s="22"/>
      <c r="EVK276" s="22"/>
      <c r="EVL276" s="22"/>
      <c r="EVM276" s="22"/>
      <c r="EVN276" s="22"/>
      <c r="EVO276" s="22"/>
      <c r="EVP276" s="22"/>
      <c r="EVQ276" s="22"/>
      <c r="EVR276" s="22"/>
      <c r="EVS276" s="22"/>
      <c r="EVT276" s="22"/>
      <c r="EVU276" s="22"/>
      <c r="EVV276" s="22"/>
      <c r="EVW276" s="22"/>
      <c r="EVX276" s="22"/>
      <c r="EVY276" s="22"/>
      <c r="EVZ276" s="22"/>
      <c r="EWA276" s="22"/>
      <c r="EWB276" s="22"/>
      <c r="EWC276" s="22"/>
      <c r="EWD276" s="22"/>
      <c r="EWE276" s="22"/>
      <c r="EWF276" s="22"/>
      <c r="EWG276" s="22"/>
      <c r="EWH276" s="22"/>
      <c r="EWI276" s="22"/>
      <c r="EWJ276" s="22"/>
      <c r="EWK276" s="22"/>
      <c r="EWL276" s="22"/>
      <c r="EWM276" s="22"/>
      <c r="EWN276" s="22"/>
      <c r="EWO276" s="22"/>
      <c r="EWP276" s="22"/>
      <c r="EWQ276" s="22"/>
      <c r="EWR276" s="22"/>
      <c r="EWS276" s="22"/>
      <c r="EWT276" s="22"/>
      <c r="EWU276" s="22"/>
      <c r="EWV276" s="22"/>
      <c r="EWW276" s="22"/>
      <c r="EWX276" s="22"/>
      <c r="EWY276" s="22"/>
      <c r="EWZ276" s="22"/>
      <c r="EXA276" s="22"/>
      <c r="EXB276" s="22"/>
      <c r="EXC276" s="22"/>
      <c r="EXD276" s="22"/>
      <c r="EXE276" s="22"/>
      <c r="EXF276" s="22"/>
      <c r="EXG276" s="22"/>
      <c r="EXH276" s="22"/>
      <c r="EXI276" s="22"/>
      <c r="EXJ276" s="22"/>
      <c r="EXK276" s="22"/>
      <c r="EXL276" s="22"/>
      <c r="EXM276" s="22"/>
      <c r="EXN276" s="22"/>
      <c r="EXO276" s="22"/>
      <c r="EXP276" s="22"/>
      <c r="EXQ276" s="22"/>
      <c r="EXR276" s="22"/>
      <c r="EXS276" s="22"/>
      <c r="EXT276" s="22"/>
      <c r="EXU276" s="22"/>
      <c r="EXV276" s="22"/>
      <c r="EXW276" s="22"/>
      <c r="EXX276" s="22"/>
      <c r="EXY276" s="22"/>
      <c r="EXZ276" s="22"/>
      <c r="EYA276" s="22"/>
      <c r="EYB276" s="22"/>
      <c r="EYC276" s="22"/>
      <c r="EYD276" s="22"/>
      <c r="EYE276" s="22"/>
      <c r="EYF276" s="22"/>
      <c r="EYG276" s="22"/>
      <c r="EYH276" s="22"/>
      <c r="EYI276" s="22"/>
      <c r="EYJ276" s="22"/>
      <c r="EYK276" s="22"/>
      <c r="EYL276" s="22"/>
      <c r="EYM276" s="22"/>
      <c r="EYN276" s="22"/>
      <c r="EYO276" s="22"/>
      <c r="EYP276" s="22"/>
      <c r="EYQ276" s="22"/>
      <c r="EYR276" s="22"/>
      <c r="EYS276" s="22"/>
      <c r="EYT276" s="22"/>
      <c r="EYU276" s="22"/>
      <c r="EYV276" s="22"/>
      <c r="EYW276" s="22"/>
      <c r="EYX276" s="22"/>
      <c r="EYY276" s="22"/>
      <c r="EYZ276" s="22"/>
      <c r="EZA276" s="22"/>
      <c r="EZB276" s="22"/>
      <c r="EZC276" s="22"/>
      <c r="EZD276" s="22"/>
      <c r="EZE276" s="22"/>
      <c r="EZF276" s="22"/>
      <c r="EZG276" s="22"/>
      <c r="EZH276" s="22"/>
      <c r="EZI276" s="22"/>
      <c r="EZJ276" s="22"/>
      <c r="EZK276" s="22"/>
      <c r="EZL276" s="22"/>
      <c r="EZM276" s="22"/>
      <c r="EZN276" s="22"/>
      <c r="EZO276" s="22"/>
      <c r="EZP276" s="22"/>
      <c r="EZQ276" s="22"/>
      <c r="EZR276" s="22"/>
      <c r="EZS276" s="22"/>
      <c r="EZT276" s="22"/>
      <c r="EZU276" s="22"/>
      <c r="EZV276" s="22"/>
      <c r="EZW276" s="22"/>
      <c r="EZX276" s="22"/>
      <c r="EZY276" s="22"/>
      <c r="EZZ276" s="22"/>
      <c r="FAA276" s="22"/>
      <c r="FAB276" s="22"/>
      <c r="FAC276" s="22"/>
      <c r="FAD276" s="22"/>
      <c r="FAE276" s="22"/>
      <c r="FAF276" s="22"/>
      <c r="FAG276" s="22"/>
      <c r="FAH276" s="22"/>
      <c r="FAI276" s="22"/>
      <c r="FAJ276" s="22"/>
      <c r="FAK276" s="22"/>
      <c r="FAL276" s="22"/>
      <c r="FAM276" s="22"/>
      <c r="FAN276" s="22"/>
      <c r="FAO276" s="22"/>
      <c r="FAP276" s="22"/>
      <c r="FAQ276" s="22"/>
      <c r="FAR276" s="22"/>
      <c r="FAS276" s="22"/>
      <c r="FAT276" s="22"/>
      <c r="FAU276" s="22"/>
      <c r="FAV276" s="22"/>
      <c r="FAW276" s="22"/>
      <c r="FAX276" s="22"/>
      <c r="FAY276" s="22"/>
      <c r="FAZ276" s="22"/>
      <c r="FBA276" s="22"/>
      <c r="FBB276" s="22"/>
      <c r="FBC276" s="22"/>
      <c r="FBD276" s="22"/>
      <c r="FBE276" s="22"/>
      <c r="FBF276" s="22"/>
      <c r="FBG276" s="22"/>
      <c r="FBH276" s="22"/>
      <c r="FBI276" s="22"/>
      <c r="FBJ276" s="22"/>
      <c r="FBK276" s="22"/>
      <c r="FBL276" s="22"/>
      <c r="FBM276" s="22"/>
      <c r="FBN276" s="22"/>
      <c r="FBO276" s="22"/>
      <c r="FBP276" s="22"/>
      <c r="FBQ276" s="22"/>
      <c r="FBR276" s="22"/>
      <c r="FBS276" s="22"/>
      <c r="FBT276" s="22"/>
      <c r="FBU276" s="22"/>
      <c r="FBV276" s="22"/>
      <c r="FBW276" s="22"/>
      <c r="FBX276" s="22"/>
      <c r="FBY276" s="22"/>
      <c r="FBZ276" s="22"/>
      <c r="FCA276" s="22"/>
      <c r="FCB276" s="22"/>
      <c r="FCC276" s="22"/>
      <c r="FCD276" s="22"/>
      <c r="FCE276" s="22"/>
      <c r="FCF276" s="22"/>
      <c r="FCG276" s="22"/>
      <c r="FCH276" s="22"/>
      <c r="FCI276" s="22"/>
      <c r="FCJ276" s="22"/>
      <c r="FCK276" s="22"/>
      <c r="FCL276" s="22"/>
      <c r="FCM276" s="22"/>
      <c r="FCN276" s="22"/>
      <c r="FCO276" s="22"/>
      <c r="FCP276" s="22"/>
      <c r="FCQ276" s="22"/>
      <c r="FCR276" s="22"/>
      <c r="FCS276" s="22"/>
      <c r="FCT276" s="22"/>
      <c r="FCU276" s="22"/>
      <c r="FCV276" s="22"/>
      <c r="FCW276" s="22"/>
      <c r="FCX276" s="22"/>
      <c r="FCY276" s="22"/>
      <c r="FCZ276" s="22"/>
      <c r="FDA276" s="22"/>
      <c r="FDB276" s="22"/>
      <c r="FDC276" s="22"/>
      <c r="FDD276" s="22"/>
      <c r="FDE276" s="22"/>
      <c r="FDF276" s="22"/>
      <c r="FDG276" s="22"/>
      <c r="FDH276" s="22"/>
      <c r="FDI276" s="22"/>
      <c r="FDJ276" s="22"/>
      <c r="FDK276" s="22"/>
      <c r="FDL276" s="22"/>
      <c r="FDM276" s="22"/>
      <c r="FDN276" s="22"/>
      <c r="FDO276" s="22"/>
      <c r="FDP276" s="22"/>
      <c r="FDQ276" s="22"/>
      <c r="FDR276" s="22"/>
      <c r="FDS276" s="22"/>
      <c r="FDT276" s="22"/>
      <c r="FDU276" s="22"/>
      <c r="FDV276" s="22"/>
      <c r="FDW276" s="22"/>
      <c r="FDX276" s="22"/>
      <c r="FDY276" s="22"/>
      <c r="FDZ276" s="22"/>
      <c r="FEA276" s="22"/>
      <c r="FEB276" s="22"/>
      <c r="FEC276" s="22"/>
      <c r="FED276" s="22"/>
      <c r="FEE276" s="22"/>
      <c r="FEF276" s="22"/>
      <c r="FEG276" s="22"/>
      <c r="FEH276" s="22"/>
      <c r="FEI276" s="22"/>
      <c r="FEJ276" s="22"/>
      <c r="FEK276" s="22"/>
      <c r="FEL276" s="22"/>
      <c r="FEM276" s="22"/>
      <c r="FEN276" s="22"/>
      <c r="FEO276" s="22"/>
      <c r="FEP276" s="22"/>
      <c r="FEQ276" s="22"/>
      <c r="FER276" s="22"/>
      <c r="FES276" s="22"/>
      <c r="FET276" s="22"/>
      <c r="FEU276" s="22"/>
      <c r="FEV276" s="22"/>
      <c r="FEW276" s="22"/>
      <c r="FEX276" s="22"/>
      <c r="FEY276" s="22"/>
      <c r="FEZ276" s="22"/>
      <c r="FFA276" s="22"/>
      <c r="FFB276" s="22"/>
      <c r="FFC276" s="22"/>
      <c r="FFD276" s="22"/>
      <c r="FFE276" s="22"/>
      <c r="FFF276" s="22"/>
      <c r="FFG276" s="22"/>
      <c r="FFH276" s="22"/>
      <c r="FFI276" s="22"/>
      <c r="FFJ276" s="22"/>
      <c r="FFK276" s="22"/>
      <c r="FFL276" s="22"/>
      <c r="FFM276" s="22"/>
      <c r="FFN276" s="22"/>
      <c r="FFO276" s="22"/>
      <c r="FFP276" s="22"/>
      <c r="FFQ276" s="22"/>
      <c r="FFR276" s="22"/>
      <c r="FFS276" s="22"/>
      <c r="FFT276" s="22"/>
      <c r="FFU276" s="22"/>
      <c r="FFV276" s="22"/>
      <c r="FFW276" s="22"/>
      <c r="FFX276" s="22"/>
      <c r="FFY276" s="22"/>
      <c r="FFZ276" s="22"/>
      <c r="FGA276" s="22"/>
      <c r="FGB276" s="22"/>
      <c r="FGC276" s="22"/>
      <c r="FGD276" s="22"/>
      <c r="FGE276" s="22"/>
      <c r="FGF276" s="22"/>
      <c r="FGG276" s="22"/>
      <c r="FGH276" s="22"/>
      <c r="FGI276" s="22"/>
      <c r="FGJ276" s="22"/>
      <c r="FGK276" s="22"/>
      <c r="FGL276" s="22"/>
      <c r="FGM276" s="22"/>
      <c r="FGN276" s="22"/>
      <c r="FGO276" s="22"/>
      <c r="FGP276" s="22"/>
      <c r="FGQ276" s="22"/>
      <c r="FGR276" s="22"/>
      <c r="FGS276" s="22"/>
      <c r="FGT276" s="22"/>
      <c r="FGU276" s="22"/>
      <c r="FGV276" s="22"/>
      <c r="FGW276" s="22"/>
      <c r="FGX276" s="22"/>
      <c r="FGY276" s="22"/>
      <c r="FGZ276" s="22"/>
      <c r="FHA276" s="22"/>
      <c r="FHB276" s="22"/>
      <c r="FHC276" s="22"/>
      <c r="FHD276" s="22"/>
      <c r="FHE276" s="22"/>
      <c r="FHF276" s="22"/>
      <c r="FHG276" s="22"/>
      <c r="FHH276" s="22"/>
      <c r="FHI276" s="22"/>
      <c r="FHJ276" s="22"/>
      <c r="FHK276" s="22"/>
      <c r="FHL276" s="22"/>
      <c r="FHM276" s="22"/>
      <c r="FHN276" s="22"/>
      <c r="FHO276" s="22"/>
      <c r="FHP276" s="22"/>
      <c r="FHQ276" s="22"/>
      <c r="FHR276" s="22"/>
      <c r="FHS276" s="22"/>
      <c r="FHT276" s="22"/>
      <c r="FHU276" s="22"/>
      <c r="FHV276" s="22"/>
      <c r="FHW276" s="22"/>
      <c r="FHX276" s="22"/>
      <c r="FHY276" s="22"/>
      <c r="FHZ276" s="22"/>
      <c r="FIA276" s="22"/>
      <c r="FIB276" s="22"/>
      <c r="FIC276" s="22"/>
      <c r="FID276" s="22"/>
      <c r="FIE276" s="22"/>
      <c r="FIF276" s="22"/>
      <c r="FIG276" s="22"/>
      <c r="FIH276" s="22"/>
      <c r="FII276" s="22"/>
      <c r="FIJ276" s="22"/>
      <c r="FIK276" s="22"/>
      <c r="FIL276" s="22"/>
      <c r="FIM276" s="22"/>
      <c r="FIN276" s="22"/>
      <c r="FIO276" s="22"/>
      <c r="FIP276" s="22"/>
      <c r="FIQ276" s="22"/>
      <c r="FIR276" s="22"/>
      <c r="FIS276" s="22"/>
      <c r="FIT276" s="22"/>
      <c r="FIU276" s="22"/>
      <c r="FIV276" s="22"/>
      <c r="FIW276" s="22"/>
      <c r="FIX276" s="22"/>
      <c r="FIY276" s="22"/>
      <c r="FIZ276" s="22"/>
      <c r="FJA276" s="22"/>
      <c r="FJB276" s="22"/>
      <c r="FJC276" s="22"/>
      <c r="FJD276" s="22"/>
      <c r="FJE276" s="22"/>
      <c r="FJF276" s="22"/>
      <c r="FJG276" s="22"/>
      <c r="FJH276" s="22"/>
      <c r="FJI276" s="22"/>
      <c r="FJJ276" s="22"/>
      <c r="FJK276" s="22"/>
      <c r="FJL276" s="22"/>
      <c r="FJM276" s="22"/>
      <c r="FJN276" s="22"/>
      <c r="FJO276" s="22"/>
      <c r="FJP276" s="22"/>
      <c r="FJQ276" s="22"/>
      <c r="FJR276" s="22"/>
      <c r="FJS276" s="22"/>
      <c r="FJT276" s="22"/>
      <c r="FJU276" s="22"/>
      <c r="FJV276" s="22"/>
      <c r="FJW276" s="22"/>
      <c r="FJX276" s="22"/>
      <c r="FJY276" s="22"/>
      <c r="FJZ276" s="22"/>
      <c r="FKA276" s="22"/>
      <c r="FKB276" s="22"/>
      <c r="FKC276" s="22"/>
      <c r="FKD276" s="22"/>
      <c r="FKE276" s="22"/>
      <c r="FKF276" s="22"/>
      <c r="FKG276" s="22"/>
      <c r="FKH276" s="22"/>
      <c r="FKI276" s="22"/>
      <c r="FKJ276" s="22"/>
      <c r="FKK276" s="22"/>
      <c r="FKL276" s="22"/>
      <c r="FKM276" s="22"/>
      <c r="FKN276" s="22"/>
      <c r="FKO276" s="22"/>
      <c r="FKP276" s="22"/>
      <c r="FKQ276" s="22"/>
      <c r="FKR276" s="22"/>
      <c r="FKS276" s="22"/>
      <c r="FKT276" s="22"/>
      <c r="FKU276" s="22"/>
      <c r="FKV276" s="22"/>
      <c r="FKW276" s="22"/>
      <c r="FKX276" s="22"/>
      <c r="FKY276" s="22"/>
      <c r="FKZ276" s="22"/>
      <c r="FLA276" s="22"/>
      <c r="FLB276" s="22"/>
      <c r="FLC276" s="22"/>
      <c r="FLD276" s="22"/>
      <c r="FLE276" s="22"/>
      <c r="FLF276" s="22"/>
      <c r="FLG276" s="22"/>
      <c r="FLH276" s="22"/>
      <c r="FLI276" s="22"/>
      <c r="FLJ276" s="22"/>
      <c r="FLK276" s="22"/>
      <c r="FLL276" s="22"/>
      <c r="FLM276" s="22"/>
      <c r="FLN276" s="22"/>
      <c r="FLO276" s="22"/>
      <c r="FLP276" s="22"/>
      <c r="FLQ276" s="22"/>
      <c r="FLR276" s="22"/>
      <c r="FLS276" s="22"/>
      <c r="FLT276" s="22"/>
      <c r="FLU276" s="22"/>
      <c r="FLV276" s="22"/>
      <c r="FLW276" s="22"/>
      <c r="FLX276" s="22"/>
      <c r="FLY276" s="22"/>
      <c r="FLZ276" s="22"/>
      <c r="FMA276" s="22"/>
      <c r="FMB276" s="22"/>
      <c r="FMC276" s="22"/>
      <c r="FMD276" s="22"/>
      <c r="FME276" s="22"/>
      <c r="FMF276" s="22"/>
      <c r="FMG276" s="22"/>
      <c r="FMH276" s="22"/>
      <c r="FMI276" s="22"/>
      <c r="FMJ276" s="22"/>
      <c r="FMK276" s="22"/>
      <c r="FML276" s="22"/>
      <c r="FMM276" s="22"/>
      <c r="FMN276" s="22"/>
      <c r="FMO276" s="22"/>
      <c r="FMP276" s="22"/>
      <c r="FMQ276" s="22"/>
      <c r="FMR276" s="22"/>
      <c r="FMS276" s="22"/>
      <c r="FMT276" s="22"/>
      <c r="FMU276" s="22"/>
      <c r="FMV276" s="22"/>
      <c r="FMW276" s="22"/>
      <c r="FMX276" s="22"/>
      <c r="FMY276" s="22"/>
      <c r="FMZ276" s="22"/>
      <c r="FNA276" s="22"/>
      <c r="FNB276" s="22"/>
      <c r="FNC276" s="22"/>
      <c r="FND276" s="22"/>
      <c r="FNE276" s="22"/>
      <c r="FNF276" s="22"/>
      <c r="FNG276" s="22"/>
      <c r="FNH276" s="22"/>
      <c r="FNI276" s="22"/>
      <c r="FNJ276" s="22"/>
      <c r="FNK276" s="22"/>
      <c r="FNL276" s="22"/>
      <c r="FNM276" s="22"/>
      <c r="FNN276" s="22"/>
      <c r="FNO276" s="22"/>
      <c r="FNP276" s="22"/>
      <c r="FNQ276" s="22"/>
      <c r="FNR276" s="22"/>
      <c r="FNS276" s="22"/>
      <c r="FNT276" s="22"/>
      <c r="FNU276" s="22"/>
      <c r="FNV276" s="22"/>
      <c r="FNW276" s="22"/>
      <c r="FNX276" s="22"/>
      <c r="FNY276" s="22"/>
      <c r="FNZ276" s="22"/>
      <c r="FOA276" s="22"/>
      <c r="FOB276" s="22"/>
      <c r="FOC276" s="22"/>
      <c r="FOD276" s="22"/>
      <c r="FOE276" s="22"/>
      <c r="FOF276" s="22"/>
      <c r="FOG276" s="22"/>
      <c r="FOH276" s="22"/>
      <c r="FOI276" s="22"/>
      <c r="FOJ276" s="22"/>
      <c r="FOK276" s="22"/>
      <c r="FOL276" s="22"/>
      <c r="FOM276" s="22"/>
      <c r="FON276" s="22"/>
      <c r="FOO276" s="22"/>
      <c r="FOP276" s="22"/>
      <c r="FOQ276" s="22"/>
      <c r="FOR276" s="22"/>
      <c r="FOS276" s="22"/>
      <c r="FOT276" s="22"/>
      <c r="FOU276" s="22"/>
      <c r="FOV276" s="22"/>
      <c r="FOW276" s="22"/>
      <c r="FOX276" s="22"/>
      <c r="FOY276" s="22"/>
      <c r="FOZ276" s="22"/>
      <c r="FPA276" s="22"/>
      <c r="FPB276" s="22"/>
      <c r="FPC276" s="22"/>
      <c r="FPD276" s="22"/>
      <c r="FPE276" s="22"/>
      <c r="FPF276" s="22"/>
      <c r="FPG276" s="22"/>
      <c r="FPH276" s="22"/>
      <c r="FPI276" s="22"/>
      <c r="FPJ276" s="22"/>
      <c r="FPK276" s="22"/>
      <c r="FPL276" s="22"/>
      <c r="FPM276" s="22"/>
      <c r="FPN276" s="22"/>
      <c r="FPO276" s="22"/>
      <c r="FPP276" s="22"/>
      <c r="FPQ276" s="22"/>
      <c r="FPR276" s="22"/>
      <c r="FPS276" s="22"/>
      <c r="FPT276" s="22"/>
      <c r="FPU276" s="22"/>
      <c r="FPV276" s="22"/>
      <c r="FPW276" s="22"/>
      <c r="FPX276" s="22"/>
      <c r="FPY276" s="22"/>
      <c r="FPZ276" s="22"/>
      <c r="FQA276" s="22"/>
      <c r="FQB276" s="22"/>
      <c r="FQC276" s="22"/>
      <c r="FQD276" s="22"/>
      <c r="FQE276" s="22"/>
      <c r="FQF276" s="22"/>
      <c r="FQG276" s="22"/>
      <c r="FQH276" s="22"/>
      <c r="FQI276" s="22"/>
      <c r="FQJ276" s="22"/>
      <c r="FQK276" s="22"/>
      <c r="FQL276" s="22"/>
      <c r="FQM276" s="22"/>
      <c r="FQN276" s="22"/>
      <c r="FQO276" s="22"/>
      <c r="FQP276" s="22"/>
      <c r="FQQ276" s="22"/>
      <c r="FQR276" s="22"/>
      <c r="FQS276" s="22"/>
      <c r="FQT276" s="22"/>
      <c r="FQU276" s="22"/>
      <c r="FQV276" s="22"/>
      <c r="FQW276" s="22"/>
      <c r="FQX276" s="22"/>
      <c r="FQY276" s="22"/>
      <c r="FQZ276" s="22"/>
      <c r="FRA276" s="22"/>
      <c r="FRB276" s="22"/>
      <c r="FRC276" s="22"/>
      <c r="FRD276" s="22"/>
      <c r="FRE276" s="22"/>
      <c r="FRF276" s="22"/>
      <c r="FRG276" s="22"/>
      <c r="FRH276" s="22"/>
      <c r="FRI276" s="22"/>
      <c r="FRJ276" s="22"/>
      <c r="FRK276" s="22"/>
      <c r="FRL276" s="22"/>
      <c r="FRM276" s="22"/>
      <c r="FRN276" s="22"/>
      <c r="FRO276" s="22"/>
      <c r="FRP276" s="22"/>
      <c r="FRQ276" s="22"/>
      <c r="FRR276" s="22"/>
      <c r="FRS276" s="22"/>
      <c r="FRT276" s="22"/>
      <c r="FRU276" s="22"/>
      <c r="FRV276" s="22"/>
      <c r="FRW276" s="22"/>
      <c r="FRX276" s="22"/>
      <c r="FRY276" s="22"/>
      <c r="FRZ276" s="22"/>
      <c r="FSA276" s="22"/>
      <c r="FSB276" s="22"/>
      <c r="FSC276" s="22"/>
      <c r="FSD276" s="22"/>
      <c r="FSE276" s="22"/>
      <c r="FSF276" s="22"/>
      <c r="FSG276" s="22"/>
      <c r="FSH276" s="22"/>
      <c r="FSI276" s="22"/>
      <c r="FSJ276" s="22"/>
      <c r="FSK276" s="22"/>
      <c r="FSL276" s="22"/>
      <c r="FSM276" s="22"/>
      <c r="FSN276" s="22"/>
      <c r="FSO276" s="22"/>
      <c r="FSP276" s="22"/>
      <c r="FSQ276" s="22"/>
      <c r="FSR276" s="22"/>
      <c r="FSS276" s="22"/>
      <c r="FST276" s="22"/>
      <c r="FSU276" s="22"/>
      <c r="FSV276" s="22"/>
      <c r="FSW276" s="22"/>
      <c r="FSX276" s="22"/>
      <c r="FSY276" s="22"/>
      <c r="FSZ276" s="22"/>
      <c r="FTA276" s="22"/>
      <c r="FTB276" s="22"/>
      <c r="FTC276" s="22"/>
      <c r="FTD276" s="22"/>
      <c r="FTE276" s="22"/>
      <c r="FTF276" s="22"/>
      <c r="FTG276" s="22"/>
      <c r="FTH276" s="22"/>
      <c r="FTI276" s="22"/>
      <c r="FTJ276" s="22"/>
      <c r="FTK276" s="22"/>
      <c r="FTL276" s="22"/>
      <c r="FTM276" s="22"/>
      <c r="FTN276" s="22"/>
      <c r="FTO276" s="22"/>
      <c r="FTP276" s="22"/>
      <c r="FTQ276" s="22"/>
      <c r="FTR276" s="22"/>
      <c r="FTS276" s="22"/>
      <c r="FTT276" s="22"/>
      <c r="FTU276" s="22"/>
      <c r="FTV276" s="22"/>
      <c r="FTW276" s="22"/>
      <c r="FTX276" s="22"/>
      <c r="FTY276" s="22"/>
      <c r="FTZ276" s="22"/>
      <c r="FUA276" s="22"/>
      <c r="FUB276" s="22"/>
      <c r="FUC276" s="22"/>
      <c r="FUD276" s="22"/>
      <c r="FUE276" s="22"/>
      <c r="FUF276" s="22"/>
      <c r="FUG276" s="22"/>
      <c r="FUH276" s="22"/>
      <c r="FUI276" s="22"/>
      <c r="FUJ276" s="22"/>
      <c r="FUK276" s="22"/>
      <c r="FUL276" s="22"/>
      <c r="FUM276" s="22"/>
      <c r="FUN276" s="22"/>
      <c r="FUO276" s="22"/>
      <c r="FUP276" s="22"/>
      <c r="FUQ276" s="22"/>
      <c r="FUR276" s="22"/>
      <c r="FUS276" s="22"/>
      <c r="FUT276" s="22"/>
      <c r="FUU276" s="22"/>
      <c r="FUV276" s="22"/>
      <c r="FUW276" s="22"/>
      <c r="FUX276" s="22"/>
      <c r="FUY276" s="22"/>
      <c r="FUZ276" s="22"/>
      <c r="FVA276" s="22"/>
      <c r="FVB276" s="22"/>
      <c r="FVC276" s="22"/>
      <c r="FVD276" s="22"/>
      <c r="FVE276" s="22"/>
      <c r="FVF276" s="22"/>
      <c r="FVG276" s="22"/>
      <c r="FVH276" s="22"/>
      <c r="FVI276" s="22"/>
      <c r="FVJ276" s="22"/>
      <c r="FVK276" s="22"/>
      <c r="FVL276" s="22"/>
      <c r="FVM276" s="22"/>
      <c r="FVN276" s="22"/>
      <c r="FVO276" s="22"/>
      <c r="FVP276" s="22"/>
      <c r="FVQ276" s="22"/>
      <c r="FVR276" s="22"/>
      <c r="FVS276" s="22"/>
      <c r="FVT276" s="22"/>
      <c r="FVU276" s="22"/>
      <c r="FVV276" s="22"/>
      <c r="FVW276" s="22"/>
      <c r="FVX276" s="22"/>
      <c r="FVY276" s="22"/>
      <c r="FVZ276" s="22"/>
      <c r="FWA276" s="22"/>
      <c r="FWB276" s="22"/>
      <c r="FWC276" s="22"/>
      <c r="FWD276" s="22"/>
      <c r="FWE276" s="22"/>
      <c r="FWF276" s="22"/>
      <c r="FWG276" s="22"/>
      <c r="FWH276" s="22"/>
      <c r="FWI276" s="22"/>
      <c r="FWJ276" s="22"/>
      <c r="FWK276" s="22"/>
      <c r="FWL276" s="22"/>
      <c r="FWM276" s="22"/>
      <c r="FWN276" s="22"/>
      <c r="FWO276" s="22"/>
      <c r="FWP276" s="22"/>
      <c r="FWQ276" s="22"/>
      <c r="FWR276" s="22"/>
      <c r="FWS276" s="22"/>
      <c r="FWT276" s="22"/>
      <c r="FWU276" s="22"/>
      <c r="FWV276" s="22"/>
      <c r="FWW276" s="22"/>
      <c r="FWX276" s="22"/>
      <c r="FWY276" s="22"/>
      <c r="FWZ276" s="22"/>
      <c r="FXA276" s="22"/>
      <c r="FXB276" s="22"/>
      <c r="FXC276" s="22"/>
      <c r="FXD276" s="22"/>
      <c r="FXE276" s="22"/>
      <c r="FXF276" s="22"/>
      <c r="FXG276" s="22"/>
      <c r="FXH276" s="22"/>
      <c r="FXI276" s="22"/>
      <c r="FXJ276" s="22"/>
      <c r="FXK276" s="22"/>
      <c r="FXL276" s="22"/>
      <c r="FXM276" s="22"/>
      <c r="FXN276" s="22"/>
      <c r="FXO276" s="22"/>
      <c r="FXP276" s="22"/>
      <c r="FXQ276" s="22"/>
      <c r="FXR276" s="22"/>
      <c r="FXS276" s="22"/>
      <c r="FXT276" s="22"/>
      <c r="FXU276" s="22"/>
      <c r="FXV276" s="22"/>
      <c r="FXW276" s="22"/>
      <c r="FXX276" s="22"/>
      <c r="FXY276" s="22"/>
      <c r="FXZ276" s="22"/>
      <c r="FYA276" s="22"/>
      <c r="FYB276" s="22"/>
      <c r="FYC276" s="22"/>
      <c r="FYD276" s="22"/>
      <c r="FYE276" s="22"/>
      <c r="FYF276" s="22"/>
      <c r="FYG276" s="22"/>
      <c r="FYH276" s="22"/>
      <c r="FYI276" s="22"/>
      <c r="FYJ276" s="22"/>
      <c r="FYK276" s="22"/>
      <c r="FYL276" s="22"/>
      <c r="FYM276" s="22"/>
      <c r="FYN276" s="22"/>
      <c r="FYO276" s="22"/>
      <c r="FYP276" s="22"/>
      <c r="FYQ276" s="22"/>
      <c r="FYR276" s="22"/>
      <c r="FYS276" s="22"/>
      <c r="FYT276" s="22"/>
      <c r="FYU276" s="22"/>
      <c r="FYV276" s="22"/>
      <c r="FYW276" s="22"/>
      <c r="FYX276" s="22"/>
      <c r="FYY276" s="22"/>
      <c r="FYZ276" s="22"/>
      <c r="FZA276" s="22"/>
      <c r="FZB276" s="22"/>
      <c r="FZC276" s="22"/>
      <c r="FZD276" s="22"/>
      <c r="FZE276" s="22"/>
      <c r="FZF276" s="22"/>
      <c r="FZG276" s="22"/>
      <c r="FZH276" s="22"/>
      <c r="FZI276" s="22"/>
      <c r="FZJ276" s="22"/>
      <c r="FZK276" s="22"/>
      <c r="FZL276" s="22"/>
      <c r="FZM276" s="22"/>
      <c r="FZN276" s="22"/>
      <c r="FZO276" s="22"/>
      <c r="FZP276" s="22"/>
      <c r="FZQ276" s="22"/>
      <c r="FZR276" s="22"/>
      <c r="FZS276" s="22"/>
      <c r="FZT276" s="22"/>
      <c r="FZU276" s="22"/>
      <c r="FZV276" s="22"/>
      <c r="FZW276" s="22"/>
      <c r="FZX276" s="22"/>
      <c r="FZY276" s="22"/>
      <c r="FZZ276" s="22"/>
      <c r="GAA276" s="22"/>
      <c r="GAB276" s="22"/>
      <c r="GAC276" s="22"/>
      <c r="GAD276" s="22"/>
      <c r="GAE276" s="22"/>
      <c r="GAF276" s="22"/>
      <c r="GAG276" s="22"/>
      <c r="GAH276" s="22"/>
      <c r="GAI276" s="22"/>
      <c r="GAJ276" s="22"/>
      <c r="GAK276" s="22"/>
      <c r="GAL276" s="22"/>
      <c r="GAM276" s="22"/>
      <c r="GAN276" s="22"/>
      <c r="GAO276" s="22"/>
      <c r="GAP276" s="22"/>
      <c r="GAQ276" s="22"/>
      <c r="GAR276" s="22"/>
      <c r="GAS276" s="22"/>
      <c r="GAT276" s="22"/>
      <c r="GAU276" s="22"/>
      <c r="GAV276" s="22"/>
      <c r="GAW276" s="22"/>
      <c r="GAX276" s="22"/>
      <c r="GAY276" s="22"/>
      <c r="GAZ276" s="22"/>
      <c r="GBA276" s="22"/>
      <c r="GBB276" s="22"/>
      <c r="GBC276" s="22"/>
      <c r="GBD276" s="22"/>
      <c r="GBE276" s="22"/>
      <c r="GBF276" s="22"/>
      <c r="GBG276" s="22"/>
      <c r="GBH276" s="22"/>
      <c r="GBI276" s="22"/>
      <c r="GBJ276" s="22"/>
      <c r="GBK276" s="22"/>
      <c r="GBL276" s="22"/>
      <c r="GBM276" s="22"/>
      <c r="GBN276" s="22"/>
      <c r="GBO276" s="22"/>
      <c r="GBP276" s="22"/>
      <c r="GBQ276" s="22"/>
      <c r="GBR276" s="22"/>
      <c r="GBS276" s="22"/>
      <c r="GBT276" s="22"/>
      <c r="GBU276" s="22"/>
      <c r="GBV276" s="22"/>
      <c r="GBW276" s="22"/>
      <c r="GBX276" s="22"/>
      <c r="GBY276" s="22"/>
      <c r="GBZ276" s="22"/>
      <c r="GCA276" s="22"/>
      <c r="GCB276" s="22"/>
      <c r="GCC276" s="22"/>
      <c r="GCD276" s="22"/>
      <c r="GCE276" s="22"/>
      <c r="GCF276" s="22"/>
      <c r="GCG276" s="22"/>
      <c r="GCH276" s="22"/>
      <c r="GCI276" s="22"/>
      <c r="GCJ276" s="22"/>
      <c r="GCK276" s="22"/>
      <c r="GCL276" s="22"/>
      <c r="GCM276" s="22"/>
      <c r="GCN276" s="22"/>
      <c r="GCO276" s="22"/>
      <c r="GCP276" s="22"/>
      <c r="GCQ276" s="22"/>
      <c r="GCR276" s="22"/>
      <c r="GCS276" s="22"/>
      <c r="GCT276" s="22"/>
      <c r="GCU276" s="22"/>
      <c r="GCV276" s="22"/>
      <c r="GCW276" s="22"/>
      <c r="GCX276" s="22"/>
      <c r="GCY276" s="22"/>
      <c r="GCZ276" s="22"/>
      <c r="GDA276" s="22"/>
      <c r="GDB276" s="22"/>
      <c r="GDC276" s="22"/>
      <c r="GDD276" s="22"/>
      <c r="GDE276" s="22"/>
      <c r="GDF276" s="22"/>
      <c r="GDG276" s="22"/>
      <c r="GDH276" s="22"/>
      <c r="GDI276" s="22"/>
      <c r="GDJ276" s="22"/>
      <c r="GDK276" s="22"/>
      <c r="GDL276" s="22"/>
      <c r="GDM276" s="22"/>
      <c r="GDN276" s="22"/>
      <c r="GDO276" s="22"/>
      <c r="GDP276" s="22"/>
      <c r="GDQ276" s="22"/>
      <c r="GDR276" s="22"/>
      <c r="GDS276" s="22"/>
      <c r="GDT276" s="22"/>
      <c r="GDU276" s="22"/>
      <c r="GDV276" s="22"/>
      <c r="GDW276" s="22"/>
      <c r="GDX276" s="22"/>
      <c r="GDY276" s="22"/>
      <c r="GDZ276" s="22"/>
      <c r="GEA276" s="22"/>
      <c r="GEB276" s="22"/>
      <c r="GEC276" s="22"/>
      <c r="GED276" s="22"/>
      <c r="GEE276" s="22"/>
      <c r="GEF276" s="22"/>
      <c r="GEG276" s="22"/>
      <c r="GEH276" s="22"/>
      <c r="GEI276" s="22"/>
      <c r="GEJ276" s="22"/>
      <c r="GEK276" s="22"/>
      <c r="GEL276" s="22"/>
      <c r="GEM276" s="22"/>
      <c r="GEN276" s="22"/>
      <c r="GEO276" s="22"/>
      <c r="GEP276" s="22"/>
      <c r="GEQ276" s="22"/>
      <c r="GER276" s="22"/>
      <c r="GES276" s="22"/>
      <c r="GET276" s="22"/>
      <c r="GEU276" s="22"/>
      <c r="GEV276" s="22"/>
      <c r="GEW276" s="22"/>
      <c r="GEX276" s="22"/>
      <c r="GEY276" s="22"/>
      <c r="GEZ276" s="22"/>
      <c r="GFA276" s="22"/>
      <c r="GFB276" s="22"/>
      <c r="GFC276" s="22"/>
      <c r="GFD276" s="22"/>
      <c r="GFE276" s="22"/>
      <c r="GFF276" s="22"/>
      <c r="GFG276" s="22"/>
      <c r="GFH276" s="22"/>
      <c r="GFI276" s="22"/>
      <c r="GFJ276" s="22"/>
      <c r="GFK276" s="22"/>
      <c r="GFL276" s="22"/>
      <c r="GFM276" s="22"/>
      <c r="GFN276" s="22"/>
      <c r="GFO276" s="22"/>
      <c r="GFP276" s="22"/>
      <c r="GFQ276" s="22"/>
      <c r="GFR276" s="22"/>
      <c r="GFS276" s="22"/>
      <c r="GFT276" s="22"/>
      <c r="GFU276" s="22"/>
      <c r="GFV276" s="22"/>
      <c r="GFW276" s="22"/>
      <c r="GFX276" s="22"/>
      <c r="GFY276" s="22"/>
      <c r="GFZ276" s="22"/>
      <c r="GGA276" s="22"/>
      <c r="GGB276" s="22"/>
      <c r="GGC276" s="22"/>
      <c r="GGD276" s="22"/>
      <c r="GGE276" s="22"/>
      <c r="GGF276" s="22"/>
      <c r="GGG276" s="22"/>
      <c r="GGH276" s="22"/>
      <c r="GGI276" s="22"/>
      <c r="GGJ276" s="22"/>
      <c r="GGK276" s="22"/>
      <c r="GGL276" s="22"/>
      <c r="GGM276" s="22"/>
      <c r="GGN276" s="22"/>
      <c r="GGO276" s="22"/>
      <c r="GGP276" s="22"/>
      <c r="GGQ276" s="22"/>
      <c r="GGR276" s="22"/>
      <c r="GGS276" s="22"/>
      <c r="GGT276" s="22"/>
      <c r="GGU276" s="22"/>
      <c r="GGV276" s="22"/>
      <c r="GGW276" s="22"/>
      <c r="GGX276" s="22"/>
      <c r="GGY276" s="22"/>
      <c r="GGZ276" s="22"/>
      <c r="GHA276" s="22"/>
      <c r="GHB276" s="22"/>
      <c r="GHC276" s="22"/>
      <c r="GHD276" s="22"/>
      <c r="GHE276" s="22"/>
      <c r="GHF276" s="22"/>
      <c r="GHG276" s="22"/>
      <c r="GHH276" s="22"/>
      <c r="GHI276" s="22"/>
      <c r="GHJ276" s="22"/>
      <c r="GHK276" s="22"/>
      <c r="GHL276" s="22"/>
      <c r="GHM276" s="22"/>
      <c r="GHN276" s="22"/>
      <c r="GHO276" s="22"/>
      <c r="GHP276" s="22"/>
      <c r="GHQ276" s="22"/>
      <c r="GHR276" s="22"/>
      <c r="GHS276" s="22"/>
      <c r="GHT276" s="22"/>
      <c r="GHU276" s="22"/>
      <c r="GHV276" s="22"/>
      <c r="GHW276" s="22"/>
      <c r="GHX276" s="22"/>
      <c r="GHY276" s="22"/>
      <c r="GHZ276" s="22"/>
      <c r="GIA276" s="22"/>
      <c r="GIB276" s="22"/>
      <c r="GIC276" s="22"/>
      <c r="GID276" s="22"/>
      <c r="GIE276" s="22"/>
      <c r="GIF276" s="22"/>
      <c r="GIG276" s="22"/>
      <c r="GIH276" s="22"/>
      <c r="GII276" s="22"/>
      <c r="GIJ276" s="22"/>
      <c r="GIK276" s="22"/>
      <c r="GIL276" s="22"/>
      <c r="GIM276" s="22"/>
      <c r="GIN276" s="22"/>
      <c r="GIO276" s="22"/>
      <c r="GIP276" s="22"/>
      <c r="GIQ276" s="22"/>
      <c r="GIR276" s="22"/>
      <c r="GIS276" s="22"/>
      <c r="GIT276" s="22"/>
      <c r="GIU276" s="22"/>
      <c r="GIV276" s="22"/>
      <c r="GIW276" s="22"/>
      <c r="GIX276" s="22"/>
      <c r="GIY276" s="22"/>
      <c r="GIZ276" s="22"/>
      <c r="GJA276" s="22"/>
      <c r="GJB276" s="22"/>
      <c r="GJC276" s="22"/>
      <c r="GJD276" s="22"/>
      <c r="GJE276" s="22"/>
      <c r="GJF276" s="22"/>
      <c r="GJG276" s="22"/>
      <c r="GJH276" s="22"/>
      <c r="GJI276" s="22"/>
      <c r="GJJ276" s="22"/>
      <c r="GJK276" s="22"/>
      <c r="GJL276" s="22"/>
      <c r="GJM276" s="22"/>
      <c r="GJN276" s="22"/>
      <c r="GJO276" s="22"/>
      <c r="GJP276" s="22"/>
      <c r="GJQ276" s="22"/>
      <c r="GJR276" s="22"/>
      <c r="GJS276" s="22"/>
      <c r="GJT276" s="22"/>
      <c r="GJU276" s="22"/>
      <c r="GJV276" s="22"/>
      <c r="GJW276" s="22"/>
      <c r="GJX276" s="22"/>
      <c r="GJY276" s="22"/>
      <c r="GJZ276" s="22"/>
      <c r="GKA276" s="22"/>
      <c r="GKB276" s="22"/>
      <c r="GKC276" s="22"/>
      <c r="GKD276" s="22"/>
      <c r="GKE276" s="22"/>
      <c r="GKF276" s="22"/>
      <c r="GKG276" s="22"/>
      <c r="GKH276" s="22"/>
      <c r="GKI276" s="22"/>
      <c r="GKJ276" s="22"/>
      <c r="GKK276" s="22"/>
      <c r="GKL276" s="22"/>
      <c r="GKM276" s="22"/>
      <c r="GKN276" s="22"/>
      <c r="GKO276" s="22"/>
      <c r="GKP276" s="22"/>
      <c r="GKQ276" s="22"/>
      <c r="GKR276" s="22"/>
      <c r="GKS276" s="22"/>
      <c r="GKT276" s="22"/>
      <c r="GKU276" s="22"/>
      <c r="GKV276" s="22"/>
      <c r="GKW276" s="22"/>
      <c r="GKX276" s="22"/>
      <c r="GKY276" s="22"/>
      <c r="GKZ276" s="22"/>
      <c r="GLA276" s="22"/>
      <c r="GLB276" s="22"/>
      <c r="GLC276" s="22"/>
      <c r="GLD276" s="22"/>
      <c r="GLE276" s="22"/>
      <c r="GLF276" s="22"/>
      <c r="GLG276" s="22"/>
      <c r="GLH276" s="22"/>
      <c r="GLI276" s="22"/>
      <c r="GLJ276" s="22"/>
      <c r="GLK276" s="22"/>
      <c r="GLL276" s="22"/>
      <c r="GLM276" s="22"/>
      <c r="GLN276" s="22"/>
      <c r="GLO276" s="22"/>
      <c r="GLP276" s="22"/>
      <c r="GLQ276" s="22"/>
      <c r="GLR276" s="22"/>
      <c r="GLS276" s="22"/>
      <c r="GLT276" s="22"/>
      <c r="GLU276" s="22"/>
      <c r="GLV276" s="22"/>
      <c r="GLW276" s="22"/>
      <c r="GLX276" s="22"/>
      <c r="GLY276" s="22"/>
      <c r="GLZ276" s="22"/>
      <c r="GMA276" s="22"/>
      <c r="GMB276" s="22"/>
      <c r="GMC276" s="22"/>
      <c r="GMD276" s="22"/>
      <c r="GME276" s="22"/>
      <c r="GMF276" s="22"/>
      <c r="GMG276" s="22"/>
      <c r="GMH276" s="22"/>
      <c r="GMI276" s="22"/>
      <c r="GMJ276" s="22"/>
      <c r="GMK276" s="22"/>
      <c r="GML276" s="22"/>
      <c r="GMM276" s="22"/>
      <c r="GMN276" s="22"/>
      <c r="GMO276" s="22"/>
      <c r="GMP276" s="22"/>
      <c r="GMQ276" s="22"/>
      <c r="GMR276" s="22"/>
      <c r="GMS276" s="22"/>
      <c r="GMT276" s="22"/>
      <c r="GMU276" s="22"/>
      <c r="GMV276" s="22"/>
      <c r="GMW276" s="22"/>
      <c r="GMX276" s="22"/>
      <c r="GMY276" s="22"/>
      <c r="GMZ276" s="22"/>
      <c r="GNA276" s="22"/>
      <c r="GNB276" s="22"/>
      <c r="GNC276" s="22"/>
      <c r="GND276" s="22"/>
      <c r="GNE276" s="22"/>
      <c r="GNF276" s="22"/>
      <c r="GNG276" s="22"/>
      <c r="GNH276" s="22"/>
      <c r="GNI276" s="22"/>
      <c r="GNJ276" s="22"/>
      <c r="GNK276" s="22"/>
      <c r="GNL276" s="22"/>
      <c r="GNM276" s="22"/>
      <c r="GNN276" s="22"/>
      <c r="GNO276" s="22"/>
      <c r="GNP276" s="22"/>
      <c r="GNQ276" s="22"/>
      <c r="GNR276" s="22"/>
      <c r="GNS276" s="22"/>
      <c r="GNT276" s="22"/>
      <c r="GNU276" s="22"/>
      <c r="GNV276" s="22"/>
      <c r="GNW276" s="22"/>
      <c r="GNX276" s="22"/>
      <c r="GNY276" s="22"/>
      <c r="GNZ276" s="22"/>
      <c r="GOA276" s="22"/>
      <c r="GOB276" s="22"/>
      <c r="GOC276" s="22"/>
      <c r="GOD276" s="22"/>
      <c r="GOE276" s="22"/>
      <c r="GOF276" s="22"/>
      <c r="GOG276" s="22"/>
      <c r="GOH276" s="22"/>
      <c r="GOI276" s="22"/>
      <c r="GOJ276" s="22"/>
      <c r="GOK276" s="22"/>
      <c r="GOL276" s="22"/>
      <c r="GOM276" s="22"/>
      <c r="GON276" s="22"/>
      <c r="GOO276" s="22"/>
      <c r="GOP276" s="22"/>
      <c r="GOQ276" s="22"/>
      <c r="GOR276" s="22"/>
      <c r="GOS276" s="22"/>
      <c r="GOT276" s="22"/>
      <c r="GOU276" s="22"/>
      <c r="GOV276" s="22"/>
      <c r="GOW276" s="22"/>
      <c r="GOX276" s="22"/>
      <c r="GOY276" s="22"/>
      <c r="GOZ276" s="22"/>
      <c r="GPA276" s="22"/>
      <c r="GPB276" s="22"/>
      <c r="GPC276" s="22"/>
      <c r="GPD276" s="22"/>
      <c r="GPE276" s="22"/>
      <c r="GPF276" s="22"/>
      <c r="GPG276" s="22"/>
      <c r="GPH276" s="22"/>
      <c r="GPI276" s="22"/>
      <c r="GPJ276" s="22"/>
      <c r="GPK276" s="22"/>
      <c r="GPL276" s="22"/>
      <c r="GPM276" s="22"/>
      <c r="GPN276" s="22"/>
      <c r="GPO276" s="22"/>
      <c r="GPP276" s="22"/>
      <c r="GPQ276" s="22"/>
      <c r="GPR276" s="22"/>
      <c r="GPS276" s="22"/>
      <c r="GPT276" s="22"/>
      <c r="GPU276" s="22"/>
      <c r="GPV276" s="22"/>
      <c r="GPW276" s="22"/>
      <c r="GPX276" s="22"/>
      <c r="GPY276" s="22"/>
      <c r="GPZ276" s="22"/>
      <c r="GQA276" s="22"/>
      <c r="GQB276" s="22"/>
      <c r="GQC276" s="22"/>
      <c r="GQD276" s="22"/>
      <c r="GQE276" s="22"/>
      <c r="GQF276" s="22"/>
      <c r="GQG276" s="22"/>
      <c r="GQH276" s="22"/>
      <c r="GQI276" s="22"/>
      <c r="GQJ276" s="22"/>
      <c r="GQK276" s="22"/>
      <c r="GQL276" s="22"/>
      <c r="GQM276" s="22"/>
      <c r="GQN276" s="22"/>
      <c r="GQO276" s="22"/>
      <c r="GQP276" s="22"/>
      <c r="GQQ276" s="22"/>
      <c r="GQR276" s="22"/>
      <c r="GQS276" s="22"/>
      <c r="GQT276" s="22"/>
      <c r="GQU276" s="22"/>
      <c r="GQV276" s="22"/>
      <c r="GQW276" s="22"/>
      <c r="GQX276" s="22"/>
      <c r="GQY276" s="22"/>
      <c r="GQZ276" s="22"/>
      <c r="GRA276" s="22"/>
      <c r="GRB276" s="22"/>
      <c r="GRC276" s="22"/>
      <c r="GRD276" s="22"/>
      <c r="GRE276" s="22"/>
      <c r="GRF276" s="22"/>
      <c r="GRG276" s="22"/>
      <c r="GRH276" s="22"/>
      <c r="GRI276" s="22"/>
      <c r="GRJ276" s="22"/>
      <c r="GRK276" s="22"/>
      <c r="GRL276" s="22"/>
      <c r="GRM276" s="22"/>
      <c r="GRN276" s="22"/>
      <c r="GRO276" s="22"/>
      <c r="GRP276" s="22"/>
      <c r="GRQ276" s="22"/>
      <c r="GRR276" s="22"/>
      <c r="GRS276" s="22"/>
      <c r="GRT276" s="22"/>
      <c r="GRU276" s="22"/>
      <c r="GRV276" s="22"/>
      <c r="GRW276" s="22"/>
      <c r="GRX276" s="22"/>
      <c r="GRY276" s="22"/>
      <c r="GRZ276" s="22"/>
      <c r="GSA276" s="22"/>
      <c r="GSB276" s="22"/>
      <c r="GSC276" s="22"/>
      <c r="GSD276" s="22"/>
      <c r="GSE276" s="22"/>
      <c r="GSF276" s="22"/>
      <c r="GSG276" s="22"/>
      <c r="GSH276" s="22"/>
      <c r="GSI276" s="22"/>
      <c r="GSJ276" s="22"/>
      <c r="GSK276" s="22"/>
      <c r="GSL276" s="22"/>
      <c r="GSM276" s="22"/>
      <c r="GSN276" s="22"/>
      <c r="GSO276" s="22"/>
      <c r="GSP276" s="22"/>
      <c r="GSQ276" s="22"/>
      <c r="GSR276" s="22"/>
      <c r="GSS276" s="22"/>
      <c r="GST276" s="22"/>
      <c r="GSU276" s="22"/>
      <c r="GSV276" s="22"/>
      <c r="GSW276" s="22"/>
      <c r="GSX276" s="22"/>
      <c r="GSY276" s="22"/>
      <c r="GSZ276" s="22"/>
      <c r="GTA276" s="22"/>
      <c r="GTB276" s="22"/>
      <c r="GTC276" s="22"/>
      <c r="GTD276" s="22"/>
      <c r="GTE276" s="22"/>
      <c r="GTF276" s="22"/>
      <c r="GTG276" s="22"/>
      <c r="GTH276" s="22"/>
      <c r="GTI276" s="22"/>
      <c r="GTJ276" s="22"/>
      <c r="GTK276" s="22"/>
      <c r="GTL276" s="22"/>
      <c r="GTM276" s="22"/>
      <c r="GTN276" s="22"/>
      <c r="GTO276" s="22"/>
      <c r="GTP276" s="22"/>
      <c r="GTQ276" s="22"/>
      <c r="GTR276" s="22"/>
      <c r="GTS276" s="22"/>
      <c r="GTT276" s="22"/>
      <c r="GTU276" s="22"/>
      <c r="GTV276" s="22"/>
      <c r="GTW276" s="22"/>
      <c r="GTX276" s="22"/>
      <c r="GTY276" s="22"/>
      <c r="GTZ276" s="22"/>
      <c r="GUA276" s="22"/>
      <c r="GUB276" s="22"/>
      <c r="GUC276" s="22"/>
      <c r="GUD276" s="22"/>
      <c r="GUE276" s="22"/>
      <c r="GUF276" s="22"/>
      <c r="GUG276" s="22"/>
      <c r="GUH276" s="22"/>
      <c r="GUI276" s="22"/>
      <c r="GUJ276" s="22"/>
      <c r="GUK276" s="22"/>
      <c r="GUL276" s="22"/>
      <c r="GUM276" s="22"/>
      <c r="GUN276" s="22"/>
      <c r="GUO276" s="22"/>
      <c r="GUP276" s="22"/>
      <c r="GUQ276" s="22"/>
      <c r="GUR276" s="22"/>
      <c r="GUS276" s="22"/>
      <c r="GUT276" s="22"/>
      <c r="GUU276" s="22"/>
      <c r="GUV276" s="22"/>
      <c r="GUW276" s="22"/>
      <c r="GUX276" s="22"/>
      <c r="GUY276" s="22"/>
      <c r="GUZ276" s="22"/>
      <c r="GVA276" s="22"/>
      <c r="GVB276" s="22"/>
      <c r="GVC276" s="22"/>
      <c r="GVD276" s="22"/>
      <c r="GVE276" s="22"/>
      <c r="GVF276" s="22"/>
      <c r="GVG276" s="22"/>
      <c r="GVH276" s="22"/>
      <c r="GVI276" s="22"/>
      <c r="GVJ276" s="22"/>
      <c r="GVK276" s="22"/>
      <c r="GVL276" s="22"/>
      <c r="GVM276" s="22"/>
      <c r="GVN276" s="22"/>
      <c r="GVO276" s="22"/>
      <c r="GVP276" s="22"/>
      <c r="GVQ276" s="22"/>
      <c r="GVR276" s="22"/>
      <c r="GVS276" s="22"/>
      <c r="GVT276" s="22"/>
      <c r="GVU276" s="22"/>
      <c r="GVV276" s="22"/>
      <c r="GVW276" s="22"/>
      <c r="GVX276" s="22"/>
      <c r="GVY276" s="22"/>
      <c r="GVZ276" s="22"/>
      <c r="GWA276" s="22"/>
      <c r="GWB276" s="22"/>
      <c r="GWC276" s="22"/>
      <c r="GWD276" s="22"/>
      <c r="GWE276" s="22"/>
      <c r="GWF276" s="22"/>
      <c r="GWG276" s="22"/>
      <c r="GWH276" s="22"/>
      <c r="GWI276" s="22"/>
      <c r="GWJ276" s="22"/>
      <c r="GWK276" s="22"/>
      <c r="GWL276" s="22"/>
      <c r="GWM276" s="22"/>
      <c r="GWN276" s="22"/>
      <c r="GWO276" s="22"/>
      <c r="GWP276" s="22"/>
      <c r="GWQ276" s="22"/>
      <c r="GWR276" s="22"/>
      <c r="GWS276" s="22"/>
      <c r="GWT276" s="22"/>
      <c r="GWU276" s="22"/>
      <c r="GWV276" s="22"/>
      <c r="GWW276" s="22"/>
      <c r="GWX276" s="22"/>
      <c r="GWY276" s="22"/>
      <c r="GWZ276" s="22"/>
      <c r="GXA276" s="22"/>
      <c r="GXB276" s="22"/>
      <c r="GXC276" s="22"/>
      <c r="GXD276" s="22"/>
      <c r="GXE276" s="22"/>
      <c r="GXF276" s="22"/>
      <c r="GXG276" s="22"/>
      <c r="GXH276" s="22"/>
      <c r="GXI276" s="22"/>
      <c r="GXJ276" s="22"/>
      <c r="GXK276" s="22"/>
      <c r="GXL276" s="22"/>
      <c r="GXM276" s="22"/>
      <c r="GXN276" s="22"/>
      <c r="GXO276" s="22"/>
      <c r="GXP276" s="22"/>
      <c r="GXQ276" s="22"/>
      <c r="GXR276" s="22"/>
      <c r="GXS276" s="22"/>
      <c r="GXT276" s="22"/>
      <c r="GXU276" s="22"/>
      <c r="GXV276" s="22"/>
      <c r="GXW276" s="22"/>
      <c r="GXX276" s="22"/>
      <c r="GXY276" s="22"/>
      <c r="GXZ276" s="22"/>
      <c r="GYA276" s="22"/>
      <c r="GYB276" s="22"/>
      <c r="GYC276" s="22"/>
      <c r="GYD276" s="22"/>
      <c r="GYE276" s="22"/>
      <c r="GYF276" s="22"/>
      <c r="GYG276" s="22"/>
      <c r="GYH276" s="22"/>
      <c r="GYI276" s="22"/>
      <c r="GYJ276" s="22"/>
      <c r="GYK276" s="22"/>
      <c r="GYL276" s="22"/>
      <c r="GYM276" s="22"/>
      <c r="GYN276" s="22"/>
      <c r="GYO276" s="22"/>
      <c r="GYP276" s="22"/>
      <c r="GYQ276" s="22"/>
      <c r="GYR276" s="22"/>
      <c r="GYS276" s="22"/>
      <c r="GYT276" s="22"/>
      <c r="GYU276" s="22"/>
      <c r="GYV276" s="22"/>
      <c r="GYW276" s="22"/>
      <c r="GYX276" s="22"/>
      <c r="GYY276" s="22"/>
      <c r="GYZ276" s="22"/>
      <c r="GZA276" s="22"/>
      <c r="GZB276" s="22"/>
      <c r="GZC276" s="22"/>
      <c r="GZD276" s="22"/>
      <c r="GZE276" s="22"/>
      <c r="GZF276" s="22"/>
      <c r="GZG276" s="22"/>
      <c r="GZH276" s="22"/>
      <c r="GZI276" s="22"/>
      <c r="GZJ276" s="22"/>
      <c r="GZK276" s="22"/>
      <c r="GZL276" s="22"/>
      <c r="GZM276" s="22"/>
      <c r="GZN276" s="22"/>
      <c r="GZO276" s="22"/>
      <c r="GZP276" s="22"/>
      <c r="GZQ276" s="22"/>
      <c r="GZR276" s="22"/>
      <c r="GZS276" s="22"/>
      <c r="GZT276" s="22"/>
      <c r="GZU276" s="22"/>
      <c r="GZV276" s="22"/>
      <c r="GZW276" s="22"/>
      <c r="GZX276" s="22"/>
      <c r="GZY276" s="22"/>
      <c r="GZZ276" s="22"/>
      <c r="HAA276" s="22"/>
      <c r="HAB276" s="22"/>
      <c r="HAC276" s="22"/>
      <c r="HAD276" s="22"/>
      <c r="HAE276" s="22"/>
      <c r="HAF276" s="22"/>
      <c r="HAG276" s="22"/>
      <c r="HAH276" s="22"/>
      <c r="HAI276" s="22"/>
      <c r="HAJ276" s="22"/>
      <c r="HAK276" s="22"/>
      <c r="HAL276" s="22"/>
      <c r="HAM276" s="22"/>
      <c r="HAN276" s="22"/>
      <c r="HAO276" s="22"/>
      <c r="HAP276" s="22"/>
      <c r="HAQ276" s="22"/>
      <c r="HAR276" s="22"/>
      <c r="HAS276" s="22"/>
      <c r="HAT276" s="22"/>
      <c r="HAU276" s="22"/>
      <c r="HAV276" s="22"/>
      <c r="HAW276" s="22"/>
      <c r="HAX276" s="22"/>
      <c r="HAY276" s="22"/>
      <c r="HAZ276" s="22"/>
      <c r="HBA276" s="22"/>
      <c r="HBB276" s="22"/>
      <c r="HBC276" s="22"/>
      <c r="HBD276" s="22"/>
      <c r="HBE276" s="22"/>
      <c r="HBF276" s="22"/>
      <c r="HBG276" s="22"/>
      <c r="HBH276" s="22"/>
      <c r="HBI276" s="22"/>
      <c r="HBJ276" s="22"/>
      <c r="HBK276" s="22"/>
      <c r="HBL276" s="22"/>
      <c r="HBM276" s="22"/>
      <c r="HBN276" s="22"/>
      <c r="HBO276" s="22"/>
      <c r="HBP276" s="22"/>
      <c r="HBQ276" s="22"/>
      <c r="HBR276" s="22"/>
      <c r="HBS276" s="22"/>
      <c r="HBT276" s="22"/>
      <c r="HBU276" s="22"/>
      <c r="HBV276" s="22"/>
      <c r="HBW276" s="22"/>
      <c r="HBX276" s="22"/>
      <c r="HBY276" s="22"/>
      <c r="HBZ276" s="22"/>
      <c r="HCA276" s="22"/>
      <c r="HCB276" s="22"/>
      <c r="HCC276" s="22"/>
      <c r="HCD276" s="22"/>
      <c r="HCE276" s="22"/>
      <c r="HCF276" s="22"/>
      <c r="HCG276" s="22"/>
      <c r="HCH276" s="22"/>
      <c r="HCI276" s="22"/>
      <c r="HCJ276" s="22"/>
      <c r="HCK276" s="22"/>
      <c r="HCL276" s="22"/>
      <c r="HCM276" s="22"/>
      <c r="HCN276" s="22"/>
      <c r="HCO276" s="22"/>
      <c r="HCP276" s="22"/>
      <c r="HCQ276" s="22"/>
      <c r="HCR276" s="22"/>
      <c r="HCS276" s="22"/>
      <c r="HCT276" s="22"/>
      <c r="HCU276" s="22"/>
      <c r="HCV276" s="22"/>
      <c r="HCW276" s="22"/>
      <c r="HCX276" s="22"/>
      <c r="HCY276" s="22"/>
      <c r="HCZ276" s="22"/>
      <c r="HDA276" s="22"/>
      <c r="HDB276" s="22"/>
      <c r="HDC276" s="22"/>
      <c r="HDD276" s="22"/>
      <c r="HDE276" s="22"/>
      <c r="HDF276" s="22"/>
      <c r="HDG276" s="22"/>
      <c r="HDH276" s="22"/>
      <c r="HDI276" s="22"/>
      <c r="HDJ276" s="22"/>
      <c r="HDK276" s="22"/>
      <c r="HDL276" s="22"/>
      <c r="HDM276" s="22"/>
      <c r="HDN276" s="22"/>
      <c r="HDO276" s="22"/>
      <c r="HDP276" s="22"/>
      <c r="HDQ276" s="22"/>
      <c r="HDR276" s="22"/>
      <c r="HDS276" s="22"/>
      <c r="HDT276" s="22"/>
      <c r="HDU276" s="22"/>
      <c r="HDV276" s="22"/>
      <c r="HDW276" s="22"/>
      <c r="HDX276" s="22"/>
      <c r="HDY276" s="22"/>
      <c r="HDZ276" s="22"/>
      <c r="HEA276" s="22"/>
      <c r="HEB276" s="22"/>
      <c r="HEC276" s="22"/>
      <c r="HED276" s="22"/>
      <c r="HEE276" s="22"/>
      <c r="HEF276" s="22"/>
      <c r="HEG276" s="22"/>
      <c r="HEH276" s="22"/>
      <c r="HEI276" s="22"/>
      <c r="HEJ276" s="22"/>
      <c r="HEK276" s="22"/>
      <c r="HEL276" s="22"/>
      <c r="HEM276" s="22"/>
      <c r="HEN276" s="22"/>
      <c r="HEO276" s="22"/>
      <c r="HEP276" s="22"/>
      <c r="HEQ276" s="22"/>
      <c r="HER276" s="22"/>
      <c r="HES276" s="22"/>
      <c r="HET276" s="22"/>
      <c r="HEU276" s="22"/>
      <c r="HEV276" s="22"/>
      <c r="HEW276" s="22"/>
      <c r="HEX276" s="22"/>
      <c r="HEY276" s="22"/>
      <c r="HEZ276" s="22"/>
      <c r="HFA276" s="22"/>
      <c r="HFB276" s="22"/>
      <c r="HFC276" s="22"/>
      <c r="HFD276" s="22"/>
      <c r="HFE276" s="22"/>
      <c r="HFF276" s="22"/>
      <c r="HFG276" s="22"/>
      <c r="HFH276" s="22"/>
      <c r="HFI276" s="22"/>
      <c r="HFJ276" s="22"/>
      <c r="HFK276" s="22"/>
      <c r="HFL276" s="22"/>
      <c r="HFM276" s="22"/>
      <c r="HFN276" s="22"/>
      <c r="HFO276" s="22"/>
      <c r="HFP276" s="22"/>
      <c r="HFQ276" s="22"/>
      <c r="HFR276" s="22"/>
      <c r="HFS276" s="22"/>
      <c r="HFT276" s="22"/>
      <c r="HFU276" s="22"/>
      <c r="HFV276" s="22"/>
      <c r="HFW276" s="22"/>
      <c r="HFX276" s="22"/>
      <c r="HFY276" s="22"/>
      <c r="HFZ276" s="22"/>
      <c r="HGA276" s="22"/>
      <c r="HGB276" s="22"/>
      <c r="HGC276" s="22"/>
      <c r="HGD276" s="22"/>
      <c r="HGE276" s="22"/>
      <c r="HGF276" s="22"/>
      <c r="HGG276" s="22"/>
      <c r="HGH276" s="22"/>
      <c r="HGI276" s="22"/>
      <c r="HGJ276" s="22"/>
      <c r="HGK276" s="22"/>
      <c r="HGL276" s="22"/>
      <c r="HGM276" s="22"/>
      <c r="HGN276" s="22"/>
      <c r="HGO276" s="22"/>
      <c r="HGP276" s="22"/>
      <c r="HGQ276" s="22"/>
      <c r="HGR276" s="22"/>
      <c r="HGS276" s="22"/>
      <c r="HGT276" s="22"/>
      <c r="HGU276" s="22"/>
      <c r="HGV276" s="22"/>
      <c r="HGW276" s="22"/>
      <c r="HGX276" s="22"/>
      <c r="HGY276" s="22"/>
      <c r="HGZ276" s="22"/>
      <c r="HHA276" s="22"/>
      <c r="HHB276" s="22"/>
      <c r="HHC276" s="22"/>
      <c r="HHD276" s="22"/>
      <c r="HHE276" s="22"/>
      <c r="HHF276" s="22"/>
      <c r="HHG276" s="22"/>
      <c r="HHH276" s="22"/>
      <c r="HHI276" s="22"/>
      <c r="HHJ276" s="22"/>
      <c r="HHK276" s="22"/>
      <c r="HHL276" s="22"/>
      <c r="HHM276" s="22"/>
      <c r="HHN276" s="22"/>
      <c r="HHO276" s="22"/>
      <c r="HHP276" s="22"/>
      <c r="HHQ276" s="22"/>
      <c r="HHR276" s="22"/>
      <c r="HHS276" s="22"/>
      <c r="HHT276" s="22"/>
      <c r="HHU276" s="22"/>
      <c r="HHV276" s="22"/>
      <c r="HHW276" s="22"/>
      <c r="HHX276" s="22"/>
      <c r="HHY276" s="22"/>
      <c r="HHZ276" s="22"/>
      <c r="HIA276" s="22"/>
      <c r="HIB276" s="22"/>
      <c r="HIC276" s="22"/>
      <c r="HID276" s="22"/>
      <c r="HIE276" s="22"/>
      <c r="HIF276" s="22"/>
      <c r="HIG276" s="22"/>
      <c r="HIH276" s="22"/>
      <c r="HII276" s="22"/>
      <c r="HIJ276" s="22"/>
      <c r="HIK276" s="22"/>
      <c r="HIL276" s="22"/>
      <c r="HIM276" s="22"/>
      <c r="HIN276" s="22"/>
      <c r="HIO276" s="22"/>
      <c r="HIP276" s="22"/>
      <c r="HIQ276" s="22"/>
      <c r="HIR276" s="22"/>
      <c r="HIS276" s="22"/>
      <c r="HIT276" s="22"/>
      <c r="HIU276" s="22"/>
      <c r="HIV276" s="22"/>
      <c r="HIW276" s="22"/>
      <c r="HIX276" s="22"/>
      <c r="HIY276" s="22"/>
      <c r="HIZ276" s="22"/>
      <c r="HJA276" s="22"/>
      <c r="HJB276" s="22"/>
      <c r="HJC276" s="22"/>
      <c r="HJD276" s="22"/>
      <c r="HJE276" s="22"/>
      <c r="HJF276" s="22"/>
      <c r="HJG276" s="22"/>
      <c r="HJH276" s="22"/>
      <c r="HJI276" s="22"/>
      <c r="HJJ276" s="22"/>
      <c r="HJK276" s="22"/>
      <c r="HJL276" s="22"/>
      <c r="HJM276" s="22"/>
      <c r="HJN276" s="22"/>
      <c r="HJO276" s="22"/>
      <c r="HJP276" s="22"/>
      <c r="HJQ276" s="22"/>
      <c r="HJR276" s="22"/>
      <c r="HJS276" s="22"/>
      <c r="HJT276" s="22"/>
      <c r="HJU276" s="22"/>
      <c r="HJV276" s="22"/>
      <c r="HJW276" s="22"/>
      <c r="HJX276" s="22"/>
      <c r="HJY276" s="22"/>
      <c r="HJZ276" s="22"/>
      <c r="HKA276" s="22"/>
      <c r="HKB276" s="22"/>
      <c r="HKC276" s="22"/>
      <c r="HKD276" s="22"/>
      <c r="HKE276" s="22"/>
      <c r="HKF276" s="22"/>
      <c r="HKG276" s="22"/>
      <c r="HKH276" s="22"/>
      <c r="HKI276" s="22"/>
      <c r="HKJ276" s="22"/>
      <c r="HKK276" s="22"/>
      <c r="HKL276" s="22"/>
      <c r="HKM276" s="22"/>
      <c r="HKN276" s="22"/>
      <c r="HKO276" s="22"/>
      <c r="HKP276" s="22"/>
      <c r="HKQ276" s="22"/>
      <c r="HKR276" s="22"/>
      <c r="HKS276" s="22"/>
      <c r="HKT276" s="22"/>
      <c r="HKU276" s="22"/>
      <c r="HKV276" s="22"/>
      <c r="HKW276" s="22"/>
      <c r="HKX276" s="22"/>
      <c r="HKY276" s="22"/>
      <c r="HKZ276" s="22"/>
      <c r="HLA276" s="22"/>
      <c r="HLB276" s="22"/>
      <c r="HLC276" s="22"/>
      <c r="HLD276" s="22"/>
      <c r="HLE276" s="22"/>
      <c r="HLF276" s="22"/>
      <c r="HLG276" s="22"/>
      <c r="HLH276" s="22"/>
      <c r="HLI276" s="22"/>
      <c r="HLJ276" s="22"/>
      <c r="HLK276" s="22"/>
      <c r="HLL276" s="22"/>
      <c r="HLM276" s="22"/>
      <c r="HLN276" s="22"/>
      <c r="HLO276" s="22"/>
      <c r="HLP276" s="22"/>
      <c r="HLQ276" s="22"/>
      <c r="HLR276" s="22"/>
      <c r="HLS276" s="22"/>
      <c r="HLT276" s="22"/>
      <c r="HLU276" s="22"/>
      <c r="HLV276" s="22"/>
      <c r="HLW276" s="22"/>
      <c r="HLX276" s="22"/>
      <c r="HLY276" s="22"/>
      <c r="HLZ276" s="22"/>
      <c r="HMA276" s="22"/>
      <c r="HMB276" s="22"/>
      <c r="HMC276" s="22"/>
      <c r="HMD276" s="22"/>
      <c r="HME276" s="22"/>
      <c r="HMF276" s="22"/>
      <c r="HMG276" s="22"/>
      <c r="HMH276" s="22"/>
      <c r="HMI276" s="22"/>
      <c r="HMJ276" s="22"/>
      <c r="HMK276" s="22"/>
      <c r="HML276" s="22"/>
      <c r="HMM276" s="22"/>
      <c r="HMN276" s="22"/>
      <c r="HMO276" s="22"/>
      <c r="HMP276" s="22"/>
      <c r="HMQ276" s="22"/>
      <c r="HMR276" s="22"/>
      <c r="HMS276" s="22"/>
      <c r="HMT276" s="22"/>
      <c r="HMU276" s="22"/>
      <c r="HMV276" s="22"/>
      <c r="HMW276" s="22"/>
      <c r="HMX276" s="22"/>
      <c r="HMY276" s="22"/>
      <c r="HMZ276" s="22"/>
      <c r="HNA276" s="22"/>
      <c r="HNB276" s="22"/>
      <c r="HNC276" s="22"/>
      <c r="HND276" s="22"/>
      <c r="HNE276" s="22"/>
      <c r="HNF276" s="22"/>
      <c r="HNG276" s="22"/>
      <c r="HNH276" s="22"/>
      <c r="HNI276" s="22"/>
      <c r="HNJ276" s="22"/>
      <c r="HNK276" s="22"/>
      <c r="HNL276" s="22"/>
      <c r="HNM276" s="22"/>
      <c r="HNN276" s="22"/>
      <c r="HNO276" s="22"/>
      <c r="HNP276" s="22"/>
      <c r="HNQ276" s="22"/>
      <c r="HNR276" s="22"/>
      <c r="HNS276" s="22"/>
      <c r="HNT276" s="22"/>
      <c r="HNU276" s="22"/>
      <c r="HNV276" s="22"/>
      <c r="HNW276" s="22"/>
      <c r="HNX276" s="22"/>
      <c r="HNY276" s="22"/>
      <c r="HNZ276" s="22"/>
      <c r="HOA276" s="22"/>
      <c r="HOB276" s="22"/>
      <c r="HOC276" s="22"/>
      <c r="HOD276" s="22"/>
      <c r="HOE276" s="22"/>
      <c r="HOF276" s="22"/>
      <c r="HOG276" s="22"/>
      <c r="HOH276" s="22"/>
      <c r="HOI276" s="22"/>
      <c r="HOJ276" s="22"/>
      <c r="HOK276" s="22"/>
      <c r="HOL276" s="22"/>
      <c r="HOM276" s="22"/>
      <c r="HON276" s="22"/>
      <c r="HOO276" s="22"/>
      <c r="HOP276" s="22"/>
      <c r="HOQ276" s="22"/>
      <c r="HOR276" s="22"/>
      <c r="HOS276" s="22"/>
      <c r="HOT276" s="22"/>
      <c r="HOU276" s="22"/>
      <c r="HOV276" s="22"/>
      <c r="HOW276" s="22"/>
      <c r="HOX276" s="22"/>
      <c r="HOY276" s="22"/>
      <c r="HOZ276" s="22"/>
      <c r="HPA276" s="22"/>
      <c r="HPB276" s="22"/>
      <c r="HPC276" s="22"/>
      <c r="HPD276" s="22"/>
      <c r="HPE276" s="22"/>
      <c r="HPF276" s="22"/>
      <c r="HPG276" s="22"/>
      <c r="HPH276" s="22"/>
      <c r="HPI276" s="22"/>
      <c r="HPJ276" s="22"/>
      <c r="HPK276" s="22"/>
      <c r="HPL276" s="22"/>
      <c r="HPM276" s="22"/>
      <c r="HPN276" s="22"/>
      <c r="HPO276" s="22"/>
      <c r="HPP276" s="22"/>
      <c r="HPQ276" s="22"/>
      <c r="HPR276" s="22"/>
      <c r="HPS276" s="22"/>
      <c r="HPT276" s="22"/>
      <c r="HPU276" s="22"/>
      <c r="HPV276" s="22"/>
      <c r="HPW276" s="22"/>
      <c r="HPX276" s="22"/>
      <c r="HPY276" s="22"/>
      <c r="HPZ276" s="22"/>
      <c r="HQA276" s="22"/>
      <c r="HQB276" s="22"/>
      <c r="HQC276" s="22"/>
      <c r="HQD276" s="22"/>
      <c r="HQE276" s="22"/>
      <c r="HQF276" s="22"/>
      <c r="HQG276" s="22"/>
      <c r="HQH276" s="22"/>
      <c r="HQI276" s="22"/>
      <c r="HQJ276" s="22"/>
      <c r="HQK276" s="22"/>
      <c r="HQL276" s="22"/>
      <c r="HQM276" s="22"/>
      <c r="HQN276" s="22"/>
      <c r="HQO276" s="22"/>
      <c r="HQP276" s="22"/>
      <c r="HQQ276" s="22"/>
      <c r="HQR276" s="22"/>
      <c r="HQS276" s="22"/>
      <c r="HQT276" s="22"/>
      <c r="HQU276" s="22"/>
      <c r="HQV276" s="22"/>
      <c r="HQW276" s="22"/>
      <c r="HQX276" s="22"/>
      <c r="HQY276" s="22"/>
      <c r="HQZ276" s="22"/>
      <c r="HRA276" s="22"/>
      <c r="HRB276" s="22"/>
      <c r="HRC276" s="22"/>
      <c r="HRD276" s="22"/>
      <c r="HRE276" s="22"/>
      <c r="HRF276" s="22"/>
      <c r="HRG276" s="22"/>
      <c r="HRH276" s="22"/>
      <c r="HRI276" s="22"/>
      <c r="HRJ276" s="22"/>
      <c r="HRK276" s="22"/>
      <c r="HRL276" s="22"/>
      <c r="HRM276" s="22"/>
      <c r="HRN276" s="22"/>
      <c r="HRO276" s="22"/>
      <c r="HRP276" s="22"/>
      <c r="HRQ276" s="22"/>
      <c r="HRR276" s="22"/>
      <c r="HRS276" s="22"/>
      <c r="HRT276" s="22"/>
      <c r="HRU276" s="22"/>
      <c r="HRV276" s="22"/>
      <c r="HRW276" s="22"/>
      <c r="HRX276" s="22"/>
      <c r="HRY276" s="22"/>
      <c r="HRZ276" s="22"/>
      <c r="HSA276" s="22"/>
      <c r="HSB276" s="22"/>
      <c r="HSC276" s="22"/>
      <c r="HSD276" s="22"/>
      <c r="HSE276" s="22"/>
      <c r="HSF276" s="22"/>
      <c r="HSG276" s="22"/>
      <c r="HSH276" s="22"/>
      <c r="HSI276" s="22"/>
      <c r="HSJ276" s="22"/>
      <c r="HSK276" s="22"/>
      <c r="HSL276" s="22"/>
      <c r="HSM276" s="22"/>
      <c r="HSN276" s="22"/>
      <c r="HSO276" s="22"/>
      <c r="HSP276" s="22"/>
      <c r="HSQ276" s="22"/>
      <c r="HSR276" s="22"/>
      <c r="HSS276" s="22"/>
      <c r="HST276" s="22"/>
      <c r="HSU276" s="22"/>
      <c r="HSV276" s="22"/>
      <c r="HSW276" s="22"/>
      <c r="HSX276" s="22"/>
      <c r="HSY276" s="22"/>
      <c r="HSZ276" s="22"/>
      <c r="HTA276" s="22"/>
      <c r="HTB276" s="22"/>
      <c r="HTC276" s="22"/>
      <c r="HTD276" s="22"/>
      <c r="HTE276" s="22"/>
      <c r="HTF276" s="22"/>
      <c r="HTG276" s="22"/>
      <c r="HTH276" s="22"/>
      <c r="HTI276" s="22"/>
      <c r="HTJ276" s="22"/>
      <c r="HTK276" s="22"/>
      <c r="HTL276" s="22"/>
      <c r="HTM276" s="22"/>
      <c r="HTN276" s="22"/>
      <c r="HTO276" s="22"/>
      <c r="HTP276" s="22"/>
      <c r="HTQ276" s="22"/>
      <c r="HTR276" s="22"/>
      <c r="HTS276" s="22"/>
      <c r="HTT276" s="22"/>
      <c r="HTU276" s="22"/>
      <c r="HTV276" s="22"/>
      <c r="HTW276" s="22"/>
      <c r="HTX276" s="22"/>
      <c r="HTY276" s="22"/>
      <c r="HTZ276" s="22"/>
      <c r="HUA276" s="22"/>
      <c r="HUB276" s="22"/>
      <c r="HUC276" s="22"/>
      <c r="HUD276" s="22"/>
      <c r="HUE276" s="22"/>
      <c r="HUF276" s="22"/>
      <c r="HUG276" s="22"/>
      <c r="HUH276" s="22"/>
      <c r="HUI276" s="22"/>
      <c r="HUJ276" s="22"/>
      <c r="HUK276" s="22"/>
      <c r="HUL276" s="22"/>
      <c r="HUM276" s="22"/>
      <c r="HUN276" s="22"/>
      <c r="HUO276" s="22"/>
      <c r="HUP276" s="22"/>
      <c r="HUQ276" s="22"/>
      <c r="HUR276" s="22"/>
      <c r="HUS276" s="22"/>
      <c r="HUT276" s="22"/>
      <c r="HUU276" s="22"/>
      <c r="HUV276" s="22"/>
      <c r="HUW276" s="22"/>
      <c r="HUX276" s="22"/>
      <c r="HUY276" s="22"/>
      <c r="HUZ276" s="22"/>
      <c r="HVA276" s="22"/>
      <c r="HVB276" s="22"/>
      <c r="HVC276" s="22"/>
      <c r="HVD276" s="22"/>
      <c r="HVE276" s="22"/>
      <c r="HVF276" s="22"/>
      <c r="HVG276" s="22"/>
      <c r="HVH276" s="22"/>
      <c r="HVI276" s="22"/>
      <c r="HVJ276" s="22"/>
      <c r="HVK276" s="22"/>
      <c r="HVL276" s="22"/>
      <c r="HVM276" s="22"/>
      <c r="HVN276" s="22"/>
      <c r="HVO276" s="22"/>
      <c r="HVP276" s="22"/>
      <c r="HVQ276" s="22"/>
      <c r="HVR276" s="22"/>
      <c r="HVS276" s="22"/>
      <c r="HVT276" s="22"/>
      <c r="HVU276" s="22"/>
      <c r="HVV276" s="22"/>
      <c r="HVW276" s="22"/>
      <c r="HVX276" s="22"/>
      <c r="HVY276" s="22"/>
      <c r="HVZ276" s="22"/>
      <c r="HWA276" s="22"/>
      <c r="HWB276" s="22"/>
      <c r="HWC276" s="22"/>
      <c r="HWD276" s="22"/>
      <c r="HWE276" s="22"/>
      <c r="HWF276" s="22"/>
      <c r="HWG276" s="22"/>
      <c r="HWH276" s="22"/>
      <c r="HWI276" s="22"/>
      <c r="HWJ276" s="22"/>
      <c r="HWK276" s="22"/>
      <c r="HWL276" s="22"/>
      <c r="HWM276" s="22"/>
      <c r="HWN276" s="22"/>
      <c r="HWO276" s="22"/>
      <c r="HWP276" s="22"/>
      <c r="HWQ276" s="22"/>
      <c r="HWR276" s="22"/>
      <c r="HWS276" s="22"/>
      <c r="HWT276" s="22"/>
      <c r="HWU276" s="22"/>
      <c r="HWV276" s="22"/>
      <c r="HWW276" s="22"/>
      <c r="HWX276" s="22"/>
      <c r="HWY276" s="22"/>
      <c r="HWZ276" s="22"/>
      <c r="HXA276" s="22"/>
      <c r="HXB276" s="22"/>
      <c r="HXC276" s="22"/>
      <c r="HXD276" s="22"/>
      <c r="HXE276" s="22"/>
      <c r="HXF276" s="22"/>
      <c r="HXG276" s="22"/>
      <c r="HXH276" s="22"/>
      <c r="HXI276" s="22"/>
      <c r="HXJ276" s="22"/>
      <c r="HXK276" s="22"/>
      <c r="HXL276" s="22"/>
      <c r="HXM276" s="22"/>
      <c r="HXN276" s="22"/>
      <c r="HXO276" s="22"/>
      <c r="HXP276" s="22"/>
      <c r="HXQ276" s="22"/>
      <c r="HXR276" s="22"/>
      <c r="HXS276" s="22"/>
      <c r="HXT276" s="22"/>
      <c r="HXU276" s="22"/>
      <c r="HXV276" s="22"/>
      <c r="HXW276" s="22"/>
      <c r="HXX276" s="22"/>
      <c r="HXY276" s="22"/>
      <c r="HXZ276" s="22"/>
      <c r="HYA276" s="22"/>
      <c r="HYB276" s="22"/>
      <c r="HYC276" s="22"/>
      <c r="HYD276" s="22"/>
      <c r="HYE276" s="22"/>
      <c r="HYF276" s="22"/>
      <c r="HYG276" s="22"/>
      <c r="HYH276" s="22"/>
      <c r="HYI276" s="22"/>
      <c r="HYJ276" s="22"/>
      <c r="HYK276" s="22"/>
      <c r="HYL276" s="22"/>
      <c r="HYM276" s="22"/>
      <c r="HYN276" s="22"/>
      <c r="HYO276" s="22"/>
      <c r="HYP276" s="22"/>
      <c r="HYQ276" s="22"/>
      <c r="HYR276" s="22"/>
      <c r="HYS276" s="22"/>
      <c r="HYT276" s="22"/>
      <c r="HYU276" s="22"/>
      <c r="HYV276" s="22"/>
      <c r="HYW276" s="22"/>
      <c r="HYX276" s="22"/>
      <c r="HYY276" s="22"/>
      <c r="HYZ276" s="22"/>
      <c r="HZA276" s="22"/>
      <c r="HZB276" s="22"/>
      <c r="HZC276" s="22"/>
      <c r="HZD276" s="22"/>
      <c r="HZE276" s="22"/>
      <c r="HZF276" s="22"/>
      <c r="HZG276" s="22"/>
      <c r="HZH276" s="22"/>
      <c r="HZI276" s="22"/>
      <c r="HZJ276" s="22"/>
      <c r="HZK276" s="22"/>
      <c r="HZL276" s="22"/>
      <c r="HZM276" s="22"/>
      <c r="HZN276" s="22"/>
      <c r="HZO276" s="22"/>
      <c r="HZP276" s="22"/>
      <c r="HZQ276" s="22"/>
      <c r="HZR276" s="22"/>
      <c r="HZS276" s="22"/>
      <c r="HZT276" s="22"/>
      <c r="HZU276" s="22"/>
      <c r="HZV276" s="22"/>
      <c r="HZW276" s="22"/>
      <c r="HZX276" s="22"/>
      <c r="HZY276" s="22"/>
      <c r="HZZ276" s="22"/>
      <c r="IAA276" s="22"/>
      <c r="IAB276" s="22"/>
      <c r="IAC276" s="22"/>
      <c r="IAD276" s="22"/>
      <c r="IAE276" s="22"/>
      <c r="IAF276" s="22"/>
      <c r="IAG276" s="22"/>
      <c r="IAH276" s="22"/>
      <c r="IAI276" s="22"/>
      <c r="IAJ276" s="22"/>
      <c r="IAK276" s="22"/>
      <c r="IAL276" s="22"/>
      <c r="IAM276" s="22"/>
      <c r="IAN276" s="22"/>
      <c r="IAO276" s="22"/>
      <c r="IAP276" s="22"/>
      <c r="IAQ276" s="22"/>
      <c r="IAR276" s="22"/>
      <c r="IAS276" s="22"/>
      <c r="IAT276" s="22"/>
      <c r="IAU276" s="22"/>
      <c r="IAV276" s="22"/>
      <c r="IAW276" s="22"/>
      <c r="IAX276" s="22"/>
      <c r="IAY276" s="22"/>
      <c r="IAZ276" s="22"/>
      <c r="IBA276" s="22"/>
      <c r="IBB276" s="22"/>
      <c r="IBC276" s="22"/>
      <c r="IBD276" s="22"/>
      <c r="IBE276" s="22"/>
      <c r="IBF276" s="22"/>
      <c r="IBG276" s="22"/>
      <c r="IBH276" s="22"/>
      <c r="IBI276" s="22"/>
      <c r="IBJ276" s="22"/>
      <c r="IBK276" s="22"/>
      <c r="IBL276" s="22"/>
      <c r="IBM276" s="22"/>
      <c r="IBN276" s="22"/>
      <c r="IBO276" s="22"/>
      <c r="IBP276" s="22"/>
      <c r="IBQ276" s="22"/>
      <c r="IBR276" s="22"/>
      <c r="IBS276" s="22"/>
      <c r="IBT276" s="22"/>
      <c r="IBU276" s="22"/>
      <c r="IBV276" s="22"/>
      <c r="IBW276" s="22"/>
      <c r="IBX276" s="22"/>
      <c r="IBY276" s="22"/>
      <c r="IBZ276" s="22"/>
      <c r="ICA276" s="22"/>
      <c r="ICB276" s="22"/>
      <c r="ICC276" s="22"/>
      <c r="ICD276" s="22"/>
      <c r="ICE276" s="22"/>
      <c r="ICF276" s="22"/>
      <c r="ICG276" s="22"/>
      <c r="ICH276" s="22"/>
      <c r="ICI276" s="22"/>
      <c r="ICJ276" s="22"/>
      <c r="ICK276" s="22"/>
      <c r="ICL276" s="22"/>
      <c r="ICM276" s="22"/>
      <c r="ICN276" s="22"/>
      <c r="ICO276" s="22"/>
      <c r="ICP276" s="22"/>
      <c r="ICQ276" s="22"/>
      <c r="ICR276" s="22"/>
      <c r="ICS276" s="22"/>
      <c r="ICT276" s="22"/>
      <c r="ICU276" s="22"/>
      <c r="ICV276" s="22"/>
      <c r="ICW276" s="22"/>
      <c r="ICX276" s="22"/>
      <c r="ICY276" s="22"/>
      <c r="ICZ276" s="22"/>
      <c r="IDA276" s="22"/>
      <c r="IDB276" s="22"/>
      <c r="IDC276" s="22"/>
      <c r="IDD276" s="22"/>
      <c r="IDE276" s="22"/>
      <c r="IDF276" s="22"/>
      <c r="IDG276" s="22"/>
      <c r="IDH276" s="22"/>
      <c r="IDI276" s="22"/>
      <c r="IDJ276" s="22"/>
      <c r="IDK276" s="22"/>
      <c r="IDL276" s="22"/>
      <c r="IDM276" s="22"/>
      <c r="IDN276" s="22"/>
      <c r="IDO276" s="22"/>
      <c r="IDP276" s="22"/>
      <c r="IDQ276" s="22"/>
      <c r="IDR276" s="22"/>
      <c r="IDS276" s="22"/>
      <c r="IDT276" s="22"/>
      <c r="IDU276" s="22"/>
      <c r="IDV276" s="22"/>
      <c r="IDW276" s="22"/>
      <c r="IDX276" s="22"/>
      <c r="IDY276" s="22"/>
      <c r="IDZ276" s="22"/>
      <c r="IEA276" s="22"/>
      <c r="IEB276" s="22"/>
      <c r="IEC276" s="22"/>
      <c r="IED276" s="22"/>
      <c r="IEE276" s="22"/>
      <c r="IEF276" s="22"/>
      <c r="IEG276" s="22"/>
      <c r="IEH276" s="22"/>
      <c r="IEI276" s="22"/>
      <c r="IEJ276" s="22"/>
      <c r="IEK276" s="22"/>
      <c r="IEL276" s="22"/>
      <c r="IEM276" s="22"/>
      <c r="IEN276" s="22"/>
      <c r="IEO276" s="22"/>
      <c r="IEP276" s="22"/>
      <c r="IEQ276" s="22"/>
      <c r="IER276" s="22"/>
      <c r="IES276" s="22"/>
      <c r="IET276" s="22"/>
      <c r="IEU276" s="22"/>
      <c r="IEV276" s="22"/>
      <c r="IEW276" s="22"/>
      <c r="IEX276" s="22"/>
      <c r="IEY276" s="22"/>
      <c r="IEZ276" s="22"/>
      <c r="IFA276" s="22"/>
      <c r="IFB276" s="22"/>
      <c r="IFC276" s="22"/>
      <c r="IFD276" s="22"/>
      <c r="IFE276" s="22"/>
      <c r="IFF276" s="22"/>
      <c r="IFG276" s="22"/>
      <c r="IFH276" s="22"/>
      <c r="IFI276" s="22"/>
      <c r="IFJ276" s="22"/>
      <c r="IFK276" s="22"/>
      <c r="IFL276" s="22"/>
      <c r="IFM276" s="22"/>
      <c r="IFN276" s="22"/>
      <c r="IFO276" s="22"/>
      <c r="IFP276" s="22"/>
      <c r="IFQ276" s="22"/>
      <c r="IFR276" s="22"/>
      <c r="IFS276" s="22"/>
      <c r="IFT276" s="22"/>
      <c r="IFU276" s="22"/>
      <c r="IFV276" s="22"/>
      <c r="IFW276" s="22"/>
      <c r="IFX276" s="22"/>
      <c r="IFY276" s="22"/>
      <c r="IFZ276" s="22"/>
      <c r="IGA276" s="22"/>
      <c r="IGB276" s="22"/>
      <c r="IGC276" s="22"/>
      <c r="IGD276" s="22"/>
      <c r="IGE276" s="22"/>
      <c r="IGF276" s="22"/>
      <c r="IGG276" s="22"/>
      <c r="IGH276" s="22"/>
      <c r="IGI276" s="22"/>
      <c r="IGJ276" s="22"/>
      <c r="IGK276" s="22"/>
      <c r="IGL276" s="22"/>
      <c r="IGM276" s="22"/>
      <c r="IGN276" s="22"/>
      <c r="IGO276" s="22"/>
      <c r="IGP276" s="22"/>
      <c r="IGQ276" s="22"/>
      <c r="IGR276" s="22"/>
      <c r="IGS276" s="22"/>
      <c r="IGT276" s="22"/>
      <c r="IGU276" s="22"/>
      <c r="IGV276" s="22"/>
      <c r="IGW276" s="22"/>
      <c r="IGX276" s="22"/>
      <c r="IGY276" s="22"/>
      <c r="IGZ276" s="22"/>
      <c r="IHA276" s="22"/>
      <c r="IHB276" s="22"/>
      <c r="IHC276" s="22"/>
      <c r="IHD276" s="22"/>
      <c r="IHE276" s="22"/>
      <c r="IHF276" s="22"/>
      <c r="IHG276" s="22"/>
      <c r="IHH276" s="22"/>
      <c r="IHI276" s="22"/>
      <c r="IHJ276" s="22"/>
      <c r="IHK276" s="22"/>
      <c r="IHL276" s="22"/>
      <c r="IHM276" s="22"/>
      <c r="IHN276" s="22"/>
      <c r="IHO276" s="22"/>
      <c r="IHP276" s="22"/>
      <c r="IHQ276" s="22"/>
      <c r="IHR276" s="22"/>
      <c r="IHS276" s="22"/>
      <c r="IHT276" s="22"/>
      <c r="IHU276" s="22"/>
      <c r="IHV276" s="22"/>
      <c r="IHW276" s="22"/>
      <c r="IHX276" s="22"/>
      <c r="IHY276" s="22"/>
      <c r="IHZ276" s="22"/>
      <c r="IIA276" s="22"/>
      <c r="IIB276" s="22"/>
      <c r="IIC276" s="22"/>
      <c r="IID276" s="22"/>
      <c r="IIE276" s="22"/>
      <c r="IIF276" s="22"/>
      <c r="IIG276" s="22"/>
      <c r="IIH276" s="22"/>
      <c r="III276" s="22"/>
      <c r="IIJ276" s="22"/>
      <c r="IIK276" s="22"/>
      <c r="IIL276" s="22"/>
      <c r="IIM276" s="22"/>
      <c r="IIN276" s="22"/>
      <c r="IIO276" s="22"/>
      <c r="IIP276" s="22"/>
      <c r="IIQ276" s="22"/>
      <c r="IIR276" s="22"/>
      <c r="IIS276" s="22"/>
      <c r="IIT276" s="22"/>
      <c r="IIU276" s="22"/>
      <c r="IIV276" s="22"/>
      <c r="IIW276" s="22"/>
      <c r="IIX276" s="22"/>
      <c r="IIY276" s="22"/>
      <c r="IIZ276" s="22"/>
      <c r="IJA276" s="22"/>
      <c r="IJB276" s="22"/>
      <c r="IJC276" s="22"/>
      <c r="IJD276" s="22"/>
      <c r="IJE276" s="22"/>
      <c r="IJF276" s="22"/>
      <c r="IJG276" s="22"/>
      <c r="IJH276" s="22"/>
      <c r="IJI276" s="22"/>
      <c r="IJJ276" s="22"/>
      <c r="IJK276" s="22"/>
      <c r="IJL276" s="22"/>
      <c r="IJM276" s="22"/>
      <c r="IJN276" s="22"/>
      <c r="IJO276" s="22"/>
      <c r="IJP276" s="22"/>
      <c r="IJQ276" s="22"/>
      <c r="IJR276" s="22"/>
      <c r="IJS276" s="22"/>
      <c r="IJT276" s="22"/>
      <c r="IJU276" s="22"/>
      <c r="IJV276" s="22"/>
      <c r="IJW276" s="22"/>
      <c r="IJX276" s="22"/>
      <c r="IJY276" s="22"/>
      <c r="IJZ276" s="22"/>
      <c r="IKA276" s="22"/>
      <c r="IKB276" s="22"/>
      <c r="IKC276" s="22"/>
      <c r="IKD276" s="22"/>
      <c r="IKE276" s="22"/>
      <c r="IKF276" s="22"/>
      <c r="IKG276" s="22"/>
      <c r="IKH276" s="22"/>
      <c r="IKI276" s="22"/>
      <c r="IKJ276" s="22"/>
      <c r="IKK276" s="22"/>
      <c r="IKL276" s="22"/>
      <c r="IKM276" s="22"/>
      <c r="IKN276" s="22"/>
      <c r="IKO276" s="22"/>
      <c r="IKP276" s="22"/>
      <c r="IKQ276" s="22"/>
      <c r="IKR276" s="22"/>
      <c r="IKS276" s="22"/>
      <c r="IKT276" s="22"/>
      <c r="IKU276" s="22"/>
      <c r="IKV276" s="22"/>
      <c r="IKW276" s="22"/>
      <c r="IKX276" s="22"/>
      <c r="IKY276" s="22"/>
      <c r="IKZ276" s="22"/>
      <c r="ILA276" s="22"/>
      <c r="ILB276" s="22"/>
      <c r="ILC276" s="22"/>
      <c r="ILD276" s="22"/>
      <c r="ILE276" s="22"/>
      <c r="ILF276" s="22"/>
      <c r="ILG276" s="22"/>
      <c r="ILH276" s="22"/>
      <c r="ILI276" s="22"/>
      <c r="ILJ276" s="22"/>
      <c r="ILK276" s="22"/>
      <c r="ILL276" s="22"/>
      <c r="ILM276" s="22"/>
      <c r="ILN276" s="22"/>
      <c r="ILO276" s="22"/>
      <c r="ILP276" s="22"/>
      <c r="ILQ276" s="22"/>
      <c r="ILR276" s="22"/>
      <c r="ILS276" s="22"/>
      <c r="ILT276" s="22"/>
      <c r="ILU276" s="22"/>
      <c r="ILV276" s="22"/>
      <c r="ILW276" s="22"/>
      <c r="ILX276" s="22"/>
      <c r="ILY276" s="22"/>
      <c r="ILZ276" s="22"/>
      <c r="IMA276" s="22"/>
      <c r="IMB276" s="22"/>
      <c r="IMC276" s="22"/>
      <c r="IMD276" s="22"/>
      <c r="IME276" s="22"/>
      <c r="IMF276" s="22"/>
      <c r="IMG276" s="22"/>
      <c r="IMH276" s="22"/>
      <c r="IMI276" s="22"/>
      <c r="IMJ276" s="22"/>
      <c r="IMK276" s="22"/>
      <c r="IML276" s="22"/>
      <c r="IMM276" s="22"/>
      <c r="IMN276" s="22"/>
      <c r="IMO276" s="22"/>
      <c r="IMP276" s="22"/>
      <c r="IMQ276" s="22"/>
      <c r="IMR276" s="22"/>
      <c r="IMS276" s="22"/>
      <c r="IMT276" s="22"/>
      <c r="IMU276" s="22"/>
      <c r="IMV276" s="22"/>
      <c r="IMW276" s="22"/>
      <c r="IMX276" s="22"/>
      <c r="IMY276" s="22"/>
      <c r="IMZ276" s="22"/>
      <c r="INA276" s="22"/>
      <c r="INB276" s="22"/>
      <c r="INC276" s="22"/>
      <c r="IND276" s="22"/>
      <c r="INE276" s="22"/>
      <c r="INF276" s="22"/>
      <c r="ING276" s="22"/>
      <c r="INH276" s="22"/>
      <c r="INI276" s="22"/>
      <c r="INJ276" s="22"/>
      <c r="INK276" s="22"/>
      <c r="INL276" s="22"/>
      <c r="INM276" s="22"/>
      <c r="INN276" s="22"/>
      <c r="INO276" s="22"/>
      <c r="INP276" s="22"/>
      <c r="INQ276" s="22"/>
      <c r="INR276" s="22"/>
      <c r="INS276" s="22"/>
      <c r="INT276" s="22"/>
      <c r="INU276" s="22"/>
      <c r="INV276" s="22"/>
      <c r="INW276" s="22"/>
      <c r="INX276" s="22"/>
      <c r="INY276" s="22"/>
      <c r="INZ276" s="22"/>
      <c r="IOA276" s="22"/>
      <c r="IOB276" s="22"/>
      <c r="IOC276" s="22"/>
      <c r="IOD276" s="22"/>
      <c r="IOE276" s="22"/>
      <c r="IOF276" s="22"/>
      <c r="IOG276" s="22"/>
      <c r="IOH276" s="22"/>
      <c r="IOI276" s="22"/>
      <c r="IOJ276" s="22"/>
      <c r="IOK276" s="22"/>
      <c r="IOL276" s="22"/>
      <c r="IOM276" s="22"/>
      <c r="ION276" s="22"/>
      <c r="IOO276" s="22"/>
      <c r="IOP276" s="22"/>
      <c r="IOQ276" s="22"/>
      <c r="IOR276" s="22"/>
      <c r="IOS276" s="22"/>
      <c r="IOT276" s="22"/>
      <c r="IOU276" s="22"/>
      <c r="IOV276" s="22"/>
      <c r="IOW276" s="22"/>
      <c r="IOX276" s="22"/>
      <c r="IOY276" s="22"/>
      <c r="IOZ276" s="22"/>
      <c r="IPA276" s="22"/>
      <c r="IPB276" s="22"/>
      <c r="IPC276" s="22"/>
      <c r="IPD276" s="22"/>
      <c r="IPE276" s="22"/>
      <c r="IPF276" s="22"/>
      <c r="IPG276" s="22"/>
      <c r="IPH276" s="22"/>
      <c r="IPI276" s="22"/>
      <c r="IPJ276" s="22"/>
      <c r="IPK276" s="22"/>
      <c r="IPL276" s="22"/>
      <c r="IPM276" s="22"/>
      <c r="IPN276" s="22"/>
      <c r="IPO276" s="22"/>
      <c r="IPP276" s="22"/>
      <c r="IPQ276" s="22"/>
      <c r="IPR276" s="22"/>
      <c r="IPS276" s="22"/>
      <c r="IPT276" s="22"/>
      <c r="IPU276" s="22"/>
      <c r="IPV276" s="22"/>
      <c r="IPW276" s="22"/>
      <c r="IPX276" s="22"/>
      <c r="IPY276" s="22"/>
      <c r="IPZ276" s="22"/>
      <c r="IQA276" s="22"/>
      <c r="IQB276" s="22"/>
      <c r="IQC276" s="22"/>
      <c r="IQD276" s="22"/>
      <c r="IQE276" s="22"/>
      <c r="IQF276" s="22"/>
      <c r="IQG276" s="22"/>
      <c r="IQH276" s="22"/>
      <c r="IQI276" s="22"/>
      <c r="IQJ276" s="22"/>
      <c r="IQK276" s="22"/>
      <c r="IQL276" s="22"/>
      <c r="IQM276" s="22"/>
      <c r="IQN276" s="22"/>
      <c r="IQO276" s="22"/>
      <c r="IQP276" s="22"/>
      <c r="IQQ276" s="22"/>
      <c r="IQR276" s="22"/>
      <c r="IQS276" s="22"/>
      <c r="IQT276" s="22"/>
      <c r="IQU276" s="22"/>
      <c r="IQV276" s="22"/>
      <c r="IQW276" s="22"/>
      <c r="IQX276" s="22"/>
      <c r="IQY276" s="22"/>
      <c r="IQZ276" s="22"/>
      <c r="IRA276" s="22"/>
      <c r="IRB276" s="22"/>
      <c r="IRC276" s="22"/>
      <c r="IRD276" s="22"/>
      <c r="IRE276" s="22"/>
      <c r="IRF276" s="22"/>
      <c r="IRG276" s="22"/>
      <c r="IRH276" s="22"/>
      <c r="IRI276" s="22"/>
      <c r="IRJ276" s="22"/>
      <c r="IRK276" s="22"/>
      <c r="IRL276" s="22"/>
      <c r="IRM276" s="22"/>
      <c r="IRN276" s="22"/>
      <c r="IRO276" s="22"/>
      <c r="IRP276" s="22"/>
      <c r="IRQ276" s="22"/>
      <c r="IRR276" s="22"/>
      <c r="IRS276" s="22"/>
      <c r="IRT276" s="22"/>
      <c r="IRU276" s="22"/>
      <c r="IRV276" s="22"/>
      <c r="IRW276" s="22"/>
      <c r="IRX276" s="22"/>
      <c r="IRY276" s="22"/>
      <c r="IRZ276" s="22"/>
      <c r="ISA276" s="22"/>
      <c r="ISB276" s="22"/>
      <c r="ISC276" s="22"/>
      <c r="ISD276" s="22"/>
      <c r="ISE276" s="22"/>
      <c r="ISF276" s="22"/>
      <c r="ISG276" s="22"/>
      <c r="ISH276" s="22"/>
      <c r="ISI276" s="22"/>
      <c r="ISJ276" s="22"/>
      <c r="ISK276" s="22"/>
      <c r="ISL276" s="22"/>
      <c r="ISM276" s="22"/>
      <c r="ISN276" s="22"/>
      <c r="ISO276" s="22"/>
      <c r="ISP276" s="22"/>
      <c r="ISQ276" s="22"/>
      <c r="ISR276" s="22"/>
      <c r="ISS276" s="22"/>
      <c r="IST276" s="22"/>
      <c r="ISU276" s="22"/>
      <c r="ISV276" s="22"/>
      <c r="ISW276" s="22"/>
      <c r="ISX276" s="22"/>
      <c r="ISY276" s="22"/>
      <c r="ISZ276" s="22"/>
      <c r="ITA276" s="22"/>
      <c r="ITB276" s="22"/>
      <c r="ITC276" s="22"/>
      <c r="ITD276" s="22"/>
      <c r="ITE276" s="22"/>
      <c r="ITF276" s="22"/>
      <c r="ITG276" s="22"/>
      <c r="ITH276" s="22"/>
      <c r="ITI276" s="22"/>
      <c r="ITJ276" s="22"/>
      <c r="ITK276" s="22"/>
      <c r="ITL276" s="22"/>
      <c r="ITM276" s="22"/>
      <c r="ITN276" s="22"/>
      <c r="ITO276" s="22"/>
      <c r="ITP276" s="22"/>
      <c r="ITQ276" s="22"/>
      <c r="ITR276" s="22"/>
      <c r="ITS276" s="22"/>
      <c r="ITT276" s="22"/>
      <c r="ITU276" s="22"/>
      <c r="ITV276" s="22"/>
      <c r="ITW276" s="22"/>
      <c r="ITX276" s="22"/>
      <c r="ITY276" s="22"/>
      <c r="ITZ276" s="22"/>
      <c r="IUA276" s="22"/>
      <c r="IUB276" s="22"/>
      <c r="IUC276" s="22"/>
      <c r="IUD276" s="22"/>
      <c r="IUE276" s="22"/>
      <c r="IUF276" s="22"/>
      <c r="IUG276" s="22"/>
      <c r="IUH276" s="22"/>
      <c r="IUI276" s="22"/>
      <c r="IUJ276" s="22"/>
      <c r="IUK276" s="22"/>
      <c r="IUL276" s="22"/>
      <c r="IUM276" s="22"/>
      <c r="IUN276" s="22"/>
      <c r="IUO276" s="22"/>
      <c r="IUP276" s="22"/>
      <c r="IUQ276" s="22"/>
      <c r="IUR276" s="22"/>
      <c r="IUS276" s="22"/>
      <c r="IUT276" s="22"/>
      <c r="IUU276" s="22"/>
      <c r="IUV276" s="22"/>
      <c r="IUW276" s="22"/>
      <c r="IUX276" s="22"/>
      <c r="IUY276" s="22"/>
      <c r="IUZ276" s="22"/>
      <c r="IVA276" s="22"/>
      <c r="IVB276" s="22"/>
      <c r="IVC276" s="22"/>
      <c r="IVD276" s="22"/>
      <c r="IVE276" s="22"/>
      <c r="IVF276" s="22"/>
      <c r="IVG276" s="22"/>
      <c r="IVH276" s="22"/>
      <c r="IVI276" s="22"/>
      <c r="IVJ276" s="22"/>
      <c r="IVK276" s="22"/>
      <c r="IVL276" s="22"/>
      <c r="IVM276" s="22"/>
      <c r="IVN276" s="22"/>
      <c r="IVO276" s="22"/>
      <c r="IVP276" s="22"/>
      <c r="IVQ276" s="22"/>
      <c r="IVR276" s="22"/>
      <c r="IVS276" s="22"/>
      <c r="IVT276" s="22"/>
      <c r="IVU276" s="22"/>
      <c r="IVV276" s="22"/>
      <c r="IVW276" s="22"/>
      <c r="IVX276" s="22"/>
      <c r="IVY276" s="22"/>
      <c r="IVZ276" s="22"/>
      <c r="IWA276" s="22"/>
      <c r="IWB276" s="22"/>
      <c r="IWC276" s="22"/>
      <c r="IWD276" s="22"/>
      <c r="IWE276" s="22"/>
      <c r="IWF276" s="22"/>
      <c r="IWG276" s="22"/>
      <c r="IWH276" s="22"/>
      <c r="IWI276" s="22"/>
      <c r="IWJ276" s="22"/>
      <c r="IWK276" s="22"/>
      <c r="IWL276" s="22"/>
      <c r="IWM276" s="22"/>
      <c r="IWN276" s="22"/>
      <c r="IWO276" s="22"/>
      <c r="IWP276" s="22"/>
      <c r="IWQ276" s="22"/>
      <c r="IWR276" s="22"/>
      <c r="IWS276" s="22"/>
      <c r="IWT276" s="22"/>
      <c r="IWU276" s="22"/>
      <c r="IWV276" s="22"/>
      <c r="IWW276" s="22"/>
      <c r="IWX276" s="22"/>
      <c r="IWY276" s="22"/>
      <c r="IWZ276" s="22"/>
      <c r="IXA276" s="22"/>
      <c r="IXB276" s="22"/>
      <c r="IXC276" s="22"/>
      <c r="IXD276" s="22"/>
      <c r="IXE276" s="22"/>
      <c r="IXF276" s="22"/>
      <c r="IXG276" s="22"/>
      <c r="IXH276" s="22"/>
      <c r="IXI276" s="22"/>
      <c r="IXJ276" s="22"/>
      <c r="IXK276" s="22"/>
      <c r="IXL276" s="22"/>
      <c r="IXM276" s="22"/>
      <c r="IXN276" s="22"/>
      <c r="IXO276" s="22"/>
      <c r="IXP276" s="22"/>
      <c r="IXQ276" s="22"/>
      <c r="IXR276" s="22"/>
      <c r="IXS276" s="22"/>
      <c r="IXT276" s="22"/>
      <c r="IXU276" s="22"/>
      <c r="IXV276" s="22"/>
      <c r="IXW276" s="22"/>
      <c r="IXX276" s="22"/>
      <c r="IXY276" s="22"/>
      <c r="IXZ276" s="22"/>
      <c r="IYA276" s="22"/>
      <c r="IYB276" s="22"/>
      <c r="IYC276" s="22"/>
      <c r="IYD276" s="22"/>
      <c r="IYE276" s="22"/>
      <c r="IYF276" s="22"/>
      <c r="IYG276" s="22"/>
      <c r="IYH276" s="22"/>
      <c r="IYI276" s="22"/>
      <c r="IYJ276" s="22"/>
      <c r="IYK276" s="22"/>
      <c r="IYL276" s="22"/>
      <c r="IYM276" s="22"/>
      <c r="IYN276" s="22"/>
      <c r="IYO276" s="22"/>
      <c r="IYP276" s="22"/>
      <c r="IYQ276" s="22"/>
      <c r="IYR276" s="22"/>
      <c r="IYS276" s="22"/>
      <c r="IYT276" s="22"/>
      <c r="IYU276" s="22"/>
      <c r="IYV276" s="22"/>
      <c r="IYW276" s="22"/>
      <c r="IYX276" s="22"/>
      <c r="IYY276" s="22"/>
      <c r="IYZ276" s="22"/>
      <c r="IZA276" s="22"/>
      <c r="IZB276" s="22"/>
      <c r="IZC276" s="22"/>
      <c r="IZD276" s="22"/>
      <c r="IZE276" s="22"/>
      <c r="IZF276" s="22"/>
      <c r="IZG276" s="22"/>
      <c r="IZH276" s="22"/>
      <c r="IZI276" s="22"/>
      <c r="IZJ276" s="22"/>
      <c r="IZK276" s="22"/>
      <c r="IZL276" s="22"/>
      <c r="IZM276" s="22"/>
      <c r="IZN276" s="22"/>
      <c r="IZO276" s="22"/>
      <c r="IZP276" s="22"/>
      <c r="IZQ276" s="22"/>
      <c r="IZR276" s="22"/>
      <c r="IZS276" s="22"/>
      <c r="IZT276" s="22"/>
      <c r="IZU276" s="22"/>
      <c r="IZV276" s="22"/>
      <c r="IZW276" s="22"/>
      <c r="IZX276" s="22"/>
      <c r="IZY276" s="22"/>
      <c r="IZZ276" s="22"/>
      <c r="JAA276" s="22"/>
      <c r="JAB276" s="22"/>
      <c r="JAC276" s="22"/>
      <c r="JAD276" s="22"/>
      <c r="JAE276" s="22"/>
      <c r="JAF276" s="22"/>
      <c r="JAG276" s="22"/>
      <c r="JAH276" s="22"/>
      <c r="JAI276" s="22"/>
      <c r="JAJ276" s="22"/>
      <c r="JAK276" s="22"/>
      <c r="JAL276" s="22"/>
      <c r="JAM276" s="22"/>
      <c r="JAN276" s="22"/>
      <c r="JAO276" s="22"/>
      <c r="JAP276" s="22"/>
      <c r="JAQ276" s="22"/>
      <c r="JAR276" s="22"/>
      <c r="JAS276" s="22"/>
      <c r="JAT276" s="22"/>
      <c r="JAU276" s="22"/>
      <c r="JAV276" s="22"/>
      <c r="JAW276" s="22"/>
      <c r="JAX276" s="22"/>
      <c r="JAY276" s="22"/>
      <c r="JAZ276" s="22"/>
      <c r="JBA276" s="22"/>
      <c r="JBB276" s="22"/>
      <c r="JBC276" s="22"/>
      <c r="JBD276" s="22"/>
      <c r="JBE276" s="22"/>
      <c r="JBF276" s="22"/>
      <c r="JBG276" s="22"/>
      <c r="JBH276" s="22"/>
      <c r="JBI276" s="22"/>
      <c r="JBJ276" s="22"/>
      <c r="JBK276" s="22"/>
      <c r="JBL276" s="22"/>
      <c r="JBM276" s="22"/>
      <c r="JBN276" s="22"/>
      <c r="JBO276" s="22"/>
      <c r="JBP276" s="22"/>
      <c r="JBQ276" s="22"/>
      <c r="JBR276" s="22"/>
      <c r="JBS276" s="22"/>
      <c r="JBT276" s="22"/>
      <c r="JBU276" s="22"/>
      <c r="JBV276" s="22"/>
      <c r="JBW276" s="22"/>
      <c r="JBX276" s="22"/>
      <c r="JBY276" s="22"/>
      <c r="JBZ276" s="22"/>
      <c r="JCA276" s="22"/>
      <c r="JCB276" s="22"/>
      <c r="JCC276" s="22"/>
      <c r="JCD276" s="22"/>
      <c r="JCE276" s="22"/>
      <c r="JCF276" s="22"/>
      <c r="JCG276" s="22"/>
      <c r="JCH276" s="22"/>
      <c r="JCI276" s="22"/>
      <c r="JCJ276" s="22"/>
      <c r="JCK276" s="22"/>
      <c r="JCL276" s="22"/>
      <c r="JCM276" s="22"/>
      <c r="JCN276" s="22"/>
      <c r="JCO276" s="22"/>
      <c r="JCP276" s="22"/>
      <c r="JCQ276" s="22"/>
      <c r="JCR276" s="22"/>
      <c r="JCS276" s="22"/>
      <c r="JCT276" s="22"/>
      <c r="JCU276" s="22"/>
      <c r="JCV276" s="22"/>
      <c r="JCW276" s="22"/>
      <c r="JCX276" s="22"/>
      <c r="JCY276" s="22"/>
      <c r="JCZ276" s="22"/>
      <c r="JDA276" s="22"/>
      <c r="JDB276" s="22"/>
      <c r="JDC276" s="22"/>
      <c r="JDD276" s="22"/>
      <c r="JDE276" s="22"/>
      <c r="JDF276" s="22"/>
      <c r="JDG276" s="22"/>
      <c r="JDH276" s="22"/>
      <c r="JDI276" s="22"/>
      <c r="JDJ276" s="22"/>
      <c r="JDK276" s="22"/>
      <c r="JDL276" s="22"/>
      <c r="JDM276" s="22"/>
      <c r="JDN276" s="22"/>
      <c r="JDO276" s="22"/>
      <c r="JDP276" s="22"/>
      <c r="JDQ276" s="22"/>
      <c r="JDR276" s="22"/>
      <c r="JDS276" s="22"/>
      <c r="JDT276" s="22"/>
      <c r="JDU276" s="22"/>
      <c r="JDV276" s="22"/>
      <c r="JDW276" s="22"/>
      <c r="JDX276" s="22"/>
      <c r="JDY276" s="22"/>
      <c r="JDZ276" s="22"/>
      <c r="JEA276" s="22"/>
      <c r="JEB276" s="22"/>
      <c r="JEC276" s="22"/>
      <c r="JED276" s="22"/>
      <c r="JEE276" s="22"/>
      <c r="JEF276" s="22"/>
      <c r="JEG276" s="22"/>
      <c r="JEH276" s="22"/>
      <c r="JEI276" s="22"/>
      <c r="JEJ276" s="22"/>
      <c r="JEK276" s="22"/>
      <c r="JEL276" s="22"/>
      <c r="JEM276" s="22"/>
      <c r="JEN276" s="22"/>
      <c r="JEO276" s="22"/>
      <c r="JEP276" s="22"/>
      <c r="JEQ276" s="22"/>
      <c r="JER276" s="22"/>
      <c r="JES276" s="22"/>
      <c r="JET276" s="22"/>
      <c r="JEU276" s="22"/>
      <c r="JEV276" s="22"/>
      <c r="JEW276" s="22"/>
      <c r="JEX276" s="22"/>
      <c r="JEY276" s="22"/>
      <c r="JEZ276" s="22"/>
      <c r="JFA276" s="22"/>
      <c r="JFB276" s="22"/>
      <c r="JFC276" s="22"/>
      <c r="JFD276" s="22"/>
      <c r="JFE276" s="22"/>
      <c r="JFF276" s="22"/>
      <c r="JFG276" s="22"/>
      <c r="JFH276" s="22"/>
      <c r="JFI276" s="22"/>
      <c r="JFJ276" s="22"/>
      <c r="JFK276" s="22"/>
      <c r="JFL276" s="22"/>
      <c r="JFM276" s="22"/>
      <c r="JFN276" s="22"/>
      <c r="JFO276" s="22"/>
      <c r="JFP276" s="22"/>
      <c r="JFQ276" s="22"/>
      <c r="JFR276" s="22"/>
      <c r="JFS276" s="22"/>
      <c r="JFT276" s="22"/>
      <c r="JFU276" s="22"/>
      <c r="JFV276" s="22"/>
      <c r="JFW276" s="22"/>
      <c r="JFX276" s="22"/>
      <c r="JFY276" s="22"/>
      <c r="JFZ276" s="22"/>
      <c r="JGA276" s="22"/>
      <c r="JGB276" s="22"/>
      <c r="JGC276" s="22"/>
      <c r="JGD276" s="22"/>
      <c r="JGE276" s="22"/>
      <c r="JGF276" s="22"/>
      <c r="JGG276" s="22"/>
      <c r="JGH276" s="22"/>
      <c r="JGI276" s="22"/>
      <c r="JGJ276" s="22"/>
      <c r="JGK276" s="22"/>
      <c r="JGL276" s="22"/>
      <c r="JGM276" s="22"/>
      <c r="JGN276" s="22"/>
      <c r="JGO276" s="22"/>
      <c r="JGP276" s="22"/>
      <c r="JGQ276" s="22"/>
      <c r="JGR276" s="22"/>
      <c r="JGS276" s="22"/>
      <c r="JGT276" s="22"/>
      <c r="JGU276" s="22"/>
      <c r="JGV276" s="22"/>
      <c r="JGW276" s="22"/>
      <c r="JGX276" s="22"/>
      <c r="JGY276" s="22"/>
      <c r="JGZ276" s="22"/>
      <c r="JHA276" s="22"/>
      <c r="JHB276" s="22"/>
      <c r="JHC276" s="22"/>
      <c r="JHD276" s="22"/>
      <c r="JHE276" s="22"/>
      <c r="JHF276" s="22"/>
      <c r="JHG276" s="22"/>
      <c r="JHH276" s="22"/>
      <c r="JHI276" s="22"/>
      <c r="JHJ276" s="22"/>
      <c r="JHK276" s="22"/>
      <c r="JHL276" s="22"/>
      <c r="JHM276" s="22"/>
      <c r="JHN276" s="22"/>
      <c r="JHO276" s="22"/>
      <c r="JHP276" s="22"/>
      <c r="JHQ276" s="22"/>
      <c r="JHR276" s="22"/>
      <c r="JHS276" s="22"/>
      <c r="JHT276" s="22"/>
      <c r="JHU276" s="22"/>
      <c r="JHV276" s="22"/>
      <c r="JHW276" s="22"/>
      <c r="JHX276" s="22"/>
      <c r="JHY276" s="22"/>
      <c r="JHZ276" s="22"/>
      <c r="JIA276" s="22"/>
      <c r="JIB276" s="22"/>
      <c r="JIC276" s="22"/>
      <c r="JID276" s="22"/>
      <c r="JIE276" s="22"/>
      <c r="JIF276" s="22"/>
      <c r="JIG276" s="22"/>
      <c r="JIH276" s="22"/>
      <c r="JII276" s="22"/>
      <c r="JIJ276" s="22"/>
      <c r="JIK276" s="22"/>
      <c r="JIL276" s="22"/>
      <c r="JIM276" s="22"/>
      <c r="JIN276" s="22"/>
      <c r="JIO276" s="22"/>
      <c r="JIP276" s="22"/>
      <c r="JIQ276" s="22"/>
      <c r="JIR276" s="22"/>
      <c r="JIS276" s="22"/>
      <c r="JIT276" s="22"/>
      <c r="JIU276" s="22"/>
      <c r="JIV276" s="22"/>
      <c r="JIW276" s="22"/>
      <c r="JIX276" s="22"/>
      <c r="JIY276" s="22"/>
      <c r="JIZ276" s="22"/>
      <c r="JJA276" s="22"/>
      <c r="JJB276" s="22"/>
      <c r="JJC276" s="22"/>
      <c r="JJD276" s="22"/>
      <c r="JJE276" s="22"/>
      <c r="JJF276" s="22"/>
      <c r="JJG276" s="22"/>
      <c r="JJH276" s="22"/>
      <c r="JJI276" s="22"/>
      <c r="JJJ276" s="22"/>
      <c r="JJK276" s="22"/>
      <c r="JJL276" s="22"/>
      <c r="JJM276" s="22"/>
      <c r="JJN276" s="22"/>
      <c r="JJO276" s="22"/>
      <c r="JJP276" s="22"/>
      <c r="JJQ276" s="22"/>
      <c r="JJR276" s="22"/>
      <c r="JJS276" s="22"/>
      <c r="JJT276" s="22"/>
      <c r="JJU276" s="22"/>
      <c r="JJV276" s="22"/>
      <c r="JJW276" s="22"/>
      <c r="JJX276" s="22"/>
      <c r="JJY276" s="22"/>
      <c r="JJZ276" s="22"/>
      <c r="JKA276" s="22"/>
      <c r="JKB276" s="22"/>
      <c r="JKC276" s="22"/>
      <c r="JKD276" s="22"/>
      <c r="JKE276" s="22"/>
      <c r="JKF276" s="22"/>
      <c r="JKG276" s="22"/>
      <c r="JKH276" s="22"/>
      <c r="JKI276" s="22"/>
      <c r="JKJ276" s="22"/>
      <c r="JKK276" s="22"/>
      <c r="JKL276" s="22"/>
      <c r="JKM276" s="22"/>
      <c r="JKN276" s="22"/>
      <c r="JKO276" s="22"/>
      <c r="JKP276" s="22"/>
      <c r="JKQ276" s="22"/>
      <c r="JKR276" s="22"/>
      <c r="JKS276" s="22"/>
      <c r="JKT276" s="22"/>
      <c r="JKU276" s="22"/>
      <c r="JKV276" s="22"/>
      <c r="JKW276" s="22"/>
      <c r="JKX276" s="22"/>
      <c r="JKY276" s="22"/>
      <c r="JKZ276" s="22"/>
      <c r="JLA276" s="22"/>
      <c r="JLB276" s="22"/>
      <c r="JLC276" s="22"/>
      <c r="JLD276" s="22"/>
      <c r="JLE276" s="22"/>
      <c r="JLF276" s="22"/>
      <c r="JLG276" s="22"/>
      <c r="JLH276" s="22"/>
      <c r="JLI276" s="22"/>
      <c r="JLJ276" s="22"/>
      <c r="JLK276" s="22"/>
      <c r="JLL276" s="22"/>
      <c r="JLM276" s="22"/>
      <c r="JLN276" s="22"/>
      <c r="JLO276" s="22"/>
      <c r="JLP276" s="22"/>
      <c r="JLQ276" s="22"/>
      <c r="JLR276" s="22"/>
      <c r="JLS276" s="22"/>
      <c r="JLT276" s="22"/>
      <c r="JLU276" s="22"/>
      <c r="JLV276" s="22"/>
      <c r="JLW276" s="22"/>
      <c r="JLX276" s="22"/>
      <c r="JLY276" s="22"/>
      <c r="JLZ276" s="22"/>
      <c r="JMA276" s="22"/>
      <c r="JMB276" s="22"/>
      <c r="JMC276" s="22"/>
      <c r="JMD276" s="22"/>
      <c r="JME276" s="22"/>
      <c r="JMF276" s="22"/>
      <c r="JMG276" s="22"/>
      <c r="JMH276" s="22"/>
      <c r="JMI276" s="22"/>
      <c r="JMJ276" s="22"/>
      <c r="JMK276" s="22"/>
      <c r="JML276" s="22"/>
      <c r="JMM276" s="22"/>
      <c r="JMN276" s="22"/>
      <c r="JMO276" s="22"/>
      <c r="JMP276" s="22"/>
      <c r="JMQ276" s="22"/>
      <c r="JMR276" s="22"/>
      <c r="JMS276" s="22"/>
      <c r="JMT276" s="22"/>
      <c r="JMU276" s="22"/>
      <c r="JMV276" s="22"/>
      <c r="JMW276" s="22"/>
      <c r="JMX276" s="22"/>
      <c r="JMY276" s="22"/>
      <c r="JMZ276" s="22"/>
      <c r="JNA276" s="22"/>
      <c r="JNB276" s="22"/>
      <c r="JNC276" s="22"/>
      <c r="JND276" s="22"/>
      <c r="JNE276" s="22"/>
      <c r="JNF276" s="22"/>
      <c r="JNG276" s="22"/>
      <c r="JNH276" s="22"/>
      <c r="JNI276" s="22"/>
      <c r="JNJ276" s="22"/>
      <c r="JNK276" s="22"/>
      <c r="JNL276" s="22"/>
      <c r="JNM276" s="22"/>
      <c r="JNN276" s="22"/>
      <c r="JNO276" s="22"/>
      <c r="JNP276" s="22"/>
      <c r="JNQ276" s="22"/>
      <c r="JNR276" s="22"/>
      <c r="JNS276" s="22"/>
      <c r="JNT276" s="22"/>
      <c r="JNU276" s="22"/>
      <c r="JNV276" s="22"/>
      <c r="JNW276" s="22"/>
      <c r="JNX276" s="22"/>
      <c r="JNY276" s="22"/>
      <c r="JNZ276" s="22"/>
      <c r="JOA276" s="22"/>
      <c r="JOB276" s="22"/>
      <c r="JOC276" s="22"/>
      <c r="JOD276" s="22"/>
      <c r="JOE276" s="22"/>
      <c r="JOF276" s="22"/>
      <c r="JOG276" s="22"/>
      <c r="JOH276" s="22"/>
      <c r="JOI276" s="22"/>
      <c r="JOJ276" s="22"/>
      <c r="JOK276" s="22"/>
      <c r="JOL276" s="22"/>
      <c r="JOM276" s="22"/>
      <c r="JON276" s="22"/>
      <c r="JOO276" s="22"/>
      <c r="JOP276" s="22"/>
      <c r="JOQ276" s="22"/>
      <c r="JOR276" s="22"/>
      <c r="JOS276" s="22"/>
      <c r="JOT276" s="22"/>
      <c r="JOU276" s="22"/>
      <c r="JOV276" s="22"/>
      <c r="JOW276" s="22"/>
      <c r="JOX276" s="22"/>
      <c r="JOY276" s="22"/>
      <c r="JOZ276" s="22"/>
      <c r="JPA276" s="22"/>
      <c r="JPB276" s="22"/>
      <c r="JPC276" s="22"/>
      <c r="JPD276" s="22"/>
      <c r="JPE276" s="22"/>
      <c r="JPF276" s="22"/>
      <c r="JPG276" s="22"/>
      <c r="JPH276" s="22"/>
      <c r="JPI276" s="22"/>
      <c r="JPJ276" s="22"/>
      <c r="JPK276" s="22"/>
      <c r="JPL276" s="22"/>
      <c r="JPM276" s="22"/>
      <c r="JPN276" s="22"/>
      <c r="JPO276" s="22"/>
      <c r="JPP276" s="22"/>
      <c r="JPQ276" s="22"/>
      <c r="JPR276" s="22"/>
      <c r="JPS276" s="22"/>
      <c r="JPT276" s="22"/>
      <c r="JPU276" s="22"/>
      <c r="JPV276" s="22"/>
      <c r="JPW276" s="22"/>
      <c r="JPX276" s="22"/>
      <c r="JPY276" s="22"/>
      <c r="JPZ276" s="22"/>
      <c r="JQA276" s="22"/>
      <c r="JQB276" s="22"/>
      <c r="JQC276" s="22"/>
      <c r="JQD276" s="22"/>
      <c r="JQE276" s="22"/>
      <c r="JQF276" s="22"/>
      <c r="JQG276" s="22"/>
      <c r="JQH276" s="22"/>
      <c r="JQI276" s="22"/>
      <c r="JQJ276" s="22"/>
      <c r="JQK276" s="22"/>
      <c r="JQL276" s="22"/>
      <c r="JQM276" s="22"/>
      <c r="JQN276" s="22"/>
      <c r="JQO276" s="22"/>
      <c r="JQP276" s="22"/>
      <c r="JQQ276" s="22"/>
      <c r="JQR276" s="22"/>
      <c r="JQS276" s="22"/>
      <c r="JQT276" s="22"/>
      <c r="JQU276" s="22"/>
      <c r="JQV276" s="22"/>
      <c r="JQW276" s="22"/>
      <c r="JQX276" s="22"/>
      <c r="JQY276" s="22"/>
      <c r="JQZ276" s="22"/>
      <c r="JRA276" s="22"/>
      <c r="JRB276" s="22"/>
      <c r="JRC276" s="22"/>
      <c r="JRD276" s="22"/>
      <c r="JRE276" s="22"/>
      <c r="JRF276" s="22"/>
      <c r="JRG276" s="22"/>
      <c r="JRH276" s="22"/>
      <c r="JRI276" s="22"/>
      <c r="JRJ276" s="22"/>
      <c r="JRK276" s="22"/>
      <c r="JRL276" s="22"/>
      <c r="JRM276" s="22"/>
      <c r="JRN276" s="22"/>
      <c r="JRO276" s="22"/>
      <c r="JRP276" s="22"/>
      <c r="JRQ276" s="22"/>
      <c r="JRR276" s="22"/>
      <c r="JRS276" s="22"/>
      <c r="JRT276" s="22"/>
      <c r="JRU276" s="22"/>
      <c r="JRV276" s="22"/>
      <c r="JRW276" s="22"/>
      <c r="JRX276" s="22"/>
      <c r="JRY276" s="22"/>
      <c r="JRZ276" s="22"/>
      <c r="JSA276" s="22"/>
      <c r="JSB276" s="22"/>
      <c r="JSC276" s="22"/>
      <c r="JSD276" s="22"/>
      <c r="JSE276" s="22"/>
      <c r="JSF276" s="22"/>
      <c r="JSG276" s="22"/>
      <c r="JSH276" s="22"/>
      <c r="JSI276" s="22"/>
      <c r="JSJ276" s="22"/>
      <c r="JSK276" s="22"/>
      <c r="JSL276" s="22"/>
      <c r="JSM276" s="22"/>
      <c r="JSN276" s="22"/>
      <c r="JSO276" s="22"/>
      <c r="JSP276" s="22"/>
      <c r="JSQ276" s="22"/>
      <c r="JSR276" s="22"/>
      <c r="JSS276" s="22"/>
      <c r="JST276" s="22"/>
      <c r="JSU276" s="22"/>
      <c r="JSV276" s="22"/>
      <c r="JSW276" s="22"/>
      <c r="JSX276" s="22"/>
      <c r="JSY276" s="22"/>
      <c r="JSZ276" s="22"/>
      <c r="JTA276" s="22"/>
      <c r="JTB276" s="22"/>
      <c r="JTC276" s="22"/>
      <c r="JTD276" s="22"/>
      <c r="JTE276" s="22"/>
      <c r="JTF276" s="22"/>
      <c r="JTG276" s="22"/>
      <c r="JTH276" s="22"/>
      <c r="JTI276" s="22"/>
      <c r="JTJ276" s="22"/>
      <c r="JTK276" s="22"/>
      <c r="JTL276" s="22"/>
      <c r="JTM276" s="22"/>
      <c r="JTN276" s="22"/>
      <c r="JTO276" s="22"/>
      <c r="JTP276" s="22"/>
      <c r="JTQ276" s="22"/>
      <c r="JTR276" s="22"/>
      <c r="JTS276" s="22"/>
      <c r="JTT276" s="22"/>
      <c r="JTU276" s="22"/>
      <c r="JTV276" s="22"/>
      <c r="JTW276" s="22"/>
      <c r="JTX276" s="22"/>
      <c r="JTY276" s="22"/>
      <c r="JTZ276" s="22"/>
      <c r="JUA276" s="22"/>
      <c r="JUB276" s="22"/>
      <c r="JUC276" s="22"/>
      <c r="JUD276" s="22"/>
      <c r="JUE276" s="22"/>
      <c r="JUF276" s="22"/>
      <c r="JUG276" s="22"/>
      <c r="JUH276" s="22"/>
      <c r="JUI276" s="22"/>
      <c r="JUJ276" s="22"/>
      <c r="JUK276" s="22"/>
      <c r="JUL276" s="22"/>
      <c r="JUM276" s="22"/>
      <c r="JUN276" s="22"/>
      <c r="JUO276" s="22"/>
      <c r="JUP276" s="22"/>
      <c r="JUQ276" s="22"/>
      <c r="JUR276" s="22"/>
      <c r="JUS276" s="22"/>
      <c r="JUT276" s="22"/>
      <c r="JUU276" s="22"/>
      <c r="JUV276" s="22"/>
      <c r="JUW276" s="22"/>
      <c r="JUX276" s="22"/>
      <c r="JUY276" s="22"/>
      <c r="JUZ276" s="22"/>
      <c r="JVA276" s="22"/>
      <c r="JVB276" s="22"/>
      <c r="JVC276" s="22"/>
      <c r="JVD276" s="22"/>
      <c r="JVE276" s="22"/>
      <c r="JVF276" s="22"/>
      <c r="JVG276" s="22"/>
      <c r="JVH276" s="22"/>
      <c r="JVI276" s="22"/>
      <c r="JVJ276" s="22"/>
      <c r="JVK276" s="22"/>
      <c r="JVL276" s="22"/>
      <c r="JVM276" s="22"/>
      <c r="JVN276" s="22"/>
      <c r="JVO276" s="22"/>
      <c r="JVP276" s="22"/>
      <c r="JVQ276" s="22"/>
      <c r="JVR276" s="22"/>
      <c r="JVS276" s="22"/>
      <c r="JVT276" s="22"/>
      <c r="JVU276" s="22"/>
      <c r="JVV276" s="22"/>
      <c r="JVW276" s="22"/>
      <c r="JVX276" s="22"/>
      <c r="JVY276" s="22"/>
      <c r="JVZ276" s="22"/>
      <c r="JWA276" s="22"/>
      <c r="JWB276" s="22"/>
      <c r="JWC276" s="22"/>
      <c r="JWD276" s="22"/>
      <c r="JWE276" s="22"/>
      <c r="JWF276" s="22"/>
      <c r="JWG276" s="22"/>
      <c r="JWH276" s="22"/>
      <c r="JWI276" s="22"/>
      <c r="JWJ276" s="22"/>
      <c r="JWK276" s="22"/>
      <c r="JWL276" s="22"/>
      <c r="JWM276" s="22"/>
      <c r="JWN276" s="22"/>
      <c r="JWO276" s="22"/>
      <c r="JWP276" s="22"/>
      <c r="JWQ276" s="22"/>
      <c r="JWR276" s="22"/>
      <c r="JWS276" s="22"/>
      <c r="JWT276" s="22"/>
      <c r="JWU276" s="22"/>
      <c r="JWV276" s="22"/>
      <c r="JWW276" s="22"/>
      <c r="JWX276" s="22"/>
      <c r="JWY276" s="22"/>
      <c r="JWZ276" s="22"/>
      <c r="JXA276" s="22"/>
      <c r="JXB276" s="22"/>
      <c r="JXC276" s="22"/>
      <c r="JXD276" s="22"/>
      <c r="JXE276" s="22"/>
      <c r="JXF276" s="22"/>
      <c r="JXG276" s="22"/>
      <c r="JXH276" s="22"/>
      <c r="JXI276" s="22"/>
      <c r="JXJ276" s="22"/>
      <c r="JXK276" s="22"/>
      <c r="JXL276" s="22"/>
      <c r="JXM276" s="22"/>
      <c r="JXN276" s="22"/>
      <c r="JXO276" s="22"/>
      <c r="JXP276" s="22"/>
      <c r="JXQ276" s="22"/>
      <c r="JXR276" s="22"/>
      <c r="JXS276" s="22"/>
      <c r="JXT276" s="22"/>
      <c r="JXU276" s="22"/>
      <c r="JXV276" s="22"/>
      <c r="JXW276" s="22"/>
      <c r="JXX276" s="22"/>
      <c r="JXY276" s="22"/>
      <c r="JXZ276" s="22"/>
      <c r="JYA276" s="22"/>
      <c r="JYB276" s="22"/>
      <c r="JYC276" s="22"/>
      <c r="JYD276" s="22"/>
      <c r="JYE276" s="22"/>
      <c r="JYF276" s="22"/>
      <c r="JYG276" s="22"/>
      <c r="JYH276" s="22"/>
      <c r="JYI276" s="22"/>
      <c r="JYJ276" s="22"/>
      <c r="JYK276" s="22"/>
      <c r="JYL276" s="22"/>
      <c r="JYM276" s="22"/>
      <c r="JYN276" s="22"/>
      <c r="JYO276" s="22"/>
      <c r="JYP276" s="22"/>
      <c r="JYQ276" s="22"/>
      <c r="JYR276" s="22"/>
      <c r="JYS276" s="22"/>
      <c r="JYT276" s="22"/>
      <c r="JYU276" s="22"/>
      <c r="JYV276" s="22"/>
      <c r="JYW276" s="22"/>
      <c r="JYX276" s="22"/>
      <c r="JYY276" s="22"/>
      <c r="JYZ276" s="22"/>
      <c r="JZA276" s="22"/>
      <c r="JZB276" s="22"/>
      <c r="JZC276" s="22"/>
      <c r="JZD276" s="22"/>
      <c r="JZE276" s="22"/>
      <c r="JZF276" s="22"/>
      <c r="JZG276" s="22"/>
      <c r="JZH276" s="22"/>
      <c r="JZI276" s="22"/>
      <c r="JZJ276" s="22"/>
      <c r="JZK276" s="22"/>
      <c r="JZL276" s="22"/>
      <c r="JZM276" s="22"/>
      <c r="JZN276" s="22"/>
      <c r="JZO276" s="22"/>
      <c r="JZP276" s="22"/>
      <c r="JZQ276" s="22"/>
      <c r="JZR276" s="22"/>
      <c r="JZS276" s="22"/>
      <c r="JZT276" s="22"/>
      <c r="JZU276" s="22"/>
      <c r="JZV276" s="22"/>
      <c r="JZW276" s="22"/>
      <c r="JZX276" s="22"/>
      <c r="JZY276" s="22"/>
      <c r="JZZ276" s="22"/>
      <c r="KAA276" s="22"/>
      <c r="KAB276" s="22"/>
      <c r="KAC276" s="22"/>
      <c r="KAD276" s="22"/>
      <c r="KAE276" s="22"/>
      <c r="KAF276" s="22"/>
      <c r="KAG276" s="22"/>
      <c r="KAH276" s="22"/>
      <c r="KAI276" s="22"/>
      <c r="KAJ276" s="22"/>
      <c r="KAK276" s="22"/>
      <c r="KAL276" s="22"/>
      <c r="KAM276" s="22"/>
      <c r="KAN276" s="22"/>
      <c r="KAO276" s="22"/>
      <c r="KAP276" s="22"/>
      <c r="KAQ276" s="22"/>
      <c r="KAR276" s="22"/>
      <c r="KAS276" s="22"/>
      <c r="KAT276" s="22"/>
      <c r="KAU276" s="22"/>
      <c r="KAV276" s="22"/>
      <c r="KAW276" s="22"/>
      <c r="KAX276" s="22"/>
      <c r="KAY276" s="22"/>
      <c r="KAZ276" s="22"/>
      <c r="KBA276" s="22"/>
      <c r="KBB276" s="22"/>
      <c r="KBC276" s="22"/>
      <c r="KBD276" s="22"/>
      <c r="KBE276" s="22"/>
      <c r="KBF276" s="22"/>
      <c r="KBG276" s="22"/>
      <c r="KBH276" s="22"/>
      <c r="KBI276" s="22"/>
      <c r="KBJ276" s="22"/>
      <c r="KBK276" s="22"/>
      <c r="KBL276" s="22"/>
      <c r="KBM276" s="22"/>
      <c r="KBN276" s="22"/>
      <c r="KBO276" s="22"/>
      <c r="KBP276" s="22"/>
      <c r="KBQ276" s="22"/>
      <c r="KBR276" s="22"/>
      <c r="KBS276" s="22"/>
      <c r="KBT276" s="22"/>
      <c r="KBU276" s="22"/>
      <c r="KBV276" s="22"/>
      <c r="KBW276" s="22"/>
      <c r="KBX276" s="22"/>
      <c r="KBY276" s="22"/>
      <c r="KBZ276" s="22"/>
      <c r="KCA276" s="22"/>
      <c r="KCB276" s="22"/>
      <c r="KCC276" s="22"/>
      <c r="KCD276" s="22"/>
      <c r="KCE276" s="22"/>
      <c r="KCF276" s="22"/>
      <c r="KCG276" s="22"/>
      <c r="KCH276" s="22"/>
      <c r="KCI276" s="22"/>
      <c r="KCJ276" s="22"/>
      <c r="KCK276" s="22"/>
      <c r="KCL276" s="22"/>
      <c r="KCM276" s="22"/>
      <c r="KCN276" s="22"/>
      <c r="KCO276" s="22"/>
      <c r="KCP276" s="22"/>
      <c r="KCQ276" s="22"/>
      <c r="KCR276" s="22"/>
      <c r="KCS276" s="22"/>
      <c r="KCT276" s="22"/>
      <c r="KCU276" s="22"/>
      <c r="KCV276" s="22"/>
      <c r="KCW276" s="22"/>
      <c r="KCX276" s="22"/>
      <c r="KCY276" s="22"/>
      <c r="KCZ276" s="22"/>
      <c r="KDA276" s="22"/>
      <c r="KDB276" s="22"/>
      <c r="KDC276" s="22"/>
      <c r="KDD276" s="22"/>
      <c r="KDE276" s="22"/>
      <c r="KDF276" s="22"/>
      <c r="KDG276" s="22"/>
      <c r="KDH276" s="22"/>
      <c r="KDI276" s="22"/>
      <c r="KDJ276" s="22"/>
      <c r="KDK276" s="22"/>
      <c r="KDL276" s="22"/>
      <c r="KDM276" s="22"/>
      <c r="KDN276" s="22"/>
      <c r="KDO276" s="22"/>
      <c r="KDP276" s="22"/>
      <c r="KDQ276" s="22"/>
      <c r="KDR276" s="22"/>
      <c r="KDS276" s="22"/>
      <c r="KDT276" s="22"/>
      <c r="KDU276" s="22"/>
      <c r="KDV276" s="22"/>
      <c r="KDW276" s="22"/>
      <c r="KDX276" s="22"/>
      <c r="KDY276" s="22"/>
      <c r="KDZ276" s="22"/>
      <c r="KEA276" s="22"/>
      <c r="KEB276" s="22"/>
      <c r="KEC276" s="22"/>
      <c r="KED276" s="22"/>
      <c r="KEE276" s="22"/>
      <c r="KEF276" s="22"/>
      <c r="KEG276" s="22"/>
      <c r="KEH276" s="22"/>
      <c r="KEI276" s="22"/>
      <c r="KEJ276" s="22"/>
      <c r="KEK276" s="22"/>
      <c r="KEL276" s="22"/>
      <c r="KEM276" s="22"/>
      <c r="KEN276" s="22"/>
      <c r="KEO276" s="22"/>
      <c r="KEP276" s="22"/>
      <c r="KEQ276" s="22"/>
      <c r="KER276" s="22"/>
      <c r="KES276" s="22"/>
      <c r="KET276" s="22"/>
      <c r="KEU276" s="22"/>
      <c r="KEV276" s="22"/>
      <c r="KEW276" s="22"/>
      <c r="KEX276" s="22"/>
      <c r="KEY276" s="22"/>
      <c r="KEZ276" s="22"/>
      <c r="KFA276" s="22"/>
      <c r="KFB276" s="22"/>
      <c r="KFC276" s="22"/>
      <c r="KFD276" s="22"/>
      <c r="KFE276" s="22"/>
      <c r="KFF276" s="22"/>
      <c r="KFG276" s="22"/>
      <c r="KFH276" s="22"/>
      <c r="KFI276" s="22"/>
      <c r="KFJ276" s="22"/>
      <c r="KFK276" s="22"/>
      <c r="KFL276" s="22"/>
      <c r="KFM276" s="22"/>
      <c r="KFN276" s="22"/>
      <c r="KFO276" s="22"/>
      <c r="KFP276" s="22"/>
      <c r="KFQ276" s="22"/>
      <c r="KFR276" s="22"/>
      <c r="KFS276" s="22"/>
      <c r="KFT276" s="22"/>
      <c r="KFU276" s="22"/>
      <c r="KFV276" s="22"/>
      <c r="KFW276" s="22"/>
      <c r="KFX276" s="22"/>
      <c r="KFY276" s="22"/>
      <c r="KFZ276" s="22"/>
      <c r="KGA276" s="22"/>
      <c r="KGB276" s="22"/>
      <c r="KGC276" s="22"/>
      <c r="KGD276" s="22"/>
      <c r="KGE276" s="22"/>
      <c r="KGF276" s="22"/>
      <c r="KGG276" s="22"/>
      <c r="KGH276" s="22"/>
      <c r="KGI276" s="22"/>
      <c r="KGJ276" s="22"/>
      <c r="KGK276" s="22"/>
      <c r="KGL276" s="22"/>
      <c r="KGM276" s="22"/>
      <c r="KGN276" s="22"/>
      <c r="KGO276" s="22"/>
      <c r="KGP276" s="22"/>
      <c r="KGQ276" s="22"/>
      <c r="KGR276" s="22"/>
      <c r="KGS276" s="22"/>
      <c r="KGT276" s="22"/>
      <c r="KGU276" s="22"/>
      <c r="KGV276" s="22"/>
      <c r="KGW276" s="22"/>
      <c r="KGX276" s="22"/>
      <c r="KGY276" s="22"/>
      <c r="KGZ276" s="22"/>
      <c r="KHA276" s="22"/>
      <c r="KHB276" s="22"/>
      <c r="KHC276" s="22"/>
      <c r="KHD276" s="22"/>
      <c r="KHE276" s="22"/>
      <c r="KHF276" s="22"/>
      <c r="KHG276" s="22"/>
      <c r="KHH276" s="22"/>
      <c r="KHI276" s="22"/>
      <c r="KHJ276" s="22"/>
      <c r="KHK276" s="22"/>
      <c r="KHL276" s="22"/>
      <c r="KHM276" s="22"/>
      <c r="KHN276" s="22"/>
      <c r="KHO276" s="22"/>
      <c r="KHP276" s="22"/>
      <c r="KHQ276" s="22"/>
      <c r="KHR276" s="22"/>
      <c r="KHS276" s="22"/>
      <c r="KHT276" s="22"/>
      <c r="KHU276" s="22"/>
      <c r="KHV276" s="22"/>
      <c r="KHW276" s="22"/>
      <c r="KHX276" s="22"/>
      <c r="KHY276" s="22"/>
      <c r="KHZ276" s="22"/>
      <c r="KIA276" s="22"/>
      <c r="KIB276" s="22"/>
      <c r="KIC276" s="22"/>
      <c r="KID276" s="22"/>
      <c r="KIE276" s="22"/>
      <c r="KIF276" s="22"/>
      <c r="KIG276" s="22"/>
      <c r="KIH276" s="22"/>
      <c r="KII276" s="22"/>
      <c r="KIJ276" s="22"/>
      <c r="KIK276" s="22"/>
      <c r="KIL276" s="22"/>
      <c r="KIM276" s="22"/>
      <c r="KIN276" s="22"/>
      <c r="KIO276" s="22"/>
      <c r="KIP276" s="22"/>
      <c r="KIQ276" s="22"/>
      <c r="KIR276" s="22"/>
      <c r="KIS276" s="22"/>
      <c r="KIT276" s="22"/>
      <c r="KIU276" s="22"/>
      <c r="KIV276" s="22"/>
      <c r="KIW276" s="22"/>
      <c r="KIX276" s="22"/>
      <c r="KIY276" s="22"/>
      <c r="KIZ276" s="22"/>
      <c r="KJA276" s="22"/>
      <c r="KJB276" s="22"/>
      <c r="KJC276" s="22"/>
      <c r="KJD276" s="22"/>
      <c r="KJE276" s="22"/>
      <c r="KJF276" s="22"/>
      <c r="KJG276" s="22"/>
      <c r="KJH276" s="22"/>
      <c r="KJI276" s="22"/>
      <c r="KJJ276" s="22"/>
      <c r="KJK276" s="22"/>
      <c r="KJL276" s="22"/>
      <c r="KJM276" s="22"/>
      <c r="KJN276" s="22"/>
      <c r="KJO276" s="22"/>
      <c r="KJP276" s="22"/>
      <c r="KJQ276" s="22"/>
      <c r="KJR276" s="22"/>
      <c r="KJS276" s="22"/>
      <c r="KJT276" s="22"/>
      <c r="KJU276" s="22"/>
      <c r="KJV276" s="22"/>
      <c r="KJW276" s="22"/>
      <c r="KJX276" s="22"/>
      <c r="KJY276" s="22"/>
      <c r="KJZ276" s="22"/>
      <c r="KKA276" s="22"/>
      <c r="KKB276" s="22"/>
      <c r="KKC276" s="22"/>
      <c r="KKD276" s="22"/>
      <c r="KKE276" s="22"/>
      <c r="KKF276" s="22"/>
      <c r="KKG276" s="22"/>
      <c r="KKH276" s="22"/>
      <c r="KKI276" s="22"/>
      <c r="KKJ276" s="22"/>
      <c r="KKK276" s="22"/>
      <c r="KKL276" s="22"/>
      <c r="KKM276" s="22"/>
      <c r="KKN276" s="22"/>
      <c r="KKO276" s="22"/>
      <c r="KKP276" s="22"/>
      <c r="KKQ276" s="22"/>
      <c r="KKR276" s="22"/>
      <c r="KKS276" s="22"/>
      <c r="KKT276" s="22"/>
      <c r="KKU276" s="22"/>
      <c r="KKV276" s="22"/>
      <c r="KKW276" s="22"/>
      <c r="KKX276" s="22"/>
      <c r="KKY276" s="22"/>
      <c r="KKZ276" s="22"/>
      <c r="KLA276" s="22"/>
      <c r="KLB276" s="22"/>
      <c r="KLC276" s="22"/>
      <c r="KLD276" s="22"/>
      <c r="KLE276" s="22"/>
      <c r="KLF276" s="22"/>
      <c r="KLG276" s="22"/>
      <c r="KLH276" s="22"/>
      <c r="KLI276" s="22"/>
      <c r="KLJ276" s="22"/>
      <c r="KLK276" s="22"/>
      <c r="KLL276" s="22"/>
      <c r="KLM276" s="22"/>
      <c r="KLN276" s="22"/>
      <c r="KLO276" s="22"/>
      <c r="KLP276" s="22"/>
      <c r="KLQ276" s="22"/>
      <c r="KLR276" s="22"/>
      <c r="KLS276" s="22"/>
      <c r="KLT276" s="22"/>
      <c r="KLU276" s="22"/>
      <c r="KLV276" s="22"/>
      <c r="KLW276" s="22"/>
      <c r="KLX276" s="22"/>
      <c r="KLY276" s="22"/>
      <c r="KLZ276" s="22"/>
      <c r="KMA276" s="22"/>
      <c r="KMB276" s="22"/>
      <c r="KMC276" s="22"/>
      <c r="KMD276" s="22"/>
      <c r="KME276" s="22"/>
      <c r="KMF276" s="22"/>
      <c r="KMG276" s="22"/>
      <c r="KMH276" s="22"/>
      <c r="KMI276" s="22"/>
      <c r="KMJ276" s="22"/>
      <c r="KMK276" s="22"/>
      <c r="KML276" s="22"/>
      <c r="KMM276" s="22"/>
      <c r="KMN276" s="22"/>
      <c r="KMO276" s="22"/>
      <c r="KMP276" s="22"/>
      <c r="KMQ276" s="22"/>
      <c r="KMR276" s="22"/>
      <c r="KMS276" s="22"/>
      <c r="KMT276" s="22"/>
      <c r="KMU276" s="22"/>
      <c r="KMV276" s="22"/>
      <c r="KMW276" s="22"/>
      <c r="KMX276" s="22"/>
      <c r="KMY276" s="22"/>
      <c r="KMZ276" s="22"/>
      <c r="KNA276" s="22"/>
      <c r="KNB276" s="22"/>
      <c r="KNC276" s="22"/>
      <c r="KND276" s="22"/>
      <c r="KNE276" s="22"/>
      <c r="KNF276" s="22"/>
      <c r="KNG276" s="22"/>
      <c r="KNH276" s="22"/>
      <c r="KNI276" s="22"/>
      <c r="KNJ276" s="22"/>
      <c r="KNK276" s="22"/>
      <c r="KNL276" s="22"/>
      <c r="KNM276" s="22"/>
      <c r="KNN276" s="22"/>
      <c r="KNO276" s="22"/>
      <c r="KNP276" s="22"/>
      <c r="KNQ276" s="22"/>
      <c r="KNR276" s="22"/>
      <c r="KNS276" s="22"/>
      <c r="KNT276" s="22"/>
      <c r="KNU276" s="22"/>
      <c r="KNV276" s="22"/>
      <c r="KNW276" s="22"/>
      <c r="KNX276" s="22"/>
      <c r="KNY276" s="22"/>
      <c r="KNZ276" s="22"/>
      <c r="KOA276" s="22"/>
      <c r="KOB276" s="22"/>
      <c r="KOC276" s="22"/>
      <c r="KOD276" s="22"/>
      <c r="KOE276" s="22"/>
      <c r="KOF276" s="22"/>
      <c r="KOG276" s="22"/>
      <c r="KOH276" s="22"/>
      <c r="KOI276" s="22"/>
      <c r="KOJ276" s="22"/>
      <c r="KOK276" s="22"/>
      <c r="KOL276" s="22"/>
      <c r="KOM276" s="22"/>
      <c r="KON276" s="22"/>
      <c r="KOO276" s="22"/>
      <c r="KOP276" s="22"/>
      <c r="KOQ276" s="22"/>
      <c r="KOR276" s="22"/>
      <c r="KOS276" s="22"/>
      <c r="KOT276" s="22"/>
      <c r="KOU276" s="22"/>
      <c r="KOV276" s="22"/>
      <c r="KOW276" s="22"/>
      <c r="KOX276" s="22"/>
      <c r="KOY276" s="22"/>
      <c r="KOZ276" s="22"/>
      <c r="KPA276" s="22"/>
      <c r="KPB276" s="22"/>
      <c r="KPC276" s="22"/>
      <c r="KPD276" s="22"/>
      <c r="KPE276" s="22"/>
      <c r="KPF276" s="22"/>
      <c r="KPG276" s="22"/>
      <c r="KPH276" s="22"/>
      <c r="KPI276" s="22"/>
      <c r="KPJ276" s="22"/>
      <c r="KPK276" s="22"/>
      <c r="KPL276" s="22"/>
      <c r="KPM276" s="22"/>
      <c r="KPN276" s="22"/>
      <c r="KPO276" s="22"/>
      <c r="KPP276" s="22"/>
      <c r="KPQ276" s="22"/>
      <c r="KPR276" s="22"/>
      <c r="KPS276" s="22"/>
      <c r="KPT276" s="22"/>
      <c r="KPU276" s="22"/>
      <c r="KPV276" s="22"/>
      <c r="KPW276" s="22"/>
      <c r="KPX276" s="22"/>
      <c r="KPY276" s="22"/>
      <c r="KPZ276" s="22"/>
      <c r="KQA276" s="22"/>
      <c r="KQB276" s="22"/>
      <c r="KQC276" s="22"/>
      <c r="KQD276" s="22"/>
      <c r="KQE276" s="22"/>
      <c r="KQF276" s="22"/>
      <c r="KQG276" s="22"/>
      <c r="KQH276" s="22"/>
      <c r="KQI276" s="22"/>
      <c r="KQJ276" s="22"/>
      <c r="KQK276" s="22"/>
      <c r="KQL276" s="22"/>
      <c r="KQM276" s="22"/>
      <c r="KQN276" s="22"/>
      <c r="KQO276" s="22"/>
      <c r="KQP276" s="22"/>
      <c r="KQQ276" s="22"/>
      <c r="KQR276" s="22"/>
      <c r="KQS276" s="22"/>
      <c r="KQT276" s="22"/>
      <c r="KQU276" s="22"/>
      <c r="KQV276" s="22"/>
      <c r="KQW276" s="22"/>
      <c r="KQX276" s="22"/>
      <c r="KQY276" s="22"/>
      <c r="KQZ276" s="22"/>
      <c r="KRA276" s="22"/>
      <c r="KRB276" s="22"/>
      <c r="KRC276" s="22"/>
      <c r="KRD276" s="22"/>
      <c r="KRE276" s="22"/>
      <c r="KRF276" s="22"/>
      <c r="KRG276" s="22"/>
      <c r="KRH276" s="22"/>
      <c r="KRI276" s="22"/>
      <c r="KRJ276" s="22"/>
      <c r="KRK276" s="22"/>
      <c r="KRL276" s="22"/>
      <c r="KRM276" s="22"/>
      <c r="KRN276" s="22"/>
      <c r="KRO276" s="22"/>
      <c r="KRP276" s="22"/>
      <c r="KRQ276" s="22"/>
      <c r="KRR276" s="22"/>
      <c r="KRS276" s="22"/>
      <c r="KRT276" s="22"/>
      <c r="KRU276" s="22"/>
      <c r="KRV276" s="22"/>
      <c r="KRW276" s="22"/>
      <c r="KRX276" s="22"/>
      <c r="KRY276" s="22"/>
      <c r="KRZ276" s="22"/>
      <c r="KSA276" s="22"/>
      <c r="KSB276" s="22"/>
      <c r="KSC276" s="22"/>
      <c r="KSD276" s="22"/>
      <c r="KSE276" s="22"/>
      <c r="KSF276" s="22"/>
      <c r="KSG276" s="22"/>
      <c r="KSH276" s="22"/>
      <c r="KSI276" s="22"/>
      <c r="KSJ276" s="22"/>
      <c r="KSK276" s="22"/>
      <c r="KSL276" s="22"/>
      <c r="KSM276" s="22"/>
      <c r="KSN276" s="22"/>
      <c r="KSO276" s="22"/>
      <c r="KSP276" s="22"/>
      <c r="KSQ276" s="22"/>
      <c r="KSR276" s="22"/>
      <c r="KSS276" s="22"/>
      <c r="KST276" s="22"/>
      <c r="KSU276" s="22"/>
      <c r="KSV276" s="22"/>
      <c r="KSW276" s="22"/>
      <c r="KSX276" s="22"/>
      <c r="KSY276" s="22"/>
      <c r="KSZ276" s="22"/>
      <c r="KTA276" s="22"/>
      <c r="KTB276" s="22"/>
      <c r="KTC276" s="22"/>
      <c r="KTD276" s="22"/>
      <c r="KTE276" s="22"/>
      <c r="KTF276" s="22"/>
      <c r="KTG276" s="22"/>
      <c r="KTH276" s="22"/>
      <c r="KTI276" s="22"/>
      <c r="KTJ276" s="22"/>
      <c r="KTK276" s="22"/>
      <c r="KTL276" s="22"/>
      <c r="KTM276" s="22"/>
      <c r="KTN276" s="22"/>
      <c r="KTO276" s="22"/>
      <c r="KTP276" s="22"/>
      <c r="KTQ276" s="22"/>
      <c r="KTR276" s="22"/>
      <c r="KTS276" s="22"/>
      <c r="KTT276" s="22"/>
      <c r="KTU276" s="22"/>
      <c r="KTV276" s="22"/>
      <c r="KTW276" s="22"/>
      <c r="KTX276" s="22"/>
      <c r="KTY276" s="22"/>
      <c r="KTZ276" s="22"/>
      <c r="KUA276" s="22"/>
      <c r="KUB276" s="22"/>
      <c r="KUC276" s="22"/>
      <c r="KUD276" s="22"/>
      <c r="KUE276" s="22"/>
      <c r="KUF276" s="22"/>
      <c r="KUG276" s="22"/>
      <c r="KUH276" s="22"/>
      <c r="KUI276" s="22"/>
      <c r="KUJ276" s="22"/>
      <c r="KUK276" s="22"/>
      <c r="KUL276" s="22"/>
      <c r="KUM276" s="22"/>
      <c r="KUN276" s="22"/>
      <c r="KUO276" s="22"/>
      <c r="KUP276" s="22"/>
      <c r="KUQ276" s="22"/>
      <c r="KUR276" s="22"/>
      <c r="KUS276" s="22"/>
      <c r="KUT276" s="22"/>
      <c r="KUU276" s="22"/>
      <c r="KUV276" s="22"/>
      <c r="KUW276" s="22"/>
      <c r="KUX276" s="22"/>
      <c r="KUY276" s="22"/>
      <c r="KUZ276" s="22"/>
      <c r="KVA276" s="22"/>
      <c r="KVB276" s="22"/>
      <c r="KVC276" s="22"/>
      <c r="KVD276" s="22"/>
      <c r="KVE276" s="22"/>
      <c r="KVF276" s="22"/>
      <c r="KVG276" s="22"/>
      <c r="KVH276" s="22"/>
      <c r="KVI276" s="22"/>
      <c r="KVJ276" s="22"/>
      <c r="KVK276" s="22"/>
      <c r="KVL276" s="22"/>
      <c r="KVM276" s="22"/>
      <c r="KVN276" s="22"/>
      <c r="KVO276" s="22"/>
      <c r="KVP276" s="22"/>
      <c r="KVQ276" s="22"/>
      <c r="KVR276" s="22"/>
      <c r="KVS276" s="22"/>
      <c r="KVT276" s="22"/>
      <c r="KVU276" s="22"/>
      <c r="KVV276" s="22"/>
      <c r="KVW276" s="22"/>
      <c r="KVX276" s="22"/>
      <c r="KVY276" s="22"/>
      <c r="KVZ276" s="22"/>
      <c r="KWA276" s="22"/>
      <c r="KWB276" s="22"/>
      <c r="KWC276" s="22"/>
      <c r="KWD276" s="22"/>
      <c r="KWE276" s="22"/>
      <c r="KWF276" s="22"/>
      <c r="KWG276" s="22"/>
      <c r="KWH276" s="22"/>
      <c r="KWI276" s="22"/>
      <c r="KWJ276" s="22"/>
      <c r="KWK276" s="22"/>
      <c r="KWL276" s="22"/>
      <c r="KWM276" s="22"/>
      <c r="KWN276" s="22"/>
      <c r="KWO276" s="22"/>
      <c r="KWP276" s="22"/>
      <c r="KWQ276" s="22"/>
      <c r="KWR276" s="22"/>
      <c r="KWS276" s="22"/>
      <c r="KWT276" s="22"/>
      <c r="KWU276" s="22"/>
      <c r="KWV276" s="22"/>
      <c r="KWW276" s="22"/>
      <c r="KWX276" s="22"/>
      <c r="KWY276" s="22"/>
      <c r="KWZ276" s="22"/>
      <c r="KXA276" s="22"/>
      <c r="KXB276" s="22"/>
      <c r="KXC276" s="22"/>
      <c r="KXD276" s="22"/>
      <c r="KXE276" s="22"/>
      <c r="KXF276" s="22"/>
      <c r="KXG276" s="22"/>
      <c r="KXH276" s="22"/>
      <c r="KXI276" s="22"/>
      <c r="KXJ276" s="22"/>
      <c r="KXK276" s="22"/>
      <c r="KXL276" s="22"/>
      <c r="KXM276" s="22"/>
      <c r="KXN276" s="22"/>
      <c r="KXO276" s="22"/>
      <c r="KXP276" s="22"/>
      <c r="KXQ276" s="22"/>
      <c r="KXR276" s="22"/>
      <c r="KXS276" s="22"/>
      <c r="KXT276" s="22"/>
      <c r="KXU276" s="22"/>
      <c r="KXV276" s="22"/>
      <c r="KXW276" s="22"/>
      <c r="KXX276" s="22"/>
      <c r="KXY276" s="22"/>
      <c r="KXZ276" s="22"/>
      <c r="KYA276" s="22"/>
      <c r="KYB276" s="22"/>
      <c r="KYC276" s="22"/>
      <c r="KYD276" s="22"/>
      <c r="KYE276" s="22"/>
      <c r="KYF276" s="22"/>
      <c r="KYG276" s="22"/>
      <c r="KYH276" s="22"/>
      <c r="KYI276" s="22"/>
      <c r="KYJ276" s="22"/>
      <c r="KYK276" s="22"/>
      <c r="KYL276" s="22"/>
      <c r="KYM276" s="22"/>
      <c r="KYN276" s="22"/>
      <c r="KYO276" s="22"/>
      <c r="KYP276" s="22"/>
      <c r="KYQ276" s="22"/>
      <c r="KYR276" s="22"/>
      <c r="KYS276" s="22"/>
      <c r="KYT276" s="22"/>
      <c r="KYU276" s="22"/>
      <c r="KYV276" s="22"/>
      <c r="KYW276" s="22"/>
      <c r="KYX276" s="22"/>
      <c r="KYY276" s="22"/>
      <c r="KYZ276" s="22"/>
      <c r="KZA276" s="22"/>
      <c r="KZB276" s="22"/>
      <c r="KZC276" s="22"/>
      <c r="KZD276" s="22"/>
      <c r="KZE276" s="22"/>
      <c r="KZF276" s="22"/>
      <c r="KZG276" s="22"/>
      <c r="KZH276" s="22"/>
      <c r="KZI276" s="22"/>
      <c r="KZJ276" s="22"/>
      <c r="KZK276" s="22"/>
      <c r="KZL276" s="22"/>
      <c r="KZM276" s="22"/>
      <c r="KZN276" s="22"/>
      <c r="KZO276" s="22"/>
      <c r="KZP276" s="22"/>
      <c r="KZQ276" s="22"/>
      <c r="KZR276" s="22"/>
      <c r="KZS276" s="22"/>
      <c r="KZT276" s="22"/>
      <c r="KZU276" s="22"/>
      <c r="KZV276" s="22"/>
      <c r="KZW276" s="22"/>
      <c r="KZX276" s="22"/>
      <c r="KZY276" s="22"/>
      <c r="KZZ276" s="22"/>
      <c r="LAA276" s="22"/>
      <c r="LAB276" s="22"/>
      <c r="LAC276" s="22"/>
      <c r="LAD276" s="22"/>
      <c r="LAE276" s="22"/>
      <c r="LAF276" s="22"/>
      <c r="LAG276" s="22"/>
      <c r="LAH276" s="22"/>
      <c r="LAI276" s="22"/>
      <c r="LAJ276" s="22"/>
      <c r="LAK276" s="22"/>
      <c r="LAL276" s="22"/>
      <c r="LAM276" s="22"/>
      <c r="LAN276" s="22"/>
      <c r="LAO276" s="22"/>
      <c r="LAP276" s="22"/>
      <c r="LAQ276" s="22"/>
      <c r="LAR276" s="22"/>
      <c r="LAS276" s="22"/>
      <c r="LAT276" s="22"/>
      <c r="LAU276" s="22"/>
      <c r="LAV276" s="22"/>
      <c r="LAW276" s="22"/>
      <c r="LAX276" s="22"/>
      <c r="LAY276" s="22"/>
      <c r="LAZ276" s="22"/>
      <c r="LBA276" s="22"/>
      <c r="LBB276" s="22"/>
      <c r="LBC276" s="22"/>
      <c r="LBD276" s="22"/>
      <c r="LBE276" s="22"/>
      <c r="LBF276" s="22"/>
      <c r="LBG276" s="22"/>
      <c r="LBH276" s="22"/>
      <c r="LBI276" s="22"/>
      <c r="LBJ276" s="22"/>
      <c r="LBK276" s="22"/>
      <c r="LBL276" s="22"/>
      <c r="LBM276" s="22"/>
      <c r="LBN276" s="22"/>
      <c r="LBO276" s="22"/>
      <c r="LBP276" s="22"/>
      <c r="LBQ276" s="22"/>
      <c r="LBR276" s="22"/>
      <c r="LBS276" s="22"/>
      <c r="LBT276" s="22"/>
      <c r="LBU276" s="22"/>
      <c r="LBV276" s="22"/>
      <c r="LBW276" s="22"/>
      <c r="LBX276" s="22"/>
      <c r="LBY276" s="22"/>
      <c r="LBZ276" s="22"/>
      <c r="LCA276" s="22"/>
      <c r="LCB276" s="22"/>
      <c r="LCC276" s="22"/>
      <c r="LCD276" s="22"/>
      <c r="LCE276" s="22"/>
      <c r="LCF276" s="22"/>
      <c r="LCG276" s="22"/>
      <c r="LCH276" s="22"/>
      <c r="LCI276" s="22"/>
      <c r="LCJ276" s="22"/>
      <c r="LCK276" s="22"/>
      <c r="LCL276" s="22"/>
      <c r="LCM276" s="22"/>
      <c r="LCN276" s="22"/>
      <c r="LCO276" s="22"/>
      <c r="LCP276" s="22"/>
      <c r="LCQ276" s="22"/>
      <c r="LCR276" s="22"/>
      <c r="LCS276" s="22"/>
      <c r="LCT276" s="22"/>
      <c r="LCU276" s="22"/>
      <c r="LCV276" s="22"/>
      <c r="LCW276" s="22"/>
      <c r="LCX276" s="22"/>
      <c r="LCY276" s="22"/>
      <c r="LCZ276" s="22"/>
      <c r="LDA276" s="22"/>
      <c r="LDB276" s="22"/>
      <c r="LDC276" s="22"/>
      <c r="LDD276" s="22"/>
      <c r="LDE276" s="22"/>
      <c r="LDF276" s="22"/>
      <c r="LDG276" s="22"/>
      <c r="LDH276" s="22"/>
      <c r="LDI276" s="22"/>
      <c r="LDJ276" s="22"/>
      <c r="LDK276" s="22"/>
      <c r="LDL276" s="22"/>
      <c r="LDM276" s="22"/>
      <c r="LDN276" s="22"/>
      <c r="LDO276" s="22"/>
      <c r="LDP276" s="22"/>
      <c r="LDQ276" s="22"/>
      <c r="LDR276" s="22"/>
      <c r="LDS276" s="22"/>
      <c r="LDT276" s="22"/>
      <c r="LDU276" s="22"/>
      <c r="LDV276" s="22"/>
      <c r="LDW276" s="22"/>
      <c r="LDX276" s="22"/>
      <c r="LDY276" s="22"/>
      <c r="LDZ276" s="22"/>
      <c r="LEA276" s="22"/>
      <c r="LEB276" s="22"/>
      <c r="LEC276" s="22"/>
      <c r="LED276" s="22"/>
      <c r="LEE276" s="22"/>
      <c r="LEF276" s="22"/>
      <c r="LEG276" s="22"/>
      <c r="LEH276" s="22"/>
      <c r="LEI276" s="22"/>
      <c r="LEJ276" s="22"/>
      <c r="LEK276" s="22"/>
      <c r="LEL276" s="22"/>
      <c r="LEM276" s="22"/>
      <c r="LEN276" s="22"/>
      <c r="LEO276" s="22"/>
      <c r="LEP276" s="22"/>
      <c r="LEQ276" s="22"/>
      <c r="LER276" s="22"/>
      <c r="LES276" s="22"/>
      <c r="LET276" s="22"/>
      <c r="LEU276" s="22"/>
      <c r="LEV276" s="22"/>
      <c r="LEW276" s="22"/>
      <c r="LEX276" s="22"/>
      <c r="LEY276" s="22"/>
      <c r="LEZ276" s="22"/>
      <c r="LFA276" s="22"/>
      <c r="LFB276" s="22"/>
      <c r="LFC276" s="22"/>
      <c r="LFD276" s="22"/>
      <c r="LFE276" s="22"/>
      <c r="LFF276" s="22"/>
      <c r="LFG276" s="22"/>
      <c r="LFH276" s="22"/>
      <c r="LFI276" s="22"/>
      <c r="LFJ276" s="22"/>
      <c r="LFK276" s="22"/>
      <c r="LFL276" s="22"/>
      <c r="LFM276" s="22"/>
      <c r="LFN276" s="22"/>
      <c r="LFO276" s="22"/>
      <c r="LFP276" s="22"/>
      <c r="LFQ276" s="22"/>
      <c r="LFR276" s="22"/>
      <c r="LFS276" s="22"/>
      <c r="LFT276" s="22"/>
      <c r="LFU276" s="22"/>
      <c r="LFV276" s="22"/>
      <c r="LFW276" s="22"/>
      <c r="LFX276" s="22"/>
      <c r="LFY276" s="22"/>
      <c r="LFZ276" s="22"/>
      <c r="LGA276" s="22"/>
      <c r="LGB276" s="22"/>
      <c r="LGC276" s="22"/>
      <c r="LGD276" s="22"/>
      <c r="LGE276" s="22"/>
      <c r="LGF276" s="22"/>
      <c r="LGG276" s="22"/>
      <c r="LGH276" s="22"/>
      <c r="LGI276" s="22"/>
      <c r="LGJ276" s="22"/>
      <c r="LGK276" s="22"/>
      <c r="LGL276" s="22"/>
      <c r="LGM276" s="22"/>
      <c r="LGN276" s="22"/>
      <c r="LGO276" s="22"/>
      <c r="LGP276" s="22"/>
      <c r="LGQ276" s="22"/>
      <c r="LGR276" s="22"/>
      <c r="LGS276" s="22"/>
      <c r="LGT276" s="22"/>
      <c r="LGU276" s="22"/>
      <c r="LGV276" s="22"/>
      <c r="LGW276" s="22"/>
      <c r="LGX276" s="22"/>
      <c r="LGY276" s="22"/>
      <c r="LGZ276" s="22"/>
      <c r="LHA276" s="22"/>
      <c r="LHB276" s="22"/>
      <c r="LHC276" s="22"/>
      <c r="LHD276" s="22"/>
      <c r="LHE276" s="22"/>
      <c r="LHF276" s="22"/>
      <c r="LHG276" s="22"/>
      <c r="LHH276" s="22"/>
      <c r="LHI276" s="22"/>
      <c r="LHJ276" s="22"/>
      <c r="LHK276" s="22"/>
      <c r="LHL276" s="22"/>
      <c r="LHM276" s="22"/>
      <c r="LHN276" s="22"/>
      <c r="LHO276" s="22"/>
      <c r="LHP276" s="22"/>
      <c r="LHQ276" s="22"/>
      <c r="LHR276" s="22"/>
      <c r="LHS276" s="22"/>
      <c r="LHT276" s="22"/>
      <c r="LHU276" s="22"/>
      <c r="LHV276" s="22"/>
      <c r="LHW276" s="22"/>
      <c r="LHX276" s="22"/>
      <c r="LHY276" s="22"/>
      <c r="LHZ276" s="22"/>
      <c r="LIA276" s="22"/>
      <c r="LIB276" s="22"/>
      <c r="LIC276" s="22"/>
      <c r="LID276" s="22"/>
      <c r="LIE276" s="22"/>
      <c r="LIF276" s="22"/>
      <c r="LIG276" s="22"/>
      <c r="LIH276" s="22"/>
      <c r="LII276" s="22"/>
      <c r="LIJ276" s="22"/>
      <c r="LIK276" s="22"/>
      <c r="LIL276" s="22"/>
      <c r="LIM276" s="22"/>
      <c r="LIN276" s="22"/>
      <c r="LIO276" s="22"/>
      <c r="LIP276" s="22"/>
      <c r="LIQ276" s="22"/>
      <c r="LIR276" s="22"/>
      <c r="LIS276" s="22"/>
      <c r="LIT276" s="22"/>
      <c r="LIU276" s="22"/>
      <c r="LIV276" s="22"/>
      <c r="LIW276" s="22"/>
      <c r="LIX276" s="22"/>
      <c r="LIY276" s="22"/>
      <c r="LIZ276" s="22"/>
      <c r="LJA276" s="22"/>
      <c r="LJB276" s="22"/>
      <c r="LJC276" s="22"/>
      <c r="LJD276" s="22"/>
      <c r="LJE276" s="22"/>
      <c r="LJF276" s="22"/>
      <c r="LJG276" s="22"/>
      <c r="LJH276" s="22"/>
      <c r="LJI276" s="22"/>
      <c r="LJJ276" s="22"/>
      <c r="LJK276" s="22"/>
      <c r="LJL276" s="22"/>
      <c r="LJM276" s="22"/>
      <c r="LJN276" s="22"/>
      <c r="LJO276" s="22"/>
      <c r="LJP276" s="22"/>
      <c r="LJQ276" s="22"/>
      <c r="LJR276" s="22"/>
      <c r="LJS276" s="22"/>
      <c r="LJT276" s="22"/>
      <c r="LJU276" s="22"/>
      <c r="LJV276" s="22"/>
      <c r="LJW276" s="22"/>
      <c r="LJX276" s="22"/>
      <c r="LJY276" s="22"/>
      <c r="LJZ276" s="22"/>
      <c r="LKA276" s="22"/>
      <c r="LKB276" s="22"/>
      <c r="LKC276" s="22"/>
      <c r="LKD276" s="22"/>
      <c r="LKE276" s="22"/>
      <c r="LKF276" s="22"/>
      <c r="LKG276" s="22"/>
      <c r="LKH276" s="22"/>
      <c r="LKI276" s="22"/>
      <c r="LKJ276" s="22"/>
      <c r="LKK276" s="22"/>
      <c r="LKL276" s="22"/>
      <c r="LKM276" s="22"/>
      <c r="LKN276" s="22"/>
      <c r="LKO276" s="22"/>
      <c r="LKP276" s="22"/>
      <c r="LKQ276" s="22"/>
      <c r="LKR276" s="22"/>
      <c r="LKS276" s="22"/>
      <c r="LKT276" s="22"/>
      <c r="LKU276" s="22"/>
      <c r="LKV276" s="22"/>
      <c r="LKW276" s="22"/>
      <c r="LKX276" s="22"/>
      <c r="LKY276" s="22"/>
      <c r="LKZ276" s="22"/>
      <c r="LLA276" s="22"/>
      <c r="LLB276" s="22"/>
      <c r="LLC276" s="22"/>
      <c r="LLD276" s="22"/>
      <c r="LLE276" s="22"/>
      <c r="LLF276" s="22"/>
      <c r="LLG276" s="22"/>
      <c r="LLH276" s="22"/>
      <c r="LLI276" s="22"/>
      <c r="LLJ276" s="22"/>
      <c r="LLK276" s="22"/>
      <c r="LLL276" s="22"/>
      <c r="LLM276" s="22"/>
      <c r="LLN276" s="22"/>
      <c r="LLO276" s="22"/>
      <c r="LLP276" s="22"/>
      <c r="LLQ276" s="22"/>
      <c r="LLR276" s="22"/>
      <c r="LLS276" s="22"/>
      <c r="LLT276" s="22"/>
      <c r="LLU276" s="22"/>
      <c r="LLV276" s="22"/>
      <c r="LLW276" s="22"/>
      <c r="LLX276" s="22"/>
      <c r="LLY276" s="22"/>
      <c r="LLZ276" s="22"/>
      <c r="LMA276" s="22"/>
      <c r="LMB276" s="22"/>
      <c r="LMC276" s="22"/>
      <c r="LMD276" s="22"/>
      <c r="LME276" s="22"/>
      <c r="LMF276" s="22"/>
      <c r="LMG276" s="22"/>
      <c r="LMH276" s="22"/>
      <c r="LMI276" s="22"/>
      <c r="LMJ276" s="22"/>
      <c r="LMK276" s="22"/>
      <c r="LML276" s="22"/>
      <c r="LMM276" s="22"/>
      <c r="LMN276" s="22"/>
      <c r="LMO276" s="22"/>
      <c r="LMP276" s="22"/>
      <c r="LMQ276" s="22"/>
      <c r="LMR276" s="22"/>
      <c r="LMS276" s="22"/>
      <c r="LMT276" s="22"/>
      <c r="LMU276" s="22"/>
      <c r="LMV276" s="22"/>
      <c r="LMW276" s="22"/>
      <c r="LMX276" s="22"/>
      <c r="LMY276" s="22"/>
      <c r="LMZ276" s="22"/>
      <c r="LNA276" s="22"/>
      <c r="LNB276" s="22"/>
      <c r="LNC276" s="22"/>
      <c r="LND276" s="22"/>
      <c r="LNE276" s="22"/>
      <c r="LNF276" s="22"/>
      <c r="LNG276" s="22"/>
      <c r="LNH276" s="22"/>
      <c r="LNI276" s="22"/>
      <c r="LNJ276" s="22"/>
      <c r="LNK276" s="22"/>
      <c r="LNL276" s="22"/>
      <c r="LNM276" s="22"/>
      <c r="LNN276" s="22"/>
      <c r="LNO276" s="22"/>
      <c r="LNP276" s="22"/>
      <c r="LNQ276" s="22"/>
      <c r="LNR276" s="22"/>
      <c r="LNS276" s="22"/>
      <c r="LNT276" s="22"/>
      <c r="LNU276" s="22"/>
      <c r="LNV276" s="22"/>
      <c r="LNW276" s="22"/>
      <c r="LNX276" s="22"/>
      <c r="LNY276" s="22"/>
      <c r="LNZ276" s="22"/>
      <c r="LOA276" s="22"/>
      <c r="LOB276" s="22"/>
      <c r="LOC276" s="22"/>
      <c r="LOD276" s="22"/>
      <c r="LOE276" s="22"/>
      <c r="LOF276" s="22"/>
      <c r="LOG276" s="22"/>
      <c r="LOH276" s="22"/>
      <c r="LOI276" s="22"/>
      <c r="LOJ276" s="22"/>
      <c r="LOK276" s="22"/>
      <c r="LOL276" s="22"/>
      <c r="LOM276" s="22"/>
      <c r="LON276" s="22"/>
      <c r="LOO276" s="22"/>
      <c r="LOP276" s="22"/>
      <c r="LOQ276" s="22"/>
      <c r="LOR276" s="22"/>
      <c r="LOS276" s="22"/>
      <c r="LOT276" s="22"/>
      <c r="LOU276" s="22"/>
      <c r="LOV276" s="22"/>
      <c r="LOW276" s="22"/>
      <c r="LOX276" s="22"/>
      <c r="LOY276" s="22"/>
      <c r="LOZ276" s="22"/>
      <c r="LPA276" s="22"/>
      <c r="LPB276" s="22"/>
      <c r="LPC276" s="22"/>
      <c r="LPD276" s="22"/>
      <c r="LPE276" s="22"/>
      <c r="LPF276" s="22"/>
      <c r="LPG276" s="22"/>
      <c r="LPH276" s="22"/>
      <c r="LPI276" s="22"/>
      <c r="LPJ276" s="22"/>
      <c r="LPK276" s="22"/>
      <c r="LPL276" s="22"/>
      <c r="LPM276" s="22"/>
      <c r="LPN276" s="22"/>
      <c r="LPO276" s="22"/>
      <c r="LPP276" s="22"/>
      <c r="LPQ276" s="22"/>
      <c r="LPR276" s="22"/>
      <c r="LPS276" s="22"/>
      <c r="LPT276" s="22"/>
      <c r="LPU276" s="22"/>
      <c r="LPV276" s="22"/>
      <c r="LPW276" s="22"/>
      <c r="LPX276" s="22"/>
      <c r="LPY276" s="22"/>
      <c r="LPZ276" s="22"/>
      <c r="LQA276" s="22"/>
      <c r="LQB276" s="22"/>
      <c r="LQC276" s="22"/>
      <c r="LQD276" s="22"/>
      <c r="LQE276" s="22"/>
      <c r="LQF276" s="22"/>
      <c r="LQG276" s="22"/>
      <c r="LQH276" s="22"/>
      <c r="LQI276" s="22"/>
      <c r="LQJ276" s="22"/>
      <c r="LQK276" s="22"/>
      <c r="LQL276" s="22"/>
      <c r="LQM276" s="22"/>
      <c r="LQN276" s="22"/>
      <c r="LQO276" s="22"/>
      <c r="LQP276" s="22"/>
      <c r="LQQ276" s="22"/>
      <c r="LQR276" s="22"/>
      <c r="LQS276" s="22"/>
      <c r="LQT276" s="22"/>
      <c r="LQU276" s="22"/>
      <c r="LQV276" s="22"/>
      <c r="LQW276" s="22"/>
      <c r="LQX276" s="22"/>
      <c r="LQY276" s="22"/>
      <c r="LQZ276" s="22"/>
      <c r="LRA276" s="22"/>
      <c r="LRB276" s="22"/>
      <c r="LRC276" s="22"/>
      <c r="LRD276" s="22"/>
      <c r="LRE276" s="22"/>
      <c r="LRF276" s="22"/>
      <c r="LRG276" s="22"/>
      <c r="LRH276" s="22"/>
      <c r="LRI276" s="22"/>
      <c r="LRJ276" s="22"/>
      <c r="LRK276" s="22"/>
      <c r="LRL276" s="22"/>
      <c r="LRM276" s="22"/>
      <c r="LRN276" s="22"/>
      <c r="LRO276" s="22"/>
      <c r="LRP276" s="22"/>
      <c r="LRQ276" s="22"/>
      <c r="LRR276" s="22"/>
      <c r="LRS276" s="22"/>
      <c r="LRT276" s="22"/>
      <c r="LRU276" s="22"/>
      <c r="LRV276" s="22"/>
      <c r="LRW276" s="22"/>
      <c r="LRX276" s="22"/>
      <c r="LRY276" s="22"/>
      <c r="LRZ276" s="22"/>
      <c r="LSA276" s="22"/>
      <c r="LSB276" s="22"/>
      <c r="LSC276" s="22"/>
      <c r="LSD276" s="22"/>
      <c r="LSE276" s="22"/>
      <c r="LSF276" s="22"/>
      <c r="LSG276" s="22"/>
      <c r="LSH276" s="22"/>
      <c r="LSI276" s="22"/>
      <c r="LSJ276" s="22"/>
      <c r="LSK276" s="22"/>
      <c r="LSL276" s="22"/>
      <c r="LSM276" s="22"/>
      <c r="LSN276" s="22"/>
      <c r="LSO276" s="22"/>
      <c r="LSP276" s="22"/>
      <c r="LSQ276" s="22"/>
      <c r="LSR276" s="22"/>
      <c r="LSS276" s="22"/>
      <c r="LST276" s="22"/>
      <c r="LSU276" s="22"/>
      <c r="LSV276" s="22"/>
      <c r="LSW276" s="22"/>
      <c r="LSX276" s="22"/>
      <c r="LSY276" s="22"/>
      <c r="LSZ276" s="22"/>
      <c r="LTA276" s="22"/>
      <c r="LTB276" s="22"/>
      <c r="LTC276" s="22"/>
      <c r="LTD276" s="22"/>
      <c r="LTE276" s="22"/>
      <c r="LTF276" s="22"/>
      <c r="LTG276" s="22"/>
      <c r="LTH276" s="22"/>
      <c r="LTI276" s="22"/>
      <c r="LTJ276" s="22"/>
      <c r="LTK276" s="22"/>
      <c r="LTL276" s="22"/>
      <c r="LTM276" s="22"/>
      <c r="LTN276" s="22"/>
      <c r="LTO276" s="22"/>
      <c r="LTP276" s="22"/>
      <c r="LTQ276" s="22"/>
      <c r="LTR276" s="22"/>
      <c r="LTS276" s="22"/>
      <c r="LTT276" s="22"/>
      <c r="LTU276" s="22"/>
      <c r="LTV276" s="22"/>
      <c r="LTW276" s="22"/>
      <c r="LTX276" s="22"/>
      <c r="LTY276" s="22"/>
      <c r="LTZ276" s="22"/>
      <c r="LUA276" s="22"/>
      <c r="LUB276" s="22"/>
      <c r="LUC276" s="22"/>
      <c r="LUD276" s="22"/>
      <c r="LUE276" s="22"/>
      <c r="LUF276" s="22"/>
      <c r="LUG276" s="22"/>
      <c r="LUH276" s="22"/>
      <c r="LUI276" s="22"/>
      <c r="LUJ276" s="22"/>
      <c r="LUK276" s="22"/>
      <c r="LUL276" s="22"/>
      <c r="LUM276" s="22"/>
      <c r="LUN276" s="22"/>
      <c r="LUO276" s="22"/>
      <c r="LUP276" s="22"/>
      <c r="LUQ276" s="22"/>
      <c r="LUR276" s="22"/>
      <c r="LUS276" s="22"/>
      <c r="LUT276" s="22"/>
      <c r="LUU276" s="22"/>
      <c r="LUV276" s="22"/>
      <c r="LUW276" s="22"/>
      <c r="LUX276" s="22"/>
      <c r="LUY276" s="22"/>
      <c r="LUZ276" s="22"/>
      <c r="LVA276" s="22"/>
      <c r="LVB276" s="22"/>
      <c r="LVC276" s="22"/>
      <c r="LVD276" s="22"/>
      <c r="LVE276" s="22"/>
      <c r="LVF276" s="22"/>
      <c r="LVG276" s="22"/>
      <c r="LVH276" s="22"/>
      <c r="LVI276" s="22"/>
      <c r="LVJ276" s="22"/>
      <c r="LVK276" s="22"/>
      <c r="LVL276" s="22"/>
      <c r="LVM276" s="22"/>
      <c r="LVN276" s="22"/>
      <c r="LVO276" s="22"/>
      <c r="LVP276" s="22"/>
      <c r="LVQ276" s="22"/>
      <c r="LVR276" s="22"/>
      <c r="LVS276" s="22"/>
      <c r="LVT276" s="22"/>
      <c r="LVU276" s="22"/>
      <c r="LVV276" s="22"/>
      <c r="LVW276" s="22"/>
      <c r="LVX276" s="22"/>
      <c r="LVY276" s="22"/>
      <c r="LVZ276" s="22"/>
      <c r="LWA276" s="22"/>
      <c r="LWB276" s="22"/>
      <c r="LWC276" s="22"/>
      <c r="LWD276" s="22"/>
      <c r="LWE276" s="22"/>
      <c r="LWF276" s="22"/>
      <c r="LWG276" s="22"/>
      <c r="LWH276" s="22"/>
      <c r="LWI276" s="22"/>
      <c r="LWJ276" s="22"/>
      <c r="LWK276" s="22"/>
      <c r="LWL276" s="22"/>
      <c r="LWM276" s="22"/>
      <c r="LWN276" s="22"/>
      <c r="LWO276" s="22"/>
      <c r="LWP276" s="22"/>
      <c r="LWQ276" s="22"/>
      <c r="LWR276" s="22"/>
      <c r="LWS276" s="22"/>
      <c r="LWT276" s="22"/>
      <c r="LWU276" s="22"/>
      <c r="LWV276" s="22"/>
      <c r="LWW276" s="22"/>
      <c r="LWX276" s="22"/>
      <c r="LWY276" s="22"/>
      <c r="LWZ276" s="22"/>
      <c r="LXA276" s="22"/>
      <c r="LXB276" s="22"/>
      <c r="LXC276" s="22"/>
      <c r="LXD276" s="22"/>
      <c r="LXE276" s="22"/>
      <c r="LXF276" s="22"/>
      <c r="LXG276" s="22"/>
      <c r="LXH276" s="22"/>
      <c r="LXI276" s="22"/>
      <c r="LXJ276" s="22"/>
      <c r="LXK276" s="22"/>
      <c r="LXL276" s="22"/>
      <c r="LXM276" s="22"/>
      <c r="LXN276" s="22"/>
      <c r="LXO276" s="22"/>
      <c r="LXP276" s="22"/>
      <c r="LXQ276" s="22"/>
      <c r="LXR276" s="22"/>
      <c r="LXS276" s="22"/>
      <c r="LXT276" s="22"/>
      <c r="LXU276" s="22"/>
      <c r="LXV276" s="22"/>
      <c r="LXW276" s="22"/>
      <c r="LXX276" s="22"/>
      <c r="LXY276" s="22"/>
      <c r="LXZ276" s="22"/>
      <c r="LYA276" s="22"/>
      <c r="LYB276" s="22"/>
      <c r="LYC276" s="22"/>
      <c r="LYD276" s="22"/>
      <c r="LYE276" s="22"/>
      <c r="LYF276" s="22"/>
      <c r="LYG276" s="22"/>
      <c r="LYH276" s="22"/>
      <c r="LYI276" s="22"/>
      <c r="LYJ276" s="22"/>
      <c r="LYK276" s="22"/>
      <c r="LYL276" s="22"/>
      <c r="LYM276" s="22"/>
      <c r="LYN276" s="22"/>
      <c r="LYO276" s="22"/>
      <c r="LYP276" s="22"/>
      <c r="LYQ276" s="22"/>
      <c r="LYR276" s="22"/>
      <c r="LYS276" s="22"/>
      <c r="LYT276" s="22"/>
      <c r="LYU276" s="22"/>
      <c r="LYV276" s="22"/>
      <c r="LYW276" s="22"/>
      <c r="LYX276" s="22"/>
      <c r="LYY276" s="22"/>
      <c r="LYZ276" s="22"/>
      <c r="LZA276" s="22"/>
      <c r="LZB276" s="22"/>
      <c r="LZC276" s="22"/>
      <c r="LZD276" s="22"/>
      <c r="LZE276" s="22"/>
      <c r="LZF276" s="22"/>
      <c r="LZG276" s="22"/>
      <c r="LZH276" s="22"/>
      <c r="LZI276" s="22"/>
      <c r="LZJ276" s="22"/>
      <c r="LZK276" s="22"/>
      <c r="LZL276" s="22"/>
      <c r="LZM276" s="22"/>
      <c r="LZN276" s="22"/>
      <c r="LZO276" s="22"/>
      <c r="LZP276" s="22"/>
      <c r="LZQ276" s="22"/>
      <c r="LZR276" s="22"/>
      <c r="LZS276" s="22"/>
      <c r="LZT276" s="22"/>
      <c r="LZU276" s="22"/>
      <c r="LZV276" s="22"/>
      <c r="LZW276" s="22"/>
      <c r="LZX276" s="22"/>
      <c r="LZY276" s="22"/>
      <c r="LZZ276" s="22"/>
      <c r="MAA276" s="22"/>
      <c r="MAB276" s="22"/>
      <c r="MAC276" s="22"/>
      <c r="MAD276" s="22"/>
      <c r="MAE276" s="22"/>
      <c r="MAF276" s="22"/>
      <c r="MAG276" s="22"/>
      <c r="MAH276" s="22"/>
      <c r="MAI276" s="22"/>
      <c r="MAJ276" s="22"/>
      <c r="MAK276" s="22"/>
      <c r="MAL276" s="22"/>
      <c r="MAM276" s="22"/>
      <c r="MAN276" s="22"/>
      <c r="MAO276" s="22"/>
      <c r="MAP276" s="22"/>
      <c r="MAQ276" s="22"/>
      <c r="MAR276" s="22"/>
      <c r="MAS276" s="22"/>
      <c r="MAT276" s="22"/>
      <c r="MAU276" s="22"/>
      <c r="MAV276" s="22"/>
      <c r="MAW276" s="22"/>
      <c r="MAX276" s="22"/>
      <c r="MAY276" s="22"/>
      <c r="MAZ276" s="22"/>
      <c r="MBA276" s="22"/>
      <c r="MBB276" s="22"/>
      <c r="MBC276" s="22"/>
      <c r="MBD276" s="22"/>
      <c r="MBE276" s="22"/>
      <c r="MBF276" s="22"/>
      <c r="MBG276" s="22"/>
      <c r="MBH276" s="22"/>
      <c r="MBI276" s="22"/>
      <c r="MBJ276" s="22"/>
      <c r="MBK276" s="22"/>
      <c r="MBL276" s="22"/>
      <c r="MBM276" s="22"/>
      <c r="MBN276" s="22"/>
      <c r="MBO276" s="22"/>
      <c r="MBP276" s="22"/>
      <c r="MBQ276" s="22"/>
      <c r="MBR276" s="22"/>
      <c r="MBS276" s="22"/>
      <c r="MBT276" s="22"/>
      <c r="MBU276" s="22"/>
      <c r="MBV276" s="22"/>
      <c r="MBW276" s="22"/>
      <c r="MBX276" s="22"/>
      <c r="MBY276" s="22"/>
      <c r="MBZ276" s="22"/>
      <c r="MCA276" s="22"/>
      <c r="MCB276" s="22"/>
      <c r="MCC276" s="22"/>
      <c r="MCD276" s="22"/>
      <c r="MCE276" s="22"/>
      <c r="MCF276" s="22"/>
      <c r="MCG276" s="22"/>
      <c r="MCH276" s="22"/>
      <c r="MCI276" s="22"/>
      <c r="MCJ276" s="22"/>
      <c r="MCK276" s="22"/>
      <c r="MCL276" s="22"/>
      <c r="MCM276" s="22"/>
      <c r="MCN276" s="22"/>
      <c r="MCO276" s="22"/>
      <c r="MCP276" s="22"/>
      <c r="MCQ276" s="22"/>
      <c r="MCR276" s="22"/>
      <c r="MCS276" s="22"/>
      <c r="MCT276" s="22"/>
      <c r="MCU276" s="22"/>
      <c r="MCV276" s="22"/>
      <c r="MCW276" s="22"/>
      <c r="MCX276" s="22"/>
      <c r="MCY276" s="22"/>
      <c r="MCZ276" s="22"/>
      <c r="MDA276" s="22"/>
      <c r="MDB276" s="22"/>
      <c r="MDC276" s="22"/>
      <c r="MDD276" s="22"/>
      <c r="MDE276" s="22"/>
      <c r="MDF276" s="22"/>
      <c r="MDG276" s="22"/>
      <c r="MDH276" s="22"/>
      <c r="MDI276" s="22"/>
      <c r="MDJ276" s="22"/>
      <c r="MDK276" s="22"/>
      <c r="MDL276" s="22"/>
      <c r="MDM276" s="22"/>
      <c r="MDN276" s="22"/>
      <c r="MDO276" s="22"/>
      <c r="MDP276" s="22"/>
      <c r="MDQ276" s="22"/>
      <c r="MDR276" s="22"/>
      <c r="MDS276" s="22"/>
      <c r="MDT276" s="22"/>
      <c r="MDU276" s="22"/>
      <c r="MDV276" s="22"/>
      <c r="MDW276" s="22"/>
      <c r="MDX276" s="22"/>
      <c r="MDY276" s="22"/>
      <c r="MDZ276" s="22"/>
      <c r="MEA276" s="22"/>
      <c r="MEB276" s="22"/>
      <c r="MEC276" s="22"/>
      <c r="MED276" s="22"/>
      <c r="MEE276" s="22"/>
      <c r="MEF276" s="22"/>
      <c r="MEG276" s="22"/>
      <c r="MEH276" s="22"/>
      <c r="MEI276" s="22"/>
      <c r="MEJ276" s="22"/>
      <c r="MEK276" s="22"/>
      <c r="MEL276" s="22"/>
      <c r="MEM276" s="22"/>
      <c r="MEN276" s="22"/>
      <c r="MEO276" s="22"/>
      <c r="MEP276" s="22"/>
      <c r="MEQ276" s="22"/>
      <c r="MER276" s="22"/>
      <c r="MES276" s="22"/>
      <c r="MET276" s="22"/>
      <c r="MEU276" s="22"/>
      <c r="MEV276" s="22"/>
      <c r="MEW276" s="22"/>
      <c r="MEX276" s="22"/>
      <c r="MEY276" s="22"/>
      <c r="MEZ276" s="22"/>
      <c r="MFA276" s="22"/>
      <c r="MFB276" s="22"/>
      <c r="MFC276" s="22"/>
      <c r="MFD276" s="22"/>
      <c r="MFE276" s="22"/>
      <c r="MFF276" s="22"/>
      <c r="MFG276" s="22"/>
      <c r="MFH276" s="22"/>
      <c r="MFI276" s="22"/>
      <c r="MFJ276" s="22"/>
      <c r="MFK276" s="22"/>
      <c r="MFL276" s="22"/>
      <c r="MFM276" s="22"/>
      <c r="MFN276" s="22"/>
      <c r="MFO276" s="22"/>
      <c r="MFP276" s="22"/>
      <c r="MFQ276" s="22"/>
      <c r="MFR276" s="22"/>
      <c r="MFS276" s="22"/>
      <c r="MFT276" s="22"/>
      <c r="MFU276" s="22"/>
      <c r="MFV276" s="22"/>
      <c r="MFW276" s="22"/>
      <c r="MFX276" s="22"/>
      <c r="MFY276" s="22"/>
      <c r="MFZ276" s="22"/>
      <c r="MGA276" s="22"/>
      <c r="MGB276" s="22"/>
      <c r="MGC276" s="22"/>
      <c r="MGD276" s="22"/>
      <c r="MGE276" s="22"/>
      <c r="MGF276" s="22"/>
      <c r="MGG276" s="22"/>
      <c r="MGH276" s="22"/>
      <c r="MGI276" s="22"/>
      <c r="MGJ276" s="22"/>
      <c r="MGK276" s="22"/>
      <c r="MGL276" s="22"/>
      <c r="MGM276" s="22"/>
      <c r="MGN276" s="22"/>
      <c r="MGO276" s="22"/>
      <c r="MGP276" s="22"/>
      <c r="MGQ276" s="22"/>
      <c r="MGR276" s="22"/>
      <c r="MGS276" s="22"/>
      <c r="MGT276" s="22"/>
      <c r="MGU276" s="22"/>
      <c r="MGV276" s="22"/>
      <c r="MGW276" s="22"/>
      <c r="MGX276" s="22"/>
      <c r="MGY276" s="22"/>
      <c r="MGZ276" s="22"/>
      <c r="MHA276" s="22"/>
      <c r="MHB276" s="22"/>
      <c r="MHC276" s="22"/>
      <c r="MHD276" s="22"/>
      <c r="MHE276" s="22"/>
      <c r="MHF276" s="22"/>
      <c r="MHG276" s="22"/>
      <c r="MHH276" s="22"/>
      <c r="MHI276" s="22"/>
      <c r="MHJ276" s="22"/>
      <c r="MHK276" s="22"/>
      <c r="MHL276" s="22"/>
      <c r="MHM276" s="22"/>
      <c r="MHN276" s="22"/>
      <c r="MHO276" s="22"/>
      <c r="MHP276" s="22"/>
      <c r="MHQ276" s="22"/>
      <c r="MHR276" s="22"/>
      <c r="MHS276" s="22"/>
      <c r="MHT276" s="22"/>
      <c r="MHU276" s="22"/>
      <c r="MHV276" s="22"/>
      <c r="MHW276" s="22"/>
      <c r="MHX276" s="22"/>
      <c r="MHY276" s="22"/>
      <c r="MHZ276" s="22"/>
      <c r="MIA276" s="22"/>
      <c r="MIB276" s="22"/>
      <c r="MIC276" s="22"/>
      <c r="MID276" s="22"/>
      <c r="MIE276" s="22"/>
      <c r="MIF276" s="22"/>
      <c r="MIG276" s="22"/>
      <c r="MIH276" s="22"/>
      <c r="MII276" s="22"/>
      <c r="MIJ276" s="22"/>
      <c r="MIK276" s="22"/>
      <c r="MIL276" s="22"/>
      <c r="MIM276" s="22"/>
      <c r="MIN276" s="22"/>
      <c r="MIO276" s="22"/>
      <c r="MIP276" s="22"/>
      <c r="MIQ276" s="22"/>
      <c r="MIR276" s="22"/>
      <c r="MIS276" s="22"/>
      <c r="MIT276" s="22"/>
      <c r="MIU276" s="22"/>
      <c r="MIV276" s="22"/>
      <c r="MIW276" s="22"/>
      <c r="MIX276" s="22"/>
      <c r="MIY276" s="22"/>
      <c r="MIZ276" s="22"/>
      <c r="MJA276" s="22"/>
      <c r="MJB276" s="22"/>
      <c r="MJC276" s="22"/>
      <c r="MJD276" s="22"/>
      <c r="MJE276" s="22"/>
      <c r="MJF276" s="22"/>
      <c r="MJG276" s="22"/>
      <c r="MJH276" s="22"/>
      <c r="MJI276" s="22"/>
      <c r="MJJ276" s="22"/>
      <c r="MJK276" s="22"/>
      <c r="MJL276" s="22"/>
      <c r="MJM276" s="22"/>
      <c r="MJN276" s="22"/>
      <c r="MJO276" s="22"/>
      <c r="MJP276" s="22"/>
      <c r="MJQ276" s="22"/>
      <c r="MJR276" s="22"/>
      <c r="MJS276" s="22"/>
      <c r="MJT276" s="22"/>
      <c r="MJU276" s="22"/>
      <c r="MJV276" s="22"/>
      <c r="MJW276" s="22"/>
      <c r="MJX276" s="22"/>
      <c r="MJY276" s="22"/>
      <c r="MJZ276" s="22"/>
      <c r="MKA276" s="22"/>
      <c r="MKB276" s="22"/>
      <c r="MKC276" s="22"/>
      <c r="MKD276" s="22"/>
      <c r="MKE276" s="22"/>
      <c r="MKF276" s="22"/>
      <c r="MKG276" s="22"/>
      <c r="MKH276" s="22"/>
      <c r="MKI276" s="22"/>
      <c r="MKJ276" s="22"/>
      <c r="MKK276" s="22"/>
      <c r="MKL276" s="22"/>
      <c r="MKM276" s="22"/>
      <c r="MKN276" s="22"/>
      <c r="MKO276" s="22"/>
      <c r="MKP276" s="22"/>
      <c r="MKQ276" s="22"/>
      <c r="MKR276" s="22"/>
      <c r="MKS276" s="22"/>
      <c r="MKT276" s="22"/>
      <c r="MKU276" s="22"/>
      <c r="MKV276" s="22"/>
      <c r="MKW276" s="22"/>
      <c r="MKX276" s="22"/>
      <c r="MKY276" s="22"/>
      <c r="MKZ276" s="22"/>
      <c r="MLA276" s="22"/>
      <c r="MLB276" s="22"/>
      <c r="MLC276" s="22"/>
      <c r="MLD276" s="22"/>
      <c r="MLE276" s="22"/>
      <c r="MLF276" s="22"/>
      <c r="MLG276" s="22"/>
      <c r="MLH276" s="22"/>
      <c r="MLI276" s="22"/>
      <c r="MLJ276" s="22"/>
      <c r="MLK276" s="22"/>
      <c r="MLL276" s="22"/>
      <c r="MLM276" s="22"/>
      <c r="MLN276" s="22"/>
      <c r="MLO276" s="22"/>
      <c r="MLP276" s="22"/>
      <c r="MLQ276" s="22"/>
      <c r="MLR276" s="22"/>
      <c r="MLS276" s="22"/>
      <c r="MLT276" s="22"/>
      <c r="MLU276" s="22"/>
      <c r="MLV276" s="22"/>
      <c r="MLW276" s="22"/>
      <c r="MLX276" s="22"/>
      <c r="MLY276" s="22"/>
      <c r="MLZ276" s="22"/>
      <c r="MMA276" s="22"/>
      <c r="MMB276" s="22"/>
      <c r="MMC276" s="22"/>
      <c r="MMD276" s="22"/>
      <c r="MME276" s="22"/>
      <c r="MMF276" s="22"/>
      <c r="MMG276" s="22"/>
      <c r="MMH276" s="22"/>
      <c r="MMI276" s="22"/>
      <c r="MMJ276" s="22"/>
      <c r="MMK276" s="22"/>
      <c r="MML276" s="22"/>
      <c r="MMM276" s="22"/>
      <c r="MMN276" s="22"/>
      <c r="MMO276" s="22"/>
      <c r="MMP276" s="22"/>
      <c r="MMQ276" s="22"/>
      <c r="MMR276" s="22"/>
      <c r="MMS276" s="22"/>
      <c r="MMT276" s="22"/>
      <c r="MMU276" s="22"/>
      <c r="MMV276" s="22"/>
      <c r="MMW276" s="22"/>
      <c r="MMX276" s="22"/>
      <c r="MMY276" s="22"/>
      <c r="MMZ276" s="22"/>
      <c r="MNA276" s="22"/>
      <c r="MNB276" s="22"/>
      <c r="MNC276" s="22"/>
      <c r="MND276" s="22"/>
      <c r="MNE276" s="22"/>
      <c r="MNF276" s="22"/>
      <c r="MNG276" s="22"/>
      <c r="MNH276" s="22"/>
      <c r="MNI276" s="22"/>
      <c r="MNJ276" s="22"/>
      <c r="MNK276" s="22"/>
      <c r="MNL276" s="22"/>
      <c r="MNM276" s="22"/>
      <c r="MNN276" s="22"/>
      <c r="MNO276" s="22"/>
      <c r="MNP276" s="22"/>
      <c r="MNQ276" s="22"/>
      <c r="MNR276" s="22"/>
      <c r="MNS276" s="22"/>
      <c r="MNT276" s="22"/>
      <c r="MNU276" s="22"/>
      <c r="MNV276" s="22"/>
      <c r="MNW276" s="22"/>
      <c r="MNX276" s="22"/>
      <c r="MNY276" s="22"/>
      <c r="MNZ276" s="22"/>
      <c r="MOA276" s="22"/>
      <c r="MOB276" s="22"/>
      <c r="MOC276" s="22"/>
      <c r="MOD276" s="22"/>
      <c r="MOE276" s="22"/>
      <c r="MOF276" s="22"/>
      <c r="MOG276" s="22"/>
      <c r="MOH276" s="22"/>
      <c r="MOI276" s="22"/>
      <c r="MOJ276" s="22"/>
      <c r="MOK276" s="22"/>
      <c r="MOL276" s="22"/>
      <c r="MOM276" s="22"/>
      <c r="MON276" s="22"/>
      <c r="MOO276" s="22"/>
      <c r="MOP276" s="22"/>
      <c r="MOQ276" s="22"/>
      <c r="MOR276" s="22"/>
      <c r="MOS276" s="22"/>
      <c r="MOT276" s="22"/>
      <c r="MOU276" s="22"/>
      <c r="MOV276" s="22"/>
      <c r="MOW276" s="22"/>
      <c r="MOX276" s="22"/>
      <c r="MOY276" s="22"/>
      <c r="MOZ276" s="22"/>
      <c r="MPA276" s="22"/>
      <c r="MPB276" s="22"/>
      <c r="MPC276" s="22"/>
      <c r="MPD276" s="22"/>
      <c r="MPE276" s="22"/>
      <c r="MPF276" s="22"/>
      <c r="MPG276" s="22"/>
      <c r="MPH276" s="22"/>
      <c r="MPI276" s="22"/>
      <c r="MPJ276" s="22"/>
      <c r="MPK276" s="22"/>
      <c r="MPL276" s="22"/>
      <c r="MPM276" s="22"/>
      <c r="MPN276" s="22"/>
      <c r="MPO276" s="22"/>
      <c r="MPP276" s="22"/>
      <c r="MPQ276" s="22"/>
      <c r="MPR276" s="22"/>
      <c r="MPS276" s="22"/>
      <c r="MPT276" s="22"/>
      <c r="MPU276" s="22"/>
      <c r="MPV276" s="22"/>
      <c r="MPW276" s="22"/>
      <c r="MPX276" s="22"/>
      <c r="MPY276" s="22"/>
      <c r="MPZ276" s="22"/>
      <c r="MQA276" s="22"/>
      <c r="MQB276" s="22"/>
      <c r="MQC276" s="22"/>
      <c r="MQD276" s="22"/>
      <c r="MQE276" s="22"/>
      <c r="MQF276" s="22"/>
      <c r="MQG276" s="22"/>
      <c r="MQH276" s="22"/>
      <c r="MQI276" s="22"/>
      <c r="MQJ276" s="22"/>
      <c r="MQK276" s="22"/>
      <c r="MQL276" s="22"/>
      <c r="MQM276" s="22"/>
      <c r="MQN276" s="22"/>
      <c r="MQO276" s="22"/>
      <c r="MQP276" s="22"/>
      <c r="MQQ276" s="22"/>
      <c r="MQR276" s="22"/>
      <c r="MQS276" s="22"/>
      <c r="MQT276" s="22"/>
      <c r="MQU276" s="22"/>
      <c r="MQV276" s="22"/>
      <c r="MQW276" s="22"/>
      <c r="MQX276" s="22"/>
      <c r="MQY276" s="22"/>
      <c r="MQZ276" s="22"/>
      <c r="MRA276" s="22"/>
      <c r="MRB276" s="22"/>
      <c r="MRC276" s="22"/>
      <c r="MRD276" s="22"/>
      <c r="MRE276" s="22"/>
      <c r="MRF276" s="22"/>
      <c r="MRG276" s="22"/>
      <c r="MRH276" s="22"/>
      <c r="MRI276" s="22"/>
      <c r="MRJ276" s="22"/>
      <c r="MRK276" s="22"/>
      <c r="MRL276" s="22"/>
      <c r="MRM276" s="22"/>
      <c r="MRN276" s="22"/>
      <c r="MRO276" s="22"/>
      <c r="MRP276" s="22"/>
      <c r="MRQ276" s="22"/>
      <c r="MRR276" s="22"/>
      <c r="MRS276" s="22"/>
      <c r="MRT276" s="22"/>
      <c r="MRU276" s="22"/>
      <c r="MRV276" s="22"/>
      <c r="MRW276" s="22"/>
      <c r="MRX276" s="22"/>
      <c r="MRY276" s="22"/>
      <c r="MRZ276" s="22"/>
      <c r="MSA276" s="22"/>
      <c r="MSB276" s="22"/>
      <c r="MSC276" s="22"/>
      <c r="MSD276" s="22"/>
      <c r="MSE276" s="22"/>
      <c r="MSF276" s="22"/>
      <c r="MSG276" s="22"/>
      <c r="MSH276" s="22"/>
      <c r="MSI276" s="22"/>
      <c r="MSJ276" s="22"/>
      <c r="MSK276" s="22"/>
      <c r="MSL276" s="22"/>
      <c r="MSM276" s="22"/>
      <c r="MSN276" s="22"/>
      <c r="MSO276" s="22"/>
      <c r="MSP276" s="22"/>
      <c r="MSQ276" s="22"/>
      <c r="MSR276" s="22"/>
      <c r="MSS276" s="22"/>
      <c r="MST276" s="22"/>
      <c r="MSU276" s="22"/>
      <c r="MSV276" s="22"/>
      <c r="MSW276" s="22"/>
      <c r="MSX276" s="22"/>
      <c r="MSY276" s="22"/>
      <c r="MSZ276" s="22"/>
      <c r="MTA276" s="22"/>
      <c r="MTB276" s="22"/>
      <c r="MTC276" s="22"/>
      <c r="MTD276" s="22"/>
      <c r="MTE276" s="22"/>
      <c r="MTF276" s="22"/>
      <c r="MTG276" s="22"/>
      <c r="MTH276" s="22"/>
      <c r="MTI276" s="22"/>
      <c r="MTJ276" s="22"/>
      <c r="MTK276" s="22"/>
      <c r="MTL276" s="22"/>
      <c r="MTM276" s="22"/>
      <c r="MTN276" s="22"/>
      <c r="MTO276" s="22"/>
      <c r="MTP276" s="22"/>
      <c r="MTQ276" s="22"/>
      <c r="MTR276" s="22"/>
      <c r="MTS276" s="22"/>
      <c r="MTT276" s="22"/>
      <c r="MTU276" s="22"/>
      <c r="MTV276" s="22"/>
      <c r="MTW276" s="22"/>
      <c r="MTX276" s="22"/>
      <c r="MTY276" s="22"/>
      <c r="MTZ276" s="22"/>
      <c r="MUA276" s="22"/>
      <c r="MUB276" s="22"/>
      <c r="MUC276" s="22"/>
      <c r="MUD276" s="22"/>
      <c r="MUE276" s="22"/>
      <c r="MUF276" s="22"/>
      <c r="MUG276" s="22"/>
      <c r="MUH276" s="22"/>
      <c r="MUI276" s="22"/>
      <c r="MUJ276" s="22"/>
      <c r="MUK276" s="22"/>
      <c r="MUL276" s="22"/>
      <c r="MUM276" s="22"/>
      <c r="MUN276" s="22"/>
      <c r="MUO276" s="22"/>
      <c r="MUP276" s="22"/>
      <c r="MUQ276" s="22"/>
      <c r="MUR276" s="22"/>
      <c r="MUS276" s="22"/>
      <c r="MUT276" s="22"/>
      <c r="MUU276" s="22"/>
      <c r="MUV276" s="22"/>
      <c r="MUW276" s="22"/>
      <c r="MUX276" s="22"/>
      <c r="MUY276" s="22"/>
      <c r="MUZ276" s="22"/>
      <c r="MVA276" s="22"/>
      <c r="MVB276" s="22"/>
      <c r="MVC276" s="22"/>
      <c r="MVD276" s="22"/>
      <c r="MVE276" s="22"/>
      <c r="MVF276" s="22"/>
      <c r="MVG276" s="22"/>
      <c r="MVH276" s="22"/>
      <c r="MVI276" s="22"/>
      <c r="MVJ276" s="22"/>
      <c r="MVK276" s="22"/>
      <c r="MVL276" s="22"/>
      <c r="MVM276" s="22"/>
      <c r="MVN276" s="22"/>
      <c r="MVO276" s="22"/>
      <c r="MVP276" s="22"/>
      <c r="MVQ276" s="22"/>
      <c r="MVR276" s="22"/>
      <c r="MVS276" s="22"/>
      <c r="MVT276" s="22"/>
      <c r="MVU276" s="22"/>
      <c r="MVV276" s="22"/>
      <c r="MVW276" s="22"/>
      <c r="MVX276" s="22"/>
      <c r="MVY276" s="22"/>
      <c r="MVZ276" s="22"/>
      <c r="MWA276" s="22"/>
      <c r="MWB276" s="22"/>
      <c r="MWC276" s="22"/>
      <c r="MWD276" s="22"/>
      <c r="MWE276" s="22"/>
      <c r="MWF276" s="22"/>
      <c r="MWG276" s="22"/>
      <c r="MWH276" s="22"/>
      <c r="MWI276" s="22"/>
      <c r="MWJ276" s="22"/>
      <c r="MWK276" s="22"/>
      <c r="MWL276" s="22"/>
      <c r="MWM276" s="22"/>
      <c r="MWN276" s="22"/>
      <c r="MWO276" s="22"/>
      <c r="MWP276" s="22"/>
      <c r="MWQ276" s="22"/>
      <c r="MWR276" s="22"/>
      <c r="MWS276" s="22"/>
      <c r="MWT276" s="22"/>
      <c r="MWU276" s="22"/>
      <c r="MWV276" s="22"/>
      <c r="MWW276" s="22"/>
      <c r="MWX276" s="22"/>
      <c r="MWY276" s="22"/>
      <c r="MWZ276" s="22"/>
      <c r="MXA276" s="22"/>
      <c r="MXB276" s="22"/>
      <c r="MXC276" s="22"/>
      <c r="MXD276" s="22"/>
      <c r="MXE276" s="22"/>
      <c r="MXF276" s="22"/>
      <c r="MXG276" s="22"/>
      <c r="MXH276" s="22"/>
      <c r="MXI276" s="22"/>
      <c r="MXJ276" s="22"/>
      <c r="MXK276" s="22"/>
      <c r="MXL276" s="22"/>
      <c r="MXM276" s="22"/>
      <c r="MXN276" s="22"/>
      <c r="MXO276" s="22"/>
      <c r="MXP276" s="22"/>
      <c r="MXQ276" s="22"/>
      <c r="MXR276" s="22"/>
      <c r="MXS276" s="22"/>
      <c r="MXT276" s="22"/>
      <c r="MXU276" s="22"/>
      <c r="MXV276" s="22"/>
      <c r="MXW276" s="22"/>
      <c r="MXX276" s="22"/>
      <c r="MXY276" s="22"/>
      <c r="MXZ276" s="22"/>
      <c r="MYA276" s="22"/>
      <c r="MYB276" s="22"/>
      <c r="MYC276" s="22"/>
      <c r="MYD276" s="22"/>
      <c r="MYE276" s="22"/>
      <c r="MYF276" s="22"/>
      <c r="MYG276" s="22"/>
      <c r="MYH276" s="22"/>
      <c r="MYI276" s="22"/>
      <c r="MYJ276" s="22"/>
      <c r="MYK276" s="22"/>
      <c r="MYL276" s="22"/>
      <c r="MYM276" s="22"/>
      <c r="MYN276" s="22"/>
      <c r="MYO276" s="22"/>
      <c r="MYP276" s="22"/>
      <c r="MYQ276" s="22"/>
      <c r="MYR276" s="22"/>
      <c r="MYS276" s="22"/>
      <c r="MYT276" s="22"/>
      <c r="MYU276" s="22"/>
      <c r="MYV276" s="22"/>
      <c r="MYW276" s="22"/>
      <c r="MYX276" s="22"/>
      <c r="MYY276" s="22"/>
      <c r="MYZ276" s="22"/>
      <c r="MZA276" s="22"/>
      <c r="MZB276" s="22"/>
      <c r="MZC276" s="22"/>
      <c r="MZD276" s="22"/>
      <c r="MZE276" s="22"/>
      <c r="MZF276" s="22"/>
      <c r="MZG276" s="22"/>
      <c r="MZH276" s="22"/>
      <c r="MZI276" s="22"/>
      <c r="MZJ276" s="22"/>
      <c r="MZK276" s="22"/>
      <c r="MZL276" s="22"/>
      <c r="MZM276" s="22"/>
      <c r="MZN276" s="22"/>
      <c r="MZO276" s="22"/>
      <c r="MZP276" s="22"/>
      <c r="MZQ276" s="22"/>
      <c r="MZR276" s="22"/>
      <c r="MZS276" s="22"/>
      <c r="MZT276" s="22"/>
      <c r="MZU276" s="22"/>
      <c r="MZV276" s="22"/>
      <c r="MZW276" s="22"/>
      <c r="MZX276" s="22"/>
      <c r="MZY276" s="22"/>
      <c r="MZZ276" s="22"/>
      <c r="NAA276" s="22"/>
      <c r="NAB276" s="22"/>
      <c r="NAC276" s="22"/>
      <c r="NAD276" s="22"/>
      <c r="NAE276" s="22"/>
      <c r="NAF276" s="22"/>
      <c r="NAG276" s="22"/>
      <c r="NAH276" s="22"/>
      <c r="NAI276" s="22"/>
      <c r="NAJ276" s="22"/>
      <c r="NAK276" s="22"/>
      <c r="NAL276" s="22"/>
      <c r="NAM276" s="22"/>
      <c r="NAN276" s="22"/>
      <c r="NAO276" s="22"/>
      <c r="NAP276" s="22"/>
      <c r="NAQ276" s="22"/>
      <c r="NAR276" s="22"/>
      <c r="NAS276" s="22"/>
      <c r="NAT276" s="22"/>
      <c r="NAU276" s="22"/>
      <c r="NAV276" s="22"/>
      <c r="NAW276" s="22"/>
      <c r="NAX276" s="22"/>
      <c r="NAY276" s="22"/>
      <c r="NAZ276" s="22"/>
      <c r="NBA276" s="22"/>
      <c r="NBB276" s="22"/>
      <c r="NBC276" s="22"/>
      <c r="NBD276" s="22"/>
      <c r="NBE276" s="22"/>
      <c r="NBF276" s="22"/>
      <c r="NBG276" s="22"/>
      <c r="NBH276" s="22"/>
      <c r="NBI276" s="22"/>
      <c r="NBJ276" s="22"/>
      <c r="NBK276" s="22"/>
      <c r="NBL276" s="22"/>
      <c r="NBM276" s="22"/>
      <c r="NBN276" s="22"/>
      <c r="NBO276" s="22"/>
      <c r="NBP276" s="22"/>
      <c r="NBQ276" s="22"/>
      <c r="NBR276" s="22"/>
      <c r="NBS276" s="22"/>
      <c r="NBT276" s="22"/>
      <c r="NBU276" s="22"/>
      <c r="NBV276" s="22"/>
      <c r="NBW276" s="22"/>
      <c r="NBX276" s="22"/>
      <c r="NBY276" s="22"/>
      <c r="NBZ276" s="22"/>
      <c r="NCA276" s="22"/>
      <c r="NCB276" s="22"/>
      <c r="NCC276" s="22"/>
      <c r="NCD276" s="22"/>
      <c r="NCE276" s="22"/>
      <c r="NCF276" s="22"/>
      <c r="NCG276" s="22"/>
      <c r="NCH276" s="22"/>
      <c r="NCI276" s="22"/>
      <c r="NCJ276" s="22"/>
      <c r="NCK276" s="22"/>
      <c r="NCL276" s="22"/>
      <c r="NCM276" s="22"/>
      <c r="NCN276" s="22"/>
      <c r="NCO276" s="22"/>
      <c r="NCP276" s="22"/>
      <c r="NCQ276" s="22"/>
      <c r="NCR276" s="22"/>
      <c r="NCS276" s="22"/>
      <c r="NCT276" s="22"/>
      <c r="NCU276" s="22"/>
      <c r="NCV276" s="22"/>
      <c r="NCW276" s="22"/>
      <c r="NCX276" s="22"/>
      <c r="NCY276" s="22"/>
      <c r="NCZ276" s="22"/>
      <c r="NDA276" s="22"/>
      <c r="NDB276" s="22"/>
      <c r="NDC276" s="22"/>
      <c r="NDD276" s="22"/>
      <c r="NDE276" s="22"/>
      <c r="NDF276" s="22"/>
      <c r="NDG276" s="22"/>
      <c r="NDH276" s="22"/>
      <c r="NDI276" s="22"/>
      <c r="NDJ276" s="22"/>
      <c r="NDK276" s="22"/>
      <c r="NDL276" s="22"/>
      <c r="NDM276" s="22"/>
      <c r="NDN276" s="22"/>
      <c r="NDO276" s="22"/>
      <c r="NDP276" s="22"/>
      <c r="NDQ276" s="22"/>
      <c r="NDR276" s="22"/>
      <c r="NDS276" s="22"/>
      <c r="NDT276" s="22"/>
      <c r="NDU276" s="22"/>
      <c r="NDV276" s="22"/>
      <c r="NDW276" s="22"/>
      <c r="NDX276" s="22"/>
      <c r="NDY276" s="22"/>
      <c r="NDZ276" s="22"/>
      <c r="NEA276" s="22"/>
      <c r="NEB276" s="22"/>
      <c r="NEC276" s="22"/>
      <c r="NED276" s="22"/>
      <c r="NEE276" s="22"/>
      <c r="NEF276" s="22"/>
      <c r="NEG276" s="22"/>
      <c r="NEH276" s="22"/>
      <c r="NEI276" s="22"/>
      <c r="NEJ276" s="22"/>
      <c r="NEK276" s="22"/>
      <c r="NEL276" s="22"/>
      <c r="NEM276" s="22"/>
      <c r="NEN276" s="22"/>
      <c r="NEO276" s="22"/>
      <c r="NEP276" s="22"/>
      <c r="NEQ276" s="22"/>
      <c r="NER276" s="22"/>
      <c r="NES276" s="22"/>
      <c r="NET276" s="22"/>
      <c r="NEU276" s="22"/>
      <c r="NEV276" s="22"/>
      <c r="NEW276" s="22"/>
      <c r="NEX276" s="22"/>
      <c r="NEY276" s="22"/>
      <c r="NEZ276" s="22"/>
      <c r="NFA276" s="22"/>
      <c r="NFB276" s="22"/>
      <c r="NFC276" s="22"/>
      <c r="NFD276" s="22"/>
      <c r="NFE276" s="22"/>
      <c r="NFF276" s="22"/>
      <c r="NFG276" s="22"/>
      <c r="NFH276" s="22"/>
      <c r="NFI276" s="22"/>
      <c r="NFJ276" s="22"/>
      <c r="NFK276" s="22"/>
      <c r="NFL276" s="22"/>
      <c r="NFM276" s="22"/>
      <c r="NFN276" s="22"/>
      <c r="NFO276" s="22"/>
      <c r="NFP276" s="22"/>
      <c r="NFQ276" s="22"/>
      <c r="NFR276" s="22"/>
      <c r="NFS276" s="22"/>
      <c r="NFT276" s="22"/>
      <c r="NFU276" s="22"/>
      <c r="NFV276" s="22"/>
      <c r="NFW276" s="22"/>
      <c r="NFX276" s="22"/>
      <c r="NFY276" s="22"/>
      <c r="NFZ276" s="22"/>
      <c r="NGA276" s="22"/>
      <c r="NGB276" s="22"/>
      <c r="NGC276" s="22"/>
      <c r="NGD276" s="22"/>
      <c r="NGE276" s="22"/>
      <c r="NGF276" s="22"/>
      <c r="NGG276" s="22"/>
      <c r="NGH276" s="22"/>
      <c r="NGI276" s="22"/>
      <c r="NGJ276" s="22"/>
      <c r="NGK276" s="22"/>
      <c r="NGL276" s="22"/>
      <c r="NGM276" s="22"/>
      <c r="NGN276" s="22"/>
      <c r="NGO276" s="22"/>
      <c r="NGP276" s="22"/>
      <c r="NGQ276" s="22"/>
      <c r="NGR276" s="22"/>
      <c r="NGS276" s="22"/>
      <c r="NGT276" s="22"/>
      <c r="NGU276" s="22"/>
      <c r="NGV276" s="22"/>
      <c r="NGW276" s="22"/>
      <c r="NGX276" s="22"/>
      <c r="NGY276" s="22"/>
      <c r="NGZ276" s="22"/>
      <c r="NHA276" s="22"/>
      <c r="NHB276" s="22"/>
      <c r="NHC276" s="22"/>
      <c r="NHD276" s="22"/>
      <c r="NHE276" s="22"/>
      <c r="NHF276" s="22"/>
      <c r="NHG276" s="22"/>
      <c r="NHH276" s="22"/>
      <c r="NHI276" s="22"/>
      <c r="NHJ276" s="22"/>
      <c r="NHK276" s="22"/>
      <c r="NHL276" s="22"/>
      <c r="NHM276" s="22"/>
      <c r="NHN276" s="22"/>
      <c r="NHO276" s="22"/>
      <c r="NHP276" s="22"/>
      <c r="NHQ276" s="22"/>
      <c r="NHR276" s="22"/>
      <c r="NHS276" s="22"/>
      <c r="NHT276" s="22"/>
      <c r="NHU276" s="22"/>
      <c r="NHV276" s="22"/>
      <c r="NHW276" s="22"/>
      <c r="NHX276" s="22"/>
      <c r="NHY276" s="22"/>
      <c r="NHZ276" s="22"/>
      <c r="NIA276" s="22"/>
      <c r="NIB276" s="22"/>
      <c r="NIC276" s="22"/>
      <c r="NID276" s="22"/>
      <c r="NIE276" s="22"/>
      <c r="NIF276" s="22"/>
      <c r="NIG276" s="22"/>
      <c r="NIH276" s="22"/>
      <c r="NII276" s="22"/>
      <c r="NIJ276" s="22"/>
      <c r="NIK276" s="22"/>
      <c r="NIL276" s="22"/>
      <c r="NIM276" s="22"/>
      <c r="NIN276" s="22"/>
      <c r="NIO276" s="22"/>
      <c r="NIP276" s="22"/>
      <c r="NIQ276" s="22"/>
      <c r="NIR276" s="22"/>
      <c r="NIS276" s="22"/>
      <c r="NIT276" s="22"/>
      <c r="NIU276" s="22"/>
      <c r="NIV276" s="22"/>
      <c r="NIW276" s="22"/>
      <c r="NIX276" s="22"/>
      <c r="NIY276" s="22"/>
      <c r="NIZ276" s="22"/>
      <c r="NJA276" s="22"/>
      <c r="NJB276" s="22"/>
      <c r="NJC276" s="22"/>
      <c r="NJD276" s="22"/>
      <c r="NJE276" s="22"/>
      <c r="NJF276" s="22"/>
      <c r="NJG276" s="22"/>
      <c r="NJH276" s="22"/>
      <c r="NJI276" s="22"/>
      <c r="NJJ276" s="22"/>
      <c r="NJK276" s="22"/>
      <c r="NJL276" s="22"/>
      <c r="NJM276" s="22"/>
      <c r="NJN276" s="22"/>
      <c r="NJO276" s="22"/>
      <c r="NJP276" s="22"/>
      <c r="NJQ276" s="22"/>
      <c r="NJR276" s="22"/>
      <c r="NJS276" s="22"/>
      <c r="NJT276" s="22"/>
      <c r="NJU276" s="22"/>
      <c r="NJV276" s="22"/>
      <c r="NJW276" s="22"/>
      <c r="NJX276" s="22"/>
      <c r="NJY276" s="22"/>
      <c r="NJZ276" s="22"/>
      <c r="NKA276" s="22"/>
      <c r="NKB276" s="22"/>
      <c r="NKC276" s="22"/>
      <c r="NKD276" s="22"/>
      <c r="NKE276" s="22"/>
      <c r="NKF276" s="22"/>
      <c r="NKG276" s="22"/>
      <c r="NKH276" s="22"/>
      <c r="NKI276" s="22"/>
      <c r="NKJ276" s="22"/>
      <c r="NKK276" s="22"/>
      <c r="NKL276" s="22"/>
      <c r="NKM276" s="22"/>
      <c r="NKN276" s="22"/>
      <c r="NKO276" s="22"/>
      <c r="NKP276" s="22"/>
      <c r="NKQ276" s="22"/>
      <c r="NKR276" s="22"/>
      <c r="NKS276" s="22"/>
      <c r="NKT276" s="22"/>
      <c r="NKU276" s="22"/>
      <c r="NKV276" s="22"/>
      <c r="NKW276" s="22"/>
      <c r="NKX276" s="22"/>
      <c r="NKY276" s="22"/>
      <c r="NKZ276" s="22"/>
      <c r="NLA276" s="22"/>
      <c r="NLB276" s="22"/>
      <c r="NLC276" s="22"/>
      <c r="NLD276" s="22"/>
      <c r="NLE276" s="22"/>
      <c r="NLF276" s="22"/>
      <c r="NLG276" s="22"/>
      <c r="NLH276" s="22"/>
      <c r="NLI276" s="22"/>
      <c r="NLJ276" s="22"/>
      <c r="NLK276" s="22"/>
      <c r="NLL276" s="22"/>
      <c r="NLM276" s="22"/>
      <c r="NLN276" s="22"/>
      <c r="NLO276" s="22"/>
      <c r="NLP276" s="22"/>
      <c r="NLQ276" s="22"/>
      <c r="NLR276" s="22"/>
      <c r="NLS276" s="22"/>
      <c r="NLT276" s="22"/>
      <c r="NLU276" s="22"/>
      <c r="NLV276" s="22"/>
      <c r="NLW276" s="22"/>
      <c r="NLX276" s="22"/>
      <c r="NLY276" s="22"/>
      <c r="NLZ276" s="22"/>
      <c r="NMA276" s="22"/>
      <c r="NMB276" s="22"/>
      <c r="NMC276" s="22"/>
      <c r="NMD276" s="22"/>
      <c r="NME276" s="22"/>
      <c r="NMF276" s="22"/>
      <c r="NMG276" s="22"/>
      <c r="NMH276" s="22"/>
      <c r="NMI276" s="22"/>
      <c r="NMJ276" s="22"/>
      <c r="NMK276" s="22"/>
      <c r="NML276" s="22"/>
      <c r="NMM276" s="22"/>
      <c r="NMN276" s="22"/>
      <c r="NMO276" s="22"/>
      <c r="NMP276" s="22"/>
      <c r="NMQ276" s="22"/>
      <c r="NMR276" s="22"/>
      <c r="NMS276" s="22"/>
      <c r="NMT276" s="22"/>
      <c r="NMU276" s="22"/>
      <c r="NMV276" s="22"/>
      <c r="NMW276" s="22"/>
      <c r="NMX276" s="22"/>
      <c r="NMY276" s="22"/>
      <c r="NMZ276" s="22"/>
      <c r="NNA276" s="22"/>
      <c r="NNB276" s="22"/>
      <c r="NNC276" s="22"/>
      <c r="NND276" s="22"/>
      <c r="NNE276" s="22"/>
      <c r="NNF276" s="22"/>
      <c r="NNG276" s="22"/>
      <c r="NNH276" s="22"/>
      <c r="NNI276" s="22"/>
      <c r="NNJ276" s="22"/>
      <c r="NNK276" s="22"/>
      <c r="NNL276" s="22"/>
      <c r="NNM276" s="22"/>
      <c r="NNN276" s="22"/>
      <c r="NNO276" s="22"/>
      <c r="NNP276" s="22"/>
      <c r="NNQ276" s="22"/>
      <c r="NNR276" s="22"/>
      <c r="NNS276" s="22"/>
      <c r="NNT276" s="22"/>
      <c r="NNU276" s="22"/>
      <c r="NNV276" s="22"/>
      <c r="NNW276" s="22"/>
      <c r="NNX276" s="22"/>
      <c r="NNY276" s="22"/>
      <c r="NNZ276" s="22"/>
      <c r="NOA276" s="22"/>
      <c r="NOB276" s="22"/>
      <c r="NOC276" s="22"/>
      <c r="NOD276" s="22"/>
      <c r="NOE276" s="22"/>
      <c r="NOF276" s="22"/>
      <c r="NOG276" s="22"/>
      <c r="NOH276" s="22"/>
      <c r="NOI276" s="22"/>
      <c r="NOJ276" s="22"/>
      <c r="NOK276" s="22"/>
      <c r="NOL276" s="22"/>
      <c r="NOM276" s="22"/>
      <c r="NON276" s="22"/>
      <c r="NOO276" s="22"/>
      <c r="NOP276" s="22"/>
      <c r="NOQ276" s="22"/>
      <c r="NOR276" s="22"/>
      <c r="NOS276" s="22"/>
      <c r="NOT276" s="22"/>
      <c r="NOU276" s="22"/>
      <c r="NOV276" s="22"/>
      <c r="NOW276" s="22"/>
      <c r="NOX276" s="22"/>
      <c r="NOY276" s="22"/>
      <c r="NOZ276" s="22"/>
      <c r="NPA276" s="22"/>
      <c r="NPB276" s="22"/>
      <c r="NPC276" s="22"/>
      <c r="NPD276" s="22"/>
      <c r="NPE276" s="22"/>
      <c r="NPF276" s="22"/>
      <c r="NPG276" s="22"/>
      <c r="NPH276" s="22"/>
      <c r="NPI276" s="22"/>
      <c r="NPJ276" s="22"/>
      <c r="NPK276" s="22"/>
      <c r="NPL276" s="22"/>
      <c r="NPM276" s="22"/>
      <c r="NPN276" s="22"/>
      <c r="NPO276" s="22"/>
      <c r="NPP276" s="22"/>
      <c r="NPQ276" s="22"/>
      <c r="NPR276" s="22"/>
      <c r="NPS276" s="22"/>
      <c r="NPT276" s="22"/>
      <c r="NPU276" s="22"/>
      <c r="NPV276" s="22"/>
      <c r="NPW276" s="22"/>
      <c r="NPX276" s="22"/>
      <c r="NPY276" s="22"/>
      <c r="NPZ276" s="22"/>
      <c r="NQA276" s="22"/>
      <c r="NQB276" s="22"/>
      <c r="NQC276" s="22"/>
      <c r="NQD276" s="22"/>
      <c r="NQE276" s="22"/>
      <c r="NQF276" s="22"/>
      <c r="NQG276" s="22"/>
      <c r="NQH276" s="22"/>
      <c r="NQI276" s="22"/>
      <c r="NQJ276" s="22"/>
      <c r="NQK276" s="22"/>
      <c r="NQL276" s="22"/>
      <c r="NQM276" s="22"/>
      <c r="NQN276" s="22"/>
      <c r="NQO276" s="22"/>
      <c r="NQP276" s="22"/>
      <c r="NQQ276" s="22"/>
      <c r="NQR276" s="22"/>
      <c r="NQS276" s="22"/>
      <c r="NQT276" s="22"/>
      <c r="NQU276" s="22"/>
      <c r="NQV276" s="22"/>
      <c r="NQW276" s="22"/>
      <c r="NQX276" s="22"/>
      <c r="NQY276" s="22"/>
      <c r="NQZ276" s="22"/>
      <c r="NRA276" s="22"/>
      <c r="NRB276" s="22"/>
      <c r="NRC276" s="22"/>
      <c r="NRD276" s="22"/>
      <c r="NRE276" s="22"/>
      <c r="NRF276" s="22"/>
      <c r="NRG276" s="22"/>
      <c r="NRH276" s="22"/>
      <c r="NRI276" s="22"/>
      <c r="NRJ276" s="22"/>
      <c r="NRK276" s="22"/>
      <c r="NRL276" s="22"/>
      <c r="NRM276" s="22"/>
      <c r="NRN276" s="22"/>
      <c r="NRO276" s="22"/>
      <c r="NRP276" s="22"/>
      <c r="NRQ276" s="22"/>
      <c r="NRR276" s="22"/>
      <c r="NRS276" s="22"/>
      <c r="NRT276" s="22"/>
      <c r="NRU276" s="22"/>
      <c r="NRV276" s="22"/>
      <c r="NRW276" s="22"/>
      <c r="NRX276" s="22"/>
      <c r="NRY276" s="22"/>
      <c r="NRZ276" s="22"/>
      <c r="NSA276" s="22"/>
      <c r="NSB276" s="22"/>
      <c r="NSC276" s="22"/>
      <c r="NSD276" s="22"/>
      <c r="NSE276" s="22"/>
      <c r="NSF276" s="22"/>
      <c r="NSG276" s="22"/>
      <c r="NSH276" s="22"/>
      <c r="NSI276" s="22"/>
      <c r="NSJ276" s="22"/>
      <c r="NSK276" s="22"/>
      <c r="NSL276" s="22"/>
      <c r="NSM276" s="22"/>
      <c r="NSN276" s="22"/>
      <c r="NSO276" s="22"/>
      <c r="NSP276" s="22"/>
      <c r="NSQ276" s="22"/>
      <c r="NSR276" s="22"/>
      <c r="NSS276" s="22"/>
      <c r="NST276" s="22"/>
      <c r="NSU276" s="22"/>
      <c r="NSV276" s="22"/>
      <c r="NSW276" s="22"/>
      <c r="NSX276" s="22"/>
      <c r="NSY276" s="22"/>
      <c r="NSZ276" s="22"/>
      <c r="NTA276" s="22"/>
      <c r="NTB276" s="22"/>
      <c r="NTC276" s="22"/>
      <c r="NTD276" s="22"/>
      <c r="NTE276" s="22"/>
      <c r="NTF276" s="22"/>
      <c r="NTG276" s="22"/>
      <c r="NTH276" s="22"/>
      <c r="NTI276" s="22"/>
      <c r="NTJ276" s="22"/>
      <c r="NTK276" s="22"/>
      <c r="NTL276" s="22"/>
      <c r="NTM276" s="22"/>
      <c r="NTN276" s="22"/>
      <c r="NTO276" s="22"/>
      <c r="NTP276" s="22"/>
      <c r="NTQ276" s="22"/>
      <c r="NTR276" s="22"/>
      <c r="NTS276" s="22"/>
      <c r="NTT276" s="22"/>
      <c r="NTU276" s="22"/>
      <c r="NTV276" s="22"/>
      <c r="NTW276" s="22"/>
      <c r="NTX276" s="22"/>
      <c r="NTY276" s="22"/>
      <c r="NTZ276" s="22"/>
      <c r="NUA276" s="22"/>
      <c r="NUB276" s="22"/>
      <c r="NUC276" s="22"/>
      <c r="NUD276" s="22"/>
      <c r="NUE276" s="22"/>
      <c r="NUF276" s="22"/>
      <c r="NUG276" s="22"/>
      <c r="NUH276" s="22"/>
      <c r="NUI276" s="22"/>
      <c r="NUJ276" s="22"/>
      <c r="NUK276" s="22"/>
      <c r="NUL276" s="22"/>
      <c r="NUM276" s="22"/>
      <c r="NUN276" s="22"/>
      <c r="NUO276" s="22"/>
      <c r="NUP276" s="22"/>
      <c r="NUQ276" s="22"/>
      <c r="NUR276" s="22"/>
      <c r="NUS276" s="22"/>
      <c r="NUT276" s="22"/>
      <c r="NUU276" s="22"/>
      <c r="NUV276" s="22"/>
      <c r="NUW276" s="22"/>
      <c r="NUX276" s="22"/>
      <c r="NUY276" s="22"/>
      <c r="NUZ276" s="22"/>
      <c r="NVA276" s="22"/>
      <c r="NVB276" s="22"/>
      <c r="NVC276" s="22"/>
      <c r="NVD276" s="22"/>
      <c r="NVE276" s="22"/>
      <c r="NVF276" s="22"/>
      <c r="NVG276" s="22"/>
      <c r="NVH276" s="22"/>
      <c r="NVI276" s="22"/>
      <c r="NVJ276" s="22"/>
      <c r="NVK276" s="22"/>
      <c r="NVL276" s="22"/>
      <c r="NVM276" s="22"/>
      <c r="NVN276" s="22"/>
      <c r="NVO276" s="22"/>
      <c r="NVP276" s="22"/>
      <c r="NVQ276" s="22"/>
      <c r="NVR276" s="22"/>
      <c r="NVS276" s="22"/>
      <c r="NVT276" s="22"/>
      <c r="NVU276" s="22"/>
      <c r="NVV276" s="22"/>
      <c r="NVW276" s="22"/>
      <c r="NVX276" s="22"/>
      <c r="NVY276" s="22"/>
      <c r="NVZ276" s="22"/>
      <c r="NWA276" s="22"/>
      <c r="NWB276" s="22"/>
      <c r="NWC276" s="22"/>
      <c r="NWD276" s="22"/>
      <c r="NWE276" s="22"/>
      <c r="NWF276" s="22"/>
      <c r="NWG276" s="22"/>
      <c r="NWH276" s="22"/>
      <c r="NWI276" s="22"/>
      <c r="NWJ276" s="22"/>
      <c r="NWK276" s="22"/>
      <c r="NWL276" s="22"/>
      <c r="NWM276" s="22"/>
      <c r="NWN276" s="22"/>
      <c r="NWO276" s="22"/>
      <c r="NWP276" s="22"/>
      <c r="NWQ276" s="22"/>
      <c r="NWR276" s="22"/>
      <c r="NWS276" s="22"/>
      <c r="NWT276" s="22"/>
      <c r="NWU276" s="22"/>
      <c r="NWV276" s="22"/>
      <c r="NWW276" s="22"/>
      <c r="NWX276" s="22"/>
      <c r="NWY276" s="22"/>
      <c r="NWZ276" s="22"/>
      <c r="NXA276" s="22"/>
      <c r="NXB276" s="22"/>
      <c r="NXC276" s="22"/>
      <c r="NXD276" s="22"/>
      <c r="NXE276" s="22"/>
      <c r="NXF276" s="22"/>
      <c r="NXG276" s="22"/>
      <c r="NXH276" s="22"/>
      <c r="NXI276" s="22"/>
      <c r="NXJ276" s="22"/>
      <c r="NXK276" s="22"/>
      <c r="NXL276" s="22"/>
      <c r="NXM276" s="22"/>
      <c r="NXN276" s="22"/>
      <c r="NXO276" s="22"/>
      <c r="NXP276" s="22"/>
      <c r="NXQ276" s="22"/>
      <c r="NXR276" s="22"/>
      <c r="NXS276" s="22"/>
      <c r="NXT276" s="22"/>
      <c r="NXU276" s="22"/>
      <c r="NXV276" s="22"/>
      <c r="NXW276" s="22"/>
      <c r="NXX276" s="22"/>
      <c r="NXY276" s="22"/>
      <c r="NXZ276" s="22"/>
      <c r="NYA276" s="22"/>
      <c r="NYB276" s="22"/>
      <c r="NYC276" s="22"/>
      <c r="NYD276" s="22"/>
      <c r="NYE276" s="22"/>
      <c r="NYF276" s="22"/>
      <c r="NYG276" s="22"/>
      <c r="NYH276" s="22"/>
      <c r="NYI276" s="22"/>
      <c r="NYJ276" s="22"/>
      <c r="NYK276" s="22"/>
      <c r="NYL276" s="22"/>
      <c r="NYM276" s="22"/>
      <c r="NYN276" s="22"/>
      <c r="NYO276" s="22"/>
      <c r="NYP276" s="22"/>
      <c r="NYQ276" s="22"/>
      <c r="NYR276" s="22"/>
      <c r="NYS276" s="22"/>
      <c r="NYT276" s="22"/>
      <c r="NYU276" s="22"/>
      <c r="NYV276" s="22"/>
      <c r="NYW276" s="22"/>
      <c r="NYX276" s="22"/>
      <c r="NYY276" s="22"/>
      <c r="NYZ276" s="22"/>
      <c r="NZA276" s="22"/>
      <c r="NZB276" s="22"/>
      <c r="NZC276" s="22"/>
      <c r="NZD276" s="22"/>
      <c r="NZE276" s="22"/>
      <c r="NZF276" s="22"/>
      <c r="NZG276" s="22"/>
      <c r="NZH276" s="22"/>
      <c r="NZI276" s="22"/>
      <c r="NZJ276" s="22"/>
      <c r="NZK276" s="22"/>
      <c r="NZL276" s="22"/>
      <c r="NZM276" s="22"/>
      <c r="NZN276" s="22"/>
      <c r="NZO276" s="22"/>
      <c r="NZP276" s="22"/>
      <c r="NZQ276" s="22"/>
      <c r="NZR276" s="22"/>
      <c r="NZS276" s="22"/>
      <c r="NZT276" s="22"/>
      <c r="NZU276" s="22"/>
      <c r="NZV276" s="22"/>
      <c r="NZW276" s="22"/>
      <c r="NZX276" s="22"/>
      <c r="NZY276" s="22"/>
      <c r="NZZ276" s="22"/>
      <c r="OAA276" s="22"/>
      <c r="OAB276" s="22"/>
      <c r="OAC276" s="22"/>
      <c r="OAD276" s="22"/>
      <c r="OAE276" s="22"/>
      <c r="OAF276" s="22"/>
      <c r="OAG276" s="22"/>
      <c r="OAH276" s="22"/>
      <c r="OAI276" s="22"/>
      <c r="OAJ276" s="22"/>
      <c r="OAK276" s="22"/>
      <c r="OAL276" s="22"/>
      <c r="OAM276" s="22"/>
      <c r="OAN276" s="22"/>
      <c r="OAO276" s="22"/>
      <c r="OAP276" s="22"/>
      <c r="OAQ276" s="22"/>
      <c r="OAR276" s="22"/>
      <c r="OAS276" s="22"/>
      <c r="OAT276" s="22"/>
      <c r="OAU276" s="22"/>
      <c r="OAV276" s="22"/>
      <c r="OAW276" s="22"/>
      <c r="OAX276" s="22"/>
      <c r="OAY276" s="22"/>
      <c r="OAZ276" s="22"/>
      <c r="OBA276" s="22"/>
      <c r="OBB276" s="22"/>
      <c r="OBC276" s="22"/>
      <c r="OBD276" s="22"/>
      <c r="OBE276" s="22"/>
      <c r="OBF276" s="22"/>
      <c r="OBG276" s="22"/>
      <c r="OBH276" s="22"/>
      <c r="OBI276" s="22"/>
      <c r="OBJ276" s="22"/>
      <c r="OBK276" s="22"/>
      <c r="OBL276" s="22"/>
      <c r="OBM276" s="22"/>
      <c r="OBN276" s="22"/>
      <c r="OBO276" s="22"/>
      <c r="OBP276" s="22"/>
      <c r="OBQ276" s="22"/>
      <c r="OBR276" s="22"/>
      <c r="OBS276" s="22"/>
      <c r="OBT276" s="22"/>
      <c r="OBU276" s="22"/>
      <c r="OBV276" s="22"/>
      <c r="OBW276" s="22"/>
      <c r="OBX276" s="22"/>
      <c r="OBY276" s="22"/>
      <c r="OBZ276" s="22"/>
      <c r="OCA276" s="22"/>
      <c r="OCB276" s="22"/>
      <c r="OCC276" s="22"/>
      <c r="OCD276" s="22"/>
      <c r="OCE276" s="22"/>
      <c r="OCF276" s="22"/>
      <c r="OCG276" s="22"/>
      <c r="OCH276" s="22"/>
      <c r="OCI276" s="22"/>
      <c r="OCJ276" s="22"/>
      <c r="OCK276" s="22"/>
      <c r="OCL276" s="22"/>
      <c r="OCM276" s="22"/>
      <c r="OCN276" s="22"/>
      <c r="OCO276" s="22"/>
      <c r="OCP276" s="22"/>
      <c r="OCQ276" s="22"/>
      <c r="OCR276" s="22"/>
      <c r="OCS276" s="22"/>
      <c r="OCT276" s="22"/>
      <c r="OCU276" s="22"/>
      <c r="OCV276" s="22"/>
      <c r="OCW276" s="22"/>
      <c r="OCX276" s="22"/>
      <c r="OCY276" s="22"/>
      <c r="OCZ276" s="22"/>
      <c r="ODA276" s="22"/>
      <c r="ODB276" s="22"/>
      <c r="ODC276" s="22"/>
      <c r="ODD276" s="22"/>
      <c r="ODE276" s="22"/>
      <c r="ODF276" s="22"/>
      <c r="ODG276" s="22"/>
      <c r="ODH276" s="22"/>
      <c r="ODI276" s="22"/>
      <c r="ODJ276" s="22"/>
      <c r="ODK276" s="22"/>
      <c r="ODL276" s="22"/>
      <c r="ODM276" s="22"/>
      <c r="ODN276" s="22"/>
      <c r="ODO276" s="22"/>
      <c r="ODP276" s="22"/>
      <c r="ODQ276" s="22"/>
      <c r="ODR276" s="22"/>
      <c r="ODS276" s="22"/>
      <c r="ODT276" s="22"/>
      <c r="ODU276" s="22"/>
      <c r="ODV276" s="22"/>
      <c r="ODW276" s="22"/>
      <c r="ODX276" s="22"/>
      <c r="ODY276" s="22"/>
      <c r="ODZ276" s="22"/>
      <c r="OEA276" s="22"/>
      <c r="OEB276" s="22"/>
      <c r="OEC276" s="22"/>
      <c r="OED276" s="22"/>
      <c r="OEE276" s="22"/>
      <c r="OEF276" s="22"/>
      <c r="OEG276" s="22"/>
      <c r="OEH276" s="22"/>
      <c r="OEI276" s="22"/>
      <c r="OEJ276" s="22"/>
      <c r="OEK276" s="22"/>
      <c r="OEL276" s="22"/>
      <c r="OEM276" s="22"/>
      <c r="OEN276" s="22"/>
      <c r="OEO276" s="22"/>
      <c r="OEP276" s="22"/>
      <c r="OEQ276" s="22"/>
      <c r="OER276" s="22"/>
      <c r="OES276" s="22"/>
      <c r="OET276" s="22"/>
      <c r="OEU276" s="22"/>
      <c r="OEV276" s="22"/>
      <c r="OEW276" s="22"/>
      <c r="OEX276" s="22"/>
      <c r="OEY276" s="22"/>
      <c r="OEZ276" s="22"/>
      <c r="OFA276" s="22"/>
      <c r="OFB276" s="22"/>
      <c r="OFC276" s="22"/>
      <c r="OFD276" s="22"/>
      <c r="OFE276" s="22"/>
      <c r="OFF276" s="22"/>
      <c r="OFG276" s="22"/>
      <c r="OFH276" s="22"/>
      <c r="OFI276" s="22"/>
      <c r="OFJ276" s="22"/>
      <c r="OFK276" s="22"/>
      <c r="OFL276" s="22"/>
      <c r="OFM276" s="22"/>
      <c r="OFN276" s="22"/>
      <c r="OFO276" s="22"/>
      <c r="OFP276" s="22"/>
      <c r="OFQ276" s="22"/>
      <c r="OFR276" s="22"/>
      <c r="OFS276" s="22"/>
      <c r="OFT276" s="22"/>
      <c r="OFU276" s="22"/>
      <c r="OFV276" s="22"/>
      <c r="OFW276" s="22"/>
      <c r="OFX276" s="22"/>
      <c r="OFY276" s="22"/>
      <c r="OFZ276" s="22"/>
      <c r="OGA276" s="22"/>
      <c r="OGB276" s="22"/>
      <c r="OGC276" s="22"/>
      <c r="OGD276" s="22"/>
      <c r="OGE276" s="22"/>
      <c r="OGF276" s="22"/>
      <c r="OGG276" s="22"/>
      <c r="OGH276" s="22"/>
      <c r="OGI276" s="22"/>
      <c r="OGJ276" s="22"/>
      <c r="OGK276" s="22"/>
      <c r="OGL276" s="22"/>
      <c r="OGM276" s="22"/>
      <c r="OGN276" s="22"/>
      <c r="OGO276" s="22"/>
      <c r="OGP276" s="22"/>
      <c r="OGQ276" s="22"/>
      <c r="OGR276" s="22"/>
      <c r="OGS276" s="22"/>
      <c r="OGT276" s="22"/>
      <c r="OGU276" s="22"/>
      <c r="OGV276" s="22"/>
      <c r="OGW276" s="22"/>
      <c r="OGX276" s="22"/>
      <c r="OGY276" s="22"/>
      <c r="OGZ276" s="22"/>
      <c r="OHA276" s="22"/>
      <c r="OHB276" s="22"/>
      <c r="OHC276" s="22"/>
      <c r="OHD276" s="22"/>
      <c r="OHE276" s="22"/>
      <c r="OHF276" s="22"/>
      <c r="OHG276" s="22"/>
      <c r="OHH276" s="22"/>
      <c r="OHI276" s="22"/>
      <c r="OHJ276" s="22"/>
      <c r="OHK276" s="22"/>
      <c r="OHL276" s="22"/>
      <c r="OHM276" s="22"/>
      <c r="OHN276" s="22"/>
      <c r="OHO276" s="22"/>
      <c r="OHP276" s="22"/>
      <c r="OHQ276" s="22"/>
      <c r="OHR276" s="22"/>
      <c r="OHS276" s="22"/>
      <c r="OHT276" s="22"/>
      <c r="OHU276" s="22"/>
      <c r="OHV276" s="22"/>
      <c r="OHW276" s="22"/>
      <c r="OHX276" s="22"/>
      <c r="OHY276" s="22"/>
      <c r="OHZ276" s="22"/>
      <c r="OIA276" s="22"/>
      <c r="OIB276" s="22"/>
      <c r="OIC276" s="22"/>
      <c r="OID276" s="22"/>
      <c r="OIE276" s="22"/>
      <c r="OIF276" s="22"/>
      <c r="OIG276" s="22"/>
      <c r="OIH276" s="22"/>
      <c r="OII276" s="22"/>
      <c r="OIJ276" s="22"/>
      <c r="OIK276" s="22"/>
      <c r="OIL276" s="22"/>
      <c r="OIM276" s="22"/>
      <c r="OIN276" s="22"/>
      <c r="OIO276" s="22"/>
      <c r="OIP276" s="22"/>
      <c r="OIQ276" s="22"/>
      <c r="OIR276" s="22"/>
      <c r="OIS276" s="22"/>
      <c r="OIT276" s="22"/>
      <c r="OIU276" s="22"/>
      <c r="OIV276" s="22"/>
      <c r="OIW276" s="22"/>
      <c r="OIX276" s="22"/>
      <c r="OIY276" s="22"/>
      <c r="OIZ276" s="22"/>
      <c r="OJA276" s="22"/>
      <c r="OJB276" s="22"/>
      <c r="OJC276" s="22"/>
      <c r="OJD276" s="22"/>
      <c r="OJE276" s="22"/>
      <c r="OJF276" s="22"/>
      <c r="OJG276" s="22"/>
      <c r="OJH276" s="22"/>
      <c r="OJI276" s="22"/>
      <c r="OJJ276" s="22"/>
      <c r="OJK276" s="22"/>
      <c r="OJL276" s="22"/>
      <c r="OJM276" s="22"/>
      <c r="OJN276" s="22"/>
      <c r="OJO276" s="22"/>
      <c r="OJP276" s="22"/>
      <c r="OJQ276" s="22"/>
      <c r="OJR276" s="22"/>
      <c r="OJS276" s="22"/>
      <c r="OJT276" s="22"/>
      <c r="OJU276" s="22"/>
      <c r="OJV276" s="22"/>
      <c r="OJW276" s="22"/>
      <c r="OJX276" s="22"/>
      <c r="OJY276" s="22"/>
      <c r="OJZ276" s="22"/>
      <c r="OKA276" s="22"/>
      <c r="OKB276" s="22"/>
      <c r="OKC276" s="22"/>
      <c r="OKD276" s="22"/>
      <c r="OKE276" s="22"/>
      <c r="OKF276" s="22"/>
      <c r="OKG276" s="22"/>
      <c r="OKH276" s="22"/>
      <c r="OKI276" s="22"/>
      <c r="OKJ276" s="22"/>
      <c r="OKK276" s="22"/>
      <c r="OKL276" s="22"/>
      <c r="OKM276" s="22"/>
      <c r="OKN276" s="22"/>
      <c r="OKO276" s="22"/>
      <c r="OKP276" s="22"/>
      <c r="OKQ276" s="22"/>
      <c r="OKR276" s="22"/>
      <c r="OKS276" s="22"/>
      <c r="OKT276" s="22"/>
      <c r="OKU276" s="22"/>
      <c r="OKV276" s="22"/>
      <c r="OKW276" s="22"/>
      <c r="OKX276" s="22"/>
      <c r="OKY276" s="22"/>
      <c r="OKZ276" s="22"/>
      <c r="OLA276" s="22"/>
      <c r="OLB276" s="22"/>
      <c r="OLC276" s="22"/>
      <c r="OLD276" s="22"/>
      <c r="OLE276" s="22"/>
      <c r="OLF276" s="22"/>
      <c r="OLG276" s="22"/>
      <c r="OLH276" s="22"/>
      <c r="OLI276" s="22"/>
      <c r="OLJ276" s="22"/>
      <c r="OLK276" s="22"/>
      <c r="OLL276" s="22"/>
      <c r="OLM276" s="22"/>
      <c r="OLN276" s="22"/>
      <c r="OLO276" s="22"/>
      <c r="OLP276" s="22"/>
      <c r="OLQ276" s="22"/>
      <c r="OLR276" s="22"/>
      <c r="OLS276" s="22"/>
      <c r="OLT276" s="22"/>
      <c r="OLU276" s="22"/>
      <c r="OLV276" s="22"/>
      <c r="OLW276" s="22"/>
      <c r="OLX276" s="22"/>
      <c r="OLY276" s="22"/>
      <c r="OLZ276" s="22"/>
      <c r="OMA276" s="22"/>
      <c r="OMB276" s="22"/>
      <c r="OMC276" s="22"/>
      <c r="OMD276" s="22"/>
      <c r="OME276" s="22"/>
      <c r="OMF276" s="22"/>
      <c r="OMG276" s="22"/>
      <c r="OMH276" s="22"/>
      <c r="OMI276" s="22"/>
      <c r="OMJ276" s="22"/>
      <c r="OMK276" s="22"/>
      <c r="OML276" s="22"/>
      <c r="OMM276" s="22"/>
      <c r="OMN276" s="22"/>
      <c r="OMO276" s="22"/>
      <c r="OMP276" s="22"/>
      <c r="OMQ276" s="22"/>
      <c r="OMR276" s="22"/>
      <c r="OMS276" s="22"/>
      <c r="OMT276" s="22"/>
      <c r="OMU276" s="22"/>
      <c r="OMV276" s="22"/>
      <c r="OMW276" s="22"/>
      <c r="OMX276" s="22"/>
      <c r="OMY276" s="22"/>
      <c r="OMZ276" s="22"/>
      <c r="ONA276" s="22"/>
      <c r="ONB276" s="22"/>
      <c r="ONC276" s="22"/>
      <c r="OND276" s="22"/>
      <c r="ONE276" s="22"/>
      <c r="ONF276" s="22"/>
      <c r="ONG276" s="22"/>
      <c r="ONH276" s="22"/>
      <c r="ONI276" s="22"/>
      <c r="ONJ276" s="22"/>
      <c r="ONK276" s="22"/>
      <c r="ONL276" s="22"/>
      <c r="ONM276" s="22"/>
      <c r="ONN276" s="22"/>
      <c r="ONO276" s="22"/>
      <c r="ONP276" s="22"/>
      <c r="ONQ276" s="22"/>
      <c r="ONR276" s="22"/>
      <c r="ONS276" s="22"/>
      <c r="ONT276" s="22"/>
      <c r="ONU276" s="22"/>
      <c r="ONV276" s="22"/>
      <c r="ONW276" s="22"/>
      <c r="ONX276" s="22"/>
      <c r="ONY276" s="22"/>
      <c r="ONZ276" s="22"/>
      <c r="OOA276" s="22"/>
      <c r="OOB276" s="22"/>
      <c r="OOC276" s="22"/>
      <c r="OOD276" s="22"/>
      <c r="OOE276" s="22"/>
      <c r="OOF276" s="22"/>
      <c r="OOG276" s="22"/>
      <c r="OOH276" s="22"/>
      <c r="OOI276" s="22"/>
      <c r="OOJ276" s="22"/>
      <c r="OOK276" s="22"/>
      <c r="OOL276" s="22"/>
      <c r="OOM276" s="22"/>
      <c r="OON276" s="22"/>
      <c r="OOO276" s="22"/>
      <c r="OOP276" s="22"/>
      <c r="OOQ276" s="22"/>
      <c r="OOR276" s="22"/>
      <c r="OOS276" s="22"/>
      <c r="OOT276" s="22"/>
      <c r="OOU276" s="22"/>
      <c r="OOV276" s="22"/>
      <c r="OOW276" s="22"/>
      <c r="OOX276" s="22"/>
      <c r="OOY276" s="22"/>
      <c r="OOZ276" s="22"/>
      <c r="OPA276" s="22"/>
      <c r="OPB276" s="22"/>
      <c r="OPC276" s="22"/>
      <c r="OPD276" s="22"/>
      <c r="OPE276" s="22"/>
      <c r="OPF276" s="22"/>
      <c r="OPG276" s="22"/>
      <c r="OPH276" s="22"/>
      <c r="OPI276" s="22"/>
      <c r="OPJ276" s="22"/>
      <c r="OPK276" s="22"/>
      <c r="OPL276" s="22"/>
      <c r="OPM276" s="22"/>
      <c r="OPN276" s="22"/>
      <c r="OPO276" s="22"/>
      <c r="OPP276" s="22"/>
      <c r="OPQ276" s="22"/>
      <c r="OPR276" s="22"/>
      <c r="OPS276" s="22"/>
      <c r="OPT276" s="22"/>
      <c r="OPU276" s="22"/>
      <c r="OPV276" s="22"/>
      <c r="OPW276" s="22"/>
      <c r="OPX276" s="22"/>
      <c r="OPY276" s="22"/>
      <c r="OPZ276" s="22"/>
      <c r="OQA276" s="22"/>
      <c r="OQB276" s="22"/>
      <c r="OQC276" s="22"/>
      <c r="OQD276" s="22"/>
      <c r="OQE276" s="22"/>
      <c r="OQF276" s="22"/>
      <c r="OQG276" s="22"/>
      <c r="OQH276" s="22"/>
      <c r="OQI276" s="22"/>
      <c r="OQJ276" s="22"/>
      <c r="OQK276" s="22"/>
      <c r="OQL276" s="22"/>
      <c r="OQM276" s="22"/>
      <c r="OQN276" s="22"/>
      <c r="OQO276" s="22"/>
      <c r="OQP276" s="22"/>
      <c r="OQQ276" s="22"/>
      <c r="OQR276" s="22"/>
      <c r="OQS276" s="22"/>
      <c r="OQT276" s="22"/>
      <c r="OQU276" s="22"/>
      <c r="OQV276" s="22"/>
      <c r="OQW276" s="22"/>
      <c r="OQX276" s="22"/>
      <c r="OQY276" s="22"/>
      <c r="OQZ276" s="22"/>
      <c r="ORA276" s="22"/>
      <c r="ORB276" s="22"/>
      <c r="ORC276" s="22"/>
      <c r="ORD276" s="22"/>
      <c r="ORE276" s="22"/>
      <c r="ORF276" s="22"/>
      <c r="ORG276" s="22"/>
      <c r="ORH276" s="22"/>
      <c r="ORI276" s="22"/>
      <c r="ORJ276" s="22"/>
      <c r="ORK276" s="22"/>
      <c r="ORL276" s="22"/>
      <c r="ORM276" s="22"/>
      <c r="ORN276" s="22"/>
      <c r="ORO276" s="22"/>
      <c r="ORP276" s="22"/>
      <c r="ORQ276" s="22"/>
      <c r="ORR276" s="22"/>
      <c r="ORS276" s="22"/>
      <c r="ORT276" s="22"/>
      <c r="ORU276" s="22"/>
      <c r="ORV276" s="22"/>
      <c r="ORW276" s="22"/>
      <c r="ORX276" s="22"/>
      <c r="ORY276" s="22"/>
      <c r="ORZ276" s="22"/>
      <c r="OSA276" s="22"/>
      <c r="OSB276" s="22"/>
      <c r="OSC276" s="22"/>
      <c r="OSD276" s="22"/>
      <c r="OSE276" s="22"/>
      <c r="OSF276" s="22"/>
      <c r="OSG276" s="22"/>
      <c r="OSH276" s="22"/>
      <c r="OSI276" s="22"/>
      <c r="OSJ276" s="22"/>
      <c r="OSK276" s="22"/>
      <c r="OSL276" s="22"/>
      <c r="OSM276" s="22"/>
      <c r="OSN276" s="22"/>
      <c r="OSO276" s="22"/>
      <c r="OSP276" s="22"/>
      <c r="OSQ276" s="22"/>
      <c r="OSR276" s="22"/>
      <c r="OSS276" s="22"/>
      <c r="OST276" s="22"/>
      <c r="OSU276" s="22"/>
      <c r="OSV276" s="22"/>
      <c r="OSW276" s="22"/>
      <c r="OSX276" s="22"/>
      <c r="OSY276" s="22"/>
      <c r="OSZ276" s="22"/>
      <c r="OTA276" s="22"/>
      <c r="OTB276" s="22"/>
      <c r="OTC276" s="22"/>
      <c r="OTD276" s="22"/>
      <c r="OTE276" s="22"/>
      <c r="OTF276" s="22"/>
      <c r="OTG276" s="22"/>
      <c r="OTH276" s="22"/>
      <c r="OTI276" s="22"/>
      <c r="OTJ276" s="22"/>
      <c r="OTK276" s="22"/>
      <c r="OTL276" s="22"/>
      <c r="OTM276" s="22"/>
      <c r="OTN276" s="22"/>
      <c r="OTO276" s="22"/>
      <c r="OTP276" s="22"/>
      <c r="OTQ276" s="22"/>
      <c r="OTR276" s="22"/>
      <c r="OTS276" s="22"/>
      <c r="OTT276" s="22"/>
      <c r="OTU276" s="22"/>
      <c r="OTV276" s="22"/>
      <c r="OTW276" s="22"/>
      <c r="OTX276" s="22"/>
      <c r="OTY276" s="22"/>
      <c r="OTZ276" s="22"/>
      <c r="OUA276" s="22"/>
      <c r="OUB276" s="22"/>
      <c r="OUC276" s="22"/>
      <c r="OUD276" s="22"/>
      <c r="OUE276" s="22"/>
      <c r="OUF276" s="22"/>
      <c r="OUG276" s="22"/>
      <c r="OUH276" s="22"/>
      <c r="OUI276" s="22"/>
      <c r="OUJ276" s="22"/>
      <c r="OUK276" s="22"/>
      <c r="OUL276" s="22"/>
      <c r="OUM276" s="22"/>
      <c r="OUN276" s="22"/>
      <c r="OUO276" s="22"/>
      <c r="OUP276" s="22"/>
      <c r="OUQ276" s="22"/>
      <c r="OUR276" s="22"/>
      <c r="OUS276" s="22"/>
      <c r="OUT276" s="22"/>
      <c r="OUU276" s="22"/>
      <c r="OUV276" s="22"/>
      <c r="OUW276" s="22"/>
      <c r="OUX276" s="22"/>
      <c r="OUY276" s="22"/>
      <c r="OUZ276" s="22"/>
      <c r="OVA276" s="22"/>
      <c r="OVB276" s="22"/>
      <c r="OVC276" s="22"/>
      <c r="OVD276" s="22"/>
      <c r="OVE276" s="22"/>
      <c r="OVF276" s="22"/>
      <c r="OVG276" s="22"/>
      <c r="OVH276" s="22"/>
      <c r="OVI276" s="22"/>
      <c r="OVJ276" s="22"/>
      <c r="OVK276" s="22"/>
      <c r="OVL276" s="22"/>
      <c r="OVM276" s="22"/>
      <c r="OVN276" s="22"/>
      <c r="OVO276" s="22"/>
      <c r="OVP276" s="22"/>
      <c r="OVQ276" s="22"/>
      <c r="OVR276" s="22"/>
      <c r="OVS276" s="22"/>
      <c r="OVT276" s="22"/>
      <c r="OVU276" s="22"/>
      <c r="OVV276" s="22"/>
      <c r="OVW276" s="22"/>
      <c r="OVX276" s="22"/>
      <c r="OVY276" s="22"/>
      <c r="OVZ276" s="22"/>
      <c r="OWA276" s="22"/>
      <c r="OWB276" s="22"/>
      <c r="OWC276" s="22"/>
      <c r="OWD276" s="22"/>
      <c r="OWE276" s="22"/>
      <c r="OWF276" s="22"/>
      <c r="OWG276" s="22"/>
      <c r="OWH276" s="22"/>
      <c r="OWI276" s="22"/>
      <c r="OWJ276" s="22"/>
      <c r="OWK276" s="22"/>
      <c r="OWL276" s="22"/>
      <c r="OWM276" s="22"/>
      <c r="OWN276" s="22"/>
      <c r="OWO276" s="22"/>
      <c r="OWP276" s="22"/>
      <c r="OWQ276" s="22"/>
      <c r="OWR276" s="22"/>
      <c r="OWS276" s="22"/>
      <c r="OWT276" s="22"/>
      <c r="OWU276" s="22"/>
      <c r="OWV276" s="22"/>
      <c r="OWW276" s="22"/>
      <c r="OWX276" s="22"/>
      <c r="OWY276" s="22"/>
      <c r="OWZ276" s="22"/>
      <c r="OXA276" s="22"/>
      <c r="OXB276" s="22"/>
      <c r="OXC276" s="22"/>
      <c r="OXD276" s="22"/>
      <c r="OXE276" s="22"/>
      <c r="OXF276" s="22"/>
      <c r="OXG276" s="22"/>
      <c r="OXH276" s="22"/>
      <c r="OXI276" s="22"/>
      <c r="OXJ276" s="22"/>
      <c r="OXK276" s="22"/>
      <c r="OXL276" s="22"/>
      <c r="OXM276" s="22"/>
      <c r="OXN276" s="22"/>
      <c r="OXO276" s="22"/>
      <c r="OXP276" s="22"/>
      <c r="OXQ276" s="22"/>
      <c r="OXR276" s="22"/>
      <c r="OXS276" s="22"/>
      <c r="OXT276" s="22"/>
      <c r="OXU276" s="22"/>
      <c r="OXV276" s="22"/>
      <c r="OXW276" s="22"/>
      <c r="OXX276" s="22"/>
      <c r="OXY276" s="22"/>
      <c r="OXZ276" s="22"/>
      <c r="OYA276" s="22"/>
      <c r="OYB276" s="22"/>
      <c r="OYC276" s="22"/>
      <c r="OYD276" s="22"/>
      <c r="OYE276" s="22"/>
      <c r="OYF276" s="22"/>
      <c r="OYG276" s="22"/>
      <c r="OYH276" s="22"/>
      <c r="OYI276" s="22"/>
      <c r="OYJ276" s="22"/>
      <c r="OYK276" s="22"/>
      <c r="OYL276" s="22"/>
      <c r="OYM276" s="22"/>
      <c r="OYN276" s="22"/>
      <c r="OYO276" s="22"/>
      <c r="OYP276" s="22"/>
      <c r="OYQ276" s="22"/>
      <c r="OYR276" s="22"/>
      <c r="OYS276" s="22"/>
      <c r="OYT276" s="22"/>
      <c r="OYU276" s="22"/>
      <c r="OYV276" s="22"/>
      <c r="OYW276" s="22"/>
      <c r="OYX276" s="22"/>
      <c r="OYY276" s="22"/>
      <c r="OYZ276" s="22"/>
      <c r="OZA276" s="22"/>
      <c r="OZB276" s="22"/>
      <c r="OZC276" s="22"/>
      <c r="OZD276" s="22"/>
      <c r="OZE276" s="22"/>
      <c r="OZF276" s="22"/>
      <c r="OZG276" s="22"/>
      <c r="OZH276" s="22"/>
      <c r="OZI276" s="22"/>
      <c r="OZJ276" s="22"/>
      <c r="OZK276" s="22"/>
      <c r="OZL276" s="22"/>
      <c r="OZM276" s="22"/>
      <c r="OZN276" s="22"/>
      <c r="OZO276" s="22"/>
      <c r="OZP276" s="22"/>
      <c r="OZQ276" s="22"/>
      <c r="OZR276" s="22"/>
      <c r="OZS276" s="22"/>
      <c r="OZT276" s="22"/>
      <c r="OZU276" s="22"/>
      <c r="OZV276" s="22"/>
      <c r="OZW276" s="22"/>
      <c r="OZX276" s="22"/>
      <c r="OZY276" s="22"/>
      <c r="OZZ276" s="22"/>
      <c r="PAA276" s="22"/>
      <c r="PAB276" s="22"/>
      <c r="PAC276" s="22"/>
      <c r="PAD276" s="22"/>
      <c r="PAE276" s="22"/>
      <c r="PAF276" s="22"/>
      <c r="PAG276" s="22"/>
      <c r="PAH276" s="22"/>
      <c r="PAI276" s="22"/>
      <c r="PAJ276" s="22"/>
      <c r="PAK276" s="22"/>
      <c r="PAL276" s="22"/>
      <c r="PAM276" s="22"/>
      <c r="PAN276" s="22"/>
      <c r="PAO276" s="22"/>
      <c r="PAP276" s="22"/>
      <c r="PAQ276" s="22"/>
      <c r="PAR276" s="22"/>
      <c r="PAS276" s="22"/>
      <c r="PAT276" s="22"/>
      <c r="PAU276" s="22"/>
      <c r="PAV276" s="22"/>
      <c r="PAW276" s="22"/>
      <c r="PAX276" s="22"/>
      <c r="PAY276" s="22"/>
      <c r="PAZ276" s="22"/>
      <c r="PBA276" s="22"/>
      <c r="PBB276" s="22"/>
      <c r="PBC276" s="22"/>
      <c r="PBD276" s="22"/>
      <c r="PBE276" s="22"/>
      <c r="PBF276" s="22"/>
      <c r="PBG276" s="22"/>
      <c r="PBH276" s="22"/>
      <c r="PBI276" s="22"/>
      <c r="PBJ276" s="22"/>
      <c r="PBK276" s="22"/>
      <c r="PBL276" s="22"/>
      <c r="PBM276" s="22"/>
      <c r="PBN276" s="22"/>
      <c r="PBO276" s="22"/>
      <c r="PBP276" s="22"/>
      <c r="PBQ276" s="22"/>
      <c r="PBR276" s="22"/>
      <c r="PBS276" s="22"/>
      <c r="PBT276" s="22"/>
      <c r="PBU276" s="22"/>
      <c r="PBV276" s="22"/>
      <c r="PBW276" s="22"/>
      <c r="PBX276" s="22"/>
      <c r="PBY276" s="22"/>
      <c r="PBZ276" s="22"/>
      <c r="PCA276" s="22"/>
      <c r="PCB276" s="22"/>
      <c r="PCC276" s="22"/>
      <c r="PCD276" s="22"/>
      <c r="PCE276" s="22"/>
      <c r="PCF276" s="22"/>
      <c r="PCG276" s="22"/>
      <c r="PCH276" s="22"/>
      <c r="PCI276" s="22"/>
      <c r="PCJ276" s="22"/>
      <c r="PCK276" s="22"/>
      <c r="PCL276" s="22"/>
      <c r="PCM276" s="22"/>
      <c r="PCN276" s="22"/>
      <c r="PCO276" s="22"/>
      <c r="PCP276" s="22"/>
      <c r="PCQ276" s="22"/>
      <c r="PCR276" s="22"/>
      <c r="PCS276" s="22"/>
      <c r="PCT276" s="22"/>
      <c r="PCU276" s="22"/>
      <c r="PCV276" s="22"/>
      <c r="PCW276" s="22"/>
      <c r="PCX276" s="22"/>
      <c r="PCY276" s="22"/>
      <c r="PCZ276" s="22"/>
      <c r="PDA276" s="22"/>
      <c r="PDB276" s="22"/>
      <c r="PDC276" s="22"/>
      <c r="PDD276" s="22"/>
      <c r="PDE276" s="22"/>
      <c r="PDF276" s="22"/>
      <c r="PDG276" s="22"/>
      <c r="PDH276" s="22"/>
      <c r="PDI276" s="22"/>
      <c r="PDJ276" s="22"/>
      <c r="PDK276" s="22"/>
      <c r="PDL276" s="22"/>
      <c r="PDM276" s="22"/>
      <c r="PDN276" s="22"/>
      <c r="PDO276" s="22"/>
      <c r="PDP276" s="22"/>
      <c r="PDQ276" s="22"/>
      <c r="PDR276" s="22"/>
      <c r="PDS276" s="22"/>
      <c r="PDT276" s="22"/>
      <c r="PDU276" s="22"/>
      <c r="PDV276" s="22"/>
      <c r="PDW276" s="22"/>
      <c r="PDX276" s="22"/>
      <c r="PDY276" s="22"/>
      <c r="PDZ276" s="22"/>
      <c r="PEA276" s="22"/>
      <c r="PEB276" s="22"/>
      <c r="PEC276" s="22"/>
      <c r="PED276" s="22"/>
      <c r="PEE276" s="22"/>
      <c r="PEF276" s="22"/>
      <c r="PEG276" s="22"/>
      <c r="PEH276" s="22"/>
      <c r="PEI276" s="22"/>
      <c r="PEJ276" s="22"/>
      <c r="PEK276" s="22"/>
      <c r="PEL276" s="22"/>
      <c r="PEM276" s="22"/>
      <c r="PEN276" s="22"/>
      <c r="PEO276" s="22"/>
      <c r="PEP276" s="22"/>
      <c r="PEQ276" s="22"/>
      <c r="PER276" s="22"/>
      <c r="PES276" s="22"/>
      <c r="PET276" s="22"/>
      <c r="PEU276" s="22"/>
      <c r="PEV276" s="22"/>
      <c r="PEW276" s="22"/>
      <c r="PEX276" s="22"/>
      <c r="PEY276" s="22"/>
      <c r="PEZ276" s="22"/>
      <c r="PFA276" s="22"/>
      <c r="PFB276" s="22"/>
      <c r="PFC276" s="22"/>
      <c r="PFD276" s="22"/>
      <c r="PFE276" s="22"/>
      <c r="PFF276" s="22"/>
      <c r="PFG276" s="22"/>
      <c r="PFH276" s="22"/>
      <c r="PFI276" s="22"/>
      <c r="PFJ276" s="22"/>
      <c r="PFK276" s="22"/>
      <c r="PFL276" s="22"/>
      <c r="PFM276" s="22"/>
      <c r="PFN276" s="22"/>
      <c r="PFO276" s="22"/>
      <c r="PFP276" s="22"/>
      <c r="PFQ276" s="22"/>
      <c r="PFR276" s="22"/>
      <c r="PFS276" s="22"/>
      <c r="PFT276" s="22"/>
      <c r="PFU276" s="22"/>
      <c r="PFV276" s="22"/>
      <c r="PFW276" s="22"/>
      <c r="PFX276" s="22"/>
      <c r="PFY276" s="22"/>
      <c r="PFZ276" s="22"/>
      <c r="PGA276" s="22"/>
      <c r="PGB276" s="22"/>
      <c r="PGC276" s="22"/>
      <c r="PGD276" s="22"/>
      <c r="PGE276" s="22"/>
      <c r="PGF276" s="22"/>
      <c r="PGG276" s="22"/>
      <c r="PGH276" s="22"/>
      <c r="PGI276" s="22"/>
      <c r="PGJ276" s="22"/>
      <c r="PGK276" s="22"/>
      <c r="PGL276" s="22"/>
      <c r="PGM276" s="22"/>
      <c r="PGN276" s="22"/>
      <c r="PGO276" s="22"/>
      <c r="PGP276" s="22"/>
      <c r="PGQ276" s="22"/>
      <c r="PGR276" s="22"/>
      <c r="PGS276" s="22"/>
      <c r="PGT276" s="22"/>
      <c r="PGU276" s="22"/>
      <c r="PGV276" s="22"/>
      <c r="PGW276" s="22"/>
      <c r="PGX276" s="22"/>
      <c r="PGY276" s="22"/>
      <c r="PGZ276" s="22"/>
      <c r="PHA276" s="22"/>
      <c r="PHB276" s="22"/>
      <c r="PHC276" s="22"/>
      <c r="PHD276" s="22"/>
      <c r="PHE276" s="22"/>
      <c r="PHF276" s="22"/>
      <c r="PHG276" s="22"/>
      <c r="PHH276" s="22"/>
      <c r="PHI276" s="22"/>
      <c r="PHJ276" s="22"/>
      <c r="PHK276" s="22"/>
      <c r="PHL276" s="22"/>
      <c r="PHM276" s="22"/>
      <c r="PHN276" s="22"/>
      <c r="PHO276" s="22"/>
      <c r="PHP276" s="22"/>
      <c r="PHQ276" s="22"/>
      <c r="PHR276" s="22"/>
      <c r="PHS276" s="22"/>
      <c r="PHT276" s="22"/>
      <c r="PHU276" s="22"/>
      <c r="PHV276" s="22"/>
      <c r="PHW276" s="22"/>
      <c r="PHX276" s="22"/>
      <c r="PHY276" s="22"/>
      <c r="PHZ276" s="22"/>
      <c r="PIA276" s="22"/>
      <c r="PIB276" s="22"/>
      <c r="PIC276" s="22"/>
      <c r="PID276" s="22"/>
      <c r="PIE276" s="22"/>
      <c r="PIF276" s="22"/>
      <c r="PIG276" s="22"/>
      <c r="PIH276" s="22"/>
      <c r="PII276" s="22"/>
      <c r="PIJ276" s="22"/>
      <c r="PIK276" s="22"/>
      <c r="PIL276" s="22"/>
      <c r="PIM276" s="22"/>
      <c r="PIN276" s="22"/>
      <c r="PIO276" s="22"/>
      <c r="PIP276" s="22"/>
      <c r="PIQ276" s="22"/>
      <c r="PIR276" s="22"/>
      <c r="PIS276" s="22"/>
      <c r="PIT276" s="22"/>
      <c r="PIU276" s="22"/>
      <c r="PIV276" s="22"/>
      <c r="PIW276" s="22"/>
      <c r="PIX276" s="22"/>
      <c r="PIY276" s="22"/>
      <c r="PIZ276" s="22"/>
      <c r="PJA276" s="22"/>
      <c r="PJB276" s="22"/>
      <c r="PJC276" s="22"/>
      <c r="PJD276" s="22"/>
      <c r="PJE276" s="22"/>
      <c r="PJF276" s="22"/>
      <c r="PJG276" s="22"/>
      <c r="PJH276" s="22"/>
      <c r="PJI276" s="22"/>
      <c r="PJJ276" s="22"/>
      <c r="PJK276" s="22"/>
      <c r="PJL276" s="22"/>
      <c r="PJM276" s="22"/>
      <c r="PJN276" s="22"/>
      <c r="PJO276" s="22"/>
      <c r="PJP276" s="22"/>
      <c r="PJQ276" s="22"/>
      <c r="PJR276" s="22"/>
      <c r="PJS276" s="22"/>
      <c r="PJT276" s="22"/>
      <c r="PJU276" s="22"/>
      <c r="PJV276" s="22"/>
      <c r="PJW276" s="22"/>
      <c r="PJX276" s="22"/>
      <c r="PJY276" s="22"/>
      <c r="PJZ276" s="22"/>
      <c r="PKA276" s="22"/>
      <c r="PKB276" s="22"/>
      <c r="PKC276" s="22"/>
      <c r="PKD276" s="22"/>
      <c r="PKE276" s="22"/>
      <c r="PKF276" s="22"/>
      <c r="PKG276" s="22"/>
      <c r="PKH276" s="22"/>
      <c r="PKI276" s="22"/>
      <c r="PKJ276" s="22"/>
      <c r="PKK276" s="22"/>
      <c r="PKL276" s="22"/>
      <c r="PKM276" s="22"/>
      <c r="PKN276" s="22"/>
      <c r="PKO276" s="22"/>
      <c r="PKP276" s="22"/>
      <c r="PKQ276" s="22"/>
      <c r="PKR276" s="22"/>
      <c r="PKS276" s="22"/>
      <c r="PKT276" s="22"/>
      <c r="PKU276" s="22"/>
      <c r="PKV276" s="22"/>
      <c r="PKW276" s="22"/>
      <c r="PKX276" s="22"/>
      <c r="PKY276" s="22"/>
      <c r="PKZ276" s="22"/>
      <c r="PLA276" s="22"/>
      <c r="PLB276" s="22"/>
      <c r="PLC276" s="22"/>
      <c r="PLD276" s="22"/>
      <c r="PLE276" s="22"/>
      <c r="PLF276" s="22"/>
      <c r="PLG276" s="22"/>
      <c r="PLH276" s="22"/>
      <c r="PLI276" s="22"/>
      <c r="PLJ276" s="22"/>
      <c r="PLK276" s="22"/>
      <c r="PLL276" s="22"/>
      <c r="PLM276" s="22"/>
      <c r="PLN276" s="22"/>
      <c r="PLO276" s="22"/>
      <c r="PLP276" s="22"/>
      <c r="PLQ276" s="22"/>
      <c r="PLR276" s="22"/>
      <c r="PLS276" s="22"/>
      <c r="PLT276" s="22"/>
      <c r="PLU276" s="22"/>
      <c r="PLV276" s="22"/>
      <c r="PLW276" s="22"/>
      <c r="PLX276" s="22"/>
      <c r="PLY276" s="22"/>
      <c r="PLZ276" s="22"/>
      <c r="PMA276" s="22"/>
      <c r="PMB276" s="22"/>
      <c r="PMC276" s="22"/>
      <c r="PMD276" s="22"/>
      <c r="PME276" s="22"/>
      <c r="PMF276" s="22"/>
      <c r="PMG276" s="22"/>
      <c r="PMH276" s="22"/>
      <c r="PMI276" s="22"/>
      <c r="PMJ276" s="22"/>
      <c r="PMK276" s="22"/>
      <c r="PML276" s="22"/>
      <c r="PMM276" s="22"/>
      <c r="PMN276" s="22"/>
      <c r="PMO276" s="22"/>
      <c r="PMP276" s="22"/>
      <c r="PMQ276" s="22"/>
      <c r="PMR276" s="22"/>
      <c r="PMS276" s="22"/>
      <c r="PMT276" s="22"/>
      <c r="PMU276" s="22"/>
      <c r="PMV276" s="22"/>
      <c r="PMW276" s="22"/>
      <c r="PMX276" s="22"/>
      <c r="PMY276" s="22"/>
      <c r="PMZ276" s="22"/>
      <c r="PNA276" s="22"/>
      <c r="PNB276" s="22"/>
      <c r="PNC276" s="22"/>
      <c r="PND276" s="22"/>
      <c r="PNE276" s="22"/>
      <c r="PNF276" s="22"/>
      <c r="PNG276" s="22"/>
      <c r="PNH276" s="22"/>
      <c r="PNI276" s="22"/>
      <c r="PNJ276" s="22"/>
      <c r="PNK276" s="22"/>
      <c r="PNL276" s="22"/>
      <c r="PNM276" s="22"/>
      <c r="PNN276" s="22"/>
      <c r="PNO276" s="22"/>
      <c r="PNP276" s="22"/>
      <c r="PNQ276" s="22"/>
      <c r="PNR276" s="22"/>
      <c r="PNS276" s="22"/>
      <c r="PNT276" s="22"/>
      <c r="PNU276" s="22"/>
      <c r="PNV276" s="22"/>
      <c r="PNW276" s="22"/>
      <c r="PNX276" s="22"/>
      <c r="PNY276" s="22"/>
      <c r="PNZ276" s="22"/>
      <c r="POA276" s="22"/>
      <c r="POB276" s="22"/>
      <c r="POC276" s="22"/>
      <c r="POD276" s="22"/>
      <c r="POE276" s="22"/>
      <c r="POF276" s="22"/>
      <c r="POG276" s="22"/>
      <c r="POH276" s="22"/>
      <c r="POI276" s="22"/>
      <c r="POJ276" s="22"/>
      <c r="POK276" s="22"/>
      <c r="POL276" s="22"/>
      <c r="POM276" s="22"/>
      <c r="PON276" s="22"/>
      <c r="POO276" s="22"/>
      <c r="POP276" s="22"/>
      <c r="POQ276" s="22"/>
      <c r="POR276" s="22"/>
      <c r="POS276" s="22"/>
      <c r="POT276" s="22"/>
      <c r="POU276" s="22"/>
      <c r="POV276" s="22"/>
      <c r="POW276" s="22"/>
      <c r="POX276" s="22"/>
      <c r="POY276" s="22"/>
      <c r="POZ276" s="22"/>
      <c r="PPA276" s="22"/>
      <c r="PPB276" s="22"/>
      <c r="PPC276" s="22"/>
      <c r="PPD276" s="22"/>
      <c r="PPE276" s="22"/>
      <c r="PPF276" s="22"/>
      <c r="PPG276" s="22"/>
      <c r="PPH276" s="22"/>
      <c r="PPI276" s="22"/>
      <c r="PPJ276" s="22"/>
      <c r="PPK276" s="22"/>
      <c r="PPL276" s="22"/>
      <c r="PPM276" s="22"/>
      <c r="PPN276" s="22"/>
      <c r="PPO276" s="22"/>
      <c r="PPP276" s="22"/>
      <c r="PPQ276" s="22"/>
      <c r="PPR276" s="22"/>
      <c r="PPS276" s="22"/>
      <c r="PPT276" s="22"/>
      <c r="PPU276" s="22"/>
      <c r="PPV276" s="22"/>
      <c r="PPW276" s="22"/>
      <c r="PPX276" s="22"/>
      <c r="PPY276" s="22"/>
      <c r="PPZ276" s="22"/>
      <c r="PQA276" s="22"/>
      <c r="PQB276" s="22"/>
      <c r="PQC276" s="22"/>
      <c r="PQD276" s="22"/>
      <c r="PQE276" s="22"/>
      <c r="PQF276" s="22"/>
      <c r="PQG276" s="22"/>
      <c r="PQH276" s="22"/>
      <c r="PQI276" s="22"/>
      <c r="PQJ276" s="22"/>
      <c r="PQK276" s="22"/>
      <c r="PQL276" s="22"/>
      <c r="PQM276" s="22"/>
      <c r="PQN276" s="22"/>
      <c r="PQO276" s="22"/>
      <c r="PQP276" s="22"/>
      <c r="PQQ276" s="22"/>
      <c r="PQR276" s="22"/>
      <c r="PQS276" s="22"/>
      <c r="PQT276" s="22"/>
      <c r="PQU276" s="22"/>
      <c r="PQV276" s="22"/>
      <c r="PQW276" s="22"/>
      <c r="PQX276" s="22"/>
      <c r="PQY276" s="22"/>
      <c r="PQZ276" s="22"/>
      <c r="PRA276" s="22"/>
      <c r="PRB276" s="22"/>
      <c r="PRC276" s="22"/>
      <c r="PRD276" s="22"/>
      <c r="PRE276" s="22"/>
      <c r="PRF276" s="22"/>
      <c r="PRG276" s="22"/>
      <c r="PRH276" s="22"/>
      <c r="PRI276" s="22"/>
      <c r="PRJ276" s="22"/>
      <c r="PRK276" s="22"/>
      <c r="PRL276" s="22"/>
      <c r="PRM276" s="22"/>
      <c r="PRN276" s="22"/>
      <c r="PRO276" s="22"/>
      <c r="PRP276" s="22"/>
      <c r="PRQ276" s="22"/>
      <c r="PRR276" s="22"/>
      <c r="PRS276" s="22"/>
      <c r="PRT276" s="22"/>
      <c r="PRU276" s="22"/>
      <c r="PRV276" s="22"/>
      <c r="PRW276" s="22"/>
      <c r="PRX276" s="22"/>
      <c r="PRY276" s="22"/>
      <c r="PRZ276" s="22"/>
      <c r="PSA276" s="22"/>
      <c r="PSB276" s="22"/>
      <c r="PSC276" s="22"/>
      <c r="PSD276" s="22"/>
      <c r="PSE276" s="22"/>
      <c r="PSF276" s="22"/>
      <c r="PSG276" s="22"/>
      <c r="PSH276" s="22"/>
      <c r="PSI276" s="22"/>
      <c r="PSJ276" s="22"/>
      <c r="PSK276" s="22"/>
      <c r="PSL276" s="22"/>
      <c r="PSM276" s="22"/>
      <c r="PSN276" s="22"/>
      <c r="PSO276" s="22"/>
      <c r="PSP276" s="22"/>
      <c r="PSQ276" s="22"/>
      <c r="PSR276" s="22"/>
      <c r="PSS276" s="22"/>
      <c r="PST276" s="22"/>
      <c r="PSU276" s="22"/>
      <c r="PSV276" s="22"/>
      <c r="PSW276" s="22"/>
      <c r="PSX276" s="22"/>
      <c r="PSY276" s="22"/>
      <c r="PSZ276" s="22"/>
      <c r="PTA276" s="22"/>
      <c r="PTB276" s="22"/>
      <c r="PTC276" s="22"/>
      <c r="PTD276" s="22"/>
      <c r="PTE276" s="22"/>
      <c r="PTF276" s="22"/>
      <c r="PTG276" s="22"/>
      <c r="PTH276" s="22"/>
      <c r="PTI276" s="22"/>
      <c r="PTJ276" s="22"/>
      <c r="PTK276" s="22"/>
      <c r="PTL276" s="22"/>
      <c r="PTM276" s="22"/>
      <c r="PTN276" s="22"/>
      <c r="PTO276" s="22"/>
      <c r="PTP276" s="22"/>
      <c r="PTQ276" s="22"/>
      <c r="PTR276" s="22"/>
      <c r="PTS276" s="22"/>
      <c r="PTT276" s="22"/>
      <c r="PTU276" s="22"/>
      <c r="PTV276" s="22"/>
      <c r="PTW276" s="22"/>
      <c r="PTX276" s="22"/>
      <c r="PTY276" s="22"/>
      <c r="PTZ276" s="22"/>
      <c r="PUA276" s="22"/>
      <c r="PUB276" s="22"/>
      <c r="PUC276" s="22"/>
      <c r="PUD276" s="22"/>
      <c r="PUE276" s="22"/>
      <c r="PUF276" s="22"/>
      <c r="PUG276" s="22"/>
      <c r="PUH276" s="22"/>
      <c r="PUI276" s="22"/>
      <c r="PUJ276" s="22"/>
      <c r="PUK276" s="22"/>
      <c r="PUL276" s="22"/>
      <c r="PUM276" s="22"/>
      <c r="PUN276" s="22"/>
      <c r="PUO276" s="22"/>
      <c r="PUP276" s="22"/>
      <c r="PUQ276" s="22"/>
      <c r="PUR276" s="22"/>
      <c r="PUS276" s="22"/>
      <c r="PUT276" s="22"/>
      <c r="PUU276" s="22"/>
      <c r="PUV276" s="22"/>
      <c r="PUW276" s="22"/>
      <c r="PUX276" s="22"/>
      <c r="PUY276" s="22"/>
      <c r="PUZ276" s="22"/>
      <c r="PVA276" s="22"/>
      <c r="PVB276" s="22"/>
      <c r="PVC276" s="22"/>
      <c r="PVD276" s="22"/>
      <c r="PVE276" s="22"/>
      <c r="PVF276" s="22"/>
      <c r="PVG276" s="22"/>
      <c r="PVH276" s="22"/>
      <c r="PVI276" s="22"/>
      <c r="PVJ276" s="22"/>
      <c r="PVK276" s="22"/>
      <c r="PVL276" s="22"/>
      <c r="PVM276" s="22"/>
      <c r="PVN276" s="22"/>
      <c r="PVO276" s="22"/>
      <c r="PVP276" s="22"/>
      <c r="PVQ276" s="22"/>
      <c r="PVR276" s="22"/>
      <c r="PVS276" s="22"/>
      <c r="PVT276" s="22"/>
      <c r="PVU276" s="22"/>
      <c r="PVV276" s="22"/>
      <c r="PVW276" s="22"/>
      <c r="PVX276" s="22"/>
      <c r="PVY276" s="22"/>
      <c r="PVZ276" s="22"/>
      <c r="PWA276" s="22"/>
      <c r="PWB276" s="22"/>
      <c r="PWC276" s="22"/>
      <c r="PWD276" s="22"/>
      <c r="PWE276" s="22"/>
      <c r="PWF276" s="22"/>
      <c r="PWG276" s="22"/>
      <c r="PWH276" s="22"/>
      <c r="PWI276" s="22"/>
      <c r="PWJ276" s="22"/>
      <c r="PWK276" s="22"/>
      <c r="PWL276" s="22"/>
      <c r="PWM276" s="22"/>
      <c r="PWN276" s="22"/>
      <c r="PWO276" s="22"/>
      <c r="PWP276" s="22"/>
      <c r="PWQ276" s="22"/>
      <c r="PWR276" s="22"/>
      <c r="PWS276" s="22"/>
      <c r="PWT276" s="22"/>
      <c r="PWU276" s="22"/>
      <c r="PWV276" s="22"/>
      <c r="PWW276" s="22"/>
      <c r="PWX276" s="22"/>
      <c r="PWY276" s="22"/>
      <c r="PWZ276" s="22"/>
      <c r="PXA276" s="22"/>
      <c r="PXB276" s="22"/>
      <c r="PXC276" s="22"/>
      <c r="PXD276" s="22"/>
      <c r="PXE276" s="22"/>
      <c r="PXF276" s="22"/>
      <c r="PXG276" s="22"/>
      <c r="PXH276" s="22"/>
      <c r="PXI276" s="22"/>
      <c r="PXJ276" s="22"/>
      <c r="PXK276" s="22"/>
      <c r="PXL276" s="22"/>
      <c r="PXM276" s="22"/>
      <c r="PXN276" s="22"/>
      <c r="PXO276" s="22"/>
      <c r="PXP276" s="22"/>
      <c r="PXQ276" s="22"/>
      <c r="PXR276" s="22"/>
      <c r="PXS276" s="22"/>
      <c r="PXT276" s="22"/>
      <c r="PXU276" s="22"/>
      <c r="PXV276" s="22"/>
      <c r="PXW276" s="22"/>
      <c r="PXX276" s="22"/>
      <c r="PXY276" s="22"/>
      <c r="PXZ276" s="22"/>
      <c r="PYA276" s="22"/>
      <c r="PYB276" s="22"/>
      <c r="PYC276" s="22"/>
      <c r="PYD276" s="22"/>
      <c r="PYE276" s="22"/>
      <c r="PYF276" s="22"/>
      <c r="PYG276" s="22"/>
      <c r="PYH276" s="22"/>
      <c r="PYI276" s="22"/>
      <c r="PYJ276" s="22"/>
      <c r="PYK276" s="22"/>
      <c r="PYL276" s="22"/>
      <c r="PYM276" s="22"/>
      <c r="PYN276" s="22"/>
      <c r="PYO276" s="22"/>
      <c r="PYP276" s="22"/>
      <c r="PYQ276" s="22"/>
      <c r="PYR276" s="22"/>
      <c r="PYS276" s="22"/>
      <c r="PYT276" s="22"/>
      <c r="PYU276" s="22"/>
      <c r="PYV276" s="22"/>
      <c r="PYW276" s="22"/>
      <c r="PYX276" s="22"/>
      <c r="PYY276" s="22"/>
      <c r="PYZ276" s="22"/>
      <c r="PZA276" s="22"/>
      <c r="PZB276" s="22"/>
      <c r="PZC276" s="22"/>
      <c r="PZD276" s="22"/>
      <c r="PZE276" s="22"/>
      <c r="PZF276" s="22"/>
      <c r="PZG276" s="22"/>
      <c r="PZH276" s="22"/>
      <c r="PZI276" s="22"/>
      <c r="PZJ276" s="22"/>
      <c r="PZK276" s="22"/>
      <c r="PZL276" s="22"/>
      <c r="PZM276" s="22"/>
      <c r="PZN276" s="22"/>
      <c r="PZO276" s="22"/>
      <c r="PZP276" s="22"/>
      <c r="PZQ276" s="22"/>
      <c r="PZR276" s="22"/>
      <c r="PZS276" s="22"/>
      <c r="PZT276" s="22"/>
      <c r="PZU276" s="22"/>
      <c r="PZV276" s="22"/>
      <c r="PZW276" s="22"/>
      <c r="PZX276" s="22"/>
      <c r="PZY276" s="22"/>
      <c r="PZZ276" s="22"/>
      <c r="QAA276" s="22"/>
      <c r="QAB276" s="22"/>
      <c r="QAC276" s="22"/>
      <c r="QAD276" s="22"/>
      <c r="QAE276" s="22"/>
      <c r="QAF276" s="22"/>
      <c r="QAG276" s="22"/>
      <c r="QAH276" s="22"/>
      <c r="QAI276" s="22"/>
      <c r="QAJ276" s="22"/>
      <c r="QAK276" s="22"/>
      <c r="QAL276" s="22"/>
      <c r="QAM276" s="22"/>
      <c r="QAN276" s="22"/>
      <c r="QAO276" s="22"/>
      <c r="QAP276" s="22"/>
      <c r="QAQ276" s="22"/>
      <c r="QAR276" s="22"/>
      <c r="QAS276" s="22"/>
      <c r="QAT276" s="22"/>
      <c r="QAU276" s="22"/>
      <c r="QAV276" s="22"/>
      <c r="QAW276" s="22"/>
      <c r="QAX276" s="22"/>
      <c r="QAY276" s="22"/>
      <c r="QAZ276" s="22"/>
      <c r="QBA276" s="22"/>
      <c r="QBB276" s="22"/>
      <c r="QBC276" s="22"/>
      <c r="QBD276" s="22"/>
      <c r="QBE276" s="22"/>
      <c r="QBF276" s="22"/>
      <c r="QBG276" s="22"/>
      <c r="QBH276" s="22"/>
      <c r="QBI276" s="22"/>
      <c r="QBJ276" s="22"/>
      <c r="QBK276" s="22"/>
      <c r="QBL276" s="22"/>
      <c r="QBM276" s="22"/>
      <c r="QBN276" s="22"/>
      <c r="QBO276" s="22"/>
      <c r="QBP276" s="22"/>
      <c r="QBQ276" s="22"/>
      <c r="QBR276" s="22"/>
      <c r="QBS276" s="22"/>
      <c r="QBT276" s="22"/>
      <c r="QBU276" s="22"/>
      <c r="QBV276" s="22"/>
      <c r="QBW276" s="22"/>
      <c r="QBX276" s="22"/>
      <c r="QBY276" s="22"/>
      <c r="QBZ276" s="22"/>
      <c r="QCA276" s="22"/>
      <c r="QCB276" s="22"/>
      <c r="QCC276" s="22"/>
      <c r="QCD276" s="22"/>
      <c r="QCE276" s="22"/>
      <c r="QCF276" s="22"/>
      <c r="QCG276" s="22"/>
      <c r="QCH276" s="22"/>
      <c r="QCI276" s="22"/>
      <c r="QCJ276" s="22"/>
      <c r="QCK276" s="22"/>
      <c r="QCL276" s="22"/>
      <c r="QCM276" s="22"/>
      <c r="QCN276" s="22"/>
      <c r="QCO276" s="22"/>
      <c r="QCP276" s="22"/>
      <c r="QCQ276" s="22"/>
      <c r="QCR276" s="22"/>
      <c r="QCS276" s="22"/>
      <c r="QCT276" s="22"/>
      <c r="QCU276" s="22"/>
      <c r="QCV276" s="22"/>
      <c r="QCW276" s="22"/>
      <c r="QCX276" s="22"/>
      <c r="QCY276" s="22"/>
      <c r="QCZ276" s="22"/>
      <c r="QDA276" s="22"/>
      <c r="QDB276" s="22"/>
      <c r="QDC276" s="22"/>
      <c r="QDD276" s="22"/>
      <c r="QDE276" s="22"/>
      <c r="QDF276" s="22"/>
      <c r="QDG276" s="22"/>
      <c r="QDH276" s="22"/>
      <c r="QDI276" s="22"/>
      <c r="QDJ276" s="22"/>
      <c r="QDK276" s="22"/>
      <c r="QDL276" s="22"/>
      <c r="QDM276" s="22"/>
      <c r="QDN276" s="22"/>
      <c r="QDO276" s="22"/>
      <c r="QDP276" s="22"/>
      <c r="QDQ276" s="22"/>
      <c r="QDR276" s="22"/>
      <c r="QDS276" s="22"/>
      <c r="QDT276" s="22"/>
      <c r="QDU276" s="22"/>
      <c r="QDV276" s="22"/>
      <c r="QDW276" s="22"/>
      <c r="QDX276" s="22"/>
      <c r="QDY276" s="22"/>
      <c r="QDZ276" s="22"/>
      <c r="QEA276" s="22"/>
      <c r="QEB276" s="22"/>
      <c r="QEC276" s="22"/>
      <c r="QED276" s="22"/>
      <c r="QEE276" s="22"/>
      <c r="QEF276" s="22"/>
      <c r="QEG276" s="22"/>
      <c r="QEH276" s="22"/>
      <c r="QEI276" s="22"/>
      <c r="QEJ276" s="22"/>
      <c r="QEK276" s="22"/>
      <c r="QEL276" s="22"/>
      <c r="QEM276" s="22"/>
      <c r="QEN276" s="22"/>
      <c r="QEO276" s="22"/>
      <c r="QEP276" s="22"/>
      <c r="QEQ276" s="22"/>
      <c r="QER276" s="22"/>
      <c r="QES276" s="22"/>
      <c r="QET276" s="22"/>
      <c r="QEU276" s="22"/>
      <c r="QEV276" s="22"/>
      <c r="QEW276" s="22"/>
      <c r="QEX276" s="22"/>
      <c r="QEY276" s="22"/>
      <c r="QEZ276" s="22"/>
      <c r="QFA276" s="22"/>
      <c r="QFB276" s="22"/>
      <c r="QFC276" s="22"/>
      <c r="QFD276" s="22"/>
      <c r="QFE276" s="22"/>
      <c r="QFF276" s="22"/>
      <c r="QFG276" s="22"/>
      <c r="QFH276" s="22"/>
      <c r="QFI276" s="22"/>
      <c r="QFJ276" s="22"/>
      <c r="QFK276" s="22"/>
      <c r="QFL276" s="22"/>
      <c r="QFM276" s="22"/>
      <c r="QFN276" s="22"/>
      <c r="QFO276" s="22"/>
      <c r="QFP276" s="22"/>
      <c r="QFQ276" s="22"/>
      <c r="QFR276" s="22"/>
      <c r="QFS276" s="22"/>
      <c r="QFT276" s="22"/>
      <c r="QFU276" s="22"/>
      <c r="QFV276" s="22"/>
      <c r="QFW276" s="22"/>
      <c r="QFX276" s="22"/>
      <c r="QFY276" s="22"/>
      <c r="QFZ276" s="22"/>
      <c r="QGA276" s="22"/>
      <c r="QGB276" s="22"/>
      <c r="QGC276" s="22"/>
      <c r="QGD276" s="22"/>
      <c r="QGE276" s="22"/>
      <c r="QGF276" s="22"/>
      <c r="QGG276" s="22"/>
      <c r="QGH276" s="22"/>
      <c r="QGI276" s="22"/>
      <c r="QGJ276" s="22"/>
      <c r="QGK276" s="22"/>
      <c r="QGL276" s="22"/>
      <c r="QGM276" s="22"/>
      <c r="QGN276" s="22"/>
      <c r="QGO276" s="22"/>
      <c r="QGP276" s="22"/>
      <c r="QGQ276" s="22"/>
      <c r="QGR276" s="22"/>
      <c r="QGS276" s="22"/>
      <c r="QGT276" s="22"/>
      <c r="QGU276" s="22"/>
      <c r="QGV276" s="22"/>
      <c r="QGW276" s="22"/>
      <c r="QGX276" s="22"/>
      <c r="QGY276" s="22"/>
      <c r="QGZ276" s="22"/>
      <c r="QHA276" s="22"/>
      <c r="QHB276" s="22"/>
      <c r="QHC276" s="22"/>
      <c r="QHD276" s="22"/>
      <c r="QHE276" s="22"/>
      <c r="QHF276" s="22"/>
      <c r="QHG276" s="22"/>
      <c r="QHH276" s="22"/>
      <c r="QHI276" s="22"/>
      <c r="QHJ276" s="22"/>
      <c r="QHK276" s="22"/>
      <c r="QHL276" s="22"/>
      <c r="QHM276" s="22"/>
      <c r="QHN276" s="22"/>
      <c r="QHO276" s="22"/>
      <c r="QHP276" s="22"/>
      <c r="QHQ276" s="22"/>
      <c r="QHR276" s="22"/>
      <c r="QHS276" s="22"/>
      <c r="QHT276" s="22"/>
      <c r="QHU276" s="22"/>
      <c r="QHV276" s="22"/>
      <c r="QHW276" s="22"/>
      <c r="QHX276" s="22"/>
      <c r="QHY276" s="22"/>
      <c r="QHZ276" s="22"/>
      <c r="QIA276" s="22"/>
      <c r="QIB276" s="22"/>
      <c r="QIC276" s="22"/>
      <c r="QID276" s="22"/>
      <c r="QIE276" s="22"/>
      <c r="QIF276" s="22"/>
      <c r="QIG276" s="22"/>
      <c r="QIH276" s="22"/>
      <c r="QII276" s="22"/>
      <c r="QIJ276" s="22"/>
      <c r="QIK276" s="22"/>
      <c r="QIL276" s="22"/>
      <c r="QIM276" s="22"/>
      <c r="QIN276" s="22"/>
      <c r="QIO276" s="22"/>
      <c r="QIP276" s="22"/>
      <c r="QIQ276" s="22"/>
      <c r="QIR276" s="22"/>
      <c r="QIS276" s="22"/>
      <c r="QIT276" s="22"/>
      <c r="QIU276" s="22"/>
      <c r="QIV276" s="22"/>
      <c r="QIW276" s="22"/>
      <c r="QIX276" s="22"/>
      <c r="QIY276" s="22"/>
      <c r="QIZ276" s="22"/>
      <c r="QJA276" s="22"/>
      <c r="QJB276" s="22"/>
      <c r="QJC276" s="22"/>
      <c r="QJD276" s="22"/>
      <c r="QJE276" s="22"/>
      <c r="QJF276" s="22"/>
      <c r="QJG276" s="22"/>
      <c r="QJH276" s="22"/>
      <c r="QJI276" s="22"/>
      <c r="QJJ276" s="22"/>
      <c r="QJK276" s="22"/>
      <c r="QJL276" s="22"/>
      <c r="QJM276" s="22"/>
      <c r="QJN276" s="22"/>
      <c r="QJO276" s="22"/>
      <c r="QJP276" s="22"/>
      <c r="QJQ276" s="22"/>
      <c r="QJR276" s="22"/>
      <c r="QJS276" s="22"/>
      <c r="QJT276" s="22"/>
      <c r="QJU276" s="22"/>
      <c r="QJV276" s="22"/>
      <c r="QJW276" s="22"/>
      <c r="QJX276" s="22"/>
      <c r="QJY276" s="22"/>
      <c r="QJZ276" s="22"/>
      <c r="QKA276" s="22"/>
      <c r="QKB276" s="22"/>
      <c r="QKC276" s="22"/>
      <c r="QKD276" s="22"/>
      <c r="QKE276" s="22"/>
      <c r="QKF276" s="22"/>
      <c r="QKG276" s="22"/>
      <c r="QKH276" s="22"/>
      <c r="QKI276" s="22"/>
      <c r="QKJ276" s="22"/>
      <c r="QKK276" s="22"/>
      <c r="QKL276" s="22"/>
      <c r="QKM276" s="22"/>
      <c r="QKN276" s="22"/>
      <c r="QKO276" s="22"/>
      <c r="QKP276" s="22"/>
      <c r="QKQ276" s="22"/>
      <c r="QKR276" s="22"/>
      <c r="QKS276" s="22"/>
      <c r="QKT276" s="22"/>
      <c r="QKU276" s="22"/>
      <c r="QKV276" s="22"/>
      <c r="QKW276" s="22"/>
      <c r="QKX276" s="22"/>
      <c r="QKY276" s="22"/>
      <c r="QKZ276" s="22"/>
      <c r="QLA276" s="22"/>
      <c r="QLB276" s="22"/>
      <c r="QLC276" s="22"/>
      <c r="QLD276" s="22"/>
      <c r="QLE276" s="22"/>
      <c r="QLF276" s="22"/>
      <c r="QLG276" s="22"/>
      <c r="QLH276" s="22"/>
      <c r="QLI276" s="22"/>
      <c r="QLJ276" s="22"/>
      <c r="QLK276" s="22"/>
      <c r="QLL276" s="22"/>
      <c r="QLM276" s="22"/>
      <c r="QLN276" s="22"/>
      <c r="QLO276" s="22"/>
      <c r="QLP276" s="22"/>
      <c r="QLQ276" s="22"/>
      <c r="QLR276" s="22"/>
      <c r="QLS276" s="22"/>
      <c r="QLT276" s="22"/>
      <c r="QLU276" s="22"/>
      <c r="QLV276" s="22"/>
      <c r="QLW276" s="22"/>
      <c r="QLX276" s="22"/>
      <c r="QLY276" s="22"/>
      <c r="QLZ276" s="22"/>
      <c r="QMA276" s="22"/>
      <c r="QMB276" s="22"/>
      <c r="QMC276" s="22"/>
      <c r="QMD276" s="22"/>
      <c r="QME276" s="22"/>
      <c r="QMF276" s="22"/>
      <c r="QMG276" s="22"/>
      <c r="QMH276" s="22"/>
      <c r="QMI276" s="22"/>
      <c r="QMJ276" s="22"/>
      <c r="QMK276" s="22"/>
      <c r="QML276" s="22"/>
      <c r="QMM276" s="22"/>
      <c r="QMN276" s="22"/>
      <c r="QMO276" s="22"/>
      <c r="QMP276" s="22"/>
      <c r="QMQ276" s="22"/>
      <c r="QMR276" s="22"/>
      <c r="QMS276" s="22"/>
      <c r="QMT276" s="22"/>
      <c r="QMU276" s="22"/>
      <c r="QMV276" s="22"/>
      <c r="QMW276" s="22"/>
      <c r="QMX276" s="22"/>
      <c r="QMY276" s="22"/>
      <c r="QMZ276" s="22"/>
      <c r="QNA276" s="22"/>
      <c r="QNB276" s="22"/>
      <c r="QNC276" s="22"/>
      <c r="QND276" s="22"/>
      <c r="QNE276" s="22"/>
      <c r="QNF276" s="22"/>
      <c r="QNG276" s="22"/>
      <c r="QNH276" s="22"/>
      <c r="QNI276" s="22"/>
      <c r="QNJ276" s="22"/>
      <c r="QNK276" s="22"/>
      <c r="QNL276" s="22"/>
      <c r="QNM276" s="22"/>
      <c r="QNN276" s="22"/>
      <c r="QNO276" s="22"/>
      <c r="QNP276" s="22"/>
      <c r="QNQ276" s="22"/>
      <c r="QNR276" s="22"/>
      <c r="QNS276" s="22"/>
      <c r="QNT276" s="22"/>
      <c r="QNU276" s="22"/>
      <c r="QNV276" s="22"/>
      <c r="QNW276" s="22"/>
      <c r="QNX276" s="22"/>
      <c r="QNY276" s="22"/>
      <c r="QNZ276" s="22"/>
      <c r="QOA276" s="22"/>
      <c r="QOB276" s="22"/>
      <c r="QOC276" s="22"/>
      <c r="QOD276" s="22"/>
      <c r="QOE276" s="22"/>
      <c r="QOF276" s="22"/>
      <c r="QOG276" s="22"/>
      <c r="QOH276" s="22"/>
      <c r="QOI276" s="22"/>
      <c r="QOJ276" s="22"/>
      <c r="QOK276" s="22"/>
      <c r="QOL276" s="22"/>
      <c r="QOM276" s="22"/>
      <c r="QON276" s="22"/>
      <c r="QOO276" s="22"/>
      <c r="QOP276" s="22"/>
      <c r="QOQ276" s="22"/>
      <c r="QOR276" s="22"/>
      <c r="QOS276" s="22"/>
      <c r="QOT276" s="22"/>
      <c r="QOU276" s="22"/>
      <c r="QOV276" s="22"/>
      <c r="QOW276" s="22"/>
      <c r="QOX276" s="22"/>
      <c r="QOY276" s="22"/>
      <c r="QOZ276" s="22"/>
      <c r="QPA276" s="22"/>
      <c r="QPB276" s="22"/>
      <c r="QPC276" s="22"/>
      <c r="QPD276" s="22"/>
      <c r="QPE276" s="22"/>
      <c r="QPF276" s="22"/>
      <c r="QPG276" s="22"/>
      <c r="QPH276" s="22"/>
      <c r="QPI276" s="22"/>
      <c r="QPJ276" s="22"/>
      <c r="QPK276" s="22"/>
      <c r="QPL276" s="22"/>
      <c r="QPM276" s="22"/>
      <c r="QPN276" s="22"/>
      <c r="QPO276" s="22"/>
      <c r="QPP276" s="22"/>
      <c r="QPQ276" s="22"/>
      <c r="QPR276" s="22"/>
      <c r="QPS276" s="22"/>
      <c r="QPT276" s="22"/>
      <c r="QPU276" s="22"/>
      <c r="QPV276" s="22"/>
      <c r="QPW276" s="22"/>
      <c r="QPX276" s="22"/>
      <c r="QPY276" s="22"/>
      <c r="QPZ276" s="22"/>
      <c r="QQA276" s="22"/>
      <c r="QQB276" s="22"/>
      <c r="QQC276" s="22"/>
      <c r="QQD276" s="22"/>
      <c r="QQE276" s="22"/>
      <c r="QQF276" s="22"/>
      <c r="QQG276" s="22"/>
      <c r="QQH276" s="22"/>
      <c r="QQI276" s="22"/>
      <c r="QQJ276" s="22"/>
      <c r="QQK276" s="22"/>
      <c r="QQL276" s="22"/>
      <c r="QQM276" s="22"/>
      <c r="QQN276" s="22"/>
      <c r="QQO276" s="22"/>
      <c r="QQP276" s="22"/>
      <c r="QQQ276" s="22"/>
      <c r="QQR276" s="22"/>
      <c r="QQS276" s="22"/>
      <c r="QQT276" s="22"/>
      <c r="QQU276" s="22"/>
      <c r="QQV276" s="22"/>
      <c r="QQW276" s="22"/>
      <c r="QQX276" s="22"/>
      <c r="QQY276" s="22"/>
      <c r="QQZ276" s="22"/>
      <c r="QRA276" s="22"/>
      <c r="QRB276" s="22"/>
      <c r="QRC276" s="22"/>
      <c r="QRD276" s="22"/>
      <c r="QRE276" s="22"/>
      <c r="QRF276" s="22"/>
      <c r="QRG276" s="22"/>
      <c r="QRH276" s="22"/>
      <c r="QRI276" s="22"/>
      <c r="QRJ276" s="22"/>
      <c r="QRK276" s="22"/>
      <c r="QRL276" s="22"/>
      <c r="QRM276" s="22"/>
      <c r="QRN276" s="22"/>
      <c r="QRO276" s="22"/>
      <c r="QRP276" s="22"/>
      <c r="QRQ276" s="22"/>
      <c r="QRR276" s="22"/>
      <c r="QRS276" s="22"/>
      <c r="QRT276" s="22"/>
      <c r="QRU276" s="22"/>
      <c r="QRV276" s="22"/>
      <c r="QRW276" s="22"/>
      <c r="QRX276" s="22"/>
      <c r="QRY276" s="22"/>
      <c r="QRZ276" s="22"/>
      <c r="QSA276" s="22"/>
      <c r="QSB276" s="22"/>
      <c r="QSC276" s="22"/>
      <c r="QSD276" s="22"/>
      <c r="QSE276" s="22"/>
      <c r="QSF276" s="22"/>
      <c r="QSG276" s="22"/>
      <c r="QSH276" s="22"/>
      <c r="QSI276" s="22"/>
      <c r="QSJ276" s="22"/>
      <c r="QSK276" s="22"/>
      <c r="QSL276" s="22"/>
      <c r="QSM276" s="22"/>
      <c r="QSN276" s="22"/>
      <c r="QSO276" s="22"/>
      <c r="QSP276" s="22"/>
      <c r="QSQ276" s="22"/>
      <c r="QSR276" s="22"/>
      <c r="QSS276" s="22"/>
      <c r="QST276" s="22"/>
      <c r="QSU276" s="22"/>
      <c r="QSV276" s="22"/>
      <c r="QSW276" s="22"/>
      <c r="QSX276" s="22"/>
      <c r="QSY276" s="22"/>
      <c r="QSZ276" s="22"/>
      <c r="QTA276" s="22"/>
      <c r="QTB276" s="22"/>
      <c r="QTC276" s="22"/>
      <c r="QTD276" s="22"/>
      <c r="QTE276" s="22"/>
      <c r="QTF276" s="22"/>
      <c r="QTG276" s="22"/>
      <c r="QTH276" s="22"/>
      <c r="QTI276" s="22"/>
      <c r="QTJ276" s="22"/>
      <c r="QTK276" s="22"/>
      <c r="QTL276" s="22"/>
      <c r="QTM276" s="22"/>
      <c r="QTN276" s="22"/>
      <c r="QTO276" s="22"/>
      <c r="QTP276" s="22"/>
      <c r="QTQ276" s="22"/>
      <c r="QTR276" s="22"/>
      <c r="QTS276" s="22"/>
      <c r="QTT276" s="22"/>
      <c r="QTU276" s="22"/>
      <c r="QTV276" s="22"/>
      <c r="QTW276" s="22"/>
      <c r="QTX276" s="22"/>
      <c r="QTY276" s="22"/>
      <c r="QTZ276" s="22"/>
      <c r="QUA276" s="22"/>
      <c r="QUB276" s="22"/>
      <c r="QUC276" s="22"/>
      <c r="QUD276" s="22"/>
      <c r="QUE276" s="22"/>
      <c r="QUF276" s="22"/>
      <c r="QUG276" s="22"/>
      <c r="QUH276" s="22"/>
      <c r="QUI276" s="22"/>
      <c r="QUJ276" s="22"/>
      <c r="QUK276" s="22"/>
      <c r="QUL276" s="22"/>
      <c r="QUM276" s="22"/>
      <c r="QUN276" s="22"/>
      <c r="QUO276" s="22"/>
      <c r="QUP276" s="22"/>
      <c r="QUQ276" s="22"/>
      <c r="QUR276" s="22"/>
      <c r="QUS276" s="22"/>
      <c r="QUT276" s="22"/>
      <c r="QUU276" s="22"/>
      <c r="QUV276" s="22"/>
      <c r="QUW276" s="22"/>
      <c r="QUX276" s="22"/>
      <c r="QUY276" s="22"/>
      <c r="QUZ276" s="22"/>
      <c r="QVA276" s="22"/>
      <c r="QVB276" s="22"/>
      <c r="QVC276" s="22"/>
      <c r="QVD276" s="22"/>
      <c r="QVE276" s="22"/>
      <c r="QVF276" s="22"/>
      <c r="QVG276" s="22"/>
      <c r="QVH276" s="22"/>
      <c r="QVI276" s="22"/>
      <c r="QVJ276" s="22"/>
      <c r="QVK276" s="22"/>
      <c r="QVL276" s="22"/>
      <c r="QVM276" s="22"/>
      <c r="QVN276" s="22"/>
      <c r="QVO276" s="22"/>
      <c r="QVP276" s="22"/>
      <c r="QVQ276" s="22"/>
      <c r="QVR276" s="22"/>
      <c r="QVS276" s="22"/>
      <c r="QVT276" s="22"/>
      <c r="QVU276" s="22"/>
      <c r="QVV276" s="22"/>
      <c r="QVW276" s="22"/>
      <c r="QVX276" s="22"/>
      <c r="QVY276" s="22"/>
      <c r="QVZ276" s="22"/>
      <c r="QWA276" s="22"/>
      <c r="QWB276" s="22"/>
      <c r="QWC276" s="22"/>
      <c r="QWD276" s="22"/>
      <c r="QWE276" s="22"/>
      <c r="QWF276" s="22"/>
      <c r="QWG276" s="22"/>
      <c r="QWH276" s="22"/>
      <c r="QWI276" s="22"/>
      <c r="QWJ276" s="22"/>
      <c r="QWK276" s="22"/>
      <c r="QWL276" s="22"/>
      <c r="QWM276" s="22"/>
      <c r="QWN276" s="22"/>
      <c r="QWO276" s="22"/>
      <c r="QWP276" s="22"/>
      <c r="QWQ276" s="22"/>
      <c r="QWR276" s="22"/>
      <c r="QWS276" s="22"/>
      <c r="QWT276" s="22"/>
      <c r="QWU276" s="22"/>
      <c r="QWV276" s="22"/>
      <c r="QWW276" s="22"/>
      <c r="QWX276" s="22"/>
      <c r="QWY276" s="22"/>
      <c r="QWZ276" s="22"/>
      <c r="QXA276" s="22"/>
      <c r="QXB276" s="22"/>
      <c r="QXC276" s="22"/>
      <c r="QXD276" s="22"/>
      <c r="QXE276" s="22"/>
      <c r="QXF276" s="22"/>
      <c r="QXG276" s="22"/>
      <c r="QXH276" s="22"/>
      <c r="QXI276" s="22"/>
      <c r="QXJ276" s="22"/>
      <c r="QXK276" s="22"/>
      <c r="QXL276" s="22"/>
      <c r="QXM276" s="22"/>
      <c r="QXN276" s="22"/>
      <c r="QXO276" s="22"/>
      <c r="QXP276" s="22"/>
      <c r="QXQ276" s="22"/>
      <c r="QXR276" s="22"/>
      <c r="QXS276" s="22"/>
      <c r="QXT276" s="22"/>
      <c r="QXU276" s="22"/>
      <c r="QXV276" s="22"/>
      <c r="QXW276" s="22"/>
      <c r="QXX276" s="22"/>
      <c r="QXY276" s="22"/>
      <c r="QXZ276" s="22"/>
      <c r="QYA276" s="22"/>
      <c r="QYB276" s="22"/>
      <c r="QYC276" s="22"/>
      <c r="QYD276" s="22"/>
      <c r="QYE276" s="22"/>
      <c r="QYF276" s="22"/>
      <c r="QYG276" s="22"/>
      <c r="QYH276" s="22"/>
      <c r="QYI276" s="22"/>
      <c r="QYJ276" s="22"/>
      <c r="QYK276" s="22"/>
      <c r="QYL276" s="22"/>
      <c r="QYM276" s="22"/>
      <c r="QYN276" s="22"/>
      <c r="QYO276" s="22"/>
      <c r="QYP276" s="22"/>
      <c r="QYQ276" s="22"/>
      <c r="QYR276" s="22"/>
      <c r="QYS276" s="22"/>
      <c r="QYT276" s="22"/>
      <c r="QYU276" s="22"/>
      <c r="QYV276" s="22"/>
      <c r="QYW276" s="22"/>
      <c r="QYX276" s="22"/>
      <c r="QYY276" s="22"/>
      <c r="QYZ276" s="22"/>
      <c r="QZA276" s="22"/>
      <c r="QZB276" s="22"/>
      <c r="QZC276" s="22"/>
      <c r="QZD276" s="22"/>
      <c r="QZE276" s="22"/>
      <c r="QZF276" s="22"/>
      <c r="QZG276" s="22"/>
      <c r="QZH276" s="22"/>
      <c r="QZI276" s="22"/>
      <c r="QZJ276" s="22"/>
      <c r="QZK276" s="22"/>
      <c r="QZL276" s="22"/>
      <c r="QZM276" s="22"/>
      <c r="QZN276" s="22"/>
      <c r="QZO276" s="22"/>
      <c r="QZP276" s="22"/>
      <c r="QZQ276" s="22"/>
      <c r="QZR276" s="22"/>
      <c r="QZS276" s="22"/>
      <c r="QZT276" s="22"/>
      <c r="QZU276" s="22"/>
      <c r="QZV276" s="22"/>
      <c r="QZW276" s="22"/>
      <c r="QZX276" s="22"/>
      <c r="QZY276" s="22"/>
      <c r="QZZ276" s="22"/>
      <c r="RAA276" s="22"/>
      <c r="RAB276" s="22"/>
      <c r="RAC276" s="22"/>
      <c r="RAD276" s="22"/>
      <c r="RAE276" s="22"/>
      <c r="RAF276" s="22"/>
      <c r="RAG276" s="22"/>
      <c r="RAH276" s="22"/>
      <c r="RAI276" s="22"/>
      <c r="RAJ276" s="22"/>
      <c r="RAK276" s="22"/>
      <c r="RAL276" s="22"/>
      <c r="RAM276" s="22"/>
      <c r="RAN276" s="22"/>
      <c r="RAO276" s="22"/>
      <c r="RAP276" s="22"/>
      <c r="RAQ276" s="22"/>
      <c r="RAR276" s="22"/>
      <c r="RAS276" s="22"/>
      <c r="RAT276" s="22"/>
      <c r="RAU276" s="22"/>
      <c r="RAV276" s="22"/>
      <c r="RAW276" s="22"/>
      <c r="RAX276" s="22"/>
      <c r="RAY276" s="22"/>
      <c r="RAZ276" s="22"/>
      <c r="RBA276" s="22"/>
      <c r="RBB276" s="22"/>
      <c r="RBC276" s="22"/>
      <c r="RBD276" s="22"/>
      <c r="RBE276" s="22"/>
      <c r="RBF276" s="22"/>
      <c r="RBG276" s="22"/>
      <c r="RBH276" s="22"/>
      <c r="RBI276" s="22"/>
      <c r="RBJ276" s="22"/>
      <c r="RBK276" s="22"/>
      <c r="RBL276" s="22"/>
      <c r="RBM276" s="22"/>
      <c r="RBN276" s="22"/>
      <c r="RBO276" s="22"/>
      <c r="RBP276" s="22"/>
      <c r="RBQ276" s="22"/>
      <c r="RBR276" s="22"/>
      <c r="RBS276" s="22"/>
      <c r="RBT276" s="22"/>
      <c r="RBU276" s="22"/>
      <c r="RBV276" s="22"/>
      <c r="RBW276" s="22"/>
      <c r="RBX276" s="22"/>
      <c r="RBY276" s="22"/>
      <c r="RBZ276" s="22"/>
      <c r="RCA276" s="22"/>
      <c r="RCB276" s="22"/>
      <c r="RCC276" s="22"/>
      <c r="RCD276" s="22"/>
      <c r="RCE276" s="22"/>
      <c r="RCF276" s="22"/>
      <c r="RCG276" s="22"/>
      <c r="RCH276" s="22"/>
      <c r="RCI276" s="22"/>
      <c r="RCJ276" s="22"/>
      <c r="RCK276" s="22"/>
      <c r="RCL276" s="22"/>
      <c r="RCM276" s="22"/>
      <c r="RCN276" s="22"/>
      <c r="RCO276" s="22"/>
      <c r="RCP276" s="22"/>
      <c r="RCQ276" s="22"/>
      <c r="RCR276" s="22"/>
      <c r="RCS276" s="22"/>
      <c r="RCT276" s="22"/>
      <c r="RCU276" s="22"/>
      <c r="RCV276" s="22"/>
      <c r="RCW276" s="22"/>
      <c r="RCX276" s="22"/>
      <c r="RCY276" s="22"/>
      <c r="RCZ276" s="22"/>
      <c r="RDA276" s="22"/>
      <c r="RDB276" s="22"/>
      <c r="RDC276" s="22"/>
      <c r="RDD276" s="22"/>
      <c r="RDE276" s="22"/>
      <c r="RDF276" s="22"/>
      <c r="RDG276" s="22"/>
      <c r="RDH276" s="22"/>
      <c r="RDI276" s="22"/>
      <c r="RDJ276" s="22"/>
      <c r="RDK276" s="22"/>
      <c r="RDL276" s="22"/>
      <c r="RDM276" s="22"/>
      <c r="RDN276" s="22"/>
      <c r="RDO276" s="22"/>
      <c r="RDP276" s="22"/>
      <c r="RDQ276" s="22"/>
      <c r="RDR276" s="22"/>
      <c r="RDS276" s="22"/>
      <c r="RDT276" s="22"/>
      <c r="RDU276" s="22"/>
      <c r="RDV276" s="22"/>
      <c r="RDW276" s="22"/>
      <c r="RDX276" s="22"/>
      <c r="RDY276" s="22"/>
      <c r="RDZ276" s="22"/>
      <c r="REA276" s="22"/>
      <c r="REB276" s="22"/>
      <c r="REC276" s="22"/>
      <c r="RED276" s="22"/>
      <c r="REE276" s="22"/>
      <c r="REF276" s="22"/>
      <c r="REG276" s="22"/>
      <c r="REH276" s="22"/>
      <c r="REI276" s="22"/>
      <c r="REJ276" s="22"/>
      <c r="REK276" s="22"/>
      <c r="REL276" s="22"/>
      <c r="REM276" s="22"/>
      <c r="REN276" s="22"/>
      <c r="REO276" s="22"/>
      <c r="REP276" s="22"/>
      <c r="REQ276" s="22"/>
      <c r="RER276" s="22"/>
      <c r="RES276" s="22"/>
      <c r="RET276" s="22"/>
      <c r="REU276" s="22"/>
      <c r="REV276" s="22"/>
      <c r="REW276" s="22"/>
      <c r="REX276" s="22"/>
      <c r="REY276" s="22"/>
      <c r="REZ276" s="22"/>
      <c r="RFA276" s="22"/>
      <c r="RFB276" s="22"/>
      <c r="RFC276" s="22"/>
      <c r="RFD276" s="22"/>
      <c r="RFE276" s="22"/>
      <c r="RFF276" s="22"/>
      <c r="RFG276" s="22"/>
      <c r="RFH276" s="22"/>
      <c r="RFI276" s="22"/>
      <c r="RFJ276" s="22"/>
      <c r="RFK276" s="22"/>
      <c r="RFL276" s="22"/>
      <c r="RFM276" s="22"/>
      <c r="RFN276" s="22"/>
      <c r="RFO276" s="22"/>
      <c r="RFP276" s="22"/>
      <c r="RFQ276" s="22"/>
      <c r="RFR276" s="22"/>
      <c r="RFS276" s="22"/>
      <c r="RFT276" s="22"/>
      <c r="RFU276" s="22"/>
      <c r="RFV276" s="22"/>
      <c r="RFW276" s="22"/>
      <c r="RFX276" s="22"/>
      <c r="RFY276" s="22"/>
      <c r="RFZ276" s="22"/>
      <c r="RGA276" s="22"/>
      <c r="RGB276" s="22"/>
      <c r="RGC276" s="22"/>
      <c r="RGD276" s="22"/>
      <c r="RGE276" s="22"/>
      <c r="RGF276" s="22"/>
      <c r="RGG276" s="22"/>
      <c r="RGH276" s="22"/>
      <c r="RGI276" s="22"/>
      <c r="RGJ276" s="22"/>
      <c r="RGK276" s="22"/>
      <c r="RGL276" s="22"/>
      <c r="RGM276" s="22"/>
      <c r="RGN276" s="22"/>
      <c r="RGO276" s="22"/>
      <c r="RGP276" s="22"/>
      <c r="RGQ276" s="22"/>
      <c r="RGR276" s="22"/>
      <c r="RGS276" s="22"/>
      <c r="RGT276" s="22"/>
      <c r="RGU276" s="22"/>
      <c r="RGV276" s="22"/>
      <c r="RGW276" s="22"/>
      <c r="RGX276" s="22"/>
      <c r="RGY276" s="22"/>
      <c r="RGZ276" s="22"/>
      <c r="RHA276" s="22"/>
      <c r="RHB276" s="22"/>
      <c r="RHC276" s="22"/>
      <c r="RHD276" s="22"/>
      <c r="RHE276" s="22"/>
      <c r="RHF276" s="22"/>
      <c r="RHG276" s="22"/>
      <c r="RHH276" s="22"/>
      <c r="RHI276" s="22"/>
      <c r="RHJ276" s="22"/>
      <c r="RHK276" s="22"/>
      <c r="RHL276" s="22"/>
      <c r="RHM276" s="22"/>
      <c r="RHN276" s="22"/>
      <c r="RHO276" s="22"/>
      <c r="RHP276" s="22"/>
      <c r="RHQ276" s="22"/>
      <c r="RHR276" s="22"/>
      <c r="RHS276" s="22"/>
      <c r="RHT276" s="22"/>
      <c r="RHU276" s="22"/>
      <c r="RHV276" s="22"/>
      <c r="RHW276" s="22"/>
      <c r="RHX276" s="22"/>
      <c r="RHY276" s="22"/>
      <c r="RHZ276" s="22"/>
      <c r="RIA276" s="22"/>
      <c r="RIB276" s="22"/>
      <c r="RIC276" s="22"/>
      <c r="RID276" s="22"/>
      <c r="RIE276" s="22"/>
      <c r="RIF276" s="22"/>
      <c r="RIG276" s="22"/>
      <c r="RIH276" s="22"/>
      <c r="RII276" s="22"/>
      <c r="RIJ276" s="22"/>
      <c r="RIK276" s="22"/>
      <c r="RIL276" s="22"/>
      <c r="RIM276" s="22"/>
      <c r="RIN276" s="22"/>
      <c r="RIO276" s="22"/>
      <c r="RIP276" s="22"/>
      <c r="RIQ276" s="22"/>
      <c r="RIR276" s="22"/>
      <c r="RIS276" s="22"/>
      <c r="RIT276" s="22"/>
      <c r="RIU276" s="22"/>
      <c r="RIV276" s="22"/>
      <c r="RIW276" s="22"/>
      <c r="RIX276" s="22"/>
      <c r="RIY276" s="22"/>
      <c r="RIZ276" s="22"/>
      <c r="RJA276" s="22"/>
      <c r="RJB276" s="22"/>
      <c r="RJC276" s="22"/>
      <c r="RJD276" s="22"/>
      <c r="RJE276" s="22"/>
      <c r="RJF276" s="22"/>
      <c r="RJG276" s="22"/>
      <c r="RJH276" s="22"/>
      <c r="RJI276" s="22"/>
      <c r="RJJ276" s="22"/>
      <c r="RJK276" s="22"/>
      <c r="RJL276" s="22"/>
      <c r="RJM276" s="22"/>
      <c r="RJN276" s="22"/>
      <c r="RJO276" s="22"/>
      <c r="RJP276" s="22"/>
      <c r="RJQ276" s="22"/>
      <c r="RJR276" s="22"/>
      <c r="RJS276" s="22"/>
      <c r="RJT276" s="22"/>
      <c r="RJU276" s="22"/>
      <c r="RJV276" s="22"/>
      <c r="RJW276" s="22"/>
      <c r="RJX276" s="22"/>
      <c r="RJY276" s="22"/>
      <c r="RJZ276" s="22"/>
      <c r="RKA276" s="22"/>
      <c r="RKB276" s="22"/>
      <c r="RKC276" s="22"/>
      <c r="RKD276" s="22"/>
      <c r="RKE276" s="22"/>
      <c r="RKF276" s="22"/>
      <c r="RKG276" s="22"/>
      <c r="RKH276" s="22"/>
      <c r="RKI276" s="22"/>
      <c r="RKJ276" s="22"/>
      <c r="RKK276" s="22"/>
      <c r="RKL276" s="22"/>
      <c r="RKM276" s="22"/>
      <c r="RKN276" s="22"/>
      <c r="RKO276" s="22"/>
      <c r="RKP276" s="22"/>
      <c r="RKQ276" s="22"/>
      <c r="RKR276" s="22"/>
      <c r="RKS276" s="22"/>
      <c r="RKT276" s="22"/>
      <c r="RKU276" s="22"/>
      <c r="RKV276" s="22"/>
      <c r="RKW276" s="22"/>
      <c r="RKX276" s="22"/>
      <c r="RKY276" s="22"/>
      <c r="RKZ276" s="22"/>
      <c r="RLA276" s="22"/>
      <c r="RLB276" s="22"/>
      <c r="RLC276" s="22"/>
      <c r="RLD276" s="22"/>
      <c r="RLE276" s="22"/>
      <c r="RLF276" s="22"/>
      <c r="RLG276" s="22"/>
      <c r="RLH276" s="22"/>
      <c r="RLI276" s="22"/>
      <c r="RLJ276" s="22"/>
      <c r="RLK276" s="22"/>
      <c r="RLL276" s="22"/>
      <c r="RLM276" s="22"/>
      <c r="RLN276" s="22"/>
      <c r="RLO276" s="22"/>
      <c r="RLP276" s="22"/>
      <c r="RLQ276" s="22"/>
      <c r="RLR276" s="22"/>
      <c r="RLS276" s="22"/>
      <c r="RLT276" s="22"/>
      <c r="RLU276" s="22"/>
      <c r="RLV276" s="22"/>
      <c r="RLW276" s="22"/>
      <c r="RLX276" s="22"/>
      <c r="RLY276" s="22"/>
      <c r="RLZ276" s="22"/>
      <c r="RMA276" s="22"/>
      <c r="RMB276" s="22"/>
      <c r="RMC276" s="22"/>
      <c r="RMD276" s="22"/>
      <c r="RME276" s="22"/>
      <c r="RMF276" s="22"/>
      <c r="RMG276" s="22"/>
      <c r="RMH276" s="22"/>
      <c r="RMI276" s="22"/>
      <c r="RMJ276" s="22"/>
      <c r="RMK276" s="22"/>
      <c r="RML276" s="22"/>
      <c r="RMM276" s="22"/>
      <c r="RMN276" s="22"/>
      <c r="RMO276" s="22"/>
      <c r="RMP276" s="22"/>
      <c r="RMQ276" s="22"/>
      <c r="RMR276" s="22"/>
      <c r="RMS276" s="22"/>
      <c r="RMT276" s="22"/>
      <c r="RMU276" s="22"/>
      <c r="RMV276" s="22"/>
      <c r="RMW276" s="22"/>
      <c r="RMX276" s="22"/>
      <c r="RMY276" s="22"/>
      <c r="RMZ276" s="22"/>
      <c r="RNA276" s="22"/>
      <c r="RNB276" s="22"/>
      <c r="RNC276" s="22"/>
      <c r="RND276" s="22"/>
      <c r="RNE276" s="22"/>
      <c r="RNF276" s="22"/>
      <c r="RNG276" s="22"/>
      <c r="RNH276" s="22"/>
      <c r="RNI276" s="22"/>
      <c r="RNJ276" s="22"/>
      <c r="RNK276" s="22"/>
      <c r="RNL276" s="22"/>
      <c r="RNM276" s="22"/>
      <c r="RNN276" s="22"/>
      <c r="RNO276" s="22"/>
      <c r="RNP276" s="22"/>
      <c r="RNQ276" s="22"/>
      <c r="RNR276" s="22"/>
      <c r="RNS276" s="22"/>
      <c r="RNT276" s="22"/>
      <c r="RNU276" s="22"/>
      <c r="RNV276" s="22"/>
      <c r="RNW276" s="22"/>
      <c r="RNX276" s="22"/>
      <c r="RNY276" s="22"/>
      <c r="RNZ276" s="22"/>
      <c r="ROA276" s="22"/>
      <c r="ROB276" s="22"/>
      <c r="ROC276" s="22"/>
      <c r="ROD276" s="22"/>
      <c r="ROE276" s="22"/>
      <c r="ROF276" s="22"/>
      <c r="ROG276" s="22"/>
      <c r="ROH276" s="22"/>
      <c r="ROI276" s="22"/>
      <c r="ROJ276" s="22"/>
      <c r="ROK276" s="22"/>
      <c r="ROL276" s="22"/>
      <c r="ROM276" s="22"/>
      <c r="RON276" s="22"/>
      <c r="ROO276" s="22"/>
      <c r="ROP276" s="22"/>
      <c r="ROQ276" s="22"/>
      <c r="ROR276" s="22"/>
      <c r="ROS276" s="22"/>
      <c r="ROT276" s="22"/>
      <c r="ROU276" s="22"/>
      <c r="ROV276" s="22"/>
      <c r="ROW276" s="22"/>
      <c r="ROX276" s="22"/>
      <c r="ROY276" s="22"/>
      <c r="ROZ276" s="22"/>
      <c r="RPA276" s="22"/>
      <c r="RPB276" s="22"/>
      <c r="RPC276" s="22"/>
      <c r="RPD276" s="22"/>
      <c r="RPE276" s="22"/>
      <c r="RPF276" s="22"/>
      <c r="RPG276" s="22"/>
      <c r="RPH276" s="22"/>
      <c r="RPI276" s="22"/>
      <c r="RPJ276" s="22"/>
      <c r="RPK276" s="22"/>
      <c r="RPL276" s="22"/>
      <c r="RPM276" s="22"/>
      <c r="RPN276" s="22"/>
      <c r="RPO276" s="22"/>
      <c r="RPP276" s="22"/>
      <c r="RPQ276" s="22"/>
      <c r="RPR276" s="22"/>
      <c r="RPS276" s="22"/>
      <c r="RPT276" s="22"/>
      <c r="RPU276" s="22"/>
      <c r="RPV276" s="22"/>
      <c r="RPW276" s="22"/>
      <c r="RPX276" s="22"/>
      <c r="RPY276" s="22"/>
      <c r="RPZ276" s="22"/>
      <c r="RQA276" s="22"/>
      <c r="RQB276" s="22"/>
      <c r="RQC276" s="22"/>
      <c r="RQD276" s="22"/>
      <c r="RQE276" s="22"/>
      <c r="RQF276" s="22"/>
      <c r="RQG276" s="22"/>
      <c r="RQH276" s="22"/>
      <c r="RQI276" s="22"/>
      <c r="RQJ276" s="22"/>
      <c r="RQK276" s="22"/>
      <c r="RQL276" s="22"/>
      <c r="RQM276" s="22"/>
      <c r="RQN276" s="22"/>
      <c r="RQO276" s="22"/>
      <c r="RQP276" s="22"/>
      <c r="RQQ276" s="22"/>
      <c r="RQR276" s="22"/>
      <c r="RQS276" s="22"/>
      <c r="RQT276" s="22"/>
      <c r="RQU276" s="22"/>
      <c r="RQV276" s="22"/>
      <c r="RQW276" s="22"/>
      <c r="RQX276" s="22"/>
      <c r="RQY276" s="22"/>
      <c r="RQZ276" s="22"/>
      <c r="RRA276" s="22"/>
      <c r="RRB276" s="22"/>
      <c r="RRC276" s="22"/>
      <c r="RRD276" s="22"/>
      <c r="RRE276" s="22"/>
      <c r="RRF276" s="22"/>
      <c r="RRG276" s="22"/>
      <c r="RRH276" s="22"/>
      <c r="RRI276" s="22"/>
      <c r="RRJ276" s="22"/>
      <c r="RRK276" s="22"/>
      <c r="RRL276" s="22"/>
      <c r="RRM276" s="22"/>
      <c r="RRN276" s="22"/>
      <c r="RRO276" s="22"/>
      <c r="RRP276" s="22"/>
      <c r="RRQ276" s="22"/>
      <c r="RRR276" s="22"/>
      <c r="RRS276" s="22"/>
      <c r="RRT276" s="22"/>
      <c r="RRU276" s="22"/>
      <c r="RRV276" s="22"/>
      <c r="RRW276" s="22"/>
      <c r="RRX276" s="22"/>
      <c r="RRY276" s="22"/>
      <c r="RRZ276" s="22"/>
      <c r="RSA276" s="22"/>
      <c r="RSB276" s="22"/>
      <c r="RSC276" s="22"/>
      <c r="RSD276" s="22"/>
      <c r="RSE276" s="22"/>
      <c r="RSF276" s="22"/>
      <c r="RSG276" s="22"/>
      <c r="RSH276" s="22"/>
      <c r="RSI276" s="22"/>
      <c r="RSJ276" s="22"/>
      <c r="RSK276" s="22"/>
      <c r="RSL276" s="22"/>
      <c r="RSM276" s="22"/>
      <c r="RSN276" s="22"/>
      <c r="RSO276" s="22"/>
      <c r="RSP276" s="22"/>
      <c r="RSQ276" s="22"/>
      <c r="RSR276" s="22"/>
      <c r="RSS276" s="22"/>
      <c r="RST276" s="22"/>
      <c r="RSU276" s="22"/>
      <c r="RSV276" s="22"/>
      <c r="RSW276" s="22"/>
      <c r="RSX276" s="22"/>
      <c r="RSY276" s="22"/>
      <c r="RSZ276" s="22"/>
      <c r="RTA276" s="22"/>
      <c r="RTB276" s="22"/>
      <c r="RTC276" s="22"/>
      <c r="RTD276" s="22"/>
      <c r="RTE276" s="22"/>
      <c r="RTF276" s="22"/>
      <c r="RTG276" s="22"/>
      <c r="RTH276" s="22"/>
      <c r="RTI276" s="22"/>
      <c r="RTJ276" s="22"/>
      <c r="RTK276" s="22"/>
      <c r="RTL276" s="22"/>
      <c r="RTM276" s="22"/>
      <c r="RTN276" s="22"/>
      <c r="RTO276" s="22"/>
      <c r="RTP276" s="22"/>
      <c r="RTQ276" s="22"/>
      <c r="RTR276" s="22"/>
      <c r="RTS276" s="22"/>
      <c r="RTT276" s="22"/>
      <c r="RTU276" s="22"/>
      <c r="RTV276" s="22"/>
      <c r="RTW276" s="22"/>
      <c r="RTX276" s="22"/>
      <c r="RTY276" s="22"/>
      <c r="RTZ276" s="22"/>
      <c r="RUA276" s="22"/>
      <c r="RUB276" s="22"/>
      <c r="RUC276" s="22"/>
      <c r="RUD276" s="22"/>
      <c r="RUE276" s="22"/>
      <c r="RUF276" s="22"/>
      <c r="RUG276" s="22"/>
      <c r="RUH276" s="22"/>
      <c r="RUI276" s="22"/>
      <c r="RUJ276" s="22"/>
      <c r="RUK276" s="22"/>
      <c r="RUL276" s="22"/>
      <c r="RUM276" s="22"/>
      <c r="RUN276" s="22"/>
      <c r="RUO276" s="22"/>
      <c r="RUP276" s="22"/>
      <c r="RUQ276" s="22"/>
      <c r="RUR276" s="22"/>
      <c r="RUS276" s="22"/>
      <c r="RUT276" s="22"/>
      <c r="RUU276" s="22"/>
      <c r="RUV276" s="22"/>
      <c r="RUW276" s="22"/>
      <c r="RUX276" s="22"/>
      <c r="RUY276" s="22"/>
      <c r="RUZ276" s="22"/>
      <c r="RVA276" s="22"/>
      <c r="RVB276" s="22"/>
      <c r="RVC276" s="22"/>
      <c r="RVD276" s="22"/>
      <c r="RVE276" s="22"/>
      <c r="RVF276" s="22"/>
      <c r="RVG276" s="22"/>
      <c r="RVH276" s="22"/>
      <c r="RVI276" s="22"/>
      <c r="RVJ276" s="22"/>
      <c r="RVK276" s="22"/>
      <c r="RVL276" s="22"/>
      <c r="RVM276" s="22"/>
      <c r="RVN276" s="22"/>
      <c r="RVO276" s="22"/>
      <c r="RVP276" s="22"/>
      <c r="RVQ276" s="22"/>
      <c r="RVR276" s="22"/>
      <c r="RVS276" s="22"/>
      <c r="RVT276" s="22"/>
      <c r="RVU276" s="22"/>
      <c r="RVV276" s="22"/>
      <c r="RVW276" s="22"/>
      <c r="RVX276" s="22"/>
      <c r="RVY276" s="22"/>
      <c r="RVZ276" s="22"/>
      <c r="RWA276" s="22"/>
      <c r="RWB276" s="22"/>
      <c r="RWC276" s="22"/>
      <c r="RWD276" s="22"/>
      <c r="RWE276" s="22"/>
      <c r="RWF276" s="22"/>
      <c r="RWG276" s="22"/>
      <c r="RWH276" s="22"/>
      <c r="RWI276" s="22"/>
      <c r="RWJ276" s="22"/>
      <c r="RWK276" s="22"/>
      <c r="RWL276" s="22"/>
      <c r="RWM276" s="22"/>
      <c r="RWN276" s="22"/>
      <c r="RWO276" s="22"/>
      <c r="RWP276" s="22"/>
      <c r="RWQ276" s="22"/>
      <c r="RWR276" s="22"/>
      <c r="RWS276" s="22"/>
      <c r="RWT276" s="22"/>
      <c r="RWU276" s="22"/>
      <c r="RWV276" s="22"/>
      <c r="RWW276" s="22"/>
      <c r="RWX276" s="22"/>
      <c r="RWY276" s="22"/>
      <c r="RWZ276" s="22"/>
      <c r="RXA276" s="22"/>
      <c r="RXB276" s="22"/>
      <c r="RXC276" s="22"/>
      <c r="RXD276" s="22"/>
      <c r="RXE276" s="22"/>
      <c r="RXF276" s="22"/>
      <c r="RXG276" s="22"/>
      <c r="RXH276" s="22"/>
      <c r="RXI276" s="22"/>
      <c r="RXJ276" s="22"/>
      <c r="RXK276" s="22"/>
      <c r="RXL276" s="22"/>
      <c r="RXM276" s="22"/>
      <c r="RXN276" s="22"/>
      <c r="RXO276" s="22"/>
      <c r="RXP276" s="22"/>
      <c r="RXQ276" s="22"/>
      <c r="RXR276" s="22"/>
      <c r="RXS276" s="22"/>
      <c r="RXT276" s="22"/>
      <c r="RXU276" s="22"/>
      <c r="RXV276" s="22"/>
      <c r="RXW276" s="22"/>
      <c r="RXX276" s="22"/>
      <c r="RXY276" s="22"/>
      <c r="RXZ276" s="22"/>
      <c r="RYA276" s="22"/>
      <c r="RYB276" s="22"/>
      <c r="RYC276" s="22"/>
      <c r="RYD276" s="22"/>
      <c r="RYE276" s="22"/>
      <c r="RYF276" s="22"/>
      <c r="RYG276" s="22"/>
      <c r="RYH276" s="22"/>
      <c r="RYI276" s="22"/>
      <c r="RYJ276" s="22"/>
      <c r="RYK276" s="22"/>
      <c r="RYL276" s="22"/>
      <c r="RYM276" s="22"/>
      <c r="RYN276" s="22"/>
      <c r="RYO276" s="22"/>
      <c r="RYP276" s="22"/>
      <c r="RYQ276" s="22"/>
      <c r="RYR276" s="22"/>
      <c r="RYS276" s="22"/>
      <c r="RYT276" s="22"/>
      <c r="RYU276" s="22"/>
      <c r="RYV276" s="22"/>
      <c r="RYW276" s="22"/>
      <c r="RYX276" s="22"/>
      <c r="RYY276" s="22"/>
      <c r="RYZ276" s="22"/>
      <c r="RZA276" s="22"/>
      <c r="RZB276" s="22"/>
      <c r="RZC276" s="22"/>
      <c r="RZD276" s="22"/>
      <c r="RZE276" s="22"/>
      <c r="RZF276" s="22"/>
      <c r="RZG276" s="22"/>
      <c r="RZH276" s="22"/>
      <c r="RZI276" s="22"/>
      <c r="RZJ276" s="22"/>
      <c r="RZK276" s="22"/>
      <c r="RZL276" s="22"/>
      <c r="RZM276" s="22"/>
      <c r="RZN276" s="22"/>
      <c r="RZO276" s="22"/>
      <c r="RZP276" s="22"/>
      <c r="RZQ276" s="22"/>
      <c r="RZR276" s="22"/>
      <c r="RZS276" s="22"/>
      <c r="RZT276" s="22"/>
      <c r="RZU276" s="22"/>
      <c r="RZV276" s="22"/>
      <c r="RZW276" s="22"/>
      <c r="RZX276" s="22"/>
      <c r="RZY276" s="22"/>
      <c r="RZZ276" s="22"/>
      <c r="SAA276" s="22"/>
      <c r="SAB276" s="22"/>
      <c r="SAC276" s="22"/>
      <c r="SAD276" s="22"/>
      <c r="SAE276" s="22"/>
      <c r="SAF276" s="22"/>
      <c r="SAG276" s="22"/>
      <c r="SAH276" s="22"/>
      <c r="SAI276" s="22"/>
      <c r="SAJ276" s="22"/>
      <c r="SAK276" s="22"/>
      <c r="SAL276" s="22"/>
      <c r="SAM276" s="22"/>
      <c r="SAN276" s="22"/>
      <c r="SAO276" s="22"/>
      <c r="SAP276" s="22"/>
      <c r="SAQ276" s="22"/>
      <c r="SAR276" s="22"/>
      <c r="SAS276" s="22"/>
      <c r="SAT276" s="22"/>
      <c r="SAU276" s="22"/>
      <c r="SAV276" s="22"/>
      <c r="SAW276" s="22"/>
      <c r="SAX276" s="22"/>
      <c r="SAY276" s="22"/>
      <c r="SAZ276" s="22"/>
      <c r="SBA276" s="22"/>
      <c r="SBB276" s="22"/>
      <c r="SBC276" s="22"/>
      <c r="SBD276" s="22"/>
      <c r="SBE276" s="22"/>
      <c r="SBF276" s="22"/>
      <c r="SBG276" s="22"/>
      <c r="SBH276" s="22"/>
      <c r="SBI276" s="22"/>
      <c r="SBJ276" s="22"/>
      <c r="SBK276" s="22"/>
      <c r="SBL276" s="22"/>
      <c r="SBM276" s="22"/>
      <c r="SBN276" s="22"/>
      <c r="SBO276" s="22"/>
      <c r="SBP276" s="22"/>
      <c r="SBQ276" s="22"/>
      <c r="SBR276" s="22"/>
      <c r="SBS276" s="22"/>
      <c r="SBT276" s="22"/>
      <c r="SBU276" s="22"/>
      <c r="SBV276" s="22"/>
      <c r="SBW276" s="22"/>
      <c r="SBX276" s="22"/>
      <c r="SBY276" s="22"/>
      <c r="SBZ276" s="22"/>
      <c r="SCA276" s="22"/>
      <c r="SCB276" s="22"/>
      <c r="SCC276" s="22"/>
      <c r="SCD276" s="22"/>
      <c r="SCE276" s="22"/>
      <c r="SCF276" s="22"/>
      <c r="SCG276" s="22"/>
      <c r="SCH276" s="22"/>
      <c r="SCI276" s="22"/>
      <c r="SCJ276" s="22"/>
      <c r="SCK276" s="22"/>
      <c r="SCL276" s="22"/>
      <c r="SCM276" s="22"/>
      <c r="SCN276" s="22"/>
      <c r="SCO276" s="22"/>
      <c r="SCP276" s="22"/>
      <c r="SCQ276" s="22"/>
      <c r="SCR276" s="22"/>
      <c r="SCS276" s="22"/>
      <c r="SCT276" s="22"/>
      <c r="SCU276" s="22"/>
      <c r="SCV276" s="22"/>
      <c r="SCW276" s="22"/>
      <c r="SCX276" s="22"/>
      <c r="SCY276" s="22"/>
      <c r="SCZ276" s="22"/>
      <c r="SDA276" s="22"/>
      <c r="SDB276" s="22"/>
      <c r="SDC276" s="22"/>
      <c r="SDD276" s="22"/>
      <c r="SDE276" s="22"/>
      <c r="SDF276" s="22"/>
      <c r="SDG276" s="22"/>
      <c r="SDH276" s="22"/>
      <c r="SDI276" s="22"/>
      <c r="SDJ276" s="22"/>
      <c r="SDK276" s="22"/>
      <c r="SDL276" s="22"/>
      <c r="SDM276" s="22"/>
      <c r="SDN276" s="22"/>
      <c r="SDO276" s="22"/>
      <c r="SDP276" s="22"/>
      <c r="SDQ276" s="22"/>
      <c r="SDR276" s="22"/>
      <c r="SDS276" s="22"/>
      <c r="SDT276" s="22"/>
      <c r="SDU276" s="22"/>
      <c r="SDV276" s="22"/>
      <c r="SDW276" s="22"/>
      <c r="SDX276" s="22"/>
      <c r="SDY276" s="22"/>
      <c r="SDZ276" s="22"/>
      <c r="SEA276" s="22"/>
      <c r="SEB276" s="22"/>
      <c r="SEC276" s="22"/>
      <c r="SED276" s="22"/>
      <c r="SEE276" s="22"/>
      <c r="SEF276" s="22"/>
      <c r="SEG276" s="22"/>
      <c r="SEH276" s="22"/>
      <c r="SEI276" s="22"/>
      <c r="SEJ276" s="22"/>
      <c r="SEK276" s="22"/>
      <c r="SEL276" s="22"/>
      <c r="SEM276" s="22"/>
      <c r="SEN276" s="22"/>
      <c r="SEO276" s="22"/>
      <c r="SEP276" s="22"/>
      <c r="SEQ276" s="22"/>
      <c r="SER276" s="22"/>
      <c r="SES276" s="22"/>
      <c r="SET276" s="22"/>
      <c r="SEU276" s="22"/>
      <c r="SEV276" s="22"/>
      <c r="SEW276" s="22"/>
      <c r="SEX276" s="22"/>
      <c r="SEY276" s="22"/>
      <c r="SEZ276" s="22"/>
      <c r="SFA276" s="22"/>
      <c r="SFB276" s="22"/>
      <c r="SFC276" s="22"/>
      <c r="SFD276" s="22"/>
      <c r="SFE276" s="22"/>
      <c r="SFF276" s="22"/>
      <c r="SFG276" s="22"/>
      <c r="SFH276" s="22"/>
      <c r="SFI276" s="22"/>
      <c r="SFJ276" s="22"/>
      <c r="SFK276" s="22"/>
      <c r="SFL276" s="22"/>
      <c r="SFM276" s="22"/>
      <c r="SFN276" s="22"/>
      <c r="SFO276" s="22"/>
      <c r="SFP276" s="22"/>
      <c r="SFQ276" s="22"/>
      <c r="SFR276" s="22"/>
      <c r="SFS276" s="22"/>
      <c r="SFT276" s="22"/>
      <c r="SFU276" s="22"/>
      <c r="SFV276" s="22"/>
      <c r="SFW276" s="22"/>
      <c r="SFX276" s="22"/>
      <c r="SFY276" s="22"/>
      <c r="SFZ276" s="22"/>
      <c r="SGA276" s="22"/>
      <c r="SGB276" s="22"/>
      <c r="SGC276" s="22"/>
      <c r="SGD276" s="22"/>
      <c r="SGE276" s="22"/>
      <c r="SGF276" s="22"/>
      <c r="SGG276" s="22"/>
      <c r="SGH276" s="22"/>
      <c r="SGI276" s="22"/>
      <c r="SGJ276" s="22"/>
      <c r="SGK276" s="22"/>
      <c r="SGL276" s="22"/>
      <c r="SGM276" s="22"/>
      <c r="SGN276" s="22"/>
      <c r="SGO276" s="22"/>
      <c r="SGP276" s="22"/>
      <c r="SGQ276" s="22"/>
      <c r="SGR276" s="22"/>
      <c r="SGS276" s="22"/>
      <c r="SGT276" s="22"/>
      <c r="SGU276" s="22"/>
      <c r="SGV276" s="22"/>
      <c r="SGW276" s="22"/>
      <c r="SGX276" s="22"/>
      <c r="SGY276" s="22"/>
      <c r="SGZ276" s="22"/>
      <c r="SHA276" s="22"/>
      <c r="SHB276" s="22"/>
      <c r="SHC276" s="22"/>
      <c r="SHD276" s="22"/>
      <c r="SHE276" s="22"/>
      <c r="SHF276" s="22"/>
      <c r="SHG276" s="22"/>
      <c r="SHH276" s="22"/>
      <c r="SHI276" s="22"/>
      <c r="SHJ276" s="22"/>
      <c r="SHK276" s="22"/>
      <c r="SHL276" s="22"/>
      <c r="SHM276" s="22"/>
      <c r="SHN276" s="22"/>
      <c r="SHO276" s="22"/>
      <c r="SHP276" s="22"/>
      <c r="SHQ276" s="22"/>
      <c r="SHR276" s="22"/>
      <c r="SHS276" s="22"/>
      <c r="SHT276" s="22"/>
      <c r="SHU276" s="22"/>
      <c r="SHV276" s="22"/>
      <c r="SHW276" s="22"/>
      <c r="SHX276" s="22"/>
      <c r="SHY276" s="22"/>
      <c r="SHZ276" s="22"/>
      <c r="SIA276" s="22"/>
      <c r="SIB276" s="22"/>
      <c r="SIC276" s="22"/>
      <c r="SID276" s="22"/>
      <c r="SIE276" s="22"/>
      <c r="SIF276" s="22"/>
      <c r="SIG276" s="22"/>
      <c r="SIH276" s="22"/>
      <c r="SII276" s="22"/>
      <c r="SIJ276" s="22"/>
      <c r="SIK276" s="22"/>
      <c r="SIL276" s="22"/>
      <c r="SIM276" s="22"/>
      <c r="SIN276" s="22"/>
      <c r="SIO276" s="22"/>
      <c r="SIP276" s="22"/>
      <c r="SIQ276" s="22"/>
      <c r="SIR276" s="22"/>
      <c r="SIS276" s="22"/>
      <c r="SIT276" s="22"/>
      <c r="SIU276" s="22"/>
      <c r="SIV276" s="22"/>
      <c r="SIW276" s="22"/>
      <c r="SIX276" s="22"/>
      <c r="SIY276" s="22"/>
      <c r="SIZ276" s="22"/>
      <c r="SJA276" s="22"/>
      <c r="SJB276" s="22"/>
      <c r="SJC276" s="22"/>
      <c r="SJD276" s="22"/>
      <c r="SJE276" s="22"/>
      <c r="SJF276" s="22"/>
      <c r="SJG276" s="22"/>
      <c r="SJH276" s="22"/>
      <c r="SJI276" s="22"/>
      <c r="SJJ276" s="22"/>
      <c r="SJK276" s="22"/>
      <c r="SJL276" s="22"/>
      <c r="SJM276" s="22"/>
      <c r="SJN276" s="22"/>
      <c r="SJO276" s="22"/>
      <c r="SJP276" s="22"/>
      <c r="SJQ276" s="22"/>
      <c r="SJR276" s="22"/>
      <c r="SJS276" s="22"/>
      <c r="SJT276" s="22"/>
      <c r="SJU276" s="22"/>
      <c r="SJV276" s="22"/>
      <c r="SJW276" s="22"/>
      <c r="SJX276" s="22"/>
      <c r="SJY276" s="22"/>
      <c r="SJZ276" s="22"/>
      <c r="SKA276" s="22"/>
      <c r="SKB276" s="22"/>
      <c r="SKC276" s="22"/>
      <c r="SKD276" s="22"/>
      <c r="SKE276" s="22"/>
      <c r="SKF276" s="22"/>
      <c r="SKG276" s="22"/>
      <c r="SKH276" s="22"/>
      <c r="SKI276" s="22"/>
      <c r="SKJ276" s="22"/>
      <c r="SKK276" s="22"/>
      <c r="SKL276" s="22"/>
      <c r="SKM276" s="22"/>
      <c r="SKN276" s="22"/>
      <c r="SKO276" s="22"/>
      <c r="SKP276" s="22"/>
      <c r="SKQ276" s="22"/>
      <c r="SKR276" s="22"/>
      <c r="SKS276" s="22"/>
      <c r="SKT276" s="22"/>
      <c r="SKU276" s="22"/>
      <c r="SKV276" s="22"/>
      <c r="SKW276" s="22"/>
      <c r="SKX276" s="22"/>
      <c r="SKY276" s="22"/>
      <c r="SKZ276" s="22"/>
      <c r="SLA276" s="22"/>
      <c r="SLB276" s="22"/>
      <c r="SLC276" s="22"/>
      <c r="SLD276" s="22"/>
      <c r="SLE276" s="22"/>
      <c r="SLF276" s="22"/>
      <c r="SLG276" s="22"/>
      <c r="SLH276" s="22"/>
      <c r="SLI276" s="22"/>
      <c r="SLJ276" s="22"/>
      <c r="SLK276" s="22"/>
      <c r="SLL276" s="22"/>
      <c r="SLM276" s="22"/>
      <c r="SLN276" s="22"/>
      <c r="SLO276" s="22"/>
      <c r="SLP276" s="22"/>
      <c r="SLQ276" s="22"/>
      <c r="SLR276" s="22"/>
      <c r="SLS276" s="22"/>
      <c r="SLT276" s="22"/>
      <c r="SLU276" s="22"/>
      <c r="SLV276" s="22"/>
      <c r="SLW276" s="22"/>
      <c r="SLX276" s="22"/>
      <c r="SLY276" s="22"/>
      <c r="SLZ276" s="22"/>
      <c r="SMA276" s="22"/>
      <c r="SMB276" s="22"/>
      <c r="SMC276" s="22"/>
      <c r="SMD276" s="22"/>
      <c r="SME276" s="22"/>
      <c r="SMF276" s="22"/>
      <c r="SMG276" s="22"/>
      <c r="SMH276" s="22"/>
      <c r="SMI276" s="22"/>
      <c r="SMJ276" s="22"/>
      <c r="SMK276" s="22"/>
      <c r="SML276" s="22"/>
      <c r="SMM276" s="22"/>
      <c r="SMN276" s="22"/>
      <c r="SMO276" s="22"/>
      <c r="SMP276" s="22"/>
      <c r="SMQ276" s="22"/>
      <c r="SMR276" s="22"/>
      <c r="SMS276" s="22"/>
      <c r="SMT276" s="22"/>
      <c r="SMU276" s="22"/>
      <c r="SMV276" s="22"/>
      <c r="SMW276" s="22"/>
      <c r="SMX276" s="22"/>
      <c r="SMY276" s="22"/>
      <c r="SMZ276" s="22"/>
      <c r="SNA276" s="22"/>
      <c r="SNB276" s="22"/>
      <c r="SNC276" s="22"/>
      <c r="SND276" s="22"/>
      <c r="SNE276" s="22"/>
      <c r="SNF276" s="22"/>
      <c r="SNG276" s="22"/>
      <c r="SNH276" s="22"/>
      <c r="SNI276" s="22"/>
      <c r="SNJ276" s="22"/>
      <c r="SNK276" s="22"/>
      <c r="SNL276" s="22"/>
      <c r="SNM276" s="22"/>
      <c r="SNN276" s="22"/>
      <c r="SNO276" s="22"/>
      <c r="SNP276" s="22"/>
      <c r="SNQ276" s="22"/>
      <c r="SNR276" s="22"/>
      <c r="SNS276" s="22"/>
      <c r="SNT276" s="22"/>
      <c r="SNU276" s="22"/>
      <c r="SNV276" s="22"/>
      <c r="SNW276" s="22"/>
      <c r="SNX276" s="22"/>
      <c r="SNY276" s="22"/>
      <c r="SNZ276" s="22"/>
      <c r="SOA276" s="22"/>
      <c r="SOB276" s="22"/>
      <c r="SOC276" s="22"/>
      <c r="SOD276" s="22"/>
      <c r="SOE276" s="22"/>
      <c r="SOF276" s="22"/>
      <c r="SOG276" s="22"/>
      <c r="SOH276" s="22"/>
      <c r="SOI276" s="22"/>
      <c r="SOJ276" s="22"/>
      <c r="SOK276" s="22"/>
      <c r="SOL276" s="22"/>
      <c r="SOM276" s="22"/>
      <c r="SON276" s="22"/>
      <c r="SOO276" s="22"/>
      <c r="SOP276" s="22"/>
      <c r="SOQ276" s="22"/>
      <c r="SOR276" s="22"/>
      <c r="SOS276" s="22"/>
      <c r="SOT276" s="22"/>
      <c r="SOU276" s="22"/>
      <c r="SOV276" s="22"/>
      <c r="SOW276" s="22"/>
      <c r="SOX276" s="22"/>
      <c r="SOY276" s="22"/>
      <c r="SOZ276" s="22"/>
      <c r="SPA276" s="22"/>
      <c r="SPB276" s="22"/>
      <c r="SPC276" s="22"/>
      <c r="SPD276" s="22"/>
      <c r="SPE276" s="22"/>
      <c r="SPF276" s="22"/>
      <c r="SPG276" s="22"/>
      <c r="SPH276" s="22"/>
      <c r="SPI276" s="22"/>
      <c r="SPJ276" s="22"/>
      <c r="SPK276" s="22"/>
      <c r="SPL276" s="22"/>
      <c r="SPM276" s="22"/>
      <c r="SPN276" s="22"/>
      <c r="SPO276" s="22"/>
      <c r="SPP276" s="22"/>
      <c r="SPQ276" s="22"/>
      <c r="SPR276" s="22"/>
      <c r="SPS276" s="22"/>
      <c r="SPT276" s="22"/>
      <c r="SPU276" s="22"/>
      <c r="SPV276" s="22"/>
      <c r="SPW276" s="22"/>
      <c r="SPX276" s="22"/>
      <c r="SPY276" s="22"/>
      <c r="SPZ276" s="22"/>
      <c r="SQA276" s="22"/>
      <c r="SQB276" s="22"/>
      <c r="SQC276" s="22"/>
      <c r="SQD276" s="22"/>
      <c r="SQE276" s="22"/>
      <c r="SQF276" s="22"/>
      <c r="SQG276" s="22"/>
      <c r="SQH276" s="22"/>
      <c r="SQI276" s="22"/>
      <c r="SQJ276" s="22"/>
      <c r="SQK276" s="22"/>
      <c r="SQL276" s="22"/>
      <c r="SQM276" s="22"/>
      <c r="SQN276" s="22"/>
      <c r="SQO276" s="22"/>
      <c r="SQP276" s="22"/>
      <c r="SQQ276" s="22"/>
      <c r="SQR276" s="22"/>
      <c r="SQS276" s="22"/>
      <c r="SQT276" s="22"/>
      <c r="SQU276" s="22"/>
      <c r="SQV276" s="22"/>
      <c r="SQW276" s="22"/>
      <c r="SQX276" s="22"/>
      <c r="SQY276" s="22"/>
      <c r="SQZ276" s="22"/>
      <c r="SRA276" s="22"/>
      <c r="SRB276" s="22"/>
      <c r="SRC276" s="22"/>
      <c r="SRD276" s="22"/>
      <c r="SRE276" s="22"/>
      <c r="SRF276" s="22"/>
      <c r="SRG276" s="22"/>
      <c r="SRH276" s="22"/>
      <c r="SRI276" s="22"/>
      <c r="SRJ276" s="22"/>
      <c r="SRK276" s="22"/>
      <c r="SRL276" s="22"/>
      <c r="SRM276" s="22"/>
      <c r="SRN276" s="22"/>
      <c r="SRO276" s="22"/>
      <c r="SRP276" s="22"/>
      <c r="SRQ276" s="22"/>
      <c r="SRR276" s="22"/>
      <c r="SRS276" s="22"/>
      <c r="SRT276" s="22"/>
      <c r="SRU276" s="22"/>
      <c r="SRV276" s="22"/>
      <c r="SRW276" s="22"/>
      <c r="SRX276" s="22"/>
      <c r="SRY276" s="22"/>
      <c r="SRZ276" s="22"/>
      <c r="SSA276" s="22"/>
      <c r="SSB276" s="22"/>
      <c r="SSC276" s="22"/>
      <c r="SSD276" s="22"/>
      <c r="SSE276" s="22"/>
      <c r="SSF276" s="22"/>
      <c r="SSG276" s="22"/>
      <c r="SSH276" s="22"/>
      <c r="SSI276" s="22"/>
      <c r="SSJ276" s="22"/>
      <c r="SSK276" s="22"/>
      <c r="SSL276" s="22"/>
      <c r="SSM276" s="22"/>
      <c r="SSN276" s="22"/>
      <c r="SSO276" s="22"/>
      <c r="SSP276" s="22"/>
      <c r="SSQ276" s="22"/>
      <c r="SSR276" s="22"/>
      <c r="SSS276" s="22"/>
      <c r="SST276" s="22"/>
      <c r="SSU276" s="22"/>
      <c r="SSV276" s="22"/>
      <c r="SSW276" s="22"/>
      <c r="SSX276" s="22"/>
      <c r="SSY276" s="22"/>
      <c r="SSZ276" s="22"/>
      <c r="STA276" s="22"/>
      <c r="STB276" s="22"/>
      <c r="STC276" s="22"/>
      <c r="STD276" s="22"/>
      <c r="STE276" s="22"/>
      <c r="STF276" s="22"/>
      <c r="STG276" s="22"/>
      <c r="STH276" s="22"/>
      <c r="STI276" s="22"/>
      <c r="STJ276" s="22"/>
      <c r="STK276" s="22"/>
      <c r="STL276" s="22"/>
      <c r="STM276" s="22"/>
      <c r="STN276" s="22"/>
      <c r="STO276" s="22"/>
      <c r="STP276" s="22"/>
      <c r="STQ276" s="22"/>
      <c r="STR276" s="22"/>
      <c r="STS276" s="22"/>
      <c r="STT276" s="22"/>
      <c r="STU276" s="22"/>
      <c r="STV276" s="22"/>
      <c r="STW276" s="22"/>
      <c r="STX276" s="22"/>
      <c r="STY276" s="22"/>
      <c r="STZ276" s="22"/>
      <c r="SUA276" s="22"/>
      <c r="SUB276" s="22"/>
      <c r="SUC276" s="22"/>
      <c r="SUD276" s="22"/>
      <c r="SUE276" s="22"/>
      <c r="SUF276" s="22"/>
      <c r="SUG276" s="22"/>
      <c r="SUH276" s="22"/>
      <c r="SUI276" s="22"/>
      <c r="SUJ276" s="22"/>
      <c r="SUK276" s="22"/>
      <c r="SUL276" s="22"/>
      <c r="SUM276" s="22"/>
      <c r="SUN276" s="22"/>
      <c r="SUO276" s="22"/>
      <c r="SUP276" s="22"/>
      <c r="SUQ276" s="22"/>
      <c r="SUR276" s="22"/>
      <c r="SUS276" s="22"/>
      <c r="SUT276" s="22"/>
      <c r="SUU276" s="22"/>
      <c r="SUV276" s="22"/>
      <c r="SUW276" s="22"/>
      <c r="SUX276" s="22"/>
      <c r="SUY276" s="22"/>
      <c r="SUZ276" s="22"/>
      <c r="SVA276" s="22"/>
      <c r="SVB276" s="22"/>
      <c r="SVC276" s="22"/>
      <c r="SVD276" s="22"/>
      <c r="SVE276" s="22"/>
      <c r="SVF276" s="22"/>
      <c r="SVG276" s="22"/>
      <c r="SVH276" s="22"/>
      <c r="SVI276" s="22"/>
      <c r="SVJ276" s="22"/>
      <c r="SVK276" s="22"/>
      <c r="SVL276" s="22"/>
      <c r="SVM276" s="22"/>
      <c r="SVN276" s="22"/>
      <c r="SVO276" s="22"/>
      <c r="SVP276" s="22"/>
      <c r="SVQ276" s="22"/>
      <c r="SVR276" s="22"/>
      <c r="SVS276" s="22"/>
      <c r="SVT276" s="22"/>
      <c r="SVU276" s="22"/>
      <c r="SVV276" s="22"/>
      <c r="SVW276" s="22"/>
      <c r="SVX276" s="22"/>
      <c r="SVY276" s="22"/>
      <c r="SVZ276" s="22"/>
      <c r="SWA276" s="22"/>
      <c r="SWB276" s="22"/>
      <c r="SWC276" s="22"/>
      <c r="SWD276" s="22"/>
      <c r="SWE276" s="22"/>
      <c r="SWF276" s="22"/>
      <c r="SWG276" s="22"/>
      <c r="SWH276" s="22"/>
      <c r="SWI276" s="22"/>
      <c r="SWJ276" s="22"/>
      <c r="SWK276" s="22"/>
      <c r="SWL276" s="22"/>
      <c r="SWM276" s="22"/>
      <c r="SWN276" s="22"/>
      <c r="SWO276" s="22"/>
      <c r="SWP276" s="22"/>
      <c r="SWQ276" s="22"/>
      <c r="SWR276" s="22"/>
      <c r="SWS276" s="22"/>
      <c r="SWT276" s="22"/>
      <c r="SWU276" s="22"/>
      <c r="SWV276" s="22"/>
      <c r="SWW276" s="22"/>
      <c r="SWX276" s="22"/>
      <c r="SWY276" s="22"/>
      <c r="SWZ276" s="22"/>
      <c r="SXA276" s="22"/>
      <c r="SXB276" s="22"/>
      <c r="SXC276" s="22"/>
      <c r="SXD276" s="22"/>
      <c r="SXE276" s="22"/>
      <c r="SXF276" s="22"/>
      <c r="SXG276" s="22"/>
      <c r="SXH276" s="22"/>
      <c r="SXI276" s="22"/>
      <c r="SXJ276" s="22"/>
      <c r="SXK276" s="22"/>
      <c r="SXL276" s="22"/>
      <c r="SXM276" s="22"/>
      <c r="SXN276" s="22"/>
      <c r="SXO276" s="22"/>
      <c r="SXP276" s="22"/>
      <c r="SXQ276" s="22"/>
      <c r="SXR276" s="22"/>
      <c r="SXS276" s="22"/>
      <c r="SXT276" s="22"/>
      <c r="SXU276" s="22"/>
      <c r="SXV276" s="22"/>
      <c r="SXW276" s="22"/>
      <c r="SXX276" s="22"/>
      <c r="SXY276" s="22"/>
      <c r="SXZ276" s="22"/>
      <c r="SYA276" s="22"/>
      <c r="SYB276" s="22"/>
      <c r="SYC276" s="22"/>
      <c r="SYD276" s="22"/>
      <c r="SYE276" s="22"/>
      <c r="SYF276" s="22"/>
      <c r="SYG276" s="22"/>
      <c r="SYH276" s="22"/>
      <c r="SYI276" s="22"/>
      <c r="SYJ276" s="22"/>
      <c r="SYK276" s="22"/>
      <c r="SYL276" s="22"/>
      <c r="SYM276" s="22"/>
      <c r="SYN276" s="22"/>
      <c r="SYO276" s="22"/>
      <c r="SYP276" s="22"/>
      <c r="SYQ276" s="22"/>
      <c r="SYR276" s="22"/>
      <c r="SYS276" s="22"/>
      <c r="SYT276" s="22"/>
      <c r="SYU276" s="22"/>
      <c r="SYV276" s="22"/>
      <c r="SYW276" s="22"/>
      <c r="SYX276" s="22"/>
      <c r="SYY276" s="22"/>
      <c r="SYZ276" s="22"/>
      <c r="SZA276" s="22"/>
      <c r="SZB276" s="22"/>
      <c r="SZC276" s="22"/>
      <c r="SZD276" s="22"/>
      <c r="SZE276" s="22"/>
      <c r="SZF276" s="22"/>
      <c r="SZG276" s="22"/>
      <c r="SZH276" s="22"/>
      <c r="SZI276" s="22"/>
      <c r="SZJ276" s="22"/>
      <c r="SZK276" s="22"/>
      <c r="SZL276" s="22"/>
      <c r="SZM276" s="22"/>
      <c r="SZN276" s="22"/>
      <c r="SZO276" s="22"/>
      <c r="SZP276" s="22"/>
      <c r="SZQ276" s="22"/>
      <c r="SZR276" s="22"/>
      <c r="SZS276" s="22"/>
      <c r="SZT276" s="22"/>
      <c r="SZU276" s="22"/>
      <c r="SZV276" s="22"/>
      <c r="SZW276" s="22"/>
      <c r="SZX276" s="22"/>
      <c r="SZY276" s="22"/>
      <c r="SZZ276" s="22"/>
      <c r="TAA276" s="22"/>
      <c r="TAB276" s="22"/>
      <c r="TAC276" s="22"/>
      <c r="TAD276" s="22"/>
      <c r="TAE276" s="22"/>
      <c r="TAF276" s="22"/>
      <c r="TAG276" s="22"/>
      <c r="TAH276" s="22"/>
      <c r="TAI276" s="22"/>
      <c r="TAJ276" s="22"/>
      <c r="TAK276" s="22"/>
      <c r="TAL276" s="22"/>
      <c r="TAM276" s="22"/>
      <c r="TAN276" s="22"/>
      <c r="TAO276" s="22"/>
      <c r="TAP276" s="22"/>
      <c r="TAQ276" s="22"/>
      <c r="TAR276" s="22"/>
      <c r="TAS276" s="22"/>
      <c r="TAT276" s="22"/>
      <c r="TAU276" s="22"/>
      <c r="TAV276" s="22"/>
      <c r="TAW276" s="22"/>
      <c r="TAX276" s="22"/>
      <c r="TAY276" s="22"/>
      <c r="TAZ276" s="22"/>
      <c r="TBA276" s="22"/>
      <c r="TBB276" s="22"/>
      <c r="TBC276" s="22"/>
      <c r="TBD276" s="22"/>
      <c r="TBE276" s="22"/>
      <c r="TBF276" s="22"/>
      <c r="TBG276" s="22"/>
      <c r="TBH276" s="22"/>
      <c r="TBI276" s="22"/>
      <c r="TBJ276" s="22"/>
      <c r="TBK276" s="22"/>
      <c r="TBL276" s="22"/>
      <c r="TBM276" s="22"/>
      <c r="TBN276" s="22"/>
      <c r="TBO276" s="22"/>
      <c r="TBP276" s="22"/>
      <c r="TBQ276" s="22"/>
      <c r="TBR276" s="22"/>
      <c r="TBS276" s="22"/>
      <c r="TBT276" s="22"/>
      <c r="TBU276" s="22"/>
      <c r="TBV276" s="22"/>
      <c r="TBW276" s="22"/>
      <c r="TBX276" s="22"/>
      <c r="TBY276" s="22"/>
      <c r="TBZ276" s="22"/>
      <c r="TCA276" s="22"/>
      <c r="TCB276" s="22"/>
      <c r="TCC276" s="22"/>
      <c r="TCD276" s="22"/>
      <c r="TCE276" s="22"/>
      <c r="TCF276" s="22"/>
      <c r="TCG276" s="22"/>
      <c r="TCH276" s="22"/>
      <c r="TCI276" s="22"/>
      <c r="TCJ276" s="22"/>
      <c r="TCK276" s="22"/>
      <c r="TCL276" s="22"/>
      <c r="TCM276" s="22"/>
      <c r="TCN276" s="22"/>
      <c r="TCO276" s="22"/>
      <c r="TCP276" s="22"/>
      <c r="TCQ276" s="22"/>
      <c r="TCR276" s="22"/>
      <c r="TCS276" s="22"/>
      <c r="TCT276" s="22"/>
      <c r="TCU276" s="22"/>
      <c r="TCV276" s="22"/>
      <c r="TCW276" s="22"/>
      <c r="TCX276" s="22"/>
      <c r="TCY276" s="22"/>
      <c r="TCZ276" s="22"/>
      <c r="TDA276" s="22"/>
      <c r="TDB276" s="22"/>
      <c r="TDC276" s="22"/>
      <c r="TDD276" s="22"/>
      <c r="TDE276" s="22"/>
      <c r="TDF276" s="22"/>
      <c r="TDG276" s="22"/>
      <c r="TDH276" s="22"/>
      <c r="TDI276" s="22"/>
      <c r="TDJ276" s="22"/>
      <c r="TDK276" s="22"/>
      <c r="TDL276" s="22"/>
      <c r="TDM276" s="22"/>
      <c r="TDN276" s="22"/>
      <c r="TDO276" s="22"/>
      <c r="TDP276" s="22"/>
      <c r="TDQ276" s="22"/>
      <c r="TDR276" s="22"/>
      <c r="TDS276" s="22"/>
      <c r="TDT276" s="22"/>
      <c r="TDU276" s="22"/>
      <c r="TDV276" s="22"/>
      <c r="TDW276" s="22"/>
      <c r="TDX276" s="22"/>
      <c r="TDY276" s="22"/>
      <c r="TDZ276" s="22"/>
      <c r="TEA276" s="22"/>
      <c r="TEB276" s="22"/>
      <c r="TEC276" s="22"/>
      <c r="TED276" s="22"/>
      <c r="TEE276" s="22"/>
      <c r="TEF276" s="22"/>
      <c r="TEG276" s="22"/>
      <c r="TEH276" s="22"/>
      <c r="TEI276" s="22"/>
      <c r="TEJ276" s="22"/>
      <c r="TEK276" s="22"/>
      <c r="TEL276" s="22"/>
      <c r="TEM276" s="22"/>
      <c r="TEN276" s="22"/>
      <c r="TEO276" s="22"/>
      <c r="TEP276" s="22"/>
      <c r="TEQ276" s="22"/>
      <c r="TER276" s="22"/>
      <c r="TES276" s="22"/>
      <c r="TET276" s="22"/>
      <c r="TEU276" s="22"/>
      <c r="TEV276" s="22"/>
      <c r="TEW276" s="22"/>
      <c r="TEX276" s="22"/>
      <c r="TEY276" s="22"/>
      <c r="TEZ276" s="22"/>
      <c r="TFA276" s="22"/>
      <c r="TFB276" s="22"/>
      <c r="TFC276" s="22"/>
      <c r="TFD276" s="22"/>
      <c r="TFE276" s="22"/>
      <c r="TFF276" s="22"/>
      <c r="TFG276" s="22"/>
      <c r="TFH276" s="22"/>
      <c r="TFI276" s="22"/>
      <c r="TFJ276" s="22"/>
      <c r="TFK276" s="22"/>
      <c r="TFL276" s="22"/>
      <c r="TFM276" s="22"/>
      <c r="TFN276" s="22"/>
      <c r="TFO276" s="22"/>
      <c r="TFP276" s="22"/>
      <c r="TFQ276" s="22"/>
      <c r="TFR276" s="22"/>
      <c r="TFS276" s="22"/>
      <c r="TFT276" s="22"/>
      <c r="TFU276" s="22"/>
      <c r="TFV276" s="22"/>
      <c r="TFW276" s="22"/>
      <c r="TFX276" s="22"/>
      <c r="TFY276" s="22"/>
      <c r="TFZ276" s="22"/>
      <c r="TGA276" s="22"/>
      <c r="TGB276" s="22"/>
      <c r="TGC276" s="22"/>
      <c r="TGD276" s="22"/>
      <c r="TGE276" s="22"/>
      <c r="TGF276" s="22"/>
      <c r="TGG276" s="22"/>
      <c r="TGH276" s="22"/>
      <c r="TGI276" s="22"/>
      <c r="TGJ276" s="22"/>
      <c r="TGK276" s="22"/>
      <c r="TGL276" s="22"/>
      <c r="TGM276" s="22"/>
      <c r="TGN276" s="22"/>
      <c r="TGO276" s="22"/>
      <c r="TGP276" s="22"/>
      <c r="TGQ276" s="22"/>
      <c r="TGR276" s="22"/>
      <c r="TGS276" s="22"/>
      <c r="TGT276" s="22"/>
      <c r="TGU276" s="22"/>
      <c r="TGV276" s="22"/>
      <c r="TGW276" s="22"/>
      <c r="TGX276" s="22"/>
      <c r="TGY276" s="22"/>
      <c r="TGZ276" s="22"/>
      <c r="THA276" s="22"/>
      <c r="THB276" s="22"/>
      <c r="THC276" s="22"/>
      <c r="THD276" s="22"/>
      <c r="THE276" s="22"/>
      <c r="THF276" s="22"/>
      <c r="THG276" s="22"/>
      <c r="THH276" s="22"/>
      <c r="THI276" s="22"/>
      <c r="THJ276" s="22"/>
      <c r="THK276" s="22"/>
      <c r="THL276" s="22"/>
      <c r="THM276" s="22"/>
      <c r="THN276" s="22"/>
      <c r="THO276" s="22"/>
      <c r="THP276" s="22"/>
      <c r="THQ276" s="22"/>
      <c r="THR276" s="22"/>
      <c r="THS276" s="22"/>
      <c r="THT276" s="22"/>
      <c r="THU276" s="22"/>
      <c r="THV276" s="22"/>
      <c r="THW276" s="22"/>
      <c r="THX276" s="22"/>
      <c r="THY276" s="22"/>
      <c r="THZ276" s="22"/>
      <c r="TIA276" s="22"/>
      <c r="TIB276" s="22"/>
      <c r="TIC276" s="22"/>
      <c r="TID276" s="22"/>
      <c r="TIE276" s="22"/>
      <c r="TIF276" s="22"/>
      <c r="TIG276" s="22"/>
      <c r="TIH276" s="22"/>
      <c r="TII276" s="22"/>
      <c r="TIJ276" s="22"/>
      <c r="TIK276" s="22"/>
      <c r="TIL276" s="22"/>
      <c r="TIM276" s="22"/>
      <c r="TIN276" s="22"/>
      <c r="TIO276" s="22"/>
      <c r="TIP276" s="22"/>
      <c r="TIQ276" s="22"/>
      <c r="TIR276" s="22"/>
      <c r="TIS276" s="22"/>
      <c r="TIT276" s="22"/>
      <c r="TIU276" s="22"/>
      <c r="TIV276" s="22"/>
      <c r="TIW276" s="22"/>
      <c r="TIX276" s="22"/>
      <c r="TIY276" s="22"/>
      <c r="TIZ276" s="22"/>
      <c r="TJA276" s="22"/>
      <c r="TJB276" s="22"/>
      <c r="TJC276" s="22"/>
      <c r="TJD276" s="22"/>
      <c r="TJE276" s="22"/>
      <c r="TJF276" s="22"/>
      <c r="TJG276" s="22"/>
      <c r="TJH276" s="22"/>
      <c r="TJI276" s="22"/>
      <c r="TJJ276" s="22"/>
      <c r="TJK276" s="22"/>
      <c r="TJL276" s="22"/>
      <c r="TJM276" s="22"/>
      <c r="TJN276" s="22"/>
      <c r="TJO276" s="22"/>
      <c r="TJP276" s="22"/>
      <c r="TJQ276" s="22"/>
      <c r="TJR276" s="22"/>
      <c r="TJS276" s="22"/>
      <c r="TJT276" s="22"/>
      <c r="TJU276" s="22"/>
      <c r="TJV276" s="22"/>
      <c r="TJW276" s="22"/>
      <c r="TJX276" s="22"/>
      <c r="TJY276" s="22"/>
      <c r="TJZ276" s="22"/>
      <c r="TKA276" s="22"/>
      <c r="TKB276" s="22"/>
      <c r="TKC276" s="22"/>
      <c r="TKD276" s="22"/>
      <c r="TKE276" s="22"/>
      <c r="TKF276" s="22"/>
      <c r="TKG276" s="22"/>
      <c r="TKH276" s="22"/>
      <c r="TKI276" s="22"/>
      <c r="TKJ276" s="22"/>
      <c r="TKK276" s="22"/>
      <c r="TKL276" s="22"/>
      <c r="TKM276" s="22"/>
      <c r="TKN276" s="22"/>
      <c r="TKO276" s="22"/>
      <c r="TKP276" s="22"/>
      <c r="TKQ276" s="22"/>
      <c r="TKR276" s="22"/>
      <c r="TKS276" s="22"/>
      <c r="TKT276" s="22"/>
      <c r="TKU276" s="22"/>
      <c r="TKV276" s="22"/>
      <c r="TKW276" s="22"/>
      <c r="TKX276" s="22"/>
      <c r="TKY276" s="22"/>
      <c r="TKZ276" s="22"/>
      <c r="TLA276" s="22"/>
      <c r="TLB276" s="22"/>
      <c r="TLC276" s="22"/>
      <c r="TLD276" s="22"/>
      <c r="TLE276" s="22"/>
      <c r="TLF276" s="22"/>
      <c r="TLG276" s="22"/>
      <c r="TLH276" s="22"/>
      <c r="TLI276" s="22"/>
      <c r="TLJ276" s="22"/>
      <c r="TLK276" s="22"/>
      <c r="TLL276" s="22"/>
      <c r="TLM276" s="22"/>
      <c r="TLN276" s="22"/>
      <c r="TLO276" s="22"/>
      <c r="TLP276" s="22"/>
      <c r="TLQ276" s="22"/>
      <c r="TLR276" s="22"/>
      <c r="TLS276" s="22"/>
      <c r="TLT276" s="22"/>
      <c r="TLU276" s="22"/>
      <c r="TLV276" s="22"/>
      <c r="TLW276" s="22"/>
      <c r="TLX276" s="22"/>
      <c r="TLY276" s="22"/>
      <c r="TLZ276" s="22"/>
      <c r="TMA276" s="22"/>
      <c r="TMB276" s="22"/>
      <c r="TMC276" s="22"/>
      <c r="TMD276" s="22"/>
      <c r="TME276" s="22"/>
      <c r="TMF276" s="22"/>
      <c r="TMG276" s="22"/>
      <c r="TMH276" s="22"/>
      <c r="TMI276" s="22"/>
      <c r="TMJ276" s="22"/>
      <c r="TMK276" s="22"/>
      <c r="TML276" s="22"/>
      <c r="TMM276" s="22"/>
      <c r="TMN276" s="22"/>
      <c r="TMO276" s="22"/>
      <c r="TMP276" s="22"/>
      <c r="TMQ276" s="22"/>
      <c r="TMR276" s="22"/>
      <c r="TMS276" s="22"/>
      <c r="TMT276" s="22"/>
      <c r="TMU276" s="22"/>
      <c r="TMV276" s="22"/>
      <c r="TMW276" s="22"/>
      <c r="TMX276" s="22"/>
      <c r="TMY276" s="22"/>
      <c r="TMZ276" s="22"/>
      <c r="TNA276" s="22"/>
      <c r="TNB276" s="22"/>
      <c r="TNC276" s="22"/>
      <c r="TND276" s="22"/>
      <c r="TNE276" s="22"/>
      <c r="TNF276" s="22"/>
      <c r="TNG276" s="22"/>
      <c r="TNH276" s="22"/>
      <c r="TNI276" s="22"/>
      <c r="TNJ276" s="22"/>
      <c r="TNK276" s="22"/>
      <c r="TNL276" s="22"/>
      <c r="TNM276" s="22"/>
      <c r="TNN276" s="22"/>
      <c r="TNO276" s="22"/>
      <c r="TNP276" s="22"/>
      <c r="TNQ276" s="22"/>
      <c r="TNR276" s="22"/>
      <c r="TNS276" s="22"/>
      <c r="TNT276" s="22"/>
      <c r="TNU276" s="22"/>
      <c r="TNV276" s="22"/>
      <c r="TNW276" s="22"/>
      <c r="TNX276" s="22"/>
      <c r="TNY276" s="22"/>
      <c r="TNZ276" s="22"/>
      <c r="TOA276" s="22"/>
      <c r="TOB276" s="22"/>
      <c r="TOC276" s="22"/>
      <c r="TOD276" s="22"/>
      <c r="TOE276" s="22"/>
      <c r="TOF276" s="22"/>
      <c r="TOG276" s="22"/>
      <c r="TOH276" s="22"/>
      <c r="TOI276" s="22"/>
      <c r="TOJ276" s="22"/>
      <c r="TOK276" s="22"/>
      <c r="TOL276" s="22"/>
      <c r="TOM276" s="22"/>
      <c r="TON276" s="22"/>
      <c r="TOO276" s="22"/>
      <c r="TOP276" s="22"/>
      <c r="TOQ276" s="22"/>
      <c r="TOR276" s="22"/>
      <c r="TOS276" s="22"/>
      <c r="TOT276" s="22"/>
      <c r="TOU276" s="22"/>
      <c r="TOV276" s="22"/>
      <c r="TOW276" s="22"/>
      <c r="TOX276" s="22"/>
      <c r="TOY276" s="22"/>
      <c r="TOZ276" s="22"/>
      <c r="TPA276" s="22"/>
      <c r="TPB276" s="22"/>
      <c r="TPC276" s="22"/>
      <c r="TPD276" s="22"/>
      <c r="TPE276" s="22"/>
      <c r="TPF276" s="22"/>
      <c r="TPG276" s="22"/>
      <c r="TPH276" s="22"/>
      <c r="TPI276" s="22"/>
      <c r="TPJ276" s="22"/>
      <c r="TPK276" s="22"/>
      <c r="TPL276" s="22"/>
      <c r="TPM276" s="22"/>
      <c r="TPN276" s="22"/>
      <c r="TPO276" s="22"/>
      <c r="TPP276" s="22"/>
      <c r="TPQ276" s="22"/>
      <c r="TPR276" s="22"/>
      <c r="TPS276" s="22"/>
      <c r="TPT276" s="22"/>
      <c r="TPU276" s="22"/>
      <c r="TPV276" s="22"/>
      <c r="TPW276" s="22"/>
      <c r="TPX276" s="22"/>
      <c r="TPY276" s="22"/>
      <c r="TPZ276" s="22"/>
      <c r="TQA276" s="22"/>
      <c r="TQB276" s="22"/>
      <c r="TQC276" s="22"/>
      <c r="TQD276" s="22"/>
      <c r="TQE276" s="22"/>
      <c r="TQF276" s="22"/>
      <c r="TQG276" s="22"/>
      <c r="TQH276" s="22"/>
      <c r="TQI276" s="22"/>
      <c r="TQJ276" s="22"/>
      <c r="TQK276" s="22"/>
      <c r="TQL276" s="22"/>
      <c r="TQM276" s="22"/>
      <c r="TQN276" s="22"/>
      <c r="TQO276" s="22"/>
      <c r="TQP276" s="22"/>
      <c r="TQQ276" s="22"/>
      <c r="TQR276" s="22"/>
      <c r="TQS276" s="22"/>
      <c r="TQT276" s="22"/>
      <c r="TQU276" s="22"/>
      <c r="TQV276" s="22"/>
      <c r="TQW276" s="22"/>
      <c r="TQX276" s="22"/>
      <c r="TQY276" s="22"/>
      <c r="TQZ276" s="22"/>
      <c r="TRA276" s="22"/>
      <c r="TRB276" s="22"/>
      <c r="TRC276" s="22"/>
      <c r="TRD276" s="22"/>
      <c r="TRE276" s="22"/>
      <c r="TRF276" s="22"/>
      <c r="TRG276" s="22"/>
      <c r="TRH276" s="22"/>
      <c r="TRI276" s="22"/>
      <c r="TRJ276" s="22"/>
      <c r="TRK276" s="22"/>
      <c r="TRL276" s="22"/>
      <c r="TRM276" s="22"/>
      <c r="TRN276" s="22"/>
      <c r="TRO276" s="22"/>
      <c r="TRP276" s="22"/>
      <c r="TRQ276" s="22"/>
      <c r="TRR276" s="22"/>
      <c r="TRS276" s="22"/>
      <c r="TRT276" s="22"/>
      <c r="TRU276" s="22"/>
      <c r="TRV276" s="22"/>
      <c r="TRW276" s="22"/>
      <c r="TRX276" s="22"/>
      <c r="TRY276" s="22"/>
      <c r="TRZ276" s="22"/>
      <c r="TSA276" s="22"/>
      <c r="TSB276" s="22"/>
      <c r="TSC276" s="22"/>
      <c r="TSD276" s="22"/>
      <c r="TSE276" s="22"/>
      <c r="TSF276" s="22"/>
      <c r="TSG276" s="22"/>
      <c r="TSH276" s="22"/>
      <c r="TSI276" s="22"/>
      <c r="TSJ276" s="22"/>
      <c r="TSK276" s="22"/>
      <c r="TSL276" s="22"/>
      <c r="TSM276" s="22"/>
      <c r="TSN276" s="22"/>
      <c r="TSO276" s="22"/>
      <c r="TSP276" s="22"/>
      <c r="TSQ276" s="22"/>
      <c r="TSR276" s="22"/>
      <c r="TSS276" s="22"/>
      <c r="TST276" s="22"/>
      <c r="TSU276" s="22"/>
      <c r="TSV276" s="22"/>
      <c r="TSW276" s="22"/>
      <c r="TSX276" s="22"/>
      <c r="TSY276" s="22"/>
      <c r="TSZ276" s="22"/>
      <c r="TTA276" s="22"/>
      <c r="TTB276" s="22"/>
      <c r="TTC276" s="22"/>
      <c r="TTD276" s="22"/>
      <c r="TTE276" s="22"/>
      <c r="TTF276" s="22"/>
      <c r="TTG276" s="22"/>
      <c r="TTH276" s="22"/>
      <c r="TTI276" s="22"/>
      <c r="TTJ276" s="22"/>
      <c r="TTK276" s="22"/>
      <c r="TTL276" s="22"/>
      <c r="TTM276" s="22"/>
      <c r="TTN276" s="22"/>
      <c r="TTO276" s="22"/>
      <c r="TTP276" s="22"/>
      <c r="TTQ276" s="22"/>
      <c r="TTR276" s="22"/>
      <c r="TTS276" s="22"/>
      <c r="TTT276" s="22"/>
      <c r="TTU276" s="22"/>
      <c r="TTV276" s="22"/>
      <c r="TTW276" s="22"/>
      <c r="TTX276" s="22"/>
      <c r="TTY276" s="22"/>
      <c r="TTZ276" s="22"/>
      <c r="TUA276" s="22"/>
      <c r="TUB276" s="22"/>
      <c r="TUC276" s="22"/>
      <c r="TUD276" s="22"/>
      <c r="TUE276" s="22"/>
      <c r="TUF276" s="22"/>
      <c r="TUG276" s="22"/>
      <c r="TUH276" s="22"/>
      <c r="TUI276" s="22"/>
      <c r="TUJ276" s="22"/>
      <c r="TUK276" s="22"/>
      <c r="TUL276" s="22"/>
      <c r="TUM276" s="22"/>
      <c r="TUN276" s="22"/>
      <c r="TUO276" s="22"/>
      <c r="TUP276" s="22"/>
      <c r="TUQ276" s="22"/>
      <c r="TUR276" s="22"/>
      <c r="TUS276" s="22"/>
      <c r="TUT276" s="22"/>
      <c r="TUU276" s="22"/>
      <c r="TUV276" s="22"/>
      <c r="TUW276" s="22"/>
      <c r="TUX276" s="22"/>
      <c r="TUY276" s="22"/>
      <c r="TUZ276" s="22"/>
      <c r="TVA276" s="22"/>
      <c r="TVB276" s="22"/>
      <c r="TVC276" s="22"/>
      <c r="TVD276" s="22"/>
      <c r="TVE276" s="22"/>
      <c r="TVF276" s="22"/>
      <c r="TVG276" s="22"/>
      <c r="TVH276" s="22"/>
      <c r="TVI276" s="22"/>
      <c r="TVJ276" s="22"/>
      <c r="TVK276" s="22"/>
      <c r="TVL276" s="22"/>
      <c r="TVM276" s="22"/>
      <c r="TVN276" s="22"/>
      <c r="TVO276" s="22"/>
      <c r="TVP276" s="22"/>
      <c r="TVQ276" s="22"/>
      <c r="TVR276" s="22"/>
      <c r="TVS276" s="22"/>
      <c r="TVT276" s="22"/>
      <c r="TVU276" s="22"/>
      <c r="TVV276" s="22"/>
      <c r="TVW276" s="22"/>
      <c r="TVX276" s="22"/>
      <c r="TVY276" s="22"/>
      <c r="TVZ276" s="22"/>
      <c r="TWA276" s="22"/>
      <c r="TWB276" s="22"/>
      <c r="TWC276" s="22"/>
      <c r="TWD276" s="22"/>
      <c r="TWE276" s="22"/>
      <c r="TWF276" s="22"/>
      <c r="TWG276" s="22"/>
      <c r="TWH276" s="22"/>
      <c r="TWI276" s="22"/>
      <c r="TWJ276" s="22"/>
      <c r="TWK276" s="22"/>
      <c r="TWL276" s="22"/>
      <c r="TWM276" s="22"/>
      <c r="TWN276" s="22"/>
      <c r="TWO276" s="22"/>
      <c r="TWP276" s="22"/>
      <c r="TWQ276" s="22"/>
      <c r="TWR276" s="22"/>
      <c r="TWS276" s="22"/>
      <c r="TWT276" s="22"/>
      <c r="TWU276" s="22"/>
      <c r="TWV276" s="22"/>
      <c r="TWW276" s="22"/>
      <c r="TWX276" s="22"/>
      <c r="TWY276" s="22"/>
      <c r="TWZ276" s="22"/>
      <c r="TXA276" s="22"/>
      <c r="TXB276" s="22"/>
      <c r="TXC276" s="22"/>
      <c r="TXD276" s="22"/>
      <c r="TXE276" s="22"/>
      <c r="TXF276" s="22"/>
      <c r="TXG276" s="22"/>
      <c r="TXH276" s="22"/>
      <c r="TXI276" s="22"/>
      <c r="TXJ276" s="22"/>
      <c r="TXK276" s="22"/>
      <c r="TXL276" s="22"/>
      <c r="TXM276" s="22"/>
      <c r="TXN276" s="22"/>
      <c r="TXO276" s="22"/>
      <c r="TXP276" s="22"/>
      <c r="TXQ276" s="22"/>
      <c r="TXR276" s="22"/>
      <c r="TXS276" s="22"/>
      <c r="TXT276" s="22"/>
      <c r="TXU276" s="22"/>
      <c r="TXV276" s="22"/>
      <c r="TXW276" s="22"/>
      <c r="TXX276" s="22"/>
      <c r="TXY276" s="22"/>
      <c r="TXZ276" s="22"/>
      <c r="TYA276" s="22"/>
      <c r="TYB276" s="22"/>
      <c r="TYC276" s="22"/>
      <c r="TYD276" s="22"/>
      <c r="TYE276" s="22"/>
      <c r="TYF276" s="22"/>
      <c r="TYG276" s="22"/>
      <c r="TYH276" s="22"/>
      <c r="TYI276" s="22"/>
      <c r="TYJ276" s="22"/>
      <c r="TYK276" s="22"/>
      <c r="TYL276" s="22"/>
      <c r="TYM276" s="22"/>
      <c r="TYN276" s="22"/>
      <c r="TYO276" s="22"/>
      <c r="TYP276" s="22"/>
      <c r="TYQ276" s="22"/>
      <c r="TYR276" s="22"/>
      <c r="TYS276" s="22"/>
      <c r="TYT276" s="22"/>
      <c r="TYU276" s="22"/>
      <c r="TYV276" s="22"/>
      <c r="TYW276" s="22"/>
      <c r="TYX276" s="22"/>
      <c r="TYY276" s="22"/>
      <c r="TYZ276" s="22"/>
      <c r="TZA276" s="22"/>
      <c r="TZB276" s="22"/>
      <c r="TZC276" s="22"/>
      <c r="TZD276" s="22"/>
      <c r="TZE276" s="22"/>
      <c r="TZF276" s="22"/>
      <c r="TZG276" s="22"/>
      <c r="TZH276" s="22"/>
      <c r="TZI276" s="22"/>
      <c r="TZJ276" s="22"/>
      <c r="TZK276" s="22"/>
      <c r="TZL276" s="22"/>
      <c r="TZM276" s="22"/>
      <c r="TZN276" s="22"/>
      <c r="TZO276" s="22"/>
      <c r="TZP276" s="22"/>
      <c r="TZQ276" s="22"/>
      <c r="TZR276" s="22"/>
      <c r="TZS276" s="22"/>
      <c r="TZT276" s="22"/>
      <c r="TZU276" s="22"/>
      <c r="TZV276" s="22"/>
      <c r="TZW276" s="22"/>
      <c r="TZX276" s="22"/>
      <c r="TZY276" s="22"/>
      <c r="TZZ276" s="22"/>
      <c r="UAA276" s="22"/>
      <c r="UAB276" s="22"/>
      <c r="UAC276" s="22"/>
      <c r="UAD276" s="22"/>
      <c r="UAE276" s="22"/>
      <c r="UAF276" s="22"/>
      <c r="UAG276" s="22"/>
      <c r="UAH276" s="22"/>
      <c r="UAI276" s="22"/>
      <c r="UAJ276" s="22"/>
      <c r="UAK276" s="22"/>
      <c r="UAL276" s="22"/>
      <c r="UAM276" s="22"/>
      <c r="UAN276" s="22"/>
      <c r="UAO276" s="22"/>
      <c r="UAP276" s="22"/>
      <c r="UAQ276" s="22"/>
      <c r="UAR276" s="22"/>
      <c r="UAS276" s="22"/>
      <c r="UAT276" s="22"/>
      <c r="UAU276" s="22"/>
      <c r="UAV276" s="22"/>
      <c r="UAW276" s="22"/>
      <c r="UAX276" s="22"/>
      <c r="UAY276" s="22"/>
      <c r="UAZ276" s="22"/>
      <c r="UBA276" s="22"/>
      <c r="UBB276" s="22"/>
      <c r="UBC276" s="22"/>
      <c r="UBD276" s="22"/>
      <c r="UBE276" s="22"/>
      <c r="UBF276" s="22"/>
      <c r="UBG276" s="22"/>
      <c r="UBH276" s="22"/>
      <c r="UBI276" s="22"/>
      <c r="UBJ276" s="22"/>
      <c r="UBK276" s="22"/>
      <c r="UBL276" s="22"/>
      <c r="UBM276" s="22"/>
      <c r="UBN276" s="22"/>
      <c r="UBO276" s="22"/>
      <c r="UBP276" s="22"/>
      <c r="UBQ276" s="22"/>
      <c r="UBR276" s="22"/>
      <c r="UBS276" s="22"/>
      <c r="UBT276" s="22"/>
      <c r="UBU276" s="22"/>
      <c r="UBV276" s="22"/>
      <c r="UBW276" s="22"/>
      <c r="UBX276" s="22"/>
      <c r="UBY276" s="22"/>
      <c r="UBZ276" s="22"/>
      <c r="UCA276" s="22"/>
      <c r="UCB276" s="22"/>
      <c r="UCC276" s="22"/>
      <c r="UCD276" s="22"/>
      <c r="UCE276" s="22"/>
      <c r="UCF276" s="22"/>
      <c r="UCG276" s="22"/>
      <c r="UCH276" s="22"/>
      <c r="UCI276" s="22"/>
      <c r="UCJ276" s="22"/>
      <c r="UCK276" s="22"/>
      <c r="UCL276" s="22"/>
      <c r="UCM276" s="22"/>
      <c r="UCN276" s="22"/>
      <c r="UCO276" s="22"/>
      <c r="UCP276" s="22"/>
      <c r="UCQ276" s="22"/>
      <c r="UCR276" s="22"/>
      <c r="UCS276" s="22"/>
      <c r="UCT276" s="22"/>
      <c r="UCU276" s="22"/>
      <c r="UCV276" s="22"/>
      <c r="UCW276" s="22"/>
      <c r="UCX276" s="22"/>
      <c r="UCY276" s="22"/>
      <c r="UCZ276" s="22"/>
      <c r="UDA276" s="22"/>
      <c r="UDB276" s="22"/>
      <c r="UDC276" s="22"/>
      <c r="UDD276" s="22"/>
      <c r="UDE276" s="22"/>
      <c r="UDF276" s="22"/>
      <c r="UDG276" s="22"/>
      <c r="UDH276" s="22"/>
      <c r="UDI276" s="22"/>
      <c r="UDJ276" s="22"/>
      <c r="UDK276" s="22"/>
      <c r="UDL276" s="22"/>
      <c r="UDM276" s="22"/>
      <c r="UDN276" s="22"/>
      <c r="UDO276" s="22"/>
      <c r="UDP276" s="22"/>
      <c r="UDQ276" s="22"/>
      <c r="UDR276" s="22"/>
      <c r="UDS276" s="22"/>
      <c r="UDT276" s="22"/>
      <c r="UDU276" s="22"/>
      <c r="UDV276" s="22"/>
      <c r="UDW276" s="22"/>
      <c r="UDX276" s="22"/>
      <c r="UDY276" s="22"/>
      <c r="UDZ276" s="22"/>
      <c r="UEA276" s="22"/>
      <c r="UEB276" s="22"/>
      <c r="UEC276" s="22"/>
      <c r="UED276" s="22"/>
      <c r="UEE276" s="22"/>
      <c r="UEF276" s="22"/>
      <c r="UEG276" s="22"/>
      <c r="UEH276" s="22"/>
      <c r="UEI276" s="22"/>
      <c r="UEJ276" s="22"/>
      <c r="UEK276" s="22"/>
      <c r="UEL276" s="22"/>
      <c r="UEM276" s="22"/>
      <c r="UEN276" s="22"/>
      <c r="UEO276" s="22"/>
      <c r="UEP276" s="22"/>
      <c r="UEQ276" s="22"/>
      <c r="UER276" s="22"/>
      <c r="UES276" s="22"/>
      <c r="UET276" s="22"/>
      <c r="UEU276" s="22"/>
      <c r="UEV276" s="22"/>
      <c r="UEW276" s="22"/>
      <c r="UEX276" s="22"/>
      <c r="UEY276" s="22"/>
      <c r="UEZ276" s="22"/>
      <c r="UFA276" s="22"/>
      <c r="UFB276" s="22"/>
      <c r="UFC276" s="22"/>
      <c r="UFD276" s="22"/>
      <c r="UFE276" s="22"/>
      <c r="UFF276" s="22"/>
      <c r="UFG276" s="22"/>
      <c r="UFH276" s="22"/>
      <c r="UFI276" s="22"/>
      <c r="UFJ276" s="22"/>
      <c r="UFK276" s="22"/>
      <c r="UFL276" s="22"/>
      <c r="UFM276" s="22"/>
      <c r="UFN276" s="22"/>
      <c r="UFO276" s="22"/>
      <c r="UFP276" s="22"/>
      <c r="UFQ276" s="22"/>
      <c r="UFR276" s="22"/>
      <c r="UFS276" s="22"/>
      <c r="UFT276" s="22"/>
      <c r="UFU276" s="22"/>
      <c r="UFV276" s="22"/>
      <c r="UFW276" s="22"/>
      <c r="UFX276" s="22"/>
      <c r="UFY276" s="22"/>
      <c r="UFZ276" s="22"/>
      <c r="UGA276" s="22"/>
      <c r="UGB276" s="22"/>
      <c r="UGC276" s="22"/>
      <c r="UGD276" s="22"/>
      <c r="UGE276" s="22"/>
      <c r="UGF276" s="22"/>
      <c r="UGG276" s="22"/>
      <c r="UGH276" s="22"/>
      <c r="UGI276" s="22"/>
      <c r="UGJ276" s="22"/>
      <c r="UGK276" s="22"/>
      <c r="UGL276" s="22"/>
      <c r="UGM276" s="22"/>
      <c r="UGN276" s="22"/>
      <c r="UGO276" s="22"/>
      <c r="UGP276" s="22"/>
      <c r="UGQ276" s="22"/>
      <c r="UGR276" s="22"/>
      <c r="UGS276" s="22"/>
      <c r="UGT276" s="22"/>
      <c r="UGU276" s="22"/>
      <c r="UGV276" s="22"/>
      <c r="UGW276" s="22"/>
      <c r="UGX276" s="22"/>
      <c r="UGY276" s="22"/>
      <c r="UGZ276" s="22"/>
      <c r="UHA276" s="22"/>
      <c r="UHB276" s="22"/>
      <c r="UHC276" s="22"/>
      <c r="UHD276" s="22"/>
      <c r="UHE276" s="22"/>
      <c r="UHF276" s="22"/>
      <c r="UHG276" s="22"/>
      <c r="UHH276" s="22"/>
      <c r="UHI276" s="22"/>
      <c r="UHJ276" s="22"/>
      <c r="UHK276" s="22"/>
      <c r="UHL276" s="22"/>
      <c r="UHM276" s="22"/>
      <c r="UHN276" s="22"/>
      <c r="UHO276" s="22"/>
      <c r="UHP276" s="22"/>
      <c r="UHQ276" s="22"/>
      <c r="UHR276" s="22"/>
      <c r="UHS276" s="22"/>
      <c r="UHT276" s="22"/>
      <c r="UHU276" s="22"/>
      <c r="UHV276" s="22"/>
      <c r="UHW276" s="22"/>
      <c r="UHX276" s="22"/>
      <c r="UHY276" s="22"/>
      <c r="UHZ276" s="22"/>
      <c r="UIA276" s="22"/>
      <c r="UIB276" s="22"/>
      <c r="UIC276" s="22"/>
      <c r="UID276" s="22"/>
      <c r="UIE276" s="22"/>
      <c r="UIF276" s="22"/>
      <c r="UIG276" s="22"/>
      <c r="UIH276" s="22"/>
      <c r="UII276" s="22"/>
      <c r="UIJ276" s="22"/>
      <c r="UIK276" s="22"/>
      <c r="UIL276" s="22"/>
      <c r="UIM276" s="22"/>
      <c r="UIN276" s="22"/>
      <c r="UIO276" s="22"/>
      <c r="UIP276" s="22"/>
      <c r="UIQ276" s="22"/>
      <c r="UIR276" s="22"/>
      <c r="UIS276" s="22"/>
      <c r="UIT276" s="22"/>
      <c r="UIU276" s="22"/>
      <c r="UIV276" s="22"/>
      <c r="UIW276" s="22"/>
      <c r="UIX276" s="22"/>
      <c r="UIY276" s="22"/>
      <c r="UIZ276" s="22"/>
      <c r="UJA276" s="22"/>
      <c r="UJB276" s="22"/>
      <c r="UJC276" s="22"/>
      <c r="UJD276" s="22"/>
      <c r="UJE276" s="22"/>
      <c r="UJF276" s="22"/>
      <c r="UJG276" s="22"/>
      <c r="UJH276" s="22"/>
      <c r="UJI276" s="22"/>
      <c r="UJJ276" s="22"/>
      <c r="UJK276" s="22"/>
      <c r="UJL276" s="22"/>
      <c r="UJM276" s="22"/>
      <c r="UJN276" s="22"/>
      <c r="UJO276" s="22"/>
      <c r="UJP276" s="22"/>
      <c r="UJQ276" s="22"/>
      <c r="UJR276" s="22"/>
      <c r="UJS276" s="22"/>
      <c r="UJT276" s="22"/>
      <c r="UJU276" s="22"/>
      <c r="UJV276" s="22"/>
      <c r="UJW276" s="22"/>
      <c r="UJX276" s="22"/>
      <c r="UJY276" s="22"/>
      <c r="UJZ276" s="22"/>
      <c r="UKA276" s="22"/>
      <c r="UKB276" s="22"/>
      <c r="UKC276" s="22"/>
      <c r="UKD276" s="22"/>
      <c r="UKE276" s="22"/>
      <c r="UKF276" s="22"/>
      <c r="UKG276" s="22"/>
      <c r="UKH276" s="22"/>
      <c r="UKI276" s="22"/>
      <c r="UKJ276" s="22"/>
      <c r="UKK276" s="22"/>
      <c r="UKL276" s="22"/>
      <c r="UKM276" s="22"/>
      <c r="UKN276" s="22"/>
      <c r="UKO276" s="22"/>
      <c r="UKP276" s="22"/>
      <c r="UKQ276" s="22"/>
      <c r="UKR276" s="22"/>
      <c r="UKS276" s="22"/>
      <c r="UKT276" s="22"/>
      <c r="UKU276" s="22"/>
      <c r="UKV276" s="22"/>
      <c r="UKW276" s="22"/>
      <c r="UKX276" s="22"/>
      <c r="UKY276" s="22"/>
      <c r="UKZ276" s="22"/>
      <c r="ULA276" s="22"/>
      <c r="ULB276" s="22"/>
      <c r="ULC276" s="22"/>
      <c r="ULD276" s="22"/>
      <c r="ULE276" s="22"/>
      <c r="ULF276" s="22"/>
      <c r="ULG276" s="22"/>
      <c r="ULH276" s="22"/>
      <c r="ULI276" s="22"/>
      <c r="ULJ276" s="22"/>
      <c r="ULK276" s="22"/>
      <c r="ULL276" s="22"/>
      <c r="ULM276" s="22"/>
      <c r="ULN276" s="22"/>
      <c r="ULO276" s="22"/>
      <c r="ULP276" s="22"/>
      <c r="ULQ276" s="22"/>
      <c r="ULR276" s="22"/>
      <c r="ULS276" s="22"/>
      <c r="ULT276" s="22"/>
      <c r="ULU276" s="22"/>
      <c r="ULV276" s="22"/>
      <c r="ULW276" s="22"/>
      <c r="ULX276" s="22"/>
      <c r="ULY276" s="22"/>
      <c r="ULZ276" s="22"/>
      <c r="UMA276" s="22"/>
      <c r="UMB276" s="22"/>
      <c r="UMC276" s="22"/>
      <c r="UMD276" s="22"/>
      <c r="UME276" s="22"/>
      <c r="UMF276" s="22"/>
      <c r="UMG276" s="22"/>
      <c r="UMH276" s="22"/>
      <c r="UMI276" s="22"/>
      <c r="UMJ276" s="22"/>
      <c r="UMK276" s="22"/>
      <c r="UML276" s="22"/>
      <c r="UMM276" s="22"/>
      <c r="UMN276" s="22"/>
      <c r="UMO276" s="22"/>
      <c r="UMP276" s="22"/>
      <c r="UMQ276" s="22"/>
      <c r="UMR276" s="22"/>
      <c r="UMS276" s="22"/>
      <c r="UMT276" s="22"/>
      <c r="UMU276" s="22"/>
      <c r="UMV276" s="22"/>
      <c r="UMW276" s="22"/>
      <c r="UMX276" s="22"/>
      <c r="UMY276" s="22"/>
      <c r="UMZ276" s="22"/>
      <c r="UNA276" s="22"/>
      <c r="UNB276" s="22"/>
      <c r="UNC276" s="22"/>
      <c r="UND276" s="22"/>
      <c r="UNE276" s="22"/>
      <c r="UNF276" s="22"/>
      <c r="UNG276" s="22"/>
      <c r="UNH276" s="22"/>
      <c r="UNI276" s="22"/>
      <c r="UNJ276" s="22"/>
      <c r="UNK276" s="22"/>
      <c r="UNL276" s="22"/>
      <c r="UNM276" s="22"/>
      <c r="UNN276" s="22"/>
      <c r="UNO276" s="22"/>
      <c r="UNP276" s="22"/>
      <c r="UNQ276" s="22"/>
      <c r="UNR276" s="22"/>
      <c r="UNS276" s="22"/>
      <c r="UNT276" s="22"/>
      <c r="UNU276" s="22"/>
      <c r="UNV276" s="22"/>
      <c r="UNW276" s="22"/>
      <c r="UNX276" s="22"/>
      <c r="UNY276" s="22"/>
      <c r="UNZ276" s="22"/>
      <c r="UOA276" s="22"/>
      <c r="UOB276" s="22"/>
      <c r="UOC276" s="22"/>
      <c r="UOD276" s="22"/>
      <c r="UOE276" s="22"/>
      <c r="UOF276" s="22"/>
      <c r="UOG276" s="22"/>
      <c r="UOH276" s="22"/>
      <c r="UOI276" s="22"/>
      <c r="UOJ276" s="22"/>
      <c r="UOK276" s="22"/>
      <c r="UOL276" s="22"/>
      <c r="UOM276" s="22"/>
      <c r="UON276" s="22"/>
      <c r="UOO276" s="22"/>
      <c r="UOP276" s="22"/>
      <c r="UOQ276" s="22"/>
      <c r="UOR276" s="22"/>
      <c r="UOS276" s="22"/>
      <c r="UOT276" s="22"/>
      <c r="UOU276" s="22"/>
      <c r="UOV276" s="22"/>
      <c r="UOW276" s="22"/>
      <c r="UOX276" s="22"/>
      <c r="UOY276" s="22"/>
      <c r="UOZ276" s="22"/>
      <c r="UPA276" s="22"/>
      <c r="UPB276" s="22"/>
      <c r="UPC276" s="22"/>
      <c r="UPD276" s="22"/>
      <c r="UPE276" s="22"/>
      <c r="UPF276" s="22"/>
      <c r="UPG276" s="22"/>
      <c r="UPH276" s="22"/>
      <c r="UPI276" s="22"/>
      <c r="UPJ276" s="22"/>
      <c r="UPK276" s="22"/>
      <c r="UPL276" s="22"/>
      <c r="UPM276" s="22"/>
      <c r="UPN276" s="22"/>
      <c r="UPO276" s="22"/>
      <c r="UPP276" s="22"/>
      <c r="UPQ276" s="22"/>
      <c r="UPR276" s="22"/>
      <c r="UPS276" s="22"/>
      <c r="UPT276" s="22"/>
      <c r="UPU276" s="22"/>
      <c r="UPV276" s="22"/>
      <c r="UPW276" s="22"/>
      <c r="UPX276" s="22"/>
      <c r="UPY276" s="22"/>
      <c r="UPZ276" s="22"/>
      <c r="UQA276" s="22"/>
      <c r="UQB276" s="22"/>
      <c r="UQC276" s="22"/>
      <c r="UQD276" s="22"/>
      <c r="UQE276" s="22"/>
      <c r="UQF276" s="22"/>
      <c r="UQG276" s="22"/>
      <c r="UQH276" s="22"/>
      <c r="UQI276" s="22"/>
      <c r="UQJ276" s="22"/>
      <c r="UQK276" s="22"/>
      <c r="UQL276" s="22"/>
      <c r="UQM276" s="22"/>
      <c r="UQN276" s="22"/>
      <c r="UQO276" s="22"/>
      <c r="UQP276" s="22"/>
      <c r="UQQ276" s="22"/>
      <c r="UQR276" s="22"/>
      <c r="UQS276" s="22"/>
      <c r="UQT276" s="22"/>
      <c r="UQU276" s="22"/>
      <c r="UQV276" s="22"/>
      <c r="UQW276" s="22"/>
      <c r="UQX276" s="22"/>
      <c r="UQY276" s="22"/>
      <c r="UQZ276" s="22"/>
      <c r="URA276" s="22"/>
      <c r="URB276" s="22"/>
      <c r="URC276" s="22"/>
      <c r="URD276" s="22"/>
      <c r="URE276" s="22"/>
      <c r="URF276" s="22"/>
      <c r="URG276" s="22"/>
      <c r="URH276" s="22"/>
      <c r="URI276" s="22"/>
      <c r="URJ276" s="22"/>
      <c r="URK276" s="22"/>
      <c r="URL276" s="22"/>
      <c r="URM276" s="22"/>
      <c r="URN276" s="22"/>
      <c r="URO276" s="22"/>
      <c r="URP276" s="22"/>
      <c r="URQ276" s="22"/>
      <c r="URR276" s="22"/>
      <c r="URS276" s="22"/>
      <c r="URT276" s="22"/>
      <c r="URU276" s="22"/>
      <c r="URV276" s="22"/>
      <c r="URW276" s="22"/>
      <c r="URX276" s="22"/>
      <c r="URY276" s="22"/>
      <c r="URZ276" s="22"/>
      <c r="USA276" s="22"/>
      <c r="USB276" s="22"/>
      <c r="USC276" s="22"/>
      <c r="USD276" s="22"/>
      <c r="USE276" s="22"/>
      <c r="USF276" s="22"/>
      <c r="USG276" s="22"/>
      <c r="USH276" s="22"/>
      <c r="USI276" s="22"/>
      <c r="USJ276" s="22"/>
      <c r="USK276" s="22"/>
      <c r="USL276" s="22"/>
      <c r="USM276" s="22"/>
      <c r="USN276" s="22"/>
      <c r="USO276" s="22"/>
      <c r="USP276" s="22"/>
      <c r="USQ276" s="22"/>
      <c r="USR276" s="22"/>
      <c r="USS276" s="22"/>
      <c r="UST276" s="22"/>
      <c r="USU276" s="22"/>
      <c r="USV276" s="22"/>
      <c r="USW276" s="22"/>
      <c r="USX276" s="22"/>
      <c r="USY276" s="22"/>
      <c r="USZ276" s="22"/>
      <c r="UTA276" s="22"/>
      <c r="UTB276" s="22"/>
      <c r="UTC276" s="22"/>
      <c r="UTD276" s="22"/>
      <c r="UTE276" s="22"/>
      <c r="UTF276" s="22"/>
      <c r="UTG276" s="22"/>
      <c r="UTH276" s="22"/>
      <c r="UTI276" s="22"/>
      <c r="UTJ276" s="22"/>
      <c r="UTK276" s="22"/>
      <c r="UTL276" s="22"/>
      <c r="UTM276" s="22"/>
      <c r="UTN276" s="22"/>
      <c r="UTO276" s="22"/>
      <c r="UTP276" s="22"/>
      <c r="UTQ276" s="22"/>
      <c r="UTR276" s="22"/>
      <c r="UTS276" s="22"/>
      <c r="UTT276" s="22"/>
      <c r="UTU276" s="22"/>
      <c r="UTV276" s="22"/>
      <c r="UTW276" s="22"/>
      <c r="UTX276" s="22"/>
      <c r="UTY276" s="22"/>
      <c r="UTZ276" s="22"/>
      <c r="UUA276" s="22"/>
      <c r="UUB276" s="22"/>
      <c r="UUC276" s="22"/>
      <c r="UUD276" s="22"/>
      <c r="UUE276" s="22"/>
      <c r="UUF276" s="22"/>
      <c r="UUG276" s="22"/>
      <c r="UUH276" s="22"/>
      <c r="UUI276" s="22"/>
      <c r="UUJ276" s="22"/>
      <c r="UUK276" s="22"/>
      <c r="UUL276" s="22"/>
      <c r="UUM276" s="22"/>
      <c r="UUN276" s="22"/>
      <c r="UUO276" s="22"/>
      <c r="UUP276" s="22"/>
      <c r="UUQ276" s="22"/>
      <c r="UUR276" s="22"/>
      <c r="UUS276" s="22"/>
      <c r="UUT276" s="22"/>
      <c r="UUU276" s="22"/>
      <c r="UUV276" s="22"/>
      <c r="UUW276" s="22"/>
      <c r="UUX276" s="22"/>
      <c r="UUY276" s="22"/>
      <c r="UUZ276" s="22"/>
      <c r="UVA276" s="22"/>
      <c r="UVB276" s="22"/>
      <c r="UVC276" s="22"/>
      <c r="UVD276" s="22"/>
      <c r="UVE276" s="22"/>
      <c r="UVF276" s="22"/>
      <c r="UVG276" s="22"/>
      <c r="UVH276" s="22"/>
      <c r="UVI276" s="22"/>
      <c r="UVJ276" s="22"/>
      <c r="UVK276" s="22"/>
      <c r="UVL276" s="22"/>
      <c r="UVM276" s="22"/>
      <c r="UVN276" s="22"/>
      <c r="UVO276" s="22"/>
      <c r="UVP276" s="22"/>
      <c r="UVQ276" s="22"/>
      <c r="UVR276" s="22"/>
      <c r="UVS276" s="22"/>
      <c r="UVT276" s="22"/>
      <c r="UVU276" s="22"/>
      <c r="UVV276" s="22"/>
      <c r="UVW276" s="22"/>
      <c r="UVX276" s="22"/>
      <c r="UVY276" s="22"/>
      <c r="UVZ276" s="22"/>
      <c r="UWA276" s="22"/>
      <c r="UWB276" s="22"/>
      <c r="UWC276" s="22"/>
      <c r="UWD276" s="22"/>
      <c r="UWE276" s="22"/>
      <c r="UWF276" s="22"/>
      <c r="UWG276" s="22"/>
      <c r="UWH276" s="22"/>
      <c r="UWI276" s="22"/>
      <c r="UWJ276" s="22"/>
      <c r="UWK276" s="22"/>
      <c r="UWL276" s="22"/>
      <c r="UWM276" s="22"/>
      <c r="UWN276" s="22"/>
      <c r="UWO276" s="22"/>
      <c r="UWP276" s="22"/>
      <c r="UWQ276" s="22"/>
      <c r="UWR276" s="22"/>
      <c r="UWS276" s="22"/>
      <c r="UWT276" s="22"/>
      <c r="UWU276" s="22"/>
      <c r="UWV276" s="22"/>
      <c r="UWW276" s="22"/>
      <c r="UWX276" s="22"/>
      <c r="UWY276" s="22"/>
      <c r="UWZ276" s="22"/>
      <c r="UXA276" s="22"/>
      <c r="UXB276" s="22"/>
      <c r="UXC276" s="22"/>
      <c r="UXD276" s="22"/>
      <c r="UXE276" s="22"/>
      <c r="UXF276" s="22"/>
      <c r="UXG276" s="22"/>
      <c r="UXH276" s="22"/>
      <c r="UXI276" s="22"/>
      <c r="UXJ276" s="22"/>
      <c r="UXK276" s="22"/>
      <c r="UXL276" s="22"/>
      <c r="UXM276" s="22"/>
      <c r="UXN276" s="22"/>
      <c r="UXO276" s="22"/>
      <c r="UXP276" s="22"/>
      <c r="UXQ276" s="22"/>
      <c r="UXR276" s="22"/>
      <c r="UXS276" s="22"/>
      <c r="UXT276" s="22"/>
      <c r="UXU276" s="22"/>
      <c r="UXV276" s="22"/>
      <c r="UXW276" s="22"/>
      <c r="UXX276" s="22"/>
      <c r="UXY276" s="22"/>
      <c r="UXZ276" s="22"/>
      <c r="UYA276" s="22"/>
      <c r="UYB276" s="22"/>
      <c r="UYC276" s="22"/>
      <c r="UYD276" s="22"/>
      <c r="UYE276" s="22"/>
      <c r="UYF276" s="22"/>
      <c r="UYG276" s="22"/>
      <c r="UYH276" s="22"/>
      <c r="UYI276" s="22"/>
      <c r="UYJ276" s="22"/>
      <c r="UYK276" s="22"/>
      <c r="UYL276" s="22"/>
      <c r="UYM276" s="22"/>
      <c r="UYN276" s="22"/>
      <c r="UYO276" s="22"/>
      <c r="UYP276" s="22"/>
      <c r="UYQ276" s="22"/>
      <c r="UYR276" s="22"/>
      <c r="UYS276" s="22"/>
      <c r="UYT276" s="22"/>
      <c r="UYU276" s="22"/>
      <c r="UYV276" s="22"/>
      <c r="UYW276" s="22"/>
      <c r="UYX276" s="22"/>
      <c r="UYY276" s="22"/>
      <c r="UYZ276" s="22"/>
      <c r="UZA276" s="22"/>
      <c r="UZB276" s="22"/>
      <c r="UZC276" s="22"/>
      <c r="UZD276" s="22"/>
      <c r="UZE276" s="22"/>
      <c r="UZF276" s="22"/>
      <c r="UZG276" s="22"/>
      <c r="UZH276" s="22"/>
      <c r="UZI276" s="22"/>
      <c r="UZJ276" s="22"/>
      <c r="UZK276" s="22"/>
      <c r="UZL276" s="22"/>
      <c r="UZM276" s="22"/>
      <c r="UZN276" s="22"/>
      <c r="UZO276" s="22"/>
      <c r="UZP276" s="22"/>
      <c r="UZQ276" s="22"/>
      <c r="UZR276" s="22"/>
      <c r="UZS276" s="22"/>
      <c r="UZT276" s="22"/>
      <c r="UZU276" s="22"/>
      <c r="UZV276" s="22"/>
      <c r="UZW276" s="22"/>
      <c r="UZX276" s="22"/>
      <c r="UZY276" s="22"/>
      <c r="UZZ276" s="22"/>
      <c r="VAA276" s="22"/>
      <c r="VAB276" s="22"/>
      <c r="VAC276" s="22"/>
      <c r="VAD276" s="22"/>
      <c r="VAE276" s="22"/>
      <c r="VAF276" s="22"/>
      <c r="VAG276" s="22"/>
      <c r="VAH276" s="22"/>
      <c r="VAI276" s="22"/>
      <c r="VAJ276" s="22"/>
      <c r="VAK276" s="22"/>
      <c r="VAL276" s="22"/>
      <c r="VAM276" s="22"/>
      <c r="VAN276" s="22"/>
      <c r="VAO276" s="22"/>
      <c r="VAP276" s="22"/>
      <c r="VAQ276" s="22"/>
      <c r="VAR276" s="22"/>
      <c r="VAS276" s="22"/>
      <c r="VAT276" s="22"/>
      <c r="VAU276" s="22"/>
      <c r="VAV276" s="22"/>
      <c r="VAW276" s="22"/>
      <c r="VAX276" s="22"/>
      <c r="VAY276" s="22"/>
      <c r="VAZ276" s="22"/>
      <c r="VBA276" s="22"/>
      <c r="VBB276" s="22"/>
      <c r="VBC276" s="22"/>
      <c r="VBD276" s="22"/>
      <c r="VBE276" s="22"/>
      <c r="VBF276" s="22"/>
      <c r="VBG276" s="22"/>
      <c r="VBH276" s="22"/>
      <c r="VBI276" s="22"/>
      <c r="VBJ276" s="22"/>
      <c r="VBK276" s="22"/>
      <c r="VBL276" s="22"/>
      <c r="VBM276" s="22"/>
      <c r="VBN276" s="22"/>
      <c r="VBO276" s="22"/>
      <c r="VBP276" s="22"/>
      <c r="VBQ276" s="22"/>
      <c r="VBR276" s="22"/>
      <c r="VBS276" s="22"/>
      <c r="VBT276" s="22"/>
      <c r="VBU276" s="22"/>
      <c r="VBV276" s="22"/>
      <c r="VBW276" s="22"/>
      <c r="VBX276" s="22"/>
      <c r="VBY276" s="22"/>
      <c r="VBZ276" s="22"/>
      <c r="VCA276" s="22"/>
      <c r="VCB276" s="22"/>
      <c r="VCC276" s="22"/>
      <c r="VCD276" s="22"/>
      <c r="VCE276" s="22"/>
      <c r="VCF276" s="22"/>
      <c r="VCG276" s="22"/>
      <c r="VCH276" s="22"/>
      <c r="VCI276" s="22"/>
      <c r="VCJ276" s="22"/>
      <c r="VCK276" s="22"/>
      <c r="VCL276" s="22"/>
      <c r="VCM276" s="22"/>
      <c r="VCN276" s="22"/>
      <c r="VCO276" s="22"/>
      <c r="VCP276" s="22"/>
      <c r="VCQ276" s="22"/>
      <c r="VCR276" s="22"/>
      <c r="VCS276" s="22"/>
      <c r="VCT276" s="22"/>
      <c r="VCU276" s="22"/>
      <c r="VCV276" s="22"/>
      <c r="VCW276" s="22"/>
      <c r="VCX276" s="22"/>
      <c r="VCY276" s="22"/>
      <c r="VCZ276" s="22"/>
      <c r="VDA276" s="22"/>
      <c r="VDB276" s="22"/>
      <c r="VDC276" s="22"/>
      <c r="VDD276" s="22"/>
      <c r="VDE276" s="22"/>
      <c r="VDF276" s="22"/>
      <c r="VDG276" s="22"/>
      <c r="VDH276" s="22"/>
      <c r="VDI276" s="22"/>
      <c r="VDJ276" s="22"/>
      <c r="VDK276" s="22"/>
      <c r="VDL276" s="22"/>
      <c r="VDM276" s="22"/>
      <c r="VDN276" s="22"/>
      <c r="VDO276" s="22"/>
      <c r="VDP276" s="22"/>
      <c r="VDQ276" s="22"/>
      <c r="VDR276" s="22"/>
      <c r="VDS276" s="22"/>
      <c r="VDT276" s="22"/>
      <c r="VDU276" s="22"/>
      <c r="VDV276" s="22"/>
      <c r="VDW276" s="22"/>
      <c r="VDX276" s="22"/>
      <c r="VDY276" s="22"/>
      <c r="VDZ276" s="22"/>
      <c r="VEA276" s="22"/>
      <c r="VEB276" s="22"/>
      <c r="VEC276" s="22"/>
      <c r="VED276" s="22"/>
      <c r="VEE276" s="22"/>
      <c r="VEF276" s="22"/>
      <c r="VEG276" s="22"/>
      <c r="VEH276" s="22"/>
      <c r="VEI276" s="22"/>
      <c r="VEJ276" s="22"/>
      <c r="VEK276" s="22"/>
      <c r="VEL276" s="22"/>
      <c r="VEM276" s="22"/>
      <c r="VEN276" s="22"/>
      <c r="VEO276" s="22"/>
      <c r="VEP276" s="22"/>
      <c r="VEQ276" s="22"/>
      <c r="VER276" s="22"/>
      <c r="VES276" s="22"/>
      <c r="VET276" s="22"/>
      <c r="VEU276" s="22"/>
      <c r="VEV276" s="22"/>
      <c r="VEW276" s="22"/>
      <c r="VEX276" s="22"/>
      <c r="VEY276" s="22"/>
      <c r="VEZ276" s="22"/>
      <c r="VFA276" s="22"/>
      <c r="VFB276" s="22"/>
      <c r="VFC276" s="22"/>
      <c r="VFD276" s="22"/>
      <c r="VFE276" s="22"/>
      <c r="VFF276" s="22"/>
      <c r="VFG276" s="22"/>
      <c r="VFH276" s="22"/>
      <c r="VFI276" s="22"/>
      <c r="VFJ276" s="22"/>
      <c r="VFK276" s="22"/>
      <c r="VFL276" s="22"/>
      <c r="VFM276" s="22"/>
      <c r="VFN276" s="22"/>
      <c r="VFO276" s="22"/>
      <c r="VFP276" s="22"/>
      <c r="VFQ276" s="22"/>
      <c r="VFR276" s="22"/>
      <c r="VFS276" s="22"/>
      <c r="VFT276" s="22"/>
      <c r="VFU276" s="22"/>
      <c r="VFV276" s="22"/>
      <c r="VFW276" s="22"/>
      <c r="VFX276" s="22"/>
      <c r="VFY276" s="22"/>
      <c r="VFZ276" s="22"/>
      <c r="VGA276" s="22"/>
      <c r="VGB276" s="22"/>
      <c r="VGC276" s="22"/>
      <c r="VGD276" s="22"/>
      <c r="VGE276" s="22"/>
      <c r="VGF276" s="22"/>
      <c r="VGG276" s="22"/>
      <c r="VGH276" s="22"/>
      <c r="VGI276" s="22"/>
      <c r="VGJ276" s="22"/>
      <c r="VGK276" s="22"/>
      <c r="VGL276" s="22"/>
      <c r="VGM276" s="22"/>
      <c r="VGN276" s="22"/>
      <c r="VGO276" s="22"/>
      <c r="VGP276" s="22"/>
      <c r="VGQ276" s="22"/>
      <c r="VGR276" s="22"/>
      <c r="VGS276" s="22"/>
      <c r="VGT276" s="22"/>
      <c r="VGU276" s="22"/>
      <c r="VGV276" s="22"/>
      <c r="VGW276" s="22"/>
      <c r="VGX276" s="22"/>
      <c r="VGY276" s="22"/>
      <c r="VGZ276" s="22"/>
      <c r="VHA276" s="22"/>
      <c r="VHB276" s="22"/>
      <c r="VHC276" s="22"/>
      <c r="VHD276" s="22"/>
      <c r="VHE276" s="22"/>
      <c r="VHF276" s="22"/>
      <c r="VHG276" s="22"/>
      <c r="VHH276" s="22"/>
      <c r="VHI276" s="22"/>
      <c r="VHJ276" s="22"/>
      <c r="VHK276" s="22"/>
      <c r="VHL276" s="22"/>
      <c r="VHM276" s="22"/>
      <c r="VHN276" s="22"/>
      <c r="VHO276" s="22"/>
      <c r="VHP276" s="22"/>
      <c r="VHQ276" s="22"/>
      <c r="VHR276" s="22"/>
      <c r="VHS276" s="22"/>
      <c r="VHT276" s="22"/>
      <c r="VHU276" s="22"/>
      <c r="VHV276" s="22"/>
      <c r="VHW276" s="22"/>
      <c r="VHX276" s="22"/>
      <c r="VHY276" s="22"/>
      <c r="VHZ276" s="22"/>
      <c r="VIA276" s="22"/>
      <c r="VIB276" s="22"/>
      <c r="VIC276" s="22"/>
      <c r="VID276" s="22"/>
      <c r="VIE276" s="22"/>
      <c r="VIF276" s="22"/>
      <c r="VIG276" s="22"/>
      <c r="VIH276" s="22"/>
      <c r="VII276" s="22"/>
      <c r="VIJ276" s="22"/>
      <c r="VIK276" s="22"/>
      <c r="VIL276" s="22"/>
      <c r="VIM276" s="22"/>
      <c r="VIN276" s="22"/>
      <c r="VIO276" s="22"/>
      <c r="VIP276" s="22"/>
      <c r="VIQ276" s="22"/>
      <c r="VIR276" s="22"/>
      <c r="VIS276" s="22"/>
      <c r="VIT276" s="22"/>
      <c r="VIU276" s="22"/>
      <c r="VIV276" s="22"/>
      <c r="VIW276" s="22"/>
      <c r="VIX276" s="22"/>
      <c r="VIY276" s="22"/>
      <c r="VIZ276" s="22"/>
      <c r="VJA276" s="22"/>
      <c r="VJB276" s="22"/>
      <c r="VJC276" s="22"/>
      <c r="VJD276" s="22"/>
      <c r="VJE276" s="22"/>
      <c r="VJF276" s="22"/>
      <c r="VJG276" s="22"/>
      <c r="VJH276" s="22"/>
      <c r="VJI276" s="22"/>
      <c r="VJJ276" s="22"/>
      <c r="VJK276" s="22"/>
      <c r="VJL276" s="22"/>
      <c r="VJM276" s="22"/>
      <c r="VJN276" s="22"/>
      <c r="VJO276" s="22"/>
      <c r="VJP276" s="22"/>
      <c r="VJQ276" s="22"/>
      <c r="VJR276" s="22"/>
      <c r="VJS276" s="22"/>
      <c r="VJT276" s="22"/>
      <c r="VJU276" s="22"/>
      <c r="VJV276" s="22"/>
      <c r="VJW276" s="22"/>
      <c r="VJX276" s="22"/>
      <c r="VJY276" s="22"/>
      <c r="VJZ276" s="22"/>
      <c r="VKA276" s="22"/>
      <c r="VKB276" s="22"/>
      <c r="VKC276" s="22"/>
      <c r="VKD276" s="22"/>
      <c r="VKE276" s="22"/>
      <c r="VKF276" s="22"/>
      <c r="VKG276" s="22"/>
      <c r="VKH276" s="22"/>
      <c r="VKI276" s="22"/>
      <c r="VKJ276" s="22"/>
      <c r="VKK276" s="22"/>
      <c r="VKL276" s="22"/>
      <c r="VKM276" s="22"/>
      <c r="VKN276" s="22"/>
      <c r="VKO276" s="22"/>
      <c r="VKP276" s="22"/>
      <c r="VKQ276" s="22"/>
      <c r="VKR276" s="22"/>
      <c r="VKS276" s="22"/>
      <c r="VKT276" s="22"/>
      <c r="VKU276" s="22"/>
      <c r="VKV276" s="22"/>
      <c r="VKW276" s="22"/>
      <c r="VKX276" s="22"/>
      <c r="VKY276" s="22"/>
      <c r="VKZ276" s="22"/>
      <c r="VLA276" s="22"/>
      <c r="VLB276" s="22"/>
      <c r="VLC276" s="22"/>
      <c r="VLD276" s="22"/>
      <c r="VLE276" s="22"/>
      <c r="VLF276" s="22"/>
      <c r="VLG276" s="22"/>
      <c r="VLH276" s="22"/>
      <c r="VLI276" s="22"/>
      <c r="VLJ276" s="22"/>
      <c r="VLK276" s="22"/>
      <c r="VLL276" s="22"/>
      <c r="VLM276" s="22"/>
      <c r="VLN276" s="22"/>
      <c r="VLO276" s="22"/>
      <c r="VLP276" s="22"/>
      <c r="VLQ276" s="22"/>
      <c r="VLR276" s="22"/>
      <c r="VLS276" s="22"/>
      <c r="VLT276" s="22"/>
      <c r="VLU276" s="22"/>
      <c r="VLV276" s="22"/>
      <c r="VLW276" s="22"/>
      <c r="VLX276" s="22"/>
      <c r="VLY276" s="22"/>
      <c r="VLZ276" s="22"/>
      <c r="VMA276" s="22"/>
      <c r="VMB276" s="22"/>
      <c r="VMC276" s="22"/>
      <c r="VMD276" s="22"/>
      <c r="VME276" s="22"/>
      <c r="VMF276" s="22"/>
      <c r="VMG276" s="22"/>
      <c r="VMH276" s="22"/>
      <c r="VMI276" s="22"/>
      <c r="VMJ276" s="22"/>
      <c r="VMK276" s="22"/>
      <c r="VML276" s="22"/>
      <c r="VMM276" s="22"/>
      <c r="VMN276" s="22"/>
      <c r="VMO276" s="22"/>
      <c r="VMP276" s="22"/>
      <c r="VMQ276" s="22"/>
      <c r="VMR276" s="22"/>
      <c r="VMS276" s="22"/>
      <c r="VMT276" s="22"/>
      <c r="VMU276" s="22"/>
      <c r="VMV276" s="22"/>
      <c r="VMW276" s="22"/>
      <c r="VMX276" s="22"/>
      <c r="VMY276" s="22"/>
      <c r="VMZ276" s="22"/>
      <c r="VNA276" s="22"/>
      <c r="VNB276" s="22"/>
      <c r="VNC276" s="22"/>
      <c r="VND276" s="22"/>
      <c r="VNE276" s="22"/>
      <c r="VNF276" s="22"/>
      <c r="VNG276" s="22"/>
      <c r="VNH276" s="22"/>
      <c r="VNI276" s="22"/>
      <c r="VNJ276" s="22"/>
      <c r="VNK276" s="22"/>
      <c r="VNL276" s="22"/>
      <c r="VNM276" s="22"/>
      <c r="VNN276" s="22"/>
      <c r="VNO276" s="22"/>
      <c r="VNP276" s="22"/>
      <c r="VNQ276" s="22"/>
      <c r="VNR276" s="22"/>
      <c r="VNS276" s="22"/>
      <c r="VNT276" s="22"/>
      <c r="VNU276" s="22"/>
      <c r="VNV276" s="22"/>
      <c r="VNW276" s="22"/>
      <c r="VNX276" s="22"/>
      <c r="VNY276" s="22"/>
      <c r="VNZ276" s="22"/>
      <c r="VOA276" s="22"/>
      <c r="VOB276" s="22"/>
      <c r="VOC276" s="22"/>
      <c r="VOD276" s="22"/>
      <c r="VOE276" s="22"/>
      <c r="VOF276" s="22"/>
      <c r="VOG276" s="22"/>
      <c r="VOH276" s="22"/>
      <c r="VOI276" s="22"/>
      <c r="VOJ276" s="22"/>
      <c r="VOK276" s="22"/>
      <c r="VOL276" s="22"/>
      <c r="VOM276" s="22"/>
      <c r="VON276" s="22"/>
      <c r="VOO276" s="22"/>
      <c r="VOP276" s="22"/>
      <c r="VOQ276" s="22"/>
      <c r="VOR276" s="22"/>
      <c r="VOS276" s="22"/>
      <c r="VOT276" s="22"/>
      <c r="VOU276" s="22"/>
      <c r="VOV276" s="22"/>
      <c r="VOW276" s="22"/>
      <c r="VOX276" s="22"/>
      <c r="VOY276" s="22"/>
      <c r="VOZ276" s="22"/>
      <c r="VPA276" s="22"/>
      <c r="VPB276" s="22"/>
      <c r="VPC276" s="22"/>
      <c r="VPD276" s="22"/>
      <c r="VPE276" s="22"/>
      <c r="VPF276" s="22"/>
      <c r="VPG276" s="22"/>
      <c r="VPH276" s="22"/>
      <c r="VPI276" s="22"/>
      <c r="VPJ276" s="22"/>
      <c r="VPK276" s="22"/>
      <c r="VPL276" s="22"/>
      <c r="VPM276" s="22"/>
      <c r="VPN276" s="22"/>
      <c r="VPO276" s="22"/>
      <c r="VPP276" s="22"/>
      <c r="VPQ276" s="22"/>
      <c r="VPR276" s="22"/>
      <c r="VPS276" s="22"/>
      <c r="VPT276" s="22"/>
      <c r="VPU276" s="22"/>
      <c r="VPV276" s="22"/>
      <c r="VPW276" s="22"/>
      <c r="VPX276" s="22"/>
      <c r="VPY276" s="22"/>
      <c r="VPZ276" s="22"/>
      <c r="VQA276" s="22"/>
      <c r="VQB276" s="22"/>
      <c r="VQC276" s="22"/>
      <c r="VQD276" s="22"/>
      <c r="VQE276" s="22"/>
      <c r="VQF276" s="22"/>
      <c r="VQG276" s="22"/>
      <c r="VQH276" s="22"/>
      <c r="VQI276" s="22"/>
      <c r="VQJ276" s="22"/>
      <c r="VQK276" s="22"/>
      <c r="VQL276" s="22"/>
      <c r="VQM276" s="22"/>
      <c r="VQN276" s="22"/>
      <c r="VQO276" s="22"/>
      <c r="VQP276" s="22"/>
      <c r="VQQ276" s="22"/>
      <c r="VQR276" s="22"/>
      <c r="VQS276" s="22"/>
      <c r="VQT276" s="22"/>
      <c r="VQU276" s="22"/>
      <c r="VQV276" s="22"/>
      <c r="VQW276" s="22"/>
      <c r="VQX276" s="22"/>
      <c r="VQY276" s="22"/>
      <c r="VQZ276" s="22"/>
      <c r="VRA276" s="22"/>
      <c r="VRB276" s="22"/>
      <c r="VRC276" s="22"/>
      <c r="VRD276" s="22"/>
      <c r="VRE276" s="22"/>
      <c r="VRF276" s="22"/>
      <c r="VRG276" s="22"/>
      <c r="VRH276" s="22"/>
      <c r="VRI276" s="22"/>
      <c r="VRJ276" s="22"/>
      <c r="VRK276" s="22"/>
      <c r="VRL276" s="22"/>
      <c r="VRM276" s="22"/>
      <c r="VRN276" s="22"/>
      <c r="VRO276" s="22"/>
      <c r="VRP276" s="22"/>
      <c r="VRQ276" s="22"/>
      <c r="VRR276" s="22"/>
      <c r="VRS276" s="22"/>
      <c r="VRT276" s="22"/>
      <c r="VRU276" s="22"/>
      <c r="VRV276" s="22"/>
      <c r="VRW276" s="22"/>
      <c r="VRX276" s="22"/>
      <c r="VRY276" s="22"/>
      <c r="VRZ276" s="22"/>
      <c r="VSA276" s="22"/>
      <c r="VSB276" s="22"/>
      <c r="VSC276" s="22"/>
      <c r="VSD276" s="22"/>
      <c r="VSE276" s="22"/>
      <c r="VSF276" s="22"/>
      <c r="VSG276" s="22"/>
      <c r="VSH276" s="22"/>
      <c r="VSI276" s="22"/>
      <c r="VSJ276" s="22"/>
      <c r="VSK276" s="22"/>
      <c r="VSL276" s="22"/>
      <c r="VSM276" s="22"/>
      <c r="VSN276" s="22"/>
      <c r="VSO276" s="22"/>
      <c r="VSP276" s="22"/>
      <c r="VSQ276" s="22"/>
      <c r="VSR276" s="22"/>
      <c r="VSS276" s="22"/>
      <c r="VST276" s="22"/>
      <c r="VSU276" s="22"/>
      <c r="VSV276" s="22"/>
      <c r="VSW276" s="22"/>
      <c r="VSX276" s="22"/>
      <c r="VSY276" s="22"/>
      <c r="VSZ276" s="22"/>
      <c r="VTA276" s="22"/>
      <c r="VTB276" s="22"/>
      <c r="VTC276" s="22"/>
      <c r="VTD276" s="22"/>
      <c r="VTE276" s="22"/>
      <c r="VTF276" s="22"/>
      <c r="VTG276" s="22"/>
      <c r="VTH276" s="22"/>
      <c r="VTI276" s="22"/>
      <c r="VTJ276" s="22"/>
      <c r="VTK276" s="22"/>
      <c r="VTL276" s="22"/>
      <c r="VTM276" s="22"/>
      <c r="VTN276" s="22"/>
      <c r="VTO276" s="22"/>
      <c r="VTP276" s="22"/>
      <c r="VTQ276" s="22"/>
      <c r="VTR276" s="22"/>
      <c r="VTS276" s="22"/>
      <c r="VTT276" s="22"/>
      <c r="VTU276" s="22"/>
      <c r="VTV276" s="22"/>
      <c r="VTW276" s="22"/>
      <c r="VTX276" s="22"/>
      <c r="VTY276" s="22"/>
      <c r="VTZ276" s="22"/>
      <c r="VUA276" s="22"/>
      <c r="VUB276" s="22"/>
      <c r="VUC276" s="22"/>
      <c r="VUD276" s="22"/>
      <c r="VUE276" s="22"/>
      <c r="VUF276" s="22"/>
      <c r="VUG276" s="22"/>
      <c r="VUH276" s="22"/>
      <c r="VUI276" s="22"/>
      <c r="VUJ276" s="22"/>
      <c r="VUK276" s="22"/>
      <c r="VUL276" s="22"/>
      <c r="VUM276" s="22"/>
      <c r="VUN276" s="22"/>
      <c r="VUO276" s="22"/>
      <c r="VUP276" s="22"/>
      <c r="VUQ276" s="22"/>
      <c r="VUR276" s="22"/>
      <c r="VUS276" s="22"/>
      <c r="VUT276" s="22"/>
      <c r="VUU276" s="22"/>
      <c r="VUV276" s="22"/>
      <c r="VUW276" s="22"/>
      <c r="VUX276" s="22"/>
      <c r="VUY276" s="22"/>
      <c r="VUZ276" s="22"/>
      <c r="VVA276" s="22"/>
      <c r="VVB276" s="22"/>
      <c r="VVC276" s="22"/>
      <c r="VVD276" s="22"/>
      <c r="VVE276" s="22"/>
      <c r="VVF276" s="22"/>
      <c r="VVG276" s="22"/>
      <c r="VVH276" s="22"/>
      <c r="VVI276" s="22"/>
      <c r="VVJ276" s="22"/>
      <c r="VVK276" s="22"/>
      <c r="VVL276" s="22"/>
      <c r="VVM276" s="22"/>
      <c r="VVN276" s="22"/>
      <c r="VVO276" s="22"/>
      <c r="VVP276" s="22"/>
      <c r="VVQ276" s="22"/>
      <c r="VVR276" s="22"/>
      <c r="VVS276" s="22"/>
      <c r="VVT276" s="22"/>
      <c r="VVU276" s="22"/>
      <c r="VVV276" s="22"/>
      <c r="VVW276" s="22"/>
      <c r="VVX276" s="22"/>
      <c r="VVY276" s="22"/>
      <c r="VVZ276" s="22"/>
      <c r="VWA276" s="22"/>
      <c r="VWB276" s="22"/>
      <c r="VWC276" s="22"/>
      <c r="VWD276" s="22"/>
      <c r="VWE276" s="22"/>
      <c r="VWF276" s="22"/>
      <c r="VWG276" s="22"/>
      <c r="VWH276" s="22"/>
      <c r="VWI276" s="22"/>
      <c r="VWJ276" s="22"/>
      <c r="VWK276" s="22"/>
      <c r="VWL276" s="22"/>
      <c r="VWM276" s="22"/>
      <c r="VWN276" s="22"/>
      <c r="VWO276" s="22"/>
      <c r="VWP276" s="22"/>
      <c r="VWQ276" s="22"/>
      <c r="VWR276" s="22"/>
      <c r="VWS276" s="22"/>
      <c r="VWT276" s="22"/>
      <c r="VWU276" s="22"/>
      <c r="VWV276" s="22"/>
      <c r="VWW276" s="22"/>
      <c r="VWX276" s="22"/>
      <c r="VWY276" s="22"/>
      <c r="VWZ276" s="22"/>
      <c r="VXA276" s="22"/>
      <c r="VXB276" s="22"/>
      <c r="VXC276" s="22"/>
      <c r="VXD276" s="22"/>
      <c r="VXE276" s="22"/>
      <c r="VXF276" s="22"/>
      <c r="VXG276" s="22"/>
      <c r="VXH276" s="22"/>
      <c r="VXI276" s="22"/>
      <c r="VXJ276" s="22"/>
      <c r="VXK276" s="22"/>
      <c r="VXL276" s="22"/>
      <c r="VXM276" s="22"/>
      <c r="VXN276" s="22"/>
      <c r="VXO276" s="22"/>
      <c r="VXP276" s="22"/>
      <c r="VXQ276" s="22"/>
      <c r="VXR276" s="22"/>
      <c r="VXS276" s="22"/>
      <c r="VXT276" s="22"/>
      <c r="VXU276" s="22"/>
      <c r="VXV276" s="22"/>
      <c r="VXW276" s="22"/>
      <c r="VXX276" s="22"/>
      <c r="VXY276" s="22"/>
      <c r="VXZ276" s="22"/>
      <c r="VYA276" s="22"/>
      <c r="VYB276" s="22"/>
      <c r="VYC276" s="22"/>
      <c r="VYD276" s="22"/>
      <c r="VYE276" s="22"/>
      <c r="VYF276" s="22"/>
      <c r="VYG276" s="22"/>
      <c r="VYH276" s="22"/>
      <c r="VYI276" s="22"/>
      <c r="VYJ276" s="22"/>
      <c r="VYK276" s="22"/>
      <c r="VYL276" s="22"/>
      <c r="VYM276" s="22"/>
      <c r="VYN276" s="22"/>
      <c r="VYO276" s="22"/>
      <c r="VYP276" s="22"/>
      <c r="VYQ276" s="22"/>
      <c r="VYR276" s="22"/>
      <c r="VYS276" s="22"/>
      <c r="VYT276" s="22"/>
      <c r="VYU276" s="22"/>
      <c r="VYV276" s="22"/>
      <c r="VYW276" s="22"/>
      <c r="VYX276" s="22"/>
      <c r="VYY276" s="22"/>
      <c r="VYZ276" s="22"/>
      <c r="VZA276" s="22"/>
      <c r="VZB276" s="22"/>
      <c r="VZC276" s="22"/>
      <c r="VZD276" s="22"/>
      <c r="VZE276" s="22"/>
      <c r="VZF276" s="22"/>
      <c r="VZG276" s="22"/>
      <c r="VZH276" s="22"/>
      <c r="VZI276" s="22"/>
      <c r="VZJ276" s="22"/>
      <c r="VZK276" s="22"/>
      <c r="VZL276" s="22"/>
      <c r="VZM276" s="22"/>
      <c r="VZN276" s="22"/>
      <c r="VZO276" s="22"/>
      <c r="VZP276" s="22"/>
      <c r="VZQ276" s="22"/>
      <c r="VZR276" s="22"/>
      <c r="VZS276" s="22"/>
      <c r="VZT276" s="22"/>
      <c r="VZU276" s="22"/>
      <c r="VZV276" s="22"/>
      <c r="VZW276" s="22"/>
      <c r="VZX276" s="22"/>
      <c r="VZY276" s="22"/>
      <c r="VZZ276" s="22"/>
      <c r="WAA276" s="22"/>
      <c r="WAB276" s="22"/>
      <c r="WAC276" s="22"/>
      <c r="WAD276" s="22"/>
      <c r="WAE276" s="22"/>
      <c r="WAF276" s="22"/>
      <c r="WAG276" s="22"/>
      <c r="WAH276" s="22"/>
      <c r="WAI276" s="22"/>
      <c r="WAJ276" s="22"/>
      <c r="WAK276" s="22"/>
      <c r="WAL276" s="22"/>
      <c r="WAM276" s="22"/>
      <c r="WAN276" s="22"/>
      <c r="WAO276" s="22"/>
      <c r="WAP276" s="22"/>
      <c r="WAQ276" s="22"/>
      <c r="WAR276" s="22"/>
      <c r="WAS276" s="22"/>
      <c r="WAT276" s="22"/>
      <c r="WAU276" s="22"/>
      <c r="WAV276" s="22"/>
      <c r="WAW276" s="22"/>
      <c r="WAX276" s="22"/>
      <c r="WAY276" s="22"/>
      <c r="WAZ276" s="22"/>
      <c r="WBA276" s="22"/>
      <c r="WBB276" s="22"/>
      <c r="WBC276" s="22"/>
      <c r="WBD276" s="22"/>
      <c r="WBE276" s="22"/>
      <c r="WBF276" s="22"/>
      <c r="WBG276" s="22"/>
      <c r="WBH276" s="22"/>
      <c r="WBI276" s="22"/>
      <c r="WBJ276" s="22"/>
      <c r="WBK276" s="22"/>
      <c r="WBL276" s="22"/>
      <c r="WBM276" s="22"/>
      <c r="WBN276" s="22"/>
      <c r="WBO276" s="22"/>
      <c r="WBP276" s="22"/>
      <c r="WBQ276" s="22"/>
      <c r="WBR276" s="22"/>
      <c r="WBS276" s="22"/>
      <c r="WBT276" s="22"/>
      <c r="WBU276" s="22"/>
      <c r="WBV276" s="22"/>
      <c r="WBW276" s="22"/>
      <c r="WBX276" s="22"/>
      <c r="WBY276" s="22"/>
      <c r="WBZ276" s="22"/>
      <c r="WCA276" s="22"/>
      <c r="WCB276" s="22"/>
      <c r="WCC276" s="22"/>
      <c r="WCD276" s="22"/>
      <c r="WCE276" s="22"/>
      <c r="WCF276" s="22"/>
      <c r="WCG276" s="22"/>
      <c r="WCH276" s="22"/>
      <c r="WCI276" s="22"/>
      <c r="WCJ276" s="22"/>
      <c r="WCK276" s="22"/>
      <c r="WCL276" s="22"/>
      <c r="WCM276" s="22"/>
      <c r="WCN276" s="22"/>
      <c r="WCO276" s="22"/>
      <c r="WCP276" s="22"/>
      <c r="WCQ276" s="22"/>
      <c r="WCR276" s="22"/>
      <c r="WCS276" s="22"/>
      <c r="WCT276" s="22"/>
      <c r="WCU276" s="22"/>
      <c r="WCV276" s="22"/>
      <c r="WCW276" s="22"/>
      <c r="WCX276" s="22"/>
      <c r="WCY276" s="22"/>
      <c r="WCZ276" s="22"/>
      <c r="WDA276" s="22"/>
      <c r="WDB276" s="22"/>
      <c r="WDC276" s="22"/>
      <c r="WDD276" s="22"/>
      <c r="WDE276" s="22"/>
      <c r="WDF276" s="22"/>
      <c r="WDG276" s="22"/>
      <c r="WDH276" s="22"/>
      <c r="WDI276" s="22"/>
      <c r="WDJ276" s="22"/>
      <c r="WDK276" s="22"/>
      <c r="WDL276" s="22"/>
      <c r="WDM276" s="22"/>
      <c r="WDN276" s="22"/>
      <c r="WDO276" s="22"/>
      <c r="WDP276" s="22"/>
      <c r="WDQ276" s="22"/>
      <c r="WDR276" s="22"/>
      <c r="WDS276" s="22"/>
      <c r="WDT276" s="22"/>
      <c r="WDU276" s="22"/>
      <c r="WDV276" s="22"/>
      <c r="WDW276" s="22"/>
      <c r="WDX276" s="22"/>
      <c r="WDY276" s="22"/>
      <c r="WDZ276" s="22"/>
      <c r="WEA276" s="22"/>
      <c r="WEB276" s="22"/>
      <c r="WEC276" s="22"/>
      <c r="WED276" s="22"/>
      <c r="WEE276" s="22"/>
      <c r="WEF276" s="22"/>
      <c r="WEG276" s="22"/>
      <c r="WEH276" s="22"/>
      <c r="WEI276" s="22"/>
      <c r="WEJ276" s="22"/>
      <c r="WEK276" s="22"/>
      <c r="WEL276" s="22"/>
      <c r="WEM276" s="22"/>
      <c r="WEN276" s="22"/>
      <c r="WEO276" s="22"/>
      <c r="WEP276" s="22"/>
      <c r="WEQ276" s="22"/>
      <c r="WER276" s="22"/>
      <c r="WES276" s="22"/>
      <c r="WET276" s="22"/>
      <c r="WEU276" s="22"/>
      <c r="WEV276" s="22"/>
      <c r="WEW276" s="22"/>
      <c r="WEX276" s="22"/>
      <c r="WEY276" s="22"/>
      <c r="WEZ276" s="22"/>
      <c r="WFA276" s="22"/>
      <c r="WFB276" s="22"/>
      <c r="WFC276" s="22"/>
      <c r="WFD276" s="22"/>
      <c r="WFE276" s="22"/>
      <c r="WFF276" s="22"/>
      <c r="WFG276" s="22"/>
      <c r="WFH276" s="22"/>
      <c r="WFI276" s="22"/>
      <c r="WFJ276" s="22"/>
      <c r="WFK276" s="22"/>
      <c r="WFL276" s="22"/>
      <c r="WFM276" s="22"/>
      <c r="WFN276" s="22"/>
      <c r="WFO276" s="22"/>
      <c r="WFP276" s="22"/>
      <c r="WFQ276" s="22"/>
      <c r="WFR276" s="22"/>
      <c r="WFS276" s="22"/>
      <c r="WFT276" s="22"/>
      <c r="WFU276" s="22"/>
      <c r="WFV276" s="22"/>
      <c r="WFW276" s="22"/>
      <c r="WFX276" s="22"/>
      <c r="WFY276" s="22"/>
      <c r="WFZ276" s="22"/>
      <c r="WGA276" s="22"/>
      <c r="WGB276" s="22"/>
      <c r="WGC276" s="22"/>
      <c r="WGD276" s="22"/>
      <c r="WGE276" s="22"/>
      <c r="WGF276" s="22"/>
      <c r="WGG276" s="22"/>
      <c r="WGH276" s="22"/>
      <c r="WGI276" s="22"/>
      <c r="WGJ276" s="22"/>
      <c r="WGK276" s="22"/>
      <c r="WGL276" s="22"/>
      <c r="WGM276" s="22"/>
      <c r="WGN276" s="22"/>
      <c r="WGO276" s="22"/>
      <c r="WGP276" s="22"/>
      <c r="WGQ276" s="22"/>
      <c r="WGR276" s="22"/>
      <c r="WGS276" s="22"/>
      <c r="WGT276" s="22"/>
      <c r="WGU276" s="22"/>
      <c r="WGV276" s="22"/>
      <c r="WGW276" s="22"/>
      <c r="WGX276" s="22"/>
      <c r="WGY276" s="22"/>
      <c r="WGZ276" s="22"/>
      <c r="WHA276" s="22"/>
      <c r="WHB276" s="22"/>
      <c r="WHC276" s="22"/>
      <c r="WHD276" s="22"/>
      <c r="WHE276" s="22"/>
      <c r="WHF276" s="22"/>
      <c r="WHG276" s="22"/>
      <c r="WHH276" s="22"/>
      <c r="WHI276" s="22"/>
      <c r="WHJ276" s="22"/>
      <c r="WHK276" s="22"/>
      <c r="WHL276" s="22"/>
      <c r="WHM276" s="22"/>
      <c r="WHN276" s="22"/>
      <c r="WHO276" s="22"/>
      <c r="WHP276" s="22"/>
      <c r="WHQ276" s="22"/>
      <c r="WHR276" s="22"/>
      <c r="WHS276" s="22"/>
      <c r="WHT276" s="22"/>
      <c r="WHU276" s="22"/>
      <c r="WHV276" s="22"/>
      <c r="WHW276" s="22"/>
      <c r="WHX276" s="22"/>
      <c r="WHY276" s="22"/>
      <c r="WHZ276" s="22"/>
      <c r="WIA276" s="22"/>
      <c r="WIB276" s="22"/>
      <c r="WIC276" s="22"/>
      <c r="WID276" s="22"/>
      <c r="WIE276" s="22"/>
      <c r="WIF276" s="22"/>
      <c r="WIG276" s="22"/>
      <c r="WIH276" s="22"/>
      <c r="WII276" s="22"/>
      <c r="WIJ276" s="22"/>
      <c r="WIK276" s="22"/>
      <c r="WIL276" s="22"/>
      <c r="WIM276" s="22"/>
      <c r="WIN276" s="22"/>
      <c r="WIO276" s="22"/>
      <c r="WIP276" s="22"/>
      <c r="WIQ276" s="22"/>
      <c r="WIR276" s="22"/>
      <c r="WIS276" s="22"/>
      <c r="WIT276" s="22"/>
      <c r="WIU276" s="22"/>
      <c r="WIV276" s="22"/>
      <c r="WIW276" s="22"/>
      <c r="WIX276" s="22"/>
      <c r="WIY276" s="22"/>
      <c r="WIZ276" s="22"/>
      <c r="WJA276" s="22"/>
      <c r="WJB276" s="22"/>
      <c r="WJC276" s="22"/>
      <c r="WJD276" s="22"/>
      <c r="WJE276" s="22"/>
      <c r="WJF276" s="22"/>
      <c r="WJG276" s="22"/>
      <c r="WJH276" s="22"/>
      <c r="WJI276" s="22"/>
      <c r="WJJ276" s="22"/>
      <c r="WJK276" s="22"/>
      <c r="WJL276" s="22"/>
      <c r="WJM276" s="22"/>
      <c r="WJN276" s="22"/>
      <c r="WJO276" s="22"/>
      <c r="WJP276" s="22"/>
      <c r="WJQ276" s="22"/>
      <c r="WJR276" s="22"/>
      <c r="WJS276" s="22"/>
      <c r="WJT276" s="22"/>
      <c r="WJU276" s="22"/>
      <c r="WJV276" s="22"/>
      <c r="WJW276" s="22"/>
      <c r="WJX276" s="22"/>
      <c r="WJY276" s="22"/>
      <c r="WJZ276" s="22"/>
      <c r="WKA276" s="22"/>
      <c r="WKB276" s="22"/>
      <c r="WKC276" s="22"/>
      <c r="WKD276" s="22"/>
      <c r="WKE276" s="22"/>
      <c r="WKF276" s="22"/>
      <c r="WKG276" s="22"/>
      <c r="WKH276" s="22"/>
      <c r="WKI276" s="22"/>
      <c r="WKJ276" s="22"/>
      <c r="WKK276" s="22"/>
      <c r="WKL276" s="22"/>
      <c r="WKM276" s="22"/>
      <c r="WKN276" s="22"/>
      <c r="WKO276" s="22"/>
      <c r="WKP276" s="22"/>
      <c r="WKQ276" s="22"/>
      <c r="WKR276" s="22"/>
      <c r="WKS276" s="22"/>
      <c r="WKT276" s="22"/>
      <c r="WKU276" s="22"/>
      <c r="WKV276" s="22"/>
      <c r="WKW276" s="22"/>
      <c r="WKX276" s="22"/>
      <c r="WKY276" s="22"/>
      <c r="WKZ276" s="22"/>
      <c r="WLA276" s="22"/>
      <c r="WLB276" s="22"/>
      <c r="WLC276" s="22"/>
      <c r="WLD276" s="22"/>
      <c r="WLE276" s="22"/>
      <c r="WLF276" s="22"/>
      <c r="WLG276" s="22"/>
      <c r="WLH276" s="22"/>
      <c r="WLI276" s="22"/>
      <c r="WLJ276" s="22"/>
      <c r="WLK276" s="22"/>
      <c r="WLL276" s="22"/>
      <c r="WLM276" s="22"/>
      <c r="WLN276" s="22"/>
      <c r="WLO276" s="22"/>
      <c r="WLP276" s="22"/>
      <c r="WLQ276" s="22"/>
      <c r="WLR276" s="22"/>
      <c r="WLS276" s="22"/>
      <c r="WLT276" s="22"/>
      <c r="WLU276" s="22"/>
      <c r="WLV276" s="22"/>
      <c r="WLW276" s="22"/>
      <c r="WLX276" s="22"/>
      <c r="WLY276" s="22"/>
      <c r="WLZ276" s="22"/>
      <c r="WMA276" s="22"/>
      <c r="WMB276" s="22"/>
      <c r="WMC276" s="22"/>
      <c r="WMD276" s="22"/>
      <c r="WME276" s="22"/>
      <c r="WMF276" s="22"/>
      <c r="WMG276" s="22"/>
      <c r="WMH276" s="22"/>
      <c r="WMI276" s="22"/>
      <c r="WMJ276" s="22"/>
      <c r="WMK276" s="22"/>
      <c r="WML276" s="22"/>
      <c r="WMM276" s="22"/>
      <c r="WMN276" s="22"/>
      <c r="WMO276" s="22"/>
      <c r="WMP276" s="22"/>
      <c r="WMQ276" s="22"/>
      <c r="WMR276" s="22"/>
      <c r="WMS276" s="22"/>
      <c r="WMT276" s="22"/>
      <c r="WMU276" s="22"/>
      <c r="WMV276" s="22"/>
      <c r="WMW276" s="22"/>
      <c r="WMX276" s="22"/>
      <c r="WMY276" s="22"/>
      <c r="WMZ276" s="22"/>
      <c r="WNA276" s="22"/>
      <c r="WNB276" s="22"/>
      <c r="WNC276" s="22"/>
      <c r="WND276" s="22"/>
      <c r="WNE276" s="22"/>
      <c r="WNF276" s="22"/>
      <c r="WNG276" s="22"/>
      <c r="WNH276" s="22"/>
      <c r="WNI276" s="22"/>
      <c r="WNJ276" s="22"/>
      <c r="WNK276" s="22"/>
      <c r="WNL276" s="22"/>
      <c r="WNM276" s="22"/>
      <c r="WNN276" s="22"/>
      <c r="WNO276" s="22"/>
      <c r="WNP276" s="22"/>
      <c r="WNQ276" s="22"/>
      <c r="WNR276" s="22"/>
      <c r="WNS276" s="22"/>
      <c r="WNT276" s="22"/>
      <c r="WNU276" s="22"/>
      <c r="WNV276" s="22"/>
      <c r="WNW276" s="22"/>
      <c r="WNX276" s="22"/>
      <c r="WNY276" s="22"/>
      <c r="WNZ276" s="22"/>
      <c r="WOA276" s="22"/>
      <c r="WOB276" s="22"/>
      <c r="WOC276" s="22"/>
      <c r="WOD276" s="22"/>
      <c r="WOE276" s="22"/>
      <c r="WOF276" s="22"/>
      <c r="WOG276" s="22"/>
      <c r="WOH276" s="22"/>
      <c r="WOI276" s="22"/>
      <c r="WOJ276" s="22"/>
      <c r="WOK276" s="22"/>
      <c r="WOL276" s="22"/>
      <c r="WOM276" s="22"/>
      <c r="WON276" s="22"/>
      <c r="WOO276" s="22"/>
      <c r="WOP276" s="22"/>
      <c r="WOQ276" s="22"/>
      <c r="WOR276" s="22"/>
      <c r="WOS276" s="22"/>
      <c r="WOT276" s="22"/>
      <c r="WOU276" s="22"/>
      <c r="WOV276" s="22"/>
      <c r="WOW276" s="22"/>
      <c r="WOX276" s="22"/>
      <c r="WOY276" s="22"/>
      <c r="WOZ276" s="22"/>
      <c r="WPA276" s="22"/>
      <c r="WPB276" s="22"/>
      <c r="WPC276" s="22"/>
      <c r="WPD276" s="22"/>
      <c r="WPE276" s="22"/>
      <c r="WPF276" s="22"/>
      <c r="WPG276" s="22"/>
      <c r="WPH276" s="22"/>
      <c r="WPI276" s="22"/>
      <c r="WPJ276" s="22"/>
      <c r="WPK276" s="22"/>
      <c r="WPL276" s="22"/>
      <c r="WPM276" s="22"/>
      <c r="WPN276" s="22"/>
      <c r="WPO276" s="22"/>
      <c r="WPP276" s="22"/>
      <c r="WPQ276" s="22"/>
      <c r="WPR276" s="22"/>
      <c r="WPS276" s="22"/>
      <c r="WPT276" s="22"/>
      <c r="WPU276" s="22"/>
      <c r="WPV276" s="22"/>
      <c r="WPW276" s="22"/>
      <c r="WPX276" s="22"/>
      <c r="WPY276" s="22"/>
      <c r="WPZ276" s="22"/>
      <c r="WQA276" s="22"/>
      <c r="WQB276" s="22"/>
      <c r="WQC276" s="22"/>
      <c r="WQD276" s="22"/>
      <c r="WQE276" s="22"/>
      <c r="WQF276" s="22"/>
      <c r="WQG276" s="22"/>
      <c r="WQH276" s="22"/>
      <c r="WQI276" s="22"/>
      <c r="WQJ276" s="22"/>
      <c r="WQK276" s="22"/>
      <c r="WQL276" s="22"/>
      <c r="WQM276" s="22"/>
      <c r="WQN276" s="22"/>
      <c r="WQO276" s="22"/>
      <c r="WQP276" s="22"/>
      <c r="WQQ276" s="22"/>
      <c r="WQR276" s="22"/>
      <c r="WQS276" s="22"/>
      <c r="WQT276" s="22"/>
      <c r="WQU276" s="22"/>
      <c r="WQV276" s="22"/>
      <c r="WQW276" s="22"/>
      <c r="WQX276" s="22"/>
      <c r="WQY276" s="22"/>
      <c r="WQZ276" s="22"/>
      <c r="WRA276" s="22"/>
      <c r="WRB276" s="22"/>
      <c r="WRC276" s="22"/>
      <c r="WRD276" s="22"/>
      <c r="WRE276" s="22"/>
      <c r="WRF276" s="22"/>
      <c r="WRG276" s="22"/>
      <c r="WRH276" s="22"/>
      <c r="WRI276" s="22"/>
      <c r="WRJ276" s="22"/>
      <c r="WRK276" s="22"/>
      <c r="WRL276" s="22"/>
      <c r="WRM276" s="22"/>
      <c r="WRN276" s="22"/>
      <c r="WRO276" s="22"/>
      <c r="WRP276" s="22"/>
      <c r="WRQ276" s="22"/>
      <c r="WRR276" s="22"/>
      <c r="WRS276" s="22"/>
      <c r="WRT276" s="22"/>
      <c r="WRU276" s="22"/>
      <c r="WRV276" s="22"/>
      <c r="WRW276" s="22"/>
      <c r="WRX276" s="22"/>
      <c r="WRY276" s="22"/>
      <c r="WRZ276" s="22"/>
      <c r="WSA276" s="22"/>
      <c r="WSB276" s="22"/>
      <c r="WSC276" s="22"/>
      <c r="WSD276" s="22"/>
      <c r="WSE276" s="22"/>
      <c r="WSF276" s="22"/>
      <c r="WSG276" s="22"/>
      <c r="WSH276" s="22"/>
      <c r="WSI276" s="22"/>
      <c r="WSJ276" s="22"/>
      <c r="WSK276" s="22"/>
      <c r="WSL276" s="22"/>
      <c r="WSM276" s="22"/>
      <c r="WSN276" s="22"/>
      <c r="WSO276" s="22"/>
      <c r="WSP276" s="22"/>
      <c r="WSQ276" s="22"/>
      <c r="WSR276" s="22"/>
      <c r="WSS276" s="22"/>
      <c r="WST276" s="22"/>
      <c r="WSU276" s="22"/>
      <c r="WSV276" s="22"/>
      <c r="WSW276" s="22"/>
      <c r="WSX276" s="22"/>
      <c r="WSY276" s="22"/>
      <c r="WSZ276" s="22"/>
      <c r="WTA276" s="22"/>
      <c r="WTB276" s="22"/>
      <c r="WTC276" s="22"/>
      <c r="WTD276" s="22"/>
      <c r="WTE276" s="22"/>
      <c r="WTF276" s="22"/>
      <c r="WTG276" s="22"/>
      <c r="WTH276" s="22"/>
      <c r="WTI276" s="22"/>
      <c r="WTJ276" s="22"/>
      <c r="WTK276" s="22"/>
      <c r="WTL276" s="22"/>
      <c r="WTM276" s="22"/>
      <c r="WTN276" s="22"/>
      <c r="WTO276" s="22"/>
      <c r="WTP276" s="22"/>
      <c r="WTQ276" s="22"/>
      <c r="WTR276" s="22"/>
      <c r="WTS276" s="22"/>
      <c r="WTT276" s="22"/>
      <c r="WTU276" s="22"/>
      <c r="WTV276" s="22"/>
      <c r="WTW276" s="22"/>
      <c r="WTX276" s="22"/>
      <c r="WTY276" s="22"/>
      <c r="WTZ276" s="22"/>
      <c r="WUA276" s="22"/>
      <c r="WUB276" s="22"/>
      <c r="WUC276" s="22"/>
      <c r="WUD276" s="22"/>
      <c r="WUE276" s="22"/>
      <c r="WUF276" s="22"/>
      <c r="WUG276" s="22"/>
      <c r="WUH276" s="22"/>
      <c r="WUI276" s="22"/>
      <c r="WUJ276" s="22"/>
      <c r="WUK276" s="22"/>
      <c r="WUL276" s="22"/>
      <c r="WUM276" s="22"/>
      <c r="WUN276" s="22"/>
      <c r="WUO276" s="22"/>
      <c r="WUP276" s="22"/>
      <c r="WUQ276" s="22"/>
      <c r="WUR276" s="22"/>
      <c r="WUS276" s="22"/>
      <c r="WUT276" s="22"/>
      <c r="WUU276" s="22"/>
      <c r="WUV276" s="22"/>
      <c r="WUW276" s="22"/>
      <c r="WUX276" s="22"/>
      <c r="WUY276" s="22"/>
      <c r="WUZ276" s="22"/>
      <c r="WVA276" s="22"/>
      <c r="WVB276" s="22"/>
      <c r="WVC276" s="22"/>
      <c r="WVD276" s="22"/>
      <c r="WVE276" s="22"/>
      <c r="WVF276" s="22"/>
      <c r="WVG276" s="22"/>
      <c r="WVH276" s="22"/>
      <c r="WVI276" s="22"/>
      <c r="WVJ276" s="22"/>
      <c r="WVK276" s="22"/>
      <c r="WVL276" s="22"/>
      <c r="WVM276" s="22"/>
      <c r="WVN276" s="22"/>
      <c r="WVO276" s="22"/>
      <c r="WVP276" s="22"/>
      <c r="WVQ276" s="22"/>
      <c r="WVR276" s="22"/>
      <c r="WVS276" s="22"/>
      <c r="WVT276" s="22"/>
      <c r="WVU276" s="22"/>
      <c r="WVV276" s="22"/>
      <c r="WVW276" s="22"/>
      <c r="WVX276" s="22"/>
      <c r="WVY276" s="22"/>
      <c r="WVZ276" s="22"/>
      <c r="WWA276" s="22"/>
      <c r="WWB276" s="22"/>
      <c r="WWC276" s="22"/>
      <c r="WWD276" s="22"/>
      <c r="WWE276" s="22"/>
      <c r="WWF276" s="22"/>
      <c r="WWG276" s="22"/>
      <c r="WWH276" s="22"/>
      <c r="WWI276" s="22"/>
      <c r="WWJ276" s="22"/>
      <c r="WWK276" s="22"/>
      <c r="WWL276" s="22"/>
      <c r="WWM276" s="22"/>
      <c r="WWN276" s="22"/>
      <c r="WWO276" s="22"/>
      <c r="WWP276" s="22"/>
      <c r="WWQ276" s="22"/>
      <c r="WWR276" s="22"/>
      <c r="WWS276" s="22"/>
      <c r="WWT276" s="22"/>
      <c r="WWU276" s="22"/>
      <c r="WWV276" s="22"/>
      <c r="WWW276" s="22"/>
      <c r="WWX276" s="22"/>
      <c r="WWY276" s="22"/>
      <c r="WWZ276" s="22"/>
      <c r="WXA276" s="22"/>
      <c r="WXB276" s="22"/>
      <c r="WXC276" s="22"/>
      <c r="WXD276" s="22"/>
      <c r="WXE276" s="22"/>
      <c r="WXF276" s="22"/>
      <c r="WXG276" s="22"/>
      <c r="WXH276" s="22"/>
      <c r="WXI276" s="22"/>
      <c r="WXJ276" s="22"/>
      <c r="WXK276" s="22"/>
      <c r="WXL276" s="22"/>
      <c r="WXM276" s="22"/>
      <c r="WXN276" s="22"/>
      <c r="WXO276" s="22"/>
      <c r="WXP276" s="22"/>
      <c r="WXQ276" s="22"/>
      <c r="WXR276" s="22"/>
      <c r="WXS276" s="22"/>
      <c r="WXT276" s="22"/>
      <c r="WXU276" s="22"/>
      <c r="WXV276" s="22"/>
      <c r="WXW276" s="22"/>
      <c r="WXX276" s="22"/>
      <c r="WXY276" s="22"/>
      <c r="WXZ276" s="22"/>
      <c r="WYA276" s="22"/>
      <c r="WYB276" s="22"/>
      <c r="WYC276" s="22"/>
      <c r="WYD276" s="22"/>
      <c r="WYE276" s="22"/>
      <c r="WYF276" s="22"/>
      <c r="WYG276" s="22"/>
      <c r="WYH276" s="22"/>
      <c r="WYI276" s="22"/>
      <c r="WYJ276" s="22"/>
      <c r="WYK276" s="22"/>
      <c r="WYL276" s="22"/>
      <c r="WYM276" s="22"/>
      <c r="WYN276" s="22"/>
      <c r="WYO276" s="22"/>
      <c r="WYP276" s="22"/>
      <c r="WYQ276" s="22"/>
      <c r="WYR276" s="22"/>
      <c r="WYS276" s="22"/>
      <c r="WYT276" s="22"/>
      <c r="WYU276" s="22"/>
      <c r="WYV276" s="22"/>
      <c r="WYW276" s="22"/>
      <c r="WYX276" s="22"/>
      <c r="WYY276" s="22"/>
      <c r="WYZ276" s="22"/>
      <c r="WZA276" s="22"/>
      <c r="WZB276" s="22"/>
      <c r="WZC276" s="22"/>
      <c r="WZD276" s="22"/>
      <c r="WZE276" s="22"/>
      <c r="WZF276" s="22"/>
      <c r="WZG276" s="22"/>
      <c r="WZH276" s="22"/>
      <c r="WZI276" s="22"/>
      <c r="WZJ276" s="22"/>
      <c r="WZK276" s="22"/>
      <c r="WZL276" s="22"/>
      <c r="WZM276" s="22"/>
      <c r="WZN276" s="22"/>
      <c r="WZO276" s="22"/>
      <c r="WZP276" s="22"/>
      <c r="WZQ276" s="22"/>
      <c r="WZR276" s="22"/>
      <c r="WZS276" s="22"/>
      <c r="WZT276" s="22"/>
      <c r="WZU276" s="22"/>
      <c r="WZV276" s="22"/>
      <c r="WZW276" s="22"/>
      <c r="WZX276" s="22"/>
      <c r="WZY276" s="22"/>
      <c r="WZZ276" s="22"/>
      <c r="XAA276" s="22"/>
      <c r="XAB276" s="22"/>
      <c r="XAC276" s="22"/>
      <c r="XAD276" s="22"/>
      <c r="XAE276" s="22"/>
      <c r="XAF276" s="22"/>
      <c r="XAG276" s="22"/>
      <c r="XAH276" s="22"/>
      <c r="XAI276" s="22"/>
      <c r="XAJ276" s="22"/>
      <c r="XAK276" s="22"/>
      <c r="XAL276" s="22"/>
      <c r="XAM276" s="22"/>
      <c r="XAN276" s="22"/>
      <c r="XAO276" s="22"/>
      <c r="XAP276" s="22"/>
      <c r="XAQ276" s="22"/>
      <c r="XAR276" s="22"/>
      <c r="XAS276" s="22"/>
      <c r="XAT276" s="22"/>
      <c r="XAU276" s="22"/>
      <c r="XAV276" s="22"/>
      <c r="XAW276" s="22"/>
      <c r="XAX276" s="22"/>
      <c r="XAY276" s="22"/>
      <c r="XAZ276" s="22"/>
      <c r="XBA276" s="22"/>
      <c r="XBB276" s="22"/>
      <c r="XBC276" s="22"/>
      <c r="XBD276" s="22"/>
      <c r="XBE276" s="22"/>
      <c r="XBF276" s="22"/>
      <c r="XBG276" s="22"/>
      <c r="XBH276" s="22"/>
      <c r="XBI276" s="22"/>
      <c r="XBJ276" s="22"/>
      <c r="XBK276" s="22"/>
      <c r="XBL276" s="22"/>
      <c r="XBM276" s="22"/>
      <c r="XBN276" s="22"/>
      <c r="XBO276" s="22"/>
      <c r="XBP276" s="22"/>
      <c r="XBQ276" s="22"/>
      <c r="XBR276" s="22"/>
      <c r="XBS276" s="22"/>
      <c r="XBT276" s="22"/>
      <c r="XBU276" s="22"/>
      <c r="XBV276" s="22"/>
      <c r="XBW276" s="22"/>
      <c r="XBX276" s="22"/>
      <c r="XBY276" s="22"/>
      <c r="XBZ276" s="22"/>
      <c r="XCA276" s="22"/>
      <c r="XCB276" s="22"/>
      <c r="XCC276" s="22"/>
      <c r="XCD276" s="22"/>
      <c r="XCE276" s="22"/>
      <c r="XCF276" s="22"/>
      <c r="XCG276" s="22"/>
      <c r="XCH276" s="22"/>
      <c r="XCI276" s="22"/>
      <c r="XCJ276" s="22"/>
      <c r="XCK276" s="22"/>
      <c r="XCL276" s="22"/>
      <c r="XCM276" s="22"/>
      <c r="XCN276" s="22"/>
      <c r="XCO276" s="22"/>
      <c r="XCP276" s="22"/>
      <c r="XCQ276" s="22"/>
      <c r="XCR276" s="22"/>
      <c r="XCS276" s="22"/>
      <c r="XCT276" s="22"/>
      <c r="XCU276" s="22"/>
      <c r="XCV276" s="22"/>
      <c r="XCW276" s="22"/>
      <c r="XCX276" s="22"/>
      <c r="XCY276" s="22"/>
      <c r="XCZ276" s="22"/>
      <c r="XDA276" s="22"/>
      <c r="XDB276" s="22"/>
      <c r="XDC276" s="22"/>
      <c r="XDD276" s="22"/>
      <c r="XDE276" s="22"/>
      <c r="XDF276" s="22"/>
      <c r="XDG276" s="22"/>
      <c r="XDH276" s="22"/>
      <c r="XDI276" s="22"/>
      <c r="XDJ276" s="22"/>
      <c r="XDK276" s="22"/>
      <c r="XDL276" s="22"/>
      <c r="XDM276" s="22"/>
      <c r="XDN276" s="22"/>
      <c r="XDO276" s="22"/>
      <c r="XDP276" s="22"/>
      <c r="XDQ276" s="22"/>
      <c r="XDR276" s="22"/>
      <c r="XDS276" s="22"/>
      <c r="XDT276" s="22"/>
      <c r="XDU276" s="22"/>
      <c r="XDV276" s="22"/>
      <c r="XDW276" s="22"/>
      <c r="XDX276" s="22"/>
      <c r="XDY276" s="22"/>
      <c r="XDZ276" s="22"/>
      <c r="XEA276" s="22"/>
      <c r="XEB276" s="22"/>
      <c r="XEC276" s="22"/>
      <c r="XED276" s="22"/>
      <c r="XEE276" s="22"/>
      <c r="XEF276" s="22"/>
      <c r="XEG276" s="22"/>
      <c r="XEH276" s="22"/>
      <c r="XEI276" s="22"/>
      <c r="XEJ276" s="22"/>
      <c r="XEK276" s="22"/>
      <c r="XEL276" s="22"/>
      <c r="XEM276" s="22"/>
      <c r="XEN276" s="22"/>
      <c r="XEO276" s="22"/>
      <c r="XEP276" s="22"/>
      <c r="XEQ276" s="22"/>
      <c r="XER276" s="22"/>
      <c r="XES276" s="22"/>
      <c r="XET276" s="22"/>
      <c r="XEU276" s="22"/>
      <c r="XEV276" s="22"/>
    </row>
    <row r="277" spans="2:16376" outlineLevel="2" x14ac:dyDescent="0.15">
      <c r="B277" s="17" t="s">
        <v>158</v>
      </c>
      <c r="C277" s="108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AB277" s="22"/>
    </row>
    <row r="278" spans="2:16376" outlineLevel="2" x14ac:dyDescent="0.15">
      <c r="B278" s="22" t="s">
        <v>154</v>
      </c>
      <c r="C278" s="23" t="str">
        <f>CurrUnit</f>
        <v>ths RUB</v>
      </c>
      <c r="G278"/>
      <c r="H278"/>
      <c r="I278"/>
      <c r="J278"/>
      <c r="K278"/>
      <c r="L278"/>
      <c r="M278"/>
      <c r="N278"/>
    </row>
    <row r="279" spans="2:16376" outlineLevel="2" x14ac:dyDescent="0.15">
      <c r="B279" s="22" t="s">
        <v>155</v>
      </c>
      <c r="C279" s="23" t="str">
        <f>CurrUnit</f>
        <v>ths RUB</v>
      </c>
      <c r="F279" s="40" t="s">
        <v>63</v>
      </c>
      <c r="G279"/>
      <c r="H279"/>
      <c r="I279"/>
      <c r="J279"/>
      <c r="K279"/>
      <c r="L279"/>
      <c r="M279"/>
      <c r="N279"/>
      <c r="P279" s="30">
        <v>1900000</v>
      </c>
      <c r="Q279" s="30"/>
      <c r="R279" s="30"/>
      <c r="S279" s="30"/>
      <c r="T279" s="30"/>
    </row>
    <row r="280" spans="2:16376" outlineLevel="2" x14ac:dyDescent="0.15">
      <c r="B280" s="22" t="s">
        <v>156</v>
      </c>
      <c r="C280" s="23" t="str">
        <f>CurrUnit</f>
        <v>ths RUB</v>
      </c>
      <c r="F280" s="40" t="s">
        <v>64</v>
      </c>
      <c r="G280"/>
      <c r="H280"/>
      <c r="I280"/>
      <c r="J280"/>
      <c r="K280"/>
      <c r="L280"/>
      <c r="M280"/>
      <c r="N280"/>
      <c r="P280" s="30"/>
      <c r="Q280" s="30">
        <v>-300000</v>
      </c>
      <c r="R280" s="30">
        <v>-300000</v>
      </c>
      <c r="S280" s="30">
        <v>-300000</v>
      </c>
      <c r="T280" s="30">
        <v>-300000</v>
      </c>
    </row>
    <row r="281" spans="2:16376" outlineLevel="2" x14ac:dyDescent="0.15">
      <c r="B281" s="22" t="s">
        <v>157</v>
      </c>
      <c r="C281" s="23" t="str">
        <f>CurrUnit</f>
        <v>ths RUB</v>
      </c>
      <c r="G281"/>
      <c r="H281"/>
      <c r="I281"/>
      <c r="J281"/>
      <c r="K281"/>
      <c r="L281"/>
      <c r="M281"/>
      <c r="N281"/>
      <c r="O281" s="79">
        <f>His_BS!O32</f>
        <v>1200000</v>
      </c>
    </row>
    <row r="282" spans="2:16376" outlineLevel="2" x14ac:dyDescent="0.15">
      <c r="B282"/>
      <c r="C282" s="20"/>
      <c r="D282" s="20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AB282" s="22"/>
    </row>
    <row r="283" spans="2:16376" s="22" customFormat="1" outlineLevel="2" x14ac:dyDescent="0.15">
      <c r="C283" s="23"/>
    </row>
    <row r="284" spans="2:16376" outlineLevel="2" x14ac:dyDescent="0.15">
      <c r="B284" s="17" t="s">
        <v>159</v>
      </c>
      <c r="C284" s="108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AB284" s="22"/>
    </row>
    <row r="285" spans="2:16376" outlineLevel="2" x14ac:dyDescent="0.15">
      <c r="B285" s="22" t="s">
        <v>160</v>
      </c>
      <c r="C285" s="23" t="s">
        <v>255</v>
      </c>
      <c r="F285" s="40" t="s">
        <v>65</v>
      </c>
      <c r="G285"/>
      <c r="H285"/>
      <c r="I285"/>
      <c r="J285"/>
      <c r="K285"/>
      <c r="L285"/>
      <c r="M285"/>
      <c r="N285"/>
      <c r="O285" s="62">
        <v>0.14000000000000001</v>
      </c>
      <c r="P285" s="62">
        <v>0.14000000000000001</v>
      </c>
      <c r="Q285" s="62">
        <v>0.14000000000000001</v>
      </c>
      <c r="R285" s="62">
        <v>0.14000000000000001</v>
      </c>
      <c r="S285" s="62">
        <v>0.14000000000000001</v>
      </c>
      <c r="T285" s="62">
        <v>0.14000000000000001</v>
      </c>
    </row>
    <row r="286" spans="2:16376" outlineLevel="2" x14ac:dyDescent="0.15">
      <c r="B286" s="22" t="s">
        <v>161</v>
      </c>
      <c r="C286" s="23" t="s">
        <v>255</v>
      </c>
      <c r="F286" s="40" t="s">
        <v>66</v>
      </c>
      <c r="G286"/>
      <c r="H286"/>
      <c r="I286"/>
      <c r="J286"/>
      <c r="K286"/>
      <c r="L286"/>
      <c r="M286"/>
      <c r="N286"/>
      <c r="O286" s="62">
        <v>0.11</v>
      </c>
      <c r="P286" s="62">
        <v>0.11</v>
      </c>
      <c r="Q286" s="62">
        <v>0.11</v>
      </c>
      <c r="R286" s="62">
        <v>0.11</v>
      </c>
      <c r="S286" s="62">
        <v>0.11</v>
      </c>
      <c r="T286" s="62">
        <v>0.11</v>
      </c>
    </row>
    <row r="287" spans="2:16376" outlineLevel="2" x14ac:dyDescent="0.15">
      <c r="B287" s="22" t="s">
        <v>284</v>
      </c>
      <c r="C287" s="23" t="s">
        <v>1</v>
      </c>
      <c r="F287" s="40" t="s">
        <v>67</v>
      </c>
      <c r="G287"/>
      <c r="H287"/>
      <c r="I287"/>
      <c r="J287"/>
      <c r="K287"/>
      <c r="L287"/>
      <c r="M287"/>
      <c r="N287"/>
      <c r="O287" s="62">
        <v>0.01</v>
      </c>
      <c r="P287" s="80"/>
      <c r="Q287" s="80"/>
      <c r="R287" s="80"/>
      <c r="S287" s="80"/>
      <c r="T287" s="80"/>
    </row>
    <row r="288" spans="2:16376" outlineLevel="2" x14ac:dyDescent="0.15">
      <c r="B288" s="22" t="s">
        <v>162</v>
      </c>
      <c r="C288" s="23" t="s">
        <v>1</v>
      </c>
      <c r="G288"/>
      <c r="H288"/>
      <c r="I288"/>
      <c r="J288"/>
      <c r="K288"/>
      <c r="L288"/>
      <c r="M288"/>
      <c r="N288"/>
      <c r="O288" s="46">
        <v>0.5</v>
      </c>
    </row>
    <row r="289" spans="2:28" outlineLevel="2" x14ac:dyDescent="0.15">
      <c r="B289" s="22" t="s">
        <v>163</v>
      </c>
      <c r="C289" s="23" t="str">
        <f>CurrUnit</f>
        <v>ths RUB</v>
      </c>
      <c r="F289" s="40" t="s">
        <v>68</v>
      </c>
      <c r="G289"/>
      <c r="H289"/>
      <c r="I289"/>
      <c r="J289"/>
      <c r="K289"/>
      <c r="L289"/>
      <c r="M289"/>
      <c r="N289"/>
      <c r="O289" s="30">
        <f>-His_PL!O20</f>
        <v>200000</v>
      </c>
    </row>
    <row r="290" spans="2:28" outlineLevel="2" x14ac:dyDescent="0.15">
      <c r="B290"/>
      <c r="C290" s="20"/>
      <c r="D290" s="2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AB290" s="22"/>
    </row>
    <row r="291" spans="2:28" outlineLevel="1" x14ac:dyDescent="0.15"/>
  </sheetData>
  <conditionalFormatting sqref="M7:T7">
    <cfRule type="expression" dxfId="18" priority="2">
      <formula>(#REF!&lt;=date_Valuation)</formula>
    </cfRule>
  </conditionalFormatting>
  <conditionalFormatting sqref="U7">
    <cfRule type="expression" dxfId="17" priority="1">
      <formula>(#REF!&lt;=date_Valuation)</formula>
    </cfRule>
  </conditionalFormatting>
  <dataValidations count="1">
    <dataValidation type="list" allowBlank="1" showInputMessage="1" showErrorMessage="1" sqref="L13" xr:uid="{00000000-0002-0000-0B00-000000000000}">
      <formula1>$L$14:$L$16</formula1>
    </dataValidation>
  </dataValidations>
  <pageMargins left="0.25" right="0.25" top="0.75" bottom="0.75" header="0.3" footer="0.3"/>
  <pageSetup paperSize="9" scale="63" fitToHeight="6" orientation="landscape" r:id="rId1"/>
  <rowBreaks count="4" manualBreakCount="4">
    <brk id="75" max="19" man="1"/>
    <brk id="127" max="19" man="1"/>
    <brk id="179" max="19" man="1"/>
    <brk id="230" max="19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">
    <tabColor theme="4" tint="0.39997558519241921"/>
  </sheetPr>
  <dimension ref="A1:XFC45"/>
  <sheetViews>
    <sheetView showGridLines="0" zoomScale="85" zoomScaleNormal="85" workbookViewId="0">
      <pane xSplit="3" ySplit="7" topLeftCell="K20" activePane="bottomRight" state="frozen"/>
      <selection activeCell="B37" sqref="B37"/>
      <selection pane="topRight" activeCell="B37" sqref="B37"/>
      <selection pane="bottomLeft" activeCell="B37" sqref="B37"/>
      <selection pane="bottomRight" activeCell="O44" sqref="O44"/>
    </sheetView>
  </sheetViews>
  <sheetFormatPr baseColWidth="10" defaultColWidth="0" defaultRowHeight="13" outlineLevelRow="1" outlineLevelCol="1" x14ac:dyDescent="0.15"/>
  <cols>
    <col min="1" max="1" width="5.6640625" style="22" customWidth="1"/>
    <col min="2" max="2" width="54.5" style="22" customWidth="1"/>
    <col min="3" max="4" width="10.33203125" style="23" customWidth="1"/>
    <col min="5" max="5" width="22.33203125" style="22" customWidth="1"/>
    <col min="6" max="6" width="18.33203125" style="22" customWidth="1"/>
    <col min="7" max="11" width="11.33203125" style="22" customWidth="1" outlineLevel="1"/>
    <col min="12" max="17" width="11.33203125" style="22" customWidth="1"/>
    <col min="18" max="19" width="10.6640625" style="22" customWidth="1"/>
    <col min="20" max="20" width="11.6640625" style="22" customWidth="1"/>
    <col min="21" max="27" width="10.6640625" style="22" customWidth="1"/>
    <col min="28" max="28" width="9.33203125" customWidth="1"/>
    <col min="37" max="16383" width="9.33203125" hidden="1"/>
    <col min="16384" max="16384" width="0.33203125" customWidth="1"/>
  </cols>
  <sheetData>
    <row r="1" spans="1:27" ht="23" outlineLevel="1" x14ac:dyDescent="0.25">
      <c r="A1" s="8" t="s">
        <v>294</v>
      </c>
      <c r="F1" s="9"/>
      <c r="G1" s="9"/>
      <c r="H1" s="9"/>
      <c r="I1" s="9"/>
      <c r="J1" s="9"/>
      <c r="K1" s="9"/>
      <c r="U1"/>
      <c r="V1"/>
      <c r="W1"/>
      <c r="X1"/>
      <c r="Y1"/>
      <c r="Z1"/>
      <c r="AA1"/>
    </row>
    <row r="2" spans="1:27" s="19" customFormat="1" outlineLevel="1" x14ac:dyDescent="0.15">
      <c r="A2" s="24"/>
      <c r="B2" s="24"/>
      <c r="C2" s="45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</row>
    <row r="3" spans="1:27" outlineLevel="1" x14ac:dyDescent="0.15">
      <c r="A3" s="1"/>
      <c r="B3" s="1"/>
      <c r="C3" s="101"/>
      <c r="D3" s="1"/>
      <c r="E3" s="24"/>
      <c r="F3" s="11"/>
      <c r="G3" s="11"/>
      <c r="H3" s="11"/>
      <c r="I3" s="11"/>
      <c r="J3" s="11"/>
      <c r="K3" s="11"/>
      <c r="M3" s="10"/>
      <c r="N3" s="10"/>
      <c r="O3" s="10"/>
      <c r="P3" s="10"/>
      <c r="Q3" s="10"/>
      <c r="R3" s="10"/>
      <c r="S3" s="10"/>
      <c r="T3" s="10"/>
      <c r="U3"/>
      <c r="V3"/>
      <c r="W3"/>
      <c r="X3"/>
      <c r="Y3"/>
      <c r="Z3"/>
      <c r="AA3"/>
    </row>
    <row r="4" spans="1:27" outlineLevel="1" x14ac:dyDescent="0.15">
      <c r="A4" s="1"/>
      <c r="B4" s="1"/>
      <c r="C4" s="101"/>
      <c r="D4" s="1"/>
      <c r="E4" s="24"/>
      <c r="F4" s="11"/>
      <c r="G4" s="11"/>
      <c r="H4" s="11"/>
      <c r="I4" s="11"/>
      <c r="J4" s="11"/>
      <c r="K4" s="11"/>
      <c r="M4" s="12"/>
      <c r="N4" s="12"/>
      <c r="O4" s="12"/>
      <c r="P4" s="12"/>
      <c r="Q4" s="12"/>
      <c r="R4" s="12"/>
      <c r="S4" s="12"/>
      <c r="T4" s="12"/>
      <c r="U4"/>
      <c r="V4"/>
      <c r="W4"/>
      <c r="X4"/>
      <c r="Y4"/>
      <c r="Z4"/>
      <c r="AA4"/>
    </row>
    <row r="5" spans="1:27" outlineLevel="1" x14ac:dyDescent="0.15">
      <c r="A5" s="18"/>
      <c r="B5" s="2"/>
      <c r="C5" s="102"/>
      <c r="D5" s="2"/>
      <c r="E5" s="24"/>
      <c r="F5" s="11"/>
      <c r="G5" s="11"/>
      <c r="H5" s="11"/>
      <c r="I5" s="11"/>
      <c r="J5" s="11"/>
      <c r="K5" s="11"/>
      <c r="L5" s="10"/>
      <c r="M5" s="10"/>
      <c r="N5" s="10"/>
      <c r="O5" s="10"/>
      <c r="P5" s="10"/>
      <c r="Q5" s="10"/>
      <c r="R5" s="10"/>
      <c r="S5" s="10"/>
      <c r="T5" s="10"/>
      <c r="U5"/>
      <c r="V5"/>
      <c r="W5"/>
      <c r="X5"/>
      <c r="Y5"/>
      <c r="Z5"/>
      <c r="AA5"/>
    </row>
    <row r="6" spans="1:27" outlineLevel="1" x14ac:dyDescent="0.15">
      <c r="A6" s="3"/>
      <c r="B6" s="4"/>
      <c r="C6" s="103"/>
      <c r="D6" s="4"/>
      <c r="E6" s="24"/>
      <c r="F6" s="11"/>
      <c r="G6" s="11"/>
      <c r="H6" s="11"/>
      <c r="I6" s="11"/>
      <c r="J6" s="11"/>
      <c r="K6" s="11"/>
      <c r="L6" s="13"/>
      <c r="M6" s="10"/>
      <c r="N6" s="10"/>
      <c r="O6" s="10"/>
      <c r="P6" s="10"/>
      <c r="Q6" s="10"/>
      <c r="R6" s="10"/>
      <c r="S6" s="10"/>
      <c r="T6" s="10"/>
      <c r="U6"/>
      <c r="V6"/>
      <c r="W6"/>
      <c r="X6"/>
      <c r="Y6"/>
      <c r="Z6"/>
      <c r="AA6"/>
    </row>
    <row r="7" spans="1:27" ht="14" thickBot="1" x14ac:dyDescent="0.2">
      <c r="A7" s="5" t="s">
        <v>0</v>
      </c>
      <c r="B7" s="5" t="s">
        <v>106</v>
      </c>
      <c r="C7" s="21" t="s">
        <v>107</v>
      </c>
      <c r="D7" s="21" t="s">
        <v>108</v>
      </c>
      <c r="E7" s="5" t="s">
        <v>109</v>
      </c>
      <c r="F7" s="21" t="s">
        <v>110</v>
      </c>
      <c r="G7" s="21" t="s">
        <v>111</v>
      </c>
      <c r="H7" s="21" t="s">
        <v>112</v>
      </c>
      <c r="I7" s="21" t="s">
        <v>113</v>
      </c>
      <c r="J7" s="21" t="s">
        <v>114</v>
      </c>
      <c r="K7" s="21" t="s">
        <v>115</v>
      </c>
      <c r="L7" s="21" t="s">
        <v>116</v>
      </c>
      <c r="M7" s="28">
        <f>NameOfPeriod</f>
        <v>2017</v>
      </c>
      <c r="N7" s="28">
        <f>NameOfPeriod</f>
        <v>2018</v>
      </c>
      <c r="O7" s="28">
        <f>NameOfPeriod</f>
        <v>2019</v>
      </c>
      <c r="P7" s="28"/>
      <c r="Q7" s="28"/>
      <c r="R7" s="28"/>
      <c r="S7" s="28"/>
      <c r="T7" s="28"/>
      <c r="U7"/>
      <c r="V7"/>
      <c r="W7"/>
      <c r="X7"/>
      <c r="Y7"/>
      <c r="Z7"/>
      <c r="AA7"/>
    </row>
    <row r="8" spans="1:27" x14ac:dyDescent="0.15">
      <c r="A8" s="6"/>
      <c r="B8" s="6"/>
      <c r="C8" s="7"/>
      <c r="D8" s="7"/>
      <c r="E8" s="7"/>
      <c r="U8"/>
      <c r="V8"/>
      <c r="W8"/>
      <c r="X8"/>
      <c r="Y8"/>
      <c r="Z8"/>
      <c r="AA8"/>
    </row>
    <row r="9" spans="1:27" x14ac:dyDescent="0.15">
      <c r="A9" s="6"/>
      <c r="B9" s="15" t="s">
        <v>224</v>
      </c>
      <c r="C9" s="7"/>
      <c r="D9" s="7"/>
      <c r="E9" s="7"/>
      <c r="U9"/>
      <c r="V9"/>
      <c r="W9"/>
      <c r="X9"/>
      <c r="Y9"/>
      <c r="Z9"/>
      <c r="AA9"/>
    </row>
    <row r="10" spans="1:27" customFormat="1" ht="14" thickBot="1" x14ac:dyDescent="0.2">
      <c r="A10" s="6"/>
      <c r="B10" s="94" t="s">
        <v>164</v>
      </c>
      <c r="C10" s="104" t="str">
        <f t="shared" ref="C10:C23" si="0">CurrUnit</f>
        <v>ths RUB</v>
      </c>
      <c r="D10" s="94"/>
      <c r="E10" s="94"/>
      <c r="F10" s="94"/>
      <c r="G10" s="94"/>
      <c r="H10" s="94"/>
      <c r="I10" s="94"/>
      <c r="J10" s="94"/>
      <c r="K10" s="94"/>
      <c r="L10" s="94"/>
      <c r="M10" s="95">
        <f>SUM(M11:M14)</f>
        <v>2265000</v>
      </c>
      <c r="N10" s="95">
        <f>SUM(N11:N14)</f>
        <v>2285000</v>
      </c>
      <c r="O10" s="95">
        <f>SUM(O11:O14)</f>
        <v>2310000</v>
      </c>
      <c r="P10" s="82"/>
      <c r="Q10" s="82"/>
      <c r="R10" s="82"/>
      <c r="S10" s="82"/>
      <c r="T10" s="82"/>
    </row>
    <row r="11" spans="1:27" x14ac:dyDescent="0.15">
      <c r="A11" s="6"/>
      <c r="B11" s="32" t="s">
        <v>165</v>
      </c>
      <c r="C11" s="33" t="str">
        <f t="shared" si="0"/>
        <v>ths RUB</v>
      </c>
      <c r="D11" s="34"/>
      <c r="E11" s="31"/>
      <c r="F11"/>
      <c r="G11"/>
      <c r="H11"/>
      <c r="I11"/>
      <c r="J11"/>
      <c r="K11"/>
      <c r="L11"/>
      <c r="M11" s="30">
        <v>1800000</v>
      </c>
      <c r="N11" s="30">
        <v>1750000</v>
      </c>
      <c r="O11" s="30">
        <v>1700000</v>
      </c>
      <c r="U11"/>
      <c r="V11"/>
      <c r="W11"/>
      <c r="X11"/>
      <c r="Y11"/>
      <c r="Z11"/>
      <c r="AA11"/>
    </row>
    <row r="12" spans="1:27" x14ac:dyDescent="0.15">
      <c r="A12" s="6"/>
      <c r="B12" s="32" t="s">
        <v>166</v>
      </c>
      <c r="C12" s="33" t="str">
        <f t="shared" si="0"/>
        <v>ths RUB</v>
      </c>
      <c r="D12" s="34"/>
      <c r="E12" s="31"/>
      <c r="F12"/>
      <c r="G12"/>
      <c r="H12"/>
      <c r="I12"/>
      <c r="J12"/>
      <c r="K12"/>
      <c r="L12"/>
      <c r="M12" s="30">
        <v>400000</v>
      </c>
      <c r="N12" s="30">
        <v>460000</v>
      </c>
      <c r="O12" s="30">
        <v>520000</v>
      </c>
      <c r="U12"/>
      <c r="V12"/>
      <c r="W12"/>
      <c r="X12"/>
      <c r="Y12"/>
      <c r="Z12"/>
      <c r="AA12"/>
    </row>
    <row r="13" spans="1:27" x14ac:dyDescent="0.15">
      <c r="A13" s="6"/>
      <c r="B13" s="32" t="s">
        <v>167</v>
      </c>
      <c r="C13" s="33" t="str">
        <f t="shared" si="0"/>
        <v>ths RUB</v>
      </c>
      <c r="D13" s="35"/>
      <c r="E13" s="31"/>
      <c r="F13"/>
      <c r="G13"/>
      <c r="H13"/>
      <c r="I13"/>
      <c r="J13"/>
      <c r="K13"/>
      <c r="L13"/>
      <c r="M13" s="30">
        <v>50000</v>
      </c>
      <c r="N13" s="30">
        <v>55000</v>
      </c>
      <c r="O13" s="30">
        <v>60000</v>
      </c>
      <c r="U13"/>
      <c r="V13"/>
      <c r="W13"/>
      <c r="X13"/>
      <c r="Y13"/>
      <c r="Z13"/>
      <c r="AA13"/>
    </row>
    <row r="14" spans="1:27" x14ac:dyDescent="0.15">
      <c r="A14" s="6"/>
      <c r="B14" s="32" t="s">
        <v>168</v>
      </c>
      <c r="C14" s="33" t="str">
        <f t="shared" si="0"/>
        <v>ths RUB</v>
      </c>
      <c r="D14" s="35"/>
      <c r="E14" s="31"/>
      <c r="F14"/>
      <c r="G14"/>
      <c r="H14"/>
      <c r="I14"/>
      <c r="J14"/>
      <c r="K14"/>
      <c r="L14"/>
      <c r="M14" s="61">
        <v>15000</v>
      </c>
      <c r="N14" s="61">
        <v>20000</v>
      </c>
      <c r="O14" s="61">
        <v>30000</v>
      </c>
      <c r="U14"/>
      <c r="V14"/>
      <c r="W14"/>
      <c r="X14"/>
      <c r="Y14"/>
      <c r="Z14"/>
      <c r="AA14"/>
    </row>
    <row r="15" spans="1:27" customFormat="1" ht="14" thickBot="1" x14ac:dyDescent="0.2">
      <c r="A15" s="6"/>
      <c r="B15" s="94" t="s">
        <v>169</v>
      </c>
      <c r="C15" s="104" t="str">
        <f t="shared" si="0"/>
        <v>ths RUB</v>
      </c>
      <c r="D15" s="94"/>
      <c r="E15" s="94"/>
      <c r="F15" s="94"/>
      <c r="G15" s="94"/>
      <c r="H15" s="94"/>
      <c r="I15" s="94"/>
      <c r="J15" s="94"/>
      <c r="K15" s="94"/>
      <c r="L15" s="94"/>
      <c r="M15" s="95">
        <f>SUM(M16:M22)</f>
        <v>3740369.65149407</v>
      </c>
      <c r="N15" s="95">
        <f>SUM(N16:N22)</f>
        <v>4016725.7468858501</v>
      </c>
      <c r="O15" s="95">
        <f>SUM(O16:O22)</f>
        <v>4360000</v>
      </c>
      <c r="P15" s="82"/>
      <c r="Q15" s="82"/>
      <c r="R15" s="82"/>
      <c r="S15" s="82"/>
      <c r="T15" s="82"/>
    </row>
    <row r="16" spans="1:27" x14ac:dyDescent="0.15">
      <c r="A16" s="6"/>
      <c r="B16" s="32" t="s">
        <v>138</v>
      </c>
      <c r="C16" s="33" t="str">
        <f t="shared" si="0"/>
        <v>ths RUB</v>
      </c>
      <c r="D16" s="35"/>
      <c r="E16" s="31"/>
      <c r="F16"/>
      <c r="G16"/>
      <c r="H16"/>
      <c r="I16"/>
      <c r="J16"/>
      <c r="K16"/>
      <c r="L16"/>
      <c r="M16" s="93">
        <v>1700000</v>
      </c>
      <c r="N16" s="93">
        <v>1850000</v>
      </c>
      <c r="O16" s="93">
        <v>2000000</v>
      </c>
      <c r="U16"/>
      <c r="V16"/>
      <c r="W16"/>
      <c r="X16"/>
      <c r="Y16"/>
      <c r="Z16"/>
      <c r="AA16"/>
    </row>
    <row r="17" spans="1:27" x14ac:dyDescent="0.15">
      <c r="A17" s="6"/>
      <c r="B17" s="32" t="s">
        <v>139</v>
      </c>
      <c r="C17" s="33" t="str">
        <f t="shared" si="0"/>
        <v>ths RUB</v>
      </c>
      <c r="D17" s="35"/>
      <c r="E17" s="31"/>
      <c r="F17"/>
      <c r="G17"/>
      <c r="H17"/>
      <c r="I17"/>
      <c r="J17"/>
      <c r="K17"/>
      <c r="L17"/>
      <c r="M17" s="30">
        <v>1200000</v>
      </c>
      <c r="N17" s="30">
        <v>1250000</v>
      </c>
      <c r="O17" s="30">
        <v>1320000</v>
      </c>
      <c r="U17"/>
      <c r="V17"/>
      <c r="W17"/>
      <c r="X17"/>
      <c r="Y17"/>
      <c r="Z17"/>
      <c r="AA17"/>
    </row>
    <row r="18" spans="1:27" x14ac:dyDescent="0.15">
      <c r="A18" s="6"/>
      <c r="B18" s="32" t="s">
        <v>141</v>
      </c>
      <c r="C18" s="33" t="str">
        <f t="shared" si="0"/>
        <v>ths RUB</v>
      </c>
      <c r="D18" s="35"/>
      <c r="E18" s="31"/>
      <c r="F18"/>
      <c r="G18"/>
      <c r="H18"/>
      <c r="I18"/>
      <c r="J18"/>
      <c r="K18"/>
      <c r="L18"/>
      <c r="M18" s="30">
        <v>410000</v>
      </c>
      <c r="N18" s="30">
        <v>450000</v>
      </c>
      <c r="O18" s="30">
        <v>500000</v>
      </c>
      <c r="U18"/>
      <c r="V18"/>
      <c r="W18"/>
      <c r="X18"/>
      <c r="Y18"/>
      <c r="Z18"/>
      <c r="AA18"/>
    </row>
    <row r="19" spans="1:27" x14ac:dyDescent="0.15">
      <c r="A19" s="6"/>
      <c r="B19" s="32" t="s">
        <v>170</v>
      </c>
      <c r="C19" s="33" t="str">
        <f t="shared" si="0"/>
        <v>ths RUB</v>
      </c>
      <c r="D19" s="35"/>
      <c r="E19" s="31"/>
      <c r="F19"/>
      <c r="G19"/>
      <c r="H19"/>
      <c r="I19"/>
      <c r="J19"/>
      <c r="K19"/>
      <c r="L19"/>
      <c r="M19" s="30">
        <v>220000</v>
      </c>
      <c r="N19" s="30">
        <v>250000</v>
      </c>
      <c r="O19" s="30">
        <v>300000</v>
      </c>
      <c r="U19"/>
      <c r="V19"/>
      <c r="W19"/>
      <c r="X19"/>
      <c r="Y19"/>
      <c r="Z19"/>
      <c r="AA19"/>
    </row>
    <row r="20" spans="1:27" x14ac:dyDescent="0.15">
      <c r="A20" s="6"/>
      <c r="B20" s="32" t="s">
        <v>171</v>
      </c>
      <c r="C20" s="33" t="str">
        <f t="shared" si="0"/>
        <v>ths RUB</v>
      </c>
      <c r="D20" s="35"/>
      <c r="E20" s="31"/>
      <c r="F20"/>
      <c r="G20"/>
      <c r="H20"/>
      <c r="I20"/>
      <c r="J20"/>
      <c r="K20"/>
      <c r="L20"/>
      <c r="M20" s="30">
        <v>40000</v>
      </c>
      <c r="N20" s="30">
        <v>40000</v>
      </c>
      <c r="O20" s="30">
        <v>40000</v>
      </c>
      <c r="U20"/>
      <c r="V20"/>
      <c r="W20"/>
      <c r="X20"/>
      <c r="Y20"/>
      <c r="Z20"/>
      <c r="AA20"/>
    </row>
    <row r="21" spans="1:27" x14ac:dyDescent="0.15">
      <c r="A21" s="6"/>
      <c r="B21" s="32" t="s">
        <v>172</v>
      </c>
      <c r="C21" s="33" t="str">
        <f t="shared" si="0"/>
        <v>ths RUB</v>
      </c>
      <c r="D21" s="35"/>
      <c r="E21" s="31"/>
      <c r="F21"/>
      <c r="G21"/>
      <c r="H21"/>
      <c r="I21"/>
      <c r="J21"/>
      <c r="K21"/>
      <c r="L21"/>
      <c r="M21" s="30">
        <v>100369.6514940699</v>
      </c>
      <c r="N21" s="30">
        <v>101725.74688585001</v>
      </c>
      <c r="O21" s="30">
        <v>120000</v>
      </c>
      <c r="U21"/>
      <c r="V21"/>
      <c r="W21"/>
      <c r="X21"/>
      <c r="Y21"/>
      <c r="Z21"/>
      <c r="AA21"/>
    </row>
    <row r="22" spans="1:27" x14ac:dyDescent="0.15">
      <c r="A22" s="6"/>
      <c r="B22" s="32" t="s">
        <v>173</v>
      </c>
      <c r="C22" s="33" t="str">
        <f t="shared" si="0"/>
        <v>ths RUB</v>
      </c>
      <c r="D22" s="35"/>
      <c r="E22" s="31"/>
      <c r="F22"/>
      <c r="G22"/>
      <c r="H22"/>
      <c r="I22"/>
      <c r="J22"/>
      <c r="K22"/>
      <c r="L22"/>
      <c r="M22" s="30">
        <v>70000</v>
      </c>
      <c r="N22" s="30">
        <v>75000</v>
      </c>
      <c r="O22" s="30">
        <v>80000</v>
      </c>
      <c r="U22"/>
      <c r="V22"/>
      <c r="W22"/>
      <c r="X22"/>
      <c r="Y22"/>
      <c r="Z22"/>
      <c r="AA22"/>
    </row>
    <row r="23" spans="1:27" customFormat="1" ht="14" thickBot="1" x14ac:dyDescent="0.2">
      <c r="A23" s="6"/>
      <c r="B23" s="94" t="s">
        <v>174</v>
      </c>
      <c r="C23" s="104" t="str">
        <f t="shared" si="0"/>
        <v>ths RUB</v>
      </c>
      <c r="D23" s="94"/>
      <c r="E23" s="94"/>
      <c r="F23" s="94"/>
      <c r="G23" s="94"/>
      <c r="H23" s="94"/>
      <c r="I23" s="94"/>
      <c r="J23" s="94"/>
      <c r="K23" s="94"/>
      <c r="L23" s="94"/>
      <c r="M23" s="95">
        <f>SUM(M10,M15)</f>
        <v>6005369.65149407</v>
      </c>
      <c r="N23" s="95">
        <f>SUM(N10,N15)</f>
        <v>6301725.7468858501</v>
      </c>
      <c r="O23" s="95">
        <f>SUM(O10,O15)</f>
        <v>6670000</v>
      </c>
      <c r="P23" s="82"/>
      <c r="Q23" s="82"/>
      <c r="R23" s="82"/>
      <c r="S23" s="82"/>
      <c r="T23" s="82"/>
    </row>
    <row r="24" spans="1:27" x14ac:dyDescent="0.15">
      <c r="A24" s="6"/>
      <c r="B24" s="32"/>
      <c r="C24" s="33"/>
      <c r="D24" s="35"/>
      <c r="E24" s="31"/>
      <c r="F24"/>
      <c r="G24"/>
      <c r="H24"/>
      <c r="I24"/>
      <c r="J24"/>
      <c r="K24"/>
      <c r="L24"/>
      <c r="M24"/>
      <c r="N24"/>
      <c r="O24" s="36"/>
      <c r="U24"/>
      <c r="V24"/>
      <c r="W24"/>
      <c r="X24"/>
      <c r="Y24"/>
      <c r="Z24"/>
      <c r="AA24"/>
    </row>
    <row r="25" spans="1:27" x14ac:dyDescent="0.15">
      <c r="A25" s="6"/>
      <c r="B25" s="15" t="s">
        <v>225</v>
      </c>
      <c r="C25" s="33"/>
      <c r="D25" s="35"/>
      <c r="E25" s="31"/>
      <c r="F25"/>
      <c r="G25"/>
      <c r="H25"/>
      <c r="I25"/>
      <c r="J25"/>
      <c r="K25"/>
      <c r="L25"/>
      <c r="M25"/>
      <c r="N25"/>
      <c r="O25" s="36"/>
      <c r="U25"/>
      <c r="V25"/>
      <c r="W25"/>
      <c r="X25"/>
      <c r="Y25"/>
      <c r="Z25"/>
      <c r="AA25"/>
    </row>
    <row r="26" spans="1:27" customFormat="1" ht="14" thickBot="1" x14ac:dyDescent="0.2">
      <c r="A26" s="6"/>
      <c r="B26" s="94" t="s">
        <v>175</v>
      </c>
      <c r="C26" s="104" t="str">
        <f t="shared" ref="C26:C39" si="1">CurrUnit</f>
        <v>ths RUB</v>
      </c>
      <c r="D26" s="94"/>
      <c r="E26" s="94"/>
      <c r="F26" s="94"/>
      <c r="G26" s="94"/>
      <c r="H26" s="94"/>
      <c r="I26" s="94"/>
      <c r="J26" s="94"/>
      <c r="K26" s="94"/>
      <c r="L26" s="94"/>
      <c r="M26" s="95">
        <f>SUM(M27:M30)</f>
        <v>2395369.65149407</v>
      </c>
      <c r="N26" s="95">
        <f>SUM(N27:N30)</f>
        <v>2761725.7468858501</v>
      </c>
      <c r="O26" s="95">
        <f>SUM(O27:O30)</f>
        <v>3180000.0000000047</v>
      </c>
      <c r="P26" s="82"/>
      <c r="Q26" s="82"/>
      <c r="R26" s="82"/>
      <c r="S26" s="82"/>
      <c r="T26" s="82"/>
    </row>
    <row r="27" spans="1:27" x14ac:dyDescent="0.15">
      <c r="A27" s="6"/>
      <c r="B27" s="32" t="s">
        <v>176</v>
      </c>
      <c r="C27" s="33" t="str">
        <f t="shared" si="1"/>
        <v>ths RUB</v>
      </c>
      <c r="D27" s="35"/>
      <c r="E27" s="31"/>
      <c r="F27"/>
      <c r="G27"/>
      <c r="H27"/>
      <c r="I27"/>
      <c r="J27"/>
      <c r="K27"/>
      <c r="L27"/>
      <c r="M27" s="30">
        <v>140000</v>
      </c>
      <c r="N27" s="30">
        <v>140000</v>
      </c>
      <c r="O27" s="30">
        <v>140000</v>
      </c>
      <c r="U27"/>
      <c r="V27"/>
      <c r="W27"/>
      <c r="X27"/>
      <c r="Y27"/>
      <c r="Z27"/>
      <c r="AA27"/>
    </row>
    <row r="28" spans="1:27" x14ac:dyDescent="0.15">
      <c r="A28" s="6"/>
      <c r="B28" s="32" t="s">
        <v>177</v>
      </c>
      <c r="C28" s="33" t="str">
        <f t="shared" si="1"/>
        <v>ths RUB</v>
      </c>
      <c r="D28" s="35"/>
      <c r="E28" s="31"/>
      <c r="F28"/>
      <c r="G28"/>
      <c r="H28"/>
      <c r="I28"/>
      <c r="J28"/>
      <c r="K28"/>
      <c r="L28"/>
      <c r="M28" s="30">
        <v>1000000</v>
      </c>
      <c r="N28" s="30">
        <v>1000000</v>
      </c>
      <c r="O28" s="30">
        <v>1000000</v>
      </c>
      <c r="U28"/>
      <c r="V28"/>
      <c r="W28"/>
      <c r="X28"/>
      <c r="Y28"/>
      <c r="Z28"/>
      <c r="AA28"/>
    </row>
    <row r="29" spans="1:27" x14ac:dyDescent="0.15">
      <c r="A29" s="6"/>
      <c r="B29" s="32" t="s">
        <v>178</v>
      </c>
      <c r="C29" s="33" t="str">
        <f t="shared" si="1"/>
        <v>ths RUB</v>
      </c>
      <c r="D29" s="34"/>
      <c r="E29" s="31"/>
      <c r="F29"/>
      <c r="G29"/>
      <c r="H29"/>
      <c r="I29"/>
      <c r="J29"/>
      <c r="K29"/>
      <c r="L29"/>
      <c r="M29" s="30">
        <v>286713.4113581907</v>
      </c>
      <c r="N29" s="30">
        <v>366356.09539178014</v>
      </c>
      <c r="O29" s="30">
        <v>418274.25311415456</v>
      </c>
      <c r="Q29" s="49"/>
      <c r="U29"/>
      <c r="V29"/>
      <c r="W29"/>
      <c r="X29"/>
      <c r="Y29"/>
      <c r="Z29"/>
      <c r="AA29"/>
    </row>
    <row r="30" spans="1:27" x14ac:dyDescent="0.15">
      <c r="A30" s="6"/>
      <c r="B30" s="32" t="s">
        <v>179</v>
      </c>
      <c r="C30" s="33" t="str">
        <f t="shared" si="1"/>
        <v>ths RUB</v>
      </c>
      <c r="D30" s="34"/>
      <c r="E30" s="31"/>
      <c r="F30"/>
      <c r="G30"/>
      <c r="H30"/>
      <c r="I30"/>
      <c r="J30"/>
      <c r="K30"/>
      <c r="L30"/>
      <c r="M30" s="30">
        <v>968656.24013587902</v>
      </c>
      <c r="N30" s="30">
        <v>1255369.6514940697</v>
      </c>
      <c r="O30" s="30">
        <v>1621725.7468858499</v>
      </c>
      <c r="U30"/>
      <c r="V30"/>
      <c r="W30"/>
      <c r="X30"/>
      <c r="Y30"/>
      <c r="Z30"/>
      <c r="AA30"/>
    </row>
    <row r="31" spans="1:27" customFormat="1" ht="14" thickBot="1" x14ac:dyDescent="0.2">
      <c r="A31" s="6"/>
      <c r="B31" s="94" t="s">
        <v>180</v>
      </c>
      <c r="C31" s="104" t="str">
        <f t="shared" si="1"/>
        <v>ths RUB</v>
      </c>
      <c r="D31" s="94"/>
      <c r="E31" s="94"/>
      <c r="F31" s="94"/>
      <c r="G31" s="94"/>
      <c r="H31" s="94"/>
      <c r="I31" s="94"/>
      <c r="J31" s="94"/>
      <c r="K31" s="94"/>
      <c r="L31" s="94"/>
      <c r="M31" s="95">
        <f>SUM(M32:M33)</f>
        <v>1410000</v>
      </c>
      <c r="N31" s="95">
        <f>SUM(N32:N33)</f>
        <v>1365000</v>
      </c>
      <c r="O31" s="95">
        <f>SUM(O32:O33)</f>
        <v>1270000</v>
      </c>
      <c r="P31" s="82"/>
      <c r="Q31" s="82"/>
      <c r="R31" s="82"/>
      <c r="S31" s="82"/>
      <c r="T31" s="82"/>
    </row>
    <row r="32" spans="1:27" x14ac:dyDescent="0.15">
      <c r="A32" s="6"/>
      <c r="B32" s="32" t="s">
        <v>181</v>
      </c>
      <c r="C32" s="33" t="str">
        <f t="shared" si="1"/>
        <v>ths RUB</v>
      </c>
      <c r="D32" s="34"/>
      <c r="E32" s="31"/>
      <c r="F32"/>
      <c r="G32"/>
      <c r="H32"/>
      <c r="I32"/>
      <c r="J32"/>
      <c r="K32"/>
      <c r="L32"/>
      <c r="M32" s="30">
        <v>1350000</v>
      </c>
      <c r="N32" s="30">
        <v>1300000</v>
      </c>
      <c r="O32" s="30">
        <v>1200000</v>
      </c>
      <c r="P32" s="49"/>
      <c r="Q32" s="49"/>
      <c r="R32" s="49"/>
      <c r="U32"/>
      <c r="V32"/>
      <c r="W32"/>
      <c r="X32"/>
      <c r="Y32"/>
      <c r="Z32"/>
      <c r="AA32"/>
    </row>
    <row r="33" spans="1:28" x14ac:dyDescent="0.15">
      <c r="A33" s="6"/>
      <c r="B33" s="32" t="s">
        <v>182</v>
      </c>
      <c r="C33" s="33" t="str">
        <f t="shared" si="1"/>
        <v>ths RUB</v>
      </c>
      <c r="D33" s="35"/>
      <c r="E33" s="31"/>
      <c r="F33"/>
      <c r="G33"/>
      <c r="H33"/>
      <c r="I33"/>
      <c r="J33"/>
      <c r="K33"/>
      <c r="L33"/>
      <c r="M33" s="30">
        <v>60000</v>
      </c>
      <c r="N33" s="30">
        <v>65000</v>
      </c>
      <c r="O33" s="30">
        <v>70000</v>
      </c>
      <c r="U33"/>
      <c r="V33"/>
      <c r="W33"/>
      <c r="X33"/>
      <c r="Y33"/>
      <c r="Z33"/>
      <c r="AA33"/>
    </row>
    <row r="34" spans="1:28" customFormat="1" ht="14" thickBot="1" x14ac:dyDescent="0.2">
      <c r="A34" s="6"/>
      <c r="B34" s="94" t="s">
        <v>183</v>
      </c>
      <c r="C34" s="104" t="str">
        <f t="shared" si="1"/>
        <v>ths RUB</v>
      </c>
      <c r="D34" s="94"/>
      <c r="E34" s="94"/>
      <c r="F34" s="94"/>
      <c r="G34" s="94"/>
      <c r="H34" s="94"/>
      <c r="I34" s="94"/>
      <c r="J34" s="94"/>
      <c r="K34" s="94"/>
      <c r="L34" s="94"/>
      <c r="M34" s="95">
        <f>SUM(M35:M38)</f>
        <v>2200000</v>
      </c>
      <c r="N34" s="95">
        <f>SUM(N35:N38)</f>
        <v>2175000</v>
      </c>
      <c r="O34" s="95">
        <f>SUM(O35:O38)</f>
        <v>2220000</v>
      </c>
      <c r="P34" s="82"/>
      <c r="Q34" s="82"/>
      <c r="R34" s="82"/>
      <c r="S34" s="82"/>
      <c r="T34" s="82"/>
    </row>
    <row r="35" spans="1:28" x14ac:dyDescent="0.15">
      <c r="A35" s="6"/>
      <c r="B35" s="32" t="s">
        <v>184</v>
      </c>
      <c r="C35" s="33" t="str">
        <f t="shared" si="1"/>
        <v>ths RUB</v>
      </c>
      <c r="D35" s="34"/>
      <c r="E35" s="31"/>
      <c r="F35"/>
      <c r="G35"/>
      <c r="H35"/>
      <c r="I35"/>
      <c r="J35"/>
      <c r="K35"/>
      <c r="L35"/>
      <c r="M35" s="30">
        <v>1000000</v>
      </c>
      <c r="N35" s="30">
        <v>850000</v>
      </c>
      <c r="O35" s="30">
        <v>800000</v>
      </c>
    </row>
    <row r="36" spans="1:28" x14ac:dyDescent="0.15">
      <c r="A36" s="6"/>
      <c r="B36" s="32" t="s">
        <v>140</v>
      </c>
      <c r="C36" s="33" t="str">
        <f t="shared" si="1"/>
        <v>ths RUB</v>
      </c>
      <c r="D36" s="35"/>
      <c r="E36" s="31"/>
      <c r="F36"/>
      <c r="G36"/>
      <c r="H36"/>
      <c r="I36"/>
      <c r="J36"/>
      <c r="K36"/>
      <c r="L36"/>
      <c r="M36" s="30">
        <v>750000</v>
      </c>
      <c r="N36" s="30">
        <v>830000</v>
      </c>
      <c r="O36" s="30">
        <v>880000</v>
      </c>
    </row>
    <row r="37" spans="1:28" x14ac:dyDescent="0.15">
      <c r="A37" s="6"/>
      <c r="B37" s="32" t="s">
        <v>142</v>
      </c>
      <c r="C37" s="33" t="str">
        <f t="shared" si="1"/>
        <v>ths RUB</v>
      </c>
      <c r="D37" s="35"/>
      <c r="E37" s="31"/>
      <c r="F37"/>
      <c r="G37"/>
      <c r="H37"/>
      <c r="I37"/>
      <c r="J37"/>
      <c r="K37"/>
      <c r="L37"/>
      <c r="M37" s="30">
        <v>425000</v>
      </c>
      <c r="N37" s="30">
        <v>460000</v>
      </c>
      <c r="O37" s="30">
        <v>500000</v>
      </c>
      <c r="AB37" s="22"/>
    </row>
    <row r="38" spans="1:28" x14ac:dyDescent="0.15">
      <c r="A38" s="6"/>
      <c r="B38" s="32" t="s">
        <v>185</v>
      </c>
      <c r="C38" s="33" t="str">
        <f t="shared" si="1"/>
        <v>ths RUB</v>
      </c>
      <c r="D38" s="35"/>
      <c r="E38" s="31"/>
      <c r="F38"/>
      <c r="G38"/>
      <c r="H38"/>
      <c r="I38"/>
      <c r="J38"/>
      <c r="K38"/>
      <c r="L38"/>
      <c r="M38" s="30">
        <v>25000</v>
      </c>
      <c r="N38" s="30">
        <v>35000</v>
      </c>
      <c r="O38" s="30">
        <v>40000</v>
      </c>
      <c r="AB38" s="22"/>
    </row>
    <row r="39" spans="1:28" customFormat="1" ht="14" thickBot="1" x14ac:dyDescent="0.2">
      <c r="A39" s="6"/>
      <c r="B39" s="94" t="s">
        <v>186</v>
      </c>
      <c r="C39" s="104" t="str">
        <f t="shared" si="1"/>
        <v>ths RUB</v>
      </c>
      <c r="D39" s="94"/>
      <c r="E39" s="94"/>
      <c r="F39" s="94"/>
      <c r="G39" s="94"/>
      <c r="H39" s="94"/>
      <c r="I39" s="94"/>
      <c r="J39" s="94"/>
      <c r="K39" s="94"/>
      <c r="L39" s="94"/>
      <c r="M39" s="95">
        <f>SUM(M26,M31,M34)</f>
        <v>6005369.65149407</v>
      </c>
      <c r="N39" s="95">
        <f>SUM(N26,N31,N34)</f>
        <v>6301725.7468858501</v>
      </c>
      <c r="O39" s="95">
        <f>SUM(O26,O31,O34)</f>
        <v>6670000.0000000047</v>
      </c>
      <c r="P39" s="82"/>
      <c r="Q39" s="82"/>
      <c r="R39" s="82"/>
      <c r="S39" s="82"/>
      <c r="T39" s="82"/>
    </row>
    <row r="40" spans="1:28" x14ac:dyDescent="0.15">
      <c r="A40" s="6"/>
      <c r="B40" s="38" t="s">
        <v>188</v>
      </c>
      <c r="C40" s="105" t="s">
        <v>9</v>
      </c>
      <c r="D40" s="38"/>
      <c r="E40" s="38"/>
      <c r="F40" s="38"/>
      <c r="G40" s="38"/>
      <c r="H40" s="38"/>
      <c r="I40" s="38"/>
      <c r="J40" s="38"/>
      <c r="K40" s="38"/>
      <c r="L40" s="38"/>
      <c r="M40" s="39">
        <f>M39-M23</f>
        <v>0</v>
      </c>
      <c r="N40" s="39">
        <f>N39-N23</f>
        <v>0</v>
      </c>
      <c r="O40" s="39">
        <f>O39-O23</f>
        <v>0</v>
      </c>
      <c r="AB40" s="22"/>
    </row>
    <row r="42" spans="1:28" x14ac:dyDescent="0.15">
      <c r="A42" s="65">
        <v>1</v>
      </c>
      <c r="B42" s="18" t="s">
        <v>238</v>
      </c>
      <c r="C42" s="106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/>
      <c r="V42"/>
      <c r="W42"/>
      <c r="X42"/>
      <c r="Y42"/>
      <c r="Z42"/>
      <c r="AA42"/>
    </row>
    <row r="43" spans="1:28" outlineLevel="1" x14ac:dyDescent="0.15"/>
    <row r="44" spans="1:28" outlineLevel="1" x14ac:dyDescent="0.15">
      <c r="B44" s="22" t="s">
        <v>85</v>
      </c>
      <c r="C44" s="29" t="str">
        <f>CurrUnit</f>
        <v>ths RUB</v>
      </c>
      <c r="F44" s="14" t="s">
        <v>91</v>
      </c>
      <c r="L44" s="72"/>
      <c r="M44" s="72"/>
      <c r="N44" s="72"/>
      <c r="O44" s="74">
        <v>10000</v>
      </c>
      <c r="P44" s="72"/>
      <c r="Q44" s="72"/>
      <c r="R44" s="72"/>
      <c r="S44" s="72"/>
      <c r="T44" s="72"/>
      <c r="U44" s="72"/>
      <c r="AB44" s="22"/>
    </row>
    <row r="45" spans="1:28" outlineLevel="1" x14ac:dyDescent="0.15"/>
  </sheetData>
  <conditionalFormatting sqref="M7:T7">
    <cfRule type="expression" dxfId="16" priority="1">
      <formula>(#REF!&lt;=date_Valuation)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">
    <tabColor theme="4" tint="0.39997558519241921"/>
  </sheetPr>
  <dimension ref="A1:AJ37"/>
  <sheetViews>
    <sheetView showGridLines="0" zoomScaleNormal="100" workbookViewId="0">
      <pane xSplit="3" ySplit="7" topLeftCell="L8" activePane="bottomRight" state="frozen"/>
      <selection activeCell="B37" sqref="B37"/>
      <selection pane="topRight" activeCell="B37" sqref="B37"/>
      <selection pane="bottomLeft" activeCell="B37" sqref="B37"/>
      <selection pane="bottomRight" activeCell="O36" sqref="O36"/>
    </sheetView>
  </sheetViews>
  <sheetFormatPr baseColWidth="10" defaultColWidth="0" defaultRowHeight="13" outlineLevelRow="1" outlineLevelCol="1" x14ac:dyDescent="0.15"/>
  <cols>
    <col min="1" max="1" width="5.6640625" style="22" customWidth="1"/>
    <col min="2" max="2" width="54.5" style="22" customWidth="1"/>
    <col min="3" max="4" width="10.33203125" style="23" customWidth="1"/>
    <col min="5" max="5" width="22.33203125" style="22" customWidth="1"/>
    <col min="6" max="6" width="18.33203125" style="22" customWidth="1"/>
    <col min="7" max="11" width="11.33203125" style="22" customWidth="1" outlineLevel="1"/>
    <col min="12" max="17" width="11.33203125" style="22" customWidth="1"/>
    <col min="18" max="19" width="10.6640625" style="22" customWidth="1"/>
    <col min="20" max="20" width="11.6640625" style="22" customWidth="1"/>
    <col min="21" max="27" width="10.6640625" style="22" customWidth="1"/>
    <col min="28" max="28" width="9.33203125" customWidth="1"/>
    <col min="29" max="36" width="0" hidden="1" customWidth="1"/>
    <col min="37" max="16384" width="9.33203125" hidden="1"/>
  </cols>
  <sheetData>
    <row r="1" spans="1:27" ht="23" outlineLevel="1" x14ac:dyDescent="0.25">
      <c r="A1" s="8" t="s">
        <v>244</v>
      </c>
      <c r="F1" s="9"/>
      <c r="G1" s="9"/>
      <c r="H1" s="9"/>
      <c r="I1" s="9"/>
      <c r="J1" s="9"/>
      <c r="K1" s="9"/>
      <c r="U1"/>
      <c r="V1"/>
      <c r="W1"/>
      <c r="X1"/>
      <c r="Y1"/>
      <c r="Z1"/>
      <c r="AA1"/>
    </row>
    <row r="2" spans="1:27" s="19" customFormat="1" outlineLevel="1" x14ac:dyDescent="0.15">
      <c r="A2" s="24"/>
      <c r="B2" s="24"/>
      <c r="C2" s="24"/>
      <c r="D2" s="24"/>
      <c r="E2" s="22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</row>
    <row r="3" spans="1:27" outlineLevel="1" x14ac:dyDescent="0.15">
      <c r="A3" s="1"/>
      <c r="B3" s="1"/>
      <c r="C3" s="1"/>
      <c r="D3" s="1"/>
      <c r="F3" s="11"/>
      <c r="G3" s="11"/>
      <c r="H3" s="11"/>
      <c r="I3" s="11"/>
      <c r="J3" s="11"/>
      <c r="K3" s="11"/>
      <c r="M3" s="10"/>
      <c r="N3" s="10"/>
      <c r="O3" s="10"/>
      <c r="P3" s="10"/>
      <c r="Q3" s="10"/>
      <c r="R3" s="10"/>
      <c r="S3" s="10"/>
      <c r="T3" s="10"/>
      <c r="U3"/>
      <c r="V3"/>
      <c r="W3"/>
      <c r="X3"/>
      <c r="Y3"/>
      <c r="Z3"/>
      <c r="AA3"/>
    </row>
    <row r="4" spans="1:27" outlineLevel="1" x14ac:dyDescent="0.15">
      <c r="A4" s="1"/>
      <c r="B4" s="1"/>
      <c r="C4" s="1"/>
      <c r="D4" s="1"/>
      <c r="F4" s="11"/>
      <c r="G4" s="11"/>
      <c r="H4" s="11"/>
      <c r="I4" s="11"/>
      <c r="J4" s="11"/>
      <c r="K4" s="11"/>
      <c r="M4" s="12"/>
      <c r="N4" s="12"/>
      <c r="O4" s="12"/>
      <c r="P4" s="12"/>
      <c r="Q4" s="12"/>
      <c r="R4" s="12"/>
      <c r="S4" s="12"/>
      <c r="T4" s="12"/>
      <c r="U4"/>
      <c r="V4"/>
      <c r="W4"/>
      <c r="X4"/>
      <c r="Y4"/>
      <c r="Z4"/>
      <c r="AA4"/>
    </row>
    <row r="5" spans="1:27" outlineLevel="1" x14ac:dyDescent="0.15">
      <c r="A5" s="18"/>
      <c r="B5" s="2"/>
      <c r="C5" s="2"/>
      <c r="D5" s="2"/>
      <c r="F5" s="11"/>
      <c r="G5" s="11"/>
      <c r="H5" s="11"/>
      <c r="I5" s="11"/>
      <c r="J5" s="11"/>
      <c r="K5" s="11"/>
      <c r="L5" s="10"/>
      <c r="M5" s="10"/>
      <c r="N5" s="10"/>
      <c r="O5" s="10"/>
      <c r="P5" s="10"/>
      <c r="Q5" s="10"/>
      <c r="R5" s="10"/>
      <c r="S5" s="10"/>
      <c r="T5" s="10"/>
      <c r="U5"/>
      <c r="V5"/>
      <c r="W5"/>
      <c r="X5"/>
      <c r="Y5"/>
      <c r="Z5"/>
      <c r="AA5"/>
    </row>
    <row r="6" spans="1:27" outlineLevel="1" x14ac:dyDescent="0.15">
      <c r="A6" s="3"/>
      <c r="B6" s="4"/>
      <c r="C6" s="4"/>
      <c r="D6" s="4"/>
      <c r="F6" s="11"/>
      <c r="G6" s="11"/>
      <c r="H6" s="11"/>
      <c r="I6" s="11"/>
      <c r="J6" s="11"/>
      <c r="K6" s="11"/>
      <c r="L6" s="13"/>
      <c r="M6" s="10"/>
      <c r="N6" s="10"/>
      <c r="O6" s="10"/>
      <c r="P6" s="10"/>
      <c r="Q6" s="10"/>
      <c r="R6" s="10"/>
      <c r="S6" s="10"/>
      <c r="T6" s="10"/>
      <c r="U6"/>
      <c r="V6"/>
      <c r="W6"/>
      <c r="X6"/>
      <c r="Y6"/>
      <c r="Z6"/>
      <c r="AA6"/>
    </row>
    <row r="7" spans="1:27" ht="14" thickBot="1" x14ac:dyDescent="0.2">
      <c r="A7" s="5" t="s">
        <v>0</v>
      </c>
      <c r="B7" s="5" t="s">
        <v>106</v>
      </c>
      <c r="C7" s="21" t="s">
        <v>107</v>
      </c>
      <c r="D7" s="21" t="s">
        <v>108</v>
      </c>
      <c r="E7" s="5" t="s">
        <v>109</v>
      </c>
      <c r="F7" s="21" t="s">
        <v>110</v>
      </c>
      <c r="G7" s="21" t="s">
        <v>111</v>
      </c>
      <c r="H7" s="21" t="s">
        <v>112</v>
      </c>
      <c r="I7" s="21" t="s">
        <v>113</v>
      </c>
      <c r="J7" s="21" t="s">
        <v>114</v>
      </c>
      <c r="K7" s="21" t="s">
        <v>115</v>
      </c>
      <c r="L7" s="21" t="s">
        <v>116</v>
      </c>
      <c r="M7" s="28">
        <f>NameOfPeriod</f>
        <v>2017</v>
      </c>
      <c r="N7" s="28">
        <f>NameOfPeriod</f>
        <v>2018</v>
      </c>
      <c r="O7" s="28">
        <f>NameOfPeriod</f>
        <v>2019</v>
      </c>
      <c r="P7" s="28"/>
      <c r="Q7" s="28"/>
      <c r="R7" s="28"/>
      <c r="S7" s="28"/>
      <c r="T7" s="28"/>
      <c r="U7"/>
      <c r="V7"/>
      <c r="W7"/>
      <c r="X7"/>
      <c r="Y7"/>
      <c r="Z7"/>
      <c r="AA7"/>
    </row>
    <row r="8" spans="1:27" x14ac:dyDescent="0.15">
      <c r="A8" s="6"/>
      <c r="B8" s="6"/>
      <c r="C8" s="7"/>
      <c r="D8" s="7"/>
      <c r="E8" s="7"/>
      <c r="U8"/>
      <c r="V8"/>
      <c r="W8"/>
      <c r="X8"/>
      <c r="Y8"/>
      <c r="Z8"/>
      <c r="AA8"/>
    </row>
    <row r="9" spans="1:27" x14ac:dyDescent="0.15">
      <c r="B9" s="22" t="s">
        <v>95</v>
      </c>
      <c r="C9" s="23" t="str">
        <f>CurrUnit</f>
        <v>ths RUB</v>
      </c>
      <c r="M9" s="30">
        <v>5600603.4207021911</v>
      </c>
      <c r="N9" s="30">
        <v>5895372.0217917804</v>
      </c>
      <c r="O9" s="30">
        <v>6205654.7597808214</v>
      </c>
    </row>
    <row r="10" spans="1:27" x14ac:dyDescent="0.15">
      <c r="B10" s="22" t="s">
        <v>189</v>
      </c>
      <c r="C10" s="23" t="str">
        <f>CurrUnit</f>
        <v>ths RUB</v>
      </c>
      <c r="M10" s="61">
        <v>-4617598.0093440004</v>
      </c>
      <c r="N10" s="61">
        <v>-4809997.9264000002</v>
      </c>
      <c r="O10" s="61">
        <v>-5010414.5066666668</v>
      </c>
    </row>
    <row r="11" spans="1:27" ht="14" thickBot="1" x14ac:dyDescent="0.2">
      <c r="B11" s="84" t="s">
        <v>190</v>
      </c>
      <c r="C11" s="97" t="str">
        <f>CurrUnit</f>
        <v>ths RUB</v>
      </c>
      <c r="D11" s="85"/>
      <c r="E11" s="84"/>
      <c r="F11" s="87"/>
      <c r="G11" s="87"/>
      <c r="H11" s="87"/>
      <c r="I11" s="84"/>
      <c r="J11" s="84"/>
      <c r="K11" s="84"/>
      <c r="L11" s="84"/>
      <c r="M11" s="86">
        <f>M9+M10</f>
        <v>983005.4113581907</v>
      </c>
      <c r="N11" s="86">
        <f>N9+N10</f>
        <v>1085374.0953917801</v>
      </c>
      <c r="O11" s="86">
        <f>O9+O10</f>
        <v>1195240.2531141546</v>
      </c>
    </row>
    <row r="12" spans="1:27" x14ac:dyDescent="0.15">
      <c r="B12" s="88" t="s">
        <v>191</v>
      </c>
      <c r="C12" s="89" t="s">
        <v>1</v>
      </c>
      <c r="D12" s="89"/>
      <c r="E12" s="90"/>
      <c r="F12" s="91"/>
      <c r="G12" s="91"/>
      <c r="H12" s="91"/>
      <c r="I12" s="91"/>
      <c r="J12" s="91"/>
      <c r="K12" s="91"/>
      <c r="L12" s="91"/>
      <c r="M12" s="92">
        <f>M11/M9</f>
        <v>0.17551776791132689</v>
      </c>
      <c r="N12" s="92">
        <f>N11/N9</f>
        <v>0.18410612449558397</v>
      </c>
      <c r="O12" s="92">
        <f>O11/O9</f>
        <v>0.19260501903208832</v>
      </c>
    </row>
    <row r="13" spans="1:27" x14ac:dyDescent="0.15">
      <c r="B13" s="22" t="s">
        <v>192</v>
      </c>
      <c r="C13" s="23" t="str">
        <f>CurrUnit</f>
        <v>ths RUB</v>
      </c>
      <c r="E13" s="27"/>
      <c r="M13" s="30">
        <v>-100292</v>
      </c>
      <c r="N13" s="30">
        <v>-105018</v>
      </c>
      <c r="O13" s="30">
        <v>-109966</v>
      </c>
    </row>
    <row r="14" spans="1:27" x14ac:dyDescent="0.15">
      <c r="B14" s="22" t="s">
        <v>193</v>
      </c>
      <c r="C14" s="23" t="str">
        <f>CurrUnit</f>
        <v>ths RUB</v>
      </c>
      <c r="M14" s="30">
        <v>2000</v>
      </c>
      <c r="N14" s="30">
        <v>2500</v>
      </c>
      <c r="O14" s="30">
        <v>3000</v>
      </c>
    </row>
    <row r="15" spans="1:27" x14ac:dyDescent="0.15">
      <c r="B15" s="22" t="s">
        <v>194</v>
      </c>
      <c r="C15" s="23" t="str">
        <f>CurrUnit</f>
        <v>ths RUB</v>
      </c>
      <c r="M15" s="61">
        <v>-23000</v>
      </c>
      <c r="N15" s="61">
        <v>-21500</v>
      </c>
      <c r="O15" s="61">
        <v>-20000</v>
      </c>
    </row>
    <row r="16" spans="1:27" ht="14" thickBot="1" x14ac:dyDescent="0.2">
      <c r="B16" s="84" t="s">
        <v>195</v>
      </c>
      <c r="C16" s="97" t="str">
        <f>CurrUnit</f>
        <v>ths RUB</v>
      </c>
      <c r="D16" s="85"/>
      <c r="E16" s="84"/>
      <c r="F16" s="84"/>
      <c r="G16" s="84"/>
      <c r="H16" s="84"/>
      <c r="I16" s="84"/>
      <c r="J16" s="84"/>
      <c r="K16" s="84"/>
      <c r="L16" s="84"/>
      <c r="M16" s="86">
        <f>M11+M13+M14+M15</f>
        <v>861713.4113581907</v>
      </c>
      <c r="N16" s="86">
        <f>N11+N13+N14+N15</f>
        <v>961356.09539178014</v>
      </c>
      <c r="O16" s="86">
        <f>O11+O13+O14+O15</f>
        <v>1068274.2531141546</v>
      </c>
    </row>
    <row r="17" spans="1:28" x14ac:dyDescent="0.15">
      <c r="B17" s="88" t="s">
        <v>196</v>
      </c>
      <c r="C17" s="89" t="s">
        <v>1</v>
      </c>
      <c r="D17" s="89"/>
      <c r="E17" s="91"/>
      <c r="F17" s="91"/>
      <c r="G17" s="91"/>
      <c r="H17" s="91"/>
      <c r="I17" s="91"/>
      <c r="J17" s="91"/>
      <c r="K17" s="91"/>
      <c r="L17" s="91"/>
      <c r="M17" s="92">
        <f>M16/M9</f>
        <v>0.15386081581369154</v>
      </c>
      <c r="N17" s="92">
        <f>N16/N9</f>
        <v>0.16306962339920242</v>
      </c>
      <c r="O17" s="92">
        <f>O16/O9</f>
        <v>0.17214529239326956</v>
      </c>
    </row>
    <row r="18" spans="1:28" x14ac:dyDescent="0.15">
      <c r="B18" s="22" t="s">
        <v>197</v>
      </c>
      <c r="C18" s="23" t="str">
        <f t="shared" ref="C18:C23" si="0">CurrUnit</f>
        <v>ths RUB</v>
      </c>
      <c r="M18" s="30">
        <v>-291000</v>
      </c>
      <c r="N18" s="30">
        <v>-291000</v>
      </c>
      <c r="O18" s="30">
        <v>-291000</v>
      </c>
    </row>
    <row r="19" spans="1:28" ht="14" thickBot="1" x14ac:dyDescent="0.2">
      <c r="B19" s="84" t="s">
        <v>198</v>
      </c>
      <c r="C19" s="97" t="str">
        <f t="shared" si="0"/>
        <v>ths RUB</v>
      </c>
      <c r="D19" s="85"/>
      <c r="E19" s="84"/>
      <c r="F19" s="87"/>
      <c r="G19" s="87"/>
      <c r="H19" s="87"/>
      <c r="I19" s="84"/>
      <c r="J19" s="84"/>
      <c r="K19" s="84"/>
      <c r="L19" s="84"/>
      <c r="M19" s="86">
        <f>M16+M18</f>
        <v>570713.4113581907</v>
      </c>
      <c r="N19" s="86">
        <f>N16+N18</f>
        <v>670356.09539178014</v>
      </c>
      <c r="O19" s="86">
        <f>O16+O18</f>
        <v>777274.25311415456</v>
      </c>
    </row>
    <row r="20" spans="1:28" x14ac:dyDescent="0.15">
      <c r="B20" s="22" t="s">
        <v>199</v>
      </c>
      <c r="C20" s="23" t="str">
        <f t="shared" si="0"/>
        <v>ths RUB</v>
      </c>
      <c r="M20" s="30">
        <v>-235000</v>
      </c>
      <c r="N20" s="30">
        <v>-215000</v>
      </c>
      <c r="O20" s="30">
        <v>-200000</v>
      </c>
    </row>
    <row r="21" spans="1:28" ht="14" thickBot="1" x14ac:dyDescent="0.2">
      <c r="B21" s="84" t="s">
        <v>200</v>
      </c>
      <c r="C21" s="97" t="str">
        <f t="shared" si="0"/>
        <v>ths RUB</v>
      </c>
      <c r="D21" s="85"/>
      <c r="E21" s="84"/>
      <c r="F21" s="87"/>
      <c r="G21" s="87"/>
      <c r="H21" s="87"/>
      <c r="I21" s="84"/>
      <c r="J21" s="84"/>
      <c r="K21" s="84"/>
      <c r="L21" s="84"/>
      <c r="M21" s="86">
        <f>M19+M20</f>
        <v>335713.4113581907</v>
      </c>
      <c r="N21" s="86">
        <f>N19+N20</f>
        <v>455356.09539178014</v>
      </c>
      <c r="O21" s="86">
        <f>O19+O20</f>
        <v>577274.25311415456</v>
      </c>
    </row>
    <row r="22" spans="1:28" x14ac:dyDescent="0.15">
      <c r="B22" s="22" t="s">
        <v>201</v>
      </c>
      <c r="C22" s="23" t="str">
        <f t="shared" si="0"/>
        <v>ths RUB</v>
      </c>
      <c r="M22" s="30">
        <v>-140000</v>
      </c>
      <c r="N22" s="30">
        <v>-160000</v>
      </c>
      <c r="O22" s="30">
        <v>-210000</v>
      </c>
      <c r="P22" s="63"/>
    </row>
    <row r="23" spans="1:28" ht="14" thickBot="1" x14ac:dyDescent="0.2">
      <c r="B23" s="84" t="s">
        <v>178</v>
      </c>
      <c r="C23" s="97" t="str">
        <f t="shared" si="0"/>
        <v>ths RUB</v>
      </c>
      <c r="D23" s="85"/>
      <c r="E23" s="84"/>
      <c r="F23" s="87"/>
      <c r="G23" s="87"/>
      <c r="H23" s="87"/>
      <c r="I23" s="84"/>
      <c r="J23" s="84"/>
      <c r="K23" s="84"/>
      <c r="L23" s="84"/>
      <c r="M23" s="86">
        <f>M21+M22</f>
        <v>195713.4113581907</v>
      </c>
      <c r="N23" s="86">
        <f>N21+N22</f>
        <v>295356.09539178014</v>
      </c>
      <c r="O23" s="86">
        <f>O21+O22</f>
        <v>367274.25311415456</v>
      </c>
    </row>
    <row r="24" spans="1:28" x14ac:dyDescent="0.15">
      <c r="B24" s="88" t="s">
        <v>202</v>
      </c>
      <c r="C24" s="89" t="s">
        <v>1</v>
      </c>
      <c r="D24" s="89"/>
      <c r="E24" s="91"/>
      <c r="F24" s="91"/>
      <c r="G24" s="91"/>
      <c r="H24" s="91"/>
      <c r="I24" s="91"/>
      <c r="J24" s="91"/>
      <c r="K24" s="91"/>
      <c r="L24" s="91"/>
      <c r="M24" s="92">
        <f>M23/M9</f>
        <v>3.4945057997634942E-2</v>
      </c>
      <c r="N24" s="92">
        <f>N23/N9</f>
        <v>5.0099653473948631E-2</v>
      </c>
      <c r="O24" s="92">
        <f>O23/O9</f>
        <v>5.9183803696989161E-2</v>
      </c>
    </row>
    <row r="25" spans="1:28" x14ac:dyDescent="0.15">
      <c r="M25" s="63"/>
      <c r="N25" s="63"/>
      <c r="O25" s="63"/>
    </row>
    <row r="27" spans="1:28" x14ac:dyDescent="0.15">
      <c r="A27" s="65">
        <v>1</v>
      </c>
      <c r="B27" s="18" t="s">
        <v>238</v>
      </c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/>
      <c r="V27"/>
      <c r="W27"/>
      <c r="X27"/>
      <c r="Y27"/>
      <c r="Z27"/>
      <c r="AA27"/>
    </row>
    <row r="28" spans="1:28" outlineLevel="1" x14ac:dyDescent="0.15"/>
    <row r="29" spans="1:28" outlineLevel="1" x14ac:dyDescent="0.15">
      <c r="B29" s="22" t="s">
        <v>84</v>
      </c>
      <c r="C29" s="29" t="str">
        <f>CurrUnit</f>
        <v>ths RUB</v>
      </c>
      <c r="F29" s="14" t="s">
        <v>90</v>
      </c>
      <c r="L29" s="72"/>
      <c r="M29" s="72"/>
      <c r="N29" s="72"/>
      <c r="O29" s="73">
        <f>-His_PL!O15</f>
        <v>20000</v>
      </c>
      <c r="P29" s="72"/>
      <c r="Q29" s="72"/>
      <c r="R29" s="72"/>
      <c r="S29" s="72"/>
      <c r="T29" s="72"/>
      <c r="U29" s="72"/>
      <c r="AB29" s="22"/>
    </row>
    <row r="30" spans="1:28" outlineLevel="1" x14ac:dyDescent="0.15">
      <c r="B30" s="22" t="s">
        <v>86</v>
      </c>
      <c r="C30" s="29" t="str">
        <f>CurrUnit</f>
        <v>ths RUB</v>
      </c>
      <c r="F30" s="14" t="s">
        <v>92</v>
      </c>
      <c r="L30" s="72"/>
      <c r="M30" s="72"/>
      <c r="N30" s="72"/>
      <c r="O30" s="73">
        <f>-His_PL!O22</f>
        <v>210000</v>
      </c>
      <c r="P30" s="72"/>
      <c r="Q30" s="72"/>
      <c r="R30" s="72"/>
      <c r="S30" s="72"/>
      <c r="T30" s="72"/>
      <c r="U30" s="72"/>
    </row>
    <row r="31" spans="1:28" outlineLevel="1" x14ac:dyDescent="0.15">
      <c r="B31" s="22" t="s">
        <v>87</v>
      </c>
      <c r="C31" s="29" t="str">
        <f>CurrUnit</f>
        <v>ths RUB</v>
      </c>
      <c r="F31" s="14" t="s">
        <v>93</v>
      </c>
      <c r="L31" s="72"/>
      <c r="M31" s="72"/>
      <c r="N31" s="72"/>
      <c r="O31" s="74">
        <v>17409.600000000002</v>
      </c>
      <c r="P31" s="72"/>
      <c r="Q31" s="72"/>
      <c r="R31" s="72"/>
      <c r="S31" s="72"/>
      <c r="T31" s="72"/>
      <c r="U31" s="72"/>
    </row>
    <row r="32" spans="1:28" outlineLevel="1" x14ac:dyDescent="0.15"/>
    <row r="33" spans="2:15" outlineLevel="1" x14ac:dyDescent="0.15">
      <c r="B33" s="22" t="s">
        <v>246</v>
      </c>
    </row>
    <row r="34" spans="2:15" outlineLevel="1" x14ac:dyDescent="0.15">
      <c r="B34" s="26" t="s">
        <v>98</v>
      </c>
      <c r="C34" s="23" t="str">
        <f>CurrUnit</f>
        <v>ths RUB</v>
      </c>
      <c r="O34" s="74">
        <v>3960000</v>
      </c>
    </row>
    <row r="35" spans="2:15" outlineLevel="1" x14ac:dyDescent="0.15">
      <c r="B35" s="26" t="s">
        <v>99</v>
      </c>
      <c r="C35" s="23" t="str">
        <f>CurrUnit</f>
        <v>ths RUB</v>
      </c>
      <c r="O35" s="74">
        <v>880000</v>
      </c>
    </row>
    <row r="36" spans="2:15" outlineLevel="1" x14ac:dyDescent="0.15">
      <c r="B36" s="26" t="s">
        <v>102</v>
      </c>
      <c r="C36" s="23" t="str">
        <f>CurrUnit</f>
        <v>ths RUB</v>
      </c>
      <c r="O36" s="74">
        <v>1365654.7597808216</v>
      </c>
    </row>
    <row r="37" spans="2:15" outlineLevel="1" x14ac:dyDescent="0.15"/>
  </sheetData>
  <conditionalFormatting sqref="M7:T7">
    <cfRule type="expression" dxfId="15" priority="1">
      <formula>(#REF!&lt;=date_Valuation)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>
      <selection activeCell="H25" sqref="H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8" tint="-0.249977111117893"/>
  </sheetPr>
  <dimension ref="A1:AJ63"/>
  <sheetViews>
    <sheetView showGridLines="0" zoomScale="90" zoomScaleNormal="90" workbookViewId="0">
      <pane xSplit="3" ySplit="7" topLeftCell="M48" activePane="bottomRight" state="frozen"/>
      <selection activeCell="Q115" sqref="Q115"/>
      <selection pane="topRight" activeCell="Q115" sqref="Q115"/>
      <selection pane="bottomLeft" activeCell="Q115" sqref="Q115"/>
      <selection pane="bottomRight" activeCell="P63" sqref="P63:T63"/>
    </sheetView>
  </sheetViews>
  <sheetFormatPr baseColWidth="10" defaultColWidth="0" defaultRowHeight="13" outlineLevelRow="1" outlineLevelCol="1" x14ac:dyDescent="0.15"/>
  <cols>
    <col min="1" max="1" width="5.6640625" style="22" customWidth="1"/>
    <col min="2" max="2" width="41.83203125" style="22" customWidth="1"/>
    <col min="3" max="4" width="10.33203125" style="23" customWidth="1"/>
    <col min="5" max="5" width="32.1640625" style="22" customWidth="1"/>
    <col min="6" max="6" width="11.33203125" style="22" customWidth="1"/>
    <col min="7" max="11" width="11.33203125" style="22" hidden="1" customWidth="1" outlineLevel="1"/>
    <col min="12" max="12" width="11.33203125" style="22" customWidth="1" collapsed="1"/>
    <col min="13" max="17" width="11.33203125" style="22" customWidth="1"/>
    <col min="18" max="18" width="11.1640625" style="22" bestFit="1" customWidth="1"/>
    <col min="19" max="19" width="10.6640625" style="22" customWidth="1"/>
    <col min="20" max="20" width="11.6640625" style="22" customWidth="1"/>
    <col min="21" max="27" width="10.6640625" style="22" customWidth="1"/>
    <col min="28" max="28" width="9.33203125" customWidth="1"/>
    <col min="29" max="36" width="0" hidden="1" customWidth="1"/>
    <col min="37" max="16384" width="9.33203125" hidden="1"/>
  </cols>
  <sheetData>
    <row r="1" spans="1:27" ht="23" x14ac:dyDescent="0.25">
      <c r="A1" s="8" t="s">
        <v>95</v>
      </c>
      <c r="F1" s="9"/>
      <c r="G1" s="9"/>
      <c r="H1" s="9"/>
      <c r="I1" s="9"/>
      <c r="J1" s="9"/>
      <c r="K1" s="9"/>
      <c r="M1"/>
      <c r="N1"/>
      <c r="O1"/>
      <c r="P1"/>
      <c r="Q1"/>
      <c r="R1"/>
      <c r="S1"/>
      <c r="T1"/>
      <c r="U1"/>
      <c r="V1"/>
      <c r="W1"/>
      <c r="X1"/>
      <c r="Y1"/>
      <c r="Z1"/>
      <c r="AA1"/>
    </row>
    <row r="2" spans="1:27" s="19" customFormat="1" x14ac:dyDescent="0.1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</row>
    <row r="3" spans="1:27" outlineLevel="1" x14ac:dyDescent="0.15">
      <c r="A3" s="1"/>
      <c r="B3" s="1" t="s">
        <v>289</v>
      </c>
      <c r="C3" s="1"/>
      <c r="D3" s="1"/>
      <c r="E3" s="24"/>
      <c r="F3" s="11"/>
      <c r="G3" s="11"/>
      <c r="H3" s="11"/>
      <c r="I3" s="11"/>
      <c r="J3" s="11"/>
      <c r="K3" s="11"/>
      <c r="M3"/>
      <c r="N3"/>
      <c r="O3"/>
      <c r="P3"/>
      <c r="Q3"/>
      <c r="R3"/>
      <c r="S3"/>
      <c r="T3"/>
      <c r="U3"/>
      <c r="V3"/>
      <c r="W3"/>
      <c r="X3"/>
      <c r="Y3"/>
      <c r="Z3"/>
      <c r="AA3"/>
    </row>
    <row r="4" spans="1:27" outlineLevel="1" x14ac:dyDescent="0.15">
      <c r="A4" s="1"/>
      <c r="B4" s="1" t="s">
        <v>175</v>
      </c>
      <c r="C4" s="1"/>
      <c r="D4" s="1"/>
      <c r="E4" s="24"/>
      <c r="F4" s="11"/>
      <c r="G4" s="11"/>
      <c r="H4" s="11"/>
      <c r="I4" s="11"/>
      <c r="J4" s="11"/>
      <c r="K4" s="11"/>
      <c r="M4"/>
      <c r="N4"/>
      <c r="O4"/>
      <c r="P4"/>
      <c r="Q4"/>
      <c r="R4"/>
      <c r="S4"/>
      <c r="T4"/>
      <c r="U4"/>
      <c r="V4"/>
      <c r="W4"/>
      <c r="X4"/>
      <c r="Y4"/>
      <c r="Z4"/>
      <c r="AA4"/>
    </row>
    <row r="5" spans="1:27" outlineLevel="1" x14ac:dyDescent="0.15">
      <c r="A5" s="18"/>
      <c r="B5" s="2"/>
      <c r="C5" s="2"/>
      <c r="D5" s="2"/>
      <c r="E5" s="24"/>
      <c r="F5" s="11"/>
      <c r="G5" s="11"/>
      <c r="H5" s="11"/>
      <c r="I5" s="11"/>
      <c r="J5" s="11"/>
      <c r="K5" s="11"/>
      <c r="L5" s="10"/>
      <c r="M5"/>
      <c r="N5"/>
      <c r="O5"/>
      <c r="P5"/>
      <c r="Q5"/>
      <c r="R5"/>
      <c r="S5"/>
      <c r="T5"/>
      <c r="U5"/>
      <c r="V5"/>
      <c r="W5"/>
      <c r="X5"/>
      <c r="Y5"/>
      <c r="Z5"/>
      <c r="AA5"/>
    </row>
    <row r="6" spans="1:27" outlineLevel="1" x14ac:dyDescent="0.15">
      <c r="A6" s="3"/>
      <c r="B6" s="4"/>
      <c r="C6" s="4"/>
      <c r="D6" s="4"/>
      <c r="E6" s="24"/>
      <c r="F6" s="11"/>
      <c r="G6" s="11"/>
      <c r="H6" s="11"/>
      <c r="I6" s="11"/>
      <c r="J6" s="11"/>
      <c r="K6" s="11"/>
      <c r="L6" s="13"/>
      <c r="M6"/>
      <c r="N6"/>
      <c r="O6"/>
      <c r="P6"/>
      <c r="Q6"/>
      <c r="R6"/>
      <c r="S6"/>
      <c r="T6"/>
      <c r="U6"/>
      <c r="V6"/>
      <c r="W6"/>
      <c r="X6"/>
      <c r="Y6"/>
      <c r="Z6"/>
      <c r="AA6"/>
    </row>
    <row r="7" spans="1:27" ht="15" thickBot="1" x14ac:dyDescent="0.2">
      <c r="A7" s="5" t="s">
        <v>0</v>
      </c>
      <c r="B7" s="5" t="s">
        <v>106</v>
      </c>
      <c r="C7" s="21" t="s">
        <v>107</v>
      </c>
      <c r="D7" s="21" t="s">
        <v>108</v>
      </c>
      <c r="E7" s="5" t="s">
        <v>109</v>
      </c>
      <c r="F7" s="21" t="s">
        <v>110</v>
      </c>
      <c r="G7" s="21" t="s">
        <v>111</v>
      </c>
      <c r="H7" s="21" t="s">
        <v>112</v>
      </c>
      <c r="I7" s="21" t="s">
        <v>113</v>
      </c>
      <c r="J7" s="21" t="s">
        <v>114</v>
      </c>
      <c r="K7" s="21" t="s">
        <v>115</v>
      </c>
      <c r="L7" s="21" t="s">
        <v>116</v>
      </c>
      <c r="M7" s="28" t="str">
        <f>IF(Assumptions!M31=1,"F ","A ") &amp; NameOfPeriod</f>
        <v>A 2017</v>
      </c>
      <c r="N7" s="28" t="str">
        <f>IF(Assumptions!N31=1,"F ","A ") &amp; NameOfPeriod</f>
        <v>A 2018</v>
      </c>
      <c r="O7" s="28" t="str">
        <f>IF(Assumptions!O31=1,"F ","A ") &amp; NameOfPeriod</f>
        <v>A 2019</v>
      </c>
      <c r="P7" s="28" t="str">
        <f>IF(Assumptions!P31=1,"F ","A ") &amp; NameOfPeriod</f>
        <v>F 2020</v>
      </c>
      <c r="Q7" s="28" t="str">
        <f>IF(Assumptions!Q31=1,"F ","A ") &amp; NameOfPeriod</f>
        <v>F 2021</v>
      </c>
      <c r="R7" s="28" t="str">
        <f>IF(Assumptions!R31=1,"F ","A ") &amp; NameOfPeriod</f>
        <v>F 2022</v>
      </c>
      <c r="S7" s="28" t="str">
        <f>IF(Assumptions!S31=1,"F ","A ") &amp; NameOfPeriod</f>
        <v>F 2023</v>
      </c>
      <c r="T7" s="28" t="str">
        <f>IF(Assumptions!T31=1,"F ","A ") &amp; NameOfPeriod</f>
        <v>F 2024</v>
      </c>
      <c r="U7"/>
      <c r="V7"/>
      <c r="W7"/>
      <c r="X7"/>
      <c r="Y7"/>
      <c r="Z7"/>
      <c r="AA7"/>
    </row>
    <row r="8" spans="1:27" x14ac:dyDescent="0.15">
      <c r="A8" s="6"/>
      <c r="B8" s="6"/>
      <c r="C8" s="7"/>
      <c r="D8" s="7"/>
      <c r="E8" s="7"/>
      <c r="U8"/>
      <c r="V8"/>
      <c r="W8"/>
      <c r="X8"/>
      <c r="Y8"/>
      <c r="Z8"/>
      <c r="AA8"/>
    </row>
    <row r="9" spans="1:27" x14ac:dyDescent="0.15">
      <c r="A9" s="64">
        <f>FLOOR(MAX($A$1:A8)+1,1)</f>
        <v>1</v>
      </c>
      <c r="B9" s="16" t="str">
        <f>Assumptions!B85</f>
        <v>Revenue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/>
      <c r="V9"/>
      <c r="W9"/>
      <c r="X9"/>
      <c r="Y9"/>
      <c r="Z9"/>
      <c r="AA9"/>
    </row>
    <row r="10" spans="1:27" x14ac:dyDescent="0.15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/>
      <c r="V10"/>
      <c r="W10"/>
      <c r="X10"/>
      <c r="Y10"/>
      <c r="Z10"/>
      <c r="AA10"/>
    </row>
    <row r="11" spans="1:27" x14ac:dyDescent="0.15">
      <c r="A11" s="65">
        <f>MAX($A$1:A10)+0.1</f>
        <v>1.1000000000000001</v>
      </c>
      <c r="B11" s="18" t="s">
        <v>323</v>
      </c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/>
      <c r="V11"/>
      <c r="W11"/>
      <c r="X11"/>
      <c r="Y11"/>
      <c r="Z11"/>
      <c r="AA11"/>
    </row>
    <row r="12" spans="1:27" x14ac:dyDescent="0.15">
      <c r="U12"/>
      <c r="V12"/>
      <c r="W12"/>
      <c r="X12"/>
      <c r="Y12"/>
      <c r="Z12"/>
      <c r="AA12"/>
    </row>
    <row r="13" spans="1:27" x14ac:dyDescent="0.15">
      <c r="B13" s="96" t="s">
        <v>96</v>
      </c>
      <c r="C13" s="136"/>
      <c r="D13" s="136"/>
      <c r="E13" s="137"/>
      <c r="F13" s="137"/>
      <c r="G13" s="137"/>
      <c r="H13" s="137"/>
      <c r="I13" s="137"/>
      <c r="J13" s="137"/>
      <c r="K13" s="137"/>
      <c r="L13" s="137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</row>
    <row r="14" spans="1:27" x14ac:dyDescent="0.15">
      <c r="B14" s="22" t="s">
        <v>97</v>
      </c>
      <c r="U14"/>
      <c r="V14"/>
      <c r="W14"/>
      <c r="X14"/>
      <c r="Y14"/>
      <c r="Z14"/>
      <c r="AA14"/>
    </row>
    <row r="15" spans="1:27" x14ac:dyDescent="0.15">
      <c r="B15" s="26" t="s">
        <v>98</v>
      </c>
      <c r="C15" s="23" t="s">
        <v>257</v>
      </c>
      <c r="O15" s="42">
        <f t="shared" ref="O15:T15" si="0">W1OilPipesCapacity</f>
        <v>130</v>
      </c>
      <c r="P15" s="42">
        <f t="shared" si="0"/>
        <v>130</v>
      </c>
      <c r="Q15" s="42">
        <f t="shared" si="0"/>
        <v>130</v>
      </c>
      <c r="R15" s="42">
        <f t="shared" si="0"/>
        <v>157.5</v>
      </c>
      <c r="S15" s="42">
        <f t="shared" si="0"/>
        <v>185</v>
      </c>
      <c r="T15" s="42">
        <f t="shared" si="0"/>
        <v>185</v>
      </c>
    </row>
    <row r="16" spans="1:27" x14ac:dyDescent="0.15">
      <c r="B16" s="26" t="s">
        <v>99</v>
      </c>
      <c r="C16" s="23" t="s">
        <v>257</v>
      </c>
      <c r="O16" s="42">
        <f t="shared" ref="O16:T16" si="1">W1WaterPipesCapacity</f>
        <v>90</v>
      </c>
      <c r="P16" s="42">
        <f t="shared" si="1"/>
        <v>90</v>
      </c>
      <c r="Q16" s="42">
        <f t="shared" si="1"/>
        <v>90</v>
      </c>
      <c r="R16" s="42">
        <f t="shared" si="1"/>
        <v>90</v>
      </c>
      <c r="S16" s="42">
        <f t="shared" si="1"/>
        <v>90</v>
      </c>
      <c r="T16" s="42">
        <f t="shared" si="1"/>
        <v>90</v>
      </c>
    </row>
    <row r="17" spans="2:27" x14ac:dyDescent="0.15">
      <c r="B17" s="22" t="s">
        <v>100</v>
      </c>
    </row>
    <row r="18" spans="2:27" x14ac:dyDescent="0.15">
      <c r="B18" s="26" t="s">
        <v>98</v>
      </c>
      <c r="C18" s="23" t="s">
        <v>257</v>
      </c>
      <c r="O18" s="42">
        <f t="shared" ref="O18:T18" si="2">W2OilPipesCapacity</f>
        <v>110</v>
      </c>
      <c r="P18" s="42">
        <f t="shared" si="2"/>
        <v>110</v>
      </c>
      <c r="Q18" s="42">
        <f t="shared" si="2"/>
        <v>110</v>
      </c>
      <c r="R18" s="42">
        <f t="shared" si="2"/>
        <v>137.5</v>
      </c>
      <c r="S18" s="42">
        <f t="shared" si="2"/>
        <v>165</v>
      </c>
      <c r="T18" s="42">
        <f t="shared" si="2"/>
        <v>165</v>
      </c>
    </row>
    <row r="19" spans="2:27" x14ac:dyDescent="0.15">
      <c r="B19" s="22" t="s">
        <v>101</v>
      </c>
    </row>
    <row r="20" spans="2:27" x14ac:dyDescent="0.15">
      <c r="B20" s="26" t="s">
        <v>102</v>
      </c>
      <c r="C20" s="23" t="s">
        <v>257</v>
      </c>
      <c r="O20" s="42">
        <f t="shared" ref="O20:T20" si="3">W3RolledCapacity</f>
        <v>100</v>
      </c>
      <c r="P20" s="42">
        <f t="shared" si="3"/>
        <v>100</v>
      </c>
      <c r="Q20" s="42">
        <f t="shared" si="3"/>
        <v>135</v>
      </c>
      <c r="R20" s="42">
        <f t="shared" si="3"/>
        <v>170</v>
      </c>
      <c r="S20" s="42">
        <f t="shared" si="3"/>
        <v>170</v>
      </c>
      <c r="T20" s="42">
        <f t="shared" si="3"/>
        <v>170</v>
      </c>
    </row>
    <row r="21" spans="2:27" x14ac:dyDescent="0.15">
      <c r="B21"/>
      <c r="C21" s="20"/>
      <c r="D21" s="20"/>
      <c r="E21"/>
      <c r="F21"/>
      <c r="G21"/>
      <c r="H21"/>
      <c r="I21"/>
      <c r="J21"/>
      <c r="K21"/>
      <c r="L21"/>
    </row>
    <row r="22" spans="2:27" x14ac:dyDescent="0.15">
      <c r="B22" s="96" t="s">
        <v>96</v>
      </c>
      <c r="C22" s="157"/>
      <c r="D22" s="157"/>
      <c r="E22" s="122"/>
      <c r="F22" s="122"/>
      <c r="G22" s="122"/>
      <c r="H22" s="122"/>
      <c r="I22" s="122"/>
      <c r="J22" s="122"/>
      <c r="K22" s="122"/>
      <c r="L22" s="1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</row>
    <row r="23" spans="2:27" x14ac:dyDescent="0.15">
      <c r="B23" s="22" t="s">
        <v>97</v>
      </c>
      <c r="U23"/>
      <c r="V23"/>
      <c r="W23"/>
      <c r="X23"/>
      <c r="Y23"/>
      <c r="Z23"/>
      <c r="AA23"/>
    </row>
    <row r="24" spans="2:27" x14ac:dyDescent="0.15">
      <c r="B24" s="26" t="s">
        <v>98</v>
      </c>
      <c r="C24" s="23" t="s">
        <v>1</v>
      </c>
      <c r="O24" s="151">
        <f>O15/O29</f>
        <v>0.54166666666666663</v>
      </c>
      <c r="P24" s="151">
        <f t="shared" ref="P24:T24" si="4">P15/P29</f>
        <v>0.54166666666666663</v>
      </c>
      <c r="Q24" s="151">
        <f t="shared" si="4"/>
        <v>0.54166666666666663</v>
      </c>
      <c r="R24" s="151">
        <f t="shared" si="4"/>
        <v>0.53389830508474578</v>
      </c>
      <c r="S24" s="151">
        <f t="shared" si="4"/>
        <v>0.52857142857142858</v>
      </c>
      <c r="T24" s="151">
        <f t="shared" si="4"/>
        <v>0.52857142857142858</v>
      </c>
    </row>
    <row r="25" spans="2:27" x14ac:dyDescent="0.15">
      <c r="B25" s="22" t="s">
        <v>100</v>
      </c>
    </row>
    <row r="26" spans="2:27" x14ac:dyDescent="0.15">
      <c r="B26" s="26" t="s">
        <v>98</v>
      </c>
      <c r="C26" s="23" t="s">
        <v>1</v>
      </c>
      <c r="O26" s="151">
        <f>O18/O29</f>
        <v>0.45833333333333331</v>
      </c>
      <c r="P26" s="151">
        <f t="shared" ref="P26:T26" si="5">P18/P29</f>
        <v>0.45833333333333331</v>
      </c>
      <c r="Q26" s="151">
        <f t="shared" si="5"/>
        <v>0.45833333333333331</v>
      </c>
      <c r="R26" s="151">
        <f t="shared" si="5"/>
        <v>0.46610169491525422</v>
      </c>
      <c r="S26" s="151">
        <f t="shared" si="5"/>
        <v>0.47142857142857142</v>
      </c>
      <c r="T26" s="151">
        <f t="shared" si="5"/>
        <v>0.47142857142857142</v>
      </c>
    </row>
    <row r="27" spans="2:27" x14ac:dyDescent="0.15">
      <c r="B27"/>
    </row>
    <row r="28" spans="2:27" x14ac:dyDescent="0.15">
      <c r="B28" s="96" t="s">
        <v>324</v>
      </c>
    </row>
    <row r="29" spans="2:27" x14ac:dyDescent="0.15">
      <c r="B29" s="26" t="s">
        <v>98</v>
      </c>
      <c r="C29" s="23" t="s">
        <v>257</v>
      </c>
      <c r="O29" s="42">
        <f>SUMIF($B$15:$B$20,$B29,O$15:O$20)</f>
        <v>240</v>
      </c>
      <c r="P29" s="42">
        <f t="shared" ref="P29:T31" si="6">SUMIF($B$15:$B$20,$B29,P$15:P$20)</f>
        <v>240</v>
      </c>
      <c r="Q29" s="42">
        <f t="shared" si="6"/>
        <v>240</v>
      </c>
      <c r="R29" s="42">
        <f t="shared" si="6"/>
        <v>295</v>
      </c>
      <c r="S29" s="42">
        <f t="shared" si="6"/>
        <v>350</v>
      </c>
      <c r="T29" s="42">
        <f t="shared" si="6"/>
        <v>350</v>
      </c>
    </row>
    <row r="30" spans="2:27" x14ac:dyDescent="0.15">
      <c r="B30" s="26" t="s">
        <v>99</v>
      </c>
      <c r="C30" s="23" t="s">
        <v>257</v>
      </c>
      <c r="O30" s="42">
        <f t="shared" ref="O30:O31" si="7">SUMIF($B$15:$B$20,$B30,O$15:O$20)</f>
        <v>90</v>
      </c>
      <c r="P30" s="42">
        <f t="shared" si="6"/>
        <v>90</v>
      </c>
      <c r="Q30" s="42">
        <f t="shared" si="6"/>
        <v>90</v>
      </c>
      <c r="R30" s="42">
        <f t="shared" si="6"/>
        <v>90</v>
      </c>
      <c r="S30" s="42">
        <f t="shared" si="6"/>
        <v>90</v>
      </c>
      <c r="T30" s="42">
        <f t="shared" si="6"/>
        <v>90</v>
      </c>
    </row>
    <row r="31" spans="2:27" x14ac:dyDescent="0.15">
      <c r="B31" s="26" t="s">
        <v>102</v>
      </c>
      <c r="C31" s="23" t="s">
        <v>257</v>
      </c>
      <c r="O31" s="42">
        <f t="shared" si="7"/>
        <v>100</v>
      </c>
      <c r="P31" s="42">
        <f t="shared" si="6"/>
        <v>100</v>
      </c>
      <c r="Q31" s="42">
        <f t="shared" si="6"/>
        <v>135</v>
      </c>
      <c r="R31" s="42">
        <f t="shared" si="6"/>
        <v>170</v>
      </c>
      <c r="S31" s="42">
        <f t="shared" si="6"/>
        <v>170</v>
      </c>
      <c r="T31" s="42">
        <f t="shared" si="6"/>
        <v>170</v>
      </c>
    </row>
    <row r="33" spans="2:20" x14ac:dyDescent="0.15">
      <c r="B33" s="96" t="s">
        <v>245</v>
      </c>
    </row>
    <row r="34" spans="2:20" x14ac:dyDescent="0.15">
      <c r="B34" s="22" t="s">
        <v>98</v>
      </c>
      <c r="C34" s="23" t="s">
        <v>257</v>
      </c>
      <c r="O34" s="42">
        <f>OilPipesMaxSales</f>
        <v>220</v>
      </c>
      <c r="P34" s="43">
        <f>O34*(1+OilPipesSalesGrRate)</f>
        <v>224.4</v>
      </c>
      <c r="Q34" s="42">
        <f>P34*(1+OilPipesSalesGrRate)</f>
        <v>269.27999999999997</v>
      </c>
      <c r="R34" s="42">
        <f>Q34*(1+OilPipesSalesGrRate)</f>
        <v>282.74399999999997</v>
      </c>
      <c r="S34" s="42">
        <f>R34*(1+OilPipesSalesGrRate)</f>
        <v>291.22631999999999</v>
      </c>
      <c r="T34" s="42">
        <f>S34*(1+OilPipesSalesGrRate)</f>
        <v>291.22631999999999</v>
      </c>
    </row>
    <row r="35" spans="2:20" x14ac:dyDescent="0.15">
      <c r="B35" s="22" t="s">
        <v>99</v>
      </c>
      <c r="C35" s="23" t="s">
        <v>257</v>
      </c>
      <c r="O35" s="42">
        <f>WaterPipesMaxSales</f>
        <v>80</v>
      </c>
      <c r="P35" s="43">
        <f>O35*(1+WaterPipesSalesGrRate)</f>
        <v>82.4</v>
      </c>
      <c r="Q35" s="42">
        <f>P35*(1+WaterPipesSalesGrRate)</f>
        <v>98.88000000000001</v>
      </c>
      <c r="R35" s="42">
        <f>Q35*(1+WaterPipesSalesGrRate)</f>
        <v>103.82400000000001</v>
      </c>
      <c r="S35" s="42">
        <f>R35*(1+WaterPipesSalesGrRate)</f>
        <v>106.93872000000002</v>
      </c>
      <c r="T35" s="42">
        <f>S35*(1+WaterPipesSalesGrRate)</f>
        <v>106.93872000000002</v>
      </c>
    </row>
    <row r="36" spans="2:20" x14ac:dyDescent="0.15">
      <c r="B36" s="22" t="s">
        <v>102</v>
      </c>
      <c r="C36" s="23" t="s">
        <v>257</v>
      </c>
      <c r="O36" s="42">
        <f>RolledMaxSales</f>
        <v>90</v>
      </c>
      <c r="P36" s="43">
        <f>O36*(1+RolledSalesGrRateGrRate)</f>
        <v>91.8</v>
      </c>
      <c r="Q36" s="42">
        <f>P36*(1+RolledSalesGrRateGrRate)</f>
        <v>96.39</v>
      </c>
      <c r="R36" s="42">
        <f>Q36*(1+RolledSalesGrRateGrRate)</f>
        <v>115.66799999999999</v>
      </c>
      <c r="S36" s="42">
        <f>R36*(1+RolledSalesGrRateGrRate)</f>
        <v>121.45139999999999</v>
      </c>
      <c r="T36" s="42">
        <f>S36*(1+RolledSalesGrRateGrRate)</f>
        <v>125.09494199999999</v>
      </c>
    </row>
    <row r="38" spans="2:20" x14ac:dyDescent="0.15">
      <c r="B38" s="24" t="s">
        <v>325</v>
      </c>
    </row>
    <row r="39" spans="2:20" x14ac:dyDescent="0.15">
      <c r="B39" s="22" t="s">
        <v>98</v>
      </c>
      <c r="C39" s="23" t="s">
        <v>257</v>
      </c>
      <c r="O39" s="42">
        <f>MIN(O29,O34)</f>
        <v>220</v>
      </c>
      <c r="P39" s="42">
        <f t="shared" ref="P39:T39" si="8">MIN(P29,P34)</f>
        <v>224.4</v>
      </c>
      <c r="Q39" s="42">
        <f t="shared" si="8"/>
        <v>240</v>
      </c>
      <c r="R39" s="42">
        <f t="shared" si="8"/>
        <v>282.74399999999997</v>
      </c>
      <c r="S39" s="42">
        <f t="shared" si="8"/>
        <v>291.22631999999999</v>
      </c>
      <c r="T39" s="42">
        <f t="shared" si="8"/>
        <v>291.22631999999999</v>
      </c>
    </row>
    <row r="40" spans="2:20" x14ac:dyDescent="0.15">
      <c r="B40" s="22" t="s">
        <v>99</v>
      </c>
      <c r="C40" s="23" t="s">
        <v>257</v>
      </c>
      <c r="O40" s="42">
        <f t="shared" ref="O40:T40" si="9">MIN(O30,O35)</f>
        <v>80</v>
      </c>
      <c r="P40" s="42">
        <f t="shared" si="9"/>
        <v>82.4</v>
      </c>
      <c r="Q40" s="42">
        <f t="shared" si="9"/>
        <v>90</v>
      </c>
      <c r="R40" s="42">
        <f t="shared" si="9"/>
        <v>90</v>
      </c>
      <c r="S40" s="42">
        <f t="shared" si="9"/>
        <v>90</v>
      </c>
      <c r="T40" s="42">
        <f t="shared" si="9"/>
        <v>90</v>
      </c>
    </row>
    <row r="41" spans="2:20" x14ac:dyDescent="0.15">
      <c r="B41" s="22" t="s">
        <v>102</v>
      </c>
      <c r="C41" s="23" t="s">
        <v>257</v>
      </c>
      <c r="O41" s="42">
        <f t="shared" ref="O41:T41" si="10">MIN(O31,O36)</f>
        <v>90</v>
      </c>
      <c r="P41" s="42">
        <f t="shared" si="10"/>
        <v>91.8</v>
      </c>
      <c r="Q41" s="42">
        <f t="shared" si="10"/>
        <v>96.39</v>
      </c>
      <c r="R41" s="42">
        <f t="shared" si="10"/>
        <v>115.66799999999999</v>
      </c>
      <c r="S41" s="42">
        <f t="shared" si="10"/>
        <v>121.45139999999999</v>
      </c>
      <c r="T41" s="42">
        <f t="shared" si="10"/>
        <v>125.09494199999999</v>
      </c>
    </row>
    <row r="42" spans="2:20" ht="14" thickBot="1" x14ac:dyDescent="0.2">
      <c r="B42" s="113" t="s">
        <v>326</v>
      </c>
      <c r="C42" s="134" t="s">
        <v>257</v>
      </c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>
        <f>SUM(O39:O41)</f>
        <v>390</v>
      </c>
      <c r="P42" s="113">
        <f t="shared" ref="P42:T42" si="11">SUM(P39:P41)</f>
        <v>398.6</v>
      </c>
      <c r="Q42" s="113">
        <f t="shared" si="11"/>
        <v>426.39</v>
      </c>
      <c r="R42" s="113">
        <f t="shared" si="11"/>
        <v>488.41199999999998</v>
      </c>
      <c r="S42" s="113">
        <f t="shared" si="11"/>
        <v>502.67771999999997</v>
      </c>
      <c r="T42" s="113">
        <f t="shared" si="11"/>
        <v>506.32126199999999</v>
      </c>
    </row>
    <row r="44" spans="2:20" x14ac:dyDescent="0.15">
      <c r="B44" s="24" t="s">
        <v>327</v>
      </c>
    </row>
    <row r="45" spans="2:20" x14ac:dyDescent="0.15">
      <c r="B45" s="22" t="s">
        <v>98</v>
      </c>
      <c r="C45" s="23" t="s">
        <v>1</v>
      </c>
      <c r="O45" s="151">
        <f>O39/O29</f>
        <v>0.91666666666666663</v>
      </c>
      <c r="P45" s="151">
        <f t="shared" ref="P45:T45" si="12">P39/P29</f>
        <v>0.93500000000000005</v>
      </c>
      <c r="Q45" s="151">
        <f t="shared" si="12"/>
        <v>1</v>
      </c>
      <c r="R45" s="151">
        <f t="shared" si="12"/>
        <v>0.9584542372881355</v>
      </c>
      <c r="S45" s="151">
        <f t="shared" si="12"/>
        <v>0.83207520000000001</v>
      </c>
      <c r="T45" s="151">
        <f t="shared" si="12"/>
        <v>0.83207520000000001</v>
      </c>
    </row>
    <row r="46" spans="2:20" x14ac:dyDescent="0.15">
      <c r="B46" s="22" t="s">
        <v>99</v>
      </c>
      <c r="C46" s="23" t="s">
        <v>1</v>
      </c>
      <c r="O46" s="151">
        <f t="shared" ref="O46:T46" si="13">O40/O30</f>
        <v>0.88888888888888884</v>
      </c>
      <c r="P46" s="151">
        <f t="shared" si="13"/>
        <v>0.91555555555555557</v>
      </c>
      <c r="Q46" s="151">
        <f t="shared" si="13"/>
        <v>1</v>
      </c>
      <c r="R46" s="151">
        <f t="shared" si="13"/>
        <v>1</v>
      </c>
      <c r="S46" s="151">
        <f t="shared" si="13"/>
        <v>1</v>
      </c>
      <c r="T46" s="151">
        <f t="shared" si="13"/>
        <v>1</v>
      </c>
    </row>
    <row r="47" spans="2:20" x14ac:dyDescent="0.15">
      <c r="B47" s="22" t="s">
        <v>102</v>
      </c>
      <c r="C47" s="23" t="s">
        <v>1</v>
      </c>
      <c r="O47" s="151">
        <f t="shared" ref="O47:T47" si="14">O41/O31</f>
        <v>0.9</v>
      </c>
      <c r="P47" s="151">
        <f t="shared" si="14"/>
        <v>0.91799999999999993</v>
      </c>
      <c r="Q47" s="151">
        <f t="shared" si="14"/>
        <v>0.71399999999999997</v>
      </c>
      <c r="R47" s="151">
        <f t="shared" si="14"/>
        <v>0.6804</v>
      </c>
      <c r="S47" s="151">
        <f t="shared" si="14"/>
        <v>0.71441999999999994</v>
      </c>
      <c r="T47" s="151">
        <f t="shared" si="14"/>
        <v>0.73585259999999997</v>
      </c>
    </row>
    <row r="48" spans="2:20" ht="14" thickBot="1" x14ac:dyDescent="0.2">
      <c r="B48" s="113" t="s">
        <v>326</v>
      </c>
      <c r="C48" s="134" t="s">
        <v>1</v>
      </c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52">
        <f>O42/SUM(O29:O31)</f>
        <v>0.90697674418604646</v>
      </c>
      <c r="P48" s="152">
        <f t="shared" ref="P48:T48" si="15">P42/SUM(P29:P31)</f>
        <v>0.92697674418604659</v>
      </c>
      <c r="Q48" s="152">
        <f t="shared" si="15"/>
        <v>0.9169677419354838</v>
      </c>
      <c r="R48" s="152">
        <f t="shared" si="15"/>
        <v>0.88002162162162156</v>
      </c>
      <c r="S48" s="152">
        <f t="shared" si="15"/>
        <v>0.82406183606557371</v>
      </c>
      <c r="T48" s="152">
        <f t="shared" si="15"/>
        <v>0.83003485573770486</v>
      </c>
    </row>
    <row r="50" spans="1:27" x14ac:dyDescent="0.15">
      <c r="A50" s="65">
        <f>MAX($A$1:A49)+0.1</f>
        <v>1.2000000000000002</v>
      </c>
      <c r="B50" s="18" t="s">
        <v>328</v>
      </c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/>
      <c r="V50"/>
      <c r="W50"/>
      <c r="X50"/>
      <c r="Y50"/>
      <c r="Z50"/>
      <c r="AA50"/>
    </row>
    <row r="52" spans="1:27" x14ac:dyDescent="0.15">
      <c r="B52" s="96" t="s">
        <v>320</v>
      </c>
      <c r="C52" s="108"/>
    </row>
    <row r="53" spans="1:27" x14ac:dyDescent="0.15">
      <c r="B53" s="22" t="s">
        <v>98</v>
      </c>
      <c r="C53" s="23" t="s">
        <v>248</v>
      </c>
      <c r="O53" s="42">
        <f>OilPipesPrice</f>
        <v>18000</v>
      </c>
      <c r="P53" s="43">
        <f>O53*(1+OilPipesPriceGrRate)</f>
        <v>18900</v>
      </c>
      <c r="Q53" s="42">
        <f>P53*(1+OilPipesPriceGrRate)</f>
        <v>19656</v>
      </c>
      <c r="R53" s="42">
        <f>Q53*(1+OilPipesPriceGrRate)</f>
        <v>20442.240000000002</v>
      </c>
      <c r="S53" s="42">
        <f>R53*(1+OilPipesPriceGrRate)</f>
        <v>21055.507200000004</v>
      </c>
      <c r="T53" s="42">
        <f>S53*(1+OilPipesPriceGrRate)</f>
        <v>21476.617344000006</v>
      </c>
    </row>
    <row r="54" spans="1:27" x14ac:dyDescent="0.15">
      <c r="B54" s="22" t="s">
        <v>99</v>
      </c>
      <c r="C54" s="23" t="s">
        <v>248</v>
      </c>
      <c r="O54" s="42">
        <f>WaterPipesPrice</f>
        <v>11000</v>
      </c>
      <c r="P54" s="43">
        <f>O54*(1+WaterPipesPriceGrRate)</f>
        <v>11440</v>
      </c>
      <c r="Q54" s="42">
        <f>P54*(1+WaterPipesPriceGrRate)</f>
        <v>11897.6</v>
      </c>
      <c r="R54" s="42">
        <f>Q54*(1+WaterPipesPriceGrRate)</f>
        <v>12254.528</v>
      </c>
      <c r="S54" s="42">
        <f>R54*(1+WaterPipesPriceGrRate)</f>
        <v>12499.618560000001</v>
      </c>
      <c r="T54" s="42">
        <f>S54*(1+WaterPipesPriceGrRate)</f>
        <v>12499.618560000001</v>
      </c>
    </row>
    <row r="55" spans="1:27" x14ac:dyDescent="0.15">
      <c r="B55" s="22" t="s">
        <v>102</v>
      </c>
      <c r="C55" s="23" t="s">
        <v>250</v>
      </c>
      <c r="O55" s="42">
        <f>RolledPrice</f>
        <v>260</v>
      </c>
      <c r="P55" s="43">
        <f>O55*(1+RolledMetalPriceGrRate)</f>
        <v>270.40000000000003</v>
      </c>
      <c r="Q55" s="42">
        <f>P55*(1+RolledMetalPriceGrRate)</f>
        <v>278.51200000000006</v>
      </c>
      <c r="R55" s="42">
        <f>Q55*(1+RolledMetalPriceGrRate)</f>
        <v>284.08224000000007</v>
      </c>
      <c r="S55" s="42">
        <f>R55*(1+RolledMetalPriceGrRate)</f>
        <v>284.08224000000007</v>
      </c>
      <c r="T55" s="42">
        <f>S55*(1+RolledMetalPriceGrRate)</f>
        <v>284.08224000000007</v>
      </c>
    </row>
    <row r="57" spans="1:27" x14ac:dyDescent="0.15">
      <c r="B57" s="96" t="s">
        <v>95</v>
      </c>
    </row>
    <row r="58" spans="1:27" x14ac:dyDescent="0.15">
      <c r="B58" s="22" t="s">
        <v>98</v>
      </c>
      <c r="C58" s="23" t="str">
        <f>CurrUnit</f>
        <v>ths RUB</v>
      </c>
      <c r="O58" s="42">
        <f>His_PL!O34</f>
        <v>3960000</v>
      </c>
      <c r="P58" s="43">
        <f t="shared" ref="P58:T58" si="16">P39*P53</f>
        <v>4241160</v>
      </c>
      <c r="Q58" s="42">
        <f t="shared" si="16"/>
        <v>4717440</v>
      </c>
      <c r="R58" s="42">
        <f t="shared" si="16"/>
        <v>5779920.7065599998</v>
      </c>
      <c r="S58" s="42">
        <f t="shared" si="16"/>
        <v>6131917.8775895052</v>
      </c>
      <c r="T58" s="42">
        <f t="shared" si="16"/>
        <v>6254556.235141295</v>
      </c>
    </row>
    <row r="59" spans="1:27" x14ac:dyDescent="0.15">
      <c r="B59" s="22" t="s">
        <v>99</v>
      </c>
      <c r="C59" s="23" t="str">
        <f>CurrUnit</f>
        <v>ths RUB</v>
      </c>
      <c r="O59" s="42">
        <f>His_PL!O35</f>
        <v>880000</v>
      </c>
      <c r="P59" s="43">
        <f t="shared" ref="P59:T59" si="17">P40*P54</f>
        <v>942656.00000000012</v>
      </c>
      <c r="Q59" s="42">
        <f t="shared" si="17"/>
        <v>1070784</v>
      </c>
      <c r="R59" s="42">
        <f t="shared" si="17"/>
        <v>1102907.52</v>
      </c>
      <c r="S59" s="42">
        <f t="shared" si="17"/>
        <v>1124965.6704000002</v>
      </c>
      <c r="T59" s="42">
        <f t="shared" si="17"/>
        <v>1124965.6704000002</v>
      </c>
    </row>
    <row r="60" spans="1:27" x14ac:dyDescent="0.15">
      <c r="B60" s="22" t="s">
        <v>102</v>
      </c>
      <c r="C60" s="23" t="str">
        <f>CurrUnit</f>
        <v>ths RUB</v>
      </c>
      <c r="O60" s="42">
        <f>His_PL!O36</f>
        <v>1365654.7597808216</v>
      </c>
      <c r="P60" s="43">
        <f>P41*P55*USDAvgRate</f>
        <v>1643324.3569388888</v>
      </c>
      <c r="Q60" s="42">
        <f>Q41*Q55*USDAvgRate</f>
        <v>1750165.3417247995</v>
      </c>
      <c r="R60" s="42">
        <f>R41*R55*USDAvgRate</f>
        <v>2135663.8580941088</v>
      </c>
      <c r="S60" s="42">
        <f>S41*S55*USDAvgRate</f>
        <v>2267884.8225182593</v>
      </c>
      <c r="T60" s="42">
        <f>T41*T55*USDAvgRate</f>
        <v>2379594.2503213231</v>
      </c>
    </row>
    <row r="61" spans="1:27" ht="14" thickBot="1" x14ac:dyDescent="0.2">
      <c r="B61" s="113" t="s">
        <v>326</v>
      </c>
      <c r="C61" s="134" t="str">
        <f>CurrUnit</f>
        <v>ths RUB</v>
      </c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>
        <f>SUM(O58:O60)</f>
        <v>6205654.7597808214</v>
      </c>
      <c r="P61" s="113">
        <f t="shared" ref="P61" si="18">SUM(P58:P60)</f>
        <v>6827140.3569388893</v>
      </c>
      <c r="Q61" s="113">
        <f t="shared" ref="Q61" si="19">SUM(Q58:Q60)</f>
        <v>7538389.3417247999</v>
      </c>
      <c r="R61" s="113">
        <f t="shared" ref="R61" si="20">SUM(R58:R60)</f>
        <v>9018492.0846541096</v>
      </c>
      <c r="S61" s="113">
        <f t="shared" ref="S61" si="21">SUM(S58:S60)</f>
        <v>9524768.3705077656</v>
      </c>
      <c r="T61" s="113">
        <f t="shared" ref="T61" si="22">SUM(T58:T60)</f>
        <v>9759116.1558626182</v>
      </c>
      <c r="U61" s="22" t="s">
        <v>95</v>
      </c>
    </row>
    <row r="63" spans="1:27" x14ac:dyDescent="0.15">
      <c r="B63" s="22" t="s">
        <v>540</v>
      </c>
      <c r="M63" s="49"/>
      <c r="N63" s="49"/>
      <c r="O63" s="128">
        <f>O61/His_PL!N9-1</f>
        <v>5.2631578947368363E-2</v>
      </c>
      <c r="P63" s="128">
        <f>P61/O61-1</f>
        <v>0.10014827140980342</v>
      </c>
      <c r="Q63" s="128">
        <f t="shared" ref="Q63:T63" si="23">Q61/P61-1</f>
        <v>0.10417963416601217</v>
      </c>
      <c r="R63" s="128">
        <f t="shared" si="23"/>
        <v>0.19634204016725132</v>
      </c>
      <c r="S63" s="128">
        <f t="shared" si="23"/>
        <v>5.6137576115982579E-2</v>
      </c>
      <c r="T63" s="128">
        <f t="shared" si="23"/>
        <v>2.4604040354459622E-2</v>
      </c>
    </row>
  </sheetData>
  <conditionalFormatting sqref="M1:T6">
    <cfRule type="expression" dxfId="14" priority="2">
      <formula>(#REF!&lt;=date_Valuation)</formula>
    </cfRule>
  </conditionalFormatting>
  <conditionalFormatting sqref="M7:T7">
    <cfRule type="expression" dxfId="13" priority="1">
      <formula>(#REF!&lt;=date_Valuation)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8" tint="-0.249977111117893"/>
  </sheetPr>
  <dimension ref="A1:AJ106"/>
  <sheetViews>
    <sheetView showGridLines="0" zoomScale="60" zoomScaleNormal="60" workbookViewId="0">
      <pane xSplit="3" ySplit="7" topLeftCell="O68" activePane="bottomRight" state="frozen"/>
      <selection activeCell="Q115" sqref="Q115"/>
      <selection pane="topRight" activeCell="Q115" sqref="Q115"/>
      <selection pane="bottomLeft" activeCell="Q115" sqref="Q115"/>
      <selection pane="bottomRight" activeCell="R104" sqref="R104"/>
    </sheetView>
  </sheetViews>
  <sheetFormatPr baseColWidth="10" defaultColWidth="0" defaultRowHeight="13" outlineLevelRow="1" outlineLevelCol="1" x14ac:dyDescent="0.15"/>
  <cols>
    <col min="1" max="1" width="5.6640625" style="22" customWidth="1"/>
    <col min="2" max="2" width="54.5" style="22" customWidth="1"/>
    <col min="3" max="4" width="10.33203125" style="23" customWidth="1"/>
    <col min="5" max="5" width="28.1640625" style="22" customWidth="1"/>
    <col min="6" max="6" width="11.33203125" style="22" customWidth="1"/>
    <col min="7" max="11" width="11.33203125" style="22" hidden="1" customWidth="1" outlineLevel="1"/>
    <col min="12" max="12" width="11.33203125" style="22" customWidth="1" collapsed="1"/>
    <col min="13" max="17" width="11.33203125" style="22" customWidth="1"/>
    <col min="18" max="18" width="10.5" style="22" bestFit="1" customWidth="1"/>
    <col min="19" max="19" width="10.6640625" style="22" customWidth="1"/>
    <col min="20" max="20" width="11.6640625" style="22" customWidth="1"/>
    <col min="21" max="27" width="10.6640625" style="22" customWidth="1"/>
    <col min="28" max="28" width="9.33203125" customWidth="1"/>
    <col min="29" max="36" width="0" hidden="1" customWidth="1"/>
    <col min="37" max="16384" width="9.33203125" hidden="1"/>
  </cols>
  <sheetData>
    <row r="1" spans="1:27" ht="23" x14ac:dyDescent="0.25">
      <c r="A1" s="8" t="s">
        <v>329</v>
      </c>
      <c r="F1" s="9"/>
      <c r="G1" s="9"/>
      <c r="H1" s="9"/>
      <c r="I1" s="9"/>
      <c r="J1" s="9"/>
      <c r="K1" s="9"/>
      <c r="M1"/>
      <c r="N1"/>
      <c r="O1"/>
      <c r="P1"/>
      <c r="Q1"/>
      <c r="R1"/>
      <c r="S1"/>
      <c r="T1"/>
      <c r="U1"/>
      <c r="V1"/>
      <c r="W1"/>
      <c r="X1"/>
      <c r="Y1"/>
      <c r="Z1"/>
      <c r="AA1"/>
    </row>
    <row r="2" spans="1:27" s="19" customFormat="1" x14ac:dyDescent="0.1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</row>
    <row r="3" spans="1:27" outlineLevel="1" x14ac:dyDescent="0.15">
      <c r="A3" s="1"/>
      <c r="B3" s="1" t="s">
        <v>289</v>
      </c>
      <c r="C3" s="1"/>
      <c r="D3" s="1"/>
      <c r="E3" s="24"/>
      <c r="F3" s="11"/>
      <c r="G3" s="11"/>
      <c r="H3" s="11"/>
      <c r="I3" s="11"/>
      <c r="J3" s="11"/>
      <c r="K3" s="11"/>
      <c r="M3"/>
      <c r="N3"/>
      <c r="O3"/>
      <c r="P3"/>
      <c r="Q3"/>
      <c r="R3"/>
      <c r="S3"/>
      <c r="T3"/>
      <c r="U3"/>
      <c r="V3"/>
      <c r="W3"/>
      <c r="X3"/>
      <c r="Y3"/>
      <c r="Z3"/>
      <c r="AA3"/>
    </row>
    <row r="4" spans="1:27" outlineLevel="1" x14ac:dyDescent="0.15">
      <c r="A4" s="1"/>
      <c r="B4" s="1" t="s">
        <v>175</v>
      </c>
      <c r="C4" s="1"/>
      <c r="D4" s="1"/>
      <c r="E4" s="24"/>
      <c r="F4" s="11"/>
      <c r="G4" s="11"/>
      <c r="H4" s="11"/>
      <c r="I4" s="11"/>
      <c r="J4" s="11"/>
      <c r="K4" s="11"/>
      <c r="M4"/>
      <c r="N4"/>
      <c r="O4"/>
      <c r="P4"/>
      <c r="Q4"/>
      <c r="R4"/>
      <c r="S4"/>
      <c r="T4"/>
      <c r="U4"/>
      <c r="V4"/>
      <c r="W4"/>
      <c r="X4"/>
      <c r="Y4"/>
      <c r="Z4"/>
      <c r="AA4"/>
    </row>
    <row r="5" spans="1:27" outlineLevel="1" x14ac:dyDescent="0.15">
      <c r="A5" s="18"/>
      <c r="B5" s="2"/>
      <c r="C5" s="2"/>
      <c r="D5" s="2"/>
      <c r="E5" s="24"/>
      <c r="F5" s="11"/>
      <c r="G5" s="11"/>
      <c r="H5" s="11"/>
      <c r="I5" s="11"/>
      <c r="J5" s="11"/>
      <c r="K5" s="11"/>
      <c r="L5" s="10"/>
      <c r="M5"/>
      <c r="N5"/>
      <c r="O5"/>
      <c r="P5"/>
      <c r="Q5"/>
      <c r="R5"/>
      <c r="S5"/>
      <c r="T5"/>
      <c r="U5"/>
      <c r="V5"/>
      <c r="W5"/>
      <c r="X5"/>
      <c r="Y5"/>
      <c r="Z5"/>
      <c r="AA5"/>
    </row>
    <row r="6" spans="1:27" outlineLevel="1" x14ac:dyDescent="0.15">
      <c r="A6" s="3"/>
      <c r="B6" s="4"/>
      <c r="C6" s="4"/>
      <c r="D6" s="4"/>
      <c r="E6" s="24"/>
      <c r="F6" s="11"/>
      <c r="G6" s="11"/>
      <c r="H6" s="11"/>
      <c r="I6" s="11"/>
      <c r="J6" s="11"/>
      <c r="K6" s="11"/>
      <c r="L6" s="13"/>
      <c r="M6"/>
      <c r="N6"/>
      <c r="O6"/>
      <c r="P6"/>
      <c r="Q6"/>
      <c r="R6"/>
      <c r="S6"/>
      <c r="T6"/>
      <c r="U6"/>
      <c r="V6"/>
      <c r="W6"/>
      <c r="X6"/>
      <c r="Y6"/>
      <c r="Z6"/>
      <c r="AA6"/>
    </row>
    <row r="7" spans="1:27" ht="15" thickBot="1" x14ac:dyDescent="0.2">
      <c r="A7" s="5" t="s">
        <v>0</v>
      </c>
      <c r="B7" s="5" t="s">
        <v>106</v>
      </c>
      <c r="C7" s="21" t="s">
        <v>107</v>
      </c>
      <c r="D7" s="21" t="s">
        <v>108</v>
      </c>
      <c r="E7" s="5" t="s">
        <v>109</v>
      </c>
      <c r="F7" s="21" t="s">
        <v>110</v>
      </c>
      <c r="G7" s="21" t="s">
        <v>111</v>
      </c>
      <c r="H7" s="21" t="s">
        <v>112</v>
      </c>
      <c r="I7" s="21" t="s">
        <v>113</v>
      </c>
      <c r="J7" s="21" t="s">
        <v>114</v>
      </c>
      <c r="K7" s="21" t="s">
        <v>115</v>
      </c>
      <c r="L7" s="21" t="s">
        <v>116</v>
      </c>
      <c r="M7" s="28" t="str">
        <f>IF(Assumptions!M31=1,"F ","A ") &amp; NameOfPeriod</f>
        <v>A 2017</v>
      </c>
      <c r="N7" s="28" t="str">
        <f>IF(Assumptions!N31=1,"F ","A ") &amp; NameOfPeriod</f>
        <v>A 2018</v>
      </c>
      <c r="O7" s="28" t="str">
        <f>IF(Assumptions!O31=1,"F ","A ") &amp; NameOfPeriod</f>
        <v>A 2019</v>
      </c>
      <c r="P7" s="28" t="str">
        <f>IF(Assumptions!P31=1,"F ","A ") &amp; NameOfPeriod</f>
        <v>F 2020</v>
      </c>
      <c r="Q7" s="28" t="str">
        <f>IF(Assumptions!Q31=1,"F ","A ") &amp; NameOfPeriod</f>
        <v>F 2021</v>
      </c>
      <c r="R7" s="28" t="str">
        <f>IF(Assumptions!R31=1,"F ","A ") &amp; NameOfPeriod</f>
        <v>F 2022</v>
      </c>
      <c r="S7" s="28" t="str">
        <f>IF(Assumptions!S31=1,"F ","A ") &amp; NameOfPeriod</f>
        <v>F 2023</v>
      </c>
      <c r="T7" s="28" t="str">
        <f>IF(Assumptions!T31=1,"F ","A ") &amp; NameOfPeriod</f>
        <v>F 2024</v>
      </c>
      <c r="U7"/>
      <c r="V7"/>
      <c r="W7"/>
      <c r="X7"/>
      <c r="Y7"/>
      <c r="Z7"/>
      <c r="AA7"/>
    </row>
    <row r="8" spans="1:27" x14ac:dyDescent="0.15">
      <c r="A8" s="6"/>
      <c r="B8" s="6"/>
      <c r="C8" s="7"/>
      <c r="D8" s="7"/>
      <c r="E8" s="7"/>
      <c r="U8"/>
      <c r="V8"/>
      <c r="W8"/>
      <c r="X8"/>
      <c r="Y8"/>
      <c r="Z8"/>
      <c r="AA8"/>
    </row>
    <row r="9" spans="1:27" x14ac:dyDescent="0.15">
      <c r="A9" s="64">
        <f>FLOOR(MAX($A$1:A8)+1,1)</f>
        <v>1</v>
      </c>
      <c r="B9" s="16" t="str">
        <f>Assumptions!B128</f>
        <v>Variable costs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/>
      <c r="V9"/>
      <c r="W9"/>
      <c r="X9"/>
      <c r="Y9"/>
      <c r="Z9"/>
      <c r="AA9"/>
    </row>
    <row r="10" spans="1:27" x14ac:dyDescent="0.15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/>
      <c r="V10"/>
      <c r="W10"/>
      <c r="X10"/>
      <c r="Y10"/>
      <c r="Z10"/>
      <c r="AA10"/>
    </row>
    <row r="11" spans="1:27" x14ac:dyDescent="0.15">
      <c r="A11" s="65">
        <f>MAX($A$1:A10)+0.1</f>
        <v>1.1000000000000001</v>
      </c>
      <c r="B11" s="18" t="s">
        <v>330</v>
      </c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/>
      <c r="V11"/>
      <c r="W11"/>
      <c r="X11"/>
      <c r="Y11"/>
      <c r="Z11"/>
      <c r="AA11"/>
    </row>
    <row r="12" spans="1:27" x14ac:dyDescent="0.15">
      <c r="U12"/>
      <c r="V12"/>
      <c r="W12"/>
      <c r="X12"/>
      <c r="Y12"/>
      <c r="Z12"/>
      <c r="AA12"/>
    </row>
    <row r="13" spans="1:27" x14ac:dyDescent="0.15">
      <c r="B13" s="96" t="s">
        <v>118</v>
      </c>
      <c r="C13" s="108"/>
    </row>
    <row r="14" spans="1:27" x14ac:dyDescent="0.15">
      <c r="B14" s="22" t="s">
        <v>119</v>
      </c>
    </row>
    <row r="15" spans="1:27" x14ac:dyDescent="0.15">
      <c r="B15" s="26" t="s">
        <v>97</v>
      </c>
      <c r="C15" s="23" t="s">
        <v>254</v>
      </c>
      <c r="O15" s="119">
        <f>W1StripRatio</f>
        <v>1.0900000000000001</v>
      </c>
      <c r="P15" s="156">
        <f>O15</f>
        <v>1.0900000000000001</v>
      </c>
      <c r="Q15" s="119">
        <f t="shared" ref="Q15:T15" si="0">P15</f>
        <v>1.0900000000000001</v>
      </c>
      <c r="R15" s="119">
        <f t="shared" si="0"/>
        <v>1.0900000000000001</v>
      </c>
      <c r="S15" s="119">
        <f t="shared" si="0"/>
        <v>1.0900000000000001</v>
      </c>
      <c r="T15" s="119">
        <f t="shared" si="0"/>
        <v>1.0900000000000001</v>
      </c>
    </row>
    <row r="16" spans="1:27" x14ac:dyDescent="0.15">
      <c r="B16" s="26" t="s">
        <v>100</v>
      </c>
      <c r="C16" s="23" t="s">
        <v>254</v>
      </c>
      <c r="O16" s="119">
        <f>W2StripRatio</f>
        <v>1.07</v>
      </c>
      <c r="P16" s="156">
        <f t="shared" ref="P16:T16" si="1">O16</f>
        <v>1.07</v>
      </c>
      <c r="Q16" s="119">
        <f t="shared" si="1"/>
        <v>1.07</v>
      </c>
      <c r="R16" s="119">
        <f t="shared" si="1"/>
        <v>1.07</v>
      </c>
      <c r="S16" s="119">
        <f t="shared" si="1"/>
        <v>1.07</v>
      </c>
      <c r="T16" s="119">
        <f t="shared" si="1"/>
        <v>1.07</v>
      </c>
    </row>
    <row r="17" spans="2:20" x14ac:dyDescent="0.15">
      <c r="B17" s="22" t="s">
        <v>120</v>
      </c>
      <c r="O17" s="155"/>
      <c r="P17" s="155"/>
    </row>
    <row r="18" spans="2:20" x14ac:dyDescent="0.15">
      <c r="B18" s="26" t="s">
        <v>101</v>
      </c>
      <c r="C18" s="23" t="s">
        <v>254</v>
      </c>
      <c r="O18" s="119">
        <f>W3BilletRatio</f>
        <v>1.08</v>
      </c>
      <c r="P18" s="156">
        <f t="shared" ref="P18:T18" si="2">O18</f>
        <v>1.08</v>
      </c>
      <c r="Q18" s="119">
        <f t="shared" si="2"/>
        <v>1.08</v>
      </c>
      <c r="R18" s="119">
        <f t="shared" si="2"/>
        <v>1.08</v>
      </c>
      <c r="S18" s="119">
        <f t="shared" si="2"/>
        <v>1.08</v>
      </c>
      <c r="T18" s="119">
        <f t="shared" si="2"/>
        <v>1.08</v>
      </c>
    </row>
    <row r="19" spans="2:20" x14ac:dyDescent="0.15">
      <c r="B19" s="26"/>
    </row>
    <row r="20" spans="2:20" x14ac:dyDescent="0.15">
      <c r="B20" s="96" t="s">
        <v>333</v>
      </c>
    </row>
    <row r="21" spans="2:20" x14ac:dyDescent="0.15">
      <c r="B21" s="22" t="s">
        <v>97</v>
      </c>
    </row>
    <row r="22" spans="2:20" x14ac:dyDescent="0.15">
      <c r="B22" s="26" t="s">
        <v>98</v>
      </c>
      <c r="C22" s="23" t="s">
        <v>257</v>
      </c>
      <c r="O22" s="42">
        <f>Revenue!O$39 * Revenue!O24</f>
        <v>119.16666666666666</v>
      </c>
      <c r="P22" s="42">
        <f>Revenue!P$39 * Revenue!P24</f>
        <v>121.55</v>
      </c>
      <c r="Q22" s="42">
        <f>Revenue!Q$39 * Revenue!Q24</f>
        <v>130</v>
      </c>
      <c r="R22" s="42">
        <f>Revenue!R$39 * Revenue!R24</f>
        <v>150.95654237288136</v>
      </c>
      <c r="S22" s="42">
        <f>Revenue!S$39 * Revenue!S24</f>
        <v>153.93391199999999</v>
      </c>
      <c r="T22" s="42">
        <f>Revenue!T$39 * Revenue!T24</f>
        <v>153.93391199999999</v>
      </c>
    </row>
    <row r="23" spans="2:20" x14ac:dyDescent="0.15">
      <c r="B23" s="26" t="s">
        <v>99</v>
      </c>
      <c r="C23" s="23" t="s">
        <v>257</v>
      </c>
      <c r="O23" s="42">
        <f>Revenue!O40</f>
        <v>80</v>
      </c>
      <c r="P23" s="42">
        <f>Revenue!P40</f>
        <v>82.4</v>
      </c>
      <c r="Q23" s="42">
        <f>Revenue!Q40</f>
        <v>90</v>
      </c>
      <c r="R23" s="42">
        <f>Revenue!R40</f>
        <v>90</v>
      </c>
      <c r="S23" s="42">
        <f>Revenue!S40</f>
        <v>90</v>
      </c>
      <c r="T23" s="42">
        <f>Revenue!T40</f>
        <v>90</v>
      </c>
    </row>
    <row r="24" spans="2:20" x14ac:dyDescent="0.15">
      <c r="B24" s="22" t="s">
        <v>100</v>
      </c>
      <c r="O24" s="158"/>
      <c r="P24" s="158"/>
      <c r="Q24" s="158"/>
      <c r="R24" s="158"/>
      <c r="S24" s="158"/>
      <c r="T24" s="158"/>
    </row>
    <row r="25" spans="2:20" x14ac:dyDescent="0.15">
      <c r="B25" s="26" t="s">
        <v>98</v>
      </c>
      <c r="C25" s="23" t="s">
        <v>257</v>
      </c>
      <c r="O25" s="42">
        <f>Revenue!O$39 * Revenue!O26</f>
        <v>100.83333333333333</v>
      </c>
      <c r="P25" s="42">
        <f>Revenue!P$39 * Revenue!P26</f>
        <v>102.85</v>
      </c>
      <c r="Q25" s="42">
        <f>Revenue!Q$39 * Revenue!Q26</f>
        <v>110</v>
      </c>
      <c r="R25" s="42">
        <f>Revenue!R$39 * Revenue!R26</f>
        <v>131.78745762711861</v>
      </c>
      <c r="S25" s="42">
        <f>Revenue!S$39 * Revenue!S26</f>
        <v>137.29240799999999</v>
      </c>
      <c r="T25" s="42">
        <f>Revenue!T$39 * Revenue!T26</f>
        <v>137.29240799999999</v>
      </c>
    </row>
    <row r="26" spans="2:20" x14ac:dyDescent="0.15">
      <c r="B26" s="22" t="s">
        <v>101</v>
      </c>
      <c r="O26" s="159"/>
      <c r="P26" s="159"/>
      <c r="Q26" s="159"/>
      <c r="R26" s="159"/>
      <c r="S26" s="159"/>
      <c r="T26" s="159"/>
    </row>
    <row r="27" spans="2:20" x14ac:dyDescent="0.15">
      <c r="B27" s="26" t="s">
        <v>102</v>
      </c>
      <c r="C27" s="23" t="s">
        <v>257</v>
      </c>
      <c r="O27" s="42">
        <f>Revenue!O36</f>
        <v>90</v>
      </c>
      <c r="P27" s="42">
        <f>Revenue!P36</f>
        <v>91.8</v>
      </c>
      <c r="Q27" s="42">
        <f>Revenue!Q36</f>
        <v>96.39</v>
      </c>
      <c r="R27" s="42">
        <f>Revenue!R36</f>
        <v>115.66799999999999</v>
      </c>
      <c r="S27" s="42">
        <f>Revenue!S36</f>
        <v>121.45139999999999</v>
      </c>
      <c r="T27" s="42">
        <f>Revenue!T36</f>
        <v>125.09494199999999</v>
      </c>
    </row>
    <row r="28" spans="2:20" x14ac:dyDescent="0.15">
      <c r="B28" s="26"/>
    </row>
    <row r="29" spans="2:20" x14ac:dyDescent="0.15">
      <c r="B29" s="26" t="s">
        <v>334</v>
      </c>
      <c r="O29" s="132" t="b">
        <f>SUM(O22:O27)=Revenue!O42</f>
        <v>1</v>
      </c>
      <c r="P29" s="132" t="b">
        <f>SUM(P22:P27)=Revenue!P42</f>
        <v>1</v>
      </c>
      <c r="Q29" s="132" t="b">
        <f xml:space="preserve"> SUM(Q22:Q27) = Revenue!Q42</f>
        <v>1</v>
      </c>
      <c r="R29" s="132" t="b">
        <f>SUM(R22:R27)=Revenue!R42</f>
        <v>1</v>
      </c>
      <c r="S29" s="132" t="b">
        <f>SUM(S22:S27)=Revenue!S42</f>
        <v>1</v>
      </c>
      <c r="T29" s="132" t="b">
        <f>SUM(T22:T27)=Revenue!T42</f>
        <v>1</v>
      </c>
    </row>
    <row r="30" spans="2:20" x14ac:dyDescent="0.15">
      <c r="B30"/>
      <c r="C30" s="20"/>
      <c r="P30" s="155"/>
    </row>
    <row r="31" spans="2:20" x14ac:dyDescent="0.15">
      <c r="B31" s="96" t="s">
        <v>331</v>
      </c>
      <c r="C31"/>
    </row>
    <row r="32" spans="2:20" x14ac:dyDescent="0.15">
      <c r="B32" s="22" t="s">
        <v>119</v>
      </c>
      <c r="C32"/>
    </row>
    <row r="33" spans="1:27" x14ac:dyDescent="0.15">
      <c r="B33" s="26" t="s">
        <v>97</v>
      </c>
      <c r="C33" s="20" t="s">
        <v>257</v>
      </c>
      <c r="O33" s="42">
        <f>SUM(O22:O23)*O15</f>
        <v>217.09166666666667</v>
      </c>
      <c r="P33" s="42">
        <f t="shared" ref="P33:T33" si="3">SUM(P22:P23)*P15</f>
        <v>222.30549999999999</v>
      </c>
      <c r="Q33" s="42">
        <f t="shared" si="3"/>
        <v>239.8</v>
      </c>
      <c r="R33" s="42">
        <f t="shared" si="3"/>
        <v>262.64263118644072</v>
      </c>
      <c r="S33" s="42">
        <f t="shared" si="3"/>
        <v>265.88796408000002</v>
      </c>
      <c r="T33" s="42">
        <f t="shared" si="3"/>
        <v>265.88796408000002</v>
      </c>
    </row>
    <row r="34" spans="1:27" x14ac:dyDescent="0.15">
      <c r="B34" s="26" t="s">
        <v>100</v>
      </c>
      <c r="C34" s="20" t="s">
        <v>257</v>
      </c>
      <c r="O34" s="42">
        <f>SUM(O25)*O16</f>
        <v>107.89166666666667</v>
      </c>
      <c r="P34" s="42">
        <f t="shared" ref="P34:T34" si="4">SUM(P25)*P16</f>
        <v>110.04949999999999</v>
      </c>
      <c r="Q34" s="42">
        <f t="shared" si="4"/>
        <v>117.7</v>
      </c>
      <c r="R34" s="42">
        <f t="shared" si="4"/>
        <v>141.01257966101693</v>
      </c>
      <c r="S34" s="42">
        <f t="shared" si="4"/>
        <v>146.90287656000001</v>
      </c>
      <c r="T34" s="42">
        <f t="shared" si="4"/>
        <v>146.90287656000001</v>
      </c>
    </row>
    <row r="35" spans="1:27" x14ac:dyDescent="0.15">
      <c r="B35" s="22" t="s">
        <v>120</v>
      </c>
      <c r="C35"/>
    </row>
    <row r="36" spans="1:27" x14ac:dyDescent="0.15">
      <c r="B36" s="26" t="s">
        <v>101</v>
      </c>
      <c r="C36" s="20" t="s">
        <v>257</v>
      </c>
      <c r="O36" s="42">
        <f>SUM(O27)*O18</f>
        <v>97.2</v>
      </c>
      <c r="P36" s="42">
        <f t="shared" ref="P36:T36" si="5">SUM(P27)*P18</f>
        <v>99.144000000000005</v>
      </c>
      <c r="Q36" s="42">
        <f t="shared" si="5"/>
        <v>104.10120000000001</v>
      </c>
      <c r="R36" s="42">
        <f t="shared" si="5"/>
        <v>124.92144</v>
      </c>
      <c r="S36" s="42">
        <f t="shared" si="5"/>
        <v>131.16751199999999</v>
      </c>
      <c r="T36" s="42">
        <f t="shared" si="5"/>
        <v>135.10253735999999</v>
      </c>
    </row>
    <row r="38" spans="1:27" x14ac:dyDescent="0.15">
      <c r="B38" s="96" t="s">
        <v>121</v>
      </c>
      <c r="C38" s="108"/>
    </row>
    <row r="39" spans="1:27" x14ac:dyDescent="0.15">
      <c r="B39" s="22" t="s">
        <v>122</v>
      </c>
      <c r="C39" s="23" t="s">
        <v>249</v>
      </c>
      <c r="O39" s="42">
        <f>StripPrice</f>
        <v>11500</v>
      </c>
      <c r="P39" s="160">
        <f>O39*(1+StripPriceGrRate)</f>
        <v>12075</v>
      </c>
      <c r="Q39" s="42">
        <f>P39*(1+StripPriceGrRate)</f>
        <v>12558</v>
      </c>
      <c r="R39" s="42">
        <f>Q39*(1+StripPriceGrRate)</f>
        <v>13060.32</v>
      </c>
      <c r="S39" s="42">
        <f>R39*(1+StripPriceGrRate)</f>
        <v>13582.7328</v>
      </c>
      <c r="T39" s="42">
        <f>S39*(1+StripPriceGrRate)</f>
        <v>14126.042112000001</v>
      </c>
    </row>
    <row r="40" spans="1:27" x14ac:dyDescent="0.15">
      <c r="B40" s="22" t="s">
        <v>123</v>
      </c>
      <c r="C40" s="23" t="s">
        <v>249</v>
      </c>
      <c r="O40" s="42">
        <f>BilletPrice</f>
        <v>7000</v>
      </c>
      <c r="P40" s="160">
        <f>O40*(1+BilletPriceGrRate)</f>
        <v>7280</v>
      </c>
      <c r="Q40" s="42">
        <f>P40*(1+BilletPriceGrRate)</f>
        <v>7498.4000000000005</v>
      </c>
      <c r="R40" s="42">
        <f>Q40*(1+BilletPriceGrRate)</f>
        <v>7723.3520000000008</v>
      </c>
      <c r="S40" s="42">
        <f>R40*(1+BilletPriceGrRate)</f>
        <v>7955.052560000001</v>
      </c>
      <c r="T40" s="42">
        <f>S40*(1+BilletPriceGrRate)</f>
        <v>8193.7041368000009</v>
      </c>
    </row>
    <row r="42" spans="1:27" x14ac:dyDescent="0.15">
      <c r="B42" s="24" t="s">
        <v>332</v>
      </c>
    </row>
    <row r="43" spans="1:27" x14ac:dyDescent="0.15">
      <c r="B43" s="22" t="s">
        <v>122</v>
      </c>
      <c r="C43" s="23" t="str">
        <f>CurrUnit</f>
        <v>ths RUB</v>
      </c>
      <c r="O43" s="42">
        <f>SUM(O33:O34)*O39</f>
        <v>3737308.3333333335</v>
      </c>
      <c r="P43" s="42">
        <f t="shared" ref="P43:T43" si="6">SUM(P33:P34)*P39</f>
        <v>4013186.625</v>
      </c>
      <c r="Q43" s="42">
        <f t="shared" si="6"/>
        <v>4489485</v>
      </c>
      <c r="R43" s="42">
        <f t="shared" si="6"/>
        <v>5271866.223335268</v>
      </c>
      <c r="S43" s="42">
        <f t="shared" si="6"/>
        <v>5606827.6907005012</v>
      </c>
      <c r="T43" s="42">
        <f t="shared" si="6"/>
        <v>5831100.7983285226</v>
      </c>
    </row>
    <row r="44" spans="1:27" x14ac:dyDescent="0.15">
      <c r="B44" s="22" t="s">
        <v>123</v>
      </c>
      <c r="C44" s="23" t="str">
        <f>CurrUnit</f>
        <v>ths RUB</v>
      </c>
      <c r="O44" s="42">
        <f>O36*O40</f>
        <v>680400</v>
      </c>
      <c r="P44" s="42">
        <f t="shared" ref="P44:T44" si="7">P36*P40</f>
        <v>721768.32000000007</v>
      </c>
      <c r="Q44" s="42">
        <f t="shared" si="7"/>
        <v>780592.43808000011</v>
      </c>
      <c r="R44" s="42">
        <f t="shared" si="7"/>
        <v>964812.25346688018</v>
      </c>
      <c r="S44" s="42">
        <f t="shared" si="7"/>
        <v>1043444.4521244308</v>
      </c>
      <c r="T44" s="42">
        <f t="shared" si="7"/>
        <v>1106990.2192588085</v>
      </c>
    </row>
    <row r="45" spans="1:27" ht="14" thickBot="1" x14ac:dyDescent="0.2">
      <c r="B45" s="113" t="s">
        <v>326</v>
      </c>
      <c r="C45" s="134" t="str">
        <f>CurrUnit</f>
        <v>ths RUB</v>
      </c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>
        <f>SUM(O43:O44)</f>
        <v>4417708.333333334</v>
      </c>
      <c r="P45" s="113">
        <f t="shared" ref="P45:T45" si="8">SUM(P43:P44)</f>
        <v>4734954.9450000003</v>
      </c>
      <c r="Q45" s="113">
        <f t="shared" si="8"/>
        <v>5270077.4380799998</v>
      </c>
      <c r="R45" s="113">
        <f t="shared" si="8"/>
        <v>6236678.4768021479</v>
      </c>
      <c r="S45" s="113">
        <f t="shared" si="8"/>
        <v>6650272.142824932</v>
      </c>
      <c r="T45" s="113">
        <f t="shared" si="8"/>
        <v>6938091.0175873311</v>
      </c>
    </row>
    <row r="47" spans="1:27" x14ac:dyDescent="0.15">
      <c r="A47" s="65">
        <f>MAX($A$1:A46)+0.1</f>
        <v>1.2000000000000002</v>
      </c>
      <c r="B47" s="18" t="s">
        <v>335</v>
      </c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/>
      <c r="V47"/>
      <c r="W47"/>
      <c r="X47"/>
      <c r="Y47"/>
      <c r="Z47"/>
      <c r="AA47"/>
    </row>
    <row r="49" spans="1:27" x14ac:dyDescent="0.15">
      <c r="B49" s="96" t="s">
        <v>126</v>
      </c>
      <c r="C49" s="108"/>
    </row>
    <row r="50" spans="1:27" x14ac:dyDescent="0.15">
      <c r="B50" s="22" t="s">
        <v>97</v>
      </c>
      <c r="C50" s="23" t="s">
        <v>253</v>
      </c>
      <c r="O50" s="42">
        <f>Assumptions!O157</f>
        <v>30000</v>
      </c>
      <c r="P50" s="160">
        <f t="shared" ref="P50:T52" si="9">O50*(1+CPI)</f>
        <v>31476.758475900599</v>
      </c>
      <c r="Q50" s="42">
        <f t="shared" si="9"/>
        <v>32970.249147378861</v>
      </c>
      <c r="R50" s="42">
        <f t="shared" si="9"/>
        <v>34340.867668844789</v>
      </c>
      <c r="S50" s="42">
        <f t="shared" si="9"/>
        <v>35748.28225984754</v>
      </c>
      <c r="T50" s="42">
        <f t="shared" si="9"/>
        <v>37323.07226082249</v>
      </c>
    </row>
    <row r="51" spans="1:27" x14ac:dyDescent="0.15">
      <c r="B51" s="22" t="s">
        <v>100</v>
      </c>
      <c r="C51" s="23" t="s">
        <v>253</v>
      </c>
      <c r="O51" s="42">
        <f>Assumptions!O158</f>
        <v>26000</v>
      </c>
      <c r="P51" s="160">
        <f t="shared" si="9"/>
        <v>27279.857345780518</v>
      </c>
      <c r="Q51" s="42">
        <f t="shared" si="9"/>
        <v>28574.215927728343</v>
      </c>
      <c r="R51" s="42">
        <f t="shared" si="9"/>
        <v>29762.085312998814</v>
      </c>
      <c r="S51" s="42">
        <f t="shared" si="9"/>
        <v>30981.844625201196</v>
      </c>
      <c r="T51" s="42">
        <f t="shared" si="9"/>
        <v>32346.662626046149</v>
      </c>
    </row>
    <row r="52" spans="1:27" x14ac:dyDescent="0.15">
      <c r="B52" s="22" t="s">
        <v>101</v>
      </c>
      <c r="C52" s="23" t="s">
        <v>253</v>
      </c>
      <c r="O52" s="42">
        <f>Assumptions!O159</f>
        <v>28000</v>
      </c>
      <c r="P52" s="160">
        <f t="shared" si="9"/>
        <v>29378.307910840558</v>
      </c>
      <c r="Q52" s="42">
        <f t="shared" si="9"/>
        <v>30772.232537553598</v>
      </c>
      <c r="R52" s="42">
        <f t="shared" si="9"/>
        <v>32051.476490921799</v>
      </c>
      <c r="S52" s="42">
        <f t="shared" si="9"/>
        <v>33365.063442524362</v>
      </c>
      <c r="T52" s="42">
        <f t="shared" si="9"/>
        <v>34834.867443434312</v>
      </c>
    </row>
    <row r="54" spans="1:27" x14ac:dyDescent="0.15">
      <c r="B54" s="24" t="s">
        <v>336</v>
      </c>
    </row>
    <row r="55" spans="1:27" x14ac:dyDescent="0.15">
      <c r="B55" s="22" t="s">
        <v>97</v>
      </c>
      <c r="C55" s="23" t="str">
        <f>CurrUnit</f>
        <v>ths RUB</v>
      </c>
      <c r="O55" s="42">
        <f t="shared" ref="O55:T55" si="10">W1OperHeadcount * O50 * MonthInPeriod / 1000</f>
        <v>54000</v>
      </c>
      <c r="P55" s="42">
        <f t="shared" si="10"/>
        <v>60435.376273729147</v>
      </c>
      <c r="Q55" s="42">
        <f t="shared" si="10"/>
        <v>83085.027851394727</v>
      </c>
      <c r="R55" s="42">
        <f t="shared" si="10"/>
        <v>105907.23589071733</v>
      </c>
      <c r="S55" s="42">
        <f t="shared" si="10"/>
        <v>124404.02226426944</v>
      </c>
      <c r="T55" s="42">
        <f t="shared" si="10"/>
        <v>129884.29146766227</v>
      </c>
    </row>
    <row r="56" spans="1:27" x14ac:dyDescent="0.15">
      <c r="B56" s="22" t="s">
        <v>100</v>
      </c>
      <c r="C56" s="23" t="str">
        <f>CurrUnit</f>
        <v>ths RUB</v>
      </c>
      <c r="O56" s="42">
        <f t="shared" ref="O56:T56" si="11">W2OperHeadcount * O51 * MonthInPeriod / 1000</f>
        <v>23400</v>
      </c>
      <c r="P56" s="42">
        <f t="shared" si="11"/>
        <v>27825.454492696128</v>
      </c>
      <c r="Q56" s="42">
        <f t="shared" si="11"/>
        <v>44575.776847256217</v>
      </c>
      <c r="R56" s="42">
        <f t="shared" si="11"/>
        <v>57857.49384846969</v>
      </c>
      <c r="S56" s="42">
        <f t="shared" si="11"/>
        <v>72497.516422970803</v>
      </c>
      <c r="T56" s="42">
        <f t="shared" si="11"/>
        <v>75691.190544947982</v>
      </c>
    </row>
    <row r="57" spans="1:27" x14ac:dyDescent="0.15">
      <c r="B57" s="22" t="s">
        <v>101</v>
      </c>
      <c r="C57" s="23" t="str">
        <f>CurrUnit</f>
        <v>ths RUB</v>
      </c>
      <c r="O57" s="42">
        <f t="shared" ref="O57:T57" si="12">W3OperHeadcount * O52 * MonthInPeriod / 1000</f>
        <v>23520</v>
      </c>
      <c r="P57" s="42">
        <f t="shared" si="12"/>
        <v>26440.477119756506</v>
      </c>
      <c r="Q57" s="42">
        <f t="shared" si="12"/>
        <v>34341.811511909822</v>
      </c>
      <c r="R57" s="42">
        <f t="shared" si="12"/>
        <v>54231.098222639681</v>
      </c>
      <c r="S57" s="42">
        <f t="shared" si="12"/>
        <v>56453.687344751226</v>
      </c>
      <c r="T57" s="42">
        <f t="shared" si="12"/>
        <v>58940.595714290859</v>
      </c>
    </row>
    <row r="58" spans="1:27" ht="14" thickBot="1" x14ac:dyDescent="0.2">
      <c r="B58" s="113" t="s">
        <v>326</v>
      </c>
      <c r="C58" s="134" t="str">
        <f>CurrUnit</f>
        <v>ths RUB</v>
      </c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>
        <f>SUM(O55:O57)</f>
        <v>100920</v>
      </c>
      <c r="P58" s="113">
        <f t="shared" ref="P58:T58" si="13">SUM(P55:P57)</f>
        <v>114701.30788618178</v>
      </c>
      <c r="Q58" s="113">
        <f t="shared" si="13"/>
        <v>162002.61621056078</v>
      </c>
      <c r="R58" s="113">
        <f t="shared" si="13"/>
        <v>217995.8279618267</v>
      </c>
      <c r="S58" s="113">
        <f t="shared" si="13"/>
        <v>253355.22603199148</v>
      </c>
      <c r="T58" s="113">
        <f t="shared" si="13"/>
        <v>264516.0777269011</v>
      </c>
    </row>
    <row r="60" spans="1:27" x14ac:dyDescent="0.15">
      <c r="B60" s="22" t="s">
        <v>337</v>
      </c>
      <c r="C60" s="23" t="str">
        <f>CurrUnit</f>
        <v>ths RUB</v>
      </c>
      <c r="O60" s="42">
        <f>TAX!O25</f>
        <v>30477.84</v>
      </c>
      <c r="P60" s="42">
        <f>TAX!P25</f>
        <v>34639.794981626896</v>
      </c>
      <c r="Q60" s="42">
        <f>TAX!Q25</f>
        <v>48924.790095589356</v>
      </c>
      <c r="R60" s="42">
        <f>TAX!R25</f>
        <v>65834.740044471677</v>
      </c>
      <c r="S60" s="42">
        <f>TAX!S25</f>
        <v>76513.278261661428</v>
      </c>
      <c r="T60" s="42">
        <f>TAX!T25</f>
        <v>79883.855473524134</v>
      </c>
    </row>
    <row r="62" spans="1:27" ht="14" thickBot="1" x14ac:dyDescent="0.2">
      <c r="B62" s="113" t="s">
        <v>338</v>
      </c>
      <c r="C62" s="134" t="str">
        <f>CurrUnit</f>
        <v>ths RUB</v>
      </c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>
        <f>O58+O60</f>
        <v>131397.84</v>
      </c>
      <c r="P62" s="113">
        <f t="shared" ref="P62:T62" si="14">P58+P60</f>
        <v>149341.10286780866</v>
      </c>
      <c r="Q62" s="113">
        <f t="shared" si="14"/>
        <v>210927.40630615014</v>
      </c>
      <c r="R62" s="113">
        <f t="shared" si="14"/>
        <v>283830.56800629839</v>
      </c>
      <c r="S62" s="113">
        <f t="shared" si="14"/>
        <v>329868.50429365289</v>
      </c>
      <c r="T62" s="113">
        <f t="shared" si="14"/>
        <v>344399.93320042524</v>
      </c>
    </row>
    <row r="64" spans="1:27" x14ac:dyDescent="0.15">
      <c r="A64" s="65">
        <f>MAX($A$1:A63)+0.1</f>
        <v>1.3000000000000003</v>
      </c>
      <c r="B64" s="18" t="s">
        <v>127</v>
      </c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/>
      <c r="V64"/>
      <c r="W64"/>
      <c r="X64"/>
      <c r="Y64"/>
      <c r="Z64"/>
      <c r="AA64"/>
    </row>
    <row r="66" spans="2:20" x14ac:dyDescent="0.15">
      <c r="B66" s="139" t="s">
        <v>339</v>
      </c>
    </row>
    <row r="67" spans="2:20" x14ac:dyDescent="0.15">
      <c r="B67" s="17" t="s">
        <v>97</v>
      </c>
      <c r="C67" s="108" t="s">
        <v>249</v>
      </c>
    </row>
    <row r="68" spans="2:20" x14ac:dyDescent="0.15">
      <c r="B68" s="26" t="s">
        <v>128</v>
      </c>
      <c r="C68" s="23" t="s">
        <v>249</v>
      </c>
      <c r="O68" s="42">
        <f>W1ElectrPerU</f>
        <v>280</v>
      </c>
      <c r="P68" s="43">
        <f t="shared" ref="P68:T71" si="15">O68*(1+PPI)</f>
        <v>311.77869879910742</v>
      </c>
      <c r="Q68" s="42">
        <f t="shared" si="15"/>
        <v>333.10135746927136</v>
      </c>
      <c r="R68" s="42">
        <f t="shared" si="15"/>
        <v>349.93018412166549</v>
      </c>
      <c r="S68" s="42">
        <f t="shared" si="15"/>
        <v>370.38096250015633</v>
      </c>
      <c r="T68" s="42">
        <f t="shared" si="15"/>
        <v>391.39010024860585</v>
      </c>
    </row>
    <row r="69" spans="2:20" x14ac:dyDescent="0.15">
      <c r="B69" s="26" t="s">
        <v>129</v>
      </c>
      <c r="C69" s="23" t="s">
        <v>249</v>
      </c>
      <c r="O69" s="42">
        <f>W1AdMatPerU</f>
        <v>220</v>
      </c>
      <c r="P69" s="43">
        <f t="shared" si="15"/>
        <v>244.96897762787012</v>
      </c>
      <c r="Q69" s="42">
        <f t="shared" si="15"/>
        <v>261.72249515442752</v>
      </c>
      <c r="R69" s="42">
        <f t="shared" si="15"/>
        <v>274.94514466702287</v>
      </c>
      <c r="S69" s="42">
        <f t="shared" si="15"/>
        <v>291.01361339297995</v>
      </c>
      <c r="T69" s="42">
        <f t="shared" si="15"/>
        <v>307.52079305247599</v>
      </c>
    </row>
    <row r="70" spans="2:20" x14ac:dyDescent="0.15">
      <c r="B70" s="26" t="s">
        <v>130</v>
      </c>
      <c r="C70" s="23" t="s">
        <v>249</v>
      </c>
      <c r="O70" s="42">
        <f>W1RMPerU</f>
        <v>470</v>
      </c>
      <c r="P70" s="43">
        <f t="shared" si="15"/>
        <v>523.34281584135886</v>
      </c>
      <c r="Q70" s="42">
        <f t="shared" si="15"/>
        <v>559.13442146627688</v>
      </c>
      <c r="R70" s="42">
        <f t="shared" si="15"/>
        <v>587.38280906136697</v>
      </c>
      <c r="S70" s="42">
        <f t="shared" si="15"/>
        <v>621.71090133954806</v>
      </c>
      <c r="T70" s="42">
        <f t="shared" si="15"/>
        <v>656.97623970301686</v>
      </c>
    </row>
    <row r="71" spans="2:20" x14ac:dyDescent="0.15">
      <c r="B71" s="26" t="s">
        <v>131</v>
      </c>
      <c r="C71" s="23" t="s">
        <v>249</v>
      </c>
      <c r="O71" s="42">
        <f>W1OtherPerU</f>
        <v>200</v>
      </c>
      <c r="P71" s="43">
        <f t="shared" si="15"/>
        <v>222.69907057079101</v>
      </c>
      <c r="Q71" s="42">
        <f t="shared" si="15"/>
        <v>237.92954104947952</v>
      </c>
      <c r="R71" s="42">
        <f t="shared" si="15"/>
        <v>249.95013151547531</v>
      </c>
      <c r="S71" s="42">
        <f t="shared" si="15"/>
        <v>264.55783035725449</v>
      </c>
      <c r="T71" s="42">
        <f t="shared" si="15"/>
        <v>279.56435732043269</v>
      </c>
    </row>
    <row r="72" spans="2:20" x14ac:dyDescent="0.15">
      <c r="B72" s="17" t="s">
        <v>100</v>
      </c>
      <c r="C72" s="108" t="s">
        <v>249</v>
      </c>
    </row>
    <row r="73" spans="2:20" x14ac:dyDescent="0.15">
      <c r="B73" s="26" t="s">
        <v>128</v>
      </c>
      <c r="C73" s="23" t="s">
        <v>249</v>
      </c>
      <c r="O73" s="42">
        <f>W2ElectrPerU</f>
        <v>290</v>
      </c>
      <c r="P73" s="43">
        <f t="shared" ref="P73:T76" si="16">O73*(1+PPI)</f>
        <v>322.91365232764696</v>
      </c>
      <c r="Q73" s="42">
        <f t="shared" si="16"/>
        <v>344.99783452174535</v>
      </c>
      <c r="R73" s="42">
        <f t="shared" si="16"/>
        <v>362.42769069743923</v>
      </c>
      <c r="S73" s="42">
        <f t="shared" si="16"/>
        <v>383.60885401801903</v>
      </c>
      <c r="T73" s="42">
        <f t="shared" si="16"/>
        <v>405.36831811462747</v>
      </c>
    </row>
    <row r="74" spans="2:20" x14ac:dyDescent="0.15">
      <c r="B74" s="26" t="s">
        <v>129</v>
      </c>
      <c r="C74" s="23" t="s">
        <v>249</v>
      </c>
      <c r="O74" s="42">
        <f>W2AdMatPerU</f>
        <v>230</v>
      </c>
      <c r="P74" s="43">
        <f t="shared" si="16"/>
        <v>256.10393115640966</v>
      </c>
      <c r="Q74" s="42">
        <f t="shared" si="16"/>
        <v>273.61897220690145</v>
      </c>
      <c r="R74" s="42">
        <f t="shared" si="16"/>
        <v>287.44265124279661</v>
      </c>
      <c r="S74" s="42">
        <f t="shared" si="16"/>
        <v>304.24150491084265</v>
      </c>
      <c r="T74" s="42">
        <f t="shared" si="16"/>
        <v>321.49901091849762</v>
      </c>
    </row>
    <row r="75" spans="2:20" x14ac:dyDescent="0.15">
      <c r="B75" s="26" t="s">
        <v>130</v>
      </c>
      <c r="C75" s="23" t="s">
        <v>249</v>
      </c>
      <c r="O75" s="42">
        <f>W2RMPerU</f>
        <v>570</v>
      </c>
      <c r="P75" s="43">
        <f t="shared" si="16"/>
        <v>634.69235112675437</v>
      </c>
      <c r="Q75" s="42">
        <f t="shared" si="16"/>
        <v>678.09919199101671</v>
      </c>
      <c r="R75" s="42">
        <f t="shared" si="16"/>
        <v>712.35787481910472</v>
      </c>
      <c r="S75" s="42">
        <f t="shared" si="16"/>
        <v>753.98981651817542</v>
      </c>
      <c r="T75" s="42">
        <f t="shared" si="16"/>
        <v>796.75841836323332</v>
      </c>
    </row>
    <row r="76" spans="2:20" x14ac:dyDescent="0.15">
      <c r="B76" s="26" t="s">
        <v>131</v>
      </c>
      <c r="C76" s="23" t="s">
        <v>249</v>
      </c>
      <c r="O76" s="42">
        <f>W2OtherPerU</f>
        <v>210</v>
      </c>
      <c r="P76" s="43">
        <f t="shared" si="16"/>
        <v>233.83402409933058</v>
      </c>
      <c r="Q76" s="42">
        <f t="shared" si="16"/>
        <v>249.82601810195354</v>
      </c>
      <c r="R76" s="42">
        <f t="shared" si="16"/>
        <v>262.44763809124913</v>
      </c>
      <c r="S76" s="42">
        <f t="shared" si="16"/>
        <v>277.78572187511725</v>
      </c>
      <c r="T76" s="42">
        <f t="shared" si="16"/>
        <v>293.54257518645437</v>
      </c>
    </row>
    <row r="77" spans="2:20" x14ac:dyDescent="0.15">
      <c r="B77" s="17" t="s">
        <v>101</v>
      </c>
      <c r="C77" s="108" t="s">
        <v>249</v>
      </c>
    </row>
    <row r="78" spans="2:20" x14ac:dyDescent="0.15">
      <c r="B78" s="26" t="s">
        <v>128</v>
      </c>
      <c r="C78" s="23" t="s">
        <v>249</v>
      </c>
      <c r="O78" s="42">
        <f>W3ElectrPerU</f>
        <v>250</v>
      </c>
      <c r="P78" s="43">
        <f t="shared" ref="P78:T81" si="17">O78*(1+PPI)</f>
        <v>278.37383821348874</v>
      </c>
      <c r="Q78" s="42">
        <f t="shared" si="17"/>
        <v>297.41192631184941</v>
      </c>
      <c r="R78" s="42">
        <f t="shared" si="17"/>
        <v>312.43766439434415</v>
      </c>
      <c r="S78" s="42">
        <f t="shared" si="17"/>
        <v>330.69728794656811</v>
      </c>
      <c r="T78" s="42">
        <f t="shared" si="17"/>
        <v>349.45544665054086</v>
      </c>
    </row>
    <row r="79" spans="2:20" x14ac:dyDescent="0.15">
      <c r="B79" s="26" t="s">
        <v>129</v>
      </c>
      <c r="C79" s="23" t="s">
        <v>249</v>
      </c>
      <c r="O79" s="42">
        <f>W3AdMatPerU</f>
        <v>130</v>
      </c>
      <c r="P79" s="43">
        <f t="shared" si="17"/>
        <v>144.75439587101417</v>
      </c>
      <c r="Q79" s="42">
        <f t="shared" si="17"/>
        <v>154.65420168216173</v>
      </c>
      <c r="R79" s="42">
        <f t="shared" si="17"/>
        <v>162.467585485059</v>
      </c>
      <c r="S79" s="42">
        <f t="shared" si="17"/>
        <v>171.96258973221546</v>
      </c>
      <c r="T79" s="42">
        <f t="shared" si="17"/>
        <v>181.7168322582813</v>
      </c>
    </row>
    <row r="80" spans="2:20" x14ac:dyDescent="0.15">
      <c r="B80" s="26" t="s">
        <v>130</v>
      </c>
      <c r="C80" s="23" t="s">
        <v>249</v>
      </c>
      <c r="O80" s="42">
        <f>W3RMPerU</f>
        <v>520</v>
      </c>
      <c r="P80" s="43">
        <f t="shared" si="17"/>
        <v>579.01758348405667</v>
      </c>
      <c r="Q80" s="42">
        <f t="shared" si="17"/>
        <v>618.61680672864691</v>
      </c>
      <c r="R80" s="42">
        <f t="shared" si="17"/>
        <v>649.87034194023602</v>
      </c>
      <c r="S80" s="42">
        <f t="shared" si="17"/>
        <v>687.85035892886185</v>
      </c>
      <c r="T80" s="42">
        <f t="shared" si="17"/>
        <v>726.8673290331252</v>
      </c>
    </row>
    <row r="81" spans="1:27" x14ac:dyDescent="0.15">
      <c r="B81" s="26" t="s">
        <v>131</v>
      </c>
      <c r="C81" s="23" t="s">
        <v>249</v>
      </c>
      <c r="O81" s="42">
        <f>W3OtherPerU</f>
        <v>180</v>
      </c>
      <c r="P81" s="43">
        <f t="shared" si="17"/>
        <v>200.4291635137119</v>
      </c>
      <c r="Q81" s="42">
        <f t="shared" si="17"/>
        <v>214.13658694453159</v>
      </c>
      <c r="R81" s="42">
        <f t="shared" si="17"/>
        <v>224.9551183639278</v>
      </c>
      <c r="S81" s="42">
        <f t="shared" si="17"/>
        <v>238.10204732152906</v>
      </c>
      <c r="T81" s="42">
        <f t="shared" si="17"/>
        <v>251.60792158838944</v>
      </c>
    </row>
    <row r="83" spans="1:27" x14ac:dyDescent="0.15">
      <c r="B83" s="139" t="s">
        <v>127</v>
      </c>
    </row>
    <row r="84" spans="1:27" x14ac:dyDescent="0.15">
      <c r="B84" s="17" t="s">
        <v>97</v>
      </c>
    </row>
    <row r="85" spans="1:27" x14ac:dyDescent="0.15">
      <c r="B85" s="26" t="s">
        <v>128</v>
      </c>
      <c r="C85" s="23" t="str">
        <f t="shared" ref="C85:C101" si="18">CurrUnit</f>
        <v>ths RUB</v>
      </c>
      <c r="O85" s="42">
        <f>O68*SUM(O$22:O$23)</f>
        <v>55766.666666666664</v>
      </c>
      <c r="P85" s="42">
        <f t="shared" ref="P85:T85" si="19">P68*SUM(P$22:P$23)</f>
        <v>63587.265620077953</v>
      </c>
      <c r="Q85" s="42">
        <f t="shared" si="19"/>
        <v>73282.298643239701</v>
      </c>
      <c r="R85" s="42">
        <f t="shared" si="19"/>
        <v>84317.967237862264</v>
      </c>
      <c r="S85" s="42">
        <f t="shared" si="19"/>
        <v>90348.477112988432</v>
      </c>
      <c r="T85" s="42">
        <f t="shared" si="19"/>
        <v>95473.318271714597</v>
      </c>
    </row>
    <row r="86" spans="1:27" x14ac:dyDescent="0.15">
      <c r="B86" s="26" t="s">
        <v>129</v>
      </c>
      <c r="C86" s="23" t="str">
        <f t="shared" si="18"/>
        <v>ths RUB</v>
      </c>
      <c r="O86" s="42">
        <f t="shared" ref="O86:T88" si="20">O69*SUM(O$22:O$23)</f>
        <v>43816.666666666664</v>
      </c>
      <c r="P86" s="42">
        <f t="shared" si="20"/>
        <v>49961.422987204111</v>
      </c>
      <c r="Q86" s="42">
        <f t="shared" si="20"/>
        <v>57578.948933974054</v>
      </c>
      <c r="R86" s="42">
        <f t="shared" si="20"/>
        <v>66249.831401177493</v>
      </c>
      <c r="S86" s="42">
        <f t="shared" si="20"/>
        <v>70988.089160205185</v>
      </c>
      <c r="T86" s="42">
        <f t="shared" si="20"/>
        <v>75014.750070632886</v>
      </c>
    </row>
    <row r="87" spans="1:27" x14ac:dyDescent="0.15">
      <c r="B87" s="26" t="s">
        <v>130</v>
      </c>
      <c r="C87" s="23" t="str">
        <f t="shared" si="18"/>
        <v>ths RUB</v>
      </c>
      <c r="O87" s="42">
        <f t="shared" si="20"/>
        <v>93608.333333333328</v>
      </c>
      <c r="P87" s="42">
        <f t="shared" si="20"/>
        <v>106735.76729084513</v>
      </c>
      <c r="Q87" s="42">
        <f t="shared" si="20"/>
        <v>123009.57272258091</v>
      </c>
      <c r="R87" s="42">
        <f t="shared" si="20"/>
        <v>141533.73072069735</v>
      </c>
      <c r="S87" s="42">
        <f t="shared" si="20"/>
        <v>151656.372296802</v>
      </c>
      <c r="T87" s="42">
        <f t="shared" si="20"/>
        <v>160258.78424180663</v>
      </c>
    </row>
    <row r="88" spans="1:27" x14ac:dyDescent="0.15">
      <c r="B88" s="26" t="s">
        <v>131</v>
      </c>
      <c r="C88" s="23" t="str">
        <f t="shared" si="18"/>
        <v>ths RUB</v>
      </c>
      <c r="O88" s="42">
        <f t="shared" si="20"/>
        <v>39833.333333333328</v>
      </c>
      <c r="P88" s="42">
        <f t="shared" si="20"/>
        <v>45419.475442912822</v>
      </c>
      <c r="Q88" s="42">
        <f t="shared" si="20"/>
        <v>52344.499030885498</v>
      </c>
      <c r="R88" s="42">
        <f t="shared" si="20"/>
        <v>60227.119455615895</v>
      </c>
      <c r="S88" s="42">
        <f t="shared" si="20"/>
        <v>64534.626509277441</v>
      </c>
      <c r="T88" s="42">
        <f t="shared" si="20"/>
        <v>68195.227336938988</v>
      </c>
    </row>
    <row r="89" spans="1:27" s="19" customFormat="1" x14ac:dyDescent="0.15">
      <c r="A89" s="24"/>
      <c r="B89" s="161" t="s">
        <v>340</v>
      </c>
      <c r="C89" s="45" t="str">
        <f t="shared" si="18"/>
        <v>ths RUB</v>
      </c>
      <c r="D89" s="45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162">
        <f>SUBTOTAL(9,O85:O88)</f>
        <v>233025</v>
      </c>
      <c r="P89" s="162">
        <f t="shared" ref="P89:T89" si="21">SUBTOTAL(9,P85:P88)</f>
        <v>265703.93134104001</v>
      </c>
      <c r="Q89" s="162">
        <f t="shared" si="21"/>
        <v>306215.31933068018</v>
      </c>
      <c r="R89" s="162">
        <f t="shared" si="21"/>
        <v>352328.64881535294</v>
      </c>
      <c r="S89" s="162">
        <f t="shared" si="21"/>
        <v>377527.56507927307</v>
      </c>
      <c r="T89" s="162">
        <f t="shared" si="21"/>
        <v>398942.07992109307</v>
      </c>
      <c r="U89" s="24"/>
      <c r="V89" s="24"/>
      <c r="W89" s="24"/>
      <c r="X89" s="24"/>
      <c r="Y89" s="24"/>
      <c r="Z89" s="24"/>
      <c r="AA89" s="24"/>
    </row>
    <row r="90" spans="1:27" x14ac:dyDescent="0.15">
      <c r="B90" s="17" t="s">
        <v>100</v>
      </c>
      <c r="C90" s="23" t="str">
        <f t="shared" si="18"/>
        <v>ths RUB</v>
      </c>
    </row>
    <row r="91" spans="1:27" x14ac:dyDescent="0.15">
      <c r="B91" s="26" t="s">
        <v>128</v>
      </c>
      <c r="C91" s="23" t="str">
        <f t="shared" si="18"/>
        <v>ths RUB</v>
      </c>
      <c r="O91" s="42">
        <f>O73*O$25</f>
        <v>29241.666666666664</v>
      </c>
      <c r="P91" s="42">
        <f t="shared" ref="P91:T91" si="22">P73*P$25</f>
        <v>33211.669141898485</v>
      </c>
      <c r="Q91" s="42">
        <f t="shared" si="22"/>
        <v>37949.761797391991</v>
      </c>
      <c r="R91" s="42">
        <f t="shared" si="22"/>
        <v>47763.423930683224</v>
      </c>
      <c r="S91" s="42">
        <f t="shared" si="22"/>
        <v>52666.583298254307</v>
      </c>
      <c r="T91" s="42">
        <f t="shared" si="22"/>
        <v>55653.992520867221</v>
      </c>
    </row>
    <row r="92" spans="1:27" x14ac:dyDescent="0.15">
      <c r="B92" s="26" t="s">
        <v>129</v>
      </c>
      <c r="C92" s="23" t="str">
        <f t="shared" si="18"/>
        <v>ths RUB</v>
      </c>
      <c r="O92" s="42">
        <f t="shared" ref="O92:T94" si="23">O74*O$25</f>
        <v>23191.666666666664</v>
      </c>
      <c r="P92" s="42">
        <f t="shared" si="23"/>
        <v>26340.289319436732</v>
      </c>
      <c r="Q92" s="42">
        <f t="shared" si="23"/>
        <v>30098.086942759161</v>
      </c>
      <c r="R92" s="42">
        <f t="shared" si="23"/>
        <v>37881.336220886689</v>
      </c>
      <c r="S92" s="42">
        <f t="shared" si="23"/>
        <v>41770.048822753408</v>
      </c>
      <c r="T92" s="42">
        <f t="shared" si="23"/>
        <v>44139.373378618831</v>
      </c>
    </row>
    <row r="93" spans="1:27" x14ac:dyDescent="0.15">
      <c r="B93" s="26" t="s">
        <v>130</v>
      </c>
      <c r="C93" s="23" t="str">
        <f t="shared" si="18"/>
        <v>ths RUB</v>
      </c>
      <c r="O93" s="42">
        <f t="shared" si="23"/>
        <v>57475</v>
      </c>
      <c r="P93" s="42">
        <f t="shared" si="23"/>
        <v>65278.108313386685</v>
      </c>
      <c r="Q93" s="42">
        <f t="shared" si="23"/>
        <v>74590.911119011842</v>
      </c>
      <c r="R93" s="42">
        <f t="shared" si="23"/>
        <v>93879.833243067027</v>
      </c>
      <c r="S93" s="42">
        <f t="shared" si="23"/>
        <v>103517.07751725847</v>
      </c>
      <c r="T93" s="42">
        <f t="shared" si="23"/>
        <v>109388.88185135972</v>
      </c>
    </row>
    <row r="94" spans="1:27" x14ac:dyDescent="0.15">
      <c r="B94" s="26" t="s">
        <v>131</v>
      </c>
      <c r="C94" s="23" t="str">
        <f t="shared" si="18"/>
        <v>ths RUB</v>
      </c>
      <c r="O94" s="42">
        <f t="shared" si="23"/>
        <v>21175</v>
      </c>
      <c r="P94" s="42">
        <f t="shared" si="23"/>
        <v>24049.829378616148</v>
      </c>
      <c r="Q94" s="42">
        <f t="shared" si="23"/>
        <v>27480.86199121489</v>
      </c>
      <c r="R94" s="42">
        <f t="shared" si="23"/>
        <v>34587.306984287854</v>
      </c>
      <c r="S94" s="42">
        <f t="shared" si="23"/>
        <v>38137.870664253118</v>
      </c>
      <c r="T94" s="42">
        <f t="shared" si="23"/>
        <v>40301.166997869368</v>
      </c>
    </row>
    <row r="95" spans="1:27" s="19" customFormat="1" x14ac:dyDescent="0.15">
      <c r="A95" s="24"/>
      <c r="B95" s="161" t="s">
        <v>341</v>
      </c>
      <c r="C95" s="45" t="str">
        <f t="shared" si="18"/>
        <v>ths RUB</v>
      </c>
      <c r="D95" s="45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162">
        <f>SUBTOTAL(9,O91:O94)</f>
        <v>131083.33333333331</v>
      </c>
      <c r="P95" s="162">
        <f t="shared" ref="P95:T95" si="24">SUBTOTAL(9,P91:P94)</f>
        <v>148879.89615333805</v>
      </c>
      <c r="Q95" s="162">
        <f t="shared" si="24"/>
        <v>170119.62185037788</v>
      </c>
      <c r="R95" s="162">
        <f t="shared" si="24"/>
        <v>214111.90037892479</v>
      </c>
      <c r="S95" s="162">
        <f t="shared" si="24"/>
        <v>236091.58030251932</v>
      </c>
      <c r="T95" s="162">
        <f t="shared" si="24"/>
        <v>249483.41474871518</v>
      </c>
      <c r="U95" s="24"/>
      <c r="V95" s="24"/>
      <c r="W95" s="24"/>
      <c r="X95" s="24"/>
      <c r="Y95" s="24"/>
      <c r="Z95" s="24"/>
      <c r="AA95" s="24"/>
    </row>
    <row r="96" spans="1:27" x14ac:dyDescent="0.15">
      <c r="B96" s="17" t="s">
        <v>101</v>
      </c>
      <c r="C96" s="23" t="str">
        <f t="shared" si="18"/>
        <v>ths RUB</v>
      </c>
    </row>
    <row r="97" spans="1:27" x14ac:dyDescent="0.15">
      <c r="B97" s="26" t="s">
        <v>128</v>
      </c>
      <c r="C97" s="23" t="str">
        <f t="shared" si="18"/>
        <v>ths RUB</v>
      </c>
      <c r="O97" s="42">
        <f>O78*O$27</f>
        <v>22500</v>
      </c>
      <c r="P97" s="42">
        <f t="shared" ref="P97:T97" si="25">P78*P$27</f>
        <v>25554.718347998267</v>
      </c>
      <c r="Q97" s="42">
        <f t="shared" si="25"/>
        <v>28667.535577199164</v>
      </c>
      <c r="R97" s="42">
        <f t="shared" si="25"/>
        <v>36139.039765164998</v>
      </c>
      <c r="S97" s="42">
        <f t="shared" si="25"/>
        <v>40163.648597313819</v>
      </c>
      <c r="T97" s="42">
        <f t="shared" si="25"/>
        <v>43715.108830333498</v>
      </c>
    </row>
    <row r="98" spans="1:27" x14ac:dyDescent="0.15">
      <c r="B98" s="26" t="s">
        <v>129</v>
      </c>
      <c r="C98" s="23" t="str">
        <f t="shared" si="18"/>
        <v>ths RUB</v>
      </c>
      <c r="O98" s="42">
        <f t="shared" ref="O98:T100" si="26">O79*O$27</f>
        <v>11700</v>
      </c>
      <c r="P98" s="42">
        <f t="shared" si="26"/>
        <v>13288.453540959101</v>
      </c>
      <c r="Q98" s="42">
        <f t="shared" si="26"/>
        <v>14907.11850014357</v>
      </c>
      <c r="R98" s="42">
        <f t="shared" si="26"/>
        <v>18792.300677885803</v>
      </c>
      <c r="S98" s="42">
        <f t="shared" si="26"/>
        <v>20885.097270603193</v>
      </c>
      <c r="T98" s="42">
        <f t="shared" si="26"/>
        <v>22731.856591773427</v>
      </c>
    </row>
    <row r="99" spans="1:27" x14ac:dyDescent="0.15">
      <c r="B99" s="26" t="s">
        <v>130</v>
      </c>
      <c r="C99" s="23" t="str">
        <f t="shared" si="18"/>
        <v>ths RUB</v>
      </c>
      <c r="O99" s="42">
        <f t="shared" si="26"/>
        <v>46800</v>
      </c>
      <c r="P99" s="42">
        <f t="shared" si="26"/>
        <v>53153.814163836403</v>
      </c>
      <c r="Q99" s="42">
        <f t="shared" si="26"/>
        <v>59628.474000574279</v>
      </c>
      <c r="R99" s="42">
        <f t="shared" si="26"/>
        <v>75169.202711543214</v>
      </c>
      <c r="S99" s="42">
        <f t="shared" si="26"/>
        <v>83540.389082412774</v>
      </c>
      <c r="T99" s="42">
        <f t="shared" si="26"/>
        <v>90927.426367093707</v>
      </c>
    </row>
    <row r="100" spans="1:27" x14ac:dyDescent="0.15">
      <c r="B100" s="26" t="s">
        <v>131</v>
      </c>
      <c r="C100" s="23" t="str">
        <f t="shared" si="18"/>
        <v>ths RUB</v>
      </c>
      <c r="O100" s="42">
        <f t="shared" si="26"/>
        <v>16200</v>
      </c>
      <c r="P100" s="42">
        <f t="shared" si="26"/>
        <v>18399.397210558753</v>
      </c>
      <c r="Q100" s="42">
        <f t="shared" si="26"/>
        <v>20640.625615583398</v>
      </c>
      <c r="R100" s="42">
        <f t="shared" si="26"/>
        <v>26020.108630918799</v>
      </c>
      <c r="S100" s="42">
        <f t="shared" si="26"/>
        <v>28917.826990065951</v>
      </c>
      <c r="T100" s="42">
        <f t="shared" si="26"/>
        <v>31474.878357840123</v>
      </c>
    </row>
    <row r="101" spans="1:27" s="19" customFormat="1" x14ac:dyDescent="0.15">
      <c r="A101" s="24"/>
      <c r="B101" s="161" t="s">
        <v>342</v>
      </c>
      <c r="C101" s="45" t="str">
        <f t="shared" si="18"/>
        <v>ths RUB</v>
      </c>
      <c r="D101" s="45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162">
        <f>SUBTOTAL(9,O97:O100)</f>
        <v>97200</v>
      </c>
      <c r="P101" s="162">
        <f t="shared" ref="P101:T101" si="27">SUBTOTAL(9,P97:P100)</f>
        <v>110396.38326335253</v>
      </c>
      <c r="Q101" s="162">
        <f t="shared" si="27"/>
        <v>123843.7536935004</v>
      </c>
      <c r="R101" s="162">
        <f t="shared" si="27"/>
        <v>156120.65178551283</v>
      </c>
      <c r="S101" s="162">
        <f t="shared" si="27"/>
        <v>173506.96194039573</v>
      </c>
      <c r="T101" s="162">
        <f t="shared" si="27"/>
        <v>188849.27014704075</v>
      </c>
      <c r="U101" s="24"/>
      <c r="V101" s="24"/>
      <c r="W101" s="24"/>
      <c r="X101" s="24"/>
      <c r="Y101" s="24"/>
      <c r="Z101" s="24"/>
      <c r="AA101" s="24"/>
    </row>
    <row r="102" spans="1:27" ht="14" thickBot="1" x14ac:dyDescent="0.2">
      <c r="B102" s="113" t="s">
        <v>343</v>
      </c>
      <c r="C102" s="134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>
        <f>SUBTOTAL(9,O85:O101)</f>
        <v>461308.33333333337</v>
      </c>
      <c r="P102" s="113">
        <f t="shared" ref="P102:T102" si="28">SUBTOTAL(9,P85:P101)</f>
        <v>524980.21075773053</v>
      </c>
      <c r="Q102" s="113">
        <f t="shared" si="28"/>
        <v>600178.69487455848</v>
      </c>
      <c r="R102" s="113">
        <f t="shared" si="28"/>
        <v>722561.2009797903</v>
      </c>
      <c r="S102" s="113">
        <f t="shared" si="28"/>
        <v>787126.10732218821</v>
      </c>
      <c r="T102" s="113">
        <f t="shared" si="28"/>
        <v>837274.76481684891</v>
      </c>
    </row>
    <row r="104" spans="1:27" x14ac:dyDescent="0.15">
      <c r="B104" s="22" t="s">
        <v>317</v>
      </c>
      <c r="C104" s="23" t="str">
        <f>CurrUnit</f>
        <v>ths RUB</v>
      </c>
      <c r="O104" s="42">
        <f>O58*Assumptions!O178</f>
        <v>0</v>
      </c>
      <c r="P104" s="42">
        <f>P58*Assumptions!P178</f>
        <v>0</v>
      </c>
      <c r="Q104" s="42">
        <f>Q58*Assumptions!Q178</f>
        <v>3240.0523242112158</v>
      </c>
      <c r="R104" s="42">
        <f>R58*Assumptions!R178</f>
        <v>4359.9165592365343</v>
      </c>
      <c r="S104" s="42">
        <f>S58*Assumptions!S178</f>
        <v>0</v>
      </c>
      <c r="T104" s="42">
        <f>T58*Assumptions!T178</f>
        <v>0</v>
      </c>
    </row>
    <row r="106" spans="1:27" ht="14" thickBot="1" x14ac:dyDescent="0.2">
      <c r="B106" s="113" t="s">
        <v>344</v>
      </c>
      <c r="C106" s="134" t="str">
        <f>CurrUnit</f>
        <v>ths RUB</v>
      </c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>
        <f>SUM(O45, O62, O102, O104)</f>
        <v>5010414.5066666668</v>
      </c>
      <c r="P106" s="113">
        <f t="shared" ref="P106:T106" si="29">SUM(P45,P62,P102,P104)</f>
        <v>5409276.258625539</v>
      </c>
      <c r="Q106" s="113">
        <f t="shared" si="29"/>
        <v>6084423.59158492</v>
      </c>
      <c r="R106" s="113">
        <f t="shared" si="29"/>
        <v>7247430.1623474732</v>
      </c>
      <c r="S106" s="113">
        <f t="shared" si="29"/>
        <v>7767266.7544407733</v>
      </c>
      <c r="T106" s="113">
        <f t="shared" si="29"/>
        <v>8119765.7156046052</v>
      </c>
      <c r="U106" s="56" t="s">
        <v>291</v>
      </c>
    </row>
  </sheetData>
  <conditionalFormatting sqref="M1:T6">
    <cfRule type="expression" dxfId="12" priority="2">
      <formula>(#REF!&lt;=date_Valuation)</formula>
    </cfRule>
  </conditionalFormatting>
  <conditionalFormatting sqref="M7:T7">
    <cfRule type="expression" dxfId="11" priority="1">
      <formula>(#REF!&lt;=date_Valuation)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8" tint="-0.249977111117893"/>
  </sheetPr>
  <dimension ref="A1:AJ45"/>
  <sheetViews>
    <sheetView showGridLines="0" zoomScaleNormal="100" workbookViewId="0">
      <pane xSplit="3" ySplit="7" topLeftCell="L32" activePane="bottomRight" state="frozen"/>
      <selection activeCell="Q115" sqref="Q115"/>
      <selection pane="topRight" activeCell="Q115" sqref="Q115"/>
      <selection pane="bottomLeft" activeCell="Q115" sqref="Q115"/>
      <selection pane="bottomRight" activeCell="O35" sqref="O35"/>
    </sheetView>
  </sheetViews>
  <sheetFormatPr baseColWidth="10" defaultColWidth="0" defaultRowHeight="13" outlineLevelRow="1" outlineLevelCol="1" x14ac:dyDescent="0.15"/>
  <cols>
    <col min="1" max="1" width="5.6640625" style="22" customWidth="1"/>
    <col min="2" max="2" width="54.5" style="22" customWidth="1"/>
    <col min="3" max="4" width="10.33203125" style="23" customWidth="1"/>
    <col min="5" max="5" width="53.5" style="22" bestFit="1" customWidth="1"/>
    <col min="6" max="6" width="11.33203125" style="22" customWidth="1"/>
    <col min="7" max="11" width="11.33203125" style="22" hidden="1" customWidth="1" outlineLevel="1"/>
    <col min="12" max="12" width="11.33203125" style="22" customWidth="1" collapsed="1"/>
    <col min="13" max="17" width="11.33203125" style="22" customWidth="1"/>
    <col min="18" max="18" width="9.5" style="22" customWidth="1"/>
    <col min="19" max="19" width="10.6640625" style="22" customWidth="1"/>
    <col min="20" max="20" width="11.6640625" style="22" customWidth="1"/>
    <col min="21" max="27" width="10.6640625" style="22" customWidth="1"/>
    <col min="28" max="28" width="9.33203125" customWidth="1"/>
    <col min="29" max="36" width="0" hidden="1" customWidth="1"/>
    <col min="37" max="16384" width="9.33203125" hidden="1"/>
  </cols>
  <sheetData>
    <row r="1" spans="1:27" ht="23" x14ac:dyDescent="0.25">
      <c r="A1" s="8" t="s">
        <v>293</v>
      </c>
      <c r="F1" s="9"/>
      <c r="G1" s="9"/>
      <c r="H1" s="9"/>
      <c r="I1" s="9"/>
      <c r="J1" s="9"/>
      <c r="K1" s="9"/>
      <c r="M1"/>
      <c r="N1"/>
      <c r="O1"/>
      <c r="P1"/>
      <c r="Q1"/>
      <c r="R1"/>
      <c r="S1"/>
      <c r="T1"/>
      <c r="U1"/>
      <c r="V1"/>
      <c r="W1"/>
      <c r="X1"/>
      <c r="Y1"/>
      <c r="Z1"/>
      <c r="AA1"/>
    </row>
    <row r="2" spans="1:27" s="19" customFormat="1" x14ac:dyDescent="0.1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</row>
    <row r="3" spans="1:27" outlineLevel="1" x14ac:dyDescent="0.15">
      <c r="A3" s="1"/>
      <c r="B3" s="1" t="s">
        <v>289</v>
      </c>
      <c r="C3" s="1"/>
      <c r="D3" s="1"/>
      <c r="E3" s="24"/>
      <c r="F3" s="11"/>
      <c r="G3" s="11"/>
      <c r="H3" s="11"/>
      <c r="I3" s="11"/>
      <c r="J3" s="11"/>
      <c r="K3" s="11"/>
      <c r="M3"/>
      <c r="N3"/>
      <c r="O3"/>
      <c r="P3"/>
      <c r="Q3"/>
      <c r="R3"/>
      <c r="S3"/>
      <c r="T3"/>
      <c r="U3"/>
      <c r="V3"/>
      <c r="W3"/>
      <c r="X3"/>
      <c r="Y3"/>
      <c r="Z3"/>
      <c r="AA3"/>
    </row>
    <row r="4" spans="1:27" outlineLevel="1" x14ac:dyDescent="0.15">
      <c r="A4" s="1"/>
      <c r="B4" s="1" t="s">
        <v>175</v>
      </c>
      <c r="C4" s="1"/>
      <c r="D4" s="1"/>
      <c r="E4" s="24"/>
      <c r="F4" s="11"/>
      <c r="G4" s="11"/>
      <c r="H4" s="11"/>
      <c r="I4" s="11"/>
      <c r="J4" s="11"/>
      <c r="K4" s="11"/>
      <c r="M4"/>
      <c r="N4"/>
      <c r="O4"/>
      <c r="P4"/>
      <c r="Q4"/>
      <c r="R4"/>
      <c r="S4"/>
      <c r="T4"/>
      <c r="U4"/>
      <c r="V4"/>
      <c r="W4"/>
      <c r="X4"/>
      <c r="Y4"/>
      <c r="Z4"/>
      <c r="AA4"/>
    </row>
    <row r="5" spans="1:27" outlineLevel="1" x14ac:dyDescent="0.15">
      <c r="A5" s="18"/>
      <c r="B5" s="2"/>
      <c r="C5" s="2"/>
      <c r="D5" s="2"/>
      <c r="E5" s="24"/>
      <c r="F5" s="11"/>
      <c r="G5" s="11"/>
      <c r="H5" s="11"/>
      <c r="I5" s="11"/>
      <c r="J5" s="11"/>
      <c r="K5" s="11"/>
      <c r="L5" s="10"/>
      <c r="M5"/>
      <c r="N5"/>
      <c r="O5"/>
      <c r="P5"/>
      <c r="Q5"/>
      <c r="R5"/>
      <c r="S5"/>
      <c r="T5"/>
      <c r="U5"/>
      <c r="V5"/>
      <c r="W5"/>
      <c r="X5"/>
      <c r="Y5"/>
      <c r="Z5"/>
      <c r="AA5"/>
    </row>
    <row r="6" spans="1:27" outlineLevel="1" x14ac:dyDescent="0.15">
      <c r="A6" s="3"/>
      <c r="B6" s="4"/>
      <c r="C6" s="4"/>
      <c r="D6" s="4"/>
      <c r="E6" s="24"/>
      <c r="F6" s="11"/>
      <c r="G6" s="11"/>
      <c r="H6" s="11"/>
      <c r="I6" s="11"/>
      <c r="J6" s="11"/>
      <c r="K6" s="11"/>
      <c r="L6" s="13"/>
      <c r="M6"/>
      <c r="N6"/>
      <c r="O6"/>
      <c r="P6"/>
      <c r="Q6"/>
      <c r="R6"/>
      <c r="S6"/>
      <c r="T6"/>
      <c r="U6"/>
      <c r="V6"/>
      <c r="W6"/>
      <c r="X6"/>
      <c r="Y6"/>
      <c r="Z6"/>
      <c r="AA6"/>
    </row>
    <row r="7" spans="1:27" ht="15" thickBot="1" x14ac:dyDescent="0.2">
      <c r="A7" s="5" t="s">
        <v>0</v>
      </c>
      <c r="B7" s="5" t="s">
        <v>106</v>
      </c>
      <c r="C7" s="21" t="s">
        <v>107</v>
      </c>
      <c r="D7" s="21" t="s">
        <v>108</v>
      </c>
      <c r="E7" s="5" t="s">
        <v>109</v>
      </c>
      <c r="F7" s="21" t="s">
        <v>110</v>
      </c>
      <c r="G7" s="21" t="s">
        <v>111</v>
      </c>
      <c r="H7" s="21" t="s">
        <v>112</v>
      </c>
      <c r="I7" s="21" t="s">
        <v>113</v>
      </c>
      <c r="J7" s="21" t="s">
        <v>114</v>
      </c>
      <c r="K7" s="21" t="s">
        <v>115</v>
      </c>
      <c r="L7" s="21" t="s">
        <v>116</v>
      </c>
      <c r="M7" s="28" t="str">
        <f>IF(Assumptions!M31=1,"F ","A ") &amp; NameOfPeriod</f>
        <v>A 2017</v>
      </c>
      <c r="N7" s="28" t="str">
        <f>IF(Assumptions!N31=1,"F ","A ") &amp; NameOfPeriod</f>
        <v>A 2018</v>
      </c>
      <c r="O7" s="28" t="str">
        <f>IF(Assumptions!O31=1,"F ","A ") &amp; NameOfPeriod</f>
        <v>A 2019</v>
      </c>
      <c r="P7" s="28" t="str">
        <f>IF(Assumptions!P31=1,"F ","A ") &amp; NameOfPeriod</f>
        <v>F 2020</v>
      </c>
      <c r="Q7" s="28" t="str">
        <f>IF(Assumptions!Q31=1,"F ","A ") &amp; NameOfPeriod</f>
        <v>F 2021</v>
      </c>
      <c r="R7" s="28" t="str">
        <f>IF(Assumptions!R31=1,"F ","A ") &amp; NameOfPeriod</f>
        <v>F 2022</v>
      </c>
      <c r="S7" s="28" t="str">
        <f>IF(Assumptions!S31=1,"F ","A ") &amp; NameOfPeriod</f>
        <v>F 2023</v>
      </c>
      <c r="T7" s="28" t="str">
        <f>IF(Assumptions!T31=1,"F ","A ") &amp; NameOfPeriod</f>
        <v>F 2024</v>
      </c>
      <c r="U7"/>
      <c r="V7"/>
      <c r="W7"/>
      <c r="X7"/>
      <c r="Y7"/>
      <c r="Z7"/>
      <c r="AA7"/>
    </row>
    <row r="8" spans="1:27" x14ac:dyDescent="0.15">
      <c r="A8" s="6"/>
      <c r="B8" s="6"/>
      <c r="C8" s="7"/>
      <c r="D8" s="7"/>
      <c r="E8" s="7"/>
      <c r="U8"/>
      <c r="V8"/>
      <c r="W8"/>
      <c r="X8"/>
      <c r="Y8"/>
      <c r="Z8"/>
      <c r="AA8"/>
    </row>
    <row r="9" spans="1:27" x14ac:dyDescent="0.15">
      <c r="A9" s="64">
        <f>FLOOR(MAX($A$1:A8)+1,1)</f>
        <v>1</v>
      </c>
      <c r="B9" s="16" t="s">
        <v>292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/>
      <c r="V9"/>
      <c r="W9"/>
      <c r="X9"/>
      <c r="Y9"/>
      <c r="Z9"/>
      <c r="AA9"/>
    </row>
    <row r="10" spans="1:27" x14ac:dyDescent="0.15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/>
      <c r="V10"/>
      <c r="W10"/>
      <c r="X10"/>
      <c r="Y10"/>
      <c r="Z10"/>
      <c r="AA10"/>
    </row>
    <row r="11" spans="1:27" x14ac:dyDescent="0.15">
      <c r="A11" s="65">
        <f>MAX($A$1:A10)+0.1</f>
        <v>1.1000000000000001</v>
      </c>
      <c r="B11" s="18" t="s">
        <v>345</v>
      </c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/>
      <c r="V11"/>
      <c r="W11"/>
      <c r="X11"/>
      <c r="Y11"/>
      <c r="Z11"/>
      <c r="AA11"/>
    </row>
    <row r="12" spans="1:27" x14ac:dyDescent="0.15">
      <c r="U12"/>
      <c r="V12"/>
      <c r="W12"/>
      <c r="X12"/>
      <c r="Y12"/>
      <c r="Z12"/>
      <c r="AA12"/>
    </row>
    <row r="13" spans="1:27" x14ac:dyDescent="0.15">
      <c r="B13" s="135" t="s">
        <v>335</v>
      </c>
      <c r="C13" s="136"/>
      <c r="D13" s="136"/>
      <c r="E13" s="136"/>
      <c r="F13" s="136"/>
      <c r="G13" s="136"/>
      <c r="H13" s="136"/>
      <c r="I13" s="136"/>
      <c r="J13" s="136"/>
      <c r="K13" s="136"/>
      <c r="L13" s="136"/>
      <c r="M13" s="136"/>
      <c r="N13" s="136"/>
      <c r="O13" s="136"/>
      <c r="P13" s="136"/>
      <c r="Q13" s="136"/>
      <c r="R13" s="136"/>
      <c r="S13" s="136"/>
      <c r="T13" s="136"/>
      <c r="U13"/>
      <c r="V13"/>
      <c r="W13"/>
      <c r="X13"/>
      <c r="Y13"/>
      <c r="Z13"/>
      <c r="AA13"/>
    </row>
    <row r="14" spans="1:27" x14ac:dyDescent="0.15">
      <c r="B14" s="22" t="s">
        <v>126</v>
      </c>
      <c r="C14" s="23" t="s">
        <v>253</v>
      </c>
      <c r="O14" s="42">
        <f>Assumptions!O188</f>
        <v>40000</v>
      </c>
      <c r="P14" s="43">
        <f>O14*(1+CPI)</f>
        <v>41969.011301200793</v>
      </c>
      <c r="Q14" s="42">
        <f>P14*(1+CPI)</f>
        <v>43960.332196505136</v>
      </c>
      <c r="R14" s="42">
        <f>Q14*(1+CPI)</f>
        <v>45787.823558459706</v>
      </c>
      <c r="S14" s="42">
        <f>R14*(1+CPI)</f>
        <v>47664.376346463374</v>
      </c>
      <c r="T14" s="42">
        <f>S14*(1+CPI)</f>
        <v>49764.096347763305</v>
      </c>
      <c r="U14"/>
      <c r="V14"/>
      <c r="W14"/>
      <c r="X14"/>
      <c r="Y14"/>
      <c r="Z14"/>
      <c r="AA14"/>
    </row>
    <row r="15" spans="1:27" x14ac:dyDescent="0.15">
      <c r="B15" s="22" t="s">
        <v>336</v>
      </c>
      <c r="C15" s="23" t="str">
        <f>CurrUnit</f>
        <v>ths RUB</v>
      </c>
      <c r="O15" s="42">
        <f t="shared" ref="O15:T15" si="0">SellingHeadcount * O14 *MonthInPeriod /1000</f>
        <v>9600</v>
      </c>
      <c r="P15" s="42">
        <f t="shared" si="0"/>
        <v>10072.562712288189</v>
      </c>
      <c r="Q15" s="42">
        <f t="shared" si="0"/>
        <v>10550.479727161231</v>
      </c>
      <c r="R15" s="42">
        <f t="shared" si="0"/>
        <v>10989.077654030329</v>
      </c>
      <c r="S15" s="42">
        <f t="shared" si="0"/>
        <v>11439.450323151208</v>
      </c>
      <c r="T15" s="42">
        <f t="shared" si="0"/>
        <v>11943.383123463194</v>
      </c>
    </row>
    <row r="16" spans="1:27" x14ac:dyDescent="0.15">
      <c r="B16" s="22" t="s">
        <v>337</v>
      </c>
      <c r="C16" s="23" t="str">
        <f>CurrUnit</f>
        <v>ths RUB</v>
      </c>
      <c r="O16" s="42">
        <f>TAX!O40</f>
        <v>2880</v>
      </c>
      <c r="P16" s="42">
        <f>TAX!P40</f>
        <v>3021.7688136864563</v>
      </c>
      <c r="Q16" s="42">
        <f>TAX!Q40</f>
        <v>3165.1439181483702</v>
      </c>
      <c r="R16" s="42">
        <f>TAX!R40</f>
        <v>3296.7232962090993</v>
      </c>
      <c r="S16" s="42">
        <f>TAX!S40</f>
        <v>3431.8350969453627</v>
      </c>
      <c r="T16" s="42">
        <f>TAX!T40</f>
        <v>3583.0149370389586</v>
      </c>
    </row>
    <row r="17" spans="1:27" ht="14" thickBot="1" x14ac:dyDescent="0.2">
      <c r="B17" s="113" t="s">
        <v>338</v>
      </c>
      <c r="C17" s="134" t="str">
        <f>CurrUnit</f>
        <v>ths RUB</v>
      </c>
      <c r="D17" s="113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>
        <f>O15+O16</f>
        <v>12480</v>
      </c>
      <c r="P17" s="113">
        <f t="shared" ref="P17:T17" si="1">P15+P16</f>
        <v>13094.331525974645</v>
      </c>
      <c r="Q17" s="113">
        <f t="shared" si="1"/>
        <v>13715.623645309603</v>
      </c>
      <c r="R17" s="113">
        <f t="shared" si="1"/>
        <v>14285.800950239427</v>
      </c>
      <c r="S17" s="113">
        <f t="shared" si="1"/>
        <v>14871.28542009657</v>
      </c>
      <c r="T17" s="113">
        <f t="shared" si="1"/>
        <v>15526.398060502153</v>
      </c>
    </row>
    <row r="19" spans="1:27" x14ac:dyDescent="0.15">
      <c r="B19" s="135" t="s">
        <v>136</v>
      </c>
      <c r="C19" s="136"/>
      <c r="D19" s="136"/>
      <c r="E19" s="136"/>
      <c r="F19" s="136"/>
      <c r="G19" s="136"/>
      <c r="H19" s="136"/>
      <c r="I19" s="136"/>
      <c r="J19" s="136"/>
      <c r="K19" s="136"/>
      <c r="L19" s="136"/>
      <c r="M19" s="136"/>
      <c r="N19" s="136"/>
      <c r="O19" s="136"/>
      <c r="P19" s="136"/>
      <c r="Q19" s="136"/>
      <c r="R19" s="136"/>
      <c r="S19" s="136"/>
      <c r="T19" s="136"/>
      <c r="U19"/>
      <c r="V19"/>
      <c r="W19"/>
      <c r="X19"/>
      <c r="Y19"/>
      <c r="Z19"/>
      <c r="AA19"/>
    </row>
    <row r="20" spans="1:27" x14ac:dyDescent="0.15">
      <c r="B20" s="22" t="s">
        <v>346</v>
      </c>
      <c r="C20" s="23" t="str">
        <f>Assumptions!C192</f>
        <v xml:space="preserve"> RUB/ton</v>
      </c>
      <c r="O20" s="42">
        <f>Assumptions!O192</f>
        <v>100</v>
      </c>
      <c r="P20" s="43">
        <f>O20*(1+CPI)</f>
        <v>104.92252825300199</v>
      </c>
      <c r="Q20" s="42">
        <f>P20*(1+CPI)</f>
        <v>109.90083049126285</v>
      </c>
      <c r="R20" s="42">
        <f>Q20*(1+CPI)</f>
        <v>114.46955889614928</v>
      </c>
      <c r="S20" s="42">
        <f>R20*(1+CPI)</f>
        <v>119.16094086615844</v>
      </c>
      <c r="T20" s="42">
        <f>S20*(1+CPI)</f>
        <v>124.41024086940827</v>
      </c>
    </row>
    <row r="21" spans="1:27" x14ac:dyDescent="0.15">
      <c r="B21" t="s">
        <v>135</v>
      </c>
      <c r="C21" s="23" t="str">
        <f>CurrUnit</f>
        <v>ths RUB</v>
      </c>
      <c r="O21" s="42">
        <f>Revenue!O42*SGA!O20</f>
        <v>39000</v>
      </c>
      <c r="P21" s="42">
        <f>Revenue!P42*SGA!P20</f>
        <v>41822.119761646594</v>
      </c>
      <c r="Q21" s="42">
        <f>Revenue!Q42*SGA!Q20</f>
        <v>46860.615113169566</v>
      </c>
      <c r="R21" s="42">
        <f>Revenue!R42*SGA!R20</f>
        <v>55908.306199586063</v>
      </c>
      <c r="S21" s="42">
        <f>Revenue!S42*SGA!S20</f>
        <v>59899.550067655349</v>
      </c>
      <c r="T21" s="42">
        <f>Revenue!T42*SGA!T20</f>
        <v>62991.550162722771</v>
      </c>
    </row>
    <row r="22" spans="1:27" x14ac:dyDescent="0.15">
      <c r="B22" s="22" t="str">
        <f>Assumptions!B193</f>
        <v>Other selling expenses</v>
      </c>
      <c r="C22" s="23" t="str">
        <f>CurrUnit</f>
        <v>ths RUB</v>
      </c>
      <c r="O22" s="42">
        <f>Assumptions!O193</f>
        <v>3000</v>
      </c>
      <c r="P22" s="43">
        <f>O22*(1+CPI)</f>
        <v>3147.6758475900597</v>
      </c>
      <c r="Q22" s="42">
        <f>P22*(1+CPI)</f>
        <v>3297.0249147378854</v>
      </c>
      <c r="R22" s="42">
        <f>Q22*(1+CPI)</f>
        <v>3434.0867668844785</v>
      </c>
      <c r="S22" s="42">
        <f>R22*(1+CPI)</f>
        <v>3574.8282259847533</v>
      </c>
      <c r="T22" s="42">
        <f>S22*(1+CPI)</f>
        <v>3732.3072260822482</v>
      </c>
    </row>
    <row r="23" spans="1:27" x14ac:dyDescent="0.15">
      <c r="B23"/>
    </row>
    <row r="24" spans="1:27" ht="14" thickBot="1" x14ac:dyDescent="0.2">
      <c r="B24" s="113" t="s">
        <v>347</v>
      </c>
      <c r="C24" s="134" t="str">
        <f>CurrUnit</f>
        <v>ths RUB</v>
      </c>
      <c r="D24" s="113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>
        <f>SUM(O17,O21:O22)</f>
        <v>54480</v>
      </c>
      <c r="P24" s="113">
        <f t="shared" ref="P24:T24" si="2">SUM(P17,P21:P22)</f>
        <v>58064.127135211296</v>
      </c>
      <c r="Q24" s="113">
        <f t="shared" si="2"/>
        <v>63873.263673217058</v>
      </c>
      <c r="R24" s="113">
        <f t="shared" si="2"/>
        <v>73628.193916709963</v>
      </c>
      <c r="S24" s="113">
        <f t="shared" si="2"/>
        <v>78345.663713736663</v>
      </c>
      <c r="T24" s="113">
        <f t="shared" si="2"/>
        <v>82250.25544930718</v>
      </c>
    </row>
    <row r="26" spans="1:27" x14ac:dyDescent="0.15">
      <c r="A26" s="65">
        <f>MAX($A$1:A25)+0.1</f>
        <v>1.2000000000000002</v>
      </c>
      <c r="B26" s="18" t="s">
        <v>348</v>
      </c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/>
      <c r="V26"/>
      <c r="W26"/>
      <c r="X26"/>
      <c r="Y26"/>
      <c r="Z26"/>
      <c r="AA26"/>
    </row>
    <row r="27" spans="1:27" x14ac:dyDescent="0.15">
      <c r="U27"/>
      <c r="V27"/>
      <c r="W27"/>
      <c r="X27"/>
      <c r="Y27"/>
      <c r="Z27"/>
      <c r="AA27"/>
    </row>
    <row r="28" spans="1:27" x14ac:dyDescent="0.15">
      <c r="B28" s="135" t="s">
        <v>335</v>
      </c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/>
      <c r="V28"/>
      <c r="W28"/>
      <c r="X28"/>
      <c r="Y28"/>
      <c r="Z28"/>
      <c r="AA28"/>
    </row>
    <row r="29" spans="1:27" x14ac:dyDescent="0.15">
      <c r="B29" s="22" t="s">
        <v>126</v>
      </c>
      <c r="C29" s="23" t="s">
        <v>253</v>
      </c>
      <c r="O29" s="42">
        <f>Assumptions!O187</f>
        <v>70000</v>
      </c>
      <c r="P29" s="43">
        <f>O29*(1+CPI)</f>
        <v>73445.769777101392</v>
      </c>
      <c r="Q29" s="42">
        <f>P29*(1+CPI)</f>
        <v>76930.581343883998</v>
      </c>
      <c r="R29" s="42">
        <f>Q29*(1+CPI)</f>
        <v>80128.691227304502</v>
      </c>
      <c r="S29" s="42">
        <f>R29*(1+CPI)</f>
        <v>83412.658606310913</v>
      </c>
      <c r="T29" s="42">
        <f>S29*(1+CPI)</f>
        <v>87087.168608585795</v>
      </c>
      <c r="U29"/>
      <c r="V29"/>
      <c r="W29"/>
      <c r="X29"/>
      <c r="Y29"/>
      <c r="Z29"/>
      <c r="AA29"/>
    </row>
    <row r="30" spans="1:27" x14ac:dyDescent="0.15">
      <c r="B30" s="22" t="s">
        <v>336</v>
      </c>
      <c r="C30" s="23" t="str">
        <f>CurrUnit</f>
        <v>ths RUB</v>
      </c>
      <c r="O30" s="42">
        <f t="shared" ref="O30:T30" si="3">GAHeadcount * O29 *MonthInPeriod /1000</f>
        <v>29400</v>
      </c>
      <c r="P30" s="42">
        <f t="shared" si="3"/>
        <v>30847.223306382588</v>
      </c>
      <c r="Q30" s="42">
        <f t="shared" si="3"/>
        <v>32310.844164431277</v>
      </c>
      <c r="R30" s="42">
        <f t="shared" si="3"/>
        <v>33654.050315467888</v>
      </c>
      <c r="S30" s="42">
        <f t="shared" si="3"/>
        <v>35033.316614650576</v>
      </c>
      <c r="T30" s="42">
        <f t="shared" si="3"/>
        <v>36576.610815606036</v>
      </c>
    </row>
    <row r="31" spans="1:27" x14ac:dyDescent="0.15">
      <c r="B31" s="22" t="s">
        <v>337</v>
      </c>
      <c r="C31" s="23" t="str">
        <f>CurrUnit</f>
        <v>ths RUB</v>
      </c>
      <c r="O31" s="42">
        <f>TAX!O55</f>
        <v>8794.625</v>
      </c>
      <c r="P31" s="42">
        <f>TAX!P55</f>
        <v>9227.5429003705776</v>
      </c>
      <c r="Q31" s="42">
        <f>TAX!Q55</f>
        <v>9665.3659135922244</v>
      </c>
      <c r="R31" s="42">
        <f>TAX!R55</f>
        <v>10067.168444070468</v>
      </c>
      <c r="S31" s="42">
        <f>TAX!S55</f>
        <v>10479.757895650386</v>
      </c>
      <c r="T31" s="42">
        <f>TAX!T55</f>
        <v>10941.414146061199</v>
      </c>
    </row>
    <row r="32" spans="1:27" ht="14" thickBot="1" x14ac:dyDescent="0.2">
      <c r="B32" s="113" t="s">
        <v>338</v>
      </c>
      <c r="C32" s="134" t="str">
        <f>CurrUnit</f>
        <v>ths RUB</v>
      </c>
      <c r="D32" s="113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>
        <f>O30+O31</f>
        <v>38194.625</v>
      </c>
      <c r="P32" s="113">
        <f t="shared" ref="P32" si="4">P30+P31</f>
        <v>40074.766206753164</v>
      </c>
      <c r="Q32" s="113">
        <f t="shared" ref="Q32" si="5">Q30+Q31</f>
        <v>41976.210078023505</v>
      </c>
      <c r="R32" s="113">
        <f t="shared" ref="R32" si="6">R30+R31</f>
        <v>43721.218759538358</v>
      </c>
      <c r="S32" s="113">
        <f t="shared" ref="S32" si="7">S30+S31</f>
        <v>45513.074510300961</v>
      </c>
      <c r="T32" s="113">
        <f t="shared" ref="T32" si="8">T30+T31</f>
        <v>47518.024961667237</v>
      </c>
    </row>
    <row r="34" spans="1:27" x14ac:dyDescent="0.15">
      <c r="B34" s="22" t="s">
        <v>367</v>
      </c>
      <c r="C34" s="23" t="s">
        <v>256</v>
      </c>
      <c r="O34" s="42">
        <f>Assumptions!O191</f>
        <v>17274</v>
      </c>
      <c r="P34" s="43">
        <f>O34*(1+CPI)</f>
        <v>18124.317530423563</v>
      </c>
      <c r="Q34" s="42">
        <f>P34*(1+CPI)</f>
        <v>18984.269459060746</v>
      </c>
      <c r="R34" s="42">
        <f>Q34*(1+CPI)</f>
        <v>19773.471603720827</v>
      </c>
      <c r="S34" s="42">
        <f>R34*(1+CPI)</f>
        <v>20583.860925220211</v>
      </c>
      <c r="T34" s="42">
        <f>S34*(1+CPI)</f>
        <v>21490.625007781586</v>
      </c>
    </row>
    <row r="37" spans="1:27" ht="14" thickBot="1" x14ac:dyDescent="0.2">
      <c r="B37" s="113" t="s">
        <v>366</v>
      </c>
      <c r="C37" s="134" t="str">
        <f>CurrUnit</f>
        <v>ths RUB</v>
      </c>
      <c r="D37" s="113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>
        <f>O32+O34</f>
        <v>55468.625</v>
      </c>
      <c r="P37" s="113">
        <f t="shared" ref="P37:T37" si="9">P32+P34</f>
        <v>58199.083737176727</v>
      </c>
      <c r="Q37" s="113">
        <f t="shared" si="9"/>
        <v>60960.479537084248</v>
      </c>
      <c r="R37" s="113">
        <f t="shared" si="9"/>
        <v>63494.690363259186</v>
      </c>
      <c r="S37" s="113">
        <f t="shared" si="9"/>
        <v>66096.935435521169</v>
      </c>
      <c r="T37" s="113">
        <f t="shared" si="9"/>
        <v>69008.64996944883</v>
      </c>
    </row>
    <row r="39" spans="1:27" ht="14" thickBot="1" x14ac:dyDescent="0.2">
      <c r="A39" s="113"/>
      <c r="B39" s="113" t="s">
        <v>349</v>
      </c>
      <c r="C39" s="134" t="str">
        <f>CurrUnit</f>
        <v>ths RUB</v>
      </c>
      <c r="D39" s="113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>
        <f>O24+O37</f>
        <v>109948.625</v>
      </c>
      <c r="P39" s="113">
        <f t="shared" ref="P39:T39" si="10">P24+P37</f>
        <v>116263.21087238802</v>
      </c>
      <c r="Q39" s="113">
        <f t="shared" si="10"/>
        <v>124833.7432103013</v>
      </c>
      <c r="R39" s="113">
        <f t="shared" si="10"/>
        <v>137122.88427996915</v>
      </c>
      <c r="S39" s="113">
        <f t="shared" si="10"/>
        <v>144442.59914925782</v>
      </c>
      <c r="T39" s="113">
        <f t="shared" si="10"/>
        <v>151258.90541875601</v>
      </c>
      <c r="U39" s="56" t="s">
        <v>292</v>
      </c>
    </row>
    <row r="41" spans="1:27" x14ac:dyDescent="0.15">
      <c r="A41" s="65">
        <f>MAX($A$1:A40)+0.1</f>
        <v>1.3000000000000003</v>
      </c>
      <c r="B41" s="18" t="s">
        <v>308</v>
      </c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/>
      <c r="V41"/>
      <c r="W41"/>
      <c r="X41"/>
      <c r="Y41"/>
      <c r="Z41"/>
      <c r="AA41"/>
    </row>
    <row r="42" spans="1:27" x14ac:dyDescent="0.15">
      <c r="B42" s="96"/>
      <c r="C42" s="108"/>
    </row>
    <row r="43" spans="1:27" x14ac:dyDescent="0.15">
      <c r="B43" s="22" t="s">
        <v>137</v>
      </c>
      <c r="C43" s="23" t="str">
        <f>CurrUnit</f>
        <v>ths RUB</v>
      </c>
      <c r="O43" s="42">
        <f>Assumptions!O197</f>
        <v>10000</v>
      </c>
      <c r="P43" s="43">
        <f t="shared" ref="P43:T44" si="11">O43*(1+CPI)</f>
        <v>10492.252825300198</v>
      </c>
      <c r="Q43" s="42">
        <f t="shared" si="11"/>
        <v>10990.083049126284</v>
      </c>
      <c r="R43" s="42">
        <f t="shared" si="11"/>
        <v>11446.955889614926</v>
      </c>
      <c r="S43" s="42">
        <f t="shared" si="11"/>
        <v>11916.094086615843</v>
      </c>
      <c r="T43" s="42">
        <f t="shared" si="11"/>
        <v>12441.024086940826</v>
      </c>
    </row>
    <row r="44" spans="1:27" x14ac:dyDescent="0.15">
      <c r="B44" s="22" t="s">
        <v>131</v>
      </c>
      <c r="C44" s="23" t="str">
        <f>CurrUnit</f>
        <v>ths RUB</v>
      </c>
      <c r="O44" s="42">
        <f>-Assumptions!O198</f>
        <v>-7000</v>
      </c>
      <c r="P44" s="43">
        <f>O44*(1+CPI)</f>
        <v>-7344.5769777101395</v>
      </c>
      <c r="Q44" s="42">
        <f t="shared" si="11"/>
        <v>-7693.0581343883996</v>
      </c>
      <c r="R44" s="42">
        <f t="shared" si="11"/>
        <v>-8012.8691227304498</v>
      </c>
      <c r="S44" s="42">
        <f t="shared" si="11"/>
        <v>-8341.2658606310906</v>
      </c>
      <c r="T44" s="42">
        <f t="shared" si="11"/>
        <v>-8708.716860858578</v>
      </c>
    </row>
    <row r="45" spans="1:27" ht="14" thickBot="1" x14ac:dyDescent="0.2">
      <c r="B45" s="113" t="s">
        <v>365</v>
      </c>
      <c r="C45" s="134" t="str">
        <f>CurrUnit</f>
        <v>ths RUB</v>
      </c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>
        <f>SUM(O43:O44)</f>
        <v>3000</v>
      </c>
      <c r="P45" s="113">
        <f t="shared" ref="P45:T45" si="12">SUM(P43:P44)</f>
        <v>3147.6758475900588</v>
      </c>
      <c r="Q45" s="113">
        <f t="shared" si="12"/>
        <v>3297.0249147378845</v>
      </c>
      <c r="R45" s="113">
        <f t="shared" si="12"/>
        <v>3434.0867668844767</v>
      </c>
      <c r="S45" s="113">
        <f t="shared" si="12"/>
        <v>3574.8282259847529</v>
      </c>
      <c r="T45" s="113">
        <f t="shared" si="12"/>
        <v>3732.3072260822482</v>
      </c>
    </row>
  </sheetData>
  <conditionalFormatting sqref="M1:T6">
    <cfRule type="expression" dxfId="10" priority="2">
      <formula>(#REF!&lt;=date_Valuation)</formula>
    </cfRule>
  </conditionalFormatting>
  <conditionalFormatting sqref="M7:T7">
    <cfRule type="expression" dxfId="9" priority="1">
      <formula>(#REF!&lt;=date_Valuation)</formula>
    </cfRule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8" tint="-0.249977111117893"/>
  </sheetPr>
  <dimension ref="A1:AJ55"/>
  <sheetViews>
    <sheetView showGridLines="0" zoomScale="70" zoomScaleNormal="70" workbookViewId="0">
      <pane xSplit="3" ySplit="7" topLeftCell="L46" activePane="bottomRight" state="frozen"/>
      <selection activeCell="Q115" sqref="Q115"/>
      <selection pane="topRight" activeCell="Q115" sqref="Q115"/>
      <selection pane="bottomLeft" activeCell="Q115" sqref="Q115"/>
      <selection pane="bottomRight" activeCell="U56" sqref="U56"/>
    </sheetView>
  </sheetViews>
  <sheetFormatPr baseColWidth="10" defaultColWidth="0" defaultRowHeight="13" outlineLevelRow="1" outlineLevelCol="1" x14ac:dyDescent="0.15"/>
  <cols>
    <col min="1" max="1" width="5.6640625" style="22" customWidth="1"/>
    <col min="2" max="2" width="34" style="22" customWidth="1"/>
    <col min="3" max="4" width="10.33203125" style="23" customWidth="1"/>
    <col min="5" max="5" width="53.5" style="22" bestFit="1" customWidth="1"/>
    <col min="6" max="6" width="11.33203125" style="22" customWidth="1"/>
    <col min="7" max="11" width="11.33203125" style="22" hidden="1" customWidth="1" outlineLevel="1"/>
    <col min="12" max="12" width="11.33203125" style="22" customWidth="1" collapsed="1"/>
    <col min="13" max="17" width="11.33203125" style="22" customWidth="1"/>
    <col min="18" max="18" width="10.5" style="22" bestFit="1" customWidth="1"/>
    <col min="19" max="19" width="10.6640625" style="22" customWidth="1"/>
    <col min="20" max="20" width="11.6640625" style="22" customWidth="1"/>
    <col min="21" max="27" width="10.6640625" style="22" customWidth="1"/>
    <col min="28" max="28" width="9.33203125" customWidth="1"/>
    <col min="29" max="36" width="0" hidden="1" customWidth="1"/>
    <col min="37" max="16384" width="9.33203125" hidden="1"/>
  </cols>
  <sheetData>
    <row r="1" spans="1:27" ht="23" x14ac:dyDescent="0.25">
      <c r="A1" s="8" t="s">
        <v>290</v>
      </c>
      <c r="F1" s="9"/>
      <c r="G1" s="9"/>
      <c r="H1" s="9"/>
      <c r="I1" s="9"/>
      <c r="J1" s="9"/>
      <c r="K1" s="9"/>
      <c r="M1"/>
      <c r="N1"/>
      <c r="O1"/>
      <c r="P1"/>
      <c r="Q1"/>
      <c r="R1"/>
      <c r="S1"/>
      <c r="T1"/>
      <c r="U1"/>
      <c r="V1"/>
      <c r="W1"/>
      <c r="X1"/>
      <c r="Y1"/>
      <c r="Z1"/>
      <c r="AA1"/>
    </row>
    <row r="2" spans="1:27" s="19" customFormat="1" x14ac:dyDescent="0.1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</row>
    <row r="3" spans="1:27" outlineLevel="1" x14ac:dyDescent="0.15">
      <c r="A3" s="1"/>
      <c r="B3" s="1" t="s">
        <v>289</v>
      </c>
      <c r="C3" s="1"/>
      <c r="D3" s="1"/>
      <c r="E3" s="24"/>
      <c r="F3" s="11"/>
      <c r="G3" s="11"/>
      <c r="H3" s="11"/>
      <c r="I3" s="11"/>
      <c r="J3" s="11"/>
      <c r="K3" s="11"/>
      <c r="M3"/>
      <c r="N3"/>
      <c r="O3"/>
      <c r="P3"/>
      <c r="Q3"/>
      <c r="R3"/>
      <c r="S3"/>
      <c r="T3"/>
      <c r="U3"/>
      <c r="V3"/>
      <c r="W3"/>
      <c r="X3"/>
      <c r="Y3"/>
      <c r="Z3"/>
      <c r="AA3"/>
    </row>
    <row r="4" spans="1:27" outlineLevel="1" x14ac:dyDescent="0.15">
      <c r="A4" s="1"/>
      <c r="B4" s="1" t="s">
        <v>175</v>
      </c>
      <c r="C4" s="1"/>
      <c r="D4" s="1"/>
      <c r="E4" s="24"/>
      <c r="F4" s="11"/>
      <c r="G4" s="11"/>
      <c r="H4" s="11"/>
      <c r="I4" s="11"/>
      <c r="J4" s="11"/>
      <c r="K4" s="11"/>
      <c r="M4"/>
      <c r="N4"/>
      <c r="O4"/>
      <c r="P4"/>
      <c r="Q4"/>
      <c r="R4"/>
      <c r="S4"/>
      <c r="T4"/>
      <c r="U4"/>
      <c r="V4"/>
      <c r="W4"/>
      <c r="X4"/>
      <c r="Y4"/>
      <c r="Z4"/>
      <c r="AA4"/>
    </row>
    <row r="5" spans="1:27" outlineLevel="1" x14ac:dyDescent="0.15">
      <c r="A5" s="18"/>
      <c r="B5" s="2"/>
      <c r="C5" s="2"/>
      <c r="D5" s="2"/>
      <c r="E5" s="24"/>
      <c r="F5" s="11"/>
      <c r="G5" s="11"/>
      <c r="H5" s="11"/>
      <c r="I5" s="11"/>
      <c r="J5" s="11"/>
      <c r="K5" s="11"/>
      <c r="L5" s="10"/>
      <c r="M5"/>
      <c r="N5"/>
      <c r="O5"/>
      <c r="P5"/>
      <c r="Q5"/>
      <c r="R5"/>
      <c r="S5"/>
      <c r="T5"/>
      <c r="U5"/>
      <c r="V5"/>
      <c r="W5"/>
      <c r="X5"/>
      <c r="Y5"/>
      <c r="Z5"/>
      <c r="AA5"/>
    </row>
    <row r="6" spans="1:27" outlineLevel="1" x14ac:dyDescent="0.15">
      <c r="A6" s="3"/>
      <c r="B6" s="4"/>
      <c r="C6" s="4"/>
      <c r="D6" s="4"/>
      <c r="E6" s="24"/>
      <c r="F6" s="11"/>
      <c r="G6" s="11"/>
      <c r="H6" s="11"/>
      <c r="I6" s="11"/>
      <c r="J6" s="11"/>
      <c r="K6" s="11"/>
      <c r="L6" s="13"/>
      <c r="M6"/>
      <c r="N6"/>
      <c r="O6"/>
      <c r="P6"/>
      <c r="Q6"/>
      <c r="R6"/>
      <c r="S6"/>
      <c r="T6"/>
      <c r="U6"/>
      <c r="V6"/>
      <c r="W6"/>
      <c r="X6"/>
      <c r="Y6"/>
      <c r="Z6"/>
      <c r="AA6"/>
    </row>
    <row r="7" spans="1:27" ht="29" thickBot="1" x14ac:dyDescent="0.2">
      <c r="A7" s="5" t="s">
        <v>0</v>
      </c>
      <c r="B7" s="5" t="s">
        <v>106</v>
      </c>
      <c r="C7" s="21" t="s">
        <v>107</v>
      </c>
      <c r="D7" s="21" t="s">
        <v>108</v>
      </c>
      <c r="E7" s="5" t="s">
        <v>109</v>
      </c>
      <c r="F7" s="21" t="s">
        <v>110</v>
      </c>
      <c r="G7" s="21" t="s">
        <v>111</v>
      </c>
      <c r="H7" s="21" t="s">
        <v>112</v>
      </c>
      <c r="I7" s="21" t="s">
        <v>113</v>
      </c>
      <c r="J7" s="21" t="s">
        <v>114</v>
      </c>
      <c r="K7" s="21" t="s">
        <v>115</v>
      </c>
      <c r="L7" s="21" t="s">
        <v>116</v>
      </c>
      <c r="M7" s="28" t="str">
        <f>IF(Assumptions!M31=1,"F ","A ") &amp; NameOfPeriod</f>
        <v>A 2017</v>
      </c>
      <c r="N7" s="28" t="str">
        <f>IF(Assumptions!N31=1,"F ","A ") &amp; NameOfPeriod</f>
        <v>A 2018</v>
      </c>
      <c r="O7" s="28" t="str">
        <f>IF(Assumptions!O31=1,"F ","A ") &amp; NameOfPeriod</f>
        <v>A 2019</v>
      </c>
      <c r="P7" s="28" t="str">
        <f>IF(Assumptions!P31=1,"F ","A ") &amp; NameOfPeriod</f>
        <v>F 2020</v>
      </c>
      <c r="Q7" s="28" t="str">
        <f>IF(Assumptions!Q31=1,"F ","A ") &amp; NameOfPeriod</f>
        <v>F 2021</v>
      </c>
      <c r="R7" s="28" t="str">
        <f>IF(Assumptions!R31=1,"F ","A ") &amp; NameOfPeriod</f>
        <v>F 2022</v>
      </c>
      <c r="S7" s="28" t="str">
        <f>IF(Assumptions!S31=1,"F ","A ") &amp; NameOfPeriod</f>
        <v>F 2023</v>
      </c>
      <c r="T7" s="28" t="str">
        <f>IF(Assumptions!T31=1,"F ","A ") &amp; NameOfPeriod</f>
        <v>F 2024</v>
      </c>
      <c r="U7" s="28" t="s">
        <v>538</v>
      </c>
      <c r="V7"/>
      <c r="W7"/>
      <c r="X7"/>
      <c r="Y7"/>
      <c r="Z7"/>
      <c r="AA7"/>
    </row>
    <row r="8" spans="1:27" x14ac:dyDescent="0.15">
      <c r="A8" s="6"/>
      <c r="B8" s="6"/>
      <c r="C8" s="7"/>
      <c r="D8" s="7"/>
      <c r="E8" s="7"/>
      <c r="U8"/>
      <c r="V8"/>
      <c r="W8"/>
      <c r="X8"/>
      <c r="Y8"/>
      <c r="Z8"/>
      <c r="AA8"/>
    </row>
    <row r="9" spans="1:27" x14ac:dyDescent="0.15">
      <c r="A9" s="64">
        <f>FLOOR(MAX($A$1:A8)+1,1)</f>
        <v>1</v>
      </c>
      <c r="B9" s="16" t="s">
        <v>283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/>
      <c r="V9"/>
      <c r="W9"/>
      <c r="X9"/>
      <c r="Y9"/>
      <c r="Z9"/>
      <c r="AA9"/>
    </row>
    <row r="10" spans="1:27" x14ac:dyDescent="0.15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/>
      <c r="V10"/>
      <c r="W10"/>
      <c r="X10"/>
      <c r="Y10"/>
      <c r="Z10"/>
      <c r="AA10"/>
    </row>
    <row r="11" spans="1:27" x14ac:dyDescent="0.15">
      <c r="A11" s="65">
        <f>MAX($A$1:A10)+0.1</f>
        <v>1.1000000000000001</v>
      </c>
      <c r="B11" s="18" t="s">
        <v>351</v>
      </c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/>
      <c r="V11"/>
      <c r="W11"/>
      <c r="X11"/>
      <c r="Y11"/>
      <c r="Z11"/>
      <c r="AA11"/>
    </row>
    <row r="12" spans="1:27" x14ac:dyDescent="0.15">
      <c r="B12" s="22" t="s">
        <v>95</v>
      </c>
      <c r="M12" s="42">
        <f>His_PL!M9</f>
        <v>5600603.4207021911</v>
      </c>
      <c r="N12" s="42">
        <f>His_PL!N9</f>
        <v>5895372.0217917804</v>
      </c>
      <c r="O12" s="43">
        <f t="shared" ref="O12:T12" si="0">Revenue</f>
        <v>6205654.7597808214</v>
      </c>
      <c r="P12" s="42">
        <f t="shared" si="0"/>
        <v>6827140.3569388893</v>
      </c>
      <c r="Q12" s="42">
        <f t="shared" si="0"/>
        <v>7538389.3417247999</v>
      </c>
      <c r="R12" s="42">
        <f t="shared" si="0"/>
        <v>9018492.0846541096</v>
      </c>
      <c r="S12" s="42">
        <f t="shared" si="0"/>
        <v>9524768.3705077656</v>
      </c>
      <c r="T12" s="42">
        <f t="shared" si="0"/>
        <v>9759116.1558626182</v>
      </c>
    </row>
    <row r="13" spans="1:27" x14ac:dyDescent="0.15">
      <c r="B13" s="22" t="s">
        <v>352</v>
      </c>
      <c r="M13" s="42"/>
      <c r="N13" s="42"/>
      <c r="O13" s="43">
        <f>OpEx - OpEx!O62</f>
        <v>4879016.666666667</v>
      </c>
      <c r="P13" s="42">
        <f>OpEx - OpEx!P62</f>
        <v>5259935.1557577308</v>
      </c>
      <c r="Q13" s="42">
        <f>OpEx - OpEx!Q62</f>
        <v>5873496.1852787696</v>
      </c>
      <c r="R13" s="42">
        <f>OpEx - OpEx!R62</f>
        <v>6963599.5943411747</v>
      </c>
      <c r="S13" s="42">
        <f>OpEx - OpEx!S62</f>
        <v>7437398.2501471201</v>
      </c>
      <c r="T13" s="42">
        <f>OpEx - OpEx!T62</f>
        <v>7775365.7824041797</v>
      </c>
    </row>
    <row r="14" spans="1:27" x14ac:dyDescent="0.15">
      <c r="B14" s="22" t="s">
        <v>291</v>
      </c>
      <c r="M14" s="42">
        <f>-His_PL!M10</f>
        <v>4617598.0093440004</v>
      </c>
      <c r="N14" s="42">
        <f>-His_PL!N10</f>
        <v>4809997.9264000002</v>
      </c>
      <c r="O14" s="43">
        <f t="shared" ref="O14:T14" si="1">OpEx</f>
        <v>5010414.5066666668</v>
      </c>
      <c r="P14" s="42">
        <f t="shared" si="1"/>
        <v>5409276.258625539</v>
      </c>
      <c r="Q14" s="42">
        <f t="shared" si="1"/>
        <v>6084423.59158492</v>
      </c>
      <c r="R14" s="42">
        <f t="shared" si="1"/>
        <v>7247430.1623474732</v>
      </c>
      <c r="S14" s="42">
        <f t="shared" si="1"/>
        <v>7767266.7544407733</v>
      </c>
      <c r="T14" s="42">
        <f t="shared" si="1"/>
        <v>8119765.7156046052</v>
      </c>
    </row>
    <row r="15" spans="1:27" x14ac:dyDescent="0.15">
      <c r="B15" s="22" t="s">
        <v>292</v>
      </c>
      <c r="M15" s="42">
        <f>-His_PL!M13</f>
        <v>100292</v>
      </c>
      <c r="N15" s="42">
        <f>-His_PL!N13</f>
        <v>105018</v>
      </c>
      <c r="O15" s="43">
        <f t="shared" ref="O15:T15" si="2">SGA</f>
        <v>109948.625</v>
      </c>
      <c r="P15" s="42">
        <f t="shared" si="2"/>
        <v>116263.21087238802</v>
      </c>
      <c r="Q15" s="42">
        <f t="shared" si="2"/>
        <v>124833.7432103013</v>
      </c>
      <c r="R15" s="42">
        <f t="shared" si="2"/>
        <v>137122.88427996915</v>
      </c>
      <c r="S15" s="42">
        <f t="shared" si="2"/>
        <v>144442.59914925782</v>
      </c>
      <c r="T15" s="42">
        <f t="shared" si="2"/>
        <v>151258.90541875601</v>
      </c>
    </row>
    <row r="17" spans="1:27" x14ac:dyDescent="0.15">
      <c r="A17" s="65">
        <f>MAX($A$1:A16)+0.1</f>
        <v>1.2000000000000002</v>
      </c>
      <c r="B17" s="18" t="s">
        <v>169</v>
      </c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/>
      <c r="V17"/>
      <c r="W17"/>
      <c r="X17"/>
      <c r="Y17"/>
      <c r="Z17"/>
      <c r="AA17"/>
    </row>
    <row r="18" spans="1:27" x14ac:dyDescent="0.15">
      <c r="U18"/>
      <c r="V18"/>
      <c r="W18"/>
      <c r="X18"/>
      <c r="Y18"/>
      <c r="Z18"/>
      <c r="AA18"/>
    </row>
    <row r="19" spans="1:27" x14ac:dyDescent="0.15">
      <c r="B19" s="163" t="s">
        <v>138</v>
      </c>
      <c r="C19" s="23" t="str">
        <f>CurrUnit</f>
        <v>ths RUB</v>
      </c>
      <c r="M19" s="42">
        <f>His_BS!M16</f>
        <v>1700000</v>
      </c>
      <c r="N19" s="42">
        <f>His_BS!N16</f>
        <v>1850000</v>
      </c>
      <c r="O19" s="42">
        <f>His_BS!O16</f>
        <v>2000000</v>
      </c>
      <c r="P19" s="43">
        <f>P13*P20/DaysInPeriod</f>
        <v>2150254.4904451398</v>
      </c>
      <c r="Q19" s="42">
        <f>Q13*Q20/DaysInPeriod</f>
        <v>2407655.7169424589</v>
      </c>
      <c r="R19" s="42">
        <f>R13*R20/DaysInPeriod</f>
        <v>2854509.4514295603</v>
      </c>
      <c r="S19" s="42">
        <f>S13*S20/DaysInPeriod</f>
        <v>3048728.3640407543</v>
      </c>
      <c r="T19" s="42">
        <f>T13*T20/DaysInPeriod</f>
        <v>3178559.1824581302</v>
      </c>
    </row>
    <row r="20" spans="1:27" x14ac:dyDescent="0.15">
      <c r="B20" t="s">
        <v>350</v>
      </c>
      <c r="C20" s="23" t="s">
        <v>214</v>
      </c>
      <c r="M20" s="42"/>
      <c r="N20" s="42"/>
      <c r="O20" s="42">
        <f>O19/O13 * DaysInPeriod</f>
        <v>149.62031283626141</v>
      </c>
      <c r="P20" s="43">
        <f>O20</f>
        <v>149.62031283626141</v>
      </c>
      <c r="Q20" s="42">
        <f t="shared" ref="Q20:T20" si="3">P20</f>
        <v>149.62031283626141</v>
      </c>
      <c r="R20" s="42">
        <f t="shared" si="3"/>
        <v>149.62031283626141</v>
      </c>
      <c r="S20" s="42">
        <f t="shared" si="3"/>
        <v>149.62031283626141</v>
      </c>
      <c r="T20" s="42">
        <f t="shared" si="3"/>
        <v>149.62031283626141</v>
      </c>
    </row>
    <row r="21" spans="1:27" x14ac:dyDescent="0.15">
      <c r="B21"/>
    </row>
    <row r="22" spans="1:27" x14ac:dyDescent="0.15">
      <c r="B22" s="163" t="s">
        <v>139</v>
      </c>
      <c r="C22" s="23" t="str">
        <f>CurrUnit</f>
        <v>ths RUB</v>
      </c>
      <c r="M22" s="42">
        <f>His_BS!M17</f>
        <v>1200000</v>
      </c>
      <c r="N22" s="42">
        <f>His_BS!N17</f>
        <v>1250000</v>
      </c>
      <c r="O22" s="42">
        <f>His_BS!O17</f>
        <v>1320000</v>
      </c>
      <c r="P22" s="43">
        <f>P12*P23/DaysInPeriod</f>
        <v>1448227.9703968395</v>
      </c>
      <c r="Q22" s="42">
        <f>Q12*Q23/DaysInPeriod</f>
        <v>1603484.9369268143</v>
      </c>
      <c r="R22" s="42">
        <f>R12*R23/DaysInPeriod</f>
        <v>1918316.4408204814</v>
      </c>
      <c r="S22" s="42">
        <f>S12*S23/DaysInPeriod</f>
        <v>2026006.0760315817</v>
      </c>
      <c r="T22" s="42">
        <f>T12*T23/DaysInPeriod</f>
        <v>2070182.2790133734</v>
      </c>
    </row>
    <row r="23" spans="1:27" x14ac:dyDescent="0.15">
      <c r="B23" t="s">
        <v>353</v>
      </c>
      <c r="C23" s="23" t="s">
        <v>214</v>
      </c>
      <c r="M23" s="42">
        <f>M22 / M12 * DaysInPeriod</f>
        <v>78.205858743893089</v>
      </c>
      <c r="N23" s="42">
        <f>N22 / N12 * DaysInPeriod</f>
        <v>77.391214381977534</v>
      </c>
      <c r="O23" s="42">
        <f>O22 / O12 * DaysInPeriod</f>
        <v>77.638866267999859</v>
      </c>
      <c r="P23" s="43">
        <f>$O$23</f>
        <v>77.638866267999859</v>
      </c>
      <c r="Q23" s="42">
        <f t="shared" ref="Q23:T23" si="4">$O$23</f>
        <v>77.638866267999859</v>
      </c>
      <c r="R23" s="42">
        <f t="shared" si="4"/>
        <v>77.638866267999859</v>
      </c>
      <c r="S23" s="42">
        <f t="shared" si="4"/>
        <v>77.638866267999859</v>
      </c>
      <c r="T23" s="42">
        <f t="shared" si="4"/>
        <v>77.638866267999859</v>
      </c>
    </row>
    <row r="24" spans="1:27" x14ac:dyDescent="0.15">
      <c r="B24" s="163"/>
    </row>
    <row r="25" spans="1:27" x14ac:dyDescent="0.15">
      <c r="B25" s="163" t="s">
        <v>141</v>
      </c>
      <c r="C25" s="23" t="str">
        <f>CurrUnit</f>
        <v>ths RUB</v>
      </c>
      <c r="M25" s="42">
        <f>His_BS!M18</f>
        <v>410000</v>
      </c>
      <c r="N25" s="42">
        <f>His_BS!N18</f>
        <v>450000</v>
      </c>
      <c r="O25" s="42">
        <f>His_BS!O18</f>
        <v>500000</v>
      </c>
      <c r="P25" s="43">
        <f>(P14+P15) * P26 / DaysInPeriod</f>
        <v>538090.97376738326</v>
      </c>
      <c r="Q25" s="42">
        <f>(Q14+Q15) * Q26 / DaysInPeriod</f>
        <v>606329.78317439393</v>
      </c>
      <c r="R25" s="42">
        <f>(R14+R15) * R26 / DaysInPeriod</f>
        <v>721096.61529257463</v>
      </c>
      <c r="S25" s="42">
        <f>(S14+S15) * S26 / DaysInPeriod</f>
        <v>772573.07247023191</v>
      </c>
      <c r="T25" s="42">
        <f>(T14+T15) * T26 / DaysInPeriod</f>
        <v>805453.24432998011</v>
      </c>
    </row>
    <row r="26" spans="1:27" x14ac:dyDescent="0.15">
      <c r="B26" s="164" t="s">
        <v>354</v>
      </c>
      <c r="C26" s="23" t="s">
        <v>214</v>
      </c>
      <c r="M26" s="42">
        <f>M25/(M14+M15) * DaysInPeriod</f>
        <v>31.719688187645581</v>
      </c>
      <c r="N26" s="42">
        <f>N25/(N14+N15) * DaysInPeriod</f>
        <v>33.417999546606723</v>
      </c>
      <c r="O26" s="42">
        <f>O25/(O14+O15) * DaysInPeriod</f>
        <v>35.642003371076662</v>
      </c>
      <c r="P26" s="43">
        <f>O26</f>
        <v>35.642003371076662</v>
      </c>
      <c r="Q26" s="42">
        <f t="shared" ref="Q26:T26" si="5">P26</f>
        <v>35.642003371076662</v>
      </c>
      <c r="R26" s="42">
        <f t="shared" si="5"/>
        <v>35.642003371076662</v>
      </c>
      <c r="S26" s="42">
        <f t="shared" si="5"/>
        <v>35.642003371076662</v>
      </c>
      <c r="T26" s="42">
        <f t="shared" si="5"/>
        <v>35.642003371076662</v>
      </c>
    </row>
    <row r="27" spans="1:27" x14ac:dyDescent="0.15">
      <c r="B27"/>
    </row>
    <row r="28" spans="1:27" x14ac:dyDescent="0.15">
      <c r="B28" s="163" t="s">
        <v>170</v>
      </c>
      <c r="C28" s="23" t="str">
        <f>CurrUnit</f>
        <v>ths RUB</v>
      </c>
      <c r="M28" s="42">
        <f>His_BS!M19</f>
        <v>220000</v>
      </c>
      <c r="N28" s="42">
        <f>His_BS!N19</f>
        <v>250000</v>
      </c>
      <c r="O28" s="42">
        <f>His_BS!O19</f>
        <v>300000</v>
      </c>
      <c r="P28" s="43">
        <f ca="1">-TAX!P73</f>
        <v>200578.35431777616</v>
      </c>
      <c r="Q28" s="42">
        <f ca="1">-TAX!Q73</f>
        <v>30024.403867305642</v>
      </c>
      <c r="R28" s="42">
        <f ca="1">-TAX!R73</f>
        <v>30564.220177121002</v>
      </c>
      <c r="S28" s="42">
        <f ca="1">-TAX!S73</f>
        <v>40889.385998775528</v>
      </c>
      <c r="T28" s="42">
        <f ca="1">-TAX!T73</f>
        <v>62366.395992734862</v>
      </c>
    </row>
    <row r="29" spans="1:27" x14ac:dyDescent="0.15">
      <c r="B29"/>
    </row>
    <row r="30" spans="1:27" x14ac:dyDescent="0.15">
      <c r="B30" s="163" t="s">
        <v>171</v>
      </c>
      <c r="C30" s="23" t="str">
        <f>CurrUnit</f>
        <v>ths RUB</v>
      </c>
      <c r="M30" s="42">
        <f>His_BS!M20</f>
        <v>40000</v>
      </c>
      <c r="N30" s="42">
        <f>His_BS!N20</f>
        <v>40000</v>
      </c>
      <c r="O30" s="42">
        <f>His_BS!O20</f>
        <v>40000</v>
      </c>
      <c r="P30" s="43">
        <f>O30</f>
        <v>40000</v>
      </c>
      <c r="Q30" s="42">
        <f t="shared" ref="Q30:T30" si="6">P30</f>
        <v>40000</v>
      </c>
      <c r="R30" s="42">
        <f t="shared" si="6"/>
        <v>40000</v>
      </c>
      <c r="S30" s="42">
        <f t="shared" si="6"/>
        <v>40000</v>
      </c>
      <c r="T30" s="42">
        <f t="shared" si="6"/>
        <v>40000</v>
      </c>
    </row>
    <row r="31" spans="1:27" x14ac:dyDescent="0.15">
      <c r="B31"/>
    </row>
    <row r="32" spans="1:27" x14ac:dyDescent="0.15">
      <c r="B32" s="164" t="s">
        <v>356</v>
      </c>
      <c r="C32" s="23" t="str">
        <f>CurrUnit</f>
        <v>ths RUB</v>
      </c>
      <c r="M32" s="165">
        <f t="shared" ref="M32:T32" si="7">TargetCash*M12</f>
        <v>56006.034207021912</v>
      </c>
      <c r="N32" s="165">
        <f t="shared" si="7"/>
        <v>58953.720217917806</v>
      </c>
      <c r="O32" s="165">
        <f t="shared" si="7"/>
        <v>62056.547597808218</v>
      </c>
      <c r="P32" s="165">
        <f t="shared" si="7"/>
        <v>68271.403569388887</v>
      </c>
      <c r="Q32" s="165">
        <f t="shared" si="7"/>
        <v>75383.893417248008</v>
      </c>
      <c r="R32" s="165">
        <f t="shared" si="7"/>
        <v>90184.920846541092</v>
      </c>
      <c r="S32" s="165">
        <f t="shared" si="7"/>
        <v>95247.683705077652</v>
      </c>
      <c r="T32" s="165">
        <f t="shared" si="7"/>
        <v>97591.161558626191</v>
      </c>
    </row>
    <row r="33" spans="1:27" x14ac:dyDescent="0.15">
      <c r="B33"/>
    </row>
    <row r="34" spans="1:27" x14ac:dyDescent="0.15">
      <c r="B34" s="164" t="s">
        <v>355</v>
      </c>
      <c r="C34" s="23" t="str">
        <f>CurrUnit</f>
        <v>ths RUB</v>
      </c>
      <c r="M34" s="42">
        <f>His_BS!M21 -M32</f>
        <v>44363.617287047986</v>
      </c>
      <c r="N34" s="42">
        <f>His_BS!N21 -N32</f>
        <v>42772.026667932201</v>
      </c>
      <c r="O34" s="42">
        <f>His_BS!O21 -O32</f>
        <v>57943.452402191782</v>
      </c>
      <c r="P34" s="43">
        <f>O34</f>
        <v>57943.452402191782</v>
      </c>
      <c r="Q34" s="42">
        <f>P34</f>
        <v>57943.452402191782</v>
      </c>
      <c r="R34" s="42">
        <f t="shared" ref="R34:T34" si="8">Q34</f>
        <v>57943.452402191782</v>
      </c>
      <c r="S34" s="42">
        <f t="shared" si="8"/>
        <v>57943.452402191782</v>
      </c>
      <c r="T34" s="42">
        <f t="shared" si="8"/>
        <v>57943.452402191782</v>
      </c>
    </row>
    <row r="35" spans="1:27" x14ac:dyDescent="0.15">
      <c r="B35"/>
    </row>
    <row r="36" spans="1:27" x14ac:dyDescent="0.15">
      <c r="B36" s="163" t="s">
        <v>173</v>
      </c>
      <c r="C36" s="23" t="str">
        <f>CurrUnit</f>
        <v>ths RUB</v>
      </c>
      <c r="M36" s="42">
        <f>His_BS!M22</f>
        <v>70000</v>
      </c>
      <c r="N36" s="42">
        <f>His_BS!N22</f>
        <v>75000</v>
      </c>
      <c r="O36" s="42">
        <f>His_BS!O22</f>
        <v>80000</v>
      </c>
      <c r="P36" s="43">
        <f>O36</f>
        <v>80000</v>
      </c>
      <c r="Q36" s="42">
        <f>P36</f>
        <v>80000</v>
      </c>
      <c r="R36" s="42">
        <f t="shared" ref="R36:T36" si="9">Q36</f>
        <v>80000</v>
      </c>
      <c r="S36" s="42">
        <f t="shared" si="9"/>
        <v>80000</v>
      </c>
      <c r="T36" s="42">
        <f t="shared" si="9"/>
        <v>80000</v>
      </c>
    </row>
    <row r="38" spans="1:27" ht="14" thickBot="1" x14ac:dyDescent="0.2">
      <c r="B38" s="113" t="s">
        <v>357</v>
      </c>
      <c r="C38" s="134" t="str">
        <f>CurrUnit</f>
        <v>ths RUB</v>
      </c>
      <c r="D38" s="113"/>
      <c r="E38" s="113"/>
      <c r="F38" s="113"/>
      <c r="G38" s="113"/>
      <c r="H38" s="113"/>
      <c r="I38" s="113"/>
      <c r="J38" s="113"/>
      <c r="K38" s="113"/>
      <c r="L38" s="113"/>
      <c r="M38" s="113">
        <f>SUM(M19,M22,M25,M28,M30,M32,M34,M36)</f>
        <v>3740369.65149407</v>
      </c>
      <c r="N38" s="113">
        <f t="shared" ref="N38:T38" si="10">SUM(N19,N22,N25,N28,N30,N32,N34,N36)</f>
        <v>4016725.7468858496</v>
      </c>
      <c r="O38" s="113">
        <f t="shared" si="10"/>
        <v>4360000</v>
      </c>
      <c r="P38" s="113">
        <f ca="1">SUM(P19,P22,P25,P28,P30,P32,P34,P36)</f>
        <v>4583366.6448987201</v>
      </c>
      <c r="Q38" s="113">
        <f t="shared" ca="1" si="10"/>
        <v>4900822.1867304118</v>
      </c>
      <c r="R38" s="113">
        <f t="shared" ca="1" si="10"/>
        <v>5792615.1009684708</v>
      </c>
      <c r="S38" s="113">
        <f t="shared" ca="1" si="10"/>
        <v>6161388.0346486131</v>
      </c>
      <c r="T38" s="113">
        <f t="shared" ca="1" si="10"/>
        <v>6392095.7157550361</v>
      </c>
      <c r="U38" s="56"/>
    </row>
    <row r="40" spans="1:27" x14ac:dyDescent="0.15">
      <c r="A40" s="65">
        <f>MAX($A$1:A39)+0.1</f>
        <v>1.3000000000000003</v>
      </c>
      <c r="B40" s="18" t="s">
        <v>183</v>
      </c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/>
      <c r="V40"/>
      <c r="W40"/>
      <c r="X40"/>
      <c r="Y40"/>
      <c r="Z40"/>
      <c r="AA40"/>
    </row>
    <row r="42" spans="1:27" x14ac:dyDescent="0.15">
      <c r="B42" s="163" t="s">
        <v>140</v>
      </c>
      <c r="C42" s="33" t="str">
        <f t="shared" ref="C42:C50" si="11">CurrUnit</f>
        <v>ths RUB</v>
      </c>
      <c r="M42" s="42">
        <f>His_BS!M36</f>
        <v>750000</v>
      </c>
      <c r="N42" s="42">
        <f>His_BS!N36</f>
        <v>830000</v>
      </c>
      <c r="O42" s="42">
        <f>His_BS!O36</f>
        <v>880000</v>
      </c>
      <c r="P42" s="43">
        <f>P43*(P14+P15)/DaysInPeriod</f>
        <v>947040.11383059458</v>
      </c>
      <c r="Q42" s="42">
        <f>Q43*(Q14+Q15)/DaysInPeriod</f>
        <v>1067140.4183869332</v>
      </c>
      <c r="R42" s="42">
        <f>R43*(R14+R15)/DaysInPeriod</f>
        <v>1269130.0429149312</v>
      </c>
      <c r="S42" s="42">
        <f>S43*(S14+S15)/DaysInPeriod</f>
        <v>1359728.6075476082</v>
      </c>
      <c r="T42" s="42">
        <f>T43*(T14+T15)/DaysInPeriod</f>
        <v>1417597.7100207652</v>
      </c>
    </row>
    <row r="43" spans="1:27" x14ac:dyDescent="0.15">
      <c r="B43"/>
      <c r="C43"/>
      <c r="M43" s="42">
        <f>M42/(M14+M15)*DaysInPeriod</f>
        <v>58.023819855449233</v>
      </c>
      <c r="N43" s="42">
        <f>N42/(N14+N15)*DaysInPeriod</f>
        <v>61.637643608185719</v>
      </c>
      <c r="O43" s="42">
        <f>O42/(O14+O15)*DaysInPeriod</f>
        <v>62.729925933094925</v>
      </c>
      <c r="P43" s="43">
        <f>O43</f>
        <v>62.729925933094925</v>
      </c>
      <c r="Q43" s="42">
        <f>P43</f>
        <v>62.729925933094925</v>
      </c>
      <c r="R43" s="42">
        <f t="shared" ref="R43:T43" si="12">Q43</f>
        <v>62.729925933094925</v>
      </c>
      <c r="S43" s="42">
        <f t="shared" si="12"/>
        <v>62.729925933094925</v>
      </c>
      <c r="T43" s="42">
        <f t="shared" si="12"/>
        <v>62.729925933094925</v>
      </c>
    </row>
    <row r="44" spans="1:27" x14ac:dyDescent="0.15">
      <c r="B44"/>
      <c r="C44"/>
    </row>
    <row r="45" spans="1:27" x14ac:dyDescent="0.15">
      <c r="B45" s="163" t="s">
        <v>142</v>
      </c>
      <c r="C45" s="33" t="str">
        <f t="shared" si="11"/>
        <v>ths RUB</v>
      </c>
      <c r="M45" s="42">
        <f>His_BS!M37</f>
        <v>425000</v>
      </c>
      <c r="N45" s="42">
        <f>His_BS!N37</f>
        <v>460000</v>
      </c>
      <c r="O45" s="42">
        <f>His_BS!O37</f>
        <v>500000</v>
      </c>
      <c r="P45" s="43">
        <f>P46*P12/DaysInPeriod</f>
        <v>548571.20090789371</v>
      </c>
      <c r="Q45" s="42">
        <f>Q46*Q12/DaysInPeriod</f>
        <v>607380.65792682371</v>
      </c>
      <c r="R45" s="42">
        <f>R46*R12/DaysInPeriod</f>
        <v>726635.01546230353</v>
      </c>
      <c r="S45" s="42">
        <f>S46*S12/DaysInPeriod</f>
        <v>767426.54395135678</v>
      </c>
      <c r="T45" s="42">
        <f>T46*T12/DaysInPeriod</f>
        <v>784159.95417173242</v>
      </c>
    </row>
    <row r="46" spans="1:27" x14ac:dyDescent="0.15">
      <c r="B46"/>
      <c r="C46"/>
      <c r="M46" s="42">
        <f>M45/M12*DaysInPeriod</f>
        <v>27.697908305128802</v>
      </c>
      <c r="N46" s="42">
        <f>N45/N12*DaysInPeriod</f>
        <v>28.479966892567735</v>
      </c>
      <c r="O46" s="42">
        <f>O45/O12*DaysInPeriod</f>
        <v>29.408661465151464</v>
      </c>
      <c r="P46" s="43">
        <f>O46</f>
        <v>29.408661465151464</v>
      </c>
      <c r="Q46" s="42">
        <f t="shared" ref="Q46:T46" si="13">P46</f>
        <v>29.408661465151464</v>
      </c>
      <c r="R46" s="42">
        <f t="shared" si="13"/>
        <v>29.408661465151464</v>
      </c>
      <c r="S46" s="42">
        <f t="shared" si="13"/>
        <v>29.408661465151464</v>
      </c>
      <c r="T46" s="42">
        <f t="shared" si="13"/>
        <v>29.408661465151464</v>
      </c>
    </row>
    <row r="48" spans="1:27" x14ac:dyDescent="0.15">
      <c r="B48" s="163" t="s">
        <v>185</v>
      </c>
      <c r="C48" s="33" t="str">
        <f t="shared" si="11"/>
        <v>ths RUB</v>
      </c>
      <c r="M48" s="42">
        <f>His_BS!M38</f>
        <v>25000</v>
      </c>
      <c r="N48" s="42">
        <f>His_BS!N38</f>
        <v>35000</v>
      </c>
      <c r="O48" s="42">
        <f>His_BS!O38</f>
        <v>40000</v>
      </c>
      <c r="P48" s="43">
        <f>O48</f>
        <v>40000</v>
      </c>
      <c r="Q48" s="42">
        <f t="shared" ref="Q48:T48" si="14">P48</f>
        <v>40000</v>
      </c>
      <c r="R48" s="42">
        <f t="shared" si="14"/>
        <v>40000</v>
      </c>
      <c r="S48" s="42">
        <f t="shared" si="14"/>
        <v>40000</v>
      </c>
      <c r="T48" s="42">
        <f t="shared" si="14"/>
        <v>40000</v>
      </c>
    </row>
    <row r="50" spans="2:22" x14ac:dyDescent="0.15">
      <c r="B50" s="22" t="s">
        <v>358</v>
      </c>
      <c r="C50" s="33" t="str">
        <f t="shared" si="11"/>
        <v>ths RUB</v>
      </c>
      <c r="M50" s="42"/>
      <c r="N50" s="42"/>
      <c r="O50" s="42"/>
      <c r="P50" s="43">
        <f ca="1">TAX!P74</f>
        <v>0</v>
      </c>
      <c r="Q50" s="42">
        <f ca="1">TAX!Q74</f>
        <v>0</v>
      </c>
      <c r="R50" s="42">
        <f ca="1">TAX!R74</f>
        <v>0</v>
      </c>
      <c r="S50" s="42">
        <f ca="1">TAX!S74</f>
        <v>0</v>
      </c>
      <c r="T50" s="42">
        <f ca="1">TAX!T74</f>
        <v>0</v>
      </c>
    </row>
    <row r="52" spans="2:22" ht="14" thickBot="1" x14ac:dyDescent="0.2">
      <c r="B52" s="113" t="s">
        <v>359</v>
      </c>
      <c r="C52" s="134" t="str">
        <f>CurrUnit</f>
        <v>ths RUB</v>
      </c>
      <c r="D52" s="113"/>
      <c r="E52" s="113"/>
      <c r="F52" s="113"/>
      <c r="G52" s="113"/>
      <c r="H52" s="113"/>
      <c r="I52" s="113"/>
      <c r="J52" s="113"/>
      <c r="K52" s="113"/>
      <c r="L52" s="113"/>
      <c r="M52" s="113">
        <f>SUM(M42,M45,M48)</f>
        <v>1200000</v>
      </c>
      <c r="N52" s="113">
        <f t="shared" ref="N52:T52" si="15">SUM(N42,N45,N48)</f>
        <v>1325000</v>
      </c>
      <c r="O52" s="113">
        <f t="shared" si="15"/>
        <v>1420000</v>
      </c>
      <c r="P52" s="113">
        <f ca="1">SUM(P42,P45,P48,P50)</f>
        <v>1535611.3147384883</v>
      </c>
      <c r="Q52" s="113">
        <f t="shared" si="15"/>
        <v>1714521.0763137569</v>
      </c>
      <c r="R52" s="113">
        <f t="shared" si="15"/>
        <v>2035765.0583772347</v>
      </c>
      <c r="S52" s="113">
        <f t="shared" si="15"/>
        <v>2167155.151498965</v>
      </c>
      <c r="T52" s="113">
        <f t="shared" si="15"/>
        <v>2241757.6641924977</v>
      </c>
      <c r="V52" s="56"/>
    </row>
    <row r="54" spans="2:22" ht="14" thickBot="1" x14ac:dyDescent="0.2">
      <c r="B54" s="113" t="s">
        <v>360</v>
      </c>
      <c r="C54" s="134" t="str">
        <f>CurrUnit</f>
        <v>ths RUB</v>
      </c>
      <c r="D54" s="113"/>
      <c r="E54" s="113"/>
      <c r="F54" s="113"/>
      <c r="G54" s="113"/>
      <c r="H54" s="113"/>
      <c r="I54" s="113"/>
      <c r="J54" s="113"/>
      <c r="K54" s="113"/>
      <c r="L54" s="113"/>
      <c r="M54" s="113">
        <f>M38-M52</f>
        <v>2540369.65149407</v>
      </c>
      <c r="N54" s="113">
        <f t="shared" ref="N54:T54" si="16">N38-N52</f>
        <v>2691725.7468858496</v>
      </c>
      <c r="O54" s="113">
        <f t="shared" si="16"/>
        <v>2940000</v>
      </c>
      <c r="P54" s="113">
        <f ca="1">P38-P52</f>
        <v>3047755.3301602318</v>
      </c>
      <c r="Q54" s="113">
        <f t="shared" ca="1" si="16"/>
        <v>3186301.110416655</v>
      </c>
      <c r="R54" s="113">
        <f t="shared" ca="1" si="16"/>
        <v>3756850.0425912361</v>
      </c>
      <c r="S54" s="113">
        <f t="shared" ca="1" si="16"/>
        <v>3994232.8831496481</v>
      </c>
      <c r="T54" s="113">
        <f t="shared" ca="1" si="16"/>
        <v>4150338.0515625384</v>
      </c>
      <c r="U54" s="113">
        <f ca="1">T54*(1+LTGR)</f>
        <v>4323295.8859855682</v>
      </c>
      <c r="V54" s="56"/>
    </row>
    <row r="55" spans="2:22" ht="14" thickBot="1" x14ac:dyDescent="0.2">
      <c r="B55" s="113" t="s">
        <v>361</v>
      </c>
      <c r="C55" s="134" t="str">
        <f>CurrUnit</f>
        <v>ths RUB</v>
      </c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>
        <f>N54-M54</f>
        <v>151356.09539177967</v>
      </c>
      <c r="O55" s="113">
        <f t="shared" ref="O55:T55" si="17">O54-N54</f>
        <v>248274.25311415037</v>
      </c>
      <c r="P55" s="113">
        <f t="shared" ca="1" si="17"/>
        <v>107755.3301602318</v>
      </c>
      <c r="Q55" s="113">
        <f t="shared" ca="1" si="17"/>
        <v>138545.78025642317</v>
      </c>
      <c r="R55" s="113">
        <f t="shared" ca="1" si="17"/>
        <v>570548.9321745811</v>
      </c>
      <c r="S55" s="113">
        <f t="shared" ca="1" si="17"/>
        <v>237382.84055841202</v>
      </c>
      <c r="T55" s="113">
        <f t="shared" ca="1" si="17"/>
        <v>156105.16841289029</v>
      </c>
      <c r="U55" s="113">
        <f ca="1">U54-T54</f>
        <v>172957.8344230298</v>
      </c>
      <c r="V55" s="56" t="s">
        <v>505</v>
      </c>
    </row>
  </sheetData>
  <conditionalFormatting sqref="M1:T6">
    <cfRule type="expression" dxfId="8" priority="3">
      <formula>(#REF!&lt;=date_Valuation)</formula>
    </cfRule>
  </conditionalFormatting>
  <conditionalFormatting sqref="M7:T7">
    <cfRule type="expression" dxfId="7" priority="2">
      <formula>(#REF!&lt;=date_Valuation)</formula>
    </cfRule>
  </conditionalFormatting>
  <conditionalFormatting sqref="U7">
    <cfRule type="expression" dxfId="6" priority="1">
      <formula>(#REF!&lt;=date_Valuation)</formula>
    </cfRule>
  </conditionalFormatting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8" tint="-0.249977111117893"/>
  </sheetPr>
  <dimension ref="A1:AJ102"/>
  <sheetViews>
    <sheetView showGridLines="0" zoomScale="70" zoomScaleNormal="70" workbookViewId="0">
      <pane xSplit="3" ySplit="7" topLeftCell="E80" activePane="bottomRight" state="frozen"/>
      <selection activeCell="Q115" sqref="Q115"/>
      <selection pane="topRight" activeCell="Q115" sqref="Q115"/>
      <selection pane="bottomLeft" activeCell="Q115" sqref="Q115"/>
      <selection pane="bottomRight" activeCell="A94" sqref="A94:XFD94"/>
    </sheetView>
  </sheetViews>
  <sheetFormatPr baseColWidth="10" defaultColWidth="0" defaultRowHeight="13" outlineLevelRow="1" outlineLevelCol="1" x14ac:dyDescent="0.15"/>
  <cols>
    <col min="1" max="1" width="5.6640625" style="22" customWidth="1"/>
    <col min="2" max="2" width="54.5" style="22" customWidth="1"/>
    <col min="3" max="4" width="10.33203125" style="23" customWidth="1"/>
    <col min="5" max="5" width="53.5" style="22" bestFit="1" customWidth="1"/>
    <col min="6" max="6" width="11.33203125" style="22" customWidth="1"/>
    <col min="7" max="11" width="11.33203125" style="22" hidden="1" customWidth="1" outlineLevel="1"/>
    <col min="12" max="12" width="11.33203125" style="22" customWidth="1" collapsed="1"/>
    <col min="13" max="15" width="11.33203125" style="22" customWidth="1"/>
    <col min="16" max="16" width="12" style="22" bestFit="1" customWidth="1"/>
    <col min="17" max="17" width="11.33203125" style="22" customWidth="1"/>
    <col min="18" max="18" width="10.83203125" style="22" bestFit="1" customWidth="1"/>
    <col min="19" max="19" width="10.6640625" style="22" customWidth="1"/>
    <col min="20" max="20" width="11.6640625" style="22" customWidth="1"/>
    <col min="21" max="27" width="10.6640625" style="22" customWidth="1"/>
    <col min="28" max="28" width="9.33203125" customWidth="1"/>
    <col min="29" max="36" width="0" hidden="1" customWidth="1"/>
    <col min="37" max="16384" width="9.33203125" hidden="1"/>
  </cols>
  <sheetData>
    <row r="1" spans="1:27" ht="23" x14ac:dyDescent="0.25">
      <c r="A1" s="8" t="s">
        <v>378</v>
      </c>
      <c r="F1" s="9"/>
      <c r="G1" s="9"/>
      <c r="H1" s="9"/>
      <c r="I1" s="9"/>
      <c r="J1" s="9"/>
      <c r="K1" s="9"/>
      <c r="M1"/>
      <c r="N1"/>
      <c r="O1"/>
      <c r="P1"/>
      <c r="Q1"/>
      <c r="R1"/>
      <c r="S1"/>
      <c r="T1"/>
      <c r="U1"/>
      <c r="V1"/>
      <c r="W1"/>
      <c r="X1"/>
      <c r="Y1"/>
      <c r="Z1"/>
      <c r="AA1"/>
    </row>
    <row r="2" spans="1:27" s="19" customFormat="1" x14ac:dyDescent="0.1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</row>
    <row r="3" spans="1:27" outlineLevel="1" x14ac:dyDescent="0.15">
      <c r="A3" s="1"/>
      <c r="B3" s="1" t="s">
        <v>289</v>
      </c>
      <c r="C3" s="1"/>
      <c r="D3" s="1"/>
      <c r="E3" s="24"/>
      <c r="F3" s="11"/>
      <c r="G3" s="11"/>
      <c r="H3" s="11"/>
      <c r="I3" s="11"/>
      <c r="J3" s="11"/>
      <c r="K3" s="11"/>
      <c r="M3"/>
      <c r="N3"/>
      <c r="O3"/>
      <c r="P3"/>
      <c r="Q3"/>
      <c r="R3"/>
      <c r="S3"/>
      <c r="T3"/>
      <c r="U3"/>
      <c r="V3"/>
      <c r="W3"/>
      <c r="X3"/>
      <c r="Y3"/>
      <c r="Z3"/>
      <c r="AA3"/>
    </row>
    <row r="4" spans="1:27" outlineLevel="1" x14ac:dyDescent="0.15">
      <c r="A4" s="1"/>
      <c r="B4" s="1" t="s">
        <v>175</v>
      </c>
      <c r="C4" s="1"/>
      <c r="D4" s="1"/>
      <c r="E4" s="24"/>
      <c r="F4" s="11"/>
      <c r="G4" s="11"/>
      <c r="H4" s="11"/>
      <c r="I4" s="11"/>
      <c r="J4" s="11"/>
      <c r="K4" s="11"/>
      <c r="M4"/>
      <c r="N4"/>
      <c r="O4"/>
      <c r="P4"/>
      <c r="Q4"/>
      <c r="R4"/>
      <c r="S4"/>
      <c r="T4"/>
      <c r="U4"/>
      <c r="V4"/>
      <c r="W4"/>
      <c r="X4"/>
      <c r="Y4"/>
      <c r="Z4"/>
      <c r="AA4"/>
    </row>
    <row r="5" spans="1:27" outlineLevel="1" x14ac:dyDescent="0.15">
      <c r="A5" s="18"/>
      <c r="B5" s="2"/>
      <c r="C5" s="2"/>
      <c r="D5" s="2"/>
      <c r="E5" s="24"/>
      <c r="F5" s="11"/>
      <c r="G5" s="11"/>
      <c r="H5" s="11"/>
      <c r="I5" s="11"/>
      <c r="J5" s="11"/>
      <c r="K5" s="11"/>
      <c r="L5" s="10"/>
      <c r="M5"/>
      <c r="N5"/>
      <c r="O5"/>
      <c r="P5"/>
      <c r="Q5"/>
      <c r="R5"/>
      <c r="S5"/>
      <c r="T5"/>
      <c r="U5"/>
      <c r="V5"/>
      <c r="W5"/>
      <c r="X5"/>
      <c r="Y5"/>
      <c r="Z5"/>
      <c r="AA5"/>
    </row>
    <row r="6" spans="1:27" outlineLevel="1" x14ac:dyDescent="0.15">
      <c r="A6" s="3"/>
      <c r="B6" s="4"/>
      <c r="C6" s="4"/>
      <c r="D6" s="4"/>
      <c r="E6" s="24"/>
      <c r="F6" s="11"/>
      <c r="G6" s="11"/>
      <c r="H6" s="11"/>
      <c r="I6" s="11"/>
      <c r="J6" s="11"/>
      <c r="K6" s="11"/>
      <c r="L6" s="13"/>
      <c r="M6"/>
      <c r="N6"/>
      <c r="O6"/>
      <c r="P6"/>
      <c r="Q6"/>
      <c r="R6"/>
      <c r="S6"/>
      <c r="T6"/>
      <c r="U6"/>
      <c r="V6"/>
      <c r="W6"/>
      <c r="X6"/>
      <c r="Y6"/>
      <c r="Z6"/>
      <c r="AA6"/>
    </row>
    <row r="7" spans="1:27" ht="15" thickBot="1" x14ac:dyDescent="0.2">
      <c r="A7" s="5" t="s">
        <v>0</v>
      </c>
      <c r="B7" s="5" t="s">
        <v>106</v>
      </c>
      <c r="C7" s="21" t="s">
        <v>107</v>
      </c>
      <c r="D7" s="21" t="s">
        <v>108</v>
      </c>
      <c r="E7" s="5" t="s">
        <v>109</v>
      </c>
      <c r="F7" s="21" t="s">
        <v>110</v>
      </c>
      <c r="G7" s="21" t="s">
        <v>111</v>
      </c>
      <c r="H7" s="21" t="s">
        <v>112</v>
      </c>
      <c r="I7" s="21" t="s">
        <v>113</v>
      </c>
      <c r="J7" s="21" t="s">
        <v>114</v>
      </c>
      <c r="K7" s="21" t="s">
        <v>115</v>
      </c>
      <c r="L7" s="21" t="s">
        <v>116</v>
      </c>
      <c r="M7" s="28" t="str">
        <f>IF(Assumptions!M31=1,"F ","A ") &amp; NameOfPeriod</f>
        <v>A 2017</v>
      </c>
      <c r="N7" s="28" t="str">
        <f>IF(Assumptions!N31=1,"F ","A ") &amp; NameOfPeriod</f>
        <v>A 2018</v>
      </c>
      <c r="O7" s="28" t="str">
        <f>IF(Assumptions!O31=1,"F ","A ") &amp; NameOfPeriod</f>
        <v>A 2019</v>
      </c>
      <c r="P7" s="28" t="str">
        <f>IF(Assumptions!P31=1,"F ","A ") &amp; NameOfPeriod</f>
        <v>F 2020</v>
      </c>
      <c r="Q7" s="28" t="str">
        <f>IF(Assumptions!Q31=1,"F ","A ") &amp; NameOfPeriod</f>
        <v>F 2021</v>
      </c>
      <c r="R7" s="28" t="str">
        <f>IF(Assumptions!R31=1,"F ","A ") &amp; NameOfPeriod</f>
        <v>F 2022</v>
      </c>
      <c r="S7" s="28" t="str">
        <f>IF(Assumptions!S31=1,"F ","A ") &amp; NameOfPeriod</f>
        <v>F 2023</v>
      </c>
      <c r="T7" s="28" t="str">
        <f>IF(Assumptions!T31=1,"F ","A ") &amp; NameOfPeriod</f>
        <v>F 2024</v>
      </c>
      <c r="U7"/>
      <c r="V7"/>
      <c r="W7"/>
      <c r="X7"/>
      <c r="Y7"/>
      <c r="Z7"/>
      <c r="AA7"/>
    </row>
    <row r="8" spans="1:27" x14ac:dyDescent="0.15">
      <c r="A8" s="6"/>
      <c r="B8" s="6"/>
      <c r="C8" s="7"/>
      <c r="D8" s="7"/>
      <c r="E8" s="7"/>
      <c r="U8"/>
      <c r="V8"/>
      <c r="W8"/>
      <c r="X8"/>
      <c r="Y8"/>
      <c r="Z8"/>
      <c r="AA8"/>
    </row>
    <row r="9" spans="1:27" x14ac:dyDescent="0.15">
      <c r="A9" s="64">
        <f>FLOOR(MAX($A$1:A8)+1,1)</f>
        <v>1</v>
      </c>
      <c r="B9" s="16" t="s">
        <v>379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/>
      <c r="V9"/>
      <c r="W9"/>
      <c r="X9"/>
      <c r="Y9"/>
      <c r="Z9"/>
      <c r="AA9"/>
    </row>
    <row r="10" spans="1:27" x14ac:dyDescent="0.15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/>
      <c r="V10"/>
      <c r="W10"/>
      <c r="X10"/>
      <c r="Y10"/>
      <c r="Z10"/>
      <c r="AA10"/>
    </row>
    <row r="11" spans="1:27" x14ac:dyDescent="0.15">
      <c r="A11" s="65">
        <f>MAX($A$1:A10)+0.1</f>
        <v>1.1000000000000001</v>
      </c>
      <c r="B11" s="18" t="s">
        <v>380</v>
      </c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/>
      <c r="V11"/>
      <c r="W11"/>
      <c r="X11"/>
      <c r="Y11"/>
      <c r="Z11"/>
      <c r="AA11"/>
    </row>
    <row r="12" spans="1:27" x14ac:dyDescent="0.15">
      <c r="U12"/>
      <c r="V12"/>
      <c r="W12"/>
      <c r="X12"/>
      <c r="Y12"/>
      <c r="Z12"/>
      <c r="AA12"/>
    </row>
    <row r="13" spans="1:27" x14ac:dyDescent="0.15">
      <c r="B13" s="26" t="s">
        <v>125</v>
      </c>
      <c r="C13" s="23" t="str">
        <f>CurrUnit</f>
        <v>ths RUB</v>
      </c>
      <c r="O13" s="167">
        <f t="shared" ref="O13:T13" si="0">OperHeadcount</f>
        <v>295</v>
      </c>
      <c r="P13" s="167">
        <f t="shared" si="0"/>
        <v>320</v>
      </c>
      <c r="Q13" s="167">
        <f t="shared" si="0"/>
        <v>433</v>
      </c>
      <c r="R13" s="167">
        <f t="shared" si="0"/>
        <v>560</v>
      </c>
      <c r="S13" s="167">
        <f t="shared" si="0"/>
        <v>626</v>
      </c>
      <c r="T13" s="167">
        <f t="shared" si="0"/>
        <v>626</v>
      </c>
    </row>
    <row r="14" spans="1:27" x14ac:dyDescent="0.15">
      <c r="B14" s="26" t="s">
        <v>381</v>
      </c>
      <c r="C14" s="23" t="str">
        <f>CurrUnit</f>
        <v>ths RUB</v>
      </c>
      <c r="O14" s="167">
        <f>OpEx!O58/TAX!O13</f>
        <v>342.10169491525426</v>
      </c>
      <c r="P14" s="167">
        <f>OpEx!P58/TAX!P13</f>
        <v>358.44158714431808</v>
      </c>
      <c r="Q14" s="167">
        <f>OpEx!Q58/TAX!Q13</f>
        <v>374.13999124840825</v>
      </c>
      <c r="R14" s="167">
        <f>OpEx!R58/TAX!R13</f>
        <v>389.2782642175477</v>
      </c>
      <c r="S14" s="167">
        <f>OpEx!S58/TAX!S13</f>
        <v>404.72080835781384</v>
      </c>
      <c r="T14" s="167">
        <f>OpEx!T58/TAX!T13</f>
        <v>422.54964493115193</v>
      </c>
    </row>
    <row r="15" spans="1:27" x14ac:dyDescent="0.15">
      <c r="B15" s="22" t="s">
        <v>382</v>
      </c>
    </row>
    <row r="16" spans="1:27" x14ac:dyDescent="0.15">
      <c r="B16" s="26" t="s">
        <v>383</v>
      </c>
      <c r="C16" s="23" t="str">
        <f>CurrUnit</f>
        <v>ths RUB</v>
      </c>
      <c r="O16" s="167">
        <f t="shared" ref="O16:T16" si="1">SocialInsuranceBaseSalary</f>
        <v>815</v>
      </c>
      <c r="P16" s="167">
        <f t="shared" si="1"/>
        <v>855.1186052619662</v>
      </c>
      <c r="Q16" s="167">
        <f t="shared" si="1"/>
        <v>895.69176850379222</v>
      </c>
      <c r="R16" s="167">
        <f t="shared" si="1"/>
        <v>932.92690500361664</v>
      </c>
      <c r="S16" s="167">
        <f t="shared" si="1"/>
        <v>971.16166805919136</v>
      </c>
      <c r="T16" s="167">
        <f t="shared" si="1"/>
        <v>1013.9434630856774</v>
      </c>
    </row>
    <row r="17" spans="1:27" x14ac:dyDescent="0.15">
      <c r="B17" s="26" t="s">
        <v>206</v>
      </c>
      <c r="C17" s="23" t="str">
        <f>CurrUnit</f>
        <v>ths RUB</v>
      </c>
      <c r="O17" s="167">
        <f>MIN($O$14,O16)*$O$13*SocialInsuranceBaseTax</f>
        <v>2926.6800000000003</v>
      </c>
      <c r="P17" s="167">
        <f>MIN(P14,P16)*P13*SocialInsuranceBaseTax</f>
        <v>3326.3379286992717</v>
      </c>
      <c r="Q17" s="167">
        <f>MIN(Q14,Q16)*Q13*SocialInsuranceBaseTax</f>
        <v>4698.0758701062632</v>
      </c>
      <c r="R17" s="167">
        <f>MIN(R14,R16)*R13*SocialInsuranceBaseTax</f>
        <v>6321.8790108929752</v>
      </c>
      <c r="S17" s="167">
        <f>MIN(S14,S16)*S13*SocialInsuranceBaseTax</f>
        <v>7347.3015549277525</v>
      </c>
      <c r="T17" s="167">
        <f>MIN(T14,T16)*T13*SocialInsuranceBaseTax</f>
        <v>7670.9662540801319</v>
      </c>
    </row>
    <row r="18" spans="1:27" x14ac:dyDescent="0.15">
      <c r="B18" s="26" t="s">
        <v>384</v>
      </c>
      <c r="C18" s="23" t="str">
        <f>CurrUnit</f>
        <v>ths RUB</v>
      </c>
      <c r="O18" s="167">
        <f>MAX($O$14-O16,0)*$O$13*SocialInsuranceExcessTax</f>
        <v>0</v>
      </c>
      <c r="P18" s="167">
        <f>MAX(P14-P16,0)*P13*SocialInsuranceExcessTax</f>
        <v>0</v>
      </c>
      <c r="Q18" s="167">
        <f>MAX(Q14-Q16,0)*Q13*SocialInsuranceExcessTax</f>
        <v>0</v>
      </c>
      <c r="R18" s="167">
        <f>MAX(R14-R16,0)*R13*SocialInsuranceExcessTax</f>
        <v>0</v>
      </c>
      <c r="S18" s="167">
        <f>MAX(S14-S16,0)*S13*SocialInsuranceExcessTax</f>
        <v>0</v>
      </c>
      <c r="T18" s="167">
        <f>MAX(T14-T16,0)*T13*SocialInsuranceExcessTax</f>
        <v>0</v>
      </c>
    </row>
    <row r="19" spans="1:27" x14ac:dyDescent="0.15">
      <c r="B19" s="17" t="s">
        <v>210</v>
      </c>
    </row>
    <row r="20" spans="1:27" x14ac:dyDescent="0.15">
      <c r="B20" s="26" t="s">
        <v>383</v>
      </c>
      <c r="C20" s="23" t="str">
        <f>CurrUnit</f>
        <v>ths RUB</v>
      </c>
      <c r="O20" s="167">
        <f t="shared" ref="O20:T20" si="2">PensionFundBaseSalary</f>
        <v>1021</v>
      </c>
      <c r="P20" s="167">
        <f t="shared" si="2"/>
        <v>1124.8219641363078</v>
      </c>
      <c r="Q20" s="167">
        <f t="shared" si="2"/>
        <v>1234.2962272473733</v>
      </c>
      <c r="R20" s="167">
        <f t="shared" si="2"/>
        <v>1344.0443257791367</v>
      </c>
      <c r="S20" s="167">
        <f t="shared" si="2"/>
        <v>1459.9598474921729</v>
      </c>
      <c r="T20" s="167">
        <f t="shared" si="2"/>
        <v>1587.7856990958223</v>
      </c>
    </row>
    <row r="21" spans="1:27" x14ac:dyDescent="0.15">
      <c r="B21" s="26" t="s">
        <v>206</v>
      </c>
      <c r="C21" s="23" t="str">
        <f>CurrUnit</f>
        <v>ths RUB</v>
      </c>
      <c r="O21" s="167">
        <f t="shared" ref="O21:T21" si="3">MIN(O14,O20)*O13*PensionFundBaseTax</f>
        <v>22202.400000000001</v>
      </c>
      <c r="P21" s="167">
        <f t="shared" si="3"/>
        <v>25234.287734959991</v>
      </c>
      <c r="Q21" s="167">
        <f t="shared" si="3"/>
        <v>35640.575566323372</v>
      </c>
      <c r="R21" s="167">
        <f t="shared" si="3"/>
        <v>47959.082151601877</v>
      </c>
      <c r="S21" s="167">
        <f t="shared" si="3"/>
        <v>55738.149727038122</v>
      </c>
      <c r="T21" s="167">
        <f t="shared" si="3"/>
        <v>58193.537099918241</v>
      </c>
    </row>
    <row r="22" spans="1:27" x14ac:dyDescent="0.15">
      <c r="B22" s="26" t="s">
        <v>384</v>
      </c>
      <c r="C22" s="23" t="str">
        <f>CurrUnit</f>
        <v>ths RUB</v>
      </c>
      <c r="O22" s="167">
        <f t="shared" ref="O22:T22" si="4">MAX($O$14-O20,0)*$O$13*PensionFundExcessTax</f>
        <v>0</v>
      </c>
      <c r="P22" s="167">
        <f t="shared" si="4"/>
        <v>0</v>
      </c>
      <c r="Q22" s="167">
        <f t="shared" si="4"/>
        <v>0</v>
      </c>
      <c r="R22" s="167">
        <f t="shared" si="4"/>
        <v>0</v>
      </c>
      <c r="S22" s="167">
        <f t="shared" si="4"/>
        <v>0</v>
      </c>
      <c r="T22" s="167">
        <f t="shared" si="4"/>
        <v>0</v>
      </c>
    </row>
    <row r="23" spans="1:27" x14ac:dyDescent="0.15">
      <c r="B23" s="17" t="s">
        <v>208</v>
      </c>
      <c r="C23" s="23" t="str">
        <f>CurrUnit</f>
        <v>ths RUB</v>
      </c>
      <c r="O23" s="167">
        <f t="shared" ref="O23:T23" si="5">O13*O14*MedicalInsuranceTax</f>
        <v>5146.92</v>
      </c>
      <c r="P23" s="167">
        <f t="shared" si="5"/>
        <v>5849.7667021952702</v>
      </c>
      <c r="Q23" s="167">
        <f t="shared" si="5"/>
        <v>8262.1334267385992</v>
      </c>
      <c r="R23" s="167">
        <f t="shared" si="5"/>
        <v>11117.787226053162</v>
      </c>
      <c r="S23" s="167">
        <f t="shared" si="5"/>
        <v>12921.116527631562</v>
      </c>
      <c r="T23" s="167">
        <f t="shared" si="5"/>
        <v>13490.319964071956</v>
      </c>
    </row>
    <row r="24" spans="1:27" x14ac:dyDescent="0.15">
      <c r="B24" s="17" t="s">
        <v>212</v>
      </c>
      <c r="C24" s="23" t="str">
        <f>CurrUnit</f>
        <v>ths RUB</v>
      </c>
      <c r="O24" s="167">
        <f t="shared" ref="O24:T24" si="6">O13*O14*AccidentInsuranceTax</f>
        <v>201.84</v>
      </c>
      <c r="P24" s="167">
        <f t="shared" si="6"/>
        <v>229.40261577236356</v>
      </c>
      <c r="Q24" s="167">
        <f t="shared" si="6"/>
        <v>324.00523242112155</v>
      </c>
      <c r="R24" s="167">
        <f t="shared" si="6"/>
        <v>435.99165592365347</v>
      </c>
      <c r="S24" s="167">
        <f t="shared" si="6"/>
        <v>506.71045206398293</v>
      </c>
      <c r="T24" s="167">
        <f t="shared" si="6"/>
        <v>529.03215545380226</v>
      </c>
      <c r="U24" s="22" t="s">
        <v>385</v>
      </c>
    </row>
    <row r="25" spans="1:27" ht="14" thickBot="1" x14ac:dyDescent="0.2">
      <c r="B25" s="113" t="s">
        <v>305</v>
      </c>
      <c r="C25" s="134" t="s">
        <v>256</v>
      </c>
      <c r="D25" s="11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>
        <f>SUM(O17:O18,O21:O24)</f>
        <v>30477.84</v>
      </c>
      <c r="P25" s="113">
        <f t="shared" ref="P25:T25" si="7">SUM(P17:P18,P21:P24)</f>
        <v>34639.794981626896</v>
      </c>
      <c r="Q25" s="113">
        <f t="shared" si="7"/>
        <v>48924.790095589356</v>
      </c>
      <c r="R25" s="113">
        <f t="shared" si="7"/>
        <v>65834.740044471677</v>
      </c>
      <c r="S25" s="113">
        <f t="shared" si="7"/>
        <v>76513.278261661428</v>
      </c>
      <c r="T25" s="113">
        <f t="shared" si="7"/>
        <v>79883.855473524134</v>
      </c>
    </row>
    <row r="27" spans="1:27" x14ac:dyDescent="0.15">
      <c r="A27" s="65">
        <f>MAX($A$1:A26)+0.1</f>
        <v>1.2000000000000002</v>
      </c>
      <c r="B27" s="18" t="s">
        <v>386</v>
      </c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/>
      <c r="V27"/>
      <c r="W27"/>
      <c r="X27"/>
      <c r="Y27"/>
      <c r="Z27"/>
      <c r="AA27"/>
    </row>
    <row r="29" spans="1:27" x14ac:dyDescent="0.15">
      <c r="B29" s="26" t="s">
        <v>125</v>
      </c>
      <c r="O29" s="167">
        <f t="shared" ref="O29:T29" si="8">SellingHeadcount</f>
        <v>20</v>
      </c>
      <c r="P29" s="167">
        <f t="shared" si="8"/>
        <v>20</v>
      </c>
      <c r="Q29" s="167">
        <f t="shared" si="8"/>
        <v>20</v>
      </c>
      <c r="R29" s="167">
        <f t="shared" si="8"/>
        <v>20</v>
      </c>
      <c r="S29" s="167">
        <f t="shared" si="8"/>
        <v>20</v>
      </c>
      <c r="T29" s="167">
        <f t="shared" si="8"/>
        <v>20</v>
      </c>
    </row>
    <row r="30" spans="1:27" x14ac:dyDescent="0.15">
      <c r="B30" s="26" t="s">
        <v>381</v>
      </c>
      <c r="C30" s="23" t="str">
        <f>CurrUnit</f>
        <v>ths RUB</v>
      </c>
      <c r="O30" s="167">
        <f>SGA!O15/TAX!O29</f>
        <v>480</v>
      </c>
      <c r="P30" s="167">
        <f>SGA!P15/TAX!P29</f>
        <v>503.62813561440942</v>
      </c>
      <c r="Q30" s="167">
        <f>SGA!Q15/TAX!Q29</f>
        <v>527.52398635806162</v>
      </c>
      <c r="R30" s="167">
        <f>SGA!R15/TAX!R29</f>
        <v>549.45388270151648</v>
      </c>
      <c r="S30" s="167">
        <f>SGA!S15/TAX!S29</f>
        <v>571.97251615756045</v>
      </c>
      <c r="T30" s="167">
        <f>SGA!T15/TAX!T29</f>
        <v>597.16915617315976</v>
      </c>
    </row>
    <row r="31" spans="1:27" x14ac:dyDescent="0.15">
      <c r="B31" s="22" t="s">
        <v>382</v>
      </c>
    </row>
    <row r="32" spans="1:27" x14ac:dyDescent="0.15">
      <c r="B32" s="26" t="s">
        <v>383</v>
      </c>
      <c r="C32" s="23" t="str">
        <f>CurrUnit</f>
        <v>ths RUB</v>
      </c>
      <c r="O32" s="167">
        <f t="shared" ref="O32:T32" si="9">SocialInsuranceBaseSalary</f>
        <v>815</v>
      </c>
      <c r="P32" s="167">
        <f t="shared" si="9"/>
        <v>855.1186052619662</v>
      </c>
      <c r="Q32" s="167">
        <f t="shared" si="9"/>
        <v>895.69176850379222</v>
      </c>
      <c r="R32" s="167">
        <f t="shared" si="9"/>
        <v>932.92690500361664</v>
      </c>
      <c r="S32" s="167">
        <f t="shared" si="9"/>
        <v>971.16166805919136</v>
      </c>
      <c r="T32" s="167">
        <f t="shared" si="9"/>
        <v>1013.9434630856774</v>
      </c>
    </row>
    <row r="33" spans="1:27" x14ac:dyDescent="0.15">
      <c r="B33" s="26" t="s">
        <v>206</v>
      </c>
      <c r="C33" s="23" t="str">
        <f>CurrUnit</f>
        <v>ths RUB</v>
      </c>
      <c r="O33" s="167">
        <f t="shared" ref="O33:T33" si="10">MIN(O30,O32)*O29*SocialInsuranceBaseTax</f>
        <v>278.40000000000003</v>
      </c>
      <c r="P33" s="167">
        <f t="shared" si="10"/>
        <v>292.10431865635746</v>
      </c>
      <c r="Q33" s="167">
        <f t="shared" si="10"/>
        <v>305.96391208767579</v>
      </c>
      <c r="R33" s="167">
        <f t="shared" si="10"/>
        <v>318.6832519668796</v>
      </c>
      <c r="S33" s="167">
        <f t="shared" si="10"/>
        <v>331.74405937138511</v>
      </c>
      <c r="T33" s="167">
        <f t="shared" si="10"/>
        <v>346.35811058043265</v>
      </c>
    </row>
    <row r="34" spans="1:27" x14ac:dyDescent="0.15">
      <c r="B34" s="26" t="s">
        <v>384</v>
      </c>
      <c r="C34" s="23" t="str">
        <f>CurrUnit</f>
        <v>ths RUB</v>
      </c>
      <c r="O34" s="167">
        <f t="shared" ref="O34:T34" si="11">MAX($O$30-O32,0)*$O$29*SocialInsuranceExcessTax</f>
        <v>0</v>
      </c>
      <c r="P34" s="167">
        <f t="shared" si="11"/>
        <v>0</v>
      </c>
      <c r="Q34" s="167">
        <f t="shared" si="11"/>
        <v>0</v>
      </c>
      <c r="R34" s="167">
        <f t="shared" si="11"/>
        <v>0</v>
      </c>
      <c r="S34" s="167">
        <f t="shared" si="11"/>
        <v>0</v>
      </c>
      <c r="T34" s="167">
        <f t="shared" si="11"/>
        <v>0</v>
      </c>
    </row>
    <row r="35" spans="1:27" x14ac:dyDescent="0.15">
      <c r="B35" s="17" t="s">
        <v>210</v>
      </c>
    </row>
    <row r="36" spans="1:27" x14ac:dyDescent="0.15">
      <c r="B36" s="26" t="s">
        <v>383</v>
      </c>
      <c r="C36" s="23" t="str">
        <f>CurrUnit</f>
        <v>ths RUB</v>
      </c>
      <c r="O36" s="167">
        <f t="shared" ref="O36:T36" si="12">PensionFundBaseSalary</f>
        <v>1021</v>
      </c>
      <c r="P36" s="167">
        <f t="shared" si="12"/>
        <v>1124.8219641363078</v>
      </c>
      <c r="Q36" s="167">
        <f t="shared" si="12"/>
        <v>1234.2962272473733</v>
      </c>
      <c r="R36" s="167">
        <f t="shared" si="12"/>
        <v>1344.0443257791367</v>
      </c>
      <c r="S36" s="167">
        <f t="shared" si="12"/>
        <v>1459.9598474921729</v>
      </c>
      <c r="T36" s="167">
        <f t="shared" si="12"/>
        <v>1587.7856990958223</v>
      </c>
    </row>
    <row r="37" spans="1:27" x14ac:dyDescent="0.15">
      <c r="B37" s="26" t="s">
        <v>206</v>
      </c>
      <c r="C37" s="23" t="str">
        <f>CurrUnit</f>
        <v>ths RUB</v>
      </c>
      <c r="O37" s="167">
        <f t="shared" ref="O37:T37" si="13">MIN(O30,O36)*O29*PensionFundBaseTax</f>
        <v>2112</v>
      </c>
      <c r="P37" s="167">
        <f t="shared" si="13"/>
        <v>2215.9637967034014</v>
      </c>
      <c r="Q37" s="167">
        <f t="shared" si="13"/>
        <v>2321.1055399754714</v>
      </c>
      <c r="R37" s="167">
        <f t="shared" si="13"/>
        <v>2417.5970838866729</v>
      </c>
      <c r="S37" s="167">
        <f t="shared" si="13"/>
        <v>2516.679071093266</v>
      </c>
      <c r="T37" s="167">
        <f t="shared" si="13"/>
        <v>2627.544287161903</v>
      </c>
    </row>
    <row r="38" spans="1:27" x14ac:dyDescent="0.15">
      <c r="B38" s="26" t="s">
        <v>384</v>
      </c>
      <c r="C38" s="23" t="str">
        <f>CurrUnit</f>
        <v>ths RUB</v>
      </c>
      <c r="O38" s="167">
        <f t="shared" ref="O38:T38" si="14">MAX($O$30-O36,0)*$O$29*PensionFundExcessTax</f>
        <v>0</v>
      </c>
      <c r="P38" s="167">
        <f t="shared" si="14"/>
        <v>0</v>
      </c>
      <c r="Q38" s="167">
        <f t="shared" si="14"/>
        <v>0</v>
      </c>
      <c r="R38" s="167">
        <f t="shared" si="14"/>
        <v>0</v>
      </c>
      <c r="S38" s="167">
        <f t="shared" si="14"/>
        <v>0</v>
      </c>
      <c r="T38" s="167">
        <f t="shared" si="14"/>
        <v>0</v>
      </c>
    </row>
    <row r="39" spans="1:27" x14ac:dyDescent="0.15">
      <c r="B39" s="17" t="s">
        <v>208</v>
      </c>
      <c r="C39" s="23" t="str">
        <f>CurrUnit</f>
        <v>ths RUB</v>
      </c>
      <c r="O39" s="167">
        <f t="shared" ref="O39:T39" si="15">O29*O30*MedicalInsuranceTax</f>
        <v>489.59999999999997</v>
      </c>
      <c r="P39" s="167">
        <f t="shared" si="15"/>
        <v>513.70069832669765</v>
      </c>
      <c r="Q39" s="167">
        <f t="shared" si="15"/>
        <v>538.07446608522287</v>
      </c>
      <c r="R39" s="167">
        <f t="shared" si="15"/>
        <v>560.4429603555468</v>
      </c>
      <c r="S39" s="167">
        <f t="shared" si="15"/>
        <v>583.41196648071161</v>
      </c>
      <c r="T39" s="167">
        <f t="shared" si="15"/>
        <v>609.11253929662291</v>
      </c>
    </row>
    <row r="40" spans="1:27" ht="14" thickBot="1" x14ac:dyDescent="0.2">
      <c r="B40" s="113" t="s">
        <v>305</v>
      </c>
      <c r="C40" s="134" t="s">
        <v>256</v>
      </c>
      <c r="D40" s="113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>
        <f t="shared" ref="O40:T40" si="16">SUM(O33:O34,O37:O39)</f>
        <v>2880</v>
      </c>
      <c r="P40" s="113">
        <f t="shared" si="16"/>
        <v>3021.7688136864563</v>
      </c>
      <c r="Q40" s="113">
        <f t="shared" si="16"/>
        <v>3165.1439181483702</v>
      </c>
      <c r="R40" s="113">
        <f t="shared" si="16"/>
        <v>3296.7232962090993</v>
      </c>
      <c r="S40" s="113">
        <f t="shared" si="16"/>
        <v>3431.8350969453627</v>
      </c>
      <c r="T40" s="113">
        <f t="shared" si="16"/>
        <v>3583.0149370389586</v>
      </c>
    </row>
    <row r="42" spans="1:27" x14ac:dyDescent="0.15">
      <c r="A42" s="65">
        <f>MAX($A$1:A41)+0.1</f>
        <v>1.3000000000000003</v>
      </c>
      <c r="B42" s="18" t="s">
        <v>387</v>
      </c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/>
      <c r="V42"/>
      <c r="W42"/>
      <c r="X42"/>
      <c r="Y42"/>
      <c r="Z42"/>
      <c r="AA42"/>
    </row>
    <row r="44" spans="1:27" x14ac:dyDescent="0.15">
      <c r="B44" s="26" t="s">
        <v>125</v>
      </c>
      <c r="O44" s="167">
        <f t="shared" ref="O44:T44" si="17">GAHeadcount</f>
        <v>35</v>
      </c>
      <c r="P44" s="167">
        <f t="shared" si="17"/>
        <v>35</v>
      </c>
      <c r="Q44" s="167">
        <f t="shared" si="17"/>
        <v>35</v>
      </c>
      <c r="R44" s="167">
        <f t="shared" si="17"/>
        <v>35</v>
      </c>
      <c r="S44" s="167">
        <f t="shared" si="17"/>
        <v>35</v>
      </c>
      <c r="T44" s="167">
        <f t="shared" si="17"/>
        <v>35</v>
      </c>
    </row>
    <row r="45" spans="1:27" x14ac:dyDescent="0.15">
      <c r="B45" s="26" t="s">
        <v>381</v>
      </c>
      <c r="C45" s="23" t="str">
        <f>CurrUnit</f>
        <v>ths RUB</v>
      </c>
      <c r="O45" s="167">
        <f>SGA!O30/TAX!O44</f>
        <v>840</v>
      </c>
      <c r="P45" s="167">
        <f>SGA!P30/TAX!P44</f>
        <v>881.34923732521679</v>
      </c>
      <c r="Q45" s="167">
        <f>SGA!Q30/TAX!Q44</f>
        <v>923.16697612660789</v>
      </c>
      <c r="R45" s="167">
        <f>SGA!R30/TAX!R44</f>
        <v>961.54429472765389</v>
      </c>
      <c r="S45" s="167">
        <f>SGA!S30/TAX!S44</f>
        <v>1000.9519032757307</v>
      </c>
      <c r="T45" s="167">
        <f>SGA!T30/TAX!T44</f>
        <v>1045.0460233030296</v>
      </c>
    </row>
    <row r="46" spans="1:27" x14ac:dyDescent="0.15">
      <c r="B46" s="22" t="s">
        <v>382</v>
      </c>
    </row>
    <row r="47" spans="1:27" x14ac:dyDescent="0.15">
      <c r="B47" s="26" t="s">
        <v>383</v>
      </c>
      <c r="C47" s="23" t="str">
        <f>CurrUnit</f>
        <v>ths RUB</v>
      </c>
      <c r="O47" s="167">
        <f t="shared" ref="O47:T47" si="18">SocialInsuranceBaseSalary</f>
        <v>815</v>
      </c>
      <c r="P47" s="167">
        <f t="shared" si="18"/>
        <v>855.1186052619662</v>
      </c>
      <c r="Q47" s="167">
        <f t="shared" si="18"/>
        <v>895.69176850379222</v>
      </c>
      <c r="R47" s="167">
        <f t="shared" si="18"/>
        <v>932.92690500361664</v>
      </c>
      <c r="S47" s="167">
        <f t="shared" si="18"/>
        <v>971.16166805919136</v>
      </c>
      <c r="T47" s="167">
        <f t="shared" si="18"/>
        <v>1013.9434630856774</v>
      </c>
    </row>
    <row r="48" spans="1:27" x14ac:dyDescent="0.15">
      <c r="B48" s="26" t="s">
        <v>206</v>
      </c>
      <c r="C48" s="23" t="str">
        <f>CurrUnit</f>
        <v>ths RUB</v>
      </c>
      <c r="O48" s="49">
        <f t="shared" ref="O48:P48" si="19">MIN(O45,O47)*O44*SocialInsuranceBaseTax</f>
        <v>827.22500000000002</v>
      </c>
      <c r="P48" s="49">
        <f t="shared" si="19"/>
        <v>867.94538434089566</v>
      </c>
      <c r="Q48" s="49">
        <f t="shared" ref="Q48" si="20">MIN(Q45,Q47)*Q44*SocialInsuranceBaseTax</f>
        <v>909.12714503134919</v>
      </c>
      <c r="R48" s="49">
        <f t="shared" ref="R48" si="21">MIN(R45,R47)*R44*SocialInsuranceBaseTax</f>
        <v>946.92080857867097</v>
      </c>
      <c r="S48" s="49">
        <f t="shared" ref="S48" si="22">MIN(S45,S47)*S44*SocialInsuranceBaseTax</f>
        <v>985.72909308007934</v>
      </c>
      <c r="T48" s="49">
        <f t="shared" ref="T48" si="23">MIN(T45,T47)*T44*SocialInsuranceBaseTax</f>
        <v>1029.1526150319626</v>
      </c>
    </row>
    <row r="49" spans="1:27" x14ac:dyDescent="0.15">
      <c r="B49" s="26" t="s">
        <v>384</v>
      </c>
      <c r="C49" s="23" t="str">
        <f>CurrUnit</f>
        <v>ths RUB</v>
      </c>
      <c r="O49" s="167">
        <f t="shared" ref="O49:T49" si="24">MAX($O$45,O47,0)*$O$44*SocialInsuranceExcessTax</f>
        <v>0</v>
      </c>
      <c r="P49" s="167">
        <f t="shared" si="24"/>
        <v>0</v>
      </c>
      <c r="Q49" s="167">
        <f t="shared" si="24"/>
        <v>0</v>
      </c>
      <c r="R49" s="167">
        <f t="shared" si="24"/>
        <v>0</v>
      </c>
      <c r="S49" s="167">
        <f t="shared" si="24"/>
        <v>0</v>
      </c>
      <c r="T49" s="167">
        <f t="shared" si="24"/>
        <v>0</v>
      </c>
    </row>
    <row r="50" spans="1:27" x14ac:dyDescent="0.15">
      <c r="B50" s="17" t="s">
        <v>210</v>
      </c>
    </row>
    <row r="51" spans="1:27" x14ac:dyDescent="0.15">
      <c r="B51" s="26" t="s">
        <v>383</v>
      </c>
      <c r="C51" s="23" t="str">
        <f>CurrUnit</f>
        <v>ths RUB</v>
      </c>
      <c r="O51" s="167">
        <f>PensionFundBaseSalary</f>
        <v>1021</v>
      </c>
      <c r="P51" s="167">
        <f t="shared" ref="P51:T51" si="25">PensionFundBaseSalary</f>
        <v>1124.8219641363078</v>
      </c>
      <c r="Q51" s="167">
        <f t="shared" si="25"/>
        <v>1234.2962272473733</v>
      </c>
      <c r="R51" s="167">
        <f t="shared" si="25"/>
        <v>1344.0443257791367</v>
      </c>
      <c r="S51" s="167">
        <f t="shared" si="25"/>
        <v>1459.9598474921729</v>
      </c>
      <c r="T51" s="167">
        <f t="shared" si="25"/>
        <v>1587.7856990958223</v>
      </c>
    </row>
    <row r="52" spans="1:27" x14ac:dyDescent="0.15">
      <c r="B52" s="26" t="s">
        <v>206</v>
      </c>
      <c r="C52" s="23" t="str">
        <f>CurrUnit</f>
        <v>ths RUB</v>
      </c>
      <c r="O52" s="167">
        <f t="shared" ref="O52:T52" si="26">MIN(O45,O51)*O44*PensionFundBaseTax</f>
        <v>6468</v>
      </c>
      <c r="P52" s="167">
        <f t="shared" si="26"/>
        <v>6786.3891274041698</v>
      </c>
      <c r="Q52" s="167">
        <f t="shared" si="26"/>
        <v>7108.3857161748811</v>
      </c>
      <c r="R52" s="167">
        <f t="shared" si="26"/>
        <v>7403.8910694029355</v>
      </c>
      <c r="S52" s="167">
        <f t="shared" si="26"/>
        <v>7707.3296552231268</v>
      </c>
      <c r="T52" s="167">
        <f t="shared" si="26"/>
        <v>8046.8543794333282</v>
      </c>
    </row>
    <row r="53" spans="1:27" x14ac:dyDescent="0.15">
      <c r="B53" s="26" t="s">
        <v>384</v>
      </c>
      <c r="C53" s="23" t="str">
        <f>CurrUnit</f>
        <v>ths RUB</v>
      </c>
      <c r="O53" s="167">
        <f t="shared" ref="O53:T53" si="27">MAX($O$30-O51,0)*$O$29*PensionFundExcessTax</f>
        <v>0</v>
      </c>
      <c r="P53" s="167">
        <f t="shared" si="27"/>
        <v>0</v>
      </c>
      <c r="Q53" s="167">
        <f t="shared" si="27"/>
        <v>0</v>
      </c>
      <c r="R53" s="167">
        <f t="shared" si="27"/>
        <v>0</v>
      </c>
      <c r="S53" s="167">
        <f t="shared" si="27"/>
        <v>0</v>
      </c>
      <c r="T53" s="167">
        <f t="shared" si="27"/>
        <v>0</v>
      </c>
    </row>
    <row r="54" spans="1:27" x14ac:dyDescent="0.15">
      <c r="B54" s="17" t="s">
        <v>208</v>
      </c>
      <c r="C54" s="23" t="str">
        <f>CurrUnit</f>
        <v>ths RUB</v>
      </c>
      <c r="O54" s="167">
        <f t="shared" ref="O54:T54" si="28">O44*O45*MedicalInsuranceTax</f>
        <v>1499.3999999999999</v>
      </c>
      <c r="P54" s="167">
        <f t="shared" si="28"/>
        <v>1573.2083886255118</v>
      </c>
      <c r="Q54" s="167">
        <f t="shared" si="28"/>
        <v>1647.8530523859949</v>
      </c>
      <c r="R54" s="167">
        <f t="shared" si="28"/>
        <v>1716.3565660888621</v>
      </c>
      <c r="S54" s="167">
        <f t="shared" si="28"/>
        <v>1786.6991473471792</v>
      </c>
      <c r="T54" s="167">
        <f t="shared" si="28"/>
        <v>1865.4071515959076</v>
      </c>
    </row>
    <row r="55" spans="1:27" ht="14" thickBot="1" x14ac:dyDescent="0.2">
      <c r="B55" s="113" t="s">
        <v>305</v>
      </c>
      <c r="C55" s="134" t="s">
        <v>256</v>
      </c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>
        <f>SUM(O48:O49,O52:O54)</f>
        <v>8794.625</v>
      </c>
      <c r="P55" s="113">
        <f t="shared" ref="P55:T55" si="29">SUM(P48:P49,P52:P54)</f>
        <v>9227.5429003705776</v>
      </c>
      <c r="Q55" s="113">
        <f t="shared" si="29"/>
        <v>9665.3659135922244</v>
      </c>
      <c r="R55" s="113">
        <f t="shared" si="29"/>
        <v>10067.168444070468</v>
      </c>
      <c r="S55" s="113">
        <f t="shared" si="29"/>
        <v>10479.757895650386</v>
      </c>
      <c r="T55" s="113">
        <f t="shared" si="29"/>
        <v>10941.414146061199</v>
      </c>
    </row>
    <row r="57" spans="1:27" x14ac:dyDescent="0.15">
      <c r="A57" s="64">
        <f>FLOOR(MAX($A$1:A56)+1,1)</f>
        <v>2</v>
      </c>
      <c r="B57" s="16" t="s">
        <v>194</v>
      </c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/>
      <c r="V57"/>
      <c r="W57"/>
      <c r="X57"/>
      <c r="Y57"/>
      <c r="Z57"/>
      <c r="AA57"/>
    </row>
    <row r="59" spans="1:27" x14ac:dyDescent="0.15">
      <c r="B59" s="22" t="s">
        <v>389</v>
      </c>
      <c r="C59" s="23" t="s">
        <v>256</v>
      </c>
      <c r="O59" s="167">
        <f>SUM(FA!O18,FA!O58)</f>
        <v>650000</v>
      </c>
      <c r="P59" s="167">
        <f>SUM(FA!P18,FA!P58)</f>
        <v>682967.74193548388</v>
      </c>
      <c r="Q59" s="167">
        <f>SUM(FA!Q18,FA!Q58)</f>
        <v>714903.22580645164</v>
      </c>
      <c r="R59" s="167">
        <f>SUM(FA!R18,FA!R58)</f>
        <v>696322.58064516133</v>
      </c>
      <c r="S59" s="167">
        <f>SUM(FA!S18,FA!S58)</f>
        <v>677741.93548387103</v>
      </c>
      <c r="T59" s="167">
        <f>SUM(FA!T18,FA!T58)</f>
        <v>659161.29032258061</v>
      </c>
    </row>
    <row r="60" spans="1:27" x14ac:dyDescent="0.15">
      <c r="B60" s="22" t="s">
        <v>388</v>
      </c>
      <c r="C60" s="23" t="s">
        <v>256</v>
      </c>
      <c r="O60" s="167"/>
      <c r="P60" s="167">
        <f>AVERAGE(O59:P59)</f>
        <v>666483.87096774194</v>
      </c>
      <c r="Q60" s="167">
        <f t="shared" ref="Q60:T60" si="30">AVERAGE(P59:Q59)</f>
        <v>698935.48387096776</v>
      </c>
      <c r="R60" s="167">
        <f t="shared" si="30"/>
        <v>705612.90322580654</v>
      </c>
      <c r="S60" s="167">
        <f t="shared" si="30"/>
        <v>687032.25806451612</v>
      </c>
      <c r="T60" s="167">
        <f t="shared" si="30"/>
        <v>668451.61290322582</v>
      </c>
    </row>
    <row r="61" spans="1:27" x14ac:dyDescent="0.15">
      <c r="B61" s="22" t="s">
        <v>194</v>
      </c>
      <c r="C61" s="23" t="s">
        <v>256</v>
      </c>
      <c r="O61" s="167"/>
      <c r="P61" s="167">
        <f>PropTaxRate*P60</f>
        <v>14662.645161290322</v>
      </c>
      <c r="Q61" s="167">
        <f>PropTaxRate*Q60</f>
        <v>15376.58064516129</v>
      </c>
      <c r="R61" s="167">
        <f>PropTaxRate*R60</f>
        <v>15523.483870967742</v>
      </c>
      <c r="S61" s="167">
        <f>PropTaxRate*S60</f>
        <v>15114.709677419354</v>
      </c>
      <c r="T61" s="167">
        <f>PropTaxRate*T60</f>
        <v>14705.935483870968</v>
      </c>
    </row>
    <row r="63" spans="1:27" x14ac:dyDescent="0.15">
      <c r="A63" s="64">
        <f>FLOOR(MAX($A$1:A62)+1,1)</f>
        <v>3</v>
      </c>
      <c r="B63" s="16" t="s">
        <v>390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/>
      <c r="V63"/>
      <c r="W63"/>
      <c r="X63"/>
      <c r="Y63"/>
      <c r="Z63"/>
      <c r="AA63"/>
    </row>
    <row r="65" spans="1:27" x14ac:dyDescent="0.15">
      <c r="B65" s="22" t="s">
        <v>393</v>
      </c>
      <c r="C65" s="23" t="s">
        <v>256</v>
      </c>
      <c r="P65" s="167">
        <f>Revenue-Revenue!P60</f>
        <v>5183816</v>
      </c>
      <c r="Q65" s="167">
        <f>Revenue-Revenue!Q60</f>
        <v>5788224</v>
      </c>
      <c r="R65" s="167">
        <f>Revenue-Revenue!R60</f>
        <v>6882828.2265600003</v>
      </c>
      <c r="S65" s="167">
        <f>Revenue-Revenue!S60</f>
        <v>7256883.5479895063</v>
      </c>
      <c r="T65" s="167">
        <f>Revenue-Revenue!T60</f>
        <v>7379521.9055412952</v>
      </c>
    </row>
    <row r="66" spans="1:27" x14ac:dyDescent="0.15">
      <c r="B66" s="22" t="s">
        <v>391</v>
      </c>
      <c r="C66" s="23" t="s">
        <v>256</v>
      </c>
      <c r="P66" s="167">
        <f>-(OpEx-OpEx!P62)</f>
        <v>-5259935.1557577308</v>
      </c>
      <c r="Q66" s="167">
        <f>-(OpEx-OpEx!Q62)</f>
        <v>-5873496.1852787696</v>
      </c>
      <c r="R66" s="167">
        <f>-(OpEx-OpEx!R62)</f>
        <v>-6963599.5943411747</v>
      </c>
      <c r="S66" s="167">
        <f>-(OpEx-OpEx!S62)</f>
        <v>-7437398.2501471201</v>
      </c>
      <c r="T66" s="167">
        <f>-(OpEx-OpEx!T62)</f>
        <v>-7775365.7824041797</v>
      </c>
    </row>
    <row r="67" spans="1:27" x14ac:dyDescent="0.15">
      <c r="B67" s="22" t="s">
        <v>392</v>
      </c>
      <c r="C67" s="23" t="s">
        <v>256</v>
      </c>
      <c r="P67" s="167">
        <f>-(SGA-SGA!P17-SGA!P32)</f>
        <v>-63094.113139660214</v>
      </c>
      <c r="Q67" s="167">
        <f>-(SGA-SGA!Q17-SGA!Q32)</f>
        <v>-69141.909486968187</v>
      </c>
      <c r="R67" s="167">
        <f>-(SGA-SGA!R17-SGA!R32)</f>
        <v>-79115.864570191363</v>
      </c>
      <c r="S67" s="167">
        <f>-(SGA-SGA!S17-SGA!S32)</f>
        <v>-84058.239218860283</v>
      </c>
      <c r="T67" s="167">
        <f>-(SGA-SGA!T17-SGA!T32)</f>
        <v>-88214.482396586609</v>
      </c>
    </row>
    <row r="68" spans="1:27" x14ac:dyDescent="0.15">
      <c r="B68" s="22" t="s">
        <v>311</v>
      </c>
      <c r="C68" s="23" t="s">
        <v>256</v>
      </c>
      <c r="P68" s="167">
        <f ca="1">-FA!P103</f>
        <v>-1900000</v>
      </c>
      <c r="Q68" s="167">
        <f ca="1">-FA!Q103</f>
        <v>-150000</v>
      </c>
      <c r="R68" s="167">
        <f ca="1">-FA!R103</f>
        <v>-150000</v>
      </c>
      <c r="S68" s="167">
        <f ca="1">-FA!S103</f>
        <v>-150000</v>
      </c>
      <c r="T68" s="167">
        <f ca="1">-FA!T103</f>
        <v>-150000</v>
      </c>
    </row>
    <row r="69" spans="1:27" ht="14" thickBot="1" x14ac:dyDescent="0.2">
      <c r="B69" s="113" t="s">
        <v>395</v>
      </c>
      <c r="C69" s="134" t="s">
        <v>256</v>
      </c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>
        <f ca="1">SUM(P65:P68)</f>
        <v>-2039213.2688973909</v>
      </c>
      <c r="Q69" s="113">
        <f t="shared" ref="Q69:T69" ca="1" si="31">SUM(Q65:Q68)</f>
        <v>-304414.09476573777</v>
      </c>
      <c r="R69" s="113">
        <f t="shared" ca="1" si="31"/>
        <v>-309887.23235136573</v>
      </c>
      <c r="S69" s="113">
        <f t="shared" ca="1" si="31"/>
        <v>-414572.9413764741</v>
      </c>
      <c r="T69" s="113">
        <f t="shared" ca="1" si="31"/>
        <v>-634058.35925947106</v>
      </c>
    </row>
    <row r="71" spans="1:27" x14ac:dyDescent="0.15">
      <c r="B71" s="22" t="s">
        <v>396</v>
      </c>
      <c r="C71" s="23" t="s">
        <v>256</v>
      </c>
      <c r="P71" s="167">
        <f ca="1">P69*VATTaxRate</f>
        <v>-407842.65377947822</v>
      </c>
      <c r="Q71" s="167">
        <f ca="1">Q69*VATTaxRate</f>
        <v>-60882.818953147558</v>
      </c>
      <c r="R71" s="167">
        <f ca="1">R69*VATTaxRate</f>
        <v>-61977.446470273149</v>
      </c>
      <c r="S71" s="167">
        <f ca="1">S69*VATTaxRate</f>
        <v>-82914.588275294824</v>
      </c>
      <c r="T71" s="167">
        <f ca="1">T69*VATTaxRate</f>
        <v>-126811.67185189422</v>
      </c>
    </row>
    <row r="73" spans="1:27" x14ac:dyDescent="0.15">
      <c r="B73" s="163" t="s">
        <v>170</v>
      </c>
      <c r="C73" s="23" t="s">
        <v>256</v>
      </c>
      <c r="P73" s="167">
        <f ca="1">VATReceivableDays/DaysInPeriod*P71*(P71&lt;0)</f>
        <v>-200578.35431777616</v>
      </c>
      <c r="Q73" s="167">
        <f ca="1">VATReceivableDays/DaysInPeriod*Q71*(Q71&lt;0)</f>
        <v>-30024.403867305642</v>
      </c>
      <c r="R73" s="167">
        <f ca="1">VATReceivableDays/DaysInPeriod*R71*(R71&lt;0)</f>
        <v>-30564.220177121002</v>
      </c>
      <c r="S73" s="167">
        <f ca="1">VATReceivableDays/DaysInPeriod*S71*(S71&lt;0)</f>
        <v>-40889.385998775528</v>
      </c>
      <c r="T73" s="167">
        <f ca="1">VATReceivableDays/DaysInPeriod*T71*(T71&lt;0)</f>
        <v>-62366.395992734862</v>
      </c>
    </row>
    <row r="74" spans="1:27" x14ac:dyDescent="0.15">
      <c r="B74" s="22" t="s">
        <v>358</v>
      </c>
      <c r="C74" s="23" t="s">
        <v>256</v>
      </c>
      <c r="P74" s="167">
        <f ca="1">VATPayableDays/DaysInPeriod*(MAX(P71,0))</f>
        <v>0</v>
      </c>
      <c r="Q74" s="167">
        <f ca="1">VATPayableDays/DaysInPeriod*(MAX(Q71,0))</f>
        <v>0</v>
      </c>
      <c r="R74" s="167">
        <f ca="1">VATPayableDays/DaysInPeriod*(MAX(R71,0))</f>
        <v>0</v>
      </c>
      <c r="S74" s="167">
        <f ca="1">VATPayableDays/DaysInPeriod*(MAX(S71,0))</f>
        <v>0</v>
      </c>
      <c r="T74" s="167">
        <f ca="1">VATPayableDays/DaysInPeriod*(MAX(T71,0))</f>
        <v>0</v>
      </c>
    </row>
    <row r="76" spans="1:27" x14ac:dyDescent="0.15">
      <c r="A76" s="64">
        <f>FLOOR(MAX($A$1:A75)+1,1)</f>
        <v>4</v>
      </c>
      <c r="B76" s="16" t="s">
        <v>201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/>
      <c r="V76"/>
      <c r="W76"/>
      <c r="X76"/>
      <c r="Y76"/>
      <c r="Z76"/>
      <c r="AA76"/>
    </row>
    <row r="78" spans="1:27" x14ac:dyDescent="0.15">
      <c r="B78" s="22" t="s">
        <v>200</v>
      </c>
      <c r="C78" s="23" t="s">
        <v>256</v>
      </c>
      <c r="P78" s="167">
        <f ca="1">PL!P21</f>
        <v>704651.29995616013</v>
      </c>
      <c r="Q78" s="167">
        <f ca="1">PL!Q21</f>
        <v>771982.59365819523</v>
      </c>
      <c r="R78" s="167">
        <f ca="1">PL!R21</f>
        <v>1057261.5728454199</v>
      </c>
      <c r="S78" s="167">
        <f ca="1">PL!S21</f>
        <v>1061822.9592810278</v>
      </c>
      <c r="T78" s="167">
        <f ca="1">PL!T21</f>
        <v>1022137.56595006</v>
      </c>
    </row>
    <row r="79" spans="1:27" x14ac:dyDescent="0.15">
      <c r="B79" s="22" t="s">
        <v>397</v>
      </c>
      <c r="C79" s="23" t="s">
        <v>256</v>
      </c>
      <c r="P79" s="167">
        <f>(OpEx+SGA)*NonDeductExpShare</f>
        <v>165766.18408493782</v>
      </c>
      <c r="Q79" s="167">
        <f>(OpEx+SGA)*NonDeductExpShare</f>
        <v>186277.72004385665</v>
      </c>
      <c r="R79" s="167">
        <f>(OpEx+SGA)*NonDeductExpShare</f>
        <v>221536.59139882325</v>
      </c>
      <c r="S79" s="167">
        <f>(OpEx+SGA)*NonDeductExpShare</f>
        <v>237351.28060770093</v>
      </c>
      <c r="T79" s="167">
        <f>(OpEx+SGA)*NonDeductExpShare</f>
        <v>248130.73863070083</v>
      </c>
    </row>
    <row r="80" spans="1:27" ht="14" thickBot="1" x14ac:dyDescent="0.2">
      <c r="B80" s="113" t="s">
        <v>398</v>
      </c>
      <c r="C80" s="134" t="s">
        <v>256</v>
      </c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>
        <f ca="1">SUM(P78:P79)</f>
        <v>870417.48404109792</v>
      </c>
      <c r="Q80" s="113">
        <f t="shared" ref="Q80:T80" ca="1" si="32">SUM(Q78:Q79)</f>
        <v>958260.31370205188</v>
      </c>
      <c r="R80" s="113">
        <f t="shared" ca="1" si="32"/>
        <v>1278798.1642442432</v>
      </c>
      <c r="S80" s="113">
        <f t="shared" ca="1" si="32"/>
        <v>1299174.2398887286</v>
      </c>
      <c r="T80" s="113">
        <f t="shared" ca="1" si="32"/>
        <v>1270268.3045807609</v>
      </c>
    </row>
    <row r="82" spans="1:27" x14ac:dyDescent="0.15">
      <c r="B82" s="22" t="s">
        <v>399</v>
      </c>
      <c r="C82" s="23" t="s">
        <v>256</v>
      </c>
      <c r="O82" s="167"/>
      <c r="P82" s="167">
        <f>O85</f>
        <v>10000</v>
      </c>
      <c r="Q82" s="167">
        <f t="shared" ref="Q82:T82" ca="1" si="33">P85</f>
        <v>0</v>
      </c>
      <c r="R82" s="167">
        <f t="shared" ca="1" si="33"/>
        <v>0</v>
      </c>
      <c r="S82" s="167">
        <f t="shared" ca="1" si="33"/>
        <v>0</v>
      </c>
      <c r="T82" s="167">
        <f t="shared" ca="1" si="33"/>
        <v>0</v>
      </c>
    </row>
    <row r="83" spans="1:27" x14ac:dyDescent="0.15">
      <c r="B83" s="22" t="s">
        <v>400</v>
      </c>
      <c r="C83" s="23" t="s">
        <v>256</v>
      </c>
      <c r="O83" s="167"/>
      <c r="P83" s="167">
        <f ca="1">-P80*(P80&lt;0)</f>
        <v>0</v>
      </c>
      <c r="Q83" s="167">
        <f t="shared" ref="Q83:T83" ca="1" si="34">-Q80*(Q80&lt;0)</f>
        <v>0</v>
      </c>
      <c r="R83" s="167">
        <f t="shared" ca="1" si="34"/>
        <v>0</v>
      </c>
      <c r="S83" s="167">
        <f t="shared" ca="1" si="34"/>
        <v>0</v>
      </c>
      <c r="T83" s="167">
        <f t="shared" ca="1" si="34"/>
        <v>0</v>
      </c>
    </row>
    <row r="84" spans="1:27" x14ac:dyDescent="0.15">
      <c r="B84" s="22" t="s">
        <v>401</v>
      </c>
      <c r="C84" s="23" t="s">
        <v>256</v>
      </c>
      <c r="O84" s="167"/>
      <c r="P84" s="167">
        <f ca="1">-MIN(P80*TaxLossesUtil,P82)</f>
        <v>-10000</v>
      </c>
      <c r="Q84" s="167">
        <f ca="1">-MIN(Q80*TaxLossesUtil,Q82)</f>
        <v>0</v>
      </c>
      <c r="R84" s="167">
        <f ca="1">-MIN(R80*TaxLossesUtil,R82)</f>
        <v>0</v>
      </c>
      <c r="S84" s="167">
        <f ca="1">-MIN(S80*TaxLossesUtil,S82)</f>
        <v>0</v>
      </c>
      <c r="T84" s="167">
        <f ca="1">-MIN(T80*TaxLossesUtil,T82)</f>
        <v>0</v>
      </c>
    </row>
    <row r="85" spans="1:27" x14ac:dyDescent="0.15">
      <c r="B85" s="22" t="s">
        <v>402</v>
      </c>
      <c r="C85" s="23" t="s">
        <v>256</v>
      </c>
      <c r="O85" s="167">
        <f>His_BS!O44</f>
        <v>10000</v>
      </c>
      <c r="P85" s="167">
        <f ca="1">SUM(P82:P84)</f>
        <v>0</v>
      </c>
      <c r="Q85" s="167">
        <f t="shared" ref="Q85:T85" ca="1" si="35">SUM(Q82:Q84)</f>
        <v>0</v>
      </c>
      <c r="R85" s="167">
        <f t="shared" ca="1" si="35"/>
        <v>0</v>
      </c>
      <c r="S85" s="167">
        <f t="shared" ca="1" si="35"/>
        <v>0</v>
      </c>
      <c r="T85" s="167">
        <f t="shared" ca="1" si="35"/>
        <v>0</v>
      </c>
    </row>
    <row r="87" spans="1:27" x14ac:dyDescent="0.15">
      <c r="B87" s="22" t="s">
        <v>405</v>
      </c>
      <c r="C87" s="23" t="s">
        <v>256</v>
      </c>
      <c r="P87" s="167">
        <f ca="1">(P80&gt;0)*(P80+P84)</f>
        <v>860417.48404109792</v>
      </c>
      <c r="Q87" s="167">
        <f t="shared" ref="Q87:T87" ca="1" si="36">(Q80&gt;0)*(Q80+Q84)</f>
        <v>958260.31370205188</v>
      </c>
      <c r="R87" s="167">
        <f t="shared" ca="1" si="36"/>
        <v>1278798.1642442432</v>
      </c>
      <c r="S87" s="167">
        <f t="shared" ca="1" si="36"/>
        <v>1299174.2398887286</v>
      </c>
      <c r="T87" s="167">
        <f t="shared" ca="1" si="36"/>
        <v>1270268.3045807609</v>
      </c>
    </row>
    <row r="88" spans="1:27" x14ac:dyDescent="0.15">
      <c r="B88" s="22" t="s">
        <v>201</v>
      </c>
      <c r="C88" s="23" t="s">
        <v>256</v>
      </c>
      <c r="P88" s="167">
        <f ca="1">P87*ProfitTaxRate</f>
        <v>172083.49680821958</v>
      </c>
      <c r="Q88" s="167">
        <f ca="1">Q87*ProfitTaxRate</f>
        <v>191652.06274041039</v>
      </c>
      <c r="R88" s="167">
        <f ca="1">R87*ProfitTaxRate</f>
        <v>255759.63284884865</v>
      </c>
      <c r="S88" s="167">
        <f ca="1">S87*ProfitTaxRate</f>
        <v>259834.84797774573</v>
      </c>
      <c r="T88" s="167">
        <f ca="1">T87*ProfitTaxRate</f>
        <v>254053.66091615218</v>
      </c>
    </row>
    <row r="90" spans="1:27" x14ac:dyDescent="0.15">
      <c r="A90" s="64">
        <f>FLOOR(MAX($A$1:A89)+1,1)</f>
        <v>5</v>
      </c>
      <c r="B90" s="16" t="s">
        <v>534</v>
      </c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/>
      <c r="V90"/>
      <c r="W90"/>
      <c r="X90"/>
      <c r="Y90"/>
      <c r="Z90"/>
      <c r="AA90"/>
    </row>
    <row r="92" spans="1:27" x14ac:dyDescent="0.15">
      <c r="B92" s="22" t="s">
        <v>198</v>
      </c>
      <c r="C92" s="23" t="s">
        <v>256</v>
      </c>
      <c r="P92" s="167">
        <f ca="1">EBIT</f>
        <v>997151.29995616013</v>
      </c>
      <c r="Q92" s="167">
        <f ca="1">EBIT</f>
        <v>1099885.9175596549</v>
      </c>
      <c r="R92" s="167">
        <f ca="1">EBIT</f>
        <v>1348761.5728454199</v>
      </c>
      <c r="S92" s="167">
        <f ca="1">EBIT</f>
        <v>1320322.9592810278</v>
      </c>
      <c r="T92" s="167">
        <f ca="1">EBIT</f>
        <v>1247637.56595006</v>
      </c>
    </row>
    <row r="93" spans="1:27" x14ac:dyDescent="0.15">
      <c r="B93" s="22" t="s">
        <v>397</v>
      </c>
      <c r="C93" s="23" t="s">
        <v>256</v>
      </c>
      <c r="P93" s="167">
        <f>P79</f>
        <v>165766.18408493782</v>
      </c>
      <c r="Q93" s="167">
        <f t="shared" ref="Q93:T93" si="37">Q79</f>
        <v>186277.72004385665</v>
      </c>
      <c r="R93" s="167">
        <f t="shared" si="37"/>
        <v>221536.59139882325</v>
      </c>
      <c r="S93" s="167">
        <f t="shared" si="37"/>
        <v>237351.28060770093</v>
      </c>
      <c r="T93" s="167">
        <f t="shared" si="37"/>
        <v>248130.73863070083</v>
      </c>
    </row>
    <row r="94" spans="1:27" ht="14" thickBot="1" x14ac:dyDescent="0.2">
      <c r="B94" s="113" t="s">
        <v>398</v>
      </c>
      <c r="C94" s="134" t="s">
        <v>256</v>
      </c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>
        <f ca="1">SUM(P92:P93)</f>
        <v>1162917.484041098</v>
      </c>
      <c r="Q94" s="113">
        <f t="shared" ref="Q94:T94" ca="1" si="38">SUM(Q92:Q93)</f>
        <v>1286163.6376035116</v>
      </c>
      <c r="R94" s="113">
        <f t="shared" ca="1" si="38"/>
        <v>1570298.1642442432</v>
      </c>
      <c r="S94" s="113">
        <f t="shared" ca="1" si="38"/>
        <v>1557674.2398887286</v>
      </c>
      <c r="T94" s="113">
        <f t="shared" ca="1" si="38"/>
        <v>1495768.3045807609</v>
      </c>
    </row>
    <row r="96" spans="1:27" x14ac:dyDescent="0.15">
      <c r="B96" s="22" t="s">
        <v>399</v>
      </c>
      <c r="C96" s="23" t="s">
        <v>256</v>
      </c>
      <c r="O96" s="167"/>
      <c r="P96" s="167">
        <f>O99</f>
        <v>10000</v>
      </c>
      <c r="Q96" s="167">
        <f t="shared" ref="Q96" ca="1" si="39">P99</f>
        <v>0</v>
      </c>
      <c r="R96" s="167">
        <f t="shared" ref="R96" ca="1" si="40">Q99</f>
        <v>0</v>
      </c>
      <c r="S96" s="167">
        <f t="shared" ref="S96" ca="1" si="41">R99</f>
        <v>0</v>
      </c>
      <c r="T96" s="167">
        <f t="shared" ref="T96" ca="1" si="42">S99</f>
        <v>0</v>
      </c>
    </row>
    <row r="97" spans="2:20" x14ac:dyDescent="0.15">
      <c r="B97" s="22" t="s">
        <v>400</v>
      </c>
      <c r="C97" s="23" t="s">
        <v>256</v>
      </c>
      <c r="O97" s="167"/>
      <c r="P97" s="167">
        <f ca="1">-P94*(P94&lt;0)</f>
        <v>0</v>
      </c>
      <c r="Q97" s="167">
        <f t="shared" ref="Q97:T97" ca="1" si="43">-Q94*(Q94&lt;0)</f>
        <v>0</v>
      </c>
      <c r="R97" s="167">
        <f t="shared" ca="1" si="43"/>
        <v>0</v>
      </c>
      <c r="S97" s="167">
        <f t="shared" ca="1" si="43"/>
        <v>0</v>
      </c>
      <c r="T97" s="167">
        <f t="shared" ca="1" si="43"/>
        <v>0</v>
      </c>
    </row>
    <row r="98" spans="2:20" x14ac:dyDescent="0.15">
      <c r="B98" s="22" t="s">
        <v>401</v>
      </c>
      <c r="C98" s="23" t="s">
        <v>256</v>
      </c>
      <c r="O98" s="167"/>
      <c r="P98" s="167">
        <f ca="1">-MIN(P94*TaxLossesUtil,P96)</f>
        <v>-10000</v>
      </c>
      <c r="Q98" s="167">
        <f ca="1">-MIN(Q94*TaxLossesUtil,Q96)</f>
        <v>0</v>
      </c>
      <c r="R98" s="167">
        <f ca="1">-MIN(R94*TaxLossesUtil,R96)</f>
        <v>0</v>
      </c>
      <c r="S98" s="167">
        <f ca="1">-MIN(S94*TaxLossesUtil,S96)</f>
        <v>0</v>
      </c>
      <c r="T98" s="167">
        <f ca="1">-MIN(T94*TaxLossesUtil,T96)</f>
        <v>0</v>
      </c>
    </row>
    <row r="99" spans="2:20" x14ac:dyDescent="0.15">
      <c r="B99" s="22" t="s">
        <v>402</v>
      </c>
      <c r="C99" s="23" t="s">
        <v>256</v>
      </c>
      <c r="O99" s="167">
        <f>His_BS!O44</f>
        <v>10000</v>
      </c>
      <c r="P99" s="167">
        <f ca="1">SUM(P96:P98)</f>
        <v>0</v>
      </c>
      <c r="Q99" s="167">
        <f t="shared" ref="Q99:T99" ca="1" si="44">SUM(Q96:Q98)</f>
        <v>0</v>
      </c>
      <c r="R99" s="167">
        <f t="shared" ca="1" si="44"/>
        <v>0</v>
      </c>
      <c r="S99" s="167">
        <f t="shared" ca="1" si="44"/>
        <v>0</v>
      </c>
      <c r="T99" s="167">
        <f t="shared" ca="1" si="44"/>
        <v>0</v>
      </c>
    </row>
    <row r="101" spans="2:20" x14ac:dyDescent="0.15">
      <c r="B101" s="22" t="s">
        <v>405</v>
      </c>
      <c r="C101" s="23" t="s">
        <v>256</v>
      </c>
      <c r="P101" s="167">
        <f ca="1">(P94&gt;0)*(P94+P98)</f>
        <v>1152917.484041098</v>
      </c>
      <c r="Q101" s="167">
        <f t="shared" ref="Q101:T101" ca="1" si="45">(Q94&gt;0)*(Q94+Q98)</f>
        <v>1286163.6376035116</v>
      </c>
      <c r="R101" s="167">
        <f t="shared" ca="1" si="45"/>
        <v>1570298.1642442432</v>
      </c>
      <c r="S101" s="167">
        <f t="shared" ca="1" si="45"/>
        <v>1557674.2398887286</v>
      </c>
      <c r="T101" s="167">
        <f t="shared" ca="1" si="45"/>
        <v>1495768.3045807609</v>
      </c>
    </row>
    <row r="102" spans="2:20" x14ac:dyDescent="0.15">
      <c r="B102" s="22" t="s">
        <v>534</v>
      </c>
      <c r="C102" s="23" t="s">
        <v>256</v>
      </c>
      <c r="P102" s="167">
        <f ca="1">P101*ProfitTaxRate</f>
        <v>230583.49680821961</v>
      </c>
      <c r="Q102" s="167">
        <f ca="1">Q101*ProfitTaxRate</f>
        <v>257232.72752070232</v>
      </c>
      <c r="R102" s="167">
        <f ca="1">R101*ProfitTaxRate</f>
        <v>314059.63284884865</v>
      </c>
      <c r="S102" s="167">
        <f ca="1">S101*ProfitTaxRate</f>
        <v>311534.84797774575</v>
      </c>
      <c r="T102" s="167">
        <f ca="1">T101*ProfitTaxRate</f>
        <v>299153.66091615218</v>
      </c>
    </row>
  </sheetData>
  <conditionalFormatting sqref="M1:T6">
    <cfRule type="expression" dxfId="5" priority="2">
      <formula>(#REF!&lt;=date_Valuation)</formula>
    </cfRule>
  </conditionalFormatting>
  <conditionalFormatting sqref="M7:T7">
    <cfRule type="expression" dxfId="4" priority="1">
      <formula>(#REF!&lt;=date_Valuation)</formula>
    </cfRule>
  </conditionalFormatting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8" tint="-0.249977111117893"/>
  </sheetPr>
  <dimension ref="A1:AJ107"/>
  <sheetViews>
    <sheetView showGridLines="0" zoomScale="90" zoomScaleNormal="90" workbookViewId="0">
      <pane xSplit="3" ySplit="7" topLeftCell="M91" activePane="bottomRight" state="frozen"/>
      <selection activeCell="B13" sqref="B13"/>
      <selection pane="topRight" activeCell="B13" sqref="B13"/>
      <selection pane="bottomLeft" activeCell="B13" sqref="B13"/>
      <selection pane="bottomRight" activeCell="B102" sqref="B102"/>
    </sheetView>
  </sheetViews>
  <sheetFormatPr baseColWidth="10" defaultColWidth="0" defaultRowHeight="13" outlineLevelRow="1" outlineLevelCol="1" x14ac:dyDescent="0.15"/>
  <cols>
    <col min="1" max="1" width="5.6640625" style="22" customWidth="1"/>
    <col min="2" max="2" width="32" style="22" customWidth="1"/>
    <col min="3" max="4" width="10.33203125" style="23" customWidth="1"/>
    <col min="5" max="5" width="53.5" style="22" bestFit="1" customWidth="1"/>
    <col min="6" max="6" width="11.33203125" style="22" customWidth="1"/>
    <col min="7" max="11" width="11.33203125" style="22" hidden="1" customWidth="1" outlineLevel="1"/>
    <col min="12" max="12" width="11.33203125" style="22" customWidth="1" collapsed="1"/>
    <col min="13" max="17" width="11.33203125" style="22" customWidth="1"/>
    <col min="18" max="18" width="11.1640625" style="22" bestFit="1" customWidth="1"/>
    <col min="19" max="19" width="10.6640625" style="22" customWidth="1"/>
    <col min="20" max="20" width="11.6640625" style="22" customWidth="1"/>
    <col min="21" max="27" width="10.6640625" style="22" customWidth="1"/>
    <col min="28" max="28" width="9.33203125" customWidth="1"/>
    <col min="29" max="36" width="0" hidden="1" customWidth="1"/>
    <col min="37" max="16384" width="9.33203125" hidden="1"/>
  </cols>
  <sheetData>
    <row r="1" spans="1:27" ht="23" x14ac:dyDescent="0.25">
      <c r="A1" s="8" t="s">
        <v>165</v>
      </c>
      <c r="F1" s="9"/>
      <c r="G1" s="9"/>
      <c r="H1" s="9"/>
      <c r="I1" s="9"/>
      <c r="J1" s="9"/>
      <c r="K1" s="9"/>
      <c r="M1"/>
      <c r="N1"/>
      <c r="O1"/>
      <c r="P1"/>
      <c r="Q1"/>
      <c r="R1"/>
      <c r="S1"/>
      <c r="T1"/>
      <c r="U1"/>
      <c r="V1"/>
      <c r="W1"/>
      <c r="X1"/>
      <c r="Y1"/>
      <c r="Z1"/>
      <c r="AA1"/>
    </row>
    <row r="2" spans="1:27" s="19" customFormat="1" x14ac:dyDescent="0.1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</row>
    <row r="3" spans="1:27" outlineLevel="1" x14ac:dyDescent="0.15">
      <c r="A3" s="1"/>
      <c r="B3" s="1" t="s">
        <v>289</v>
      </c>
      <c r="C3" s="1"/>
      <c r="D3" s="1"/>
      <c r="E3" s="24"/>
      <c r="F3" s="11"/>
      <c r="G3" s="11"/>
      <c r="H3" s="11"/>
      <c r="I3" s="11"/>
      <c r="J3" s="11"/>
      <c r="K3" s="11"/>
      <c r="M3"/>
      <c r="N3"/>
      <c r="O3"/>
      <c r="P3"/>
      <c r="Q3"/>
      <c r="R3"/>
      <c r="S3"/>
      <c r="T3"/>
      <c r="U3"/>
      <c r="V3"/>
      <c r="W3"/>
      <c r="X3"/>
      <c r="Y3"/>
      <c r="Z3"/>
      <c r="AA3"/>
    </row>
    <row r="4" spans="1:27" outlineLevel="1" x14ac:dyDescent="0.15">
      <c r="A4" s="1"/>
      <c r="B4" s="1" t="s">
        <v>175</v>
      </c>
      <c r="C4" s="1"/>
      <c r="D4" s="1"/>
      <c r="E4" s="24"/>
      <c r="F4" s="11"/>
      <c r="G4" s="11"/>
      <c r="H4" s="11"/>
      <c r="I4" s="11"/>
      <c r="J4" s="11"/>
      <c r="K4" s="11"/>
      <c r="M4"/>
      <c r="N4"/>
      <c r="O4"/>
      <c r="P4"/>
      <c r="Q4"/>
      <c r="R4"/>
      <c r="S4"/>
      <c r="T4"/>
      <c r="U4"/>
      <c r="V4"/>
      <c r="W4"/>
      <c r="X4"/>
      <c r="Y4"/>
      <c r="Z4"/>
      <c r="AA4"/>
    </row>
    <row r="5" spans="1:27" outlineLevel="1" x14ac:dyDescent="0.15">
      <c r="A5" s="18"/>
      <c r="B5" s="2"/>
      <c r="C5" s="2"/>
      <c r="D5" s="2"/>
      <c r="E5" s="24"/>
      <c r="F5" s="11"/>
      <c r="G5" s="11"/>
      <c r="H5" s="11"/>
      <c r="I5" s="11"/>
      <c r="J5" s="11"/>
      <c r="K5" s="11"/>
      <c r="L5" s="10"/>
      <c r="M5"/>
      <c r="N5"/>
      <c r="O5"/>
      <c r="P5"/>
      <c r="Q5"/>
      <c r="R5"/>
      <c r="S5"/>
      <c r="T5"/>
      <c r="U5"/>
      <c r="V5"/>
      <c r="W5"/>
      <c r="X5"/>
      <c r="Y5"/>
      <c r="Z5"/>
      <c r="AA5"/>
    </row>
    <row r="6" spans="1:27" outlineLevel="1" x14ac:dyDescent="0.15">
      <c r="A6" s="3"/>
      <c r="B6" s="4"/>
      <c r="C6" s="4"/>
      <c r="D6" s="4"/>
      <c r="E6" s="24"/>
      <c r="F6" s="11"/>
      <c r="G6" s="11"/>
      <c r="H6" s="11"/>
      <c r="I6" s="11"/>
      <c r="J6" s="11"/>
      <c r="K6" s="11"/>
      <c r="L6" s="13"/>
      <c r="M6"/>
      <c r="N6"/>
      <c r="O6"/>
      <c r="P6"/>
      <c r="Q6"/>
      <c r="R6"/>
      <c r="S6"/>
      <c r="T6"/>
      <c r="U6"/>
      <c r="V6"/>
      <c r="W6"/>
      <c r="X6"/>
      <c r="Y6"/>
      <c r="Z6"/>
      <c r="AA6"/>
    </row>
    <row r="7" spans="1:27" ht="14" thickBot="1" x14ac:dyDescent="0.2">
      <c r="A7" s="5" t="s">
        <v>0</v>
      </c>
      <c r="B7" s="5" t="s">
        <v>106</v>
      </c>
      <c r="C7" s="21" t="s">
        <v>107</v>
      </c>
      <c r="D7" s="21" t="s">
        <v>108</v>
      </c>
      <c r="E7" s="5" t="s">
        <v>109</v>
      </c>
      <c r="F7" s="21" t="s">
        <v>110</v>
      </c>
      <c r="G7" s="21" t="s">
        <v>111</v>
      </c>
      <c r="H7" s="21" t="s">
        <v>112</v>
      </c>
      <c r="I7" s="21" t="s">
        <v>113</v>
      </c>
      <c r="J7" s="21" t="s">
        <v>114</v>
      </c>
      <c r="K7" s="21" t="s">
        <v>115</v>
      </c>
      <c r="L7" s="21" t="s">
        <v>116</v>
      </c>
      <c r="M7" s="28">
        <f t="shared" ref="M7:T7" si="0">NameOfPeriod</f>
        <v>2017</v>
      </c>
      <c r="N7" s="28">
        <f t="shared" si="0"/>
        <v>2018</v>
      </c>
      <c r="O7" s="28">
        <f t="shared" si="0"/>
        <v>2019</v>
      </c>
      <c r="P7" s="28">
        <f t="shared" si="0"/>
        <v>2020</v>
      </c>
      <c r="Q7" s="28">
        <f t="shared" si="0"/>
        <v>2021</v>
      </c>
      <c r="R7" s="28">
        <f t="shared" si="0"/>
        <v>2022</v>
      </c>
      <c r="S7" s="28">
        <f t="shared" si="0"/>
        <v>2023</v>
      </c>
      <c r="T7" s="28">
        <f t="shared" si="0"/>
        <v>2024</v>
      </c>
      <c r="U7"/>
      <c r="V7"/>
      <c r="W7"/>
      <c r="X7"/>
      <c r="Y7"/>
      <c r="Z7"/>
      <c r="AA7"/>
    </row>
    <row r="8" spans="1:27" x14ac:dyDescent="0.15">
      <c r="A8" s="6"/>
      <c r="B8" s="6"/>
      <c r="C8" s="7"/>
      <c r="D8" s="7"/>
      <c r="E8" s="7"/>
      <c r="U8"/>
      <c r="V8"/>
      <c r="W8"/>
      <c r="X8"/>
      <c r="Y8"/>
      <c r="Z8"/>
      <c r="AA8"/>
    </row>
    <row r="9" spans="1:27" x14ac:dyDescent="0.15">
      <c r="A9" s="64">
        <f>FLOOR(MAX($A$1:A8)+1,1)</f>
        <v>1</v>
      </c>
      <c r="B9" s="16" t="s">
        <v>285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/>
      <c r="V9"/>
      <c r="W9"/>
      <c r="X9"/>
      <c r="Y9"/>
      <c r="Z9"/>
      <c r="AA9"/>
    </row>
    <row r="10" spans="1:27" x14ac:dyDescent="0.15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/>
      <c r="V10"/>
      <c r="W10"/>
      <c r="X10"/>
      <c r="Y10"/>
      <c r="Z10"/>
      <c r="AA10"/>
    </row>
    <row r="11" spans="1:27" x14ac:dyDescent="0.15">
      <c r="A11" s="65">
        <f>MAX($A$1:A10)+0.1</f>
        <v>1.1000000000000001</v>
      </c>
      <c r="B11" s="18" t="s">
        <v>362</v>
      </c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/>
      <c r="V11"/>
      <c r="W11"/>
      <c r="X11"/>
      <c r="Y11"/>
      <c r="Z11"/>
      <c r="AA11"/>
    </row>
    <row r="12" spans="1:27" x14ac:dyDescent="0.15">
      <c r="U12"/>
      <c r="V12"/>
      <c r="W12"/>
      <c r="X12"/>
      <c r="Y12"/>
      <c r="Z12"/>
      <c r="AA12"/>
    </row>
    <row r="13" spans="1:27" x14ac:dyDescent="0.15">
      <c r="B13" s="24" t="str">
        <f>INDEX(FAgroup,F13)</f>
        <v>Buildings</v>
      </c>
      <c r="F13" s="166">
        <f>MAX($F$1:F10)+1</f>
        <v>1</v>
      </c>
    </row>
    <row r="14" spans="1:27" x14ac:dyDescent="0.15">
      <c r="B14" s="22" t="s">
        <v>363</v>
      </c>
      <c r="E14" s="60" t="s">
        <v>368</v>
      </c>
      <c r="O14" s="169">
        <f>INDEX(bDeprRate,F13,)</f>
        <v>2.0645161290322581E-2</v>
      </c>
      <c r="P14" s="170">
        <f>O14</f>
        <v>2.0645161290322581E-2</v>
      </c>
      <c r="Q14" s="169">
        <f t="shared" ref="Q14:T14" si="1">P14</f>
        <v>2.0645161290322581E-2</v>
      </c>
      <c r="R14" s="169">
        <f t="shared" si="1"/>
        <v>2.0645161290322581E-2</v>
      </c>
      <c r="S14" s="169">
        <f t="shared" si="1"/>
        <v>2.0645161290322581E-2</v>
      </c>
      <c r="T14" s="169">
        <f t="shared" si="1"/>
        <v>2.0645161290322581E-2</v>
      </c>
    </row>
    <row r="15" spans="1:27" x14ac:dyDescent="0.15">
      <c r="B15" s="22" t="str">
        <f>Assumptions!B202</f>
        <v>Historical cost of FA</v>
      </c>
      <c r="E15" s="60" t="s">
        <v>370</v>
      </c>
      <c r="O15" s="167">
        <f>INDEX(bGBV,FA!F13,)</f>
        <v>800000</v>
      </c>
      <c r="P15" s="43">
        <f>O15</f>
        <v>800000</v>
      </c>
      <c r="Q15" s="167">
        <f t="shared" ref="Q15:T15" si="2">P15</f>
        <v>800000</v>
      </c>
      <c r="R15" s="167">
        <f t="shared" si="2"/>
        <v>800000</v>
      </c>
      <c r="S15" s="167">
        <f t="shared" si="2"/>
        <v>800000</v>
      </c>
      <c r="T15" s="167">
        <f t="shared" si="2"/>
        <v>800000</v>
      </c>
    </row>
    <row r="16" spans="1:27" x14ac:dyDescent="0.15">
      <c r="B16" s="22" t="str">
        <f>Assumptions!B222</f>
        <v>Depreciation for the period</v>
      </c>
      <c r="E16" s="60" t="s">
        <v>369</v>
      </c>
      <c r="F16" s="60" t="str">
        <f ca="1">_xlfn.FORMULATEXT(P16)</f>
        <v>=-МИН(P15*P14;O18)</v>
      </c>
      <c r="O16" s="167">
        <f>-INDEX(bDepr,FA!F13,)</f>
        <v>-16000</v>
      </c>
      <c r="P16" s="43">
        <f>-MIN(P15*P14,O18)</f>
        <v>-16516.129032258064</v>
      </c>
      <c r="Q16" s="167">
        <f t="shared" ref="Q16:T16" si="3">-MIN(Q15*Q14,P18)</f>
        <v>-16516.129032258064</v>
      </c>
      <c r="R16" s="167">
        <f t="shared" si="3"/>
        <v>-16516.129032258064</v>
      </c>
      <c r="S16" s="167">
        <f t="shared" si="3"/>
        <v>-16516.129032258064</v>
      </c>
      <c r="T16" s="167">
        <f t="shared" si="3"/>
        <v>-16516.129032258064</v>
      </c>
    </row>
    <row r="17" spans="2:20" x14ac:dyDescent="0.15">
      <c r="B17" s="22" t="s">
        <v>364</v>
      </c>
      <c r="E17" s="22" t="str">
        <f ca="1">_xlfn.FORMULATEXT(O17)</f>
        <v>=-(O15-O18)</v>
      </c>
      <c r="O17" s="167">
        <f>-(O15-O18)</f>
        <v>-150000</v>
      </c>
      <c r="P17" s="43">
        <f>O17+P16</f>
        <v>-166516.12903225806</v>
      </c>
      <c r="Q17" s="167">
        <f t="shared" ref="Q17:T17" si="4">P17+Q16</f>
        <v>-183032.25806451612</v>
      </c>
      <c r="R17" s="167">
        <f t="shared" si="4"/>
        <v>-199548.38709677418</v>
      </c>
      <c r="S17" s="167">
        <f t="shared" si="4"/>
        <v>-216064.51612903224</v>
      </c>
      <c r="T17" s="167">
        <f t="shared" si="4"/>
        <v>-232580.6451612903</v>
      </c>
    </row>
    <row r="18" spans="2:20" x14ac:dyDescent="0.15">
      <c r="B18" s="22" t="str">
        <f>Assumptions!B211</f>
        <v>Carrying amount of FA</v>
      </c>
      <c r="E18" s="22" t="str">
        <f ca="1">_xlfn.FORMULATEXT(O18)</f>
        <v>=@ИНДЕКС(bNBV;FA!F13;)</v>
      </c>
      <c r="O18" s="167">
        <f>INDEX(bNBV,FA!F13,)</f>
        <v>650000</v>
      </c>
      <c r="P18" s="43">
        <f>P15+P17</f>
        <v>633483.87096774194</v>
      </c>
      <c r="Q18" s="167">
        <f t="shared" ref="Q18:T18" si="5">Q15+Q17</f>
        <v>616967.74193548388</v>
      </c>
      <c r="R18" s="167">
        <f t="shared" si="5"/>
        <v>600451.61290322582</v>
      </c>
      <c r="S18" s="167">
        <f t="shared" si="5"/>
        <v>583935.48387096776</v>
      </c>
      <c r="T18" s="167">
        <f t="shared" si="5"/>
        <v>567419.3548387097</v>
      </c>
    </row>
    <row r="20" spans="2:20" x14ac:dyDescent="0.15">
      <c r="B20" s="24" t="str">
        <f ca="1">INDEX(FAgroup,F20)</f>
        <v>Machinery and equipment</v>
      </c>
      <c r="F20" s="166">
        <f ca="1">MAX($F$1:F17)+1</f>
        <v>2</v>
      </c>
    </row>
    <row r="21" spans="2:20" x14ac:dyDescent="0.15">
      <c r="B21" s="22" t="s">
        <v>363</v>
      </c>
      <c r="O21" s="169">
        <f ca="1">INDEX(bDeprRate,F20,)</f>
        <v>5.4054054054054057E-2</v>
      </c>
      <c r="P21" s="170">
        <f ca="1">O21</f>
        <v>5.4054054054054057E-2</v>
      </c>
      <c r="Q21" s="169">
        <f t="shared" ref="Q21:T21" ca="1" si="6">P21</f>
        <v>5.4054054054054057E-2</v>
      </c>
      <c r="R21" s="169">
        <f t="shared" ca="1" si="6"/>
        <v>5.4054054054054057E-2</v>
      </c>
      <c r="S21" s="169">
        <f t="shared" ca="1" si="6"/>
        <v>5.4054054054054057E-2</v>
      </c>
      <c r="T21" s="169">
        <f t="shared" ca="1" si="6"/>
        <v>5.4054054054054057E-2</v>
      </c>
    </row>
    <row r="22" spans="2:20" x14ac:dyDescent="0.15">
      <c r="B22" s="22" t="s">
        <v>144</v>
      </c>
      <c r="O22" s="167">
        <f ca="1">INDEX(bGBV,FA!F20,)</f>
        <v>1000000</v>
      </c>
      <c r="P22" s="43">
        <f ca="1">O22</f>
        <v>1000000</v>
      </c>
      <c r="Q22" s="167">
        <f t="shared" ref="Q22:T22" ca="1" si="7">P22</f>
        <v>1000000</v>
      </c>
      <c r="R22" s="167">
        <f t="shared" ca="1" si="7"/>
        <v>1000000</v>
      </c>
      <c r="S22" s="167">
        <f t="shared" ca="1" si="7"/>
        <v>1000000</v>
      </c>
      <c r="T22" s="167">
        <f t="shared" ca="1" si="7"/>
        <v>1000000</v>
      </c>
    </row>
    <row r="23" spans="2:20" x14ac:dyDescent="0.15">
      <c r="B23" s="22" t="s">
        <v>286</v>
      </c>
      <c r="F23" s="60" t="str">
        <f ca="1">_xlfn.FORMULATEXT(P23)</f>
        <v>=-МИН(P22*P21;O25)</v>
      </c>
      <c r="O23" s="167">
        <f ca="1">-INDEX(bDepr,FA!F20,)</f>
        <v>-50000</v>
      </c>
      <c r="P23" s="43">
        <f ca="1">-MIN(P22*P21,O25)</f>
        <v>-54054.054054054061</v>
      </c>
      <c r="Q23" s="167">
        <f t="shared" ref="Q23" ca="1" si="8">-MIN(Q22*Q21,P25)</f>
        <v>-54054.054054054061</v>
      </c>
      <c r="R23" s="167">
        <f t="shared" ref="R23" ca="1" si="9">-MIN(R22*R21,Q25)</f>
        <v>-54054.054054054061</v>
      </c>
      <c r="S23" s="167">
        <f t="shared" ref="S23" ca="1" si="10">-MIN(S22*S21,R25)</f>
        <v>-54054.054054054061</v>
      </c>
      <c r="T23" s="167">
        <f t="shared" ref="T23" ca="1" si="11">-MIN(T22*T21,S25)</f>
        <v>-54054.054054054061</v>
      </c>
    </row>
    <row r="24" spans="2:20" x14ac:dyDescent="0.15">
      <c r="B24" s="22" t="s">
        <v>364</v>
      </c>
      <c r="O24" s="167">
        <f ca="1">-(O22-O25)</f>
        <v>-300000</v>
      </c>
      <c r="P24" s="43">
        <f ca="1">O24+P23</f>
        <v>-354054.05405405408</v>
      </c>
      <c r="Q24" s="167">
        <f t="shared" ref="Q24" ca="1" si="12">P24+Q23</f>
        <v>-408108.10810810816</v>
      </c>
      <c r="R24" s="167">
        <f t="shared" ref="R24" ca="1" si="13">Q24+R23</f>
        <v>-462162.16216216225</v>
      </c>
      <c r="S24" s="167">
        <f t="shared" ref="S24" ca="1" si="14">R24+S23</f>
        <v>-516216.21621621633</v>
      </c>
      <c r="T24" s="167">
        <f t="shared" ref="T24" ca="1" si="15">S24+T23</f>
        <v>-570270.27027027041</v>
      </c>
    </row>
    <row r="25" spans="2:20" x14ac:dyDescent="0.15">
      <c r="B25" s="22" t="s">
        <v>149</v>
      </c>
      <c r="O25" s="167">
        <f ca="1">INDEX(bNBV,FA!F20,)</f>
        <v>700000</v>
      </c>
      <c r="P25" s="43">
        <f ca="1">P22+P24</f>
        <v>645945.94594594592</v>
      </c>
      <c r="Q25" s="167">
        <f t="shared" ref="Q25" ca="1" si="16">Q22+Q24</f>
        <v>591891.89189189184</v>
      </c>
      <c r="R25" s="167">
        <f t="shared" ref="R25" ca="1" si="17">R22+R24</f>
        <v>537837.83783783775</v>
      </c>
      <c r="S25" s="167">
        <f t="shared" ref="S25" ca="1" si="18">S22+S24</f>
        <v>483783.78378378367</v>
      </c>
      <c r="T25" s="167">
        <f t="shared" ref="T25" ca="1" si="19">T22+T24</f>
        <v>429729.72972972959</v>
      </c>
    </row>
    <row r="27" spans="2:20" x14ac:dyDescent="0.15">
      <c r="B27" s="24" t="str">
        <f ca="1">INDEX(FAgroup,F27)</f>
        <v>Transport</v>
      </c>
      <c r="F27" s="166">
        <f ca="1">MAX($F$1:F24)+1</f>
        <v>3</v>
      </c>
    </row>
    <row r="28" spans="2:20" x14ac:dyDescent="0.15">
      <c r="B28" s="22" t="s">
        <v>363</v>
      </c>
      <c r="O28" s="169">
        <f ca="1">INDEX(bDeprRate,F27,)</f>
        <v>0.24647887323943662</v>
      </c>
      <c r="P28" s="170">
        <f ca="1">O28</f>
        <v>0.24647887323943662</v>
      </c>
      <c r="Q28" s="169">
        <f t="shared" ref="Q28:T28" ca="1" si="20">P28</f>
        <v>0.24647887323943662</v>
      </c>
      <c r="R28" s="169">
        <f t="shared" ca="1" si="20"/>
        <v>0.24647887323943662</v>
      </c>
      <c r="S28" s="169">
        <f t="shared" ca="1" si="20"/>
        <v>0.24647887323943662</v>
      </c>
      <c r="T28" s="169">
        <f t="shared" ca="1" si="20"/>
        <v>0.24647887323943662</v>
      </c>
    </row>
    <row r="29" spans="2:20" x14ac:dyDescent="0.15">
      <c r="B29" s="22" t="s">
        <v>144</v>
      </c>
      <c r="O29" s="167">
        <f ca="1">INDEX(bGBV,FA!F27,)</f>
        <v>700000</v>
      </c>
      <c r="P29" s="43">
        <f ca="1">O29</f>
        <v>700000</v>
      </c>
      <c r="Q29" s="167">
        <f t="shared" ref="Q29:T29" ca="1" si="21">P29</f>
        <v>700000</v>
      </c>
      <c r="R29" s="167">
        <f t="shared" ca="1" si="21"/>
        <v>700000</v>
      </c>
      <c r="S29" s="167">
        <f t="shared" ca="1" si="21"/>
        <v>700000</v>
      </c>
      <c r="T29" s="167">
        <f t="shared" ca="1" si="21"/>
        <v>700000</v>
      </c>
    </row>
    <row r="30" spans="2:20" x14ac:dyDescent="0.15">
      <c r="B30" s="22" t="s">
        <v>286</v>
      </c>
      <c r="F30" s="60" t="str">
        <f ca="1">_xlfn.FORMULATEXT(P30)</f>
        <v>=-МИН(P29*P28;O32)</v>
      </c>
      <c r="O30" s="167">
        <f ca="1">-INDEX(bDepr,FA!F27,)</f>
        <v>-175000</v>
      </c>
      <c r="P30" s="43">
        <f ca="1">-MIN(P29*P28,O32)</f>
        <v>-150000</v>
      </c>
      <c r="Q30" s="167">
        <f t="shared" ref="Q30" ca="1" si="22">-MIN(Q29*Q28,P32)</f>
        <v>0</v>
      </c>
      <c r="R30" s="167">
        <f t="shared" ref="R30" ca="1" si="23">-MIN(R29*R28,Q32)</f>
        <v>0</v>
      </c>
      <c r="S30" s="167">
        <f t="shared" ref="S30" ca="1" si="24">-MIN(S29*S28,R32)</f>
        <v>0</v>
      </c>
      <c r="T30" s="167">
        <f t="shared" ref="T30" ca="1" si="25">-MIN(T29*T28,S32)</f>
        <v>0</v>
      </c>
    </row>
    <row r="31" spans="2:20" x14ac:dyDescent="0.15">
      <c r="B31" s="22" t="s">
        <v>364</v>
      </c>
      <c r="O31" s="167">
        <f ca="1">-(O29-O32)</f>
        <v>-550000</v>
      </c>
      <c r="P31" s="43">
        <f ca="1">O31+P30</f>
        <v>-700000</v>
      </c>
      <c r="Q31" s="167">
        <f t="shared" ref="Q31" ca="1" si="26">P31+Q30</f>
        <v>-700000</v>
      </c>
      <c r="R31" s="167">
        <f t="shared" ref="R31" ca="1" si="27">Q31+R30</f>
        <v>-700000</v>
      </c>
      <c r="S31" s="167">
        <f t="shared" ref="S31" ca="1" si="28">R31+S30</f>
        <v>-700000</v>
      </c>
      <c r="T31" s="167">
        <f t="shared" ref="T31" ca="1" si="29">S31+T30</f>
        <v>-700000</v>
      </c>
    </row>
    <row r="32" spans="2:20" x14ac:dyDescent="0.15">
      <c r="B32" s="22" t="s">
        <v>149</v>
      </c>
      <c r="O32" s="167">
        <f ca="1">INDEX(bNBV,FA!F27,)</f>
        <v>150000</v>
      </c>
      <c r="P32" s="43">
        <f ca="1">P29+P31</f>
        <v>0</v>
      </c>
      <c r="Q32" s="167">
        <f t="shared" ref="Q32" ca="1" si="30">Q29+Q31</f>
        <v>0</v>
      </c>
      <c r="R32" s="167">
        <f t="shared" ref="R32" ca="1" si="31">R29+R31</f>
        <v>0</v>
      </c>
      <c r="S32" s="167">
        <f t="shared" ref="S32" ca="1" si="32">S29+S31</f>
        <v>0</v>
      </c>
      <c r="T32" s="167">
        <f t="shared" ref="T32" ca="1" si="33">T29+T31</f>
        <v>0</v>
      </c>
    </row>
    <row r="34" spans="1:27" x14ac:dyDescent="0.15">
      <c r="B34" s="24" t="str">
        <f ca="1">INDEX(FAgroup,F34)</f>
        <v>Other</v>
      </c>
      <c r="F34" s="166">
        <f ca="1">MAX($F$1:F31)+1</f>
        <v>4</v>
      </c>
    </row>
    <row r="35" spans="1:27" x14ac:dyDescent="0.15">
      <c r="B35" s="22" t="s">
        <v>363</v>
      </c>
      <c r="O35" s="169">
        <f ca="1">INDEX(bDeprRate,F34,)</f>
        <v>0.1</v>
      </c>
      <c r="P35" s="170">
        <f ca="1">O35</f>
        <v>0.1</v>
      </c>
      <c r="Q35" s="169">
        <f t="shared" ref="Q35:T35" ca="1" si="34">P35</f>
        <v>0.1</v>
      </c>
      <c r="R35" s="169">
        <f t="shared" ca="1" si="34"/>
        <v>0.1</v>
      </c>
      <c r="S35" s="169">
        <f t="shared" ca="1" si="34"/>
        <v>0.1</v>
      </c>
      <c r="T35" s="169">
        <f t="shared" ca="1" si="34"/>
        <v>0.1</v>
      </c>
    </row>
    <row r="36" spans="1:27" x14ac:dyDescent="0.15">
      <c r="B36" s="22" t="s">
        <v>144</v>
      </c>
      <c r="O36" s="167">
        <f ca="1">INDEX(bGBV,FA!F34,)</f>
        <v>500000</v>
      </c>
      <c r="P36" s="43">
        <f ca="1">O36</f>
        <v>500000</v>
      </c>
      <c r="Q36" s="167">
        <f t="shared" ref="Q36:T36" ca="1" si="35">P36</f>
        <v>500000</v>
      </c>
      <c r="R36" s="167">
        <f t="shared" ca="1" si="35"/>
        <v>500000</v>
      </c>
      <c r="S36" s="167">
        <f t="shared" ca="1" si="35"/>
        <v>500000</v>
      </c>
      <c r="T36" s="167">
        <f t="shared" ca="1" si="35"/>
        <v>500000</v>
      </c>
    </row>
    <row r="37" spans="1:27" x14ac:dyDescent="0.15">
      <c r="B37" s="22" t="s">
        <v>286</v>
      </c>
      <c r="F37" s="60" t="str">
        <f ca="1">_xlfn.FORMULATEXT(P37)</f>
        <v>=-МИН(P36*P35;O39)</v>
      </c>
      <c r="O37" s="167">
        <f ca="1">-INDEX(bDepr,FA!F34,)</f>
        <v>-50000</v>
      </c>
      <c r="P37" s="43">
        <f ca="1">-MIN(P36*P35,O39)</f>
        <v>-50000</v>
      </c>
      <c r="Q37" s="167">
        <f t="shared" ref="Q37" ca="1" si="36">-MIN(Q36*Q35,P39)</f>
        <v>-50000</v>
      </c>
      <c r="R37" s="167">
        <f t="shared" ref="R37" ca="1" si="37">-MIN(R36*R35,Q39)</f>
        <v>-50000</v>
      </c>
      <c r="S37" s="167">
        <f t="shared" ref="S37" ca="1" si="38">-MIN(S36*S35,R39)</f>
        <v>-50000</v>
      </c>
      <c r="T37" s="167">
        <f t="shared" ref="T37" ca="1" si="39">-MIN(T36*T35,S39)</f>
        <v>0</v>
      </c>
    </row>
    <row r="38" spans="1:27" x14ac:dyDescent="0.15">
      <c r="B38" s="22" t="s">
        <v>364</v>
      </c>
      <c r="O38" s="167">
        <f ca="1">-(O36-O39)</f>
        <v>-300000</v>
      </c>
      <c r="P38" s="43">
        <f ca="1">O38+P37</f>
        <v>-350000</v>
      </c>
      <c r="Q38" s="167">
        <f t="shared" ref="Q38" ca="1" si="40">P38+Q37</f>
        <v>-400000</v>
      </c>
      <c r="R38" s="167">
        <f t="shared" ref="R38" ca="1" si="41">Q38+R37</f>
        <v>-450000</v>
      </c>
      <c r="S38" s="167">
        <f t="shared" ref="S38" ca="1" si="42">R38+S37</f>
        <v>-500000</v>
      </c>
      <c r="T38" s="167">
        <f t="shared" ref="T38" ca="1" si="43">S38+T37</f>
        <v>-500000</v>
      </c>
    </row>
    <row r="39" spans="1:27" x14ac:dyDescent="0.15">
      <c r="B39" s="22" t="s">
        <v>149</v>
      </c>
      <c r="O39" s="167">
        <f ca="1">INDEX(bNBV,FA!F34,)</f>
        <v>200000</v>
      </c>
      <c r="P39" s="43">
        <f ca="1">P36+P38</f>
        <v>150000</v>
      </c>
      <c r="Q39" s="167">
        <f t="shared" ref="Q39" ca="1" si="44">Q36+Q38</f>
        <v>100000</v>
      </c>
      <c r="R39" s="167">
        <f t="shared" ref="R39" ca="1" si="45">R36+R38</f>
        <v>50000</v>
      </c>
      <c r="S39" s="167">
        <f t="shared" ref="S39" ca="1" si="46">S36+S38</f>
        <v>0</v>
      </c>
      <c r="T39" s="167">
        <f t="shared" ref="T39" ca="1" si="47">T36+T38</f>
        <v>0</v>
      </c>
    </row>
    <row r="41" spans="1:27" x14ac:dyDescent="0.15">
      <c r="B41" s="24" t="s">
        <v>371</v>
      </c>
    </row>
    <row r="42" spans="1:27" x14ac:dyDescent="0.15">
      <c r="B42" s="22" t="s">
        <v>149</v>
      </c>
      <c r="F42" s="22" t="str">
        <f ca="1">_xlfn.FORMULATEXT(O42)</f>
        <v>=СУММЕСЛИ($B$13:$B$39;$B42;O$13:O$39)</v>
      </c>
      <c r="O42" s="167">
        <f ca="1">SUMIF($B$13:$B$39,$B42,O$13:O$39)</f>
        <v>1700000</v>
      </c>
      <c r="P42" s="167">
        <f t="shared" ref="P42:T43" ca="1" si="48">SUMIF($B$13:$B$39,$B42,P$13:P$39)</f>
        <v>1429429.8169136879</v>
      </c>
      <c r="Q42" s="167">
        <f t="shared" ca="1" si="48"/>
        <v>1308859.6338273757</v>
      </c>
      <c r="R42" s="167">
        <f t="shared" ca="1" si="48"/>
        <v>1188289.4507410636</v>
      </c>
      <c r="S42" s="167">
        <f t="shared" ca="1" si="48"/>
        <v>1067719.2676547514</v>
      </c>
      <c r="T42" s="167">
        <f t="shared" ca="1" si="48"/>
        <v>997149.08456843928</v>
      </c>
    </row>
    <row r="43" spans="1:27" x14ac:dyDescent="0.15">
      <c r="B43" s="22" t="s">
        <v>286</v>
      </c>
      <c r="F43" s="22" t="str">
        <f ca="1">_xlfn.FORMULATEXT(O43)</f>
        <v>=СУММЕСЛИ($B$13:$B$39;$B43;O$13:O$39)</v>
      </c>
      <c r="O43" s="167">
        <f ca="1">SUMIF($B$13:$B$39,$B43,O$13:O$39)</f>
        <v>-291000</v>
      </c>
      <c r="P43" s="167">
        <f t="shared" ca="1" si="48"/>
        <v>-270570.18308631214</v>
      </c>
      <c r="Q43" s="167">
        <f t="shared" ca="1" si="48"/>
        <v>-120570.18308631213</v>
      </c>
      <c r="R43" s="167">
        <f t="shared" ca="1" si="48"/>
        <v>-120570.18308631213</v>
      </c>
      <c r="S43" s="167">
        <f t="shared" ca="1" si="48"/>
        <v>-120570.18308631213</v>
      </c>
      <c r="T43" s="167">
        <f t="shared" ca="1" si="48"/>
        <v>-70570.183086312129</v>
      </c>
    </row>
    <row r="45" spans="1:27" x14ac:dyDescent="0.15">
      <c r="A45" s="65">
        <f>MAX($A$1:A44)+0.1</f>
        <v>1.2000000000000002</v>
      </c>
      <c r="B45" s="18" t="s">
        <v>372</v>
      </c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/>
      <c r="V45"/>
      <c r="W45"/>
      <c r="X45"/>
      <c r="Y45"/>
      <c r="Z45"/>
      <c r="AA45"/>
    </row>
    <row r="47" spans="1:27" x14ac:dyDescent="0.15">
      <c r="B47" s="24" t="str">
        <f>INDEX(FAgroup,F47)</f>
        <v>Buildings</v>
      </c>
      <c r="E47" s="22" t="str">
        <f ca="1">_xlfn.FORMULATEXT(F47)</f>
        <v>=МАКС($F$46:F46)+1</v>
      </c>
      <c r="F47" s="22">
        <f>MAX($F$46:F46)+1</f>
        <v>1</v>
      </c>
    </row>
    <row r="48" spans="1:27" x14ac:dyDescent="0.15">
      <c r="B48" s="22" t="s">
        <v>151</v>
      </c>
      <c r="F48" s="22" t="str">
        <f ca="1">_xlfn.FORMULATEXT(O48)</f>
        <v>=@ИНДЕКС(bBaseCIP;F47;)</v>
      </c>
      <c r="L48" s="22" t="e">
        <f ca="1">_xlfn.FORMULATEXT(U48)</f>
        <v>#N/A</v>
      </c>
      <c r="O48" s="167">
        <f>INDEX(bBaseCIP,F47,)</f>
        <v>100000</v>
      </c>
      <c r="P48" s="43">
        <f>O48+P49-P50</f>
        <v>50000</v>
      </c>
      <c r="Q48" s="22">
        <f>P48+Q49-Q50</f>
        <v>0</v>
      </c>
      <c r="R48" s="22">
        <f t="shared" ref="R48:T48" si="49">Q48+R49-R50</f>
        <v>0</v>
      </c>
      <c r="S48" s="22">
        <f t="shared" si="49"/>
        <v>0</v>
      </c>
      <c r="T48" s="22">
        <f t="shared" si="49"/>
        <v>0</v>
      </c>
    </row>
    <row r="49" spans="2:20" x14ac:dyDescent="0.15">
      <c r="B49" s="22" t="s">
        <v>373</v>
      </c>
      <c r="F49" s="22" t="str">
        <f ca="1">_xlfn.FORMULATEXT(P49)</f>
        <v>=@ИНДЕКС(bCAPEX;$F47;)</v>
      </c>
      <c r="P49" s="167">
        <f>INDEX(bCAPEX,$F47,)</f>
        <v>0</v>
      </c>
      <c r="Q49" s="167">
        <f>INDEX(bCAPEX,$F47,)</f>
        <v>0</v>
      </c>
      <c r="R49" s="167">
        <f>INDEX(bCAPEX,$F47,)</f>
        <v>0</v>
      </c>
      <c r="S49" s="167">
        <f>INDEX(bCAPEX,$F47,)</f>
        <v>0</v>
      </c>
      <c r="T49" s="167">
        <f>INDEX(bCAPEX,$F47,)</f>
        <v>0</v>
      </c>
    </row>
    <row r="50" spans="2:20" x14ac:dyDescent="0.15">
      <c r="B50" s="22" t="s">
        <v>374</v>
      </c>
      <c r="P50" s="167">
        <f>INDEX(bCIPToFA,$F47,)</f>
        <v>50000</v>
      </c>
      <c r="Q50" s="167">
        <f>INDEX(bCIPToFA,$F47,)</f>
        <v>50000</v>
      </c>
      <c r="R50" s="167">
        <f>INDEX(bCIPToFA,$F47,)</f>
        <v>0</v>
      </c>
      <c r="S50" s="167">
        <f>INDEX(bCIPToFA,$F47,)</f>
        <v>0</v>
      </c>
      <c r="T50" s="167">
        <f>INDEX(bCIPToFA,$F47,)</f>
        <v>0</v>
      </c>
    </row>
    <row r="51" spans="2:20" x14ac:dyDescent="0.15">
      <c r="B51" s="22" t="s">
        <v>363</v>
      </c>
      <c r="P51" s="168">
        <f>INDEX(bDeprRate,F47,)</f>
        <v>2.0645161290322581E-2</v>
      </c>
      <c r="Q51" s="170">
        <f>P51</f>
        <v>2.0645161290322581E-2</v>
      </c>
      <c r="R51" s="169">
        <f>Q51</f>
        <v>2.0645161290322581E-2</v>
      </c>
      <c r="S51" s="169">
        <f t="shared" ref="S51:T51" si="50">R51</f>
        <v>2.0645161290322581E-2</v>
      </c>
      <c r="T51" s="169">
        <f t="shared" si="50"/>
        <v>2.0645161290322581E-2</v>
      </c>
    </row>
    <row r="52" spans="2:20" x14ac:dyDescent="0.15">
      <c r="B52" s="24" t="s">
        <v>286</v>
      </c>
      <c r="P52" s="171">
        <f>SUM(P53:P57)</f>
        <v>516.12903225806451</v>
      </c>
      <c r="Q52" s="171">
        <f t="shared" ref="Q52:T52" si="51">SUM(Q53:Q57)</f>
        <v>1548.3870967741937</v>
      </c>
      <c r="R52" s="171">
        <f t="shared" si="51"/>
        <v>2064.516129032258</v>
      </c>
      <c r="S52" s="171">
        <f t="shared" si="51"/>
        <v>2064.516129032258</v>
      </c>
      <c r="T52" s="171">
        <f t="shared" si="51"/>
        <v>2064.516129032258</v>
      </c>
    </row>
    <row r="53" spans="2:20" x14ac:dyDescent="0.15">
      <c r="B53" s="22">
        <f t="array" ref="B53:B57">TRANSPOSE($P$7:$T$7)</f>
        <v>2020</v>
      </c>
      <c r="L53" s="118">
        <f t="array" ref="L53:L57">TRANSPOSE(P50:T50)</f>
        <v>50000</v>
      </c>
      <c r="P53" s="167">
        <f>MIN(L53*P51*IF(NameOfPeriod=B53,0.5,1),L53-SUM(O53:O53))*(NameOfPeriod&gt;=B53)</f>
        <v>516.12903225806451</v>
      </c>
      <c r="Q53" s="167">
        <f>MIN(L53*Q51*IF(NameOfPeriod=B53,0.5,1),L53-SUM(O53:P53))*(NameOfPeriod&gt;=B53)</f>
        <v>1032.258064516129</v>
      </c>
      <c r="R53" s="167">
        <f>MIN(L53*R51*IF(NameOfPeriod=B53,0.5,1),L53-SUM(O53:Q53))*(NameOfPeriod&gt;=B53)</f>
        <v>1032.258064516129</v>
      </c>
      <c r="S53" s="167">
        <f>MIN(L53*S51*IF(NameOfPeriod=B53,0.5,1),L53-SUM(O53:R53))*(NameOfPeriod&gt;=B53)</f>
        <v>1032.258064516129</v>
      </c>
      <c r="T53" s="167">
        <f>MIN(L53*T51*IF(NameOfPeriod=B53,0.5,1),L53-SUM(O53:S53))*(NameOfPeriod&gt;=B53)</f>
        <v>1032.258064516129</v>
      </c>
    </row>
    <row r="54" spans="2:20" x14ac:dyDescent="0.15">
      <c r="B54" s="22">
        <v>2021</v>
      </c>
      <c r="L54" s="118">
        <v>50000</v>
      </c>
      <c r="P54" s="167">
        <f>MIN(L54*P51*IF(NameOfPeriod=B54,0.5,1),L54-SUM(O54:O54))*(NameOfPeriod&gt;=B54)</f>
        <v>0</v>
      </c>
      <c r="Q54" s="167">
        <f>MIN(L54*Q51*IF(NameOfPeriod=B54,0.5,1),L54-SUM(O54:P54))*(NameOfPeriod&gt;=B54)</f>
        <v>516.12903225806451</v>
      </c>
      <c r="R54" s="167">
        <f>MIN(L54*R51*IF(NameOfPeriod=B54,0.5,1),L54-SUM(O54:Q54))*(NameOfPeriod&gt;=B54)</f>
        <v>1032.258064516129</v>
      </c>
      <c r="S54" s="167">
        <f>MIN(L54*S51*IF(NameOfPeriod=B54,0.5,1),L54-SUM(O54:R54))*(NameOfPeriod&gt;=B54)</f>
        <v>1032.258064516129</v>
      </c>
      <c r="T54" s="167">
        <f>MIN(L54*T51*IF(NameOfPeriod=B54,0.5,1),L54-SUM(O54:S54))*(NameOfPeriod&gt;=B54)</f>
        <v>1032.258064516129</v>
      </c>
    </row>
    <row r="55" spans="2:20" x14ac:dyDescent="0.15">
      <c r="B55" s="22">
        <v>2022</v>
      </c>
      <c r="L55" s="118">
        <v>0</v>
      </c>
      <c r="P55" s="167">
        <f>MIN(L55*P51*IF(NameOfPeriod=B55,0.5,1),L55-SUM(O55:O55))*(NameOfPeriod&gt;=B55)</f>
        <v>0</v>
      </c>
      <c r="Q55" s="167">
        <f>MIN(L55*Q51*IF(NameOfPeriod=B55,0.5,1),L55-SUM(O55:P55))*(NameOfPeriod&gt;=B55)</f>
        <v>0</v>
      </c>
      <c r="R55" s="167">
        <f>MIN(L55*R51*IF(NameOfPeriod=B55,0.5,1),L55-SUM(O55:Q55))*(NameOfPeriod&gt;=B55)</f>
        <v>0</v>
      </c>
      <c r="S55" s="167">
        <f>MIN(L55*S51*IF(NameOfPeriod=B55,0.5,1),L55-SUM(O55:R55))*(NameOfPeriod&gt;=B55)</f>
        <v>0</v>
      </c>
      <c r="T55" s="167">
        <f>MIN(L55*T51*IF(NameOfPeriod=B55,0.5,1),L55-SUM(O55:S55))*(NameOfPeriod&gt;=B55)</f>
        <v>0</v>
      </c>
    </row>
    <row r="56" spans="2:20" x14ac:dyDescent="0.15">
      <c r="B56" s="22">
        <v>2023</v>
      </c>
      <c r="L56" s="118">
        <v>0</v>
      </c>
      <c r="P56" s="167">
        <f>MIN(L56*P51*IF(NameOfPeriod=B56,0.5,1),L56-SUM(O56:O56))*(NameOfPeriod&gt;=B56)</f>
        <v>0</v>
      </c>
      <c r="Q56" s="167">
        <f>MIN(L56*Q51*IF(NameOfPeriod=B56,0.5,1),L56-SUM(O56:P56))*(NameOfPeriod&gt;=B56)</f>
        <v>0</v>
      </c>
      <c r="R56" s="167">
        <f>MIN(L56*R51*IF(NameOfPeriod=B56,0.5,1),L56-SUM(O56:Q56))*(NameOfPeriod&gt;=B56)</f>
        <v>0</v>
      </c>
      <c r="S56" s="167">
        <f>MIN(L56*S51*IF(NameOfPeriod=B56,0.5,1),L56-SUM(O56:R56))*(NameOfPeriod&gt;=B56)</f>
        <v>0</v>
      </c>
      <c r="T56" s="167">
        <f>MIN(L56*T51*IF(NameOfPeriod=B56,0.5,1),L56-SUM(O56:S56))*(NameOfPeriod&gt;=B56)</f>
        <v>0</v>
      </c>
    </row>
    <row r="57" spans="2:20" x14ac:dyDescent="0.15">
      <c r="B57" s="22">
        <v>2024</v>
      </c>
      <c r="L57" s="118">
        <v>0</v>
      </c>
      <c r="P57" s="167">
        <f>MIN(L57*P51*IF(NameOfPeriod=B57,0.5,1),L57-SUM(O57:O57))*(NameOfPeriod&gt;=B57)</f>
        <v>0</v>
      </c>
      <c r="Q57" s="167">
        <f>MIN(L57*Q51*IF(NameOfPeriod=B57,0.5,1),L57-SUM(O57:P57))*(NameOfPeriod&gt;=B57)</f>
        <v>0</v>
      </c>
      <c r="R57" s="167">
        <f>MIN(L57*R51*IF(NameOfPeriod=B57,0.5,1),L57-SUM(O57:Q57))*(NameOfPeriod&gt;=B57)</f>
        <v>0</v>
      </c>
      <c r="S57" s="167">
        <f>MIN(L57*S51*IF(NameOfPeriod=B57,0.5,1),L57-SUM(O57:R57))*(NameOfPeriod&gt;=B57)</f>
        <v>0</v>
      </c>
      <c r="T57" s="167">
        <f>MIN(L57*T51*IF(NameOfPeriod=B57,0.5,1),L57-SUM(O57:S57))*(NameOfPeriod&gt;=B57)</f>
        <v>0</v>
      </c>
    </row>
    <row r="58" spans="2:20" x14ac:dyDescent="0.15">
      <c r="B58" s="24" t="s">
        <v>149</v>
      </c>
      <c r="L58" s="22" t="str">
        <f ca="1">_xlfn.FORMULATEXT(P58)</f>
        <v>=O58+P50-P52</v>
      </c>
      <c r="P58" s="171">
        <f>O58+P50-P52</f>
        <v>49483.870967741932</v>
      </c>
      <c r="Q58" s="171">
        <f t="shared" ref="Q58:T58" si="52">P58+Q50-Q52</f>
        <v>97935.483870967742</v>
      </c>
      <c r="R58" s="171">
        <f t="shared" si="52"/>
        <v>95870.967741935485</v>
      </c>
      <c r="S58" s="171">
        <f t="shared" si="52"/>
        <v>93806.451612903227</v>
      </c>
      <c r="T58" s="171">
        <f t="shared" si="52"/>
        <v>91741.93548387097</v>
      </c>
    </row>
    <row r="60" spans="2:20" x14ac:dyDescent="0.15">
      <c r="B60" s="24" t="str">
        <f ca="1">INDEX(FAgroup,F60)</f>
        <v>Machinery and equipment</v>
      </c>
      <c r="E60" s="22" t="str">
        <f ca="1">_xlfn.FORMULATEXT(F60)</f>
        <v>=МАКС($F$46:F59)+1</v>
      </c>
      <c r="F60" s="22">
        <f ca="1">MAX($F$46:F59)+1</f>
        <v>2</v>
      </c>
    </row>
    <row r="61" spans="2:20" x14ac:dyDescent="0.15">
      <c r="B61" s="22" t="s">
        <v>151</v>
      </c>
      <c r="F61" s="22" t="str">
        <f ca="1">_xlfn.FORMULATEXT(O61)</f>
        <v>=@ИНДЕКС(bBaseCIP;F60;)</v>
      </c>
      <c r="L61" s="22" t="e">
        <f ca="1">_xlfn.FORMULATEXT(U61)</f>
        <v>#N/A</v>
      </c>
      <c r="O61" s="167">
        <f ca="1">INDEX(bBaseCIP,F60,)</f>
        <v>250000</v>
      </c>
      <c r="P61" s="43">
        <f ca="1">O61+P62-P63</f>
        <v>1900000</v>
      </c>
      <c r="Q61" s="22">
        <f ca="1">P61+Q62-Q63</f>
        <v>150000</v>
      </c>
      <c r="R61" s="22">
        <f t="shared" ref="R61" ca="1" si="53">Q61+R62-R63</f>
        <v>150000</v>
      </c>
      <c r="S61" s="22">
        <f t="shared" ref="S61" ca="1" si="54">R61+S62-S63</f>
        <v>150000</v>
      </c>
      <c r="T61" s="22">
        <f t="shared" ref="T61" ca="1" si="55">S61+T62-T63</f>
        <v>150000</v>
      </c>
    </row>
    <row r="62" spans="2:20" x14ac:dyDescent="0.15">
      <c r="B62" s="22" t="s">
        <v>373</v>
      </c>
      <c r="F62" s="22" t="str">
        <f ca="1">_xlfn.FORMULATEXT(P62)</f>
        <v>=@ИНДЕКС(bCAPEX;$F60;)</v>
      </c>
      <c r="P62" s="167">
        <f ca="1">INDEX(bCAPEX,$F60,)</f>
        <v>1900000</v>
      </c>
      <c r="Q62" s="167">
        <f ca="1">INDEX(bCAPEX,$F60,)</f>
        <v>150000</v>
      </c>
      <c r="R62" s="167">
        <f ca="1">INDEX(bCAPEX,$F60,)</f>
        <v>150000</v>
      </c>
      <c r="S62" s="167">
        <f ca="1">INDEX(bCAPEX,$F60,)</f>
        <v>150000</v>
      </c>
      <c r="T62" s="167">
        <f ca="1">INDEX(bCAPEX,$F60,)</f>
        <v>150000</v>
      </c>
    </row>
    <row r="63" spans="2:20" x14ac:dyDescent="0.15">
      <c r="B63" s="22" t="s">
        <v>374</v>
      </c>
      <c r="P63" s="167">
        <f ca="1">INDEX(bCIPToFA,$F60,)</f>
        <v>250000</v>
      </c>
      <c r="Q63" s="167">
        <f ca="1">INDEX(bCIPToFA,$F60,)</f>
        <v>1900000</v>
      </c>
      <c r="R63" s="167">
        <f ca="1">INDEX(bCIPToFA,$F60,)</f>
        <v>150000</v>
      </c>
      <c r="S63" s="167">
        <f ca="1">INDEX(bCIPToFA,$F60,)</f>
        <v>150000</v>
      </c>
      <c r="T63" s="167">
        <f ca="1">INDEX(bCIPToFA,$F60,)</f>
        <v>150000</v>
      </c>
    </row>
    <row r="64" spans="2:20" x14ac:dyDescent="0.15">
      <c r="B64" s="22" t="s">
        <v>363</v>
      </c>
      <c r="P64" s="168">
        <f ca="1">INDEX(bDeprRate,F60,)</f>
        <v>5.4054054054054057E-2</v>
      </c>
      <c r="Q64" s="170">
        <f ca="1">P64</f>
        <v>5.4054054054054057E-2</v>
      </c>
      <c r="R64" s="169">
        <f ca="1">Q64</f>
        <v>5.4054054054054057E-2</v>
      </c>
      <c r="S64" s="169">
        <f t="shared" ref="S64:T64" ca="1" si="56">R64</f>
        <v>5.4054054054054057E-2</v>
      </c>
      <c r="T64" s="169">
        <f t="shared" ca="1" si="56"/>
        <v>5.4054054054054057E-2</v>
      </c>
    </row>
    <row r="65" spans="2:20" x14ac:dyDescent="0.15">
      <c r="B65" s="24" t="s">
        <v>286</v>
      </c>
      <c r="P65" s="171">
        <f ca="1">SUM(P66:P70)</f>
        <v>6756.7567567567576</v>
      </c>
      <c r="Q65" s="171">
        <f t="shared" ref="Q65" ca="1" si="57">SUM(Q66:Q70)</f>
        <v>64864.864864864867</v>
      </c>
      <c r="R65" s="171">
        <f t="shared" ref="R65" ca="1" si="58">SUM(R66:R70)</f>
        <v>120270.27027027028</v>
      </c>
      <c r="S65" s="171">
        <f t="shared" ref="S65" ca="1" si="59">SUM(S66:S70)</f>
        <v>128378.37837837839</v>
      </c>
      <c r="T65" s="171">
        <f t="shared" ref="T65" ca="1" si="60">SUM(T66:T70)</f>
        <v>136486.48648648651</v>
      </c>
    </row>
    <row r="66" spans="2:20" x14ac:dyDescent="0.15">
      <c r="B66" s="22">
        <f t="array" ref="B66:B70">TRANSPOSE($P$7:$T$7)</f>
        <v>2020</v>
      </c>
      <c r="L66" s="118">
        <f t="array" aca="1" ref="L66:L70" ca="1">TRANSPOSE(P63:T63)</f>
        <v>250000</v>
      </c>
      <c r="P66" s="167">
        <f ca="1">MIN(L66*P64*IF(NameOfPeriod=B66,0.5,1),L66-SUM(O66:O66))*(NameOfPeriod&gt;=B66)</f>
        <v>6756.7567567567576</v>
      </c>
      <c r="Q66" s="167">
        <f ca="1">MIN(L66*Q64*IF(NameOfPeriod=B66,0.5,1),L66-SUM(O66:P66))*(NameOfPeriod&gt;=B66)</f>
        <v>13513.513513513515</v>
      </c>
      <c r="R66" s="167">
        <f ca="1">MIN(L66*R64*IF(NameOfPeriod=B66,0.5,1),L66-SUM(O66:Q66))*(NameOfPeriod&gt;=B66)</f>
        <v>13513.513513513515</v>
      </c>
      <c r="S66" s="167">
        <f ca="1">MIN(L66*S64*IF(NameOfPeriod=B66,0.5,1),L66-SUM(O66:R66))*(NameOfPeriod&gt;=B66)</f>
        <v>13513.513513513515</v>
      </c>
      <c r="T66" s="167">
        <f ca="1">MIN(L66*T64*IF(NameOfPeriod=B66,0.5,1),L66-SUM(O66:S66))*(NameOfPeriod&gt;=B66)</f>
        <v>13513.513513513515</v>
      </c>
    </row>
    <row r="67" spans="2:20" x14ac:dyDescent="0.15">
      <c r="B67" s="22">
        <v>2021</v>
      </c>
      <c r="L67" s="118">
        <f ca="1"/>
        <v>1900000</v>
      </c>
      <c r="P67" s="167">
        <f ca="1">MIN(L67*P64*IF(NameOfPeriod=B67,0.5,1),L67-SUM(O67:O67))*(NameOfPeriod&gt;=B67)</f>
        <v>0</v>
      </c>
      <c r="Q67" s="167">
        <f ca="1">MIN(L67*Q64*IF(NameOfPeriod=B67,0.5,1),L67-SUM(O67:P67))*(NameOfPeriod&gt;=B67)</f>
        <v>51351.351351351354</v>
      </c>
      <c r="R67" s="167">
        <f ca="1">MIN(L67*R64*IF(NameOfPeriod=B67,0.5,1),L67-SUM(O67:Q67))*(NameOfPeriod&gt;=B67)</f>
        <v>102702.70270270271</v>
      </c>
      <c r="S67" s="167">
        <f ca="1">MIN(L67*S64*IF(NameOfPeriod=B67,0.5,1),L67-SUM(O67:R67))*(NameOfPeriod&gt;=B67)</f>
        <v>102702.70270270271</v>
      </c>
      <c r="T67" s="167">
        <f ca="1">MIN(L67*T64*IF(NameOfPeriod=B67,0.5,1),L67-SUM(O67:S67))*(NameOfPeriod&gt;=B67)</f>
        <v>102702.70270270271</v>
      </c>
    </row>
    <row r="68" spans="2:20" x14ac:dyDescent="0.15">
      <c r="B68" s="22">
        <v>2022</v>
      </c>
      <c r="L68" s="118">
        <f ca="1"/>
        <v>150000</v>
      </c>
      <c r="P68" s="167">
        <f ca="1">MIN(L68*P64*IF(NameOfPeriod=B68,0.5,1),L68-SUM(O68:O68))*(NameOfPeriod&gt;=B68)</f>
        <v>0</v>
      </c>
      <c r="Q68" s="167">
        <f ca="1">MIN(L68*Q64*IF(NameOfPeriod=B68,0.5,1),L68-SUM(O68:P68))*(NameOfPeriod&gt;=B68)</f>
        <v>0</v>
      </c>
      <c r="R68" s="167">
        <f ca="1">MIN(L68*R64*IF(NameOfPeriod=B68,0.5,1),L68-SUM(O68:Q68))*(NameOfPeriod&gt;=B68)</f>
        <v>4054.0540540540542</v>
      </c>
      <c r="S68" s="167">
        <f ca="1">MIN(L68*S64*IF(NameOfPeriod=B68,0.5,1),L68-SUM(O68:R68))*(NameOfPeriod&gt;=B68)</f>
        <v>8108.1081081081084</v>
      </c>
      <c r="T68" s="167">
        <f ca="1">MIN(L68*T64*IF(NameOfPeriod=B68,0.5,1),L68-SUM(O68:S68))*(NameOfPeriod&gt;=B68)</f>
        <v>8108.1081081081084</v>
      </c>
    </row>
    <row r="69" spans="2:20" x14ac:dyDescent="0.15">
      <c r="B69" s="22">
        <v>2023</v>
      </c>
      <c r="L69" s="118">
        <f ca="1"/>
        <v>150000</v>
      </c>
      <c r="P69" s="167">
        <f ca="1">MIN(L69*P64*IF(NameOfPeriod=B69,0.5,1),L69-SUM(O69:O69))*(NameOfPeriod&gt;=B69)</f>
        <v>0</v>
      </c>
      <c r="Q69" s="167">
        <f ca="1">MIN(L69*Q64*IF(NameOfPeriod=B69,0.5,1),L69-SUM(O69:P69))*(NameOfPeriod&gt;=B69)</f>
        <v>0</v>
      </c>
      <c r="R69" s="167">
        <f ca="1">MIN(L69*R64*IF(NameOfPeriod=B69,0.5,1),L69-SUM(O69:Q69))*(NameOfPeriod&gt;=B69)</f>
        <v>0</v>
      </c>
      <c r="S69" s="167">
        <f ca="1">MIN(L69*S64*IF(NameOfPeriod=B69,0.5,1),L69-SUM(O69:R69))*(NameOfPeriod&gt;=B69)</f>
        <v>4054.0540540540542</v>
      </c>
      <c r="T69" s="167">
        <f ca="1">MIN(L69*T64*IF(NameOfPeriod=B69,0.5,1),L69-SUM(O69:S69))*(NameOfPeriod&gt;=B69)</f>
        <v>8108.1081081081084</v>
      </c>
    </row>
    <row r="70" spans="2:20" x14ac:dyDescent="0.15">
      <c r="B70" s="22">
        <v>2024</v>
      </c>
      <c r="L70" s="118">
        <f ca="1"/>
        <v>150000</v>
      </c>
      <c r="P70" s="167">
        <f ca="1">MIN(L70*P64*IF(NameOfPeriod=B70,0.5,1),L70-SUM(O70:O70))*(NameOfPeriod&gt;=B70)</f>
        <v>0</v>
      </c>
      <c r="Q70" s="167">
        <f ca="1">MIN(L70*Q64*IF(NameOfPeriod=B70,0.5,1),L70-SUM(O70:P70))*(NameOfPeriod&gt;=B70)</f>
        <v>0</v>
      </c>
      <c r="R70" s="167">
        <f ca="1">MIN(L70*R64*IF(NameOfPeriod=B70,0.5,1),L70-SUM(O70:Q70))*(NameOfPeriod&gt;=B70)</f>
        <v>0</v>
      </c>
      <c r="S70" s="167">
        <f ca="1">MIN(L70*S64*IF(NameOfPeriod=B70,0.5,1),L70-SUM(O70:R70))*(NameOfPeriod&gt;=B70)</f>
        <v>0</v>
      </c>
      <c r="T70" s="167">
        <f ca="1">MIN(L70*T64*IF(NameOfPeriod=B70,0.5,1),L70-SUM(O70:S70))*(NameOfPeriod&gt;=B70)</f>
        <v>4054.0540540540542</v>
      </c>
    </row>
    <row r="71" spans="2:20" x14ac:dyDescent="0.15">
      <c r="B71" s="24" t="s">
        <v>149</v>
      </c>
      <c r="L71" s="22" t="str">
        <f ca="1">_xlfn.FORMULATEXT(P71)</f>
        <v>=O71+P63-P65</v>
      </c>
      <c r="P71" s="171">
        <f ca="1">O71+P63-P65</f>
        <v>243243.24324324325</v>
      </c>
      <c r="Q71" s="171">
        <f t="shared" ref="Q71:T71" ca="1" si="61">P71+Q63-Q65</f>
        <v>2078378.3783783782</v>
      </c>
      <c r="R71" s="171">
        <f t="shared" ca="1" si="61"/>
        <v>2108108.1081081079</v>
      </c>
      <c r="S71" s="171">
        <f t="shared" ca="1" si="61"/>
        <v>2129729.7297297297</v>
      </c>
      <c r="T71" s="171">
        <f t="shared" ca="1" si="61"/>
        <v>2143243.2432432431</v>
      </c>
    </row>
    <row r="73" spans="2:20" x14ac:dyDescent="0.15">
      <c r="B73" s="24" t="str">
        <f ca="1">INDEX(FAgroup,F73)</f>
        <v>Transport</v>
      </c>
      <c r="E73" s="22" t="str">
        <f ca="1">_xlfn.FORMULATEXT(F73)</f>
        <v>=МАКС($F$46:F72)+1</v>
      </c>
      <c r="F73" s="22">
        <f ca="1">MAX($F$46:F72)+1</f>
        <v>3</v>
      </c>
    </row>
    <row r="74" spans="2:20" x14ac:dyDescent="0.15">
      <c r="B74" s="22" t="s">
        <v>151</v>
      </c>
      <c r="F74" s="22" t="str">
        <f ca="1">_xlfn.FORMULATEXT(O74)</f>
        <v>=@ИНДЕКС(bBaseCIP;F73;)</v>
      </c>
      <c r="L74" s="22" t="e">
        <f ca="1">_xlfn.FORMULATEXT(U74)</f>
        <v>#N/A</v>
      </c>
      <c r="O74" s="167">
        <f ca="1">INDEX(bBaseCIP,F73,)</f>
        <v>90000</v>
      </c>
      <c r="P74" s="43">
        <f ca="1">O74+P75-P76</f>
        <v>0</v>
      </c>
      <c r="Q74" s="22">
        <f ca="1">P74+Q75-Q76</f>
        <v>0</v>
      </c>
      <c r="R74" s="22">
        <f t="shared" ref="R74" ca="1" si="62">Q74+R75-R76</f>
        <v>0</v>
      </c>
      <c r="S74" s="22">
        <f t="shared" ref="S74" ca="1" si="63">R74+S75-S76</f>
        <v>0</v>
      </c>
      <c r="T74" s="22">
        <f t="shared" ref="T74" ca="1" si="64">S74+T75-T76</f>
        <v>0</v>
      </c>
    </row>
    <row r="75" spans="2:20" x14ac:dyDescent="0.15">
      <c r="B75" s="22" t="s">
        <v>373</v>
      </c>
      <c r="F75" s="22" t="str">
        <f ca="1">_xlfn.FORMULATEXT(P75)</f>
        <v>=@ИНДЕКС(bCAPEX;$F73;)</v>
      </c>
      <c r="P75" s="167">
        <f ca="1">INDEX(bCAPEX,$F73,)</f>
        <v>0</v>
      </c>
      <c r="Q75" s="167">
        <f ca="1">INDEX(bCAPEX,$F73,)</f>
        <v>0</v>
      </c>
      <c r="R75" s="167">
        <f ca="1">INDEX(bCAPEX,$F73,)</f>
        <v>0</v>
      </c>
      <c r="S75" s="167">
        <f ca="1">INDEX(bCAPEX,$F73,)</f>
        <v>0</v>
      </c>
      <c r="T75" s="167">
        <f ca="1">INDEX(bCAPEX,$F73,)</f>
        <v>0</v>
      </c>
    </row>
    <row r="76" spans="2:20" x14ac:dyDescent="0.15">
      <c r="B76" s="22" t="s">
        <v>374</v>
      </c>
      <c r="P76" s="167">
        <f ca="1">INDEX(bCIPToFA,$F73,)</f>
        <v>90000</v>
      </c>
      <c r="Q76" s="167">
        <f ca="1">INDEX(bCIPToFA,$F73,)</f>
        <v>0</v>
      </c>
      <c r="R76" s="167">
        <f ca="1">INDEX(bCIPToFA,$F73,)</f>
        <v>0</v>
      </c>
      <c r="S76" s="167">
        <f ca="1">INDEX(bCIPToFA,$F73,)</f>
        <v>0</v>
      </c>
      <c r="T76" s="167">
        <f ca="1">INDEX(bCIPToFA,$F73,)</f>
        <v>0</v>
      </c>
    </row>
    <row r="77" spans="2:20" x14ac:dyDescent="0.15">
      <c r="B77" s="22" t="s">
        <v>363</v>
      </c>
      <c r="P77" s="168">
        <f ca="1">INDEX(bDeprRate,F73,)</f>
        <v>0.24647887323943662</v>
      </c>
      <c r="Q77" s="170">
        <f ca="1">P77</f>
        <v>0.24647887323943662</v>
      </c>
      <c r="R77" s="169">
        <f ca="1">Q77</f>
        <v>0.24647887323943662</v>
      </c>
      <c r="S77" s="169">
        <f t="shared" ref="S77:T77" ca="1" si="65">R77</f>
        <v>0.24647887323943662</v>
      </c>
      <c r="T77" s="169">
        <f t="shared" ca="1" si="65"/>
        <v>0.24647887323943662</v>
      </c>
    </row>
    <row r="78" spans="2:20" x14ac:dyDescent="0.15">
      <c r="B78" s="24" t="s">
        <v>286</v>
      </c>
      <c r="P78" s="171">
        <f ca="1">SUM(P79:P83)</f>
        <v>11091.549295774648</v>
      </c>
      <c r="Q78" s="171">
        <f t="shared" ref="Q78" ca="1" si="66">SUM(Q79:Q83)</f>
        <v>22183.098591549297</v>
      </c>
      <c r="R78" s="171">
        <f t="shared" ref="R78" ca="1" si="67">SUM(R79:R83)</f>
        <v>22183.098591549297</v>
      </c>
      <c r="S78" s="171">
        <f t="shared" ref="S78" ca="1" si="68">SUM(S79:S83)</f>
        <v>22183.098591549297</v>
      </c>
      <c r="T78" s="171">
        <f t="shared" ref="T78" ca="1" si="69">SUM(T79:T83)</f>
        <v>12359.15492957746</v>
      </c>
    </row>
    <row r="79" spans="2:20" x14ac:dyDescent="0.15">
      <c r="B79" s="22">
        <f t="array" ref="B79:B83">TRANSPOSE($P$7:$T$7)</f>
        <v>2020</v>
      </c>
      <c r="L79" s="118">
        <f t="array" aca="1" ref="L79:L83" ca="1">TRANSPOSE(P76:T76)</f>
        <v>90000</v>
      </c>
      <c r="P79" s="167">
        <f ca="1">MIN(L79*P77*IF(NameOfPeriod=B79,0.5,1),L79-SUM(O79:O79))*(NameOfPeriod&gt;=B79)</f>
        <v>11091.549295774648</v>
      </c>
      <c r="Q79" s="167">
        <f ca="1">MIN(L79*Q77*IF(NameOfPeriod=B79,0.5,1),L79-SUM(O79:P79))*(NameOfPeriod&gt;=B79)</f>
        <v>22183.098591549297</v>
      </c>
      <c r="R79" s="167">
        <f ca="1">MIN(L79*R77*IF(NameOfPeriod=B79,0.5,1),L79-SUM(O79:Q79))*(NameOfPeriod&gt;=B79)</f>
        <v>22183.098591549297</v>
      </c>
      <c r="S79" s="167">
        <f ca="1">MIN(L79*S77*IF(NameOfPeriod=B79,0.5,1),L79-SUM(O79:R79))*(NameOfPeriod&gt;=B79)</f>
        <v>22183.098591549297</v>
      </c>
      <c r="T79" s="167">
        <f ca="1">MIN(L79*T77*IF(NameOfPeriod=B79,0.5,1),L79-SUM(O79:S79))*(NameOfPeriod&gt;=B79)</f>
        <v>12359.15492957746</v>
      </c>
    </row>
    <row r="80" spans="2:20" x14ac:dyDescent="0.15">
      <c r="B80" s="22">
        <v>2021</v>
      </c>
      <c r="L80" s="118">
        <f ca="1"/>
        <v>0</v>
      </c>
      <c r="P80" s="167">
        <f ca="1">MIN(L80*P77*IF(NameOfPeriod=B80,0.5,1),L80-SUM(O80:O80))*(NameOfPeriod&gt;=B80)</f>
        <v>0</v>
      </c>
      <c r="Q80" s="167">
        <f ca="1">MIN(L80*Q77*IF(NameOfPeriod=B80,0.5,1),L80-SUM(O80:P80))*(NameOfPeriod&gt;=B80)</f>
        <v>0</v>
      </c>
      <c r="R80" s="167">
        <f ca="1">MIN(L80*R77*IF(NameOfPeriod=B80,0.5,1),L80-SUM(O80:Q80))*(NameOfPeriod&gt;=B80)</f>
        <v>0</v>
      </c>
      <c r="S80" s="167">
        <f ca="1">MIN(L80*S77*IF(NameOfPeriod=B80,0.5,1),L80-SUM(O80:R80))*(NameOfPeriod&gt;=B80)</f>
        <v>0</v>
      </c>
      <c r="T80" s="167">
        <f ca="1">MIN(L80*T77*IF(NameOfPeriod=B80,0.5,1),L80-SUM(O80:S80))*(NameOfPeriod&gt;=B80)</f>
        <v>0</v>
      </c>
    </row>
    <row r="81" spans="2:20" x14ac:dyDescent="0.15">
      <c r="B81" s="22">
        <v>2022</v>
      </c>
      <c r="L81" s="118">
        <f ca="1"/>
        <v>0</v>
      </c>
      <c r="P81" s="167">
        <f ca="1">MIN(L81*P77*IF(NameOfPeriod=B81,0.5,1),L81-SUM(O81:O81))*(NameOfPeriod&gt;=B81)</f>
        <v>0</v>
      </c>
      <c r="Q81" s="167">
        <f ca="1">MIN(L81*Q77*IF(NameOfPeriod=B81,0.5,1),L81-SUM(O81:P81))*(NameOfPeriod&gt;=B81)</f>
        <v>0</v>
      </c>
      <c r="R81" s="167">
        <f ca="1">MIN(L81*R77*IF(NameOfPeriod=B81,0.5,1),L81-SUM(O81:Q81))*(NameOfPeriod&gt;=B81)</f>
        <v>0</v>
      </c>
      <c r="S81" s="167">
        <f ca="1">MIN(L81*S77*IF(NameOfPeriod=B81,0.5,1),L81-SUM(O81:R81))*(NameOfPeriod&gt;=B81)</f>
        <v>0</v>
      </c>
      <c r="T81" s="167">
        <f ca="1">MIN(L81*T77*IF(NameOfPeriod=B81,0.5,1),L81-SUM(O81:S81))*(NameOfPeriod&gt;=B81)</f>
        <v>0</v>
      </c>
    </row>
    <row r="82" spans="2:20" x14ac:dyDescent="0.15">
      <c r="B82" s="22">
        <v>2023</v>
      </c>
      <c r="L82" s="118">
        <f ca="1"/>
        <v>0</v>
      </c>
      <c r="P82" s="167">
        <f ca="1">MIN(L82*P77*IF(NameOfPeriod=B82,0.5,1),L82-SUM(O82:O82))*(NameOfPeriod&gt;=B82)</f>
        <v>0</v>
      </c>
      <c r="Q82" s="167">
        <f ca="1">MIN(L82*Q77*IF(NameOfPeriod=B82,0.5,1),L82-SUM(O82:P82))*(NameOfPeriod&gt;=B82)</f>
        <v>0</v>
      </c>
      <c r="R82" s="167">
        <f ca="1">MIN(L82*R77*IF(NameOfPeriod=B82,0.5,1),L82-SUM(O82:Q82))*(NameOfPeriod&gt;=B82)</f>
        <v>0</v>
      </c>
      <c r="S82" s="167">
        <f ca="1">MIN(L82*S77*IF(NameOfPeriod=B82,0.5,1),L82-SUM(O82:R82))*(NameOfPeriod&gt;=B82)</f>
        <v>0</v>
      </c>
      <c r="T82" s="167">
        <f ca="1">MIN(L82*T77*IF(NameOfPeriod=B82,0.5,1),L82-SUM(O82:S82))*(NameOfPeriod&gt;=B82)</f>
        <v>0</v>
      </c>
    </row>
    <row r="83" spans="2:20" x14ac:dyDescent="0.15">
      <c r="B83" s="22">
        <v>2024</v>
      </c>
      <c r="L83" s="118">
        <f ca="1"/>
        <v>0</v>
      </c>
      <c r="P83" s="167">
        <f ca="1">MIN(L83*P77*IF(NameOfPeriod=B83,0.5,1),L83-SUM(O83:O83))*(NameOfPeriod&gt;=B83)</f>
        <v>0</v>
      </c>
      <c r="Q83" s="167">
        <f ca="1">MIN(L83*Q77*IF(NameOfPeriod=B83,0.5,1),L83-SUM(O83:P83))*(NameOfPeriod&gt;=B83)</f>
        <v>0</v>
      </c>
      <c r="R83" s="167">
        <f ca="1">MIN(L83*R77*IF(NameOfPeriod=B83,0.5,1),L83-SUM(O83:Q83))*(NameOfPeriod&gt;=B83)</f>
        <v>0</v>
      </c>
      <c r="S83" s="167">
        <f ca="1">MIN(L83*S77*IF(NameOfPeriod=B83,0.5,1),L83-SUM(O83:R83))*(NameOfPeriod&gt;=B83)</f>
        <v>0</v>
      </c>
      <c r="T83" s="167">
        <f ca="1">MIN(L83*T77*IF(NameOfPeriod=B83,0.5,1),L83-SUM(O83:S83))*(NameOfPeriod&gt;=B83)</f>
        <v>0</v>
      </c>
    </row>
    <row r="84" spans="2:20" x14ac:dyDescent="0.15">
      <c r="B84" s="24" t="s">
        <v>149</v>
      </c>
      <c r="L84" s="22" t="str">
        <f ca="1">_xlfn.FORMULATEXT(P84)</f>
        <v>=O84+P76-P78</v>
      </c>
      <c r="P84" s="171">
        <f ca="1">O84+P76-P78</f>
        <v>78908.450704225354</v>
      </c>
      <c r="Q84" s="171">
        <f t="shared" ref="Q84:T84" ca="1" si="70">P84+Q76-Q78</f>
        <v>56725.352112676061</v>
      </c>
      <c r="R84" s="171">
        <f t="shared" ca="1" si="70"/>
        <v>34542.253521126768</v>
      </c>
      <c r="S84" s="171">
        <f t="shared" ca="1" si="70"/>
        <v>12359.154929577471</v>
      </c>
      <c r="T84" s="171">
        <f t="shared" ca="1" si="70"/>
        <v>0</v>
      </c>
    </row>
    <row r="86" spans="2:20" x14ac:dyDescent="0.15">
      <c r="B86" s="24" t="str">
        <f ca="1">INDEX(FAgroup,F86)</f>
        <v>Other</v>
      </c>
      <c r="E86" s="22" t="str">
        <f ca="1">_xlfn.FORMULATEXT(F86)</f>
        <v>=МАКС($F$46:F85)+1</v>
      </c>
      <c r="F86" s="22">
        <f ca="1">MAX($F$46:F85)+1</f>
        <v>4</v>
      </c>
    </row>
    <row r="87" spans="2:20" x14ac:dyDescent="0.15">
      <c r="B87" s="22" t="s">
        <v>151</v>
      </c>
      <c r="F87" s="22" t="str">
        <f ca="1">_xlfn.FORMULATEXT(O87)</f>
        <v>=@ИНДЕКС(bBaseCIP;F86;)</v>
      </c>
      <c r="L87" s="22" t="str">
        <f ca="1">_xlfn.FORMULATEXT(T87)</f>
        <v>=S87+T88-T89</v>
      </c>
      <c r="O87" s="167">
        <f ca="1">INDEX(bBaseCIP,F86,)</f>
        <v>80000</v>
      </c>
      <c r="P87" s="43">
        <f ca="1">O87+P88-P89</f>
        <v>0</v>
      </c>
      <c r="Q87" s="22">
        <f ca="1">P87+Q88-Q89</f>
        <v>0</v>
      </c>
      <c r="R87" s="22">
        <f t="shared" ref="R87" ca="1" si="71">Q87+R88-R89</f>
        <v>0</v>
      </c>
      <c r="S87" s="22">
        <f t="shared" ref="S87" ca="1" si="72">R87+S88-S89</f>
        <v>0</v>
      </c>
      <c r="T87" s="22">
        <f t="shared" ref="T87" ca="1" si="73">S87+T88-T89</f>
        <v>0</v>
      </c>
    </row>
    <row r="88" spans="2:20" x14ac:dyDescent="0.15">
      <c r="B88" s="22" t="s">
        <v>373</v>
      </c>
      <c r="F88" s="22" t="str">
        <f ca="1">_xlfn.FORMULATEXT(P88)</f>
        <v>=@ИНДЕКС(bCAPEX;$F86;)</v>
      </c>
      <c r="P88" s="167">
        <f ca="1">INDEX(bCAPEX,$F86,)</f>
        <v>0</v>
      </c>
      <c r="Q88" s="167">
        <f ca="1">INDEX(bCAPEX,$F86,)</f>
        <v>0</v>
      </c>
      <c r="R88" s="167">
        <f ca="1">INDEX(bCAPEX,$F86,)</f>
        <v>0</v>
      </c>
      <c r="S88" s="167">
        <f ca="1">INDEX(bCAPEX,$F86,)</f>
        <v>0</v>
      </c>
      <c r="T88" s="167">
        <f ca="1">INDEX(bCAPEX,$F86,)</f>
        <v>0</v>
      </c>
    </row>
    <row r="89" spans="2:20" x14ac:dyDescent="0.15">
      <c r="B89" s="22" t="s">
        <v>374</v>
      </c>
      <c r="P89" s="167">
        <f ca="1">INDEX(bCIPToFA,$F86,)</f>
        <v>80000</v>
      </c>
      <c r="Q89" s="167">
        <f ca="1">INDEX(bCIPToFA,$F86,)</f>
        <v>0</v>
      </c>
      <c r="R89" s="167">
        <f ca="1">INDEX(bCIPToFA,$F86,)</f>
        <v>0</v>
      </c>
      <c r="S89" s="167">
        <f ca="1">INDEX(bCIPToFA,$F86,)</f>
        <v>0</v>
      </c>
      <c r="T89" s="167">
        <f ca="1">INDEX(bCIPToFA,$F86,)</f>
        <v>0</v>
      </c>
    </row>
    <row r="90" spans="2:20" x14ac:dyDescent="0.15">
      <c r="B90" s="22" t="s">
        <v>363</v>
      </c>
      <c r="P90" s="168">
        <f ca="1">INDEX(bDeprRate,F86,)</f>
        <v>0.1</v>
      </c>
      <c r="Q90" s="170">
        <f ca="1">P90</f>
        <v>0.1</v>
      </c>
      <c r="R90" s="169">
        <f ca="1">Q90</f>
        <v>0.1</v>
      </c>
      <c r="S90" s="169">
        <f t="shared" ref="S90:T90" ca="1" si="74">R90</f>
        <v>0.1</v>
      </c>
      <c r="T90" s="169">
        <f t="shared" ca="1" si="74"/>
        <v>0.1</v>
      </c>
    </row>
    <row r="91" spans="2:20" x14ac:dyDescent="0.15">
      <c r="B91" s="24" t="s">
        <v>286</v>
      </c>
      <c r="P91" s="171">
        <f ca="1">SUM(P92:P96)</f>
        <v>4000</v>
      </c>
      <c r="Q91" s="171">
        <f t="shared" ref="Q91" ca="1" si="75">SUM(Q92:Q96)</f>
        <v>8000</v>
      </c>
      <c r="R91" s="171">
        <f t="shared" ref="R91" ca="1" si="76">SUM(R92:R96)</f>
        <v>8000</v>
      </c>
      <c r="S91" s="171">
        <f t="shared" ref="S91" ca="1" si="77">SUM(S92:S96)</f>
        <v>8000</v>
      </c>
      <c r="T91" s="171">
        <f t="shared" ref="T91" ca="1" si="78">SUM(T92:T96)</f>
        <v>8000</v>
      </c>
    </row>
    <row r="92" spans="2:20" x14ac:dyDescent="0.15">
      <c r="B92" s="22">
        <f t="array" ref="B92:B96">TRANSPOSE($P$7:$T$7)</f>
        <v>2020</v>
      </c>
      <c r="L92" s="118">
        <f t="array" aca="1" ref="L92:L96" ca="1">TRANSPOSE(P89:T89)</f>
        <v>80000</v>
      </c>
      <c r="P92" s="167">
        <f ca="1">MIN(L92*P90*IF(NameOfPeriod=B92,0.5,1),L92-SUM(O92:O92))*(NameOfPeriod&gt;=B92)</f>
        <v>4000</v>
      </c>
      <c r="Q92" s="167">
        <f ca="1">MIN(L92*Q90*IF(NameOfPeriod=B92,0.5,1),L92-SUM(O92:P92))*(NameOfPeriod&gt;=B92)</f>
        <v>8000</v>
      </c>
      <c r="R92" s="167">
        <f ca="1">MIN(L92*R90*IF(NameOfPeriod=B92,0.5,1),L92-SUM(O92:Q92))*(NameOfPeriod&gt;=B92)</f>
        <v>8000</v>
      </c>
      <c r="S92" s="167">
        <f ca="1">MIN(L92*S90*IF(NameOfPeriod=B92,0.5,1),L92-SUM(O92:R92))*(NameOfPeriod&gt;=B92)</f>
        <v>8000</v>
      </c>
      <c r="T92" s="167">
        <f ca="1">MIN(L92*T90*IF(NameOfPeriod=B92,0.5,1),L92-SUM(O92:S92))*(NameOfPeriod&gt;=B92)</f>
        <v>8000</v>
      </c>
    </row>
    <row r="93" spans="2:20" x14ac:dyDescent="0.15">
      <c r="B93" s="22">
        <v>2021</v>
      </c>
      <c r="L93" s="118">
        <f ca="1"/>
        <v>0</v>
      </c>
      <c r="P93" s="167">
        <f ca="1">MIN(L93*P90*IF(NameOfPeriod=B93,0.5,1),L93-SUM(O93:O93))*(NameOfPeriod&gt;=B93)</f>
        <v>0</v>
      </c>
      <c r="Q93" s="167">
        <f ca="1">MIN(L93*Q90*IF(NameOfPeriod=B93,0.5,1),L93-SUM(O93:P93))*(NameOfPeriod&gt;=B93)</f>
        <v>0</v>
      </c>
      <c r="R93" s="167">
        <f ca="1">MIN(L93*R90*IF(NameOfPeriod=B93,0.5,1),L93-SUM(O93:Q93))*(NameOfPeriod&gt;=B93)</f>
        <v>0</v>
      </c>
      <c r="S93" s="167">
        <f ca="1">MIN(L93*S90*IF(NameOfPeriod=B93,0.5,1),L93-SUM(O93:R93))*(NameOfPeriod&gt;=B93)</f>
        <v>0</v>
      </c>
      <c r="T93" s="167">
        <f ca="1">MIN(L93*T90*IF(NameOfPeriod=B93,0.5,1),L93-SUM(O93:S93))*(NameOfPeriod&gt;=B93)</f>
        <v>0</v>
      </c>
    </row>
    <row r="94" spans="2:20" x14ac:dyDescent="0.15">
      <c r="B94" s="22">
        <v>2022</v>
      </c>
      <c r="L94" s="118">
        <f ca="1"/>
        <v>0</v>
      </c>
      <c r="P94" s="167">
        <f ca="1">MIN(L94*P90*IF(NameOfPeriod=B94,0.5,1),L94-SUM(O94:O94))*(NameOfPeriod&gt;=B94)</f>
        <v>0</v>
      </c>
      <c r="Q94" s="167">
        <f ca="1">MIN(L94*Q90*IF(NameOfPeriod=B94,0.5,1),L94-SUM(O94:P94))*(NameOfPeriod&gt;=B94)</f>
        <v>0</v>
      </c>
      <c r="R94" s="167">
        <f ca="1">MIN(L94*R90*IF(NameOfPeriod=B94,0.5,1),L94-SUM(O94:Q94))*(NameOfPeriod&gt;=B94)</f>
        <v>0</v>
      </c>
      <c r="S94" s="167">
        <f ca="1">MIN(L94*S90*IF(NameOfPeriod=B94,0.5,1),L94-SUM(O94:R94))*(NameOfPeriod&gt;=B94)</f>
        <v>0</v>
      </c>
      <c r="T94" s="167">
        <f ca="1">MIN(L94*T90*IF(NameOfPeriod=B94,0.5,1),L94-SUM(O94:S94))*(NameOfPeriod&gt;=B94)</f>
        <v>0</v>
      </c>
    </row>
    <row r="95" spans="2:20" x14ac:dyDescent="0.15">
      <c r="B95" s="22">
        <v>2023</v>
      </c>
      <c r="L95" s="118">
        <f ca="1"/>
        <v>0</v>
      </c>
      <c r="P95" s="167">
        <f ca="1">MIN(L95*P90*IF(NameOfPeriod=B95,0.5,1),L95-SUM(O95:O95))*(NameOfPeriod&gt;=B95)</f>
        <v>0</v>
      </c>
      <c r="Q95" s="167">
        <f ca="1">MIN(L95*Q90*IF(NameOfPeriod=B95,0.5,1),L95-SUM(O95:P95))*(NameOfPeriod&gt;=B95)</f>
        <v>0</v>
      </c>
      <c r="R95" s="167">
        <f ca="1">MIN(L95*R90*IF(NameOfPeriod=B95,0.5,1),L95-SUM(O95:Q95))*(NameOfPeriod&gt;=B95)</f>
        <v>0</v>
      </c>
      <c r="S95" s="167">
        <f ca="1">MIN(L95*S90*IF(NameOfPeriod=B95,0.5,1),L95-SUM(O95:R95))*(NameOfPeriod&gt;=B95)</f>
        <v>0</v>
      </c>
      <c r="T95" s="167">
        <f ca="1">MIN(L95*T90*IF(NameOfPeriod=B95,0.5,1),L95-SUM(O95:S95))*(NameOfPeriod&gt;=B95)</f>
        <v>0</v>
      </c>
    </row>
    <row r="96" spans="2:20" x14ac:dyDescent="0.15">
      <c r="B96" s="22">
        <v>2024</v>
      </c>
      <c r="L96" s="118">
        <f ca="1"/>
        <v>0</v>
      </c>
      <c r="P96" s="167">
        <f ca="1">MIN(L96*P90*IF(NameOfPeriod=B96,0.5,1),L96-SUM(O96:O96))*(NameOfPeriod&gt;=B96)</f>
        <v>0</v>
      </c>
      <c r="Q96" s="167">
        <f ca="1">MIN(L96*Q90*IF(NameOfPeriod=B96,0.5,1),L96-SUM(O96:P96))*(NameOfPeriod&gt;=B96)</f>
        <v>0</v>
      </c>
      <c r="R96" s="167">
        <f ca="1">MIN(L96*R90*IF(NameOfPeriod=B96,0.5,1),L96-SUM(O96:Q96))*(NameOfPeriod&gt;=B96)</f>
        <v>0</v>
      </c>
      <c r="S96" s="167">
        <f ca="1">MIN(L96*S90*IF(NameOfPeriod=B96,0.5,1),L96-SUM(O96:R96))*(NameOfPeriod&gt;=B96)</f>
        <v>0</v>
      </c>
      <c r="T96" s="167">
        <f ca="1">MIN(L96*T90*IF(NameOfPeriod=B96,0.5,1),L96-SUM(O96:S96))*(NameOfPeriod&gt;=B96)</f>
        <v>0</v>
      </c>
    </row>
    <row r="97" spans="2:21" x14ac:dyDescent="0.15">
      <c r="B97" s="24" t="s">
        <v>149</v>
      </c>
      <c r="L97" s="22" t="str">
        <f ca="1">_xlfn.FORMULATEXT(P97)</f>
        <v>=O97+P89-P91</v>
      </c>
      <c r="P97" s="171">
        <f ca="1">O97+P89-P91</f>
        <v>76000</v>
      </c>
      <c r="Q97" s="171">
        <f t="shared" ref="Q97:T97" ca="1" si="79">P97+Q89-Q91</f>
        <v>68000</v>
      </c>
      <c r="R97" s="171">
        <f t="shared" ca="1" si="79"/>
        <v>60000</v>
      </c>
      <c r="S97" s="171">
        <f t="shared" ca="1" si="79"/>
        <v>52000</v>
      </c>
      <c r="T97" s="171">
        <f t="shared" ca="1" si="79"/>
        <v>44000</v>
      </c>
    </row>
    <row r="99" spans="2:21" x14ac:dyDescent="0.15">
      <c r="B99" s="24" t="s">
        <v>375</v>
      </c>
    </row>
    <row r="100" spans="2:21" x14ac:dyDescent="0.15">
      <c r="B100" s="22" t="s">
        <v>149</v>
      </c>
      <c r="L100" s="22" t="str">
        <f ca="1">_xlfn.FORMULATEXT(P100)</f>
        <v>=СУММЕСЛИ($B$47:$B$97;$B100;P$47:P$97)</v>
      </c>
      <c r="P100" s="167">
        <f ca="1">SUMIF($B$47:$B$97,$B100,P$47:P$97)</f>
        <v>447635.56491521053</v>
      </c>
      <c r="Q100" s="167">
        <f t="shared" ref="Q100:T100" ca="1" si="80">SUMIF($B$47:$B$97,$B100,Q$47:Q$97)</f>
        <v>2301039.214362022</v>
      </c>
      <c r="R100" s="167">
        <f t="shared" ca="1" si="80"/>
        <v>2298521.3293711701</v>
      </c>
      <c r="S100" s="167">
        <f t="shared" ca="1" si="80"/>
        <v>2287895.3362722103</v>
      </c>
      <c r="T100" s="167">
        <f t="shared" ca="1" si="80"/>
        <v>2278985.1787271141</v>
      </c>
    </row>
    <row r="101" spans="2:21" x14ac:dyDescent="0.15">
      <c r="B101" s="22" t="s">
        <v>286</v>
      </c>
      <c r="L101" s="22" t="str">
        <f ca="1">_xlfn.FORMULATEXT(P101)</f>
        <v>=-СУММЕСЛИ($B$47:$B$97;$B101;P$47:P$97)</v>
      </c>
      <c r="P101" s="167">
        <f ca="1">-SUMIF($B$47:$B$97,$B101,P$47:P$97)</f>
        <v>-22364.435084789471</v>
      </c>
      <c r="Q101" s="167">
        <f t="shared" ref="Q101:T101" ca="1" si="81">-SUMIF($B$47:$B$97,$B101,Q$47:Q$97)</f>
        <v>-96596.350553188357</v>
      </c>
      <c r="R101" s="167">
        <f t="shared" ca="1" si="81"/>
        <v>-152517.88499085183</v>
      </c>
      <c r="S101" s="167">
        <f t="shared" ca="1" si="81"/>
        <v>-160625.99309895994</v>
      </c>
      <c r="T101" s="167">
        <f t="shared" ca="1" si="81"/>
        <v>-158910.15754509624</v>
      </c>
    </row>
    <row r="102" spans="2:21" x14ac:dyDescent="0.15">
      <c r="B102" s="22" t="s">
        <v>151</v>
      </c>
      <c r="L102" s="22" t="str">
        <f t="shared" ref="L102:L103" ca="1" si="82">_xlfn.FORMULATEXT(P102)</f>
        <v>=СУММЕСЛИ($B$47:$B$97;$B102;P$47:P$97)</v>
      </c>
      <c r="P102" s="167">
        <f ca="1">SUMIF($B$47:$B$97,$B102,P$47:P$97)</f>
        <v>1950000</v>
      </c>
      <c r="Q102" s="167">
        <f t="shared" ref="Q102:T103" ca="1" si="83">SUMIF($B$47:$B$97,$B102,Q$47:Q$97)</f>
        <v>150000</v>
      </c>
      <c r="R102" s="167">
        <f t="shared" ca="1" si="83"/>
        <v>150000</v>
      </c>
      <c r="S102" s="167">
        <f t="shared" ca="1" si="83"/>
        <v>150000</v>
      </c>
      <c r="T102" s="167">
        <f t="shared" ca="1" si="83"/>
        <v>150000</v>
      </c>
    </row>
    <row r="103" spans="2:21" x14ac:dyDescent="0.15">
      <c r="B103" s="22" t="s">
        <v>373</v>
      </c>
      <c r="L103" s="22" t="str">
        <f t="shared" ca="1" si="82"/>
        <v>=СУММЕСЛИ($B$47:$B$97;$B103;P$47:P$97)</v>
      </c>
      <c r="P103" s="167">
        <f ca="1">SUMIF($B$47:$B$97,$B103,P$47:P$97)</f>
        <v>1900000</v>
      </c>
      <c r="Q103" s="167">
        <f t="shared" ca="1" si="83"/>
        <v>150000</v>
      </c>
      <c r="R103" s="167">
        <f t="shared" ca="1" si="83"/>
        <v>150000</v>
      </c>
      <c r="S103" s="167">
        <f t="shared" ca="1" si="83"/>
        <v>150000</v>
      </c>
      <c r="T103" s="167">
        <f t="shared" ca="1" si="83"/>
        <v>150000</v>
      </c>
      <c r="U103" s="22" t="s">
        <v>373</v>
      </c>
    </row>
    <row r="105" spans="2:21" x14ac:dyDescent="0.15">
      <c r="B105" s="172" t="s">
        <v>376</v>
      </c>
      <c r="C105" s="173"/>
      <c r="D105" s="173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</row>
    <row r="106" spans="2:21" x14ac:dyDescent="0.15">
      <c r="B106" s="22" t="s">
        <v>149</v>
      </c>
      <c r="L106" s="22" t="str">
        <f ca="1">_xlfn.FORMULATEXT(P106)</f>
        <v>=P42+P100</v>
      </c>
      <c r="O106" s="167">
        <f ca="1">O42+O100</f>
        <v>1700000</v>
      </c>
      <c r="P106" s="167">
        <f t="shared" ref="P106:T107" ca="1" si="84">P42+P100</f>
        <v>1877065.3818288983</v>
      </c>
      <c r="Q106" s="167">
        <f t="shared" ca="1" si="84"/>
        <v>3609898.8481893977</v>
      </c>
      <c r="R106" s="167">
        <f t="shared" ca="1" si="84"/>
        <v>3486810.7801122339</v>
      </c>
      <c r="S106" s="167">
        <f t="shared" ca="1" si="84"/>
        <v>3355614.6039269618</v>
      </c>
      <c r="T106" s="167">
        <f t="shared" ca="1" si="84"/>
        <v>3276134.2632955536</v>
      </c>
    </row>
    <row r="107" spans="2:21" x14ac:dyDescent="0.15">
      <c r="B107" s="22" t="s">
        <v>286</v>
      </c>
      <c r="L107" s="22" t="str">
        <f ca="1">_xlfn.FORMULATEXT(P107)</f>
        <v>=P43+P101</v>
      </c>
      <c r="O107" s="167">
        <f ca="1">O43+O101</f>
        <v>-291000</v>
      </c>
      <c r="P107" s="167">
        <f t="shared" ca="1" si="84"/>
        <v>-292934.61817110161</v>
      </c>
      <c r="Q107" s="167">
        <f t="shared" ca="1" si="84"/>
        <v>-217166.5336395005</v>
      </c>
      <c r="R107" s="167">
        <f t="shared" ca="1" si="84"/>
        <v>-273088.06807716395</v>
      </c>
      <c r="S107" s="167">
        <f t="shared" ca="1" si="84"/>
        <v>-281196.17618527205</v>
      </c>
      <c r="T107" s="167">
        <f t="shared" ca="1" si="84"/>
        <v>-229480.34063140838</v>
      </c>
      <c r="U107" s="22" t="s">
        <v>377</v>
      </c>
    </row>
  </sheetData>
  <conditionalFormatting sqref="M1:T6">
    <cfRule type="expression" dxfId="3" priority="2">
      <formula>(#REF!&lt;=date_Valuation)</formula>
    </cfRule>
  </conditionalFormatting>
  <conditionalFormatting sqref="M7:T7">
    <cfRule type="expression" dxfId="2" priority="1">
      <formula>(#REF!&lt;=date_Valuation)</formula>
    </cfRule>
  </conditionalFormatting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8" tint="-0.249977111117893"/>
  </sheetPr>
  <dimension ref="A1:AJ41"/>
  <sheetViews>
    <sheetView showGridLines="0" zoomScale="85" zoomScaleNormal="85" workbookViewId="0">
      <pane xSplit="3" ySplit="7" topLeftCell="M14" activePane="bottomRight" state="frozen"/>
      <selection pane="topRight" activeCell="D1" sqref="D1"/>
      <selection pane="bottomLeft" activeCell="A8" sqref="A8"/>
      <selection pane="bottomRight" activeCell="V32" sqref="V32"/>
    </sheetView>
  </sheetViews>
  <sheetFormatPr baseColWidth="10" defaultColWidth="0" defaultRowHeight="13" outlineLevelRow="1" outlineLevelCol="1" x14ac:dyDescent="0.15"/>
  <cols>
    <col min="1" max="1" width="5.6640625" style="22" customWidth="1"/>
    <col min="2" max="2" width="54.5" style="22" customWidth="1"/>
    <col min="3" max="4" width="10.33203125" style="23" customWidth="1"/>
    <col min="5" max="5" width="53.5" style="22" bestFit="1" customWidth="1"/>
    <col min="6" max="6" width="11.33203125" style="22" customWidth="1"/>
    <col min="7" max="11" width="11.33203125" style="22" hidden="1" customWidth="1" outlineLevel="1"/>
    <col min="12" max="12" width="11.33203125" style="22" customWidth="1" collapsed="1"/>
    <col min="13" max="17" width="11.33203125" style="22" customWidth="1"/>
    <col min="18" max="18" width="10.5" style="22" bestFit="1" customWidth="1"/>
    <col min="19" max="19" width="10.6640625" style="22" customWidth="1"/>
    <col min="20" max="20" width="11.6640625" style="22" customWidth="1"/>
    <col min="21" max="27" width="10.6640625" style="22" customWidth="1"/>
    <col min="28" max="28" width="9.33203125" customWidth="1"/>
    <col min="29" max="36" width="0" hidden="1" customWidth="1"/>
    <col min="37" max="16384" width="9.33203125" hidden="1"/>
  </cols>
  <sheetData>
    <row r="1" spans="1:27" ht="23" x14ac:dyDescent="0.25">
      <c r="A1" s="8" t="s">
        <v>203</v>
      </c>
      <c r="F1" s="9"/>
      <c r="G1" s="9"/>
      <c r="H1" s="9"/>
      <c r="I1" s="9"/>
      <c r="J1" s="9"/>
      <c r="K1" s="9"/>
      <c r="M1"/>
      <c r="N1"/>
      <c r="O1"/>
      <c r="P1"/>
      <c r="Q1"/>
      <c r="R1"/>
      <c r="S1"/>
      <c r="T1"/>
      <c r="U1"/>
      <c r="V1"/>
      <c r="W1"/>
      <c r="X1"/>
      <c r="Y1"/>
      <c r="Z1"/>
      <c r="AA1"/>
    </row>
    <row r="2" spans="1:27" s="19" customFormat="1" x14ac:dyDescent="0.1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</row>
    <row r="3" spans="1:27" outlineLevel="1" x14ac:dyDescent="0.15">
      <c r="A3" s="1"/>
      <c r="B3" s="1" t="s">
        <v>289</v>
      </c>
      <c r="C3" s="1"/>
      <c r="D3" s="1"/>
      <c r="E3" s="24"/>
      <c r="F3" s="11"/>
      <c r="G3" s="11"/>
      <c r="H3" s="11"/>
      <c r="I3" s="11"/>
      <c r="J3" s="11"/>
      <c r="K3" s="11"/>
      <c r="M3"/>
      <c r="N3"/>
      <c r="O3"/>
      <c r="P3"/>
      <c r="Q3"/>
      <c r="R3"/>
      <c r="S3"/>
      <c r="T3"/>
      <c r="U3"/>
      <c r="V3"/>
      <c r="W3"/>
      <c r="X3"/>
      <c r="Y3"/>
      <c r="Z3"/>
      <c r="AA3"/>
    </row>
    <row r="4" spans="1:27" outlineLevel="1" x14ac:dyDescent="0.15">
      <c r="A4" s="1"/>
      <c r="B4" s="1" t="s">
        <v>175</v>
      </c>
      <c r="C4" s="1"/>
      <c r="D4" s="1"/>
      <c r="E4" s="24"/>
      <c r="F4" s="11"/>
      <c r="G4" s="11"/>
      <c r="H4" s="11"/>
      <c r="I4" s="11"/>
      <c r="J4" s="11"/>
      <c r="K4" s="11"/>
      <c r="M4"/>
      <c r="N4"/>
      <c r="O4"/>
      <c r="P4"/>
      <c r="Q4"/>
      <c r="R4"/>
      <c r="S4"/>
      <c r="T4"/>
      <c r="U4"/>
      <c r="V4"/>
      <c r="W4"/>
      <c r="X4"/>
      <c r="Y4"/>
      <c r="Z4"/>
      <c r="AA4"/>
    </row>
    <row r="5" spans="1:27" outlineLevel="1" x14ac:dyDescent="0.15">
      <c r="A5" s="18"/>
      <c r="B5" s="2"/>
      <c r="C5" s="2"/>
      <c r="D5" s="2"/>
      <c r="E5" s="24"/>
      <c r="F5" s="11"/>
      <c r="G5" s="11"/>
      <c r="H5" s="11"/>
      <c r="I5" s="11"/>
      <c r="J5" s="11"/>
      <c r="K5" s="11"/>
      <c r="L5" s="10"/>
      <c r="M5"/>
      <c r="N5"/>
      <c r="O5"/>
      <c r="P5"/>
      <c r="Q5"/>
      <c r="R5"/>
      <c r="S5"/>
      <c r="T5"/>
      <c r="U5"/>
      <c r="V5"/>
      <c r="W5"/>
      <c r="X5"/>
      <c r="Y5"/>
      <c r="Z5"/>
      <c r="AA5"/>
    </row>
    <row r="6" spans="1:27" outlineLevel="1" x14ac:dyDescent="0.15">
      <c r="A6" s="3"/>
      <c r="B6" s="4"/>
      <c r="C6" s="4"/>
      <c r="D6" s="4"/>
      <c r="E6" s="24"/>
      <c r="F6" s="11"/>
      <c r="G6" s="11"/>
      <c r="H6" s="11"/>
      <c r="I6" s="11"/>
      <c r="J6" s="11"/>
      <c r="K6" s="11"/>
      <c r="L6" s="13"/>
      <c r="M6"/>
      <c r="N6"/>
      <c r="O6"/>
      <c r="P6"/>
      <c r="Q6"/>
      <c r="R6"/>
      <c r="S6"/>
      <c r="T6"/>
      <c r="U6"/>
      <c r="V6"/>
      <c r="W6"/>
      <c r="X6"/>
      <c r="Y6"/>
      <c r="Z6"/>
      <c r="AA6"/>
    </row>
    <row r="7" spans="1:27" ht="15" thickBot="1" x14ac:dyDescent="0.2">
      <c r="A7" s="5" t="s">
        <v>0</v>
      </c>
      <c r="B7" s="5" t="s">
        <v>106</v>
      </c>
      <c r="C7" s="21" t="s">
        <v>107</v>
      </c>
      <c r="D7" s="21" t="s">
        <v>108</v>
      </c>
      <c r="E7" s="5" t="s">
        <v>109</v>
      </c>
      <c r="F7" s="21" t="s">
        <v>110</v>
      </c>
      <c r="G7" s="21" t="s">
        <v>111</v>
      </c>
      <c r="H7" s="21" t="s">
        <v>112</v>
      </c>
      <c r="I7" s="21" t="s">
        <v>113</v>
      </c>
      <c r="J7" s="21" t="s">
        <v>114</v>
      </c>
      <c r="K7" s="21" t="s">
        <v>115</v>
      </c>
      <c r="L7" s="21" t="s">
        <v>116</v>
      </c>
      <c r="M7" s="28" t="str">
        <f>IF(Assumptions!M31=1,"F ","A ") &amp; NameOfPeriod</f>
        <v>A 2017</v>
      </c>
      <c r="N7" s="28" t="str">
        <f>IF(Assumptions!N31=1,"F ","A ") &amp; NameOfPeriod</f>
        <v>A 2018</v>
      </c>
      <c r="O7" s="28" t="str">
        <f>IF(Assumptions!O31=1,"F ","A ") &amp; NameOfPeriod</f>
        <v>A 2019</v>
      </c>
      <c r="P7" s="28" t="str">
        <f>IF(Assumptions!P31=1,"F ","A ") &amp; NameOfPeriod</f>
        <v>F 2020</v>
      </c>
      <c r="Q7" s="28" t="str">
        <f>IF(Assumptions!Q31=1,"F ","A ") &amp; NameOfPeriod</f>
        <v>F 2021</v>
      </c>
      <c r="R7" s="28" t="str">
        <f>IF(Assumptions!R31=1,"F ","A ") &amp; NameOfPeriod</f>
        <v>F 2022</v>
      </c>
      <c r="S7" s="28" t="str">
        <f>IF(Assumptions!S31=1,"F ","A ") &amp; NameOfPeriod</f>
        <v>F 2023</v>
      </c>
      <c r="T7" s="28" t="str">
        <f>IF(Assumptions!T31=1,"F ","A ") &amp; NameOfPeriod</f>
        <v>F 2024</v>
      </c>
      <c r="U7"/>
      <c r="V7"/>
      <c r="W7"/>
      <c r="X7"/>
      <c r="Y7"/>
      <c r="Z7"/>
      <c r="AA7"/>
    </row>
    <row r="8" spans="1:27" x14ac:dyDescent="0.15">
      <c r="A8" s="6"/>
      <c r="B8" s="6"/>
      <c r="C8" s="7"/>
      <c r="D8" s="7"/>
      <c r="E8" s="7"/>
      <c r="U8"/>
      <c r="V8"/>
      <c r="W8"/>
      <c r="X8"/>
      <c r="Y8"/>
      <c r="Z8"/>
      <c r="AA8"/>
    </row>
    <row r="9" spans="1:27" x14ac:dyDescent="0.15">
      <c r="A9" s="64">
        <f>FLOOR(MAX($A$1:A8)+1,1)</f>
        <v>1</v>
      </c>
      <c r="B9" s="16" t="s">
        <v>184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/>
      <c r="V9"/>
      <c r="W9"/>
      <c r="X9"/>
      <c r="Y9"/>
      <c r="Z9"/>
      <c r="AA9"/>
    </row>
    <row r="10" spans="1:27" x14ac:dyDescent="0.15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/>
      <c r="V10"/>
      <c r="W10"/>
      <c r="X10"/>
      <c r="Y10"/>
      <c r="Z10"/>
      <c r="AA10"/>
    </row>
    <row r="11" spans="1:27" x14ac:dyDescent="0.15">
      <c r="A11" s="65">
        <f>MAX($A$1:A10)+0.1</f>
        <v>1.1000000000000001</v>
      </c>
      <c r="B11" s="18" t="s">
        <v>160</v>
      </c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/>
      <c r="V11"/>
      <c r="W11"/>
      <c r="X11"/>
      <c r="Y11"/>
      <c r="Z11"/>
      <c r="AA11"/>
    </row>
    <row r="12" spans="1:27" x14ac:dyDescent="0.15">
      <c r="U12"/>
      <c r="V12"/>
      <c r="W12"/>
      <c r="X12"/>
      <c r="Y12"/>
      <c r="Z12"/>
      <c r="AA12"/>
    </row>
    <row r="13" spans="1:27" x14ac:dyDescent="0.15">
      <c r="A13"/>
      <c r="B13" t="s">
        <v>516</v>
      </c>
      <c r="C13"/>
      <c r="D13"/>
      <c r="E13"/>
      <c r="F13"/>
      <c r="G13"/>
      <c r="H13"/>
      <c r="I13"/>
      <c r="J13"/>
      <c r="K13"/>
      <c r="L13"/>
      <c r="M13"/>
      <c r="N13"/>
      <c r="O13"/>
      <c r="P13" s="167">
        <f>O16</f>
        <v>800000</v>
      </c>
      <c r="Q13" s="167">
        <f t="shared" ref="Q13:T13" si="0">P16</f>
        <v>0</v>
      </c>
      <c r="R13" s="167">
        <f t="shared" si="0"/>
        <v>0</v>
      </c>
      <c r="S13" s="167">
        <f t="shared" si="0"/>
        <v>0</v>
      </c>
      <c r="T13" s="167">
        <f t="shared" si="0"/>
        <v>0</v>
      </c>
      <c r="U13"/>
      <c r="V13"/>
      <c r="W13"/>
      <c r="X13"/>
      <c r="Y13"/>
      <c r="Z13"/>
      <c r="AA13"/>
    </row>
    <row r="14" spans="1:27" x14ac:dyDescent="0.15">
      <c r="A14"/>
      <c r="B14" t="s">
        <v>155</v>
      </c>
      <c r="C14"/>
      <c r="D14"/>
      <c r="E14"/>
      <c r="F14"/>
      <c r="G14"/>
      <c r="H14"/>
      <c r="I14"/>
      <c r="J14"/>
      <c r="K14"/>
      <c r="L14"/>
      <c r="M14"/>
      <c r="N14"/>
      <c r="O14"/>
      <c r="P14" s="167">
        <f>Assumptions!P272</f>
        <v>0</v>
      </c>
      <c r="Q14" s="167">
        <f>Assumptions!Q272</f>
        <v>0</v>
      </c>
      <c r="R14" s="167">
        <f>Assumptions!R272</f>
        <v>0</v>
      </c>
      <c r="S14" s="167">
        <f>Assumptions!S272</f>
        <v>0</v>
      </c>
      <c r="T14" s="167">
        <f>Assumptions!T272</f>
        <v>0</v>
      </c>
      <c r="U14"/>
      <c r="V14"/>
      <c r="W14"/>
      <c r="X14"/>
      <c r="Y14"/>
      <c r="Z14"/>
      <c r="AA14"/>
    </row>
    <row r="15" spans="1:27" x14ac:dyDescent="0.15">
      <c r="A15"/>
      <c r="B15" t="s">
        <v>509</v>
      </c>
      <c r="C15"/>
      <c r="D15"/>
      <c r="E15"/>
      <c r="F15"/>
      <c r="G15"/>
      <c r="H15"/>
      <c r="I15"/>
      <c r="J15"/>
      <c r="K15"/>
      <c r="L15"/>
      <c r="M15"/>
      <c r="N15"/>
      <c r="O15"/>
      <c r="P15" s="167">
        <f>-P13</f>
        <v>-800000</v>
      </c>
      <c r="Q15" s="167">
        <v>0</v>
      </c>
      <c r="R15" s="167">
        <v>0</v>
      </c>
      <c r="S15" s="167">
        <v>0</v>
      </c>
      <c r="T15" s="167">
        <v>0</v>
      </c>
      <c r="U15"/>
      <c r="V15"/>
      <c r="W15"/>
      <c r="X15"/>
      <c r="Y15"/>
      <c r="Z15"/>
      <c r="AA15"/>
    </row>
    <row r="16" spans="1:27" ht="14" thickBot="1" x14ac:dyDescent="0.2">
      <c r="B16" s="113" t="s">
        <v>517</v>
      </c>
      <c r="C16" s="134"/>
      <c r="D16" s="113"/>
      <c r="E16" s="113"/>
      <c r="F16" s="113"/>
      <c r="G16" s="113"/>
      <c r="H16" s="113"/>
      <c r="I16" s="113"/>
      <c r="J16" s="113"/>
      <c r="K16" s="113"/>
      <c r="L16" s="113"/>
      <c r="M16" s="113"/>
      <c r="N16" s="113"/>
      <c r="O16" s="113">
        <f>His_BS!O35</f>
        <v>800000</v>
      </c>
      <c r="P16" s="113">
        <f>SUM(P13:P15)</f>
        <v>0</v>
      </c>
      <c r="Q16" s="113">
        <f t="shared" ref="Q16:T16" si="1">SUM(Q13:Q15)</f>
        <v>0</v>
      </c>
      <c r="R16" s="113">
        <f t="shared" si="1"/>
        <v>0</v>
      </c>
      <c r="S16" s="113">
        <f t="shared" si="1"/>
        <v>0</v>
      </c>
      <c r="T16" s="113">
        <f t="shared" si="1"/>
        <v>0</v>
      </c>
    </row>
    <row r="17" spans="1:27" x14ac:dyDescent="0.1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</row>
    <row r="18" spans="1:27" x14ac:dyDescent="0.15">
      <c r="A18"/>
      <c r="B18" t="s">
        <v>518</v>
      </c>
      <c r="C18"/>
      <c r="D18"/>
      <c r="E18"/>
      <c r="F18"/>
      <c r="G18"/>
      <c r="H18"/>
      <c r="I18"/>
      <c r="J18"/>
      <c r="K18"/>
      <c r="L18"/>
      <c r="M18"/>
      <c r="N18"/>
      <c r="O18" s="159"/>
      <c r="P18" s="167">
        <f>STInterestRate*AVERAGE(P13,P16)</f>
        <v>56000.000000000007</v>
      </c>
      <c r="Q18" s="167"/>
      <c r="R18" s="167"/>
      <c r="S18" s="167"/>
      <c r="T18" s="167"/>
      <c r="U18"/>
      <c r="V18"/>
      <c r="W18"/>
      <c r="X18"/>
      <c r="Y18"/>
      <c r="Z18"/>
      <c r="AA18"/>
    </row>
    <row r="19" spans="1:27" x14ac:dyDescent="0.1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</row>
    <row r="20" spans="1:27" x14ac:dyDescent="0.15">
      <c r="A20" s="65">
        <f>MAX($A$1:A19)+0.1</f>
        <v>1.2000000000000002</v>
      </c>
      <c r="B20" s="18" t="s">
        <v>161</v>
      </c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/>
      <c r="V20"/>
      <c r="W20"/>
      <c r="X20"/>
      <c r="Y20"/>
      <c r="Z20"/>
      <c r="AA20"/>
    </row>
    <row r="21" spans="1:27" x14ac:dyDescent="0.15">
      <c r="U21"/>
      <c r="V21"/>
      <c r="W21"/>
      <c r="X21"/>
      <c r="Y21"/>
      <c r="Z21"/>
      <c r="AA21"/>
    </row>
    <row r="22" spans="1:27" x14ac:dyDescent="0.15">
      <c r="A22"/>
      <c r="B22" t="s">
        <v>516</v>
      </c>
      <c r="C22"/>
      <c r="D22"/>
      <c r="E22"/>
      <c r="F22"/>
      <c r="G22"/>
      <c r="H22"/>
      <c r="I22"/>
      <c r="J22"/>
      <c r="K22"/>
      <c r="L22"/>
      <c r="M22"/>
      <c r="N22"/>
      <c r="O22"/>
      <c r="P22" s="167">
        <f>O25</f>
        <v>1200000</v>
      </c>
      <c r="Q22" s="167">
        <f t="shared" ref="Q22:T22" si="2">P25</f>
        <v>3100000</v>
      </c>
      <c r="R22" s="167">
        <f t="shared" si="2"/>
        <v>2800000</v>
      </c>
      <c r="S22" s="167">
        <f t="shared" si="2"/>
        <v>2500000</v>
      </c>
      <c r="T22" s="167">
        <f t="shared" si="2"/>
        <v>2200000</v>
      </c>
      <c r="U22"/>
      <c r="V22"/>
      <c r="W22"/>
      <c r="X22"/>
      <c r="Y22"/>
      <c r="Z22"/>
      <c r="AA22"/>
    </row>
    <row r="23" spans="1:27" x14ac:dyDescent="0.15">
      <c r="A23"/>
      <c r="B23" t="s">
        <v>155</v>
      </c>
      <c r="C23"/>
      <c r="D23"/>
      <c r="E23"/>
      <c r="F23"/>
      <c r="G23"/>
      <c r="H23"/>
      <c r="I23"/>
      <c r="J23"/>
      <c r="K23"/>
      <c r="L23"/>
      <c r="M23"/>
      <c r="N23"/>
      <c r="O23"/>
      <c r="P23" s="167">
        <f>LTDebtReceived</f>
        <v>1900000</v>
      </c>
      <c r="Q23" s="167">
        <f>LTDebtReceived</f>
        <v>0</v>
      </c>
      <c r="R23" s="167">
        <f>LTDebtReceived</f>
        <v>0</v>
      </c>
      <c r="S23" s="167">
        <f>LTDebtReceived</f>
        <v>0</v>
      </c>
      <c r="T23" s="167">
        <f>LTDebtReceived</f>
        <v>0</v>
      </c>
      <c r="U23"/>
      <c r="V23"/>
      <c r="W23"/>
      <c r="X23"/>
      <c r="Y23"/>
      <c r="Z23"/>
      <c r="AA23"/>
    </row>
    <row r="24" spans="1:27" x14ac:dyDescent="0.15">
      <c r="A24"/>
      <c r="B24" t="s">
        <v>509</v>
      </c>
      <c r="C24"/>
      <c r="D24"/>
      <c r="E24"/>
      <c r="F24"/>
      <c r="G24"/>
      <c r="H24"/>
      <c r="I24"/>
      <c r="J24"/>
      <c r="K24"/>
      <c r="L24"/>
      <c r="M24"/>
      <c r="N24"/>
      <c r="O24"/>
      <c r="P24" s="167">
        <f>LTDebtRepaid</f>
        <v>0</v>
      </c>
      <c r="Q24" s="167">
        <f>LTDebtRepaid</f>
        <v>-300000</v>
      </c>
      <c r="R24" s="167">
        <f>LTDebtRepaid</f>
        <v>-300000</v>
      </c>
      <c r="S24" s="167">
        <f>LTDebtRepaid</f>
        <v>-300000</v>
      </c>
      <c r="T24" s="167">
        <f>LTDebtRepaid</f>
        <v>-300000</v>
      </c>
      <c r="U24"/>
      <c r="V24"/>
      <c r="W24"/>
      <c r="X24"/>
      <c r="Y24"/>
      <c r="Z24"/>
      <c r="AA24"/>
    </row>
    <row r="25" spans="1:27" ht="14" thickBot="1" x14ac:dyDescent="0.2">
      <c r="B25" s="113" t="s">
        <v>517</v>
      </c>
      <c r="C25" s="134"/>
      <c r="D25" s="11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>
        <f>His_BS!O32</f>
        <v>1200000</v>
      </c>
      <c r="P25" s="113">
        <f>SUM(P22:P24)</f>
        <v>3100000</v>
      </c>
      <c r="Q25" s="113">
        <f t="shared" ref="Q25" si="3">SUM(Q22:Q24)</f>
        <v>2800000</v>
      </c>
      <c r="R25" s="113">
        <f t="shared" ref="R25" si="4">SUM(R22:R24)</f>
        <v>2500000</v>
      </c>
      <c r="S25" s="113">
        <f t="shared" ref="S25" si="5">SUM(S22:S24)</f>
        <v>2200000</v>
      </c>
      <c r="T25" s="113">
        <f t="shared" ref="T25" si="6">SUM(T22:T24)</f>
        <v>1900000</v>
      </c>
    </row>
    <row r="26" spans="1:27" x14ac:dyDescent="0.1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</row>
    <row r="27" spans="1:27" x14ac:dyDescent="0.15">
      <c r="A27"/>
      <c r="B27" t="s">
        <v>518</v>
      </c>
      <c r="C27"/>
      <c r="D27"/>
      <c r="E27"/>
      <c r="F27"/>
      <c r="G27"/>
      <c r="H27"/>
      <c r="I27"/>
      <c r="J27"/>
      <c r="K27"/>
      <c r="L27"/>
      <c r="M27"/>
      <c r="N27"/>
      <c r="O27" s="159"/>
      <c r="P27" s="167">
        <f>LTInterestRate*AVERAGE(P22,P25)</f>
        <v>236500</v>
      </c>
      <c r="Q27" s="167">
        <f>LTInterestRate*AVERAGE(Q22,Q25)</f>
        <v>324500</v>
      </c>
      <c r="R27" s="167">
        <f>LTInterestRate*AVERAGE(R22,R25)</f>
        <v>291500</v>
      </c>
      <c r="S27" s="167">
        <f>LTInterestRate*AVERAGE(S22,S25)</f>
        <v>258500</v>
      </c>
      <c r="T27" s="167">
        <f>LTInterestRate*AVERAGE(T22,T25)</f>
        <v>225500</v>
      </c>
      <c r="U27"/>
      <c r="V27"/>
      <c r="W27"/>
      <c r="X27"/>
      <c r="Y27"/>
      <c r="Z27"/>
      <c r="AA27"/>
    </row>
    <row r="28" spans="1:27" x14ac:dyDescent="0.1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</row>
    <row r="29" spans="1:27" x14ac:dyDescent="0.15">
      <c r="A29" s="64">
        <f>FLOOR(MAX($A$1:A28)+1,1)</f>
        <v>2</v>
      </c>
      <c r="B29" s="16" t="s">
        <v>525</v>
      </c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/>
      <c r="V29"/>
      <c r="W29"/>
      <c r="X29"/>
      <c r="Y29"/>
      <c r="Z29"/>
      <c r="AA29"/>
    </row>
    <row r="30" spans="1:27" x14ac:dyDescent="0.1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</row>
    <row r="31" spans="1:27" x14ac:dyDescent="0.15">
      <c r="A31"/>
      <c r="B31" t="s">
        <v>516</v>
      </c>
      <c r="C31"/>
      <c r="D31"/>
      <c r="E31"/>
      <c r="F31"/>
      <c r="G31"/>
      <c r="H31"/>
      <c r="I31"/>
      <c r="J31"/>
      <c r="K31"/>
      <c r="L31"/>
      <c r="M31"/>
      <c r="N31"/>
      <c r="O31"/>
      <c r="P31" s="167">
        <v>0</v>
      </c>
      <c r="Q31" s="167">
        <f t="shared" ref="Q31:T31" ca="1" si="7">P34</f>
        <v>24309.45643899776</v>
      </c>
      <c r="R31" s="167">
        <f t="shared" ca="1" si="7"/>
        <v>0</v>
      </c>
      <c r="S31" s="167">
        <f t="shared" ca="1" si="7"/>
        <v>0</v>
      </c>
      <c r="T31" s="167">
        <f t="shared" ca="1" si="7"/>
        <v>0</v>
      </c>
      <c r="U31"/>
      <c r="V31"/>
      <c r="W31"/>
      <c r="X31"/>
      <c r="Y31"/>
      <c r="Z31"/>
      <c r="AA31"/>
    </row>
    <row r="32" spans="1:27" x14ac:dyDescent="0.15">
      <c r="A32"/>
      <c r="B32" t="s">
        <v>155</v>
      </c>
      <c r="C32"/>
      <c r="D32"/>
      <c r="E32"/>
      <c r="F32"/>
      <c r="G32"/>
      <c r="H32"/>
      <c r="I32"/>
      <c r="J32"/>
      <c r="K32"/>
      <c r="L32"/>
      <c r="M32"/>
      <c r="N32"/>
      <c r="O32"/>
      <c r="P32" s="167">
        <f ca="1">-CF!P40*(CF!P40&lt;0)</f>
        <v>24309.45643899776</v>
      </c>
      <c r="Q32" s="167">
        <f ca="1">-CF!Q40*(CF!Q40&lt;0)</f>
        <v>0</v>
      </c>
      <c r="R32" s="167">
        <f ca="1">-CF!R40*(CF!R40&lt;0)</f>
        <v>0</v>
      </c>
      <c r="S32" s="167">
        <f ca="1">-CF!S40*(CF!S40&lt;0)</f>
        <v>0</v>
      </c>
      <c r="T32" s="167">
        <f ca="1">-CF!T40*(CF!T40&lt;0)</f>
        <v>0</v>
      </c>
      <c r="U32"/>
      <c r="V32"/>
      <c r="W32"/>
      <c r="X32"/>
      <c r="Y32"/>
      <c r="Z32"/>
      <c r="AA32"/>
    </row>
    <row r="33" spans="1:27" x14ac:dyDescent="0.15">
      <c r="A33"/>
      <c r="B33" t="s">
        <v>509</v>
      </c>
      <c r="C33"/>
      <c r="D33"/>
      <c r="E33"/>
      <c r="F33"/>
      <c r="G33"/>
      <c r="H33"/>
      <c r="I33"/>
      <c r="J33"/>
      <c r="K33"/>
      <c r="L33"/>
      <c r="M33"/>
      <c r="N33"/>
      <c r="O33"/>
      <c r="P33" s="167">
        <f ca="1">-MIN(SUM(P31:P32),CF!P38)</f>
        <v>0</v>
      </c>
      <c r="Q33" s="167">
        <f ca="1">-MIN(SUM(Q31:Q32),CF!Q38)</f>
        <v>-24309.45643899776</v>
      </c>
      <c r="R33" s="167">
        <f ca="1">-MIN(SUM(R31:R32),CF!R38)</f>
        <v>0</v>
      </c>
      <c r="S33" s="167">
        <f ca="1">-MIN(SUM(S31:S32),CF!S38)</f>
        <v>0</v>
      </c>
      <c r="T33" s="167">
        <f ca="1">-MIN(SUM(T31:T32),CF!T38)</f>
        <v>0</v>
      </c>
      <c r="U33"/>
      <c r="V33"/>
      <c r="W33"/>
      <c r="X33"/>
      <c r="Y33"/>
      <c r="Z33"/>
      <c r="AA33"/>
    </row>
    <row r="34" spans="1:27" ht="14" thickBot="1" x14ac:dyDescent="0.2">
      <c r="B34" s="113" t="s">
        <v>517</v>
      </c>
      <c r="C34" s="134"/>
      <c r="D34" s="113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>
        <f>His_BS!O55</f>
        <v>0</v>
      </c>
      <c r="P34" s="113">
        <f ca="1">SUM(P31:P33)</f>
        <v>24309.45643899776</v>
      </c>
      <c r="Q34" s="113">
        <f t="shared" ref="Q34" ca="1" si="8">SUM(Q31:Q33)</f>
        <v>0</v>
      </c>
      <c r="R34" s="113">
        <f t="shared" ref="R34" ca="1" si="9">SUM(R31:R33)</f>
        <v>0</v>
      </c>
      <c r="S34" s="113">
        <f t="shared" ref="S34" ca="1" si="10">SUM(S31:S33)</f>
        <v>0</v>
      </c>
      <c r="T34" s="113">
        <f t="shared" ref="T34" ca="1" si="11">SUM(T31:T33)</f>
        <v>0</v>
      </c>
    </row>
    <row r="35" spans="1:27" x14ac:dyDescent="0.1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</row>
    <row r="36" spans="1:27" x14ac:dyDescent="0.15">
      <c r="A36"/>
      <c r="B36" t="s">
        <v>518</v>
      </c>
      <c r="C36"/>
      <c r="D36"/>
      <c r="E36"/>
      <c r="F36"/>
      <c r="G36"/>
      <c r="H36"/>
      <c r="I36"/>
      <c r="J36"/>
      <c r="K36"/>
      <c r="L36"/>
      <c r="M36"/>
      <c r="N36"/>
      <c r="O36" s="159"/>
      <c r="P36" s="167">
        <f>STInterestRate* P31</f>
        <v>0</v>
      </c>
      <c r="Q36" s="167">
        <f ca="1">STInterestRate* Q31</f>
        <v>3403.3239014596866</v>
      </c>
      <c r="R36" s="167">
        <f ca="1">STInterestRate* R31</f>
        <v>0</v>
      </c>
      <c r="S36" s="167">
        <f ca="1">STInterestRate* S31</f>
        <v>0</v>
      </c>
      <c r="T36" s="167">
        <f ca="1">STInterestRate* T31</f>
        <v>0</v>
      </c>
      <c r="U36"/>
      <c r="V36"/>
      <c r="W36"/>
      <c r="X36"/>
      <c r="Y36"/>
      <c r="Z36"/>
      <c r="AA36"/>
    </row>
    <row r="37" spans="1:27" x14ac:dyDescent="0.1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</row>
    <row r="38" spans="1:27" x14ac:dyDescent="0.1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</row>
    <row r="39" spans="1:27" x14ac:dyDescent="0.1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</row>
    <row r="40" spans="1:27" x14ac:dyDescent="0.1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</row>
    <row r="41" spans="1:27" x14ac:dyDescent="0.1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</row>
  </sheetData>
  <conditionalFormatting sqref="M1:T6">
    <cfRule type="expression" dxfId="1" priority="2">
      <formula>(#REF!&lt;=date_Valuation)</formula>
    </cfRule>
  </conditionalFormatting>
  <conditionalFormatting sqref="M7:T7">
    <cfRule type="expression" dxfId="0" priority="1">
      <formula>(#REF!&lt;=date_Valuation)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2</DocSecurity>
  <ScaleCrop>false</ScaleCrop>
  <HeadingPairs>
    <vt:vector size="4" baseType="variant">
      <vt:variant>
        <vt:lpstr>Листы</vt:lpstr>
      </vt:variant>
      <vt:variant>
        <vt:i4>20</vt:i4>
      </vt:variant>
      <vt:variant>
        <vt:lpstr>Именованные диапазоны</vt:lpstr>
      </vt:variant>
      <vt:variant>
        <vt:i4>103</vt:i4>
      </vt:variant>
    </vt:vector>
  </HeadingPairs>
  <TitlesOfParts>
    <vt:vector size="123" baseType="lpstr">
      <vt:lpstr>ExcelTips</vt:lpstr>
      <vt:lpstr>Results&gt;&gt;</vt:lpstr>
      <vt:lpstr>Dashboard</vt:lpstr>
      <vt:lpstr>DCF</vt:lpstr>
      <vt:lpstr>BS</vt:lpstr>
      <vt:lpstr>PL</vt:lpstr>
      <vt:lpstr>CF</vt:lpstr>
      <vt:lpstr>Checks</vt:lpstr>
      <vt:lpstr>Inputs&gt;&gt;</vt:lpstr>
      <vt:lpstr>Assumptions</vt:lpstr>
      <vt:lpstr>His_BS</vt:lpstr>
      <vt:lpstr>His_PL</vt:lpstr>
      <vt:lpstr>Calcs&gt;&gt;</vt:lpstr>
      <vt:lpstr>Revenue</vt:lpstr>
      <vt:lpstr>OpEx</vt:lpstr>
      <vt:lpstr>SGA</vt:lpstr>
      <vt:lpstr>NWC</vt:lpstr>
      <vt:lpstr>TAX</vt:lpstr>
      <vt:lpstr>FA</vt:lpstr>
      <vt:lpstr>Debt</vt:lpstr>
      <vt:lpstr>AccidentInsuranceTax</vt:lpstr>
      <vt:lpstr>AccumPPI</vt:lpstr>
      <vt:lpstr>BaseInterest</vt:lpstr>
      <vt:lpstr>bBaseCIP</vt:lpstr>
      <vt:lpstr>bCAPEX</vt:lpstr>
      <vt:lpstr>bCIPToFA</vt:lpstr>
      <vt:lpstr>bDepr</vt:lpstr>
      <vt:lpstr>bDeprRate</vt:lpstr>
      <vt:lpstr>bGBV</vt:lpstr>
      <vt:lpstr>bGNBV</vt:lpstr>
      <vt:lpstr>BilletPrice</vt:lpstr>
      <vt:lpstr>BilletPriceGrRate</vt:lpstr>
      <vt:lpstr>bNBV</vt:lpstr>
      <vt:lpstr>Buildings</vt:lpstr>
      <vt:lpstr>CAPEX</vt:lpstr>
      <vt:lpstr>CPI</vt:lpstr>
      <vt:lpstr>CurrUnit</vt:lpstr>
      <vt:lpstr>DA</vt:lpstr>
      <vt:lpstr>date_Start</vt:lpstr>
      <vt:lpstr>date_Valuation</vt:lpstr>
      <vt:lpstr>DaysInPeriod</vt:lpstr>
      <vt:lpstr>Debt_b</vt:lpstr>
      <vt:lpstr>EBIT</vt:lpstr>
      <vt:lpstr>FAgroup</vt:lpstr>
      <vt:lpstr>GAHeadcount</vt:lpstr>
      <vt:lpstr>Interest</vt:lpstr>
      <vt:lpstr>LTDebtReceived</vt:lpstr>
      <vt:lpstr>LTDebtRepaid</vt:lpstr>
      <vt:lpstr>LTGR</vt:lpstr>
      <vt:lpstr>LTInterestRate</vt:lpstr>
      <vt:lpstr>Machinery_and_equipment</vt:lpstr>
      <vt:lpstr>MedicalInsuranceTax</vt:lpstr>
      <vt:lpstr>MonthInPeriod</vt:lpstr>
      <vt:lpstr>NameOfPeriod</vt:lpstr>
      <vt:lpstr>NonDeductExpShare</vt:lpstr>
      <vt:lpstr>OilPipesMaxSales</vt:lpstr>
      <vt:lpstr>OilPipesPrice</vt:lpstr>
      <vt:lpstr>OilPipesPriceGrRate</vt:lpstr>
      <vt:lpstr>OilPipesSalesGrRate</vt:lpstr>
      <vt:lpstr>OperHeadcount</vt:lpstr>
      <vt:lpstr>OpEx</vt:lpstr>
      <vt:lpstr>Other</vt:lpstr>
      <vt:lpstr>PensionFundBaseSalary</vt:lpstr>
      <vt:lpstr>PensionFundBaseTax</vt:lpstr>
      <vt:lpstr>PensionFundCoeff</vt:lpstr>
      <vt:lpstr>PensionFundExcessTax</vt:lpstr>
      <vt:lpstr>PPI</vt:lpstr>
      <vt:lpstr>ProfitTax</vt:lpstr>
      <vt:lpstr>ProfitTaxRate</vt:lpstr>
      <vt:lpstr>PropTaxRate</vt:lpstr>
      <vt:lpstr>Revenue</vt:lpstr>
      <vt:lpstr>RolledMaxSales</vt:lpstr>
      <vt:lpstr>RolledMetalPriceGrRate</vt:lpstr>
      <vt:lpstr>RolledPrice</vt:lpstr>
      <vt:lpstr>RolledSalesGrRateGrRate</vt:lpstr>
      <vt:lpstr>SellingHeadcount</vt:lpstr>
      <vt:lpstr>Sens_LTGR</vt:lpstr>
      <vt:lpstr>Sens_WACC</vt:lpstr>
      <vt:lpstr>SGA</vt:lpstr>
      <vt:lpstr>SocialInsuranceBaseSalary</vt:lpstr>
      <vt:lpstr>SocialInsuranceBaseTax</vt:lpstr>
      <vt:lpstr>SocialInsuranceExcessTax</vt:lpstr>
      <vt:lpstr>STInterestRate</vt:lpstr>
      <vt:lpstr>StripPrice</vt:lpstr>
      <vt:lpstr>StripPriceGrRate</vt:lpstr>
      <vt:lpstr>TargetCash</vt:lpstr>
      <vt:lpstr>TaxLossesUtil</vt:lpstr>
      <vt:lpstr>Tf</vt:lpstr>
      <vt:lpstr>Transport</vt:lpstr>
      <vt:lpstr>USDAvgRate</vt:lpstr>
      <vt:lpstr>USDEndRate</vt:lpstr>
      <vt:lpstr>VATPayableDays</vt:lpstr>
      <vt:lpstr>VATReceivableDays</vt:lpstr>
      <vt:lpstr>VATTaxRate</vt:lpstr>
      <vt:lpstr>W1AdMatPerU</vt:lpstr>
      <vt:lpstr>W1ElectrPerU</vt:lpstr>
      <vt:lpstr>W1OilPipesCapacity</vt:lpstr>
      <vt:lpstr>W1OperHeadcount</vt:lpstr>
      <vt:lpstr>W1OtherPerU</vt:lpstr>
      <vt:lpstr>W1RMPerU</vt:lpstr>
      <vt:lpstr>W1StripRatio</vt:lpstr>
      <vt:lpstr>W1WaterPipesCapacity</vt:lpstr>
      <vt:lpstr>W2AdMatPerU</vt:lpstr>
      <vt:lpstr>W2ElectrPerU</vt:lpstr>
      <vt:lpstr>W2OilPipesCapacity</vt:lpstr>
      <vt:lpstr>W2OperHeadcount</vt:lpstr>
      <vt:lpstr>W2OtherPerU</vt:lpstr>
      <vt:lpstr>W2RMPerU</vt:lpstr>
      <vt:lpstr>W2StripRatio</vt:lpstr>
      <vt:lpstr>W3AdMatPerU</vt:lpstr>
      <vt:lpstr>W3BilletRatio</vt:lpstr>
      <vt:lpstr>W3ElectrPerU</vt:lpstr>
      <vt:lpstr>W3OperHeadcount</vt:lpstr>
      <vt:lpstr>W3OtherPerU</vt:lpstr>
      <vt:lpstr>W3RMPerU</vt:lpstr>
      <vt:lpstr>W3RolledCapacity</vt:lpstr>
      <vt:lpstr>WACC</vt:lpstr>
      <vt:lpstr>WaterPipesMaxSales</vt:lpstr>
      <vt:lpstr>WaterPipesPrice</vt:lpstr>
      <vt:lpstr>WaterPipesPriceGrRate</vt:lpstr>
      <vt:lpstr>WaterPipesSalesGrRate</vt:lpstr>
      <vt:lpstr>WC_change</vt:lpstr>
      <vt:lpstr>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2018-01-23T15:14:30Z</dcterms:created>
  <dcterms:modified xsi:type="dcterms:W3CDTF">2022-12-15T13:03:24Z</dcterms:modified>
</cp:coreProperties>
</file>